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autoCompressPictures="0"/>
  <xr:revisionPtr revIDLastSave="0" documentId="13_ncr:1_{067D333A-2AC5-4F8B-8E2D-B3D75DB0B9D6}" xr6:coauthVersionLast="45" xr6:coauthVersionMax="45" xr10:uidLastSave="{00000000-0000-0000-0000-000000000000}"/>
  <bookViews>
    <workbookView xWindow="-110" yWindow="-110" windowWidth="19420" windowHeight="10420" firstSheet="2" activeTab="6" xr2:uid="{00000000-000D-0000-FFFF-FFFF00000000}"/>
  </bookViews>
  <sheets>
    <sheet name="1. Портфель" sheetId="7" r:id="rId1"/>
    <sheet name="2. Просрочка" sheetId="8" r:id="rId2"/>
    <sheet name="3.1. Объем - города." sheetId="22" r:id="rId3"/>
    <sheet name="3.1. Объем - города" sheetId="1" state="hidden" r:id="rId4"/>
    <sheet name="3.2. Объем - срок" sheetId="3" r:id="rId5"/>
    <sheet name="4.1. Количество - города" sheetId="21" r:id="rId6"/>
    <sheet name="4.2. Количество - срок" sheetId="6" r:id="rId7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6" l="1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DF43" i="6"/>
  <c r="DG43" i="6"/>
  <c r="DH43" i="6"/>
  <c r="DI43" i="6"/>
  <c r="DJ43" i="6"/>
  <c r="DK43" i="6"/>
  <c r="DL43" i="6"/>
  <c r="DM43" i="6"/>
  <c r="DN43" i="6"/>
  <c r="DO43" i="6"/>
  <c r="DP43" i="6"/>
  <c r="DQ43" i="6"/>
  <c r="DR43" i="6"/>
  <c r="DS43" i="6"/>
  <c r="DT43" i="6"/>
  <c r="DU43" i="6"/>
  <c r="DV43" i="6"/>
  <c r="DW43" i="6"/>
  <c r="DX43" i="6"/>
  <c r="DY43" i="6"/>
  <c r="DZ43" i="6"/>
  <c r="EA43" i="6"/>
  <c r="EB43" i="6"/>
  <c r="EC43" i="6"/>
  <c r="ED43" i="6"/>
  <c r="EE43" i="6"/>
  <c r="EF43" i="6"/>
  <c r="EG43" i="6"/>
  <c r="EH43" i="6"/>
  <c r="EI43" i="6"/>
  <c r="EJ43" i="6"/>
  <c r="EK43" i="6"/>
  <c r="EL43" i="6"/>
  <c r="EM43" i="6"/>
  <c r="EN43" i="6"/>
  <c r="EO43" i="6"/>
  <c r="EP43" i="6"/>
  <c r="EQ43" i="6"/>
  <c r="ER43" i="6"/>
  <c r="ES43" i="6"/>
  <c r="ET43" i="6"/>
  <c r="EU43" i="6"/>
  <c r="EV43" i="6"/>
  <c r="EW43" i="6"/>
  <c r="EX43" i="6"/>
  <c r="EY43" i="6"/>
  <c r="EZ43" i="6"/>
  <c r="FA43" i="6"/>
  <c r="FB43" i="6"/>
  <c r="FC43" i="6"/>
  <c r="FD43" i="6"/>
  <c r="FE43" i="6"/>
  <c r="FF43" i="6"/>
  <c r="FG43" i="6"/>
  <c r="FH43" i="6"/>
  <c r="FI43" i="6"/>
  <c r="FJ43" i="6"/>
  <c r="FK43" i="6"/>
  <c r="FL43" i="6"/>
  <c r="FM43" i="6"/>
  <c r="FN43" i="6"/>
  <c r="FO43" i="6"/>
  <c r="FP43" i="6"/>
  <c r="FQ43" i="6"/>
  <c r="FR43" i="6"/>
  <c r="FS43" i="6"/>
  <c r="FT43" i="6"/>
  <c r="FU43" i="6"/>
  <c r="FV43" i="6"/>
  <c r="FW43" i="6"/>
  <c r="FX43" i="6"/>
  <c r="FY43" i="6"/>
  <c r="FZ43" i="6"/>
  <c r="GA43" i="6"/>
  <c r="GB43" i="6"/>
  <c r="GC43" i="6"/>
  <c r="GD43" i="6"/>
  <c r="GE43" i="6"/>
  <c r="GF43" i="6"/>
  <c r="GG43" i="6"/>
  <c r="GH43" i="6"/>
  <c r="GI43" i="6"/>
  <c r="GJ43" i="6"/>
  <c r="GK43" i="6"/>
  <c r="GL43" i="6"/>
  <c r="GM43" i="6"/>
  <c r="GN43" i="6"/>
  <c r="GO43" i="6"/>
  <c r="GP43" i="6"/>
  <c r="GQ43" i="6"/>
  <c r="GR43" i="6"/>
  <c r="GS43" i="6"/>
  <c r="GT43" i="6"/>
  <c r="GU43" i="6"/>
  <c r="GV43" i="6"/>
  <c r="GW43" i="6"/>
  <c r="GX43" i="6"/>
  <c r="GY43" i="6"/>
  <c r="GZ43" i="6"/>
  <c r="HA43" i="6"/>
  <c r="HB43" i="6"/>
  <c r="HC43" i="6"/>
  <c r="HD43" i="6"/>
  <c r="HE43" i="6"/>
  <c r="HF43" i="6"/>
  <c r="HG43" i="6"/>
  <c r="HH43" i="6"/>
  <c r="HI43" i="6"/>
  <c r="HJ43" i="6"/>
  <c r="HK43" i="6"/>
  <c r="HL43" i="6"/>
  <c r="HM43" i="6"/>
  <c r="HN43" i="6"/>
  <c r="HO43" i="6"/>
  <c r="HP43" i="6"/>
  <c r="HQ43" i="6"/>
  <c r="HR43" i="6"/>
  <c r="HS43" i="6"/>
  <c r="HT43" i="6"/>
  <c r="HU43" i="6"/>
  <c r="HV43" i="6"/>
  <c r="HW43" i="6"/>
  <c r="HX43" i="6"/>
  <c r="HY43" i="6"/>
  <c r="HZ43" i="6"/>
  <c r="IA43" i="6"/>
  <c r="IB43" i="6"/>
  <c r="IC43" i="6"/>
  <c r="ID43" i="6"/>
  <c r="IE43" i="6"/>
  <c r="IF43" i="6"/>
  <c r="IG43" i="6"/>
  <c r="IH43" i="6"/>
  <c r="II43" i="6"/>
  <c r="IJ43" i="6"/>
  <c r="IK43" i="6"/>
  <c r="IL43" i="6"/>
  <c r="IM43" i="6"/>
  <c r="IN43" i="6"/>
  <c r="IO43" i="6"/>
  <c r="IP43" i="6"/>
  <c r="IQ43" i="6"/>
  <c r="IR43" i="6"/>
  <c r="IS43" i="6"/>
  <c r="IT43" i="6"/>
  <c r="IU43" i="6"/>
  <c r="IV43" i="6"/>
  <c r="IW43" i="6"/>
  <c r="IX43" i="6"/>
  <c r="IY43" i="6"/>
  <c r="IZ43" i="6"/>
  <c r="JA43" i="6"/>
  <c r="JB43" i="6"/>
  <c r="JC43" i="6"/>
  <c r="JD43" i="6"/>
  <c r="JE43" i="6"/>
  <c r="JF43" i="6"/>
  <c r="JG43" i="6"/>
  <c r="JH43" i="6"/>
  <c r="JI43" i="6"/>
  <c r="JJ43" i="6"/>
  <c r="JK43" i="6"/>
  <c r="JL43" i="6"/>
  <c r="JM43" i="6"/>
  <c r="JN43" i="6"/>
  <c r="JO43" i="6"/>
  <c r="JP43" i="6"/>
  <c r="JQ43" i="6"/>
  <c r="JR43" i="6"/>
  <c r="JS43" i="6"/>
  <c r="JT43" i="6"/>
  <c r="JU43" i="6"/>
  <c r="JV43" i="6"/>
  <c r="JW43" i="6"/>
  <c r="JX43" i="6"/>
  <c r="JY43" i="6"/>
  <c r="JZ43" i="6"/>
  <c r="KA43" i="6"/>
  <c r="KB43" i="6"/>
  <c r="KC43" i="6"/>
  <c r="KD43" i="6"/>
  <c r="KE43" i="6"/>
  <c r="KF43" i="6"/>
  <c r="KG43" i="6"/>
  <c r="KH43" i="6"/>
  <c r="KI43" i="6"/>
  <c r="KJ43" i="6"/>
  <c r="KK43" i="6"/>
  <c r="KL43" i="6"/>
  <c r="KM43" i="6"/>
  <c r="KN43" i="6"/>
  <c r="KO43" i="6"/>
  <c r="KP43" i="6"/>
  <c r="KQ43" i="6"/>
  <c r="KR43" i="6"/>
  <c r="KS43" i="6"/>
  <c r="KT43" i="6"/>
  <c r="KU43" i="6"/>
  <c r="KV43" i="6"/>
  <c r="KW43" i="6"/>
  <c r="KX43" i="6"/>
  <c r="KY43" i="6"/>
  <c r="KZ43" i="6"/>
  <c r="LA43" i="6"/>
  <c r="LB43" i="6"/>
  <c r="LC43" i="6"/>
  <c r="LD43" i="6"/>
  <c r="LE43" i="6"/>
  <c r="LF43" i="6"/>
  <c r="LG43" i="6"/>
  <c r="LH43" i="6"/>
  <c r="LI43" i="6"/>
  <c r="LJ43" i="6"/>
  <c r="LK43" i="6"/>
  <c r="LL43" i="6"/>
  <c r="LM43" i="6"/>
  <c r="LN43" i="6"/>
  <c r="LO43" i="6"/>
  <c r="LP43" i="6"/>
  <c r="LQ43" i="6"/>
  <c r="LR43" i="6"/>
  <c r="LS43" i="6"/>
  <c r="LT43" i="6"/>
  <c r="LU43" i="6"/>
  <c r="LV43" i="6"/>
  <c r="LW43" i="6"/>
  <c r="LX43" i="6"/>
  <c r="LY43" i="6"/>
  <c r="LZ43" i="6"/>
  <c r="MA43" i="6"/>
  <c r="MB43" i="6"/>
  <c r="MC43" i="6"/>
  <c r="MD43" i="6"/>
  <c r="ME43" i="6"/>
  <c r="MF43" i="6"/>
  <c r="MG43" i="6"/>
  <c r="MH43" i="6"/>
  <c r="MI43" i="6"/>
  <c r="MJ43" i="6"/>
  <c r="MK43" i="6"/>
  <c r="ML43" i="6"/>
  <c r="MM43" i="6"/>
  <c r="MN43" i="6"/>
  <c r="MO43" i="6"/>
  <c r="MP43" i="6"/>
  <c r="MQ43" i="6"/>
  <c r="MR43" i="6"/>
  <c r="MS43" i="6"/>
  <c r="MT43" i="6"/>
  <c r="MU43" i="6"/>
  <c r="MV43" i="6"/>
  <c r="MW43" i="6"/>
  <c r="MX43" i="6"/>
  <c r="MY43" i="6"/>
  <c r="MZ43" i="6"/>
  <c r="NA43" i="6"/>
  <c r="NB43" i="6"/>
  <c r="NC43" i="6"/>
  <c r="ND43" i="6"/>
  <c r="NE43" i="6"/>
  <c r="NF43" i="6"/>
  <c r="NG43" i="6"/>
  <c r="NH43" i="6"/>
  <c r="NI43" i="6"/>
  <c r="NJ43" i="6"/>
  <c r="NK43" i="6"/>
  <c r="NL43" i="6"/>
  <c r="NM43" i="6"/>
  <c r="NN43" i="6"/>
  <c r="NO43" i="6"/>
  <c r="NP43" i="6"/>
  <c r="NQ43" i="6"/>
  <c r="NR43" i="6"/>
  <c r="NS43" i="6"/>
  <c r="NT43" i="6"/>
  <c r="NU43" i="6"/>
  <c r="NV43" i="6"/>
  <c r="NW43" i="6"/>
  <c r="NX43" i="6"/>
  <c r="NY43" i="6"/>
  <c r="NZ43" i="6"/>
  <c r="OA43" i="6"/>
  <c r="OB43" i="6"/>
  <c r="OC43" i="6"/>
  <c r="OD43" i="6"/>
  <c r="OE43" i="6"/>
  <c r="OF43" i="6"/>
  <c r="OG43" i="6"/>
  <c r="OH43" i="6"/>
  <c r="OI43" i="6"/>
  <c r="OJ43" i="6"/>
  <c r="OK43" i="6"/>
  <c r="OL43" i="6"/>
  <c r="OM43" i="6"/>
  <c r="ON43" i="6"/>
  <c r="OO43" i="6"/>
  <c r="OP43" i="6"/>
  <c r="OQ43" i="6"/>
  <c r="OR43" i="6"/>
  <c r="OS43" i="6"/>
  <c r="OT43" i="6"/>
  <c r="OU43" i="6"/>
  <c r="OV43" i="6"/>
  <c r="OW43" i="6"/>
  <c r="OX43" i="6"/>
  <c r="OY43" i="6"/>
  <c r="OZ43" i="6"/>
  <c r="PA43" i="6"/>
  <c r="PB43" i="6"/>
  <c r="PC43" i="6"/>
  <c r="PD43" i="6"/>
  <c r="PE43" i="6"/>
  <c r="PF43" i="6"/>
  <c r="PG43" i="6"/>
  <c r="PH43" i="6"/>
  <c r="PI43" i="6"/>
  <c r="PJ43" i="6"/>
  <c r="PK43" i="6"/>
  <c r="PL43" i="6"/>
  <c r="PM43" i="6"/>
  <c r="PN43" i="6"/>
  <c r="PO43" i="6"/>
  <c r="PP43" i="6"/>
  <c r="PQ43" i="6"/>
  <c r="PR43" i="6"/>
  <c r="PS43" i="6"/>
  <c r="PT43" i="6"/>
  <c r="PU43" i="6"/>
  <c r="PV43" i="6"/>
  <c r="PW43" i="6"/>
  <c r="PX43" i="6"/>
  <c r="PY43" i="6"/>
  <c r="PZ43" i="6"/>
  <c r="QA43" i="6"/>
  <c r="QB43" i="6"/>
  <c r="QC43" i="6"/>
  <c r="QD43" i="6"/>
  <c r="QE43" i="6"/>
  <c r="QF43" i="6"/>
  <c r="QG43" i="6"/>
  <c r="QH43" i="6"/>
  <c r="QI43" i="6"/>
  <c r="QJ43" i="6"/>
  <c r="QK43" i="6"/>
  <c r="QL43" i="6"/>
  <c r="QM43" i="6"/>
  <c r="QN43" i="6"/>
  <c r="QO43" i="6"/>
  <c r="QP43" i="6"/>
  <c r="QQ43" i="6"/>
  <c r="QR43" i="6"/>
  <c r="QS43" i="6"/>
  <c r="QT43" i="6"/>
  <c r="QU43" i="6"/>
  <c r="QV43" i="6"/>
  <c r="QW43" i="6"/>
  <c r="QX43" i="6"/>
  <c r="QY43" i="6"/>
  <c r="QZ43" i="6"/>
  <c r="RA43" i="6"/>
  <c r="RB43" i="6"/>
  <c r="RC43" i="6"/>
  <c r="RD43" i="6"/>
  <c r="RE43" i="6"/>
  <c r="RF43" i="6"/>
  <c r="RG43" i="6"/>
  <c r="RH43" i="6"/>
  <c r="RI43" i="6"/>
  <c r="RJ43" i="6"/>
  <c r="RK43" i="6"/>
  <c r="RL43" i="6"/>
  <c r="RM43" i="6"/>
  <c r="RN43" i="6"/>
  <c r="RO43" i="6"/>
  <c r="RP43" i="6"/>
  <c r="RQ43" i="6"/>
  <c r="RR43" i="6"/>
  <c r="RS43" i="6"/>
  <c r="RT43" i="6"/>
  <c r="RU43" i="6"/>
  <c r="RV43" i="6"/>
  <c r="RW43" i="6"/>
  <c r="RX43" i="6"/>
  <c r="RY43" i="6"/>
  <c r="RZ43" i="6"/>
  <c r="SA43" i="6"/>
  <c r="SB43" i="6"/>
  <c r="SC43" i="6"/>
  <c r="SD43" i="6"/>
  <c r="SE43" i="6"/>
  <c r="SF43" i="6"/>
  <c r="SG43" i="6"/>
  <c r="SH43" i="6"/>
  <c r="SI43" i="6"/>
  <c r="SJ43" i="6"/>
  <c r="SK43" i="6"/>
  <c r="SL43" i="6"/>
  <c r="SM43" i="6"/>
  <c r="SN43" i="6"/>
  <c r="SO43" i="6"/>
  <c r="SP43" i="6"/>
  <c r="SQ43" i="6"/>
  <c r="SR43" i="6"/>
  <c r="SS43" i="6"/>
  <c r="ST43" i="6"/>
  <c r="SU43" i="6"/>
  <c r="SV43" i="6"/>
  <c r="SW43" i="6"/>
  <c r="SX43" i="6"/>
  <c r="SY43" i="6"/>
  <c r="SZ43" i="6"/>
  <c r="TA43" i="6"/>
  <c r="TB43" i="6"/>
  <c r="TC43" i="6"/>
  <c r="TD43" i="6"/>
  <c r="TE43" i="6"/>
  <c r="TF43" i="6"/>
  <c r="TG43" i="6"/>
  <c r="TH43" i="6"/>
  <c r="TI43" i="6"/>
  <c r="TJ43" i="6"/>
  <c r="TK43" i="6"/>
  <c r="TL43" i="6"/>
  <c r="TM43" i="6"/>
  <c r="TN43" i="6"/>
  <c r="TO43" i="6"/>
  <c r="TP43" i="6"/>
  <c r="TQ43" i="6"/>
  <c r="TR43" i="6"/>
  <c r="TS43" i="6"/>
  <c r="TT43" i="6"/>
  <c r="TU43" i="6"/>
  <c r="TV43" i="6"/>
  <c r="TW43" i="6"/>
  <c r="TX43" i="6"/>
  <c r="TY43" i="6"/>
  <c r="TZ43" i="6"/>
  <c r="UA43" i="6"/>
  <c r="UB43" i="6"/>
  <c r="UC43" i="6"/>
  <c r="UD43" i="6"/>
  <c r="UE43" i="6"/>
  <c r="UF43" i="6"/>
  <c r="UG43" i="6"/>
  <c r="UH43" i="6"/>
  <c r="UI43" i="6"/>
  <c r="UJ43" i="6"/>
  <c r="UK43" i="6"/>
  <c r="UL43" i="6"/>
  <c r="UM43" i="6"/>
  <c r="UN43" i="6"/>
  <c r="UO43" i="6"/>
  <c r="UP43" i="6"/>
  <c r="UQ43" i="6"/>
  <c r="UR43" i="6"/>
  <c r="US43" i="6"/>
  <c r="UT43" i="6"/>
  <c r="UU43" i="6"/>
  <c r="UV43" i="6"/>
  <c r="UW43" i="6"/>
  <c r="UX43" i="6"/>
  <c r="UY43" i="6"/>
  <c r="UZ43" i="6"/>
  <c r="VA43" i="6"/>
  <c r="VB43" i="6"/>
  <c r="VC43" i="6"/>
  <c r="VD43" i="6"/>
  <c r="VE43" i="6"/>
  <c r="VF43" i="6"/>
  <c r="VG43" i="6"/>
  <c r="VH43" i="6"/>
  <c r="VI43" i="6"/>
  <c r="VJ43" i="6"/>
  <c r="VK43" i="6"/>
  <c r="VL43" i="6"/>
  <c r="VM43" i="6"/>
  <c r="VN43" i="6"/>
  <c r="VO43" i="6"/>
  <c r="VP43" i="6"/>
  <c r="VQ43" i="6"/>
  <c r="VR43" i="6"/>
  <c r="VS43" i="6"/>
  <c r="VT43" i="6"/>
  <c r="VU43" i="6"/>
  <c r="VV43" i="6"/>
  <c r="VW43" i="6"/>
  <c r="VX43" i="6"/>
  <c r="VY43" i="6"/>
  <c r="VZ43" i="6"/>
  <c r="WA43" i="6"/>
  <c r="WB43" i="6"/>
  <c r="WC43" i="6"/>
  <c r="WD43" i="6"/>
  <c r="WE43" i="6"/>
  <c r="WF43" i="6"/>
  <c r="WG43" i="6"/>
  <c r="WH43" i="6"/>
  <c r="WI43" i="6"/>
  <c r="WJ43" i="6"/>
  <c r="WK43" i="6"/>
  <c r="WL43" i="6"/>
  <c r="WM43" i="6"/>
  <c r="WN43" i="6"/>
  <c r="WO43" i="6"/>
  <c r="WP43" i="6"/>
  <c r="WQ43" i="6"/>
  <c r="WR43" i="6"/>
  <c r="WS43" i="6"/>
  <c r="WT43" i="6"/>
  <c r="WU43" i="6"/>
  <c r="WV43" i="6"/>
  <c r="WW43" i="6"/>
  <c r="WX43" i="6"/>
  <c r="WY43" i="6"/>
  <c r="WZ43" i="6"/>
  <c r="XA43" i="6"/>
  <c r="XB43" i="6"/>
  <c r="XC43" i="6"/>
  <c r="XD43" i="6"/>
  <c r="XE43" i="6"/>
  <c r="XF43" i="6"/>
  <c r="XG43" i="6"/>
  <c r="XH43" i="6"/>
  <c r="XI43" i="6"/>
  <c r="XJ43" i="6"/>
  <c r="XK43" i="6"/>
  <c r="XL43" i="6"/>
  <c r="XM43" i="6"/>
  <c r="XN43" i="6"/>
  <c r="XO43" i="6"/>
  <c r="XP43" i="6"/>
  <c r="XQ43" i="6"/>
  <c r="XR43" i="6"/>
  <c r="XS43" i="6"/>
  <c r="XT43" i="6"/>
  <c r="XU43" i="6"/>
  <c r="XV43" i="6"/>
  <c r="XW43" i="6"/>
  <c r="XX43" i="6"/>
  <c r="XY43" i="6"/>
  <c r="XZ43" i="6"/>
  <c r="YA43" i="6"/>
  <c r="YB43" i="6"/>
  <c r="YC43" i="6"/>
  <c r="YD43" i="6"/>
  <c r="YE43" i="6"/>
  <c r="YF43" i="6"/>
  <c r="YG43" i="6"/>
  <c r="YH43" i="6"/>
  <c r="YI43" i="6"/>
  <c r="YJ43" i="6"/>
  <c r="YK43" i="6"/>
  <c r="YL43" i="6"/>
  <c r="YM43" i="6"/>
  <c r="YN43" i="6"/>
  <c r="YO43" i="6"/>
  <c r="YP43" i="6"/>
  <c r="YQ43" i="6"/>
  <c r="YR43" i="6"/>
  <c r="YS43" i="6"/>
  <c r="YT43" i="6"/>
  <c r="YU43" i="6"/>
  <c r="YV43" i="6"/>
  <c r="YW43" i="6"/>
  <c r="YX43" i="6"/>
  <c r="YY43" i="6"/>
  <c r="YZ43" i="6"/>
  <c r="ZA43" i="6"/>
  <c r="ZB43" i="6"/>
  <c r="ZC43" i="6"/>
  <c r="ZD43" i="6"/>
  <c r="ZE43" i="6"/>
  <c r="ZF43" i="6"/>
  <c r="ZG43" i="6"/>
  <c r="ZH43" i="6"/>
  <c r="ZI43" i="6"/>
  <c r="ZJ43" i="6"/>
  <c r="ZK43" i="6"/>
  <c r="ZL43" i="6"/>
  <c r="ZM43" i="6"/>
  <c r="ZN43" i="6"/>
  <c r="ZO43" i="6"/>
  <c r="ZP43" i="6"/>
  <c r="ZQ43" i="6"/>
  <c r="ZR43" i="6"/>
  <c r="ZS43" i="6"/>
  <c r="ZT43" i="6"/>
  <c r="ZU43" i="6"/>
  <c r="ZV43" i="6"/>
  <c r="ZW43" i="6"/>
  <c r="ZX43" i="6"/>
  <c r="ZY43" i="6"/>
  <c r="ZZ43" i="6"/>
  <c r="AAA43" i="6"/>
  <c r="AAB43" i="6"/>
  <c r="AAC43" i="6"/>
  <c r="AAD43" i="6"/>
  <c r="AAE43" i="6"/>
  <c r="AAF43" i="6"/>
  <c r="AAG43" i="6"/>
  <c r="AAH43" i="6"/>
  <c r="AAI43" i="6"/>
  <c r="AAJ43" i="6"/>
  <c r="AAK43" i="6"/>
  <c r="AAL43" i="6"/>
  <c r="AAM43" i="6"/>
  <c r="AAN43" i="6"/>
  <c r="AAO43" i="6"/>
  <c r="AAP43" i="6"/>
  <c r="AAQ43" i="6"/>
  <c r="AAR43" i="6"/>
  <c r="AAS43" i="6"/>
  <c r="AAT43" i="6"/>
  <c r="AAU43" i="6"/>
  <c r="AAV43" i="6"/>
  <c r="AAW43" i="6"/>
  <c r="AAX43" i="6"/>
  <c r="AAY43" i="6"/>
  <c r="AAZ43" i="6"/>
  <c r="ABA43" i="6"/>
  <c r="ABB43" i="6"/>
  <c r="ABC43" i="6"/>
  <c r="ABD43" i="6"/>
  <c r="ABE43" i="6"/>
  <c r="ABF43" i="6"/>
  <c r="ABG43" i="6"/>
  <c r="ABH43" i="6"/>
  <c r="ABI43" i="6"/>
  <c r="ABJ43" i="6"/>
  <c r="ABK43" i="6"/>
  <c r="ABL43" i="6"/>
  <c r="ABM43" i="6"/>
  <c r="ABN43" i="6"/>
  <c r="ABO43" i="6"/>
  <c r="ABP43" i="6"/>
  <c r="ABQ43" i="6"/>
  <c r="ABR43" i="6"/>
  <c r="ABS43" i="6"/>
  <c r="ABT43" i="6"/>
  <c r="ABU43" i="6"/>
  <c r="ABV43" i="6"/>
  <c r="ABW43" i="6"/>
  <c r="ABX43" i="6"/>
  <c r="ABY43" i="6"/>
  <c r="ABZ43" i="6"/>
  <c r="ACA43" i="6"/>
  <c r="ACB43" i="6"/>
  <c r="ACC43" i="6"/>
  <c r="ACD43" i="6"/>
  <c r="ACE43" i="6"/>
  <c r="ACF43" i="6"/>
  <c r="ACG43" i="6"/>
  <c r="ACH43" i="6"/>
  <c r="ACI43" i="6"/>
  <c r="ACJ43" i="6"/>
  <c r="ACK43" i="6"/>
  <c r="ACL43" i="6"/>
  <c r="ACM43" i="6"/>
  <c r="ACN43" i="6"/>
  <c r="ACO43" i="6"/>
  <c r="ACP43" i="6"/>
  <c r="ACQ43" i="6"/>
  <c r="ACR43" i="6"/>
  <c r="ACS43" i="6"/>
  <c r="ACT43" i="6"/>
  <c r="ACU43" i="6"/>
  <c r="ACV43" i="6"/>
  <c r="ACW43" i="6"/>
  <c r="ACX43" i="6"/>
  <c r="ACY43" i="6"/>
  <c r="ACZ43" i="6"/>
  <c r="ADA43" i="6"/>
  <c r="ADB43" i="6"/>
  <c r="ADC43" i="6"/>
  <c r="ADD43" i="6"/>
  <c r="ADE43" i="6"/>
  <c r="ADF43" i="6"/>
  <c r="ADG43" i="6"/>
  <c r="ADH43" i="6"/>
  <c r="ADI43" i="6"/>
  <c r="ADJ43" i="6"/>
  <c r="ADK43" i="6"/>
  <c r="ADL43" i="6"/>
  <c r="ADM43" i="6"/>
  <c r="ADN43" i="6"/>
  <c r="ADO43" i="6"/>
  <c r="ADP43" i="6"/>
  <c r="ADQ43" i="6"/>
  <c r="ADR43" i="6"/>
  <c r="ADS43" i="6"/>
  <c r="ADT43" i="6"/>
  <c r="ADU43" i="6"/>
  <c r="ADV43" i="6"/>
  <c r="ADW43" i="6"/>
  <c r="ADX43" i="6"/>
  <c r="ADY43" i="6"/>
  <c r="ADZ43" i="6"/>
  <c r="AEA43" i="6"/>
  <c r="AEB43" i="6"/>
  <c r="AEC43" i="6"/>
  <c r="AED43" i="6"/>
  <c r="AEE43" i="6"/>
  <c r="AEF43" i="6"/>
  <c r="AEG43" i="6"/>
  <c r="AEH43" i="6"/>
  <c r="AEI43" i="6"/>
  <c r="AEJ43" i="6"/>
  <c r="AEK43" i="6"/>
  <c r="AEL43" i="6"/>
  <c r="AEM43" i="6"/>
  <c r="AEN43" i="6"/>
  <c r="AEO43" i="6"/>
  <c r="AEP43" i="6"/>
  <c r="AEQ43" i="6"/>
  <c r="AER43" i="6"/>
  <c r="AES43" i="6"/>
  <c r="AET43" i="6"/>
  <c r="AEU43" i="6"/>
  <c r="AEV43" i="6"/>
  <c r="AEW43" i="6"/>
  <c r="AEX43" i="6"/>
  <c r="AEY43" i="6"/>
  <c r="AEZ43" i="6"/>
  <c r="AFA43" i="6"/>
  <c r="AFB43" i="6"/>
  <c r="AFC43" i="6"/>
  <c r="AFD43" i="6"/>
  <c r="AFE43" i="6"/>
  <c r="AFF43" i="6"/>
  <c r="AFG43" i="6"/>
  <c r="AFH43" i="6"/>
  <c r="AFI43" i="6"/>
  <c r="AFJ43" i="6"/>
  <c r="AFK43" i="6"/>
  <c r="AFL43" i="6"/>
  <c r="AFM43" i="6"/>
  <c r="AFN43" i="6"/>
  <c r="AFO43" i="6"/>
  <c r="AFP43" i="6"/>
  <c r="AFQ43" i="6"/>
  <c r="AFR43" i="6"/>
  <c r="AFS43" i="6"/>
  <c r="AFT43" i="6"/>
  <c r="AFU43" i="6"/>
  <c r="AFV43" i="6"/>
  <c r="AFW43" i="6"/>
  <c r="AFX43" i="6"/>
  <c r="AFY43" i="6"/>
  <c r="AFZ43" i="6"/>
  <c r="AGA43" i="6"/>
  <c r="AGB43" i="6"/>
  <c r="AGC43" i="6"/>
  <c r="AGD43" i="6"/>
  <c r="AGE43" i="6"/>
  <c r="AGF43" i="6"/>
  <c r="AGG43" i="6"/>
  <c r="AGH43" i="6"/>
  <c r="AGI43" i="6"/>
  <c r="AGJ43" i="6"/>
  <c r="AGK43" i="6"/>
  <c r="AGL43" i="6"/>
  <c r="AGM43" i="6"/>
  <c r="AGN43" i="6"/>
  <c r="AGO43" i="6"/>
  <c r="AGP43" i="6"/>
  <c r="AGQ43" i="6"/>
  <c r="AGR43" i="6"/>
  <c r="AGS43" i="6"/>
  <c r="AGT43" i="6"/>
  <c r="AGU43" i="6"/>
  <c r="AGV43" i="6"/>
  <c r="AGW43" i="6"/>
  <c r="AGX43" i="6"/>
  <c r="AGY43" i="6"/>
  <c r="AGZ43" i="6"/>
  <c r="AHA43" i="6"/>
  <c r="AHB43" i="6"/>
  <c r="AHC43" i="6"/>
  <c r="AHD43" i="6"/>
  <c r="AHE43" i="6"/>
  <c r="AHF43" i="6"/>
  <c r="AHG43" i="6"/>
  <c r="AHH43" i="6"/>
  <c r="AHI43" i="6"/>
  <c r="AHJ43" i="6"/>
  <c r="AHK43" i="6"/>
  <c r="AHL43" i="6"/>
  <c r="AHM43" i="6"/>
  <c r="AHN43" i="6"/>
  <c r="AHO43" i="6"/>
  <c r="AHP43" i="6"/>
  <c r="AHQ43" i="6"/>
  <c r="AHR43" i="6"/>
  <c r="AHS43" i="6"/>
  <c r="AHT43" i="6"/>
  <c r="AHU43" i="6"/>
  <c r="AHV43" i="6"/>
  <c r="AHW43" i="6"/>
  <c r="AHX43" i="6"/>
  <c r="AHY43" i="6"/>
  <c r="AHZ43" i="6"/>
  <c r="AIA43" i="6"/>
  <c r="AIB43" i="6"/>
  <c r="AIC43" i="6"/>
  <c r="AID43" i="6"/>
  <c r="AIE43" i="6"/>
  <c r="AIF43" i="6"/>
  <c r="AIG43" i="6"/>
  <c r="AIH43" i="6"/>
  <c r="AII43" i="6"/>
  <c r="AIJ43" i="6"/>
  <c r="AIK43" i="6"/>
  <c r="AIL43" i="6"/>
  <c r="AIM43" i="6"/>
  <c r="AIN43" i="6"/>
  <c r="AIO43" i="6"/>
  <c r="AIP43" i="6"/>
  <c r="AIQ43" i="6"/>
  <c r="AIR43" i="6"/>
  <c r="AIS43" i="6"/>
  <c r="AIT43" i="6"/>
  <c r="AIU43" i="6"/>
  <c r="AIV43" i="6"/>
  <c r="AIW43" i="6"/>
  <c r="AIX43" i="6"/>
  <c r="AIY43" i="6"/>
  <c r="AIZ43" i="6"/>
  <c r="AJA43" i="6"/>
  <c r="AJB43" i="6"/>
  <c r="AJC43" i="6"/>
  <c r="AJD43" i="6"/>
  <c r="AJE43" i="6"/>
  <c r="AJF43" i="6"/>
  <c r="AJG43" i="6"/>
  <c r="AJH43" i="6"/>
  <c r="AJI43" i="6"/>
  <c r="AJJ43" i="6"/>
  <c r="AJK43" i="6"/>
  <c r="AJL43" i="6"/>
  <c r="AJM43" i="6"/>
  <c r="AJN43" i="6"/>
  <c r="AJO43" i="6"/>
  <c r="AJP43" i="6"/>
  <c r="AJQ43" i="6"/>
  <c r="AJR43" i="6"/>
  <c r="AJS43" i="6"/>
  <c r="AJT43" i="6"/>
  <c r="AJU43" i="6"/>
  <c r="AJV43" i="6"/>
  <c r="AJW43" i="6"/>
  <c r="AJX43" i="6"/>
  <c r="AJY43" i="6"/>
  <c r="AJZ43" i="6"/>
  <c r="AKA43" i="6"/>
  <c r="AKB43" i="6"/>
  <c r="AKC43" i="6"/>
  <c r="AKD43" i="6"/>
  <c r="AKE43" i="6"/>
  <c r="AKF43" i="6"/>
  <c r="AKG43" i="6"/>
  <c r="AKH43" i="6"/>
  <c r="AKI43" i="6"/>
  <c r="AKJ43" i="6"/>
  <c r="AKK43" i="6"/>
  <c r="AKL43" i="6"/>
  <c r="AKM43" i="6"/>
  <c r="AKN43" i="6"/>
  <c r="AKO43" i="6"/>
  <c r="AKP43" i="6"/>
  <c r="AKQ43" i="6"/>
  <c r="AKR43" i="6"/>
  <c r="AKS43" i="6"/>
  <c r="AKT43" i="6"/>
  <c r="AKU43" i="6"/>
  <c r="AKV43" i="6"/>
  <c r="AKW43" i="6"/>
  <c r="AKX43" i="6"/>
  <c r="AKY43" i="6"/>
  <c r="AKZ43" i="6"/>
  <c r="ALA43" i="6"/>
  <c r="ALB43" i="6"/>
  <c r="ALC43" i="6"/>
  <c r="ALD43" i="6"/>
  <c r="ALE43" i="6"/>
  <c r="ALF43" i="6"/>
  <c r="ALG43" i="6"/>
  <c r="ALH43" i="6"/>
  <c r="ALI43" i="6"/>
  <c r="ALJ43" i="6"/>
  <c r="ALK43" i="6"/>
  <c r="ALL43" i="6"/>
  <c r="ALM43" i="6"/>
  <c r="ALN43" i="6"/>
  <c r="ALO43" i="6"/>
  <c r="ALP43" i="6"/>
  <c r="ALQ43" i="6"/>
  <c r="ALR43" i="6"/>
  <c r="ALS43" i="6"/>
  <c r="ALT43" i="6"/>
  <c r="ALU43" i="6"/>
  <c r="ALV43" i="6"/>
  <c r="ALW43" i="6"/>
  <c r="ALX43" i="6"/>
  <c r="ALY43" i="6"/>
  <c r="ALZ43" i="6"/>
  <c r="AMA43" i="6"/>
  <c r="AMB43" i="6"/>
  <c r="AMC43" i="6"/>
  <c r="AMD43" i="6"/>
  <c r="AME43" i="6"/>
  <c r="AMF43" i="6"/>
  <c r="AMG43" i="6"/>
  <c r="AMH43" i="6"/>
  <c r="AMI43" i="6"/>
  <c r="AMJ43" i="6"/>
  <c r="AMK43" i="6"/>
  <c r="AML43" i="6"/>
  <c r="AMM43" i="6"/>
  <c r="AMN43" i="6"/>
  <c r="AMO43" i="6"/>
  <c r="AMP43" i="6"/>
  <c r="AMQ43" i="6"/>
  <c r="AMR43" i="6"/>
  <c r="AMS43" i="6"/>
  <c r="AMT43" i="6"/>
  <c r="AMU43" i="6"/>
  <c r="AMV43" i="6"/>
  <c r="AMW43" i="6"/>
  <c r="AMX43" i="6"/>
  <c r="AMY43" i="6"/>
  <c r="AMZ43" i="6"/>
  <c r="ANA43" i="6"/>
  <c r="ANB43" i="6"/>
  <c r="ANC43" i="6"/>
  <c r="AND43" i="6"/>
  <c r="ANE43" i="6"/>
  <c r="ANF43" i="6"/>
  <c r="ANG43" i="6"/>
  <c r="ANH43" i="6"/>
  <c r="ANI43" i="6"/>
  <c r="ANJ43" i="6"/>
  <c r="ANK43" i="6"/>
  <c r="ANL43" i="6"/>
  <c r="ANM43" i="6"/>
  <c r="ANN43" i="6"/>
  <c r="ANO43" i="6"/>
  <c r="ANP43" i="6"/>
  <c r="ANQ43" i="6"/>
  <c r="ANR43" i="6"/>
  <c r="ANS43" i="6"/>
  <c r="ANT43" i="6"/>
  <c r="ANU43" i="6"/>
  <c r="ANV43" i="6"/>
  <c r="ANW43" i="6"/>
  <c r="ANX43" i="6"/>
  <c r="ANY43" i="6"/>
  <c r="ANZ43" i="6"/>
  <c r="AOA43" i="6"/>
  <c r="AOB43" i="6"/>
  <c r="AOC43" i="6"/>
  <c r="AOD43" i="6"/>
  <c r="AOE43" i="6"/>
  <c r="AOF43" i="6"/>
  <c r="AOG43" i="6"/>
  <c r="AOH43" i="6"/>
  <c r="AOI43" i="6"/>
  <c r="AOJ43" i="6"/>
  <c r="AOK43" i="6"/>
  <c r="AOL43" i="6"/>
  <c r="AOM43" i="6"/>
  <c r="AON43" i="6"/>
  <c r="AOO43" i="6"/>
  <c r="AOP43" i="6"/>
  <c r="AOQ43" i="6"/>
  <c r="AOR43" i="6"/>
  <c r="AOS43" i="6"/>
  <c r="AOT43" i="6"/>
  <c r="AOU43" i="6"/>
  <c r="AOV43" i="6"/>
  <c r="AOW43" i="6"/>
  <c r="AOX43" i="6"/>
  <c r="AOY43" i="6"/>
  <c r="AOZ43" i="6"/>
  <c r="APA43" i="6"/>
  <c r="APB43" i="6"/>
  <c r="APC43" i="6"/>
  <c r="APD43" i="6"/>
  <c r="APE43" i="6"/>
  <c r="APF43" i="6"/>
  <c r="APG43" i="6"/>
  <c r="APH43" i="6"/>
  <c r="API43" i="6"/>
  <c r="APJ43" i="6"/>
  <c r="APK43" i="6"/>
  <c r="APL43" i="6"/>
  <c r="APM43" i="6"/>
  <c r="APN43" i="6"/>
  <c r="APO43" i="6"/>
  <c r="APP43" i="6"/>
  <c r="APQ43" i="6"/>
  <c r="APR43" i="6"/>
  <c r="APS43" i="6"/>
  <c r="APT43" i="6"/>
  <c r="APU43" i="6"/>
  <c r="APV43" i="6"/>
  <c r="APW43" i="6"/>
  <c r="APX43" i="6"/>
  <c r="APY43" i="6"/>
  <c r="APZ43" i="6"/>
  <c r="AQA43" i="6"/>
  <c r="AQB43" i="6"/>
  <c r="AQC43" i="6"/>
  <c r="AQD43" i="6"/>
  <c r="AQE43" i="6"/>
  <c r="AQF43" i="6"/>
  <c r="AQG43" i="6"/>
  <c r="AQH43" i="6"/>
  <c r="AQI43" i="6"/>
  <c r="AQJ43" i="6"/>
  <c r="AQK43" i="6"/>
  <c r="AQL43" i="6"/>
  <c r="AQM43" i="6"/>
  <c r="AQN43" i="6"/>
  <c r="AQO43" i="6"/>
  <c r="AQP43" i="6"/>
  <c r="AQQ43" i="6"/>
  <c r="AQR43" i="6"/>
  <c r="AQS43" i="6"/>
  <c r="AQT43" i="6"/>
  <c r="AQU43" i="6"/>
  <c r="AQV43" i="6"/>
  <c r="AQW43" i="6"/>
  <c r="AQX43" i="6"/>
  <c r="AQY43" i="6"/>
  <c r="AQZ43" i="6"/>
  <c r="ARA43" i="6"/>
  <c r="ARB43" i="6"/>
  <c r="ARC43" i="6"/>
  <c r="ARD43" i="6"/>
  <c r="ARE43" i="6"/>
  <c r="ARF43" i="6"/>
  <c r="ARG43" i="6"/>
  <c r="ARH43" i="6"/>
  <c r="ARI43" i="6"/>
  <c r="ARJ43" i="6"/>
  <c r="ARK43" i="6"/>
  <c r="ARL43" i="6"/>
  <c r="ARM43" i="6"/>
  <c r="ARN43" i="6"/>
  <c r="ARO43" i="6"/>
  <c r="ARP43" i="6"/>
  <c r="ARQ43" i="6"/>
  <c r="ARR43" i="6"/>
  <c r="ARS43" i="6"/>
  <c r="ART43" i="6"/>
  <c r="ARU43" i="6"/>
  <c r="ARV43" i="6"/>
  <c r="ARW43" i="6"/>
  <c r="ARX43" i="6"/>
  <c r="ARY43" i="6"/>
  <c r="ARZ43" i="6"/>
  <c r="ASA43" i="6"/>
  <c r="ASB43" i="6"/>
  <c r="ASC43" i="6"/>
  <c r="ASD43" i="6"/>
  <c r="ASE43" i="6"/>
  <c r="ASF43" i="6"/>
  <c r="ASG43" i="6"/>
  <c r="ASH43" i="6"/>
  <c r="ASI43" i="6"/>
  <c r="ASJ43" i="6"/>
  <c r="ASK43" i="6"/>
  <c r="ASL43" i="6"/>
  <c r="ASM43" i="6"/>
  <c r="ASN43" i="6"/>
  <c r="ASO43" i="6"/>
  <c r="ASP43" i="6"/>
  <c r="ASQ43" i="6"/>
  <c r="ASR43" i="6"/>
  <c r="ASS43" i="6"/>
  <c r="AST43" i="6"/>
  <c r="ASU43" i="6"/>
  <c r="ASV43" i="6"/>
  <c r="ASW43" i="6"/>
  <c r="ASX43" i="6"/>
  <c r="ASY43" i="6"/>
  <c r="ASZ43" i="6"/>
  <c r="ATA43" i="6"/>
  <c r="ATB43" i="6"/>
  <c r="ATC43" i="6"/>
  <c r="ATD43" i="6"/>
  <c r="ATE43" i="6"/>
  <c r="ATF43" i="6"/>
  <c r="ATG43" i="6"/>
  <c r="ATH43" i="6"/>
  <c r="ATI43" i="6"/>
  <c r="ATJ43" i="6"/>
  <c r="ATK43" i="6"/>
  <c r="ATL43" i="6"/>
  <c r="ATM43" i="6"/>
  <c r="ATN43" i="6"/>
  <c r="ATO43" i="6"/>
  <c r="ATP43" i="6"/>
  <c r="ATQ43" i="6"/>
  <c r="ATR43" i="6"/>
  <c r="ATS43" i="6"/>
  <c r="ATT43" i="6"/>
  <c r="ATU43" i="6"/>
  <c r="ATV43" i="6"/>
  <c r="ATW43" i="6"/>
  <c r="ATX43" i="6"/>
  <c r="ATY43" i="6"/>
  <c r="ATZ43" i="6"/>
  <c r="AUA43" i="6"/>
  <c r="AUB43" i="6"/>
  <c r="AUC43" i="6"/>
  <c r="AUD43" i="6"/>
  <c r="AUE43" i="6"/>
  <c r="AUF43" i="6"/>
  <c r="AUG43" i="6"/>
  <c r="AUH43" i="6"/>
  <c r="AUI43" i="6"/>
  <c r="AUJ43" i="6"/>
  <c r="AUK43" i="6"/>
  <c r="AUL43" i="6"/>
  <c r="AUM43" i="6"/>
  <c r="AUN43" i="6"/>
  <c r="AUO43" i="6"/>
  <c r="AUP43" i="6"/>
  <c r="AUQ43" i="6"/>
  <c r="AUR43" i="6"/>
  <c r="AUS43" i="6"/>
  <c r="AUT43" i="6"/>
  <c r="AUU43" i="6"/>
  <c r="AUV43" i="6"/>
  <c r="AUW43" i="6"/>
  <c r="AUX43" i="6"/>
  <c r="AUY43" i="6"/>
  <c r="AUZ43" i="6"/>
  <c r="AVA43" i="6"/>
  <c r="AVB43" i="6"/>
  <c r="AVC43" i="6"/>
  <c r="AVD43" i="6"/>
  <c r="AVE43" i="6"/>
  <c r="AVF43" i="6"/>
  <c r="AVG43" i="6"/>
  <c r="AVH43" i="6"/>
  <c r="AVI43" i="6"/>
  <c r="AVJ43" i="6"/>
  <c r="AVK43" i="6"/>
  <c r="AVL43" i="6"/>
  <c r="AVM43" i="6"/>
  <c r="AVN43" i="6"/>
  <c r="AVO43" i="6"/>
  <c r="AVP43" i="6"/>
  <c r="AVQ43" i="6"/>
  <c r="AVR43" i="6"/>
  <c r="AVS43" i="6"/>
  <c r="AVT43" i="6"/>
  <c r="AVU43" i="6"/>
  <c r="AVV43" i="6"/>
  <c r="AVW43" i="6"/>
  <c r="AVX43" i="6"/>
  <c r="AVY43" i="6"/>
  <c r="AVZ43" i="6"/>
  <c r="AWA43" i="6"/>
  <c r="AWB43" i="6"/>
  <c r="AWC43" i="6"/>
  <c r="AWD43" i="6"/>
  <c r="AWE43" i="6"/>
  <c r="AWF43" i="6"/>
  <c r="AWG43" i="6"/>
  <c r="AWH43" i="6"/>
  <c r="AWI43" i="6"/>
  <c r="AWJ43" i="6"/>
  <c r="AWK43" i="6"/>
  <c r="AWL43" i="6"/>
  <c r="AWM43" i="6"/>
  <c r="AWN43" i="6"/>
  <c r="AWO43" i="6"/>
  <c r="AWP43" i="6"/>
  <c r="AWQ43" i="6"/>
  <c r="AWR43" i="6"/>
  <c r="AWS43" i="6"/>
  <c r="AWT43" i="6"/>
  <c r="AWU43" i="6"/>
  <c r="AWV43" i="6"/>
  <c r="AWW43" i="6"/>
  <c r="AWX43" i="6"/>
  <c r="AWY43" i="6"/>
  <c r="AWZ43" i="6"/>
  <c r="AXA43" i="6"/>
  <c r="AXB43" i="6"/>
  <c r="AXC43" i="6"/>
  <c r="AXD43" i="6"/>
  <c r="AXE43" i="6"/>
  <c r="AXF43" i="6"/>
  <c r="AXG43" i="6"/>
  <c r="AXH43" i="6"/>
  <c r="AXI43" i="6"/>
  <c r="AXJ43" i="6"/>
  <c r="AXK43" i="6"/>
  <c r="AXL43" i="6"/>
  <c r="AXM43" i="6"/>
  <c r="AXN43" i="6"/>
  <c r="AXO43" i="6"/>
  <c r="AXP43" i="6"/>
  <c r="AXQ43" i="6"/>
  <c r="AXR43" i="6"/>
  <c r="AXS43" i="6"/>
  <c r="AXT43" i="6"/>
  <c r="AXU43" i="6"/>
  <c r="AXV43" i="6"/>
  <c r="AXW43" i="6"/>
  <c r="AXX43" i="6"/>
  <c r="AXY43" i="6"/>
  <c r="AXZ43" i="6"/>
  <c r="AYA43" i="6"/>
  <c r="AYB43" i="6"/>
  <c r="AYC43" i="6"/>
  <c r="AYD43" i="6"/>
  <c r="AYE43" i="6"/>
  <c r="AYF43" i="6"/>
  <c r="AYG43" i="6"/>
  <c r="AYH43" i="6"/>
  <c r="AYI43" i="6"/>
  <c r="AYJ43" i="6"/>
  <c r="AYK43" i="6"/>
  <c r="AYL43" i="6"/>
  <c r="AYM43" i="6"/>
  <c r="AYN43" i="6"/>
  <c r="AYO43" i="6"/>
  <c r="AYP43" i="6"/>
  <c r="AYQ43" i="6"/>
  <c r="AYR43" i="6"/>
  <c r="AYS43" i="6"/>
  <c r="AYT43" i="6"/>
  <c r="AYU43" i="6"/>
  <c r="AYV43" i="6"/>
  <c r="AYW43" i="6"/>
  <c r="AYX43" i="6"/>
  <c r="AYY43" i="6"/>
  <c r="AYZ43" i="6"/>
  <c r="AZA43" i="6"/>
  <c r="AZB43" i="6"/>
  <c r="AZC43" i="6"/>
  <c r="AZD43" i="6"/>
  <c r="AZE43" i="6"/>
  <c r="AZF43" i="6"/>
  <c r="AZG43" i="6"/>
  <c r="AZH43" i="6"/>
  <c r="AZI43" i="6"/>
  <c r="AZJ43" i="6"/>
  <c r="AZK43" i="6"/>
  <c r="AZL43" i="6"/>
  <c r="AZM43" i="6"/>
  <c r="AZN43" i="6"/>
  <c r="AZO43" i="6"/>
  <c r="AZP43" i="6"/>
  <c r="AZQ43" i="6"/>
  <c r="AZR43" i="6"/>
  <c r="AZS43" i="6"/>
  <c r="AZT43" i="6"/>
  <c r="AZU43" i="6"/>
  <c r="AZV43" i="6"/>
  <c r="AZW43" i="6"/>
  <c r="AZX43" i="6"/>
  <c r="AZY43" i="6"/>
  <c r="AZZ43" i="6"/>
  <c r="BAA43" i="6"/>
  <c r="BAB43" i="6"/>
  <c r="BAC43" i="6"/>
  <c r="BAD43" i="6"/>
  <c r="BAE43" i="6"/>
  <c r="BAF43" i="6"/>
  <c r="BAG43" i="6"/>
  <c r="BAH43" i="6"/>
  <c r="BAI43" i="6"/>
  <c r="BAJ43" i="6"/>
  <c r="BAK43" i="6"/>
  <c r="BAL43" i="6"/>
  <c r="BAM43" i="6"/>
  <c r="BAN43" i="6"/>
  <c r="BAO43" i="6"/>
  <c r="BAP43" i="6"/>
  <c r="BAQ43" i="6"/>
  <c r="BAR43" i="6"/>
  <c r="BAS43" i="6"/>
  <c r="BAT43" i="6"/>
  <c r="BAU43" i="6"/>
  <c r="BAV43" i="6"/>
  <c r="BAW43" i="6"/>
  <c r="BAX43" i="6"/>
  <c r="BAY43" i="6"/>
  <c r="BAZ43" i="6"/>
  <c r="BBA43" i="6"/>
  <c r="BBB43" i="6"/>
  <c r="BBC43" i="6"/>
  <c r="BBD43" i="6"/>
  <c r="BBE43" i="6"/>
  <c r="BBF43" i="6"/>
  <c r="BBG43" i="6"/>
  <c r="BBH43" i="6"/>
  <c r="BBI43" i="6"/>
  <c r="BBJ43" i="6"/>
  <c r="BBK43" i="6"/>
  <c r="BBL43" i="6"/>
  <c r="BBM43" i="6"/>
  <c r="BBN43" i="6"/>
  <c r="BBO43" i="6"/>
  <c r="BBP43" i="6"/>
  <c r="BBQ43" i="6"/>
  <c r="BBR43" i="6"/>
  <c r="BBS43" i="6"/>
  <c r="BBT43" i="6"/>
  <c r="BBU43" i="6"/>
  <c r="BBV43" i="6"/>
  <c r="BBW43" i="6"/>
  <c r="BBX43" i="6"/>
  <c r="BBY43" i="6"/>
  <c r="BBZ43" i="6"/>
  <c r="BCA43" i="6"/>
  <c r="BCB43" i="6"/>
  <c r="BCC43" i="6"/>
  <c r="BCD43" i="6"/>
  <c r="BCE43" i="6"/>
  <c r="BCF43" i="6"/>
  <c r="BCG43" i="6"/>
  <c r="BCH43" i="6"/>
  <c r="BCI43" i="6"/>
  <c r="BCJ43" i="6"/>
  <c r="BCK43" i="6"/>
  <c r="BCL43" i="6"/>
  <c r="BCM43" i="6"/>
  <c r="BCN43" i="6"/>
  <c r="BCO43" i="6"/>
  <c r="BCP43" i="6"/>
  <c r="BCQ43" i="6"/>
  <c r="BCR43" i="6"/>
  <c r="BCS43" i="6"/>
  <c r="BCT43" i="6"/>
  <c r="BCU43" i="6"/>
  <c r="BCV43" i="6"/>
  <c r="BCW43" i="6"/>
  <c r="BCX43" i="6"/>
  <c r="BCY43" i="6"/>
  <c r="BCZ43" i="6"/>
  <c r="BDA43" i="6"/>
  <c r="BDB43" i="6"/>
  <c r="BDC43" i="6"/>
  <c r="BDD43" i="6"/>
  <c r="BDE43" i="6"/>
  <c r="BDF43" i="6"/>
  <c r="BDG43" i="6"/>
  <c r="BDH43" i="6"/>
  <c r="BDI43" i="6"/>
  <c r="BDJ43" i="6"/>
  <c r="BDK43" i="6"/>
  <c r="BDL43" i="6"/>
  <c r="BDM43" i="6"/>
  <c r="BDN43" i="6"/>
  <c r="BDO43" i="6"/>
  <c r="BDP43" i="6"/>
  <c r="BDQ43" i="6"/>
  <c r="BDR43" i="6"/>
  <c r="BDS43" i="6"/>
  <c r="BDT43" i="6"/>
  <c r="BDU43" i="6"/>
  <c r="BDV43" i="6"/>
  <c r="BDW43" i="6"/>
  <c r="BDX43" i="6"/>
  <c r="BDY43" i="6"/>
  <c r="BDZ43" i="6"/>
  <c r="BEA43" i="6"/>
  <c r="BEB43" i="6"/>
  <c r="BEC43" i="6"/>
  <c r="BED43" i="6"/>
  <c r="BEE43" i="6"/>
  <c r="BEF43" i="6"/>
  <c r="BEG43" i="6"/>
  <c r="BEH43" i="6"/>
  <c r="BEI43" i="6"/>
  <c r="BEJ43" i="6"/>
  <c r="BEK43" i="6"/>
  <c r="BEL43" i="6"/>
  <c r="BEM43" i="6"/>
  <c r="BEN43" i="6"/>
  <c r="BEO43" i="6"/>
  <c r="BEP43" i="6"/>
  <c r="BEQ43" i="6"/>
  <c r="BER43" i="6"/>
  <c r="BES43" i="6"/>
  <c r="BET43" i="6"/>
  <c r="BEU43" i="6"/>
  <c r="BEV43" i="6"/>
  <c r="BEW43" i="6"/>
  <c r="BEX43" i="6"/>
  <c r="BEY43" i="6"/>
  <c r="BEZ43" i="6"/>
  <c r="BFA43" i="6"/>
  <c r="BFB43" i="6"/>
  <c r="BFC43" i="6"/>
  <c r="BFD43" i="6"/>
  <c r="BFE43" i="6"/>
  <c r="BFF43" i="6"/>
  <c r="BFG43" i="6"/>
  <c r="BFH43" i="6"/>
  <c r="BFI43" i="6"/>
  <c r="BFJ43" i="6"/>
  <c r="BFK43" i="6"/>
  <c r="BFL43" i="6"/>
  <c r="BFM43" i="6"/>
  <c r="BFN43" i="6"/>
  <c r="BFO43" i="6"/>
  <c r="BFP43" i="6"/>
  <c r="BFQ43" i="6"/>
  <c r="BFR43" i="6"/>
  <c r="BFS43" i="6"/>
  <c r="BFT43" i="6"/>
  <c r="BFU43" i="6"/>
  <c r="BFV43" i="6"/>
  <c r="BFW43" i="6"/>
  <c r="BFX43" i="6"/>
  <c r="BFY43" i="6"/>
  <c r="BFZ43" i="6"/>
  <c r="BGA43" i="6"/>
  <c r="BGB43" i="6"/>
  <c r="BGC43" i="6"/>
  <c r="BGD43" i="6"/>
  <c r="BGE43" i="6"/>
  <c r="BGF43" i="6"/>
  <c r="BGG43" i="6"/>
  <c r="BGH43" i="6"/>
  <c r="BGI43" i="6"/>
  <c r="BGJ43" i="6"/>
  <c r="BGK43" i="6"/>
  <c r="BGL43" i="6"/>
  <c r="BGM43" i="6"/>
  <c r="BGN43" i="6"/>
  <c r="BGO43" i="6"/>
  <c r="BGP43" i="6"/>
  <c r="BGQ43" i="6"/>
  <c r="BGR43" i="6"/>
  <c r="BGS43" i="6"/>
  <c r="BGT43" i="6"/>
  <c r="BGU43" i="6"/>
  <c r="BGV43" i="6"/>
  <c r="BGW43" i="6"/>
  <c r="BGX43" i="6"/>
  <c r="BGY43" i="6"/>
  <c r="BGZ43" i="6"/>
  <c r="BHA43" i="6"/>
  <c r="BHB43" i="6"/>
  <c r="BHC43" i="6"/>
  <c r="BHD43" i="6"/>
  <c r="BHE43" i="6"/>
  <c r="BHF43" i="6"/>
  <c r="BHG43" i="6"/>
  <c r="BHH43" i="6"/>
  <c r="BHI43" i="6"/>
  <c r="BHJ43" i="6"/>
  <c r="BHK43" i="6"/>
  <c r="BHL43" i="6"/>
  <c r="BHM43" i="6"/>
  <c r="BHN43" i="6"/>
  <c r="BHO43" i="6"/>
  <c r="BHP43" i="6"/>
  <c r="BHQ43" i="6"/>
  <c r="BHR43" i="6"/>
  <c r="BHS43" i="6"/>
  <c r="BHT43" i="6"/>
  <c r="BHU43" i="6"/>
  <c r="BHV43" i="6"/>
  <c r="BHW43" i="6"/>
  <c r="BHX43" i="6"/>
  <c r="BHY43" i="6"/>
  <c r="BHZ43" i="6"/>
  <c r="BIA43" i="6"/>
  <c r="BIB43" i="6"/>
  <c r="BIC43" i="6"/>
  <c r="BID43" i="6"/>
  <c r="BIE43" i="6"/>
  <c r="BIF43" i="6"/>
  <c r="BIG43" i="6"/>
  <c r="BIH43" i="6"/>
  <c r="BII43" i="6"/>
  <c r="BIJ43" i="6"/>
  <c r="BIK43" i="6"/>
  <c r="BIL43" i="6"/>
  <c r="BIM43" i="6"/>
  <c r="BIN43" i="6"/>
  <c r="BIO43" i="6"/>
  <c r="BIP43" i="6"/>
  <c r="BIQ43" i="6"/>
  <c r="BIR43" i="6"/>
  <c r="BIS43" i="6"/>
  <c r="BIT43" i="6"/>
  <c r="BIU43" i="6"/>
  <c r="BIV43" i="6"/>
  <c r="BIW43" i="6"/>
  <c r="BIX43" i="6"/>
  <c r="BIY43" i="6"/>
  <c r="BIZ43" i="6"/>
  <c r="BJA43" i="6"/>
  <c r="BJB43" i="6"/>
  <c r="BJC43" i="6"/>
  <c r="BJD43" i="6"/>
  <c r="BJE43" i="6"/>
  <c r="BJF43" i="6"/>
  <c r="BJG43" i="6"/>
  <c r="BJH43" i="6"/>
  <c r="BJI43" i="6"/>
  <c r="BJJ43" i="6"/>
  <c r="BJK43" i="6"/>
  <c r="BJL43" i="6"/>
  <c r="BJM43" i="6"/>
  <c r="BJN43" i="6"/>
  <c r="BJO43" i="6"/>
  <c r="BJP43" i="6"/>
  <c r="BJQ43" i="6"/>
  <c r="BJR43" i="6"/>
  <c r="BJS43" i="6"/>
  <c r="BJT43" i="6"/>
  <c r="BJU43" i="6"/>
  <c r="BJV43" i="6"/>
  <c r="BJW43" i="6"/>
  <c r="BJX43" i="6"/>
  <c r="BJY43" i="6"/>
  <c r="BJZ43" i="6"/>
  <c r="BKA43" i="6"/>
  <c r="BKB43" i="6"/>
  <c r="BKC43" i="6"/>
  <c r="BKD43" i="6"/>
  <c r="BKE43" i="6"/>
  <c r="BKF43" i="6"/>
  <c r="BKG43" i="6"/>
  <c r="BKH43" i="6"/>
  <c r="BKI43" i="6"/>
  <c r="BKJ43" i="6"/>
  <c r="BKK43" i="6"/>
  <c r="BKL43" i="6"/>
  <c r="BKM43" i="6"/>
  <c r="BKN43" i="6"/>
  <c r="BKO43" i="6"/>
  <c r="BKP43" i="6"/>
  <c r="BKQ43" i="6"/>
  <c r="BKR43" i="6"/>
  <c r="BKS43" i="6"/>
  <c r="BKT43" i="6"/>
  <c r="BKU43" i="6"/>
  <c r="BKV43" i="6"/>
  <c r="BKW43" i="6"/>
  <c r="BKX43" i="6"/>
  <c r="BKY43" i="6"/>
  <c r="BKZ43" i="6"/>
  <c r="BLA43" i="6"/>
  <c r="BLB43" i="6"/>
  <c r="BLC43" i="6"/>
  <c r="BLD43" i="6"/>
  <c r="BLE43" i="6"/>
  <c r="BLF43" i="6"/>
  <c r="BLG43" i="6"/>
  <c r="BLH43" i="6"/>
  <c r="BLI43" i="6"/>
  <c r="BLJ43" i="6"/>
  <c r="BLK43" i="6"/>
  <c r="BLL43" i="6"/>
  <c r="BLM43" i="6"/>
  <c r="BLN43" i="6"/>
  <c r="BLO43" i="6"/>
  <c r="BLP43" i="6"/>
  <c r="BLQ43" i="6"/>
  <c r="BLR43" i="6"/>
  <c r="BLS43" i="6"/>
  <c r="BLT43" i="6"/>
  <c r="BLU43" i="6"/>
  <c r="BLV43" i="6"/>
  <c r="BLW43" i="6"/>
  <c r="BLX43" i="6"/>
  <c r="BLY43" i="6"/>
  <c r="BLZ43" i="6"/>
  <c r="BMA43" i="6"/>
  <c r="BMB43" i="6"/>
  <c r="BMC43" i="6"/>
  <c r="BMD43" i="6"/>
  <c r="BME43" i="6"/>
  <c r="BMF43" i="6"/>
  <c r="BMG43" i="6"/>
  <c r="BMH43" i="6"/>
  <c r="BMI43" i="6"/>
  <c r="BMJ43" i="6"/>
  <c r="BMK43" i="6"/>
  <c r="BML43" i="6"/>
  <c r="BMM43" i="6"/>
  <c r="BMN43" i="6"/>
  <c r="BMO43" i="6"/>
  <c r="BMP43" i="6"/>
  <c r="BMQ43" i="6"/>
  <c r="BMR43" i="6"/>
  <c r="BMS43" i="6"/>
  <c r="BMT43" i="6"/>
  <c r="BMU43" i="6"/>
  <c r="BMV43" i="6"/>
  <c r="BMW43" i="6"/>
  <c r="BMX43" i="6"/>
  <c r="BMY43" i="6"/>
  <c r="BMZ43" i="6"/>
  <c r="BNA43" i="6"/>
  <c r="BNB43" i="6"/>
  <c r="BNC43" i="6"/>
  <c r="BND43" i="6"/>
  <c r="BNE43" i="6"/>
  <c r="BNF43" i="6"/>
  <c r="BNG43" i="6"/>
  <c r="BNH43" i="6"/>
  <c r="BNI43" i="6"/>
  <c r="BNJ43" i="6"/>
  <c r="BNK43" i="6"/>
  <c r="BNL43" i="6"/>
  <c r="BNM43" i="6"/>
  <c r="BNN43" i="6"/>
  <c r="BNO43" i="6"/>
  <c r="BNP43" i="6"/>
  <c r="BNQ43" i="6"/>
  <c r="BNR43" i="6"/>
  <c r="BNS43" i="6"/>
  <c r="BNT43" i="6"/>
  <c r="BNU43" i="6"/>
  <c r="BNV43" i="6"/>
  <c r="BNW43" i="6"/>
  <c r="BNX43" i="6"/>
  <c r="BNY43" i="6"/>
  <c r="BNZ43" i="6"/>
  <c r="BOA43" i="6"/>
  <c r="BOB43" i="6"/>
  <c r="BOC43" i="6"/>
  <c r="BOD43" i="6"/>
  <c r="BOE43" i="6"/>
  <c r="BOF43" i="6"/>
  <c r="BOG43" i="6"/>
  <c r="BOH43" i="6"/>
  <c r="BOI43" i="6"/>
  <c r="BOJ43" i="6"/>
  <c r="BOK43" i="6"/>
  <c r="BOL43" i="6"/>
  <c r="BOM43" i="6"/>
  <c r="BON43" i="6"/>
  <c r="BOO43" i="6"/>
  <c r="BOP43" i="6"/>
  <c r="BOQ43" i="6"/>
  <c r="BOR43" i="6"/>
  <c r="BOS43" i="6"/>
  <c r="BOT43" i="6"/>
  <c r="BOU43" i="6"/>
  <c r="BOV43" i="6"/>
  <c r="BOW43" i="6"/>
  <c r="BOX43" i="6"/>
  <c r="BOY43" i="6"/>
  <c r="BOZ43" i="6"/>
  <c r="BPA43" i="6"/>
  <c r="BPB43" i="6"/>
  <c r="BPC43" i="6"/>
  <c r="BPD43" i="6"/>
  <c r="BPE43" i="6"/>
  <c r="BPF43" i="6"/>
  <c r="BPG43" i="6"/>
  <c r="BPH43" i="6"/>
  <c r="BPI43" i="6"/>
  <c r="BPJ43" i="6"/>
  <c r="BPK43" i="6"/>
  <c r="BPL43" i="6"/>
  <c r="BPM43" i="6"/>
  <c r="BPN43" i="6"/>
  <c r="BPO43" i="6"/>
  <c r="BPP43" i="6"/>
  <c r="BPQ43" i="6"/>
  <c r="BPR43" i="6"/>
  <c r="BPS43" i="6"/>
  <c r="BPT43" i="6"/>
  <c r="BPU43" i="6"/>
  <c r="BPV43" i="6"/>
  <c r="BPW43" i="6"/>
  <c r="BPX43" i="6"/>
  <c r="BPY43" i="6"/>
  <c r="BPZ43" i="6"/>
  <c r="BQA43" i="6"/>
  <c r="BQB43" i="6"/>
  <c r="BQC43" i="6"/>
  <c r="BQD43" i="6"/>
  <c r="BQE43" i="6"/>
  <c r="BQF43" i="6"/>
  <c r="BQG43" i="6"/>
  <c r="BQH43" i="6"/>
  <c r="BQI43" i="6"/>
  <c r="BQJ43" i="6"/>
  <c r="BQK43" i="6"/>
  <c r="BQL43" i="6"/>
  <c r="BQM43" i="6"/>
  <c r="BQN43" i="6"/>
  <c r="BQO43" i="6"/>
  <c r="BQP43" i="6"/>
  <c r="BQQ43" i="6"/>
  <c r="BQR43" i="6"/>
  <c r="BQS43" i="6"/>
  <c r="BQT43" i="6"/>
  <c r="BQU43" i="6"/>
  <c r="BQV43" i="6"/>
  <c r="BQW43" i="6"/>
  <c r="BQX43" i="6"/>
  <c r="BQY43" i="6"/>
  <c r="BQZ43" i="6"/>
  <c r="BRA43" i="6"/>
  <c r="BRB43" i="6"/>
  <c r="BRC43" i="6"/>
  <c r="BRD43" i="6"/>
  <c r="BRE43" i="6"/>
  <c r="BRF43" i="6"/>
  <c r="BRG43" i="6"/>
  <c r="BRH43" i="6"/>
  <c r="BRI43" i="6"/>
  <c r="BRJ43" i="6"/>
  <c r="BRK43" i="6"/>
  <c r="BRL43" i="6"/>
  <c r="BRM43" i="6"/>
  <c r="BRN43" i="6"/>
  <c r="BRO43" i="6"/>
  <c r="BRP43" i="6"/>
  <c r="BRQ43" i="6"/>
  <c r="BRR43" i="6"/>
  <c r="BRS43" i="6"/>
  <c r="BRT43" i="6"/>
  <c r="BRU43" i="6"/>
  <c r="BRV43" i="6"/>
  <c r="BRW43" i="6"/>
  <c r="BRX43" i="6"/>
  <c r="BRY43" i="6"/>
  <c r="BRZ43" i="6"/>
  <c r="BSA43" i="6"/>
  <c r="BSB43" i="6"/>
  <c r="BSC43" i="6"/>
  <c r="BSD43" i="6"/>
  <c r="BSE43" i="6"/>
  <c r="BSF43" i="6"/>
  <c r="BSG43" i="6"/>
  <c r="BSH43" i="6"/>
  <c r="BSI43" i="6"/>
  <c r="BSJ43" i="6"/>
  <c r="BSK43" i="6"/>
  <c r="BSL43" i="6"/>
  <c r="BSM43" i="6"/>
  <c r="BSN43" i="6"/>
  <c r="BSO43" i="6"/>
  <c r="BSP43" i="6"/>
  <c r="BSQ43" i="6"/>
  <c r="BSR43" i="6"/>
  <c r="BSS43" i="6"/>
  <c r="BST43" i="6"/>
  <c r="BSU43" i="6"/>
  <c r="BSV43" i="6"/>
  <c r="BSW43" i="6"/>
  <c r="BSX43" i="6"/>
  <c r="BSY43" i="6"/>
  <c r="BSZ43" i="6"/>
  <c r="BTA43" i="6"/>
  <c r="BTB43" i="6"/>
  <c r="BTC43" i="6"/>
  <c r="BTD43" i="6"/>
  <c r="BTE43" i="6"/>
  <c r="BTF43" i="6"/>
  <c r="BTG43" i="6"/>
  <c r="BTH43" i="6"/>
  <c r="BTI43" i="6"/>
  <c r="BTJ43" i="6"/>
  <c r="BTK43" i="6"/>
  <c r="BTL43" i="6"/>
  <c r="BTM43" i="6"/>
  <c r="BTN43" i="6"/>
  <c r="BTO43" i="6"/>
  <c r="BTP43" i="6"/>
  <c r="BTQ43" i="6"/>
  <c r="BTR43" i="6"/>
  <c r="BTS43" i="6"/>
  <c r="BTT43" i="6"/>
  <c r="BTU43" i="6"/>
  <c r="BTV43" i="6"/>
  <c r="BTW43" i="6"/>
  <c r="BTX43" i="6"/>
  <c r="BTY43" i="6"/>
  <c r="BTZ43" i="6"/>
  <c r="BUA43" i="6"/>
  <c r="BUB43" i="6"/>
  <c r="BUC43" i="6"/>
  <c r="BUD43" i="6"/>
  <c r="BUE43" i="6"/>
  <c r="BUF43" i="6"/>
  <c r="BUG43" i="6"/>
  <c r="BUH43" i="6"/>
  <c r="BUI43" i="6"/>
  <c r="BUJ43" i="6"/>
  <c r="BUK43" i="6"/>
  <c r="BUL43" i="6"/>
  <c r="BUM43" i="6"/>
  <c r="BUN43" i="6"/>
  <c r="BUO43" i="6"/>
  <c r="BUP43" i="6"/>
  <c r="BUQ43" i="6"/>
  <c r="BUR43" i="6"/>
  <c r="BUS43" i="6"/>
  <c r="BUT43" i="6"/>
  <c r="BUU43" i="6"/>
  <c r="BUV43" i="6"/>
  <c r="BUW43" i="6"/>
  <c r="BUX43" i="6"/>
  <c r="BUY43" i="6"/>
  <c r="BUZ43" i="6"/>
  <c r="BVA43" i="6"/>
  <c r="BVB43" i="6"/>
  <c r="BVC43" i="6"/>
  <c r="BVD43" i="6"/>
  <c r="BVE43" i="6"/>
  <c r="BVF43" i="6"/>
  <c r="BVG43" i="6"/>
  <c r="BVH43" i="6"/>
  <c r="BVI43" i="6"/>
  <c r="BVJ43" i="6"/>
  <c r="BVK43" i="6"/>
  <c r="BVL43" i="6"/>
  <c r="BVM43" i="6"/>
  <c r="BVN43" i="6"/>
  <c r="BVO43" i="6"/>
  <c r="BVP43" i="6"/>
  <c r="BVQ43" i="6"/>
  <c r="BVR43" i="6"/>
  <c r="BVS43" i="6"/>
  <c r="BVT43" i="6"/>
  <c r="BVU43" i="6"/>
  <c r="BVV43" i="6"/>
  <c r="BVW43" i="6"/>
  <c r="BVX43" i="6"/>
  <c r="BVY43" i="6"/>
  <c r="BVZ43" i="6"/>
  <c r="BWA43" i="6"/>
  <c r="BWB43" i="6"/>
  <c r="BWC43" i="6"/>
  <c r="BWD43" i="6"/>
  <c r="BWE43" i="6"/>
  <c r="BWF43" i="6"/>
  <c r="BWG43" i="6"/>
  <c r="BWH43" i="6"/>
  <c r="BWI43" i="6"/>
  <c r="BWJ43" i="6"/>
  <c r="BWK43" i="6"/>
  <c r="BWL43" i="6"/>
  <c r="BWM43" i="6"/>
  <c r="BWN43" i="6"/>
  <c r="BWO43" i="6"/>
  <c r="BWP43" i="6"/>
  <c r="BWQ43" i="6"/>
  <c r="BWR43" i="6"/>
  <c r="BWS43" i="6"/>
  <c r="BWT43" i="6"/>
  <c r="BWU43" i="6"/>
  <c r="BWV43" i="6"/>
  <c r="BWW43" i="6"/>
  <c r="BWX43" i="6"/>
  <c r="BWY43" i="6"/>
  <c r="BWZ43" i="6"/>
  <c r="BXA43" i="6"/>
  <c r="BXB43" i="6"/>
  <c r="BXC43" i="6"/>
  <c r="BXD43" i="6"/>
  <c r="BXE43" i="6"/>
  <c r="BXF43" i="6"/>
  <c r="BXG43" i="6"/>
  <c r="BXH43" i="6"/>
  <c r="BXI43" i="6"/>
  <c r="BXJ43" i="6"/>
  <c r="BXK43" i="6"/>
  <c r="BXL43" i="6"/>
  <c r="BXM43" i="6"/>
  <c r="BXN43" i="6"/>
  <c r="BXO43" i="6"/>
  <c r="BXP43" i="6"/>
  <c r="BXQ43" i="6"/>
  <c r="BXR43" i="6"/>
  <c r="BXS43" i="6"/>
  <c r="BXT43" i="6"/>
  <c r="BXU43" i="6"/>
  <c r="BXV43" i="6"/>
  <c r="BXW43" i="6"/>
  <c r="BXX43" i="6"/>
  <c r="BXY43" i="6"/>
  <c r="BXZ43" i="6"/>
  <c r="BYA43" i="6"/>
  <c r="BYB43" i="6"/>
  <c r="BYC43" i="6"/>
  <c r="BYD43" i="6"/>
  <c r="BYE43" i="6"/>
  <c r="BYF43" i="6"/>
  <c r="BYG43" i="6"/>
  <c r="BYH43" i="6"/>
  <c r="BYI43" i="6"/>
  <c r="BYJ43" i="6"/>
  <c r="BYK43" i="6"/>
  <c r="BYL43" i="6"/>
  <c r="BYM43" i="6"/>
  <c r="BYN43" i="6"/>
  <c r="BYO43" i="6"/>
  <c r="BYP43" i="6"/>
  <c r="BYQ43" i="6"/>
  <c r="BYR43" i="6"/>
  <c r="BYS43" i="6"/>
  <c r="BYT43" i="6"/>
  <c r="BYU43" i="6"/>
  <c r="BYV43" i="6"/>
  <c r="BYW43" i="6"/>
  <c r="BYX43" i="6"/>
  <c r="BYY43" i="6"/>
  <c r="BYZ43" i="6"/>
  <c r="BZA43" i="6"/>
  <c r="BZB43" i="6"/>
  <c r="BZC43" i="6"/>
  <c r="BZD43" i="6"/>
  <c r="BZE43" i="6"/>
  <c r="BZF43" i="6"/>
  <c r="BZG43" i="6"/>
  <c r="BZH43" i="6"/>
  <c r="BZI43" i="6"/>
  <c r="BZJ43" i="6"/>
  <c r="BZK43" i="6"/>
  <c r="BZL43" i="6"/>
  <c r="BZM43" i="6"/>
  <c r="BZN43" i="6"/>
  <c r="BZO43" i="6"/>
  <c r="BZP43" i="6"/>
  <c r="BZQ43" i="6"/>
  <c r="BZR43" i="6"/>
  <c r="BZS43" i="6"/>
  <c r="BZT43" i="6"/>
  <c r="BZU43" i="6"/>
  <c r="BZV43" i="6"/>
  <c r="BZW43" i="6"/>
  <c r="BZX43" i="6"/>
  <c r="BZY43" i="6"/>
  <c r="BZZ43" i="6"/>
  <c r="CAA43" i="6"/>
  <c r="CAB43" i="6"/>
  <c r="CAC43" i="6"/>
  <c r="CAD43" i="6"/>
  <c r="CAE43" i="6"/>
  <c r="CAF43" i="6"/>
  <c r="CAG43" i="6"/>
  <c r="CAH43" i="6"/>
  <c r="CAI43" i="6"/>
  <c r="CAJ43" i="6"/>
  <c r="CAK43" i="6"/>
  <c r="CAL43" i="6"/>
  <c r="CAM43" i="6"/>
  <c r="CAN43" i="6"/>
  <c r="CAO43" i="6"/>
  <c r="CAP43" i="6"/>
  <c r="CAQ43" i="6"/>
  <c r="CAR43" i="6"/>
  <c r="CAS43" i="6"/>
  <c r="CAT43" i="6"/>
  <c r="CAU43" i="6"/>
  <c r="CAV43" i="6"/>
  <c r="CAW43" i="6"/>
  <c r="CAX43" i="6"/>
  <c r="CAY43" i="6"/>
  <c r="CAZ43" i="6"/>
  <c r="CBA43" i="6"/>
  <c r="CBB43" i="6"/>
  <c r="CBC43" i="6"/>
  <c r="CBD43" i="6"/>
  <c r="CBE43" i="6"/>
  <c r="CBF43" i="6"/>
  <c r="CBG43" i="6"/>
  <c r="CBH43" i="6"/>
  <c r="CBI43" i="6"/>
  <c r="CBJ43" i="6"/>
  <c r="CBK43" i="6"/>
  <c r="CBL43" i="6"/>
  <c r="CBM43" i="6"/>
  <c r="CBN43" i="6"/>
  <c r="CBO43" i="6"/>
  <c r="CBP43" i="6"/>
  <c r="CBQ43" i="6"/>
  <c r="CBR43" i="6"/>
  <c r="CBS43" i="6"/>
  <c r="CBT43" i="6"/>
  <c r="CBU43" i="6"/>
  <c r="CBV43" i="6"/>
  <c r="CBW43" i="6"/>
  <c r="CBX43" i="6"/>
  <c r="CBY43" i="6"/>
  <c r="CBZ43" i="6"/>
  <c r="CCA43" i="6"/>
  <c r="CCB43" i="6"/>
  <c r="CCC43" i="6"/>
  <c r="CCD43" i="6"/>
  <c r="CCE43" i="6"/>
  <c r="CCF43" i="6"/>
  <c r="CCG43" i="6"/>
  <c r="CCH43" i="6"/>
  <c r="CCI43" i="6"/>
  <c r="CCJ43" i="6"/>
  <c r="CCK43" i="6"/>
  <c r="CCL43" i="6"/>
  <c r="CCM43" i="6"/>
  <c r="CCN43" i="6"/>
  <c r="CCO43" i="6"/>
  <c r="CCP43" i="6"/>
  <c r="CCQ43" i="6"/>
  <c r="CCR43" i="6"/>
  <c r="CCS43" i="6"/>
  <c r="CCT43" i="6"/>
  <c r="CCU43" i="6"/>
  <c r="CCV43" i="6"/>
  <c r="CCW43" i="6"/>
  <c r="CCX43" i="6"/>
  <c r="CCY43" i="6"/>
  <c r="CCZ43" i="6"/>
  <c r="CDA43" i="6"/>
  <c r="CDB43" i="6"/>
  <c r="CDC43" i="6"/>
  <c r="CDD43" i="6"/>
  <c r="CDE43" i="6"/>
  <c r="CDF43" i="6"/>
  <c r="CDG43" i="6"/>
  <c r="CDH43" i="6"/>
  <c r="CDI43" i="6"/>
  <c r="CDJ43" i="6"/>
  <c r="CDK43" i="6"/>
  <c r="CDL43" i="6"/>
  <c r="CDM43" i="6"/>
  <c r="CDN43" i="6"/>
  <c r="CDO43" i="6"/>
  <c r="CDP43" i="6"/>
  <c r="CDQ43" i="6"/>
  <c r="CDR43" i="6"/>
  <c r="CDS43" i="6"/>
  <c r="CDT43" i="6"/>
  <c r="CDU43" i="6"/>
  <c r="CDV43" i="6"/>
  <c r="CDW43" i="6"/>
  <c r="CDX43" i="6"/>
  <c r="CDY43" i="6"/>
  <c r="CDZ43" i="6"/>
  <c r="CEA43" i="6"/>
  <c r="CEB43" i="6"/>
  <c r="CEC43" i="6"/>
  <c r="CED43" i="6"/>
  <c r="CEE43" i="6"/>
  <c r="CEF43" i="6"/>
  <c r="CEG43" i="6"/>
  <c r="CEH43" i="6"/>
  <c r="CEI43" i="6"/>
  <c r="CEJ43" i="6"/>
  <c r="CEK43" i="6"/>
  <c r="CEL43" i="6"/>
  <c r="CEM43" i="6"/>
  <c r="CEN43" i="6"/>
  <c r="CEO43" i="6"/>
  <c r="CEP43" i="6"/>
  <c r="CEQ43" i="6"/>
  <c r="CER43" i="6"/>
  <c r="CES43" i="6"/>
  <c r="CET43" i="6"/>
  <c r="CEU43" i="6"/>
  <c r="CEV43" i="6"/>
  <c r="CEW43" i="6"/>
  <c r="CEX43" i="6"/>
  <c r="CEY43" i="6"/>
  <c r="CEZ43" i="6"/>
  <c r="CFA43" i="6"/>
  <c r="CFB43" i="6"/>
  <c r="CFC43" i="6"/>
  <c r="CFD43" i="6"/>
  <c r="CFE43" i="6"/>
  <c r="CFF43" i="6"/>
  <c r="CFG43" i="6"/>
  <c r="CFH43" i="6"/>
  <c r="CFI43" i="6"/>
  <c r="CFJ43" i="6"/>
  <c r="CFK43" i="6"/>
  <c r="CFL43" i="6"/>
  <c r="CFM43" i="6"/>
  <c r="CFN43" i="6"/>
  <c r="CFO43" i="6"/>
  <c r="CFP43" i="6"/>
  <c r="CFQ43" i="6"/>
  <c r="CFR43" i="6"/>
  <c r="CFS43" i="6"/>
  <c r="CFT43" i="6"/>
  <c r="CFU43" i="6"/>
  <c r="CFV43" i="6"/>
  <c r="CFW43" i="6"/>
  <c r="CFX43" i="6"/>
  <c r="CFY43" i="6"/>
  <c r="CFZ43" i="6"/>
  <c r="CGA43" i="6"/>
  <c r="CGB43" i="6"/>
  <c r="CGC43" i="6"/>
  <c r="CGD43" i="6"/>
  <c r="CGE43" i="6"/>
  <c r="CGF43" i="6"/>
  <c r="CGG43" i="6"/>
  <c r="CGH43" i="6"/>
  <c r="CGI43" i="6"/>
  <c r="CGJ43" i="6"/>
  <c r="CGK43" i="6"/>
  <c r="CGL43" i="6"/>
  <c r="CGM43" i="6"/>
  <c r="CGN43" i="6"/>
  <c r="CGO43" i="6"/>
  <c r="CGP43" i="6"/>
  <c r="CGQ43" i="6"/>
  <c r="CGR43" i="6"/>
  <c r="CGS43" i="6"/>
  <c r="CGT43" i="6"/>
  <c r="CGU43" i="6"/>
  <c r="CGV43" i="6"/>
  <c r="CGW43" i="6"/>
  <c r="CGX43" i="6"/>
  <c r="CGY43" i="6"/>
  <c r="CGZ43" i="6"/>
  <c r="CHA43" i="6"/>
  <c r="CHB43" i="6"/>
  <c r="CHC43" i="6"/>
  <c r="CHD43" i="6"/>
  <c r="CHE43" i="6"/>
  <c r="CHF43" i="6"/>
  <c r="CHG43" i="6"/>
  <c r="CHH43" i="6"/>
  <c r="CHI43" i="6"/>
  <c r="CHJ43" i="6"/>
  <c r="CHK43" i="6"/>
  <c r="CHL43" i="6"/>
  <c r="CHM43" i="6"/>
  <c r="CHN43" i="6"/>
  <c r="CHO43" i="6"/>
  <c r="CHP43" i="6"/>
  <c r="CHQ43" i="6"/>
  <c r="CHR43" i="6"/>
  <c r="CHS43" i="6"/>
  <c r="CHT43" i="6"/>
  <c r="CHU43" i="6"/>
  <c r="CHV43" i="6"/>
  <c r="CHW43" i="6"/>
  <c r="CHX43" i="6"/>
  <c r="CHY43" i="6"/>
  <c r="CHZ43" i="6"/>
  <c r="CIA43" i="6"/>
  <c r="CIB43" i="6"/>
  <c r="CIC43" i="6"/>
  <c r="CID43" i="6"/>
  <c r="CIE43" i="6"/>
  <c r="CIF43" i="6"/>
  <c r="CIG43" i="6"/>
  <c r="CIH43" i="6"/>
  <c r="CII43" i="6"/>
  <c r="CIJ43" i="6"/>
  <c r="CIK43" i="6"/>
  <c r="CIL43" i="6"/>
  <c r="CIM43" i="6"/>
  <c r="CIN43" i="6"/>
  <c r="CIO43" i="6"/>
  <c r="CIP43" i="6"/>
  <c r="CIQ43" i="6"/>
  <c r="CIR43" i="6"/>
  <c r="CIS43" i="6"/>
  <c r="CIT43" i="6"/>
  <c r="CIU43" i="6"/>
  <c r="CIV43" i="6"/>
  <c r="CIW43" i="6"/>
  <c r="CIX43" i="6"/>
  <c r="CIY43" i="6"/>
  <c r="CIZ43" i="6"/>
  <c r="CJA43" i="6"/>
  <c r="CJB43" i="6"/>
  <c r="CJC43" i="6"/>
  <c r="CJD43" i="6"/>
  <c r="CJE43" i="6"/>
  <c r="CJF43" i="6"/>
  <c r="CJG43" i="6"/>
  <c r="CJH43" i="6"/>
  <c r="CJI43" i="6"/>
  <c r="CJJ43" i="6"/>
  <c r="CJK43" i="6"/>
  <c r="CJL43" i="6"/>
  <c r="CJM43" i="6"/>
  <c r="CJN43" i="6"/>
  <c r="CJO43" i="6"/>
  <c r="CJP43" i="6"/>
  <c r="CJQ43" i="6"/>
  <c r="CJR43" i="6"/>
  <c r="CJS43" i="6"/>
  <c r="CJT43" i="6"/>
  <c r="CJU43" i="6"/>
  <c r="CJV43" i="6"/>
  <c r="CJW43" i="6"/>
  <c r="CJX43" i="6"/>
  <c r="CJY43" i="6"/>
  <c r="CJZ43" i="6"/>
  <c r="CKA43" i="6"/>
  <c r="CKB43" i="6"/>
  <c r="CKC43" i="6"/>
  <c r="CKD43" i="6"/>
  <c r="CKE43" i="6"/>
  <c r="CKF43" i="6"/>
  <c r="CKG43" i="6"/>
  <c r="CKH43" i="6"/>
  <c r="CKI43" i="6"/>
  <c r="CKJ43" i="6"/>
  <c r="CKK43" i="6"/>
  <c r="CKL43" i="6"/>
  <c r="CKM43" i="6"/>
  <c r="CKN43" i="6"/>
  <c r="CKO43" i="6"/>
  <c r="CKP43" i="6"/>
  <c r="CKQ43" i="6"/>
  <c r="CKR43" i="6"/>
  <c r="CKS43" i="6"/>
  <c r="CKT43" i="6"/>
  <c r="CKU43" i="6"/>
  <c r="CKV43" i="6"/>
  <c r="CKW43" i="6"/>
  <c r="CKX43" i="6"/>
  <c r="CKY43" i="6"/>
  <c r="CKZ43" i="6"/>
  <c r="CLA43" i="6"/>
  <c r="CLB43" i="6"/>
  <c r="CLC43" i="6"/>
  <c r="CLD43" i="6"/>
  <c r="CLE43" i="6"/>
  <c r="CLF43" i="6"/>
  <c r="CLG43" i="6"/>
  <c r="CLH43" i="6"/>
  <c r="CLI43" i="6"/>
  <c r="CLJ43" i="6"/>
  <c r="CLK43" i="6"/>
  <c r="CLL43" i="6"/>
  <c r="CLM43" i="6"/>
  <c r="CLN43" i="6"/>
  <c r="CLO43" i="6"/>
  <c r="CLP43" i="6"/>
  <c r="CLQ43" i="6"/>
  <c r="CLR43" i="6"/>
  <c r="CLS43" i="6"/>
  <c r="CLT43" i="6"/>
  <c r="CLU43" i="6"/>
  <c r="CLV43" i="6"/>
  <c r="CLW43" i="6"/>
  <c r="CLX43" i="6"/>
  <c r="CLY43" i="6"/>
  <c r="CLZ43" i="6"/>
  <c r="CMA43" i="6"/>
  <c r="CMB43" i="6"/>
  <c r="CMC43" i="6"/>
  <c r="CMD43" i="6"/>
  <c r="CME43" i="6"/>
  <c r="CMF43" i="6"/>
  <c r="CMG43" i="6"/>
  <c r="CMH43" i="6"/>
  <c r="CMI43" i="6"/>
  <c r="CMJ43" i="6"/>
  <c r="CMK43" i="6"/>
  <c r="CML43" i="6"/>
  <c r="CMM43" i="6"/>
  <c r="CMN43" i="6"/>
  <c r="CMO43" i="6"/>
  <c r="CMP43" i="6"/>
  <c r="CMQ43" i="6"/>
  <c r="CMR43" i="6"/>
  <c r="CMS43" i="6"/>
  <c r="CMT43" i="6"/>
  <c r="CMU43" i="6"/>
  <c r="CMV43" i="6"/>
  <c r="CMW43" i="6"/>
  <c r="CMX43" i="6"/>
  <c r="CMY43" i="6"/>
  <c r="CMZ43" i="6"/>
  <c r="CNA43" i="6"/>
  <c r="CNB43" i="6"/>
  <c r="CNC43" i="6"/>
  <c r="CND43" i="6"/>
  <c r="CNE43" i="6"/>
  <c r="CNF43" i="6"/>
  <c r="CNG43" i="6"/>
  <c r="CNH43" i="6"/>
  <c r="CNI43" i="6"/>
  <c r="CNJ43" i="6"/>
  <c r="CNK43" i="6"/>
  <c r="CNL43" i="6"/>
  <c r="CNM43" i="6"/>
  <c r="CNN43" i="6"/>
  <c r="CNO43" i="6"/>
  <c r="CNP43" i="6"/>
  <c r="CNQ43" i="6"/>
  <c r="CNR43" i="6"/>
  <c r="CNS43" i="6"/>
  <c r="CNT43" i="6"/>
  <c r="CNU43" i="6"/>
  <c r="CNV43" i="6"/>
  <c r="CNW43" i="6"/>
  <c r="CNX43" i="6"/>
  <c r="CNY43" i="6"/>
  <c r="CNZ43" i="6"/>
  <c r="COA43" i="6"/>
  <c r="COB43" i="6"/>
  <c r="COC43" i="6"/>
  <c r="COD43" i="6"/>
  <c r="COE43" i="6"/>
  <c r="COF43" i="6"/>
  <c r="COG43" i="6"/>
  <c r="COH43" i="6"/>
  <c r="COI43" i="6"/>
  <c r="COJ43" i="6"/>
  <c r="COK43" i="6"/>
  <c r="COL43" i="6"/>
  <c r="COM43" i="6"/>
  <c r="CON43" i="6"/>
  <c r="COO43" i="6"/>
  <c r="COP43" i="6"/>
  <c r="COQ43" i="6"/>
  <c r="COR43" i="6"/>
  <c r="COS43" i="6"/>
  <c r="COT43" i="6"/>
  <c r="COU43" i="6"/>
  <c r="COV43" i="6"/>
  <c r="COW43" i="6"/>
  <c r="COX43" i="6"/>
  <c r="COY43" i="6"/>
  <c r="COZ43" i="6"/>
  <c r="CPA43" i="6"/>
  <c r="CPB43" i="6"/>
  <c r="CPC43" i="6"/>
  <c r="CPD43" i="6"/>
  <c r="CPE43" i="6"/>
  <c r="CPF43" i="6"/>
  <c r="CPG43" i="6"/>
  <c r="CPH43" i="6"/>
  <c r="CPI43" i="6"/>
  <c r="CPJ43" i="6"/>
  <c r="CPK43" i="6"/>
  <c r="CPL43" i="6"/>
  <c r="CPM43" i="6"/>
  <c r="CPN43" i="6"/>
  <c r="CPO43" i="6"/>
  <c r="CPP43" i="6"/>
  <c r="CPQ43" i="6"/>
  <c r="CPR43" i="6"/>
  <c r="CPS43" i="6"/>
  <c r="CPT43" i="6"/>
  <c r="CPU43" i="6"/>
  <c r="CPV43" i="6"/>
  <c r="CPW43" i="6"/>
  <c r="CPX43" i="6"/>
  <c r="CPY43" i="6"/>
  <c r="CPZ43" i="6"/>
  <c r="CQA43" i="6"/>
  <c r="CQB43" i="6"/>
  <c r="CQC43" i="6"/>
  <c r="CQD43" i="6"/>
  <c r="CQE43" i="6"/>
  <c r="CQF43" i="6"/>
  <c r="CQG43" i="6"/>
  <c r="CQH43" i="6"/>
  <c r="CQI43" i="6"/>
  <c r="CQJ43" i="6"/>
  <c r="CQK43" i="6"/>
  <c r="CQL43" i="6"/>
  <c r="CQM43" i="6"/>
  <c r="CQN43" i="6"/>
  <c r="CQO43" i="6"/>
  <c r="CQP43" i="6"/>
  <c r="CQQ43" i="6"/>
  <c r="CQR43" i="6"/>
  <c r="CQS43" i="6"/>
  <c r="CQT43" i="6"/>
  <c r="CQU43" i="6"/>
  <c r="CQV43" i="6"/>
  <c r="CQW43" i="6"/>
  <c r="CQX43" i="6"/>
  <c r="CQY43" i="6"/>
  <c r="CQZ43" i="6"/>
  <c r="CRA43" i="6"/>
  <c r="CRB43" i="6"/>
  <c r="CRC43" i="6"/>
  <c r="CRD43" i="6"/>
  <c r="CRE43" i="6"/>
  <c r="CRF43" i="6"/>
  <c r="CRG43" i="6"/>
  <c r="CRH43" i="6"/>
  <c r="CRI43" i="6"/>
  <c r="CRJ43" i="6"/>
  <c r="CRK43" i="6"/>
  <c r="CRL43" i="6"/>
  <c r="CRM43" i="6"/>
  <c r="CRN43" i="6"/>
  <c r="CRO43" i="6"/>
  <c r="CRP43" i="6"/>
  <c r="CRQ43" i="6"/>
  <c r="CRR43" i="6"/>
  <c r="CRS43" i="6"/>
  <c r="CRT43" i="6"/>
  <c r="CRU43" i="6"/>
  <c r="CRV43" i="6"/>
  <c r="CRW43" i="6"/>
  <c r="CRX43" i="6"/>
  <c r="CRY43" i="6"/>
  <c r="CRZ43" i="6"/>
  <c r="CSA43" i="6"/>
  <c r="CSB43" i="6"/>
  <c r="CSC43" i="6"/>
  <c r="CSD43" i="6"/>
  <c r="CSE43" i="6"/>
  <c r="CSF43" i="6"/>
  <c r="CSG43" i="6"/>
  <c r="CSH43" i="6"/>
  <c r="CSI43" i="6"/>
  <c r="CSJ43" i="6"/>
  <c r="CSK43" i="6"/>
  <c r="CSL43" i="6"/>
  <c r="CSM43" i="6"/>
  <c r="CSN43" i="6"/>
  <c r="CSO43" i="6"/>
  <c r="CSP43" i="6"/>
  <c r="CSQ43" i="6"/>
  <c r="CSR43" i="6"/>
  <c r="CSS43" i="6"/>
  <c r="CST43" i="6"/>
  <c r="CSU43" i="6"/>
  <c r="CSV43" i="6"/>
  <c r="CSW43" i="6"/>
  <c r="CSX43" i="6"/>
  <c r="CSY43" i="6"/>
  <c r="CSZ43" i="6"/>
  <c r="CTA43" i="6"/>
  <c r="CTB43" i="6"/>
  <c r="CTC43" i="6"/>
  <c r="CTD43" i="6"/>
  <c r="CTE43" i="6"/>
  <c r="CTF43" i="6"/>
  <c r="CTG43" i="6"/>
  <c r="CTH43" i="6"/>
  <c r="CTI43" i="6"/>
  <c r="CTJ43" i="6"/>
  <c r="CTK43" i="6"/>
  <c r="CTL43" i="6"/>
  <c r="CTM43" i="6"/>
  <c r="CTN43" i="6"/>
  <c r="CTO43" i="6"/>
  <c r="CTP43" i="6"/>
  <c r="CTQ43" i="6"/>
  <c r="CTR43" i="6"/>
  <c r="CTS43" i="6"/>
  <c r="CTT43" i="6"/>
  <c r="CTU43" i="6"/>
  <c r="CTV43" i="6"/>
  <c r="CTW43" i="6"/>
  <c r="CTX43" i="6"/>
  <c r="CTY43" i="6"/>
  <c r="CTZ43" i="6"/>
  <c r="CUA43" i="6"/>
  <c r="CUB43" i="6"/>
  <c r="CUC43" i="6"/>
  <c r="CUD43" i="6"/>
  <c r="CUE43" i="6"/>
  <c r="CUF43" i="6"/>
  <c r="CUG43" i="6"/>
  <c r="CUH43" i="6"/>
  <c r="CUI43" i="6"/>
  <c r="CUJ43" i="6"/>
  <c r="CUK43" i="6"/>
  <c r="CUL43" i="6"/>
  <c r="CUM43" i="6"/>
  <c r="CUN43" i="6"/>
  <c r="CUO43" i="6"/>
  <c r="CUP43" i="6"/>
  <c r="CUQ43" i="6"/>
  <c r="CUR43" i="6"/>
  <c r="CUS43" i="6"/>
  <c r="CUT43" i="6"/>
  <c r="CUU43" i="6"/>
  <c r="CUV43" i="6"/>
  <c r="CUW43" i="6"/>
  <c r="CUX43" i="6"/>
  <c r="CUY43" i="6"/>
  <c r="CUZ43" i="6"/>
  <c r="CVA43" i="6"/>
  <c r="CVB43" i="6"/>
  <c r="CVC43" i="6"/>
  <c r="CVD43" i="6"/>
  <c r="CVE43" i="6"/>
  <c r="CVF43" i="6"/>
  <c r="CVG43" i="6"/>
  <c r="CVH43" i="6"/>
  <c r="CVI43" i="6"/>
  <c r="CVJ43" i="6"/>
  <c r="CVK43" i="6"/>
  <c r="CVL43" i="6"/>
  <c r="CVM43" i="6"/>
  <c r="CVN43" i="6"/>
  <c r="CVO43" i="6"/>
  <c r="CVP43" i="6"/>
  <c r="CVQ43" i="6"/>
  <c r="CVR43" i="6"/>
  <c r="CVS43" i="6"/>
  <c r="CVT43" i="6"/>
  <c r="CVU43" i="6"/>
  <c r="CVV43" i="6"/>
  <c r="CVW43" i="6"/>
  <c r="CVX43" i="6"/>
  <c r="CVY43" i="6"/>
  <c r="CVZ43" i="6"/>
  <c r="CWA43" i="6"/>
  <c r="CWB43" i="6"/>
  <c r="CWC43" i="6"/>
  <c r="CWD43" i="6"/>
  <c r="CWE43" i="6"/>
  <c r="CWF43" i="6"/>
  <c r="CWG43" i="6"/>
  <c r="CWH43" i="6"/>
  <c r="CWI43" i="6"/>
  <c r="CWJ43" i="6"/>
  <c r="CWK43" i="6"/>
  <c r="CWL43" i="6"/>
  <c r="CWM43" i="6"/>
  <c r="CWN43" i="6"/>
  <c r="CWO43" i="6"/>
  <c r="CWP43" i="6"/>
  <c r="CWQ43" i="6"/>
  <c r="CWR43" i="6"/>
  <c r="CWS43" i="6"/>
  <c r="CWT43" i="6"/>
  <c r="CWU43" i="6"/>
  <c r="CWV43" i="6"/>
  <c r="CWW43" i="6"/>
  <c r="CWX43" i="6"/>
  <c r="CWY43" i="6"/>
  <c r="CWZ43" i="6"/>
  <c r="CXA43" i="6"/>
  <c r="CXB43" i="6"/>
  <c r="CXC43" i="6"/>
  <c r="CXD43" i="6"/>
  <c r="CXE43" i="6"/>
  <c r="CXF43" i="6"/>
  <c r="CXG43" i="6"/>
  <c r="CXH43" i="6"/>
  <c r="CXI43" i="6"/>
  <c r="CXJ43" i="6"/>
  <c r="CXK43" i="6"/>
  <c r="CXL43" i="6"/>
  <c r="CXM43" i="6"/>
  <c r="CXN43" i="6"/>
  <c r="CXO43" i="6"/>
  <c r="CXP43" i="6"/>
  <c r="CXQ43" i="6"/>
  <c r="CXR43" i="6"/>
  <c r="CXS43" i="6"/>
  <c r="CXT43" i="6"/>
  <c r="CXU43" i="6"/>
  <c r="CXV43" i="6"/>
  <c r="CXW43" i="6"/>
  <c r="CXX43" i="6"/>
  <c r="CXY43" i="6"/>
  <c r="CXZ43" i="6"/>
  <c r="CYA43" i="6"/>
  <c r="CYB43" i="6"/>
  <c r="CYC43" i="6"/>
  <c r="CYD43" i="6"/>
  <c r="CYE43" i="6"/>
  <c r="CYF43" i="6"/>
  <c r="CYG43" i="6"/>
  <c r="CYH43" i="6"/>
  <c r="CYI43" i="6"/>
  <c r="CYJ43" i="6"/>
  <c r="CYK43" i="6"/>
  <c r="CYL43" i="6"/>
  <c r="CYM43" i="6"/>
  <c r="CYN43" i="6"/>
  <c r="CYO43" i="6"/>
  <c r="CYP43" i="6"/>
  <c r="CYQ43" i="6"/>
  <c r="CYR43" i="6"/>
  <c r="CYS43" i="6"/>
  <c r="CYT43" i="6"/>
  <c r="CYU43" i="6"/>
  <c r="CYV43" i="6"/>
  <c r="CYW43" i="6"/>
  <c r="CYX43" i="6"/>
  <c r="CYY43" i="6"/>
  <c r="CYZ43" i="6"/>
  <c r="CZA43" i="6"/>
  <c r="CZB43" i="6"/>
  <c r="CZC43" i="6"/>
  <c r="CZD43" i="6"/>
  <c r="CZE43" i="6"/>
  <c r="CZF43" i="6"/>
  <c r="CZG43" i="6"/>
  <c r="CZH43" i="6"/>
  <c r="CZI43" i="6"/>
  <c r="CZJ43" i="6"/>
  <c r="CZK43" i="6"/>
  <c r="CZL43" i="6"/>
  <c r="CZM43" i="6"/>
  <c r="CZN43" i="6"/>
  <c r="CZO43" i="6"/>
  <c r="CZP43" i="6"/>
  <c r="CZQ43" i="6"/>
  <c r="CZR43" i="6"/>
  <c r="CZS43" i="6"/>
  <c r="CZT43" i="6"/>
  <c r="CZU43" i="6"/>
  <c r="CZV43" i="6"/>
  <c r="CZW43" i="6"/>
  <c r="CZX43" i="6"/>
  <c r="CZY43" i="6"/>
  <c r="CZZ43" i="6"/>
  <c r="DAA43" i="6"/>
  <c r="DAB43" i="6"/>
  <c r="DAC43" i="6"/>
  <c r="DAD43" i="6"/>
  <c r="DAE43" i="6"/>
  <c r="DAF43" i="6"/>
  <c r="DAG43" i="6"/>
  <c r="DAH43" i="6"/>
  <c r="DAI43" i="6"/>
  <c r="DAJ43" i="6"/>
  <c r="DAK43" i="6"/>
  <c r="DAL43" i="6"/>
  <c r="DAM43" i="6"/>
  <c r="DAN43" i="6"/>
  <c r="DAO43" i="6"/>
  <c r="DAP43" i="6"/>
  <c r="DAQ43" i="6"/>
  <c r="DAR43" i="6"/>
  <c r="DAS43" i="6"/>
  <c r="DAT43" i="6"/>
  <c r="DAU43" i="6"/>
  <c r="DAV43" i="6"/>
  <c r="DAW43" i="6"/>
  <c r="DAX43" i="6"/>
  <c r="DAY43" i="6"/>
  <c r="DAZ43" i="6"/>
  <c r="DBA43" i="6"/>
  <c r="DBB43" i="6"/>
  <c r="DBC43" i="6"/>
  <c r="DBD43" i="6"/>
  <c r="DBE43" i="6"/>
  <c r="DBF43" i="6"/>
  <c r="DBG43" i="6"/>
  <c r="DBH43" i="6"/>
  <c r="DBI43" i="6"/>
  <c r="DBJ43" i="6"/>
  <c r="DBK43" i="6"/>
  <c r="DBL43" i="6"/>
  <c r="DBM43" i="6"/>
  <c r="DBN43" i="6"/>
  <c r="DBO43" i="6"/>
  <c r="DBP43" i="6"/>
  <c r="DBQ43" i="6"/>
  <c r="DBR43" i="6"/>
  <c r="DBS43" i="6"/>
  <c r="DBT43" i="6"/>
  <c r="DBU43" i="6"/>
  <c r="DBV43" i="6"/>
  <c r="DBW43" i="6"/>
  <c r="DBX43" i="6"/>
  <c r="DBY43" i="6"/>
  <c r="DBZ43" i="6"/>
  <c r="DCA43" i="6"/>
  <c r="DCB43" i="6"/>
  <c r="DCC43" i="6"/>
  <c r="DCD43" i="6"/>
  <c r="DCE43" i="6"/>
  <c r="DCF43" i="6"/>
  <c r="DCG43" i="6"/>
  <c r="DCH43" i="6"/>
  <c r="DCI43" i="6"/>
  <c r="DCJ43" i="6"/>
  <c r="DCK43" i="6"/>
  <c r="DCL43" i="6"/>
  <c r="DCM43" i="6"/>
  <c r="DCN43" i="6"/>
  <c r="DCO43" i="6"/>
  <c r="DCP43" i="6"/>
  <c r="DCQ43" i="6"/>
  <c r="DCR43" i="6"/>
  <c r="DCS43" i="6"/>
  <c r="DCT43" i="6"/>
  <c r="DCU43" i="6"/>
  <c r="DCV43" i="6"/>
  <c r="DCW43" i="6"/>
  <c r="DCX43" i="6"/>
  <c r="DCY43" i="6"/>
  <c r="DCZ43" i="6"/>
  <c r="DDA43" i="6"/>
  <c r="DDB43" i="6"/>
  <c r="DDC43" i="6"/>
  <c r="DDD43" i="6"/>
  <c r="DDE43" i="6"/>
  <c r="DDF43" i="6"/>
  <c r="DDG43" i="6"/>
  <c r="DDH43" i="6"/>
  <c r="DDI43" i="6"/>
  <c r="DDJ43" i="6"/>
  <c r="DDK43" i="6"/>
  <c r="DDL43" i="6"/>
  <c r="DDM43" i="6"/>
  <c r="DDN43" i="6"/>
  <c r="DDO43" i="6"/>
  <c r="DDP43" i="6"/>
  <c r="DDQ43" i="6"/>
  <c r="DDR43" i="6"/>
  <c r="DDS43" i="6"/>
  <c r="DDT43" i="6"/>
  <c r="DDU43" i="6"/>
  <c r="DDV43" i="6"/>
  <c r="DDW43" i="6"/>
  <c r="DDX43" i="6"/>
  <c r="DDY43" i="6"/>
  <c r="DDZ43" i="6"/>
  <c r="DEA43" i="6"/>
  <c r="DEB43" i="6"/>
  <c r="DEC43" i="6"/>
  <c r="DED43" i="6"/>
  <c r="DEE43" i="6"/>
  <c r="DEF43" i="6"/>
  <c r="DEG43" i="6"/>
  <c r="DEH43" i="6"/>
  <c r="DEI43" i="6"/>
  <c r="DEJ43" i="6"/>
  <c r="DEK43" i="6"/>
  <c r="DEL43" i="6"/>
  <c r="DEM43" i="6"/>
  <c r="DEN43" i="6"/>
  <c r="DEO43" i="6"/>
  <c r="DEP43" i="6"/>
  <c r="DEQ43" i="6"/>
  <c r="DER43" i="6"/>
  <c r="DES43" i="6"/>
  <c r="DET43" i="6"/>
  <c r="DEU43" i="6"/>
  <c r="DEV43" i="6"/>
  <c r="DEW43" i="6"/>
  <c r="DEX43" i="6"/>
  <c r="DEY43" i="6"/>
  <c r="DEZ43" i="6"/>
  <c r="DFA43" i="6"/>
  <c r="DFB43" i="6"/>
  <c r="DFC43" i="6"/>
  <c r="DFD43" i="6"/>
  <c r="DFE43" i="6"/>
  <c r="DFF43" i="6"/>
  <c r="DFG43" i="6"/>
  <c r="DFH43" i="6"/>
  <c r="DFI43" i="6"/>
  <c r="DFJ43" i="6"/>
  <c r="DFK43" i="6"/>
  <c r="DFL43" i="6"/>
  <c r="DFM43" i="6"/>
  <c r="DFN43" i="6"/>
  <c r="DFO43" i="6"/>
  <c r="DFP43" i="6"/>
  <c r="DFQ43" i="6"/>
  <c r="DFR43" i="6"/>
  <c r="DFS43" i="6"/>
  <c r="DFT43" i="6"/>
  <c r="DFU43" i="6"/>
  <c r="DFV43" i="6"/>
  <c r="DFW43" i="6"/>
  <c r="DFX43" i="6"/>
  <c r="DFY43" i="6"/>
  <c r="DFZ43" i="6"/>
  <c r="DGA43" i="6"/>
  <c r="DGB43" i="6"/>
  <c r="DGC43" i="6"/>
  <c r="DGD43" i="6"/>
  <c r="DGE43" i="6"/>
  <c r="DGF43" i="6"/>
  <c r="DGG43" i="6"/>
  <c r="DGH43" i="6"/>
  <c r="DGI43" i="6"/>
  <c r="DGJ43" i="6"/>
  <c r="DGK43" i="6"/>
  <c r="DGL43" i="6"/>
  <c r="DGM43" i="6"/>
  <c r="DGN43" i="6"/>
  <c r="DGO43" i="6"/>
  <c r="DGP43" i="6"/>
  <c r="DGQ43" i="6"/>
  <c r="DGR43" i="6"/>
  <c r="DGS43" i="6"/>
  <c r="DGT43" i="6"/>
  <c r="DGU43" i="6"/>
  <c r="DGV43" i="6"/>
  <c r="DGW43" i="6"/>
  <c r="DGX43" i="6"/>
  <c r="DGY43" i="6"/>
  <c r="DGZ43" i="6"/>
  <c r="DHA43" i="6"/>
  <c r="DHB43" i="6"/>
  <c r="DHC43" i="6"/>
  <c r="DHD43" i="6"/>
  <c r="DHE43" i="6"/>
  <c r="DHF43" i="6"/>
  <c r="DHG43" i="6"/>
  <c r="DHH43" i="6"/>
  <c r="DHI43" i="6"/>
  <c r="DHJ43" i="6"/>
  <c r="DHK43" i="6"/>
  <c r="DHL43" i="6"/>
  <c r="DHM43" i="6"/>
  <c r="DHN43" i="6"/>
  <c r="DHO43" i="6"/>
  <c r="DHP43" i="6"/>
  <c r="DHQ43" i="6"/>
  <c r="DHR43" i="6"/>
  <c r="DHS43" i="6"/>
  <c r="DHT43" i="6"/>
  <c r="DHU43" i="6"/>
  <c r="DHV43" i="6"/>
  <c r="DHW43" i="6"/>
  <c r="DHX43" i="6"/>
  <c r="DHY43" i="6"/>
  <c r="DHZ43" i="6"/>
  <c r="DIA43" i="6"/>
  <c r="DIB43" i="6"/>
  <c r="DIC43" i="6"/>
  <c r="DID43" i="6"/>
  <c r="DIE43" i="6"/>
  <c r="DIF43" i="6"/>
  <c r="DIG43" i="6"/>
  <c r="DIH43" i="6"/>
  <c r="DII43" i="6"/>
  <c r="DIJ43" i="6"/>
  <c r="DIK43" i="6"/>
  <c r="DIL43" i="6"/>
  <c r="DIM43" i="6"/>
  <c r="DIN43" i="6"/>
  <c r="DIO43" i="6"/>
  <c r="DIP43" i="6"/>
  <c r="DIQ43" i="6"/>
  <c r="DIR43" i="6"/>
  <c r="DIS43" i="6"/>
  <c r="DIT43" i="6"/>
  <c r="DIU43" i="6"/>
  <c r="DIV43" i="6"/>
  <c r="DIW43" i="6"/>
  <c r="DIX43" i="6"/>
  <c r="DIY43" i="6"/>
  <c r="DIZ43" i="6"/>
  <c r="DJA43" i="6"/>
  <c r="DJB43" i="6"/>
  <c r="DJC43" i="6"/>
  <c r="DJD43" i="6"/>
  <c r="DJE43" i="6"/>
  <c r="DJF43" i="6"/>
  <c r="DJG43" i="6"/>
  <c r="DJH43" i="6"/>
  <c r="DJI43" i="6"/>
  <c r="DJJ43" i="6"/>
  <c r="DJK43" i="6"/>
  <c r="DJL43" i="6"/>
  <c r="DJM43" i="6"/>
  <c r="DJN43" i="6"/>
  <c r="DJO43" i="6"/>
  <c r="DJP43" i="6"/>
  <c r="DJQ43" i="6"/>
  <c r="DJR43" i="6"/>
  <c r="DJS43" i="6"/>
  <c r="DJT43" i="6"/>
  <c r="DJU43" i="6"/>
  <c r="DJV43" i="6"/>
  <c r="DJW43" i="6"/>
  <c r="DJX43" i="6"/>
  <c r="DJY43" i="6"/>
  <c r="DJZ43" i="6"/>
  <c r="DKA43" i="6"/>
  <c r="DKB43" i="6"/>
  <c r="DKC43" i="6"/>
  <c r="DKD43" i="6"/>
  <c r="DKE43" i="6"/>
  <c r="DKF43" i="6"/>
  <c r="DKG43" i="6"/>
  <c r="DKH43" i="6"/>
  <c r="DKI43" i="6"/>
  <c r="DKJ43" i="6"/>
  <c r="DKK43" i="6"/>
  <c r="DKL43" i="6"/>
  <c r="DKM43" i="6"/>
  <c r="DKN43" i="6"/>
  <c r="DKO43" i="6"/>
  <c r="DKP43" i="6"/>
  <c r="DKQ43" i="6"/>
  <c r="DKR43" i="6"/>
  <c r="DKS43" i="6"/>
  <c r="DKT43" i="6"/>
  <c r="DKU43" i="6"/>
  <c r="DKV43" i="6"/>
  <c r="DKW43" i="6"/>
  <c r="DKX43" i="6"/>
  <c r="DKY43" i="6"/>
  <c r="DKZ43" i="6"/>
  <c r="DLA43" i="6"/>
  <c r="DLB43" i="6"/>
  <c r="DLC43" i="6"/>
  <c r="DLD43" i="6"/>
  <c r="DLE43" i="6"/>
  <c r="DLF43" i="6"/>
  <c r="DLG43" i="6"/>
  <c r="DLH43" i="6"/>
  <c r="DLI43" i="6"/>
  <c r="DLJ43" i="6"/>
  <c r="DLK43" i="6"/>
  <c r="DLL43" i="6"/>
  <c r="DLM43" i="6"/>
  <c r="DLN43" i="6"/>
  <c r="DLO43" i="6"/>
  <c r="DLP43" i="6"/>
  <c r="DLQ43" i="6"/>
  <c r="DLR43" i="6"/>
  <c r="DLS43" i="6"/>
  <c r="DLT43" i="6"/>
  <c r="DLU43" i="6"/>
  <c r="DLV43" i="6"/>
  <c r="DLW43" i="6"/>
  <c r="DLX43" i="6"/>
  <c r="DLY43" i="6"/>
  <c r="DLZ43" i="6"/>
  <c r="DMA43" i="6"/>
  <c r="DMB43" i="6"/>
  <c r="DMC43" i="6"/>
  <c r="DMD43" i="6"/>
  <c r="DME43" i="6"/>
  <c r="DMF43" i="6"/>
  <c r="DMG43" i="6"/>
  <c r="DMH43" i="6"/>
  <c r="DMI43" i="6"/>
  <c r="DMJ43" i="6"/>
  <c r="DMK43" i="6"/>
  <c r="DML43" i="6"/>
  <c r="DMM43" i="6"/>
  <c r="DMN43" i="6"/>
  <c r="DMO43" i="6"/>
  <c r="DMP43" i="6"/>
  <c r="DMQ43" i="6"/>
  <c r="DMR43" i="6"/>
  <c r="DMS43" i="6"/>
  <c r="DMT43" i="6"/>
  <c r="DMU43" i="6"/>
  <c r="DMV43" i="6"/>
  <c r="DMW43" i="6"/>
  <c r="DMX43" i="6"/>
  <c r="DMY43" i="6"/>
  <c r="DMZ43" i="6"/>
  <c r="DNA43" i="6"/>
  <c r="DNB43" i="6"/>
  <c r="DNC43" i="6"/>
  <c r="DND43" i="6"/>
  <c r="DNE43" i="6"/>
  <c r="DNF43" i="6"/>
  <c r="DNG43" i="6"/>
  <c r="DNH43" i="6"/>
  <c r="DNI43" i="6"/>
  <c r="DNJ43" i="6"/>
  <c r="DNK43" i="6"/>
  <c r="DNL43" i="6"/>
  <c r="DNM43" i="6"/>
  <c r="DNN43" i="6"/>
  <c r="DNO43" i="6"/>
  <c r="DNP43" i="6"/>
  <c r="DNQ43" i="6"/>
  <c r="DNR43" i="6"/>
  <c r="DNS43" i="6"/>
  <c r="DNT43" i="6"/>
  <c r="DNU43" i="6"/>
  <c r="DNV43" i="6"/>
  <c r="DNW43" i="6"/>
  <c r="DNX43" i="6"/>
  <c r="DNY43" i="6"/>
  <c r="DNZ43" i="6"/>
  <c r="DOA43" i="6"/>
  <c r="DOB43" i="6"/>
  <c r="DOC43" i="6"/>
  <c r="DOD43" i="6"/>
  <c r="DOE43" i="6"/>
  <c r="DOF43" i="6"/>
  <c r="DOG43" i="6"/>
  <c r="DOH43" i="6"/>
  <c r="DOI43" i="6"/>
  <c r="DOJ43" i="6"/>
  <c r="DOK43" i="6"/>
  <c r="DOL43" i="6"/>
  <c r="DOM43" i="6"/>
  <c r="DON43" i="6"/>
  <c r="DOO43" i="6"/>
  <c r="DOP43" i="6"/>
  <c r="DOQ43" i="6"/>
  <c r="DOR43" i="6"/>
  <c r="DOS43" i="6"/>
  <c r="DOT43" i="6"/>
  <c r="DOU43" i="6"/>
  <c r="DOV43" i="6"/>
  <c r="DOW43" i="6"/>
  <c r="DOX43" i="6"/>
  <c r="DOY43" i="6"/>
  <c r="DOZ43" i="6"/>
  <c r="DPA43" i="6"/>
  <c r="DPB43" i="6"/>
  <c r="DPC43" i="6"/>
  <c r="DPD43" i="6"/>
  <c r="DPE43" i="6"/>
  <c r="DPF43" i="6"/>
  <c r="DPG43" i="6"/>
  <c r="DPH43" i="6"/>
  <c r="DPI43" i="6"/>
  <c r="DPJ43" i="6"/>
  <c r="DPK43" i="6"/>
  <c r="DPL43" i="6"/>
  <c r="DPM43" i="6"/>
  <c r="DPN43" i="6"/>
  <c r="DPO43" i="6"/>
  <c r="DPP43" i="6"/>
  <c r="DPQ43" i="6"/>
  <c r="DPR43" i="6"/>
  <c r="DPS43" i="6"/>
  <c r="DPT43" i="6"/>
  <c r="DPU43" i="6"/>
  <c r="DPV43" i="6"/>
  <c r="DPW43" i="6"/>
  <c r="DPX43" i="6"/>
  <c r="DPY43" i="6"/>
  <c r="DPZ43" i="6"/>
  <c r="DQA43" i="6"/>
  <c r="DQB43" i="6"/>
  <c r="DQC43" i="6"/>
  <c r="DQD43" i="6"/>
  <c r="DQE43" i="6"/>
  <c r="DQF43" i="6"/>
  <c r="DQG43" i="6"/>
  <c r="DQH43" i="6"/>
  <c r="DQI43" i="6"/>
  <c r="DQJ43" i="6"/>
  <c r="DQK43" i="6"/>
  <c r="DQL43" i="6"/>
  <c r="DQM43" i="6"/>
  <c r="DQN43" i="6"/>
  <c r="DQO43" i="6"/>
  <c r="DQP43" i="6"/>
  <c r="DQQ43" i="6"/>
  <c r="DQR43" i="6"/>
  <c r="DQS43" i="6"/>
  <c r="DQT43" i="6"/>
  <c r="DQU43" i="6"/>
  <c r="DQV43" i="6"/>
  <c r="DQW43" i="6"/>
  <c r="DQX43" i="6"/>
  <c r="DQY43" i="6"/>
  <c r="DQZ43" i="6"/>
  <c r="DRA43" i="6"/>
  <c r="DRB43" i="6"/>
  <c r="DRC43" i="6"/>
  <c r="DRD43" i="6"/>
  <c r="DRE43" i="6"/>
  <c r="DRF43" i="6"/>
  <c r="DRG43" i="6"/>
  <c r="DRH43" i="6"/>
  <c r="DRI43" i="6"/>
  <c r="DRJ43" i="6"/>
  <c r="DRK43" i="6"/>
  <c r="DRL43" i="6"/>
  <c r="DRM43" i="6"/>
  <c r="DRN43" i="6"/>
  <c r="DRO43" i="6"/>
  <c r="DRP43" i="6"/>
  <c r="DRQ43" i="6"/>
  <c r="DRR43" i="6"/>
  <c r="DRS43" i="6"/>
  <c r="DRT43" i="6"/>
  <c r="DRU43" i="6"/>
  <c r="DRV43" i="6"/>
  <c r="DRW43" i="6"/>
  <c r="DRX43" i="6"/>
  <c r="DRY43" i="6"/>
  <c r="DRZ43" i="6"/>
  <c r="DSA43" i="6"/>
  <c r="DSB43" i="6"/>
  <c r="DSC43" i="6"/>
  <c r="DSD43" i="6"/>
  <c r="DSE43" i="6"/>
  <c r="DSF43" i="6"/>
  <c r="DSG43" i="6"/>
  <c r="DSH43" i="6"/>
  <c r="DSI43" i="6"/>
  <c r="DSJ43" i="6"/>
  <c r="DSK43" i="6"/>
  <c r="DSL43" i="6"/>
  <c r="DSM43" i="6"/>
  <c r="DSN43" i="6"/>
  <c r="DSO43" i="6"/>
  <c r="DSP43" i="6"/>
  <c r="DSQ43" i="6"/>
  <c r="DSR43" i="6"/>
  <c r="DSS43" i="6"/>
  <c r="DST43" i="6"/>
  <c r="DSU43" i="6"/>
  <c r="DSV43" i="6"/>
  <c r="DSW43" i="6"/>
  <c r="DSX43" i="6"/>
  <c r="DSY43" i="6"/>
  <c r="DSZ43" i="6"/>
  <c r="DTA43" i="6"/>
  <c r="DTB43" i="6"/>
  <c r="DTC43" i="6"/>
  <c r="DTD43" i="6"/>
  <c r="DTE43" i="6"/>
  <c r="DTF43" i="6"/>
  <c r="DTG43" i="6"/>
  <c r="DTH43" i="6"/>
  <c r="DTI43" i="6"/>
  <c r="DTJ43" i="6"/>
  <c r="DTK43" i="6"/>
  <c r="DTL43" i="6"/>
  <c r="DTM43" i="6"/>
  <c r="DTN43" i="6"/>
  <c r="DTO43" i="6"/>
  <c r="DTP43" i="6"/>
  <c r="DTQ43" i="6"/>
  <c r="DTR43" i="6"/>
  <c r="DTS43" i="6"/>
  <c r="DTT43" i="6"/>
  <c r="DTU43" i="6"/>
  <c r="DTV43" i="6"/>
  <c r="DTW43" i="6"/>
  <c r="DTX43" i="6"/>
  <c r="DTY43" i="6"/>
  <c r="DTZ43" i="6"/>
  <c r="DUA43" i="6"/>
  <c r="DUB43" i="6"/>
  <c r="DUC43" i="6"/>
  <c r="DUD43" i="6"/>
  <c r="DUE43" i="6"/>
  <c r="DUF43" i="6"/>
  <c r="DUG43" i="6"/>
  <c r="DUH43" i="6"/>
  <c r="DUI43" i="6"/>
  <c r="DUJ43" i="6"/>
  <c r="DUK43" i="6"/>
  <c r="DUL43" i="6"/>
  <c r="DUM43" i="6"/>
  <c r="DUN43" i="6"/>
  <c r="DUO43" i="6"/>
  <c r="DUP43" i="6"/>
  <c r="DUQ43" i="6"/>
  <c r="DUR43" i="6"/>
  <c r="DUS43" i="6"/>
  <c r="DUT43" i="6"/>
  <c r="DUU43" i="6"/>
  <c r="DUV43" i="6"/>
  <c r="DUW43" i="6"/>
  <c r="DUX43" i="6"/>
  <c r="DUY43" i="6"/>
  <c r="DUZ43" i="6"/>
  <c r="DVA43" i="6"/>
  <c r="DVB43" i="6"/>
  <c r="DVC43" i="6"/>
  <c r="DVD43" i="6"/>
  <c r="DVE43" i="6"/>
  <c r="DVF43" i="6"/>
  <c r="DVG43" i="6"/>
  <c r="DVH43" i="6"/>
  <c r="DVI43" i="6"/>
  <c r="DVJ43" i="6"/>
  <c r="DVK43" i="6"/>
  <c r="DVL43" i="6"/>
  <c r="DVM43" i="6"/>
  <c r="DVN43" i="6"/>
  <c r="DVO43" i="6"/>
  <c r="DVP43" i="6"/>
  <c r="DVQ43" i="6"/>
  <c r="DVR43" i="6"/>
  <c r="DVS43" i="6"/>
  <c r="DVT43" i="6"/>
  <c r="DVU43" i="6"/>
  <c r="DVV43" i="6"/>
  <c r="DVW43" i="6"/>
  <c r="DVX43" i="6"/>
  <c r="DVY43" i="6"/>
  <c r="DVZ43" i="6"/>
  <c r="DWA43" i="6"/>
  <c r="DWB43" i="6"/>
  <c r="DWC43" i="6"/>
  <c r="DWD43" i="6"/>
  <c r="DWE43" i="6"/>
  <c r="DWF43" i="6"/>
  <c r="DWG43" i="6"/>
  <c r="DWH43" i="6"/>
  <c r="DWI43" i="6"/>
  <c r="DWJ43" i="6"/>
  <c r="DWK43" i="6"/>
  <c r="DWL43" i="6"/>
  <c r="DWM43" i="6"/>
  <c r="DWN43" i="6"/>
  <c r="DWO43" i="6"/>
  <c r="DWP43" i="6"/>
  <c r="DWQ43" i="6"/>
  <c r="DWR43" i="6"/>
  <c r="DWS43" i="6"/>
  <c r="DWT43" i="6"/>
  <c r="DWU43" i="6"/>
  <c r="DWV43" i="6"/>
  <c r="DWW43" i="6"/>
  <c r="DWX43" i="6"/>
  <c r="DWY43" i="6"/>
  <c r="DWZ43" i="6"/>
  <c r="DXA43" i="6"/>
  <c r="DXB43" i="6"/>
  <c r="DXC43" i="6"/>
  <c r="DXD43" i="6"/>
  <c r="DXE43" i="6"/>
  <c r="DXF43" i="6"/>
  <c r="DXG43" i="6"/>
  <c r="DXH43" i="6"/>
  <c r="DXI43" i="6"/>
  <c r="DXJ43" i="6"/>
  <c r="DXK43" i="6"/>
  <c r="DXL43" i="6"/>
  <c r="DXM43" i="6"/>
  <c r="DXN43" i="6"/>
  <c r="DXO43" i="6"/>
  <c r="DXP43" i="6"/>
  <c r="DXQ43" i="6"/>
  <c r="DXR43" i="6"/>
  <c r="DXS43" i="6"/>
  <c r="DXT43" i="6"/>
  <c r="DXU43" i="6"/>
  <c r="DXV43" i="6"/>
  <c r="DXW43" i="6"/>
  <c r="DXX43" i="6"/>
  <c r="DXY43" i="6"/>
  <c r="DXZ43" i="6"/>
  <c r="DYA43" i="6"/>
  <c r="DYB43" i="6"/>
  <c r="DYC43" i="6"/>
  <c r="DYD43" i="6"/>
  <c r="DYE43" i="6"/>
  <c r="DYF43" i="6"/>
  <c r="DYG43" i="6"/>
  <c r="DYH43" i="6"/>
  <c r="DYI43" i="6"/>
  <c r="DYJ43" i="6"/>
  <c r="DYK43" i="6"/>
  <c r="DYL43" i="6"/>
  <c r="DYM43" i="6"/>
  <c r="DYN43" i="6"/>
  <c r="DYO43" i="6"/>
  <c r="DYP43" i="6"/>
  <c r="DYQ43" i="6"/>
  <c r="DYR43" i="6"/>
  <c r="DYS43" i="6"/>
  <c r="DYT43" i="6"/>
  <c r="DYU43" i="6"/>
  <c r="DYV43" i="6"/>
  <c r="DYW43" i="6"/>
  <c r="DYX43" i="6"/>
  <c r="DYY43" i="6"/>
  <c r="DYZ43" i="6"/>
  <c r="DZA43" i="6"/>
  <c r="DZB43" i="6"/>
  <c r="DZC43" i="6"/>
  <c r="DZD43" i="6"/>
  <c r="DZE43" i="6"/>
  <c r="DZF43" i="6"/>
  <c r="DZG43" i="6"/>
  <c r="DZH43" i="6"/>
  <c r="DZI43" i="6"/>
  <c r="DZJ43" i="6"/>
  <c r="DZK43" i="6"/>
  <c r="DZL43" i="6"/>
  <c r="DZM43" i="6"/>
  <c r="DZN43" i="6"/>
  <c r="DZO43" i="6"/>
  <c r="DZP43" i="6"/>
  <c r="DZQ43" i="6"/>
  <c r="DZR43" i="6"/>
  <c r="DZS43" i="6"/>
  <c r="DZT43" i="6"/>
  <c r="DZU43" i="6"/>
  <c r="DZV43" i="6"/>
  <c r="DZW43" i="6"/>
  <c r="DZX43" i="6"/>
  <c r="DZY43" i="6"/>
  <c r="DZZ43" i="6"/>
  <c r="EAA43" i="6"/>
  <c r="EAB43" i="6"/>
  <c r="EAC43" i="6"/>
  <c r="EAD43" i="6"/>
  <c r="EAE43" i="6"/>
  <c r="EAF43" i="6"/>
  <c r="EAG43" i="6"/>
  <c r="EAH43" i="6"/>
  <c r="EAI43" i="6"/>
  <c r="EAJ43" i="6"/>
  <c r="EAK43" i="6"/>
  <c r="EAL43" i="6"/>
  <c r="EAM43" i="6"/>
  <c r="EAN43" i="6"/>
  <c r="EAO43" i="6"/>
  <c r="EAP43" i="6"/>
  <c r="EAQ43" i="6"/>
  <c r="EAR43" i="6"/>
  <c r="EAS43" i="6"/>
  <c r="EAT43" i="6"/>
  <c r="EAU43" i="6"/>
  <c r="EAV43" i="6"/>
  <c r="EAW43" i="6"/>
  <c r="EAX43" i="6"/>
  <c r="EAY43" i="6"/>
  <c r="EAZ43" i="6"/>
  <c r="EBA43" i="6"/>
  <c r="EBB43" i="6"/>
  <c r="EBC43" i="6"/>
  <c r="EBD43" i="6"/>
  <c r="EBE43" i="6"/>
  <c r="EBF43" i="6"/>
  <c r="EBG43" i="6"/>
  <c r="EBH43" i="6"/>
  <c r="EBI43" i="6"/>
  <c r="EBJ43" i="6"/>
  <c r="EBK43" i="6"/>
  <c r="EBL43" i="6"/>
  <c r="EBM43" i="6"/>
  <c r="EBN43" i="6"/>
  <c r="EBO43" i="6"/>
  <c r="EBP43" i="6"/>
  <c r="EBQ43" i="6"/>
  <c r="EBR43" i="6"/>
  <c r="EBS43" i="6"/>
  <c r="EBT43" i="6"/>
  <c r="EBU43" i="6"/>
  <c r="EBV43" i="6"/>
  <c r="EBW43" i="6"/>
  <c r="EBX43" i="6"/>
  <c r="EBY43" i="6"/>
  <c r="EBZ43" i="6"/>
  <c r="ECA43" i="6"/>
  <c r="ECB43" i="6"/>
  <c r="ECC43" i="6"/>
  <c r="ECD43" i="6"/>
  <c r="ECE43" i="6"/>
  <c r="ECF43" i="6"/>
  <c r="ECG43" i="6"/>
  <c r="ECH43" i="6"/>
  <c r="ECI43" i="6"/>
  <c r="ECJ43" i="6"/>
  <c r="ECK43" i="6"/>
  <c r="ECL43" i="6"/>
  <c r="ECM43" i="6"/>
  <c r="ECN43" i="6"/>
  <c r="ECO43" i="6"/>
  <c r="ECP43" i="6"/>
  <c r="ECQ43" i="6"/>
  <c r="ECR43" i="6"/>
  <c r="ECS43" i="6"/>
  <c r="ECT43" i="6"/>
  <c r="ECU43" i="6"/>
  <c r="ECV43" i="6"/>
  <c r="ECW43" i="6"/>
  <c r="ECX43" i="6"/>
  <c r="ECY43" i="6"/>
  <c r="ECZ43" i="6"/>
  <c r="EDA43" i="6"/>
  <c r="EDB43" i="6"/>
  <c r="EDC43" i="6"/>
  <c r="EDD43" i="6"/>
  <c r="EDE43" i="6"/>
  <c r="EDF43" i="6"/>
  <c r="EDG43" i="6"/>
  <c r="EDH43" i="6"/>
  <c r="EDI43" i="6"/>
  <c r="EDJ43" i="6"/>
  <c r="EDK43" i="6"/>
  <c r="EDL43" i="6"/>
  <c r="EDM43" i="6"/>
  <c r="EDN43" i="6"/>
  <c r="EDO43" i="6"/>
  <c r="EDP43" i="6"/>
  <c r="EDQ43" i="6"/>
  <c r="EDR43" i="6"/>
  <c r="EDS43" i="6"/>
  <c r="EDT43" i="6"/>
  <c r="EDU43" i="6"/>
  <c r="EDV43" i="6"/>
  <c r="EDW43" i="6"/>
  <c r="EDX43" i="6"/>
  <c r="EDY43" i="6"/>
  <c r="EDZ43" i="6"/>
  <c r="EEA43" i="6"/>
  <c r="EEB43" i="6"/>
  <c r="EEC43" i="6"/>
  <c r="EED43" i="6"/>
  <c r="EEE43" i="6"/>
  <c r="EEF43" i="6"/>
  <c r="EEG43" i="6"/>
  <c r="EEH43" i="6"/>
  <c r="EEI43" i="6"/>
  <c r="EEJ43" i="6"/>
  <c r="EEK43" i="6"/>
  <c r="EEL43" i="6"/>
  <c r="EEM43" i="6"/>
  <c r="EEN43" i="6"/>
  <c r="EEO43" i="6"/>
  <c r="EEP43" i="6"/>
  <c r="EEQ43" i="6"/>
  <c r="EER43" i="6"/>
  <c r="EES43" i="6"/>
  <c r="EET43" i="6"/>
  <c r="EEU43" i="6"/>
  <c r="EEV43" i="6"/>
  <c r="EEW43" i="6"/>
  <c r="EEX43" i="6"/>
  <c r="EEY43" i="6"/>
  <c r="EEZ43" i="6"/>
  <c r="EFA43" i="6"/>
  <c r="EFB43" i="6"/>
  <c r="EFC43" i="6"/>
  <c r="EFD43" i="6"/>
  <c r="EFE43" i="6"/>
  <c r="EFF43" i="6"/>
  <c r="EFG43" i="6"/>
  <c r="EFH43" i="6"/>
  <c r="EFI43" i="6"/>
  <c r="EFJ43" i="6"/>
  <c r="EFK43" i="6"/>
  <c r="EFL43" i="6"/>
  <c r="EFM43" i="6"/>
  <c r="EFN43" i="6"/>
  <c r="EFO43" i="6"/>
  <c r="EFP43" i="6"/>
  <c r="EFQ43" i="6"/>
  <c r="EFR43" i="6"/>
  <c r="EFS43" i="6"/>
  <c r="EFT43" i="6"/>
  <c r="EFU43" i="6"/>
  <c r="EFV43" i="6"/>
  <c r="EFW43" i="6"/>
  <c r="EFX43" i="6"/>
  <c r="EFY43" i="6"/>
  <c r="EFZ43" i="6"/>
  <c r="EGA43" i="6"/>
  <c r="EGB43" i="6"/>
  <c r="EGC43" i="6"/>
  <c r="EGD43" i="6"/>
  <c r="EGE43" i="6"/>
  <c r="EGF43" i="6"/>
  <c r="EGG43" i="6"/>
  <c r="EGH43" i="6"/>
  <c r="EGI43" i="6"/>
  <c r="EGJ43" i="6"/>
  <c r="EGK43" i="6"/>
  <c r="EGL43" i="6"/>
  <c r="EGM43" i="6"/>
  <c r="EGN43" i="6"/>
  <c r="EGO43" i="6"/>
  <c r="EGP43" i="6"/>
  <c r="EGQ43" i="6"/>
  <c r="EGR43" i="6"/>
  <c r="EGS43" i="6"/>
  <c r="EGT43" i="6"/>
  <c r="EGU43" i="6"/>
  <c r="EGV43" i="6"/>
  <c r="EGW43" i="6"/>
  <c r="EGX43" i="6"/>
  <c r="EGY43" i="6"/>
  <c r="EGZ43" i="6"/>
  <c r="EHA43" i="6"/>
  <c r="EHB43" i="6"/>
  <c r="EHC43" i="6"/>
  <c r="EHD43" i="6"/>
  <c r="EHE43" i="6"/>
  <c r="EHF43" i="6"/>
  <c r="EHG43" i="6"/>
  <c r="EHH43" i="6"/>
  <c r="EHI43" i="6"/>
  <c r="EHJ43" i="6"/>
  <c r="EHK43" i="6"/>
  <c r="EHL43" i="6"/>
  <c r="EHM43" i="6"/>
  <c r="EHN43" i="6"/>
  <c r="EHO43" i="6"/>
  <c r="EHP43" i="6"/>
  <c r="EHQ43" i="6"/>
  <c r="EHR43" i="6"/>
  <c r="EHS43" i="6"/>
  <c r="EHT43" i="6"/>
  <c r="EHU43" i="6"/>
  <c r="EHV43" i="6"/>
  <c r="EHW43" i="6"/>
  <c r="EHX43" i="6"/>
  <c r="EHY43" i="6"/>
  <c r="EHZ43" i="6"/>
  <c r="EIA43" i="6"/>
  <c r="EIB43" i="6"/>
  <c r="EIC43" i="6"/>
  <c r="EID43" i="6"/>
  <c r="EIE43" i="6"/>
  <c r="EIF43" i="6"/>
  <c r="EIG43" i="6"/>
  <c r="EIH43" i="6"/>
  <c r="EII43" i="6"/>
  <c r="EIJ43" i="6"/>
  <c r="EIK43" i="6"/>
  <c r="EIL43" i="6"/>
  <c r="EIM43" i="6"/>
  <c r="EIN43" i="6"/>
  <c r="EIO43" i="6"/>
  <c r="EIP43" i="6"/>
  <c r="EIQ43" i="6"/>
  <c r="EIR43" i="6"/>
  <c r="EIS43" i="6"/>
  <c r="EIT43" i="6"/>
  <c r="EIU43" i="6"/>
  <c r="EIV43" i="6"/>
  <c r="EIW43" i="6"/>
  <c r="EIX43" i="6"/>
  <c r="EIY43" i="6"/>
  <c r="EIZ43" i="6"/>
  <c r="EJA43" i="6"/>
  <c r="EJB43" i="6"/>
  <c r="EJC43" i="6"/>
  <c r="EJD43" i="6"/>
  <c r="EJE43" i="6"/>
  <c r="EJF43" i="6"/>
  <c r="EJG43" i="6"/>
  <c r="EJH43" i="6"/>
  <c r="EJI43" i="6"/>
  <c r="EJJ43" i="6"/>
  <c r="EJK43" i="6"/>
  <c r="EJL43" i="6"/>
  <c r="EJM43" i="6"/>
  <c r="EJN43" i="6"/>
  <c r="EJO43" i="6"/>
  <c r="EJP43" i="6"/>
  <c r="EJQ43" i="6"/>
  <c r="EJR43" i="6"/>
  <c r="EJS43" i="6"/>
  <c r="EJT43" i="6"/>
  <c r="EJU43" i="6"/>
  <c r="EJV43" i="6"/>
  <c r="EJW43" i="6"/>
  <c r="EJX43" i="6"/>
  <c r="EJY43" i="6"/>
  <c r="EJZ43" i="6"/>
  <c r="EKA43" i="6"/>
  <c r="EKB43" i="6"/>
  <c r="EKC43" i="6"/>
  <c r="EKD43" i="6"/>
  <c r="EKE43" i="6"/>
  <c r="EKF43" i="6"/>
  <c r="EKG43" i="6"/>
  <c r="EKH43" i="6"/>
  <c r="EKI43" i="6"/>
  <c r="EKJ43" i="6"/>
  <c r="EKK43" i="6"/>
  <c r="EKL43" i="6"/>
  <c r="EKM43" i="6"/>
  <c r="EKN43" i="6"/>
  <c r="EKO43" i="6"/>
  <c r="EKP43" i="6"/>
  <c r="EKQ43" i="6"/>
  <c r="EKR43" i="6"/>
  <c r="EKS43" i="6"/>
  <c r="EKT43" i="6"/>
  <c r="EKU43" i="6"/>
  <c r="EKV43" i="6"/>
  <c r="EKW43" i="6"/>
  <c r="EKX43" i="6"/>
  <c r="EKY43" i="6"/>
  <c r="EKZ43" i="6"/>
  <c r="ELA43" i="6"/>
  <c r="ELB43" i="6"/>
  <c r="ELC43" i="6"/>
  <c r="ELD43" i="6"/>
  <c r="ELE43" i="6"/>
  <c r="ELF43" i="6"/>
  <c r="ELG43" i="6"/>
  <c r="ELH43" i="6"/>
  <c r="ELI43" i="6"/>
  <c r="ELJ43" i="6"/>
  <c r="ELK43" i="6"/>
  <c r="ELL43" i="6"/>
  <c r="ELM43" i="6"/>
  <c r="ELN43" i="6"/>
  <c r="ELO43" i="6"/>
  <c r="ELP43" i="6"/>
  <c r="ELQ43" i="6"/>
  <c r="ELR43" i="6"/>
  <c r="ELS43" i="6"/>
  <c r="ELT43" i="6"/>
  <c r="ELU43" i="6"/>
  <c r="ELV43" i="6"/>
  <c r="ELW43" i="6"/>
  <c r="ELX43" i="6"/>
  <c r="ELY43" i="6"/>
  <c r="ELZ43" i="6"/>
  <c r="EMA43" i="6"/>
  <c r="EMB43" i="6"/>
  <c r="EMC43" i="6"/>
  <c r="EMD43" i="6"/>
  <c r="EME43" i="6"/>
  <c r="EMF43" i="6"/>
  <c r="EMG43" i="6"/>
  <c r="EMH43" i="6"/>
  <c r="EMI43" i="6"/>
  <c r="EMJ43" i="6"/>
  <c r="EMK43" i="6"/>
  <c r="EML43" i="6"/>
  <c r="EMM43" i="6"/>
  <c r="EMN43" i="6"/>
  <c r="EMO43" i="6"/>
  <c r="EMP43" i="6"/>
  <c r="EMQ43" i="6"/>
  <c r="EMR43" i="6"/>
  <c r="EMS43" i="6"/>
  <c r="EMT43" i="6"/>
  <c r="EMU43" i="6"/>
  <c r="EMV43" i="6"/>
  <c r="EMW43" i="6"/>
  <c r="EMX43" i="6"/>
  <c r="EMY43" i="6"/>
  <c r="EMZ43" i="6"/>
  <c r="ENA43" i="6"/>
  <c r="ENB43" i="6"/>
  <c r="ENC43" i="6"/>
  <c r="END43" i="6"/>
  <c r="ENE43" i="6"/>
  <c r="ENF43" i="6"/>
  <c r="ENG43" i="6"/>
  <c r="ENH43" i="6"/>
  <c r="ENI43" i="6"/>
  <c r="ENJ43" i="6"/>
  <c r="ENK43" i="6"/>
  <c r="ENL43" i="6"/>
  <c r="ENM43" i="6"/>
  <c r="ENN43" i="6"/>
  <c r="ENO43" i="6"/>
  <c r="ENP43" i="6"/>
  <c r="ENQ43" i="6"/>
  <c r="ENR43" i="6"/>
  <c r="ENS43" i="6"/>
  <c r="ENT43" i="6"/>
  <c r="ENU43" i="6"/>
  <c r="ENV43" i="6"/>
  <c r="ENW43" i="6"/>
  <c r="ENX43" i="6"/>
  <c r="ENY43" i="6"/>
  <c r="ENZ43" i="6"/>
  <c r="EOA43" i="6"/>
  <c r="EOB43" i="6"/>
  <c r="EOC43" i="6"/>
  <c r="EOD43" i="6"/>
  <c r="EOE43" i="6"/>
  <c r="EOF43" i="6"/>
  <c r="EOG43" i="6"/>
  <c r="EOH43" i="6"/>
  <c r="EOI43" i="6"/>
  <c r="EOJ43" i="6"/>
  <c r="EOK43" i="6"/>
  <c r="EOL43" i="6"/>
  <c r="EOM43" i="6"/>
  <c r="EON43" i="6"/>
  <c r="EOO43" i="6"/>
  <c r="EOP43" i="6"/>
  <c r="EOQ43" i="6"/>
  <c r="EOR43" i="6"/>
  <c r="EOS43" i="6"/>
  <c r="EOT43" i="6"/>
  <c r="EOU43" i="6"/>
  <c r="EOV43" i="6"/>
  <c r="EOW43" i="6"/>
  <c r="EOX43" i="6"/>
  <c r="EOY43" i="6"/>
  <c r="EOZ43" i="6"/>
  <c r="EPA43" i="6"/>
  <c r="EPB43" i="6"/>
  <c r="EPC43" i="6"/>
  <c r="EPD43" i="6"/>
  <c r="EPE43" i="6"/>
  <c r="EPF43" i="6"/>
  <c r="EPG43" i="6"/>
  <c r="EPH43" i="6"/>
  <c r="EPI43" i="6"/>
  <c r="EPJ43" i="6"/>
  <c r="EPK43" i="6"/>
  <c r="EPL43" i="6"/>
  <c r="EPM43" i="6"/>
  <c r="EPN43" i="6"/>
  <c r="EPO43" i="6"/>
  <c r="EPP43" i="6"/>
  <c r="EPQ43" i="6"/>
  <c r="EPR43" i="6"/>
  <c r="EPS43" i="6"/>
  <c r="EPT43" i="6"/>
  <c r="EPU43" i="6"/>
  <c r="EPV43" i="6"/>
  <c r="EPW43" i="6"/>
  <c r="EPX43" i="6"/>
  <c r="EPY43" i="6"/>
  <c r="EPZ43" i="6"/>
  <c r="EQA43" i="6"/>
  <c r="EQB43" i="6"/>
  <c r="EQC43" i="6"/>
  <c r="EQD43" i="6"/>
  <c r="EQE43" i="6"/>
  <c r="EQF43" i="6"/>
  <c r="EQG43" i="6"/>
  <c r="EQH43" i="6"/>
  <c r="EQI43" i="6"/>
  <c r="EQJ43" i="6"/>
  <c r="EQK43" i="6"/>
  <c r="EQL43" i="6"/>
  <c r="EQM43" i="6"/>
  <c r="EQN43" i="6"/>
  <c r="EQO43" i="6"/>
  <c r="EQP43" i="6"/>
  <c r="EQQ43" i="6"/>
  <c r="EQR43" i="6"/>
  <c r="EQS43" i="6"/>
  <c r="EQT43" i="6"/>
  <c r="EQU43" i="6"/>
  <c r="EQV43" i="6"/>
  <c r="EQW43" i="6"/>
  <c r="EQX43" i="6"/>
  <c r="EQY43" i="6"/>
  <c r="EQZ43" i="6"/>
  <c r="ERA43" i="6"/>
  <c r="ERB43" i="6"/>
  <c r="ERC43" i="6"/>
  <c r="ERD43" i="6"/>
  <c r="ERE43" i="6"/>
  <c r="ERF43" i="6"/>
  <c r="ERG43" i="6"/>
  <c r="ERH43" i="6"/>
  <c r="ERI43" i="6"/>
  <c r="ERJ43" i="6"/>
  <c r="ERK43" i="6"/>
  <c r="ERL43" i="6"/>
  <c r="ERM43" i="6"/>
  <c r="ERN43" i="6"/>
  <c r="ERO43" i="6"/>
  <c r="ERP43" i="6"/>
  <c r="ERQ43" i="6"/>
  <c r="ERR43" i="6"/>
  <c r="ERS43" i="6"/>
  <c r="ERT43" i="6"/>
  <c r="ERU43" i="6"/>
  <c r="ERV43" i="6"/>
  <c r="ERW43" i="6"/>
  <c r="ERX43" i="6"/>
  <c r="ERY43" i="6"/>
  <c r="ERZ43" i="6"/>
  <c r="ESA43" i="6"/>
  <c r="ESB43" i="6"/>
  <c r="ESC43" i="6"/>
  <c r="ESD43" i="6"/>
  <c r="ESE43" i="6"/>
  <c r="ESF43" i="6"/>
  <c r="ESG43" i="6"/>
  <c r="ESH43" i="6"/>
  <c r="ESI43" i="6"/>
  <c r="ESJ43" i="6"/>
  <c r="ESK43" i="6"/>
  <c r="ESL43" i="6"/>
  <c r="ESM43" i="6"/>
  <c r="ESN43" i="6"/>
  <c r="ESO43" i="6"/>
  <c r="ESP43" i="6"/>
  <c r="ESQ43" i="6"/>
  <c r="ESR43" i="6"/>
  <c r="ESS43" i="6"/>
  <c r="EST43" i="6"/>
  <c r="ESU43" i="6"/>
  <c r="ESV43" i="6"/>
  <c r="ESW43" i="6"/>
  <c r="ESX43" i="6"/>
  <c r="ESY43" i="6"/>
  <c r="ESZ43" i="6"/>
  <c r="ETA43" i="6"/>
  <c r="ETB43" i="6"/>
  <c r="ETC43" i="6"/>
  <c r="ETD43" i="6"/>
  <c r="ETE43" i="6"/>
  <c r="ETF43" i="6"/>
  <c r="ETG43" i="6"/>
  <c r="ETH43" i="6"/>
  <c r="ETI43" i="6"/>
  <c r="ETJ43" i="6"/>
  <c r="ETK43" i="6"/>
  <c r="ETL43" i="6"/>
  <c r="ETM43" i="6"/>
  <c r="ETN43" i="6"/>
  <c r="ETO43" i="6"/>
  <c r="ETP43" i="6"/>
  <c r="ETQ43" i="6"/>
  <c r="ETR43" i="6"/>
  <c r="ETS43" i="6"/>
  <c r="ETT43" i="6"/>
  <c r="ETU43" i="6"/>
  <c r="ETV43" i="6"/>
  <c r="ETW43" i="6"/>
  <c r="ETX43" i="6"/>
  <c r="ETY43" i="6"/>
  <c r="ETZ43" i="6"/>
  <c r="EUA43" i="6"/>
  <c r="EUB43" i="6"/>
  <c r="EUC43" i="6"/>
  <c r="EUD43" i="6"/>
  <c r="EUE43" i="6"/>
  <c r="EUF43" i="6"/>
  <c r="EUG43" i="6"/>
  <c r="EUH43" i="6"/>
  <c r="EUI43" i="6"/>
  <c r="EUJ43" i="6"/>
  <c r="EUK43" i="6"/>
  <c r="EUL43" i="6"/>
  <c r="EUM43" i="6"/>
  <c r="EUN43" i="6"/>
  <c r="EUO43" i="6"/>
  <c r="EUP43" i="6"/>
  <c r="EUQ43" i="6"/>
  <c r="EUR43" i="6"/>
  <c r="EUS43" i="6"/>
  <c r="EUT43" i="6"/>
  <c r="EUU43" i="6"/>
  <c r="EUV43" i="6"/>
  <c r="EUW43" i="6"/>
  <c r="EUX43" i="6"/>
  <c r="EUY43" i="6"/>
  <c r="EUZ43" i="6"/>
  <c r="EVA43" i="6"/>
  <c r="EVB43" i="6"/>
  <c r="EVC43" i="6"/>
  <c r="EVD43" i="6"/>
  <c r="EVE43" i="6"/>
  <c r="EVF43" i="6"/>
  <c r="EVG43" i="6"/>
  <c r="EVH43" i="6"/>
  <c r="EVI43" i="6"/>
  <c r="EVJ43" i="6"/>
  <c r="EVK43" i="6"/>
  <c r="EVL43" i="6"/>
  <c r="EVM43" i="6"/>
  <c r="EVN43" i="6"/>
  <c r="EVO43" i="6"/>
  <c r="EVP43" i="6"/>
  <c r="EVQ43" i="6"/>
  <c r="EVR43" i="6"/>
  <c r="EVS43" i="6"/>
  <c r="EVT43" i="6"/>
  <c r="EVU43" i="6"/>
  <c r="EVV43" i="6"/>
  <c r="EVW43" i="6"/>
  <c r="EVX43" i="6"/>
  <c r="EVY43" i="6"/>
  <c r="EVZ43" i="6"/>
  <c r="EWA43" i="6"/>
  <c r="EWB43" i="6"/>
  <c r="EWC43" i="6"/>
  <c r="EWD43" i="6"/>
  <c r="EWE43" i="6"/>
  <c r="EWF43" i="6"/>
  <c r="EWG43" i="6"/>
  <c r="EWH43" i="6"/>
  <c r="EWI43" i="6"/>
  <c r="EWJ43" i="6"/>
  <c r="EWK43" i="6"/>
  <c r="EWL43" i="6"/>
  <c r="EWM43" i="6"/>
  <c r="EWN43" i="6"/>
  <c r="EWO43" i="6"/>
  <c r="EWP43" i="6"/>
  <c r="EWQ43" i="6"/>
  <c r="EWR43" i="6"/>
  <c r="EWS43" i="6"/>
  <c r="EWT43" i="6"/>
  <c r="EWU43" i="6"/>
  <c r="EWV43" i="6"/>
  <c r="EWW43" i="6"/>
  <c r="EWX43" i="6"/>
  <c r="EWY43" i="6"/>
  <c r="EWZ43" i="6"/>
  <c r="EXA43" i="6"/>
  <c r="EXB43" i="6"/>
  <c r="EXC43" i="6"/>
  <c r="EXD43" i="6"/>
  <c r="EXE43" i="6"/>
  <c r="EXF43" i="6"/>
  <c r="EXG43" i="6"/>
  <c r="EXH43" i="6"/>
  <c r="EXI43" i="6"/>
  <c r="EXJ43" i="6"/>
  <c r="EXK43" i="6"/>
  <c r="EXL43" i="6"/>
  <c r="EXM43" i="6"/>
  <c r="EXN43" i="6"/>
  <c r="EXO43" i="6"/>
  <c r="EXP43" i="6"/>
  <c r="EXQ43" i="6"/>
  <c r="EXR43" i="6"/>
  <c r="EXS43" i="6"/>
  <c r="EXT43" i="6"/>
  <c r="EXU43" i="6"/>
  <c r="EXV43" i="6"/>
  <c r="EXW43" i="6"/>
  <c r="EXX43" i="6"/>
  <c r="EXY43" i="6"/>
  <c r="EXZ43" i="6"/>
  <c r="EYA43" i="6"/>
  <c r="EYB43" i="6"/>
  <c r="EYC43" i="6"/>
  <c r="EYD43" i="6"/>
  <c r="EYE43" i="6"/>
  <c r="EYF43" i="6"/>
  <c r="EYG43" i="6"/>
  <c r="EYH43" i="6"/>
  <c r="EYI43" i="6"/>
  <c r="EYJ43" i="6"/>
  <c r="EYK43" i="6"/>
  <c r="EYL43" i="6"/>
  <c r="EYM43" i="6"/>
  <c r="EYN43" i="6"/>
  <c r="EYO43" i="6"/>
  <c r="EYP43" i="6"/>
  <c r="EYQ43" i="6"/>
  <c r="EYR43" i="6"/>
  <c r="EYS43" i="6"/>
  <c r="EYT43" i="6"/>
  <c r="EYU43" i="6"/>
  <c r="EYV43" i="6"/>
  <c r="EYW43" i="6"/>
  <c r="EYX43" i="6"/>
  <c r="EYY43" i="6"/>
  <c r="EYZ43" i="6"/>
  <c r="EZA43" i="6"/>
  <c r="EZB43" i="6"/>
  <c r="EZC43" i="6"/>
  <c r="EZD43" i="6"/>
  <c r="EZE43" i="6"/>
  <c r="EZF43" i="6"/>
  <c r="EZG43" i="6"/>
  <c r="EZH43" i="6"/>
  <c r="EZI43" i="6"/>
  <c r="EZJ43" i="6"/>
  <c r="EZK43" i="6"/>
  <c r="EZL43" i="6"/>
  <c r="EZM43" i="6"/>
  <c r="EZN43" i="6"/>
  <c r="EZO43" i="6"/>
  <c r="EZP43" i="6"/>
  <c r="EZQ43" i="6"/>
  <c r="EZR43" i="6"/>
  <c r="EZS43" i="6"/>
  <c r="EZT43" i="6"/>
  <c r="EZU43" i="6"/>
  <c r="EZV43" i="6"/>
  <c r="EZW43" i="6"/>
  <c r="EZX43" i="6"/>
  <c r="EZY43" i="6"/>
  <c r="EZZ43" i="6"/>
  <c r="FAA43" i="6"/>
  <c r="FAB43" i="6"/>
  <c r="FAC43" i="6"/>
  <c r="FAD43" i="6"/>
  <c r="FAE43" i="6"/>
  <c r="FAF43" i="6"/>
  <c r="FAG43" i="6"/>
  <c r="FAH43" i="6"/>
  <c r="FAI43" i="6"/>
  <c r="FAJ43" i="6"/>
  <c r="FAK43" i="6"/>
  <c r="FAL43" i="6"/>
  <c r="FAM43" i="6"/>
  <c r="FAN43" i="6"/>
  <c r="FAO43" i="6"/>
  <c r="FAP43" i="6"/>
  <c r="FAQ43" i="6"/>
  <c r="FAR43" i="6"/>
  <c r="FAS43" i="6"/>
  <c r="FAT43" i="6"/>
  <c r="FAU43" i="6"/>
  <c r="FAV43" i="6"/>
  <c r="FAW43" i="6"/>
  <c r="FAX43" i="6"/>
  <c r="FAY43" i="6"/>
  <c r="FAZ43" i="6"/>
  <c r="FBA43" i="6"/>
  <c r="FBB43" i="6"/>
  <c r="FBC43" i="6"/>
  <c r="FBD43" i="6"/>
  <c r="FBE43" i="6"/>
  <c r="FBF43" i="6"/>
  <c r="FBG43" i="6"/>
  <c r="FBH43" i="6"/>
  <c r="FBI43" i="6"/>
  <c r="FBJ43" i="6"/>
  <c r="FBK43" i="6"/>
  <c r="FBL43" i="6"/>
  <c r="FBM43" i="6"/>
  <c r="FBN43" i="6"/>
  <c r="FBO43" i="6"/>
  <c r="FBP43" i="6"/>
  <c r="FBQ43" i="6"/>
  <c r="FBR43" i="6"/>
  <c r="FBS43" i="6"/>
  <c r="FBT43" i="6"/>
  <c r="FBU43" i="6"/>
  <c r="FBV43" i="6"/>
  <c r="FBW43" i="6"/>
  <c r="FBX43" i="6"/>
  <c r="FBY43" i="6"/>
  <c r="FBZ43" i="6"/>
  <c r="FCA43" i="6"/>
  <c r="FCB43" i="6"/>
  <c r="FCC43" i="6"/>
  <c r="FCD43" i="6"/>
  <c r="FCE43" i="6"/>
  <c r="FCF43" i="6"/>
  <c r="FCG43" i="6"/>
  <c r="FCH43" i="6"/>
  <c r="FCI43" i="6"/>
  <c r="FCJ43" i="6"/>
  <c r="FCK43" i="6"/>
  <c r="FCL43" i="6"/>
  <c r="FCM43" i="6"/>
  <c r="FCN43" i="6"/>
  <c r="FCO43" i="6"/>
  <c r="FCP43" i="6"/>
  <c r="FCQ43" i="6"/>
  <c r="FCR43" i="6"/>
  <c r="FCS43" i="6"/>
  <c r="FCT43" i="6"/>
  <c r="FCU43" i="6"/>
  <c r="FCV43" i="6"/>
  <c r="FCW43" i="6"/>
  <c r="FCX43" i="6"/>
  <c r="FCY43" i="6"/>
  <c r="FCZ43" i="6"/>
  <c r="FDA43" i="6"/>
  <c r="FDB43" i="6"/>
  <c r="FDC43" i="6"/>
  <c r="FDD43" i="6"/>
  <c r="FDE43" i="6"/>
  <c r="FDF43" i="6"/>
  <c r="FDG43" i="6"/>
  <c r="FDH43" i="6"/>
  <c r="FDI43" i="6"/>
  <c r="FDJ43" i="6"/>
  <c r="FDK43" i="6"/>
  <c r="FDL43" i="6"/>
  <c r="FDM43" i="6"/>
  <c r="FDN43" i="6"/>
  <c r="FDO43" i="6"/>
  <c r="FDP43" i="6"/>
  <c r="FDQ43" i="6"/>
  <c r="FDR43" i="6"/>
  <c r="FDS43" i="6"/>
  <c r="FDT43" i="6"/>
  <c r="FDU43" i="6"/>
  <c r="FDV43" i="6"/>
  <c r="FDW43" i="6"/>
  <c r="FDX43" i="6"/>
  <c r="FDY43" i="6"/>
  <c r="FDZ43" i="6"/>
  <c r="FEA43" i="6"/>
  <c r="FEB43" i="6"/>
  <c r="FEC43" i="6"/>
  <c r="FED43" i="6"/>
  <c r="FEE43" i="6"/>
  <c r="FEF43" i="6"/>
  <c r="FEG43" i="6"/>
  <c r="FEH43" i="6"/>
  <c r="FEI43" i="6"/>
  <c r="FEJ43" i="6"/>
  <c r="FEK43" i="6"/>
  <c r="FEL43" i="6"/>
  <c r="FEM43" i="6"/>
  <c r="FEN43" i="6"/>
  <c r="FEO43" i="6"/>
  <c r="FEP43" i="6"/>
  <c r="FEQ43" i="6"/>
  <c r="FER43" i="6"/>
  <c r="FES43" i="6"/>
  <c r="FET43" i="6"/>
  <c r="FEU43" i="6"/>
  <c r="FEV43" i="6"/>
  <c r="FEW43" i="6"/>
  <c r="FEX43" i="6"/>
  <c r="FEY43" i="6"/>
  <c r="FEZ43" i="6"/>
  <c r="FFA43" i="6"/>
  <c r="FFB43" i="6"/>
  <c r="FFC43" i="6"/>
  <c r="FFD43" i="6"/>
  <c r="FFE43" i="6"/>
  <c r="FFF43" i="6"/>
  <c r="FFG43" i="6"/>
  <c r="FFH43" i="6"/>
  <c r="FFI43" i="6"/>
  <c r="FFJ43" i="6"/>
  <c r="FFK43" i="6"/>
  <c r="FFL43" i="6"/>
  <c r="FFM43" i="6"/>
  <c r="FFN43" i="6"/>
  <c r="FFO43" i="6"/>
  <c r="FFP43" i="6"/>
  <c r="FFQ43" i="6"/>
  <c r="FFR43" i="6"/>
  <c r="FFS43" i="6"/>
  <c r="FFT43" i="6"/>
  <c r="FFU43" i="6"/>
  <c r="FFV43" i="6"/>
  <c r="FFW43" i="6"/>
  <c r="FFX43" i="6"/>
  <c r="FFY43" i="6"/>
  <c r="FFZ43" i="6"/>
  <c r="FGA43" i="6"/>
  <c r="FGB43" i="6"/>
  <c r="FGC43" i="6"/>
  <c r="FGD43" i="6"/>
  <c r="FGE43" i="6"/>
  <c r="FGF43" i="6"/>
  <c r="FGG43" i="6"/>
  <c r="FGH43" i="6"/>
  <c r="FGI43" i="6"/>
  <c r="FGJ43" i="6"/>
  <c r="FGK43" i="6"/>
  <c r="FGL43" i="6"/>
  <c r="FGM43" i="6"/>
  <c r="FGN43" i="6"/>
  <c r="FGO43" i="6"/>
  <c r="FGP43" i="6"/>
  <c r="FGQ43" i="6"/>
  <c r="FGR43" i="6"/>
  <c r="FGS43" i="6"/>
  <c r="FGT43" i="6"/>
  <c r="FGU43" i="6"/>
  <c r="FGV43" i="6"/>
  <c r="FGW43" i="6"/>
  <c r="FGX43" i="6"/>
  <c r="FGY43" i="6"/>
  <c r="FGZ43" i="6"/>
  <c r="FHA43" i="6"/>
  <c r="FHB43" i="6"/>
  <c r="FHC43" i="6"/>
  <c r="FHD43" i="6"/>
  <c r="FHE43" i="6"/>
  <c r="FHF43" i="6"/>
  <c r="FHG43" i="6"/>
  <c r="FHH43" i="6"/>
  <c r="FHI43" i="6"/>
  <c r="FHJ43" i="6"/>
  <c r="FHK43" i="6"/>
  <c r="FHL43" i="6"/>
  <c r="FHM43" i="6"/>
  <c r="FHN43" i="6"/>
  <c r="FHO43" i="6"/>
  <c r="FHP43" i="6"/>
  <c r="FHQ43" i="6"/>
  <c r="FHR43" i="6"/>
  <c r="FHS43" i="6"/>
  <c r="FHT43" i="6"/>
  <c r="FHU43" i="6"/>
  <c r="FHV43" i="6"/>
  <c r="FHW43" i="6"/>
  <c r="FHX43" i="6"/>
  <c r="FHY43" i="6"/>
  <c r="FHZ43" i="6"/>
  <c r="FIA43" i="6"/>
  <c r="FIB43" i="6"/>
  <c r="FIC43" i="6"/>
  <c r="FID43" i="6"/>
  <c r="FIE43" i="6"/>
  <c r="FIF43" i="6"/>
  <c r="FIG43" i="6"/>
  <c r="FIH43" i="6"/>
  <c r="FII43" i="6"/>
  <c r="FIJ43" i="6"/>
  <c r="FIK43" i="6"/>
  <c r="FIL43" i="6"/>
  <c r="FIM43" i="6"/>
  <c r="FIN43" i="6"/>
  <c r="FIO43" i="6"/>
  <c r="FIP43" i="6"/>
  <c r="FIQ43" i="6"/>
  <c r="FIR43" i="6"/>
  <c r="FIS43" i="6"/>
  <c r="FIT43" i="6"/>
  <c r="FIU43" i="6"/>
  <c r="FIV43" i="6"/>
  <c r="FIW43" i="6"/>
  <c r="FIX43" i="6"/>
  <c r="FIY43" i="6"/>
  <c r="FIZ43" i="6"/>
  <c r="FJA43" i="6"/>
  <c r="FJB43" i="6"/>
  <c r="FJC43" i="6"/>
  <c r="FJD43" i="6"/>
  <c r="FJE43" i="6"/>
  <c r="FJF43" i="6"/>
  <c r="FJG43" i="6"/>
  <c r="FJH43" i="6"/>
  <c r="FJI43" i="6"/>
  <c r="FJJ43" i="6"/>
  <c r="FJK43" i="6"/>
  <c r="FJL43" i="6"/>
  <c r="FJM43" i="6"/>
  <c r="FJN43" i="6"/>
  <c r="FJO43" i="6"/>
  <c r="FJP43" i="6"/>
  <c r="FJQ43" i="6"/>
  <c r="FJR43" i="6"/>
  <c r="FJS43" i="6"/>
  <c r="FJT43" i="6"/>
  <c r="FJU43" i="6"/>
  <c r="FJV43" i="6"/>
  <c r="FJW43" i="6"/>
  <c r="FJX43" i="6"/>
  <c r="FJY43" i="6"/>
  <c r="FJZ43" i="6"/>
  <c r="FKA43" i="6"/>
  <c r="FKB43" i="6"/>
  <c r="FKC43" i="6"/>
  <c r="FKD43" i="6"/>
  <c r="FKE43" i="6"/>
  <c r="FKF43" i="6"/>
  <c r="FKG43" i="6"/>
  <c r="FKH43" i="6"/>
  <c r="FKI43" i="6"/>
  <c r="FKJ43" i="6"/>
  <c r="FKK43" i="6"/>
  <c r="FKL43" i="6"/>
  <c r="FKM43" i="6"/>
  <c r="FKN43" i="6"/>
  <c r="FKO43" i="6"/>
  <c r="FKP43" i="6"/>
  <c r="FKQ43" i="6"/>
  <c r="FKR43" i="6"/>
  <c r="FKS43" i="6"/>
  <c r="FKT43" i="6"/>
  <c r="FKU43" i="6"/>
  <c r="FKV43" i="6"/>
  <c r="FKW43" i="6"/>
  <c r="FKX43" i="6"/>
  <c r="FKY43" i="6"/>
  <c r="FKZ43" i="6"/>
  <c r="FLA43" i="6"/>
  <c r="FLB43" i="6"/>
  <c r="FLC43" i="6"/>
  <c r="FLD43" i="6"/>
  <c r="FLE43" i="6"/>
  <c r="FLF43" i="6"/>
  <c r="FLG43" i="6"/>
  <c r="FLH43" i="6"/>
  <c r="FLI43" i="6"/>
  <c r="FLJ43" i="6"/>
  <c r="FLK43" i="6"/>
  <c r="FLL43" i="6"/>
  <c r="FLM43" i="6"/>
  <c r="FLN43" i="6"/>
  <c r="FLO43" i="6"/>
  <c r="FLP43" i="6"/>
  <c r="FLQ43" i="6"/>
  <c r="FLR43" i="6"/>
  <c r="FLS43" i="6"/>
  <c r="FLT43" i="6"/>
  <c r="FLU43" i="6"/>
  <c r="FLV43" i="6"/>
  <c r="FLW43" i="6"/>
  <c r="FLX43" i="6"/>
  <c r="FLY43" i="6"/>
  <c r="FLZ43" i="6"/>
  <c r="FMA43" i="6"/>
  <c r="FMB43" i="6"/>
  <c r="FMC43" i="6"/>
  <c r="FMD43" i="6"/>
  <c r="FME43" i="6"/>
  <c r="FMF43" i="6"/>
  <c r="FMG43" i="6"/>
  <c r="FMH43" i="6"/>
  <c r="FMI43" i="6"/>
  <c r="FMJ43" i="6"/>
  <c r="FMK43" i="6"/>
  <c r="FML43" i="6"/>
  <c r="FMM43" i="6"/>
  <c r="FMN43" i="6"/>
  <c r="FMO43" i="6"/>
  <c r="FMP43" i="6"/>
  <c r="FMQ43" i="6"/>
  <c r="FMR43" i="6"/>
  <c r="FMS43" i="6"/>
  <c r="FMT43" i="6"/>
  <c r="FMU43" i="6"/>
  <c r="FMV43" i="6"/>
  <c r="FMW43" i="6"/>
  <c r="FMX43" i="6"/>
  <c r="FMY43" i="6"/>
  <c r="FMZ43" i="6"/>
  <c r="FNA43" i="6"/>
  <c r="FNB43" i="6"/>
  <c r="FNC43" i="6"/>
  <c r="FND43" i="6"/>
  <c r="FNE43" i="6"/>
  <c r="FNF43" i="6"/>
  <c r="FNG43" i="6"/>
  <c r="FNH43" i="6"/>
  <c r="FNI43" i="6"/>
  <c r="FNJ43" i="6"/>
  <c r="FNK43" i="6"/>
  <c r="FNL43" i="6"/>
  <c r="FNM43" i="6"/>
  <c r="FNN43" i="6"/>
  <c r="FNO43" i="6"/>
  <c r="FNP43" i="6"/>
  <c r="FNQ43" i="6"/>
  <c r="FNR43" i="6"/>
  <c r="FNS43" i="6"/>
  <c r="FNT43" i="6"/>
  <c r="FNU43" i="6"/>
  <c r="FNV43" i="6"/>
  <c r="FNW43" i="6"/>
  <c r="FNX43" i="6"/>
  <c r="FNY43" i="6"/>
  <c r="FNZ43" i="6"/>
  <c r="FOA43" i="6"/>
  <c r="FOB43" i="6"/>
  <c r="FOC43" i="6"/>
  <c r="FOD43" i="6"/>
  <c r="FOE43" i="6"/>
  <c r="FOF43" i="6"/>
  <c r="FOG43" i="6"/>
  <c r="FOH43" i="6"/>
  <c r="FOI43" i="6"/>
  <c r="FOJ43" i="6"/>
  <c r="FOK43" i="6"/>
  <c r="FOL43" i="6"/>
  <c r="FOM43" i="6"/>
  <c r="FON43" i="6"/>
  <c r="FOO43" i="6"/>
  <c r="FOP43" i="6"/>
  <c r="FOQ43" i="6"/>
  <c r="FOR43" i="6"/>
  <c r="FOS43" i="6"/>
  <c r="FOT43" i="6"/>
  <c r="FOU43" i="6"/>
  <c r="FOV43" i="6"/>
  <c r="FOW43" i="6"/>
  <c r="FOX43" i="6"/>
  <c r="FOY43" i="6"/>
  <c r="FOZ43" i="6"/>
  <c r="FPA43" i="6"/>
  <c r="FPB43" i="6"/>
  <c r="FPC43" i="6"/>
  <c r="FPD43" i="6"/>
  <c r="FPE43" i="6"/>
  <c r="FPF43" i="6"/>
  <c r="FPG43" i="6"/>
  <c r="FPH43" i="6"/>
  <c r="FPI43" i="6"/>
  <c r="FPJ43" i="6"/>
  <c r="FPK43" i="6"/>
  <c r="FPL43" i="6"/>
  <c r="FPM43" i="6"/>
  <c r="FPN43" i="6"/>
  <c r="FPO43" i="6"/>
  <c r="FPP43" i="6"/>
  <c r="FPQ43" i="6"/>
  <c r="FPR43" i="6"/>
  <c r="FPS43" i="6"/>
  <c r="FPT43" i="6"/>
  <c r="FPU43" i="6"/>
  <c r="FPV43" i="6"/>
  <c r="FPW43" i="6"/>
  <c r="FPX43" i="6"/>
  <c r="FPY43" i="6"/>
  <c r="FPZ43" i="6"/>
  <c r="FQA43" i="6"/>
  <c r="FQB43" i="6"/>
  <c r="FQC43" i="6"/>
  <c r="FQD43" i="6"/>
  <c r="FQE43" i="6"/>
  <c r="FQF43" i="6"/>
  <c r="FQG43" i="6"/>
  <c r="FQH43" i="6"/>
  <c r="FQI43" i="6"/>
  <c r="FQJ43" i="6"/>
  <c r="FQK43" i="6"/>
  <c r="FQL43" i="6"/>
  <c r="FQM43" i="6"/>
  <c r="FQN43" i="6"/>
  <c r="FQO43" i="6"/>
  <c r="FQP43" i="6"/>
  <c r="FQQ43" i="6"/>
  <c r="FQR43" i="6"/>
  <c r="FQS43" i="6"/>
  <c r="FQT43" i="6"/>
  <c r="FQU43" i="6"/>
  <c r="FQV43" i="6"/>
  <c r="FQW43" i="6"/>
  <c r="FQX43" i="6"/>
  <c r="FQY43" i="6"/>
  <c r="FQZ43" i="6"/>
  <c r="FRA43" i="6"/>
  <c r="FRB43" i="6"/>
  <c r="FRC43" i="6"/>
  <c r="FRD43" i="6"/>
  <c r="FRE43" i="6"/>
  <c r="FRF43" i="6"/>
  <c r="FRG43" i="6"/>
  <c r="FRH43" i="6"/>
  <c r="FRI43" i="6"/>
  <c r="FRJ43" i="6"/>
  <c r="FRK43" i="6"/>
  <c r="FRL43" i="6"/>
  <c r="FRM43" i="6"/>
  <c r="FRN43" i="6"/>
  <c r="FRO43" i="6"/>
  <c r="FRP43" i="6"/>
  <c r="FRQ43" i="6"/>
  <c r="FRR43" i="6"/>
  <c r="FRS43" i="6"/>
  <c r="FRT43" i="6"/>
  <c r="FRU43" i="6"/>
  <c r="FRV43" i="6"/>
  <c r="FRW43" i="6"/>
  <c r="FRX43" i="6"/>
  <c r="FRY43" i="6"/>
  <c r="FRZ43" i="6"/>
  <c r="FSA43" i="6"/>
  <c r="FSB43" i="6"/>
  <c r="FSC43" i="6"/>
  <c r="FSD43" i="6"/>
  <c r="FSE43" i="6"/>
  <c r="FSF43" i="6"/>
  <c r="FSG43" i="6"/>
  <c r="FSH43" i="6"/>
  <c r="FSI43" i="6"/>
  <c r="FSJ43" i="6"/>
  <c r="FSK43" i="6"/>
  <c r="FSL43" i="6"/>
  <c r="FSM43" i="6"/>
  <c r="FSN43" i="6"/>
  <c r="FSO43" i="6"/>
  <c r="FSP43" i="6"/>
  <c r="FSQ43" i="6"/>
  <c r="FSR43" i="6"/>
  <c r="FSS43" i="6"/>
  <c r="FST43" i="6"/>
  <c r="FSU43" i="6"/>
  <c r="FSV43" i="6"/>
  <c r="FSW43" i="6"/>
  <c r="FSX43" i="6"/>
  <c r="FSY43" i="6"/>
  <c r="FSZ43" i="6"/>
  <c r="FTA43" i="6"/>
  <c r="FTB43" i="6"/>
  <c r="FTC43" i="6"/>
  <c r="FTD43" i="6"/>
  <c r="FTE43" i="6"/>
  <c r="FTF43" i="6"/>
  <c r="FTG43" i="6"/>
  <c r="FTH43" i="6"/>
  <c r="FTI43" i="6"/>
  <c r="FTJ43" i="6"/>
  <c r="FTK43" i="6"/>
  <c r="FTL43" i="6"/>
  <c r="FTM43" i="6"/>
  <c r="FTN43" i="6"/>
  <c r="FTO43" i="6"/>
  <c r="FTP43" i="6"/>
  <c r="FTQ43" i="6"/>
  <c r="FTR43" i="6"/>
  <c r="FTS43" i="6"/>
  <c r="FTT43" i="6"/>
  <c r="FTU43" i="6"/>
  <c r="FTV43" i="6"/>
  <c r="FTW43" i="6"/>
  <c r="FTX43" i="6"/>
  <c r="FTY43" i="6"/>
  <c r="FTZ43" i="6"/>
  <c r="FUA43" i="6"/>
  <c r="FUB43" i="6"/>
  <c r="FUC43" i="6"/>
  <c r="FUD43" i="6"/>
  <c r="FUE43" i="6"/>
  <c r="FUF43" i="6"/>
  <c r="FUG43" i="6"/>
  <c r="FUH43" i="6"/>
  <c r="FUI43" i="6"/>
  <c r="FUJ43" i="6"/>
  <c r="FUK43" i="6"/>
  <c r="FUL43" i="6"/>
  <c r="FUM43" i="6"/>
  <c r="FUN43" i="6"/>
  <c r="FUO43" i="6"/>
  <c r="FUP43" i="6"/>
  <c r="FUQ43" i="6"/>
  <c r="FUR43" i="6"/>
  <c r="FUS43" i="6"/>
  <c r="FUT43" i="6"/>
  <c r="FUU43" i="6"/>
  <c r="FUV43" i="6"/>
  <c r="FUW43" i="6"/>
  <c r="FUX43" i="6"/>
  <c r="FUY43" i="6"/>
  <c r="FUZ43" i="6"/>
  <c r="FVA43" i="6"/>
  <c r="FVB43" i="6"/>
  <c r="FVC43" i="6"/>
  <c r="FVD43" i="6"/>
  <c r="FVE43" i="6"/>
  <c r="FVF43" i="6"/>
  <c r="FVG43" i="6"/>
  <c r="FVH43" i="6"/>
  <c r="FVI43" i="6"/>
  <c r="FVJ43" i="6"/>
  <c r="FVK43" i="6"/>
  <c r="FVL43" i="6"/>
  <c r="FVM43" i="6"/>
  <c r="FVN43" i="6"/>
  <c r="FVO43" i="6"/>
  <c r="FVP43" i="6"/>
  <c r="FVQ43" i="6"/>
  <c r="FVR43" i="6"/>
  <c r="FVS43" i="6"/>
  <c r="FVT43" i="6"/>
  <c r="FVU43" i="6"/>
  <c r="FVV43" i="6"/>
  <c r="FVW43" i="6"/>
  <c r="FVX43" i="6"/>
  <c r="FVY43" i="6"/>
  <c r="FVZ43" i="6"/>
  <c r="FWA43" i="6"/>
  <c r="FWB43" i="6"/>
  <c r="FWC43" i="6"/>
  <c r="FWD43" i="6"/>
  <c r="FWE43" i="6"/>
  <c r="FWF43" i="6"/>
  <c r="FWG43" i="6"/>
  <c r="FWH43" i="6"/>
  <c r="FWI43" i="6"/>
  <c r="FWJ43" i="6"/>
  <c r="FWK43" i="6"/>
  <c r="FWL43" i="6"/>
  <c r="FWM43" i="6"/>
  <c r="FWN43" i="6"/>
  <c r="FWO43" i="6"/>
  <c r="FWP43" i="6"/>
  <c r="FWQ43" i="6"/>
  <c r="FWR43" i="6"/>
  <c r="FWS43" i="6"/>
  <c r="FWT43" i="6"/>
  <c r="FWU43" i="6"/>
  <c r="FWV43" i="6"/>
  <c r="FWW43" i="6"/>
  <c r="FWX43" i="6"/>
  <c r="FWY43" i="6"/>
  <c r="FWZ43" i="6"/>
  <c r="FXA43" i="6"/>
  <c r="FXB43" i="6"/>
  <c r="FXC43" i="6"/>
  <c r="FXD43" i="6"/>
  <c r="FXE43" i="6"/>
  <c r="FXF43" i="6"/>
  <c r="FXG43" i="6"/>
  <c r="FXH43" i="6"/>
  <c r="FXI43" i="6"/>
  <c r="FXJ43" i="6"/>
  <c r="FXK43" i="6"/>
  <c r="FXL43" i="6"/>
  <c r="FXM43" i="6"/>
  <c r="FXN43" i="6"/>
  <c r="FXO43" i="6"/>
  <c r="FXP43" i="6"/>
  <c r="FXQ43" i="6"/>
  <c r="FXR43" i="6"/>
  <c r="FXS43" i="6"/>
  <c r="FXT43" i="6"/>
  <c r="FXU43" i="6"/>
  <c r="FXV43" i="6"/>
  <c r="FXW43" i="6"/>
  <c r="FXX43" i="6"/>
  <c r="FXY43" i="6"/>
  <c r="FXZ43" i="6"/>
  <c r="FYA43" i="6"/>
  <c r="FYB43" i="6"/>
  <c r="FYC43" i="6"/>
  <c r="FYD43" i="6"/>
  <c r="FYE43" i="6"/>
  <c r="FYF43" i="6"/>
  <c r="FYG43" i="6"/>
  <c r="FYH43" i="6"/>
  <c r="FYI43" i="6"/>
  <c r="FYJ43" i="6"/>
  <c r="FYK43" i="6"/>
  <c r="FYL43" i="6"/>
  <c r="FYM43" i="6"/>
  <c r="FYN43" i="6"/>
  <c r="FYO43" i="6"/>
  <c r="FYP43" i="6"/>
  <c r="FYQ43" i="6"/>
  <c r="FYR43" i="6"/>
  <c r="FYS43" i="6"/>
  <c r="FYT43" i="6"/>
  <c r="FYU43" i="6"/>
  <c r="FYV43" i="6"/>
  <c r="FYW43" i="6"/>
  <c r="FYX43" i="6"/>
  <c r="FYY43" i="6"/>
  <c r="FYZ43" i="6"/>
  <c r="FZA43" i="6"/>
  <c r="FZB43" i="6"/>
  <c r="FZC43" i="6"/>
  <c r="FZD43" i="6"/>
  <c r="FZE43" i="6"/>
  <c r="FZF43" i="6"/>
  <c r="FZG43" i="6"/>
  <c r="FZH43" i="6"/>
  <c r="FZI43" i="6"/>
  <c r="FZJ43" i="6"/>
  <c r="FZK43" i="6"/>
  <c r="FZL43" i="6"/>
  <c r="FZM43" i="6"/>
  <c r="FZN43" i="6"/>
  <c r="FZO43" i="6"/>
  <c r="FZP43" i="6"/>
  <c r="FZQ43" i="6"/>
  <c r="FZR43" i="6"/>
  <c r="FZS43" i="6"/>
  <c r="FZT43" i="6"/>
  <c r="FZU43" i="6"/>
  <c r="FZV43" i="6"/>
  <c r="FZW43" i="6"/>
  <c r="FZX43" i="6"/>
  <c r="FZY43" i="6"/>
  <c r="FZZ43" i="6"/>
  <c r="GAA43" i="6"/>
  <c r="GAB43" i="6"/>
  <c r="GAC43" i="6"/>
  <c r="GAD43" i="6"/>
  <c r="GAE43" i="6"/>
  <c r="GAF43" i="6"/>
  <c r="GAG43" i="6"/>
  <c r="GAH43" i="6"/>
  <c r="GAI43" i="6"/>
  <c r="GAJ43" i="6"/>
  <c r="GAK43" i="6"/>
  <c r="GAL43" i="6"/>
  <c r="GAM43" i="6"/>
  <c r="GAN43" i="6"/>
  <c r="GAO43" i="6"/>
  <c r="GAP43" i="6"/>
  <c r="GAQ43" i="6"/>
  <c r="GAR43" i="6"/>
  <c r="GAS43" i="6"/>
  <c r="GAT43" i="6"/>
  <c r="GAU43" i="6"/>
  <c r="GAV43" i="6"/>
  <c r="GAW43" i="6"/>
  <c r="GAX43" i="6"/>
  <c r="GAY43" i="6"/>
  <c r="GAZ43" i="6"/>
  <c r="GBA43" i="6"/>
  <c r="GBB43" i="6"/>
  <c r="GBC43" i="6"/>
  <c r="GBD43" i="6"/>
  <c r="GBE43" i="6"/>
  <c r="GBF43" i="6"/>
  <c r="GBG43" i="6"/>
  <c r="GBH43" i="6"/>
  <c r="GBI43" i="6"/>
  <c r="GBJ43" i="6"/>
  <c r="GBK43" i="6"/>
  <c r="GBL43" i="6"/>
  <c r="GBM43" i="6"/>
  <c r="GBN43" i="6"/>
  <c r="GBO43" i="6"/>
  <c r="GBP43" i="6"/>
  <c r="GBQ43" i="6"/>
  <c r="GBR43" i="6"/>
  <c r="GBS43" i="6"/>
  <c r="GBT43" i="6"/>
  <c r="GBU43" i="6"/>
  <c r="GBV43" i="6"/>
  <c r="GBW43" i="6"/>
  <c r="GBX43" i="6"/>
  <c r="GBY43" i="6"/>
  <c r="GBZ43" i="6"/>
  <c r="GCA43" i="6"/>
  <c r="GCB43" i="6"/>
  <c r="GCC43" i="6"/>
  <c r="GCD43" i="6"/>
  <c r="GCE43" i="6"/>
  <c r="GCF43" i="6"/>
  <c r="GCG43" i="6"/>
  <c r="GCH43" i="6"/>
  <c r="GCI43" i="6"/>
  <c r="GCJ43" i="6"/>
  <c r="GCK43" i="6"/>
  <c r="GCL43" i="6"/>
  <c r="GCM43" i="6"/>
  <c r="GCN43" i="6"/>
  <c r="GCO43" i="6"/>
  <c r="GCP43" i="6"/>
  <c r="GCQ43" i="6"/>
  <c r="GCR43" i="6"/>
  <c r="GCS43" i="6"/>
  <c r="GCT43" i="6"/>
  <c r="GCU43" i="6"/>
  <c r="GCV43" i="6"/>
  <c r="GCW43" i="6"/>
  <c r="GCX43" i="6"/>
  <c r="GCY43" i="6"/>
  <c r="GCZ43" i="6"/>
  <c r="GDA43" i="6"/>
  <c r="GDB43" i="6"/>
  <c r="GDC43" i="6"/>
  <c r="GDD43" i="6"/>
  <c r="GDE43" i="6"/>
  <c r="GDF43" i="6"/>
  <c r="GDG43" i="6"/>
  <c r="GDH43" i="6"/>
  <c r="GDI43" i="6"/>
  <c r="GDJ43" i="6"/>
  <c r="GDK43" i="6"/>
  <c r="GDL43" i="6"/>
  <c r="GDM43" i="6"/>
  <c r="GDN43" i="6"/>
  <c r="GDO43" i="6"/>
  <c r="GDP43" i="6"/>
  <c r="GDQ43" i="6"/>
  <c r="GDR43" i="6"/>
  <c r="GDS43" i="6"/>
  <c r="GDT43" i="6"/>
  <c r="GDU43" i="6"/>
  <c r="GDV43" i="6"/>
  <c r="GDW43" i="6"/>
  <c r="GDX43" i="6"/>
  <c r="GDY43" i="6"/>
  <c r="GDZ43" i="6"/>
  <c r="GEA43" i="6"/>
  <c r="GEB43" i="6"/>
  <c r="GEC43" i="6"/>
  <c r="GED43" i="6"/>
  <c r="GEE43" i="6"/>
  <c r="GEF43" i="6"/>
  <c r="GEG43" i="6"/>
  <c r="GEH43" i="6"/>
  <c r="GEI43" i="6"/>
  <c r="GEJ43" i="6"/>
  <c r="GEK43" i="6"/>
  <c r="GEL43" i="6"/>
  <c r="GEM43" i="6"/>
  <c r="GEN43" i="6"/>
  <c r="GEO43" i="6"/>
  <c r="GEP43" i="6"/>
  <c r="GEQ43" i="6"/>
  <c r="GER43" i="6"/>
  <c r="GES43" i="6"/>
  <c r="GET43" i="6"/>
  <c r="GEU43" i="6"/>
  <c r="GEV43" i="6"/>
  <c r="GEW43" i="6"/>
  <c r="GEX43" i="6"/>
  <c r="GEY43" i="6"/>
  <c r="GEZ43" i="6"/>
  <c r="GFA43" i="6"/>
  <c r="GFB43" i="6"/>
  <c r="GFC43" i="6"/>
  <c r="GFD43" i="6"/>
  <c r="GFE43" i="6"/>
  <c r="GFF43" i="6"/>
  <c r="GFG43" i="6"/>
  <c r="GFH43" i="6"/>
  <c r="GFI43" i="6"/>
  <c r="GFJ43" i="6"/>
  <c r="GFK43" i="6"/>
  <c r="GFL43" i="6"/>
  <c r="GFM43" i="6"/>
  <c r="GFN43" i="6"/>
  <c r="GFO43" i="6"/>
  <c r="GFP43" i="6"/>
  <c r="GFQ43" i="6"/>
  <c r="GFR43" i="6"/>
  <c r="GFS43" i="6"/>
  <c r="GFT43" i="6"/>
  <c r="GFU43" i="6"/>
  <c r="GFV43" i="6"/>
  <c r="GFW43" i="6"/>
  <c r="GFX43" i="6"/>
  <c r="GFY43" i="6"/>
  <c r="GFZ43" i="6"/>
  <c r="GGA43" i="6"/>
  <c r="GGB43" i="6"/>
  <c r="GGC43" i="6"/>
  <c r="GGD43" i="6"/>
  <c r="GGE43" i="6"/>
  <c r="GGF43" i="6"/>
  <c r="GGG43" i="6"/>
  <c r="GGH43" i="6"/>
  <c r="GGI43" i="6"/>
  <c r="GGJ43" i="6"/>
  <c r="GGK43" i="6"/>
  <c r="GGL43" i="6"/>
  <c r="GGM43" i="6"/>
  <c r="GGN43" i="6"/>
  <c r="GGO43" i="6"/>
  <c r="GGP43" i="6"/>
  <c r="GGQ43" i="6"/>
  <c r="GGR43" i="6"/>
  <c r="GGS43" i="6"/>
  <c r="GGT43" i="6"/>
  <c r="GGU43" i="6"/>
  <c r="GGV43" i="6"/>
  <c r="GGW43" i="6"/>
  <c r="GGX43" i="6"/>
  <c r="GGY43" i="6"/>
  <c r="GGZ43" i="6"/>
  <c r="GHA43" i="6"/>
  <c r="GHB43" i="6"/>
  <c r="GHC43" i="6"/>
  <c r="GHD43" i="6"/>
  <c r="GHE43" i="6"/>
  <c r="GHF43" i="6"/>
  <c r="GHG43" i="6"/>
  <c r="GHH43" i="6"/>
  <c r="GHI43" i="6"/>
  <c r="GHJ43" i="6"/>
  <c r="GHK43" i="6"/>
  <c r="GHL43" i="6"/>
  <c r="GHM43" i="6"/>
  <c r="GHN43" i="6"/>
  <c r="GHO43" i="6"/>
  <c r="GHP43" i="6"/>
  <c r="GHQ43" i="6"/>
  <c r="GHR43" i="6"/>
  <c r="GHS43" i="6"/>
  <c r="GHT43" i="6"/>
  <c r="GHU43" i="6"/>
  <c r="GHV43" i="6"/>
  <c r="GHW43" i="6"/>
  <c r="GHX43" i="6"/>
  <c r="GHY43" i="6"/>
  <c r="GHZ43" i="6"/>
  <c r="GIA43" i="6"/>
  <c r="GIB43" i="6"/>
  <c r="GIC43" i="6"/>
  <c r="GID43" i="6"/>
  <c r="GIE43" i="6"/>
  <c r="GIF43" i="6"/>
  <c r="GIG43" i="6"/>
  <c r="GIH43" i="6"/>
  <c r="GII43" i="6"/>
  <c r="GIJ43" i="6"/>
  <c r="GIK43" i="6"/>
  <c r="GIL43" i="6"/>
  <c r="GIM43" i="6"/>
  <c r="GIN43" i="6"/>
  <c r="GIO43" i="6"/>
  <c r="GIP43" i="6"/>
  <c r="GIQ43" i="6"/>
  <c r="GIR43" i="6"/>
  <c r="GIS43" i="6"/>
  <c r="GIT43" i="6"/>
  <c r="GIU43" i="6"/>
  <c r="GIV43" i="6"/>
  <c r="GIW43" i="6"/>
  <c r="GIX43" i="6"/>
  <c r="GIY43" i="6"/>
  <c r="GIZ43" i="6"/>
  <c r="GJA43" i="6"/>
  <c r="GJB43" i="6"/>
  <c r="GJC43" i="6"/>
  <c r="GJD43" i="6"/>
  <c r="GJE43" i="6"/>
  <c r="GJF43" i="6"/>
  <c r="GJG43" i="6"/>
  <c r="GJH43" i="6"/>
  <c r="GJI43" i="6"/>
  <c r="GJJ43" i="6"/>
  <c r="GJK43" i="6"/>
  <c r="GJL43" i="6"/>
  <c r="GJM43" i="6"/>
  <c r="GJN43" i="6"/>
  <c r="GJO43" i="6"/>
  <c r="GJP43" i="6"/>
  <c r="GJQ43" i="6"/>
  <c r="GJR43" i="6"/>
  <c r="GJS43" i="6"/>
  <c r="GJT43" i="6"/>
  <c r="GJU43" i="6"/>
  <c r="GJV43" i="6"/>
  <c r="GJW43" i="6"/>
  <c r="GJX43" i="6"/>
  <c r="GJY43" i="6"/>
  <c r="GJZ43" i="6"/>
  <c r="GKA43" i="6"/>
  <c r="GKB43" i="6"/>
  <c r="GKC43" i="6"/>
  <c r="GKD43" i="6"/>
  <c r="GKE43" i="6"/>
  <c r="GKF43" i="6"/>
  <c r="GKG43" i="6"/>
  <c r="GKH43" i="6"/>
  <c r="GKI43" i="6"/>
  <c r="GKJ43" i="6"/>
  <c r="GKK43" i="6"/>
  <c r="GKL43" i="6"/>
  <c r="GKM43" i="6"/>
  <c r="GKN43" i="6"/>
  <c r="GKO43" i="6"/>
  <c r="GKP43" i="6"/>
  <c r="GKQ43" i="6"/>
  <c r="GKR43" i="6"/>
  <c r="GKS43" i="6"/>
  <c r="GKT43" i="6"/>
  <c r="GKU43" i="6"/>
  <c r="GKV43" i="6"/>
  <c r="GKW43" i="6"/>
  <c r="GKX43" i="6"/>
  <c r="GKY43" i="6"/>
  <c r="GKZ43" i="6"/>
  <c r="GLA43" i="6"/>
  <c r="GLB43" i="6"/>
  <c r="GLC43" i="6"/>
  <c r="GLD43" i="6"/>
  <c r="GLE43" i="6"/>
  <c r="GLF43" i="6"/>
  <c r="GLG43" i="6"/>
  <c r="GLH43" i="6"/>
  <c r="GLI43" i="6"/>
  <c r="GLJ43" i="6"/>
  <c r="GLK43" i="6"/>
  <c r="GLL43" i="6"/>
  <c r="GLM43" i="6"/>
  <c r="GLN43" i="6"/>
  <c r="GLO43" i="6"/>
  <c r="GLP43" i="6"/>
  <c r="GLQ43" i="6"/>
  <c r="GLR43" i="6"/>
  <c r="GLS43" i="6"/>
  <c r="GLT43" i="6"/>
  <c r="GLU43" i="6"/>
  <c r="GLV43" i="6"/>
  <c r="GLW43" i="6"/>
  <c r="GLX43" i="6"/>
  <c r="GLY43" i="6"/>
  <c r="GLZ43" i="6"/>
  <c r="GMA43" i="6"/>
  <c r="GMB43" i="6"/>
  <c r="GMC43" i="6"/>
  <c r="GMD43" i="6"/>
  <c r="GME43" i="6"/>
  <c r="GMF43" i="6"/>
  <c r="GMG43" i="6"/>
  <c r="GMH43" i="6"/>
  <c r="GMI43" i="6"/>
  <c r="GMJ43" i="6"/>
  <c r="GMK43" i="6"/>
  <c r="GML43" i="6"/>
  <c r="GMM43" i="6"/>
  <c r="GMN43" i="6"/>
  <c r="GMO43" i="6"/>
  <c r="GMP43" i="6"/>
  <c r="GMQ43" i="6"/>
  <c r="GMR43" i="6"/>
  <c r="GMS43" i="6"/>
  <c r="GMT43" i="6"/>
  <c r="GMU43" i="6"/>
  <c r="GMV43" i="6"/>
  <c r="GMW43" i="6"/>
  <c r="GMX43" i="6"/>
  <c r="GMY43" i="6"/>
  <c r="GMZ43" i="6"/>
  <c r="GNA43" i="6"/>
  <c r="GNB43" i="6"/>
  <c r="GNC43" i="6"/>
  <c r="GND43" i="6"/>
  <c r="GNE43" i="6"/>
  <c r="GNF43" i="6"/>
  <c r="GNG43" i="6"/>
  <c r="GNH43" i="6"/>
  <c r="GNI43" i="6"/>
  <c r="GNJ43" i="6"/>
  <c r="GNK43" i="6"/>
  <c r="GNL43" i="6"/>
  <c r="GNM43" i="6"/>
  <c r="GNN43" i="6"/>
  <c r="GNO43" i="6"/>
  <c r="GNP43" i="6"/>
  <c r="GNQ43" i="6"/>
  <c r="GNR43" i="6"/>
  <c r="GNS43" i="6"/>
  <c r="GNT43" i="6"/>
  <c r="GNU43" i="6"/>
  <c r="GNV43" i="6"/>
  <c r="GNW43" i="6"/>
  <c r="GNX43" i="6"/>
  <c r="GNY43" i="6"/>
  <c r="GNZ43" i="6"/>
  <c r="GOA43" i="6"/>
  <c r="GOB43" i="6"/>
  <c r="GOC43" i="6"/>
  <c r="GOD43" i="6"/>
  <c r="GOE43" i="6"/>
  <c r="GOF43" i="6"/>
  <c r="GOG43" i="6"/>
  <c r="GOH43" i="6"/>
  <c r="GOI43" i="6"/>
  <c r="GOJ43" i="6"/>
  <c r="GOK43" i="6"/>
  <c r="GOL43" i="6"/>
  <c r="GOM43" i="6"/>
  <c r="GON43" i="6"/>
  <c r="GOO43" i="6"/>
  <c r="GOP43" i="6"/>
  <c r="GOQ43" i="6"/>
  <c r="GOR43" i="6"/>
  <c r="GOS43" i="6"/>
  <c r="GOT43" i="6"/>
  <c r="GOU43" i="6"/>
  <c r="GOV43" i="6"/>
  <c r="GOW43" i="6"/>
  <c r="GOX43" i="6"/>
  <c r="GOY43" i="6"/>
  <c r="GOZ43" i="6"/>
  <c r="GPA43" i="6"/>
  <c r="GPB43" i="6"/>
  <c r="GPC43" i="6"/>
  <c r="GPD43" i="6"/>
  <c r="GPE43" i="6"/>
  <c r="GPF43" i="6"/>
  <c r="GPG43" i="6"/>
  <c r="GPH43" i="6"/>
  <c r="GPI43" i="6"/>
  <c r="GPJ43" i="6"/>
  <c r="GPK43" i="6"/>
  <c r="GPL43" i="6"/>
  <c r="GPM43" i="6"/>
  <c r="GPN43" i="6"/>
  <c r="GPO43" i="6"/>
  <c r="GPP43" i="6"/>
  <c r="GPQ43" i="6"/>
  <c r="GPR43" i="6"/>
  <c r="GPS43" i="6"/>
  <c r="GPT43" i="6"/>
  <c r="GPU43" i="6"/>
  <c r="GPV43" i="6"/>
  <c r="GPW43" i="6"/>
  <c r="GPX43" i="6"/>
  <c r="GPY43" i="6"/>
  <c r="GPZ43" i="6"/>
  <c r="GQA43" i="6"/>
  <c r="GQB43" i="6"/>
  <c r="GQC43" i="6"/>
  <c r="GQD43" i="6"/>
  <c r="GQE43" i="6"/>
  <c r="GQF43" i="6"/>
  <c r="GQG43" i="6"/>
  <c r="GQH43" i="6"/>
  <c r="GQI43" i="6"/>
  <c r="GQJ43" i="6"/>
  <c r="GQK43" i="6"/>
  <c r="GQL43" i="6"/>
  <c r="GQM43" i="6"/>
  <c r="GQN43" i="6"/>
  <c r="GQO43" i="6"/>
  <c r="GQP43" i="6"/>
  <c r="GQQ43" i="6"/>
  <c r="GQR43" i="6"/>
  <c r="GQS43" i="6"/>
  <c r="GQT43" i="6"/>
  <c r="GQU43" i="6"/>
  <c r="GQV43" i="6"/>
  <c r="GQW43" i="6"/>
  <c r="GQX43" i="6"/>
  <c r="GQY43" i="6"/>
  <c r="GQZ43" i="6"/>
  <c r="GRA43" i="6"/>
  <c r="GRB43" i="6"/>
  <c r="GRC43" i="6"/>
  <c r="GRD43" i="6"/>
  <c r="GRE43" i="6"/>
  <c r="GRF43" i="6"/>
  <c r="GRG43" i="6"/>
  <c r="GRH43" i="6"/>
  <c r="GRI43" i="6"/>
  <c r="GRJ43" i="6"/>
  <c r="GRK43" i="6"/>
  <c r="GRL43" i="6"/>
  <c r="GRM43" i="6"/>
  <c r="GRN43" i="6"/>
  <c r="GRO43" i="6"/>
  <c r="GRP43" i="6"/>
  <c r="GRQ43" i="6"/>
  <c r="GRR43" i="6"/>
  <c r="GRS43" i="6"/>
  <c r="GRT43" i="6"/>
  <c r="GRU43" i="6"/>
  <c r="GRV43" i="6"/>
  <c r="GRW43" i="6"/>
  <c r="GRX43" i="6"/>
  <c r="GRY43" i="6"/>
  <c r="GRZ43" i="6"/>
  <c r="GSA43" i="6"/>
  <c r="GSB43" i="6"/>
  <c r="GSC43" i="6"/>
  <c r="GSD43" i="6"/>
  <c r="GSE43" i="6"/>
  <c r="GSF43" i="6"/>
  <c r="GSG43" i="6"/>
  <c r="GSH43" i="6"/>
  <c r="GSI43" i="6"/>
  <c r="GSJ43" i="6"/>
  <c r="GSK43" i="6"/>
  <c r="GSL43" i="6"/>
  <c r="GSM43" i="6"/>
  <c r="GSN43" i="6"/>
  <c r="GSO43" i="6"/>
  <c r="GSP43" i="6"/>
  <c r="GSQ43" i="6"/>
  <c r="GSR43" i="6"/>
  <c r="GSS43" i="6"/>
  <c r="GST43" i="6"/>
  <c r="GSU43" i="6"/>
  <c r="GSV43" i="6"/>
  <c r="GSW43" i="6"/>
  <c r="GSX43" i="6"/>
  <c r="GSY43" i="6"/>
  <c r="GSZ43" i="6"/>
  <c r="GTA43" i="6"/>
  <c r="GTB43" i="6"/>
  <c r="GTC43" i="6"/>
  <c r="GTD43" i="6"/>
  <c r="GTE43" i="6"/>
  <c r="GTF43" i="6"/>
  <c r="GTG43" i="6"/>
  <c r="GTH43" i="6"/>
  <c r="GTI43" i="6"/>
  <c r="GTJ43" i="6"/>
  <c r="GTK43" i="6"/>
  <c r="GTL43" i="6"/>
  <c r="GTM43" i="6"/>
  <c r="GTN43" i="6"/>
  <c r="GTO43" i="6"/>
  <c r="GTP43" i="6"/>
  <c r="GTQ43" i="6"/>
  <c r="GTR43" i="6"/>
  <c r="GTS43" i="6"/>
  <c r="GTT43" i="6"/>
  <c r="GTU43" i="6"/>
  <c r="GTV43" i="6"/>
  <c r="GTW43" i="6"/>
  <c r="GTX43" i="6"/>
  <c r="GTY43" i="6"/>
  <c r="GTZ43" i="6"/>
  <c r="GUA43" i="6"/>
  <c r="GUB43" i="6"/>
  <c r="GUC43" i="6"/>
  <c r="GUD43" i="6"/>
  <c r="GUE43" i="6"/>
  <c r="GUF43" i="6"/>
  <c r="GUG43" i="6"/>
  <c r="GUH43" i="6"/>
  <c r="GUI43" i="6"/>
  <c r="GUJ43" i="6"/>
  <c r="GUK43" i="6"/>
  <c r="GUL43" i="6"/>
  <c r="GUM43" i="6"/>
  <c r="GUN43" i="6"/>
  <c r="GUO43" i="6"/>
  <c r="GUP43" i="6"/>
  <c r="GUQ43" i="6"/>
  <c r="GUR43" i="6"/>
  <c r="GUS43" i="6"/>
  <c r="GUT43" i="6"/>
  <c r="GUU43" i="6"/>
  <c r="GUV43" i="6"/>
  <c r="GUW43" i="6"/>
  <c r="GUX43" i="6"/>
  <c r="GUY43" i="6"/>
  <c r="GUZ43" i="6"/>
  <c r="GVA43" i="6"/>
  <c r="GVB43" i="6"/>
  <c r="GVC43" i="6"/>
  <c r="GVD43" i="6"/>
  <c r="GVE43" i="6"/>
  <c r="GVF43" i="6"/>
  <c r="GVG43" i="6"/>
  <c r="GVH43" i="6"/>
  <c r="GVI43" i="6"/>
  <c r="GVJ43" i="6"/>
  <c r="GVK43" i="6"/>
  <c r="GVL43" i="6"/>
  <c r="GVM43" i="6"/>
  <c r="GVN43" i="6"/>
  <c r="GVO43" i="6"/>
  <c r="GVP43" i="6"/>
  <c r="GVQ43" i="6"/>
  <c r="GVR43" i="6"/>
  <c r="GVS43" i="6"/>
  <c r="GVT43" i="6"/>
  <c r="GVU43" i="6"/>
  <c r="GVV43" i="6"/>
  <c r="GVW43" i="6"/>
  <c r="GVX43" i="6"/>
  <c r="GVY43" i="6"/>
  <c r="GVZ43" i="6"/>
  <c r="GWA43" i="6"/>
  <c r="GWB43" i="6"/>
  <c r="GWC43" i="6"/>
  <c r="GWD43" i="6"/>
  <c r="GWE43" i="6"/>
  <c r="GWF43" i="6"/>
  <c r="GWG43" i="6"/>
  <c r="GWH43" i="6"/>
  <c r="GWI43" i="6"/>
  <c r="GWJ43" i="6"/>
  <c r="GWK43" i="6"/>
  <c r="GWL43" i="6"/>
  <c r="GWM43" i="6"/>
  <c r="GWN43" i="6"/>
  <c r="GWO43" i="6"/>
  <c r="GWP43" i="6"/>
  <c r="GWQ43" i="6"/>
  <c r="GWR43" i="6"/>
  <c r="GWS43" i="6"/>
  <c r="GWT43" i="6"/>
  <c r="GWU43" i="6"/>
  <c r="GWV43" i="6"/>
  <c r="GWW43" i="6"/>
  <c r="GWX43" i="6"/>
  <c r="GWY43" i="6"/>
  <c r="GWZ43" i="6"/>
  <c r="GXA43" i="6"/>
  <c r="GXB43" i="6"/>
  <c r="GXC43" i="6"/>
  <c r="GXD43" i="6"/>
  <c r="GXE43" i="6"/>
  <c r="GXF43" i="6"/>
  <c r="GXG43" i="6"/>
  <c r="GXH43" i="6"/>
  <c r="GXI43" i="6"/>
  <c r="GXJ43" i="6"/>
  <c r="GXK43" i="6"/>
  <c r="GXL43" i="6"/>
  <c r="GXM43" i="6"/>
  <c r="GXN43" i="6"/>
  <c r="GXO43" i="6"/>
  <c r="GXP43" i="6"/>
  <c r="GXQ43" i="6"/>
  <c r="GXR43" i="6"/>
  <c r="GXS43" i="6"/>
  <c r="GXT43" i="6"/>
  <c r="GXU43" i="6"/>
  <c r="GXV43" i="6"/>
  <c r="GXW43" i="6"/>
  <c r="GXX43" i="6"/>
  <c r="GXY43" i="6"/>
  <c r="GXZ43" i="6"/>
  <c r="GYA43" i="6"/>
  <c r="GYB43" i="6"/>
  <c r="GYC43" i="6"/>
  <c r="GYD43" i="6"/>
  <c r="GYE43" i="6"/>
  <c r="GYF43" i="6"/>
  <c r="GYG43" i="6"/>
  <c r="GYH43" i="6"/>
  <c r="GYI43" i="6"/>
  <c r="GYJ43" i="6"/>
  <c r="GYK43" i="6"/>
  <c r="GYL43" i="6"/>
  <c r="GYM43" i="6"/>
  <c r="GYN43" i="6"/>
  <c r="GYO43" i="6"/>
  <c r="GYP43" i="6"/>
  <c r="GYQ43" i="6"/>
  <c r="GYR43" i="6"/>
  <c r="GYS43" i="6"/>
  <c r="GYT43" i="6"/>
  <c r="GYU43" i="6"/>
  <c r="GYV43" i="6"/>
  <c r="GYW43" i="6"/>
  <c r="GYX43" i="6"/>
  <c r="GYY43" i="6"/>
  <c r="GYZ43" i="6"/>
  <c r="GZA43" i="6"/>
  <c r="GZB43" i="6"/>
  <c r="GZC43" i="6"/>
  <c r="GZD43" i="6"/>
  <c r="GZE43" i="6"/>
  <c r="GZF43" i="6"/>
  <c r="GZG43" i="6"/>
  <c r="GZH43" i="6"/>
  <c r="GZI43" i="6"/>
  <c r="GZJ43" i="6"/>
  <c r="GZK43" i="6"/>
  <c r="GZL43" i="6"/>
  <c r="GZM43" i="6"/>
  <c r="GZN43" i="6"/>
  <c r="GZO43" i="6"/>
  <c r="GZP43" i="6"/>
  <c r="GZQ43" i="6"/>
  <c r="GZR43" i="6"/>
  <c r="GZS43" i="6"/>
  <c r="GZT43" i="6"/>
  <c r="GZU43" i="6"/>
  <c r="GZV43" i="6"/>
  <c r="GZW43" i="6"/>
  <c r="GZX43" i="6"/>
  <c r="GZY43" i="6"/>
  <c r="GZZ43" i="6"/>
  <c r="HAA43" i="6"/>
  <c r="HAB43" i="6"/>
  <c r="HAC43" i="6"/>
  <c r="HAD43" i="6"/>
  <c r="HAE43" i="6"/>
  <c r="HAF43" i="6"/>
  <c r="HAG43" i="6"/>
  <c r="HAH43" i="6"/>
  <c r="HAI43" i="6"/>
  <c r="HAJ43" i="6"/>
  <c r="HAK43" i="6"/>
  <c r="HAL43" i="6"/>
  <c r="HAM43" i="6"/>
  <c r="HAN43" i="6"/>
  <c r="HAO43" i="6"/>
  <c r="HAP43" i="6"/>
  <c r="HAQ43" i="6"/>
  <c r="HAR43" i="6"/>
  <c r="HAS43" i="6"/>
  <c r="HAT43" i="6"/>
  <c r="HAU43" i="6"/>
  <c r="HAV43" i="6"/>
  <c r="HAW43" i="6"/>
  <c r="HAX43" i="6"/>
  <c r="HAY43" i="6"/>
  <c r="HAZ43" i="6"/>
  <c r="HBA43" i="6"/>
  <c r="HBB43" i="6"/>
  <c r="HBC43" i="6"/>
  <c r="HBD43" i="6"/>
  <c r="HBE43" i="6"/>
  <c r="HBF43" i="6"/>
  <c r="HBG43" i="6"/>
  <c r="HBH43" i="6"/>
  <c r="HBI43" i="6"/>
  <c r="HBJ43" i="6"/>
  <c r="HBK43" i="6"/>
  <c r="HBL43" i="6"/>
  <c r="HBM43" i="6"/>
  <c r="HBN43" i="6"/>
  <c r="HBO43" i="6"/>
  <c r="HBP43" i="6"/>
  <c r="HBQ43" i="6"/>
  <c r="HBR43" i="6"/>
  <c r="HBS43" i="6"/>
  <c r="HBT43" i="6"/>
  <c r="HBU43" i="6"/>
  <c r="HBV43" i="6"/>
  <c r="HBW43" i="6"/>
  <c r="HBX43" i="6"/>
  <c r="HBY43" i="6"/>
  <c r="HBZ43" i="6"/>
  <c r="HCA43" i="6"/>
  <c r="HCB43" i="6"/>
  <c r="HCC43" i="6"/>
  <c r="HCD43" i="6"/>
  <c r="HCE43" i="6"/>
  <c r="HCF43" i="6"/>
  <c r="HCG43" i="6"/>
  <c r="HCH43" i="6"/>
  <c r="HCI43" i="6"/>
  <c r="HCJ43" i="6"/>
  <c r="HCK43" i="6"/>
  <c r="HCL43" i="6"/>
  <c r="HCM43" i="6"/>
  <c r="HCN43" i="6"/>
  <c r="HCO43" i="6"/>
  <c r="HCP43" i="6"/>
  <c r="HCQ43" i="6"/>
  <c r="HCR43" i="6"/>
  <c r="HCS43" i="6"/>
  <c r="HCT43" i="6"/>
  <c r="HCU43" i="6"/>
  <c r="HCV43" i="6"/>
  <c r="HCW43" i="6"/>
  <c r="HCX43" i="6"/>
  <c r="HCY43" i="6"/>
  <c r="HCZ43" i="6"/>
  <c r="HDA43" i="6"/>
  <c r="HDB43" i="6"/>
  <c r="HDC43" i="6"/>
  <c r="HDD43" i="6"/>
  <c r="HDE43" i="6"/>
  <c r="HDF43" i="6"/>
  <c r="HDG43" i="6"/>
  <c r="HDH43" i="6"/>
  <c r="HDI43" i="6"/>
  <c r="HDJ43" i="6"/>
  <c r="HDK43" i="6"/>
  <c r="HDL43" i="6"/>
  <c r="HDM43" i="6"/>
  <c r="HDN43" i="6"/>
  <c r="HDO43" i="6"/>
  <c r="HDP43" i="6"/>
  <c r="HDQ43" i="6"/>
  <c r="HDR43" i="6"/>
  <c r="HDS43" i="6"/>
  <c r="HDT43" i="6"/>
  <c r="HDU43" i="6"/>
  <c r="HDV43" i="6"/>
  <c r="HDW43" i="6"/>
  <c r="HDX43" i="6"/>
  <c r="HDY43" i="6"/>
  <c r="HDZ43" i="6"/>
  <c r="HEA43" i="6"/>
  <c r="HEB43" i="6"/>
  <c r="HEC43" i="6"/>
  <c r="HED43" i="6"/>
  <c r="HEE43" i="6"/>
  <c r="HEF43" i="6"/>
  <c r="HEG43" i="6"/>
  <c r="HEH43" i="6"/>
  <c r="HEI43" i="6"/>
  <c r="HEJ43" i="6"/>
  <c r="HEK43" i="6"/>
  <c r="HEL43" i="6"/>
  <c r="HEM43" i="6"/>
  <c r="HEN43" i="6"/>
  <c r="HEO43" i="6"/>
  <c r="HEP43" i="6"/>
  <c r="HEQ43" i="6"/>
  <c r="HER43" i="6"/>
  <c r="HES43" i="6"/>
  <c r="HET43" i="6"/>
  <c r="HEU43" i="6"/>
  <c r="HEV43" i="6"/>
  <c r="HEW43" i="6"/>
  <c r="HEX43" i="6"/>
  <c r="HEY43" i="6"/>
  <c r="HEZ43" i="6"/>
  <c r="HFA43" i="6"/>
  <c r="HFB43" i="6"/>
  <c r="HFC43" i="6"/>
  <c r="HFD43" i="6"/>
  <c r="HFE43" i="6"/>
  <c r="HFF43" i="6"/>
  <c r="HFG43" i="6"/>
  <c r="HFH43" i="6"/>
  <c r="HFI43" i="6"/>
  <c r="HFJ43" i="6"/>
  <c r="HFK43" i="6"/>
  <c r="HFL43" i="6"/>
  <c r="HFM43" i="6"/>
  <c r="HFN43" i="6"/>
  <c r="HFO43" i="6"/>
  <c r="HFP43" i="6"/>
  <c r="HFQ43" i="6"/>
  <c r="HFR43" i="6"/>
  <c r="HFS43" i="6"/>
  <c r="HFT43" i="6"/>
  <c r="HFU43" i="6"/>
  <c r="HFV43" i="6"/>
  <c r="HFW43" i="6"/>
  <c r="HFX43" i="6"/>
  <c r="HFY43" i="6"/>
  <c r="HFZ43" i="6"/>
  <c r="HGA43" i="6"/>
  <c r="HGB43" i="6"/>
  <c r="HGC43" i="6"/>
  <c r="HGD43" i="6"/>
  <c r="HGE43" i="6"/>
  <c r="HGF43" i="6"/>
  <c r="HGG43" i="6"/>
  <c r="HGH43" i="6"/>
  <c r="HGI43" i="6"/>
  <c r="HGJ43" i="6"/>
  <c r="HGK43" i="6"/>
  <c r="HGL43" i="6"/>
  <c r="HGM43" i="6"/>
  <c r="HGN43" i="6"/>
  <c r="HGO43" i="6"/>
  <c r="HGP43" i="6"/>
  <c r="HGQ43" i="6"/>
  <c r="HGR43" i="6"/>
  <c r="HGS43" i="6"/>
  <c r="HGT43" i="6"/>
  <c r="HGU43" i="6"/>
  <c r="HGV43" i="6"/>
  <c r="HGW43" i="6"/>
  <c r="HGX43" i="6"/>
  <c r="HGY43" i="6"/>
  <c r="HGZ43" i="6"/>
  <c r="HHA43" i="6"/>
  <c r="HHB43" i="6"/>
  <c r="HHC43" i="6"/>
  <c r="HHD43" i="6"/>
  <c r="HHE43" i="6"/>
  <c r="HHF43" i="6"/>
  <c r="HHG43" i="6"/>
  <c r="HHH43" i="6"/>
  <c r="HHI43" i="6"/>
  <c r="HHJ43" i="6"/>
  <c r="HHK43" i="6"/>
  <c r="HHL43" i="6"/>
  <c r="HHM43" i="6"/>
  <c r="HHN43" i="6"/>
  <c r="HHO43" i="6"/>
  <c r="HHP43" i="6"/>
  <c r="HHQ43" i="6"/>
  <c r="HHR43" i="6"/>
  <c r="HHS43" i="6"/>
  <c r="HHT43" i="6"/>
  <c r="HHU43" i="6"/>
  <c r="HHV43" i="6"/>
  <c r="HHW43" i="6"/>
  <c r="HHX43" i="6"/>
  <c r="HHY43" i="6"/>
  <c r="HHZ43" i="6"/>
  <c r="HIA43" i="6"/>
  <c r="HIB43" i="6"/>
  <c r="HIC43" i="6"/>
  <c r="HID43" i="6"/>
  <c r="HIE43" i="6"/>
  <c r="HIF43" i="6"/>
  <c r="HIG43" i="6"/>
  <c r="HIH43" i="6"/>
  <c r="HII43" i="6"/>
  <c r="HIJ43" i="6"/>
  <c r="HIK43" i="6"/>
  <c r="HIL43" i="6"/>
  <c r="HIM43" i="6"/>
  <c r="HIN43" i="6"/>
  <c r="HIO43" i="6"/>
  <c r="HIP43" i="6"/>
  <c r="HIQ43" i="6"/>
  <c r="HIR43" i="6"/>
  <c r="HIS43" i="6"/>
  <c r="HIT43" i="6"/>
  <c r="HIU43" i="6"/>
  <c r="HIV43" i="6"/>
  <c r="HIW43" i="6"/>
  <c r="HIX43" i="6"/>
  <c r="HIY43" i="6"/>
  <c r="HIZ43" i="6"/>
  <c r="HJA43" i="6"/>
  <c r="HJB43" i="6"/>
  <c r="HJC43" i="6"/>
  <c r="HJD43" i="6"/>
  <c r="HJE43" i="6"/>
  <c r="HJF43" i="6"/>
  <c r="HJG43" i="6"/>
  <c r="HJH43" i="6"/>
  <c r="HJI43" i="6"/>
  <c r="HJJ43" i="6"/>
  <c r="HJK43" i="6"/>
  <c r="HJL43" i="6"/>
  <c r="HJM43" i="6"/>
  <c r="HJN43" i="6"/>
  <c r="HJO43" i="6"/>
  <c r="HJP43" i="6"/>
  <c r="HJQ43" i="6"/>
  <c r="HJR43" i="6"/>
  <c r="HJS43" i="6"/>
  <c r="HJT43" i="6"/>
  <c r="HJU43" i="6"/>
  <c r="HJV43" i="6"/>
  <c r="HJW43" i="6"/>
  <c r="HJX43" i="6"/>
  <c r="HJY43" i="6"/>
  <c r="HJZ43" i="6"/>
  <c r="HKA43" i="6"/>
  <c r="HKB43" i="6"/>
  <c r="HKC43" i="6"/>
  <c r="HKD43" i="6"/>
  <c r="HKE43" i="6"/>
  <c r="HKF43" i="6"/>
  <c r="HKG43" i="6"/>
  <c r="HKH43" i="6"/>
  <c r="HKI43" i="6"/>
  <c r="HKJ43" i="6"/>
  <c r="HKK43" i="6"/>
  <c r="HKL43" i="6"/>
  <c r="HKM43" i="6"/>
  <c r="HKN43" i="6"/>
  <c r="HKO43" i="6"/>
  <c r="HKP43" i="6"/>
  <c r="HKQ43" i="6"/>
  <c r="HKR43" i="6"/>
  <c r="HKS43" i="6"/>
  <c r="HKT43" i="6"/>
  <c r="HKU43" i="6"/>
  <c r="HKV43" i="6"/>
  <c r="HKW43" i="6"/>
  <c r="HKX43" i="6"/>
  <c r="HKY43" i="6"/>
  <c r="HKZ43" i="6"/>
  <c r="HLA43" i="6"/>
  <c r="HLB43" i="6"/>
  <c r="HLC43" i="6"/>
  <c r="HLD43" i="6"/>
  <c r="HLE43" i="6"/>
  <c r="HLF43" i="6"/>
  <c r="HLG43" i="6"/>
  <c r="HLH43" i="6"/>
  <c r="HLI43" i="6"/>
  <c r="HLJ43" i="6"/>
  <c r="HLK43" i="6"/>
  <c r="HLL43" i="6"/>
  <c r="HLM43" i="6"/>
  <c r="HLN43" i="6"/>
  <c r="HLO43" i="6"/>
  <c r="HLP43" i="6"/>
  <c r="HLQ43" i="6"/>
  <c r="HLR43" i="6"/>
  <c r="HLS43" i="6"/>
  <c r="HLT43" i="6"/>
  <c r="HLU43" i="6"/>
  <c r="HLV43" i="6"/>
  <c r="HLW43" i="6"/>
  <c r="HLX43" i="6"/>
  <c r="HLY43" i="6"/>
  <c r="HLZ43" i="6"/>
  <c r="HMA43" i="6"/>
  <c r="HMB43" i="6"/>
  <c r="HMC43" i="6"/>
  <c r="HMD43" i="6"/>
  <c r="HME43" i="6"/>
  <c r="HMF43" i="6"/>
  <c r="HMG43" i="6"/>
  <c r="HMH43" i="6"/>
  <c r="HMI43" i="6"/>
  <c r="HMJ43" i="6"/>
  <c r="HMK43" i="6"/>
  <c r="HML43" i="6"/>
  <c r="HMM43" i="6"/>
  <c r="HMN43" i="6"/>
  <c r="HMO43" i="6"/>
  <c r="HMP43" i="6"/>
  <c r="HMQ43" i="6"/>
  <c r="HMR43" i="6"/>
  <c r="HMS43" i="6"/>
  <c r="HMT43" i="6"/>
  <c r="HMU43" i="6"/>
  <c r="HMV43" i="6"/>
  <c r="HMW43" i="6"/>
  <c r="HMX43" i="6"/>
  <c r="HMY43" i="6"/>
  <c r="HMZ43" i="6"/>
  <c r="HNA43" i="6"/>
  <c r="HNB43" i="6"/>
  <c r="HNC43" i="6"/>
  <c r="HND43" i="6"/>
  <c r="HNE43" i="6"/>
  <c r="HNF43" i="6"/>
  <c r="HNG43" i="6"/>
  <c r="HNH43" i="6"/>
  <c r="HNI43" i="6"/>
  <c r="HNJ43" i="6"/>
  <c r="HNK43" i="6"/>
  <c r="HNL43" i="6"/>
  <c r="HNM43" i="6"/>
  <c r="HNN43" i="6"/>
  <c r="HNO43" i="6"/>
  <c r="HNP43" i="6"/>
  <c r="HNQ43" i="6"/>
  <c r="HNR43" i="6"/>
  <c r="HNS43" i="6"/>
  <c r="HNT43" i="6"/>
  <c r="HNU43" i="6"/>
  <c r="HNV43" i="6"/>
  <c r="HNW43" i="6"/>
  <c r="HNX43" i="6"/>
  <c r="HNY43" i="6"/>
  <c r="HNZ43" i="6"/>
  <c r="HOA43" i="6"/>
  <c r="HOB43" i="6"/>
  <c r="HOC43" i="6"/>
  <c r="HOD43" i="6"/>
  <c r="HOE43" i="6"/>
  <c r="HOF43" i="6"/>
  <c r="HOG43" i="6"/>
  <c r="HOH43" i="6"/>
  <c r="HOI43" i="6"/>
  <c r="HOJ43" i="6"/>
  <c r="HOK43" i="6"/>
  <c r="HOL43" i="6"/>
  <c r="HOM43" i="6"/>
  <c r="HON43" i="6"/>
  <c r="HOO43" i="6"/>
  <c r="HOP43" i="6"/>
  <c r="HOQ43" i="6"/>
  <c r="HOR43" i="6"/>
  <c r="HOS43" i="6"/>
  <c r="HOT43" i="6"/>
  <c r="HOU43" i="6"/>
  <c r="HOV43" i="6"/>
  <c r="HOW43" i="6"/>
  <c r="HOX43" i="6"/>
  <c r="HOY43" i="6"/>
  <c r="HOZ43" i="6"/>
  <c r="HPA43" i="6"/>
  <c r="HPB43" i="6"/>
  <c r="HPC43" i="6"/>
  <c r="HPD43" i="6"/>
  <c r="HPE43" i="6"/>
  <c r="HPF43" i="6"/>
  <c r="HPG43" i="6"/>
  <c r="HPH43" i="6"/>
  <c r="HPI43" i="6"/>
  <c r="HPJ43" i="6"/>
  <c r="HPK43" i="6"/>
  <c r="HPL43" i="6"/>
  <c r="HPM43" i="6"/>
  <c r="HPN43" i="6"/>
  <c r="HPO43" i="6"/>
  <c r="HPP43" i="6"/>
  <c r="HPQ43" i="6"/>
  <c r="HPR43" i="6"/>
  <c r="HPS43" i="6"/>
  <c r="HPT43" i="6"/>
  <c r="HPU43" i="6"/>
  <c r="HPV43" i="6"/>
  <c r="HPW43" i="6"/>
  <c r="HPX43" i="6"/>
  <c r="HPY43" i="6"/>
  <c r="HPZ43" i="6"/>
  <c r="HQA43" i="6"/>
  <c r="HQB43" i="6"/>
  <c r="HQC43" i="6"/>
  <c r="HQD43" i="6"/>
  <c r="HQE43" i="6"/>
  <c r="HQF43" i="6"/>
  <c r="HQG43" i="6"/>
  <c r="HQH43" i="6"/>
  <c r="HQI43" i="6"/>
  <c r="HQJ43" i="6"/>
  <c r="HQK43" i="6"/>
  <c r="HQL43" i="6"/>
  <c r="HQM43" i="6"/>
  <c r="HQN43" i="6"/>
  <c r="HQO43" i="6"/>
  <c r="HQP43" i="6"/>
  <c r="HQQ43" i="6"/>
  <c r="HQR43" i="6"/>
  <c r="HQS43" i="6"/>
  <c r="HQT43" i="6"/>
  <c r="HQU43" i="6"/>
  <c r="HQV43" i="6"/>
  <c r="HQW43" i="6"/>
  <c r="HQX43" i="6"/>
  <c r="HQY43" i="6"/>
  <c r="HQZ43" i="6"/>
  <c r="HRA43" i="6"/>
  <c r="HRB43" i="6"/>
  <c r="HRC43" i="6"/>
  <c r="HRD43" i="6"/>
  <c r="HRE43" i="6"/>
  <c r="HRF43" i="6"/>
  <c r="HRG43" i="6"/>
  <c r="HRH43" i="6"/>
  <c r="HRI43" i="6"/>
  <c r="HRJ43" i="6"/>
  <c r="HRK43" i="6"/>
  <c r="HRL43" i="6"/>
  <c r="HRM43" i="6"/>
  <c r="HRN43" i="6"/>
  <c r="HRO43" i="6"/>
  <c r="HRP43" i="6"/>
  <c r="HRQ43" i="6"/>
  <c r="HRR43" i="6"/>
  <c r="HRS43" i="6"/>
  <c r="HRT43" i="6"/>
  <c r="HRU43" i="6"/>
  <c r="HRV43" i="6"/>
  <c r="HRW43" i="6"/>
  <c r="HRX43" i="6"/>
  <c r="HRY43" i="6"/>
  <c r="HRZ43" i="6"/>
  <c r="HSA43" i="6"/>
  <c r="HSB43" i="6"/>
  <c r="HSC43" i="6"/>
  <c r="HSD43" i="6"/>
  <c r="HSE43" i="6"/>
  <c r="HSF43" i="6"/>
  <c r="HSG43" i="6"/>
  <c r="HSH43" i="6"/>
  <c r="HSI43" i="6"/>
  <c r="HSJ43" i="6"/>
  <c r="HSK43" i="6"/>
  <c r="HSL43" i="6"/>
  <c r="HSM43" i="6"/>
  <c r="HSN43" i="6"/>
  <c r="HSO43" i="6"/>
  <c r="HSP43" i="6"/>
  <c r="HSQ43" i="6"/>
  <c r="HSR43" i="6"/>
  <c r="HSS43" i="6"/>
  <c r="HST43" i="6"/>
  <c r="HSU43" i="6"/>
  <c r="HSV43" i="6"/>
  <c r="HSW43" i="6"/>
  <c r="HSX43" i="6"/>
  <c r="HSY43" i="6"/>
  <c r="HSZ43" i="6"/>
  <c r="HTA43" i="6"/>
  <c r="HTB43" i="6"/>
  <c r="HTC43" i="6"/>
  <c r="HTD43" i="6"/>
  <c r="HTE43" i="6"/>
  <c r="HTF43" i="6"/>
  <c r="HTG43" i="6"/>
  <c r="HTH43" i="6"/>
  <c r="HTI43" i="6"/>
  <c r="HTJ43" i="6"/>
  <c r="HTK43" i="6"/>
  <c r="HTL43" i="6"/>
  <c r="HTM43" i="6"/>
  <c r="HTN43" i="6"/>
  <c r="HTO43" i="6"/>
  <c r="HTP43" i="6"/>
  <c r="HTQ43" i="6"/>
  <c r="HTR43" i="6"/>
  <c r="HTS43" i="6"/>
  <c r="HTT43" i="6"/>
  <c r="HTU43" i="6"/>
  <c r="HTV43" i="6"/>
  <c r="HTW43" i="6"/>
  <c r="HTX43" i="6"/>
  <c r="HTY43" i="6"/>
  <c r="HTZ43" i="6"/>
  <c r="HUA43" i="6"/>
  <c r="HUB43" i="6"/>
  <c r="HUC43" i="6"/>
  <c r="HUD43" i="6"/>
  <c r="HUE43" i="6"/>
  <c r="HUF43" i="6"/>
  <c r="HUG43" i="6"/>
  <c r="HUH43" i="6"/>
  <c r="HUI43" i="6"/>
  <c r="HUJ43" i="6"/>
  <c r="HUK43" i="6"/>
  <c r="HUL43" i="6"/>
  <c r="HUM43" i="6"/>
  <c r="HUN43" i="6"/>
  <c r="HUO43" i="6"/>
  <c r="HUP43" i="6"/>
  <c r="HUQ43" i="6"/>
  <c r="HUR43" i="6"/>
  <c r="HUS43" i="6"/>
  <c r="HUT43" i="6"/>
  <c r="HUU43" i="6"/>
  <c r="HUV43" i="6"/>
  <c r="HUW43" i="6"/>
  <c r="HUX43" i="6"/>
  <c r="HUY43" i="6"/>
  <c r="HUZ43" i="6"/>
  <c r="HVA43" i="6"/>
  <c r="HVB43" i="6"/>
  <c r="HVC43" i="6"/>
  <c r="HVD43" i="6"/>
  <c r="HVE43" i="6"/>
  <c r="HVF43" i="6"/>
  <c r="HVG43" i="6"/>
  <c r="HVH43" i="6"/>
  <c r="HVI43" i="6"/>
  <c r="HVJ43" i="6"/>
  <c r="HVK43" i="6"/>
  <c r="HVL43" i="6"/>
  <c r="HVM43" i="6"/>
  <c r="HVN43" i="6"/>
  <c r="HVO43" i="6"/>
  <c r="HVP43" i="6"/>
  <c r="HVQ43" i="6"/>
  <c r="HVR43" i="6"/>
  <c r="HVS43" i="6"/>
  <c r="HVT43" i="6"/>
  <c r="HVU43" i="6"/>
  <c r="HVV43" i="6"/>
  <c r="HVW43" i="6"/>
  <c r="HVX43" i="6"/>
  <c r="HVY43" i="6"/>
  <c r="HVZ43" i="6"/>
  <c r="HWA43" i="6"/>
  <c r="HWB43" i="6"/>
  <c r="HWC43" i="6"/>
  <c r="HWD43" i="6"/>
  <c r="HWE43" i="6"/>
  <c r="HWF43" i="6"/>
  <c r="HWG43" i="6"/>
  <c r="HWH43" i="6"/>
  <c r="HWI43" i="6"/>
  <c r="HWJ43" i="6"/>
  <c r="HWK43" i="6"/>
  <c r="HWL43" i="6"/>
  <c r="HWM43" i="6"/>
  <c r="HWN43" i="6"/>
  <c r="HWO43" i="6"/>
  <c r="HWP43" i="6"/>
  <c r="HWQ43" i="6"/>
  <c r="HWR43" i="6"/>
  <c r="HWS43" i="6"/>
  <c r="HWT43" i="6"/>
  <c r="HWU43" i="6"/>
  <c r="HWV43" i="6"/>
  <c r="HWW43" i="6"/>
  <c r="HWX43" i="6"/>
  <c r="HWY43" i="6"/>
  <c r="HWZ43" i="6"/>
  <c r="HXA43" i="6"/>
  <c r="HXB43" i="6"/>
  <c r="HXC43" i="6"/>
  <c r="HXD43" i="6"/>
  <c r="HXE43" i="6"/>
  <c r="HXF43" i="6"/>
  <c r="HXG43" i="6"/>
  <c r="HXH43" i="6"/>
  <c r="HXI43" i="6"/>
  <c r="HXJ43" i="6"/>
  <c r="HXK43" i="6"/>
  <c r="HXL43" i="6"/>
  <c r="HXM43" i="6"/>
  <c r="HXN43" i="6"/>
  <c r="HXO43" i="6"/>
  <c r="HXP43" i="6"/>
  <c r="HXQ43" i="6"/>
  <c r="HXR43" i="6"/>
  <c r="HXS43" i="6"/>
  <c r="HXT43" i="6"/>
  <c r="HXU43" i="6"/>
  <c r="HXV43" i="6"/>
  <c r="HXW43" i="6"/>
  <c r="HXX43" i="6"/>
  <c r="HXY43" i="6"/>
  <c r="HXZ43" i="6"/>
  <c r="HYA43" i="6"/>
  <c r="HYB43" i="6"/>
  <c r="HYC43" i="6"/>
  <c r="HYD43" i="6"/>
  <c r="HYE43" i="6"/>
  <c r="HYF43" i="6"/>
  <c r="HYG43" i="6"/>
  <c r="HYH43" i="6"/>
  <c r="HYI43" i="6"/>
  <c r="HYJ43" i="6"/>
  <c r="HYK43" i="6"/>
  <c r="HYL43" i="6"/>
  <c r="HYM43" i="6"/>
  <c r="HYN43" i="6"/>
  <c r="HYO43" i="6"/>
  <c r="HYP43" i="6"/>
  <c r="HYQ43" i="6"/>
  <c r="HYR43" i="6"/>
  <c r="HYS43" i="6"/>
  <c r="HYT43" i="6"/>
  <c r="HYU43" i="6"/>
  <c r="HYV43" i="6"/>
  <c r="HYW43" i="6"/>
  <c r="HYX43" i="6"/>
  <c r="HYY43" i="6"/>
  <c r="HYZ43" i="6"/>
  <c r="HZA43" i="6"/>
  <c r="HZB43" i="6"/>
  <c r="HZC43" i="6"/>
  <c r="HZD43" i="6"/>
  <c r="HZE43" i="6"/>
  <c r="HZF43" i="6"/>
  <c r="HZG43" i="6"/>
  <c r="HZH43" i="6"/>
  <c r="HZI43" i="6"/>
  <c r="HZJ43" i="6"/>
  <c r="HZK43" i="6"/>
  <c r="HZL43" i="6"/>
  <c r="HZM43" i="6"/>
  <c r="HZN43" i="6"/>
  <c r="HZO43" i="6"/>
  <c r="HZP43" i="6"/>
  <c r="HZQ43" i="6"/>
  <c r="HZR43" i="6"/>
  <c r="HZS43" i="6"/>
  <c r="HZT43" i="6"/>
  <c r="HZU43" i="6"/>
  <c r="HZV43" i="6"/>
  <c r="HZW43" i="6"/>
  <c r="HZX43" i="6"/>
  <c r="HZY43" i="6"/>
  <c r="HZZ43" i="6"/>
  <c r="IAA43" i="6"/>
  <c r="IAB43" i="6"/>
  <c r="IAC43" i="6"/>
  <c r="IAD43" i="6"/>
  <c r="IAE43" i="6"/>
  <c r="IAF43" i="6"/>
  <c r="IAG43" i="6"/>
  <c r="IAH43" i="6"/>
  <c r="IAI43" i="6"/>
  <c r="IAJ43" i="6"/>
  <c r="IAK43" i="6"/>
  <c r="IAL43" i="6"/>
  <c r="IAM43" i="6"/>
  <c r="IAN43" i="6"/>
  <c r="IAO43" i="6"/>
  <c r="IAP43" i="6"/>
  <c r="IAQ43" i="6"/>
  <c r="IAR43" i="6"/>
  <c r="IAS43" i="6"/>
  <c r="IAT43" i="6"/>
  <c r="IAU43" i="6"/>
  <c r="IAV43" i="6"/>
  <c r="IAW43" i="6"/>
  <c r="IAX43" i="6"/>
  <c r="IAY43" i="6"/>
  <c r="IAZ43" i="6"/>
  <c r="IBA43" i="6"/>
  <c r="IBB43" i="6"/>
  <c r="IBC43" i="6"/>
  <c r="IBD43" i="6"/>
  <c r="IBE43" i="6"/>
  <c r="IBF43" i="6"/>
  <c r="IBG43" i="6"/>
  <c r="IBH43" i="6"/>
  <c r="IBI43" i="6"/>
  <c r="IBJ43" i="6"/>
  <c r="IBK43" i="6"/>
  <c r="IBL43" i="6"/>
  <c r="IBM43" i="6"/>
  <c r="IBN43" i="6"/>
  <c r="IBO43" i="6"/>
  <c r="IBP43" i="6"/>
  <c r="IBQ43" i="6"/>
  <c r="IBR43" i="6"/>
  <c r="IBS43" i="6"/>
  <c r="IBT43" i="6"/>
  <c r="IBU43" i="6"/>
  <c r="IBV43" i="6"/>
  <c r="IBW43" i="6"/>
  <c r="IBX43" i="6"/>
  <c r="IBY43" i="6"/>
  <c r="IBZ43" i="6"/>
  <c r="ICA43" i="6"/>
  <c r="ICB43" i="6"/>
  <c r="ICC43" i="6"/>
  <c r="ICD43" i="6"/>
  <c r="ICE43" i="6"/>
  <c r="ICF43" i="6"/>
  <c r="ICG43" i="6"/>
  <c r="ICH43" i="6"/>
  <c r="ICI43" i="6"/>
  <c r="ICJ43" i="6"/>
  <c r="ICK43" i="6"/>
  <c r="ICL43" i="6"/>
  <c r="ICM43" i="6"/>
  <c r="ICN43" i="6"/>
  <c r="ICO43" i="6"/>
  <c r="ICP43" i="6"/>
  <c r="ICQ43" i="6"/>
  <c r="ICR43" i="6"/>
  <c r="ICS43" i="6"/>
  <c r="ICT43" i="6"/>
  <c r="ICU43" i="6"/>
  <c r="ICV43" i="6"/>
  <c r="ICW43" i="6"/>
  <c r="ICX43" i="6"/>
  <c r="ICY43" i="6"/>
  <c r="ICZ43" i="6"/>
  <c r="IDA43" i="6"/>
  <c r="IDB43" i="6"/>
  <c r="IDC43" i="6"/>
  <c r="IDD43" i="6"/>
  <c r="IDE43" i="6"/>
  <c r="IDF43" i="6"/>
  <c r="IDG43" i="6"/>
  <c r="IDH43" i="6"/>
  <c r="IDI43" i="6"/>
  <c r="IDJ43" i="6"/>
  <c r="IDK43" i="6"/>
  <c r="IDL43" i="6"/>
  <c r="IDM43" i="6"/>
  <c r="IDN43" i="6"/>
  <c r="IDO43" i="6"/>
  <c r="IDP43" i="6"/>
  <c r="IDQ43" i="6"/>
  <c r="IDR43" i="6"/>
  <c r="IDS43" i="6"/>
  <c r="IDT43" i="6"/>
  <c r="IDU43" i="6"/>
  <c r="IDV43" i="6"/>
  <c r="IDW43" i="6"/>
  <c r="IDX43" i="6"/>
  <c r="IDY43" i="6"/>
  <c r="IDZ43" i="6"/>
  <c r="IEA43" i="6"/>
  <c r="IEB43" i="6"/>
  <c r="IEC43" i="6"/>
  <c r="IED43" i="6"/>
  <c r="IEE43" i="6"/>
  <c r="IEF43" i="6"/>
  <c r="IEG43" i="6"/>
  <c r="IEH43" i="6"/>
  <c r="IEI43" i="6"/>
  <c r="IEJ43" i="6"/>
  <c r="IEK43" i="6"/>
  <c r="IEL43" i="6"/>
  <c r="IEM43" i="6"/>
  <c r="IEN43" i="6"/>
  <c r="IEO43" i="6"/>
  <c r="IEP43" i="6"/>
  <c r="IEQ43" i="6"/>
  <c r="IER43" i="6"/>
  <c r="IES43" i="6"/>
  <c r="IET43" i="6"/>
  <c r="IEU43" i="6"/>
  <c r="IEV43" i="6"/>
  <c r="IEW43" i="6"/>
  <c r="IEX43" i="6"/>
  <c r="IEY43" i="6"/>
  <c r="IEZ43" i="6"/>
  <c r="IFA43" i="6"/>
  <c r="IFB43" i="6"/>
  <c r="IFC43" i="6"/>
  <c r="IFD43" i="6"/>
  <c r="IFE43" i="6"/>
  <c r="IFF43" i="6"/>
  <c r="IFG43" i="6"/>
  <c r="IFH43" i="6"/>
  <c r="IFI43" i="6"/>
  <c r="IFJ43" i="6"/>
  <c r="IFK43" i="6"/>
  <c r="IFL43" i="6"/>
  <c r="IFM43" i="6"/>
  <c r="IFN43" i="6"/>
  <c r="IFO43" i="6"/>
  <c r="IFP43" i="6"/>
  <c r="IFQ43" i="6"/>
  <c r="IFR43" i="6"/>
  <c r="IFS43" i="6"/>
  <c r="IFT43" i="6"/>
  <c r="IFU43" i="6"/>
  <c r="IFV43" i="6"/>
  <c r="IFW43" i="6"/>
  <c r="IFX43" i="6"/>
  <c r="IFY43" i="6"/>
  <c r="IFZ43" i="6"/>
  <c r="IGA43" i="6"/>
  <c r="IGB43" i="6"/>
  <c r="IGC43" i="6"/>
  <c r="IGD43" i="6"/>
  <c r="IGE43" i="6"/>
  <c r="IGF43" i="6"/>
  <c r="IGG43" i="6"/>
  <c r="IGH43" i="6"/>
  <c r="IGI43" i="6"/>
  <c r="IGJ43" i="6"/>
  <c r="IGK43" i="6"/>
  <c r="IGL43" i="6"/>
  <c r="IGM43" i="6"/>
  <c r="IGN43" i="6"/>
  <c r="IGO43" i="6"/>
  <c r="IGP43" i="6"/>
  <c r="IGQ43" i="6"/>
  <c r="IGR43" i="6"/>
  <c r="IGS43" i="6"/>
  <c r="IGT43" i="6"/>
  <c r="IGU43" i="6"/>
  <c r="IGV43" i="6"/>
  <c r="IGW43" i="6"/>
  <c r="IGX43" i="6"/>
  <c r="IGY43" i="6"/>
  <c r="IGZ43" i="6"/>
  <c r="IHA43" i="6"/>
  <c r="IHB43" i="6"/>
  <c r="IHC43" i="6"/>
  <c r="IHD43" i="6"/>
  <c r="IHE43" i="6"/>
  <c r="IHF43" i="6"/>
  <c r="IHG43" i="6"/>
  <c r="IHH43" i="6"/>
  <c r="IHI43" i="6"/>
  <c r="IHJ43" i="6"/>
  <c r="IHK43" i="6"/>
  <c r="IHL43" i="6"/>
  <c r="IHM43" i="6"/>
  <c r="IHN43" i="6"/>
  <c r="IHO43" i="6"/>
  <c r="IHP43" i="6"/>
  <c r="IHQ43" i="6"/>
  <c r="IHR43" i="6"/>
  <c r="IHS43" i="6"/>
  <c r="IHT43" i="6"/>
  <c r="IHU43" i="6"/>
  <c r="IHV43" i="6"/>
  <c r="IHW43" i="6"/>
  <c r="IHX43" i="6"/>
  <c r="IHY43" i="6"/>
  <c r="IHZ43" i="6"/>
  <c r="IIA43" i="6"/>
  <c r="IIB43" i="6"/>
  <c r="IIC43" i="6"/>
  <c r="IID43" i="6"/>
  <c r="IIE43" i="6"/>
  <c r="IIF43" i="6"/>
  <c r="IIG43" i="6"/>
  <c r="IIH43" i="6"/>
  <c r="III43" i="6"/>
  <c r="IIJ43" i="6"/>
  <c r="IIK43" i="6"/>
  <c r="IIL43" i="6"/>
  <c r="IIM43" i="6"/>
  <c r="IIN43" i="6"/>
  <c r="IIO43" i="6"/>
  <c r="IIP43" i="6"/>
  <c r="IIQ43" i="6"/>
  <c r="IIR43" i="6"/>
  <c r="IIS43" i="6"/>
  <c r="IIT43" i="6"/>
  <c r="IIU43" i="6"/>
  <c r="IIV43" i="6"/>
  <c r="IIW43" i="6"/>
  <c r="IIX43" i="6"/>
  <c r="IIY43" i="6"/>
  <c r="IIZ43" i="6"/>
  <c r="IJA43" i="6"/>
  <c r="IJB43" i="6"/>
  <c r="IJC43" i="6"/>
  <c r="IJD43" i="6"/>
  <c r="IJE43" i="6"/>
  <c r="IJF43" i="6"/>
  <c r="IJG43" i="6"/>
  <c r="IJH43" i="6"/>
  <c r="IJI43" i="6"/>
  <c r="IJJ43" i="6"/>
  <c r="IJK43" i="6"/>
  <c r="IJL43" i="6"/>
  <c r="IJM43" i="6"/>
  <c r="IJN43" i="6"/>
  <c r="IJO43" i="6"/>
  <c r="IJP43" i="6"/>
  <c r="IJQ43" i="6"/>
  <c r="IJR43" i="6"/>
  <c r="IJS43" i="6"/>
  <c r="IJT43" i="6"/>
  <c r="IJU43" i="6"/>
  <c r="IJV43" i="6"/>
  <c r="IJW43" i="6"/>
  <c r="IJX43" i="6"/>
  <c r="IJY43" i="6"/>
  <c r="IJZ43" i="6"/>
  <c r="IKA43" i="6"/>
  <c r="IKB43" i="6"/>
  <c r="IKC43" i="6"/>
  <c r="IKD43" i="6"/>
  <c r="IKE43" i="6"/>
  <c r="IKF43" i="6"/>
  <c r="IKG43" i="6"/>
  <c r="IKH43" i="6"/>
  <c r="IKI43" i="6"/>
  <c r="IKJ43" i="6"/>
  <c r="IKK43" i="6"/>
  <c r="IKL43" i="6"/>
  <c r="IKM43" i="6"/>
  <c r="IKN43" i="6"/>
  <c r="IKO43" i="6"/>
  <c r="IKP43" i="6"/>
  <c r="IKQ43" i="6"/>
  <c r="IKR43" i="6"/>
  <c r="IKS43" i="6"/>
  <c r="IKT43" i="6"/>
  <c r="IKU43" i="6"/>
  <c r="IKV43" i="6"/>
  <c r="IKW43" i="6"/>
  <c r="IKX43" i="6"/>
  <c r="IKY43" i="6"/>
  <c r="IKZ43" i="6"/>
  <c r="ILA43" i="6"/>
  <c r="ILB43" i="6"/>
  <c r="ILC43" i="6"/>
  <c r="ILD43" i="6"/>
  <c r="ILE43" i="6"/>
  <c r="ILF43" i="6"/>
  <c r="ILG43" i="6"/>
  <c r="ILH43" i="6"/>
  <c r="ILI43" i="6"/>
  <c r="ILJ43" i="6"/>
  <c r="ILK43" i="6"/>
  <c r="ILL43" i="6"/>
  <c r="ILM43" i="6"/>
  <c r="ILN43" i="6"/>
  <c r="ILO43" i="6"/>
  <c r="ILP43" i="6"/>
  <c r="ILQ43" i="6"/>
  <c r="ILR43" i="6"/>
  <c r="ILS43" i="6"/>
  <c r="ILT43" i="6"/>
  <c r="ILU43" i="6"/>
  <c r="ILV43" i="6"/>
  <c r="ILW43" i="6"/>
  <c r="ILX43" i="6"/>
  <c r="ILY43" i="6"/>
  <c r="ILZ43" i="6"/>
  <c r="IMA43" i="6"/>
  <c r="IMB43" i="6"/>
  <c r="IMC43" i="6"/>
  <c r="IMD43" i="6"/>
  <c r="IME43" i="6"/>
  <c r="IMF43" i="6"/>
  <c r="IMG43" i="6"/>
  <c r="IMH43" i="6"/>
  <c r="IMI43" i="6"/>
  <c r="IMJ43" i="6"/>
  <c r="IMK43" i="6"/>
  <c r="IML43" i="6"/>
  <c r="IMM43" i="6"/>
  <c r="IMN43" i="6"/>
  <c r="IMO43" i="6"/>
  <c r="IMP43" i="6"/>
  <c r="IMQ43" i="6"/>
  <c r="IMR43" i="6"/>
  <c r="IMS43" i="6"/>
  <c r="IMT43" i="6"/>
  <c r="IMU43" i="6"/>
  <c r="IMV43" i="6"/>
  <c r="IMW43" i="6"/>
  <c r="IMX43" i="6"/>
  <c r="IMY43" i="6"/>
  <c r="IMZ43" i="6"/>
  <c r="INA43" i="6"/>
  <c r="INB43" i="6"/>
  <c r="INC43" i="6"/>
  <c r="IND43" i="6"/>
  <c r="INE43" i="6"/>
  <c r="INF43" i="6"/>
  <c r="ING43" i="6"/>
  <c r="INH43" i="6"/>
  <c r="INI43" i="6"/>
  <c r="INJ43" i="6"/>
  <c r="INK43" i="6"/>
  <c r="INL43" i="6"/>
  <c r="INM43" i="6"/>
  <c r="INN43" i="6"/>
  <c r="INO43" i="6"/>
  <c r="INP43" i="6"/>
  <c r="INQ43" i="6"/>
  <c r="INR43" i="6"/>
  <c r="INS43" i="6"/>
  <c r="INT43" i="6"/>
  <c r="INU43" i="6"/>
  <c r="INV43" i="6"/>
  <c r="INW43" i="6"/>
  <c r="INX43" i="6"/>
  <c r="INY43" i="6"/>
  <c r="INZ43" i="6"/>
  <c r="IOA43" i="6"/>
  <c r="IOB43" i="6"/>
  <c r="IOC43" i="6"/>
  <c r="IOD43" i="6"/>
  <c r="IOE43" i="6"/>
  <c r="IOF43" i="6"/>
  <c r="IOG43" i="6"/>
  <c r="IOH43" i="6"/>
  <c r="IOI43" i="6"/>
  <c r="IOJ43" i="6"/>
  <c r="IOK43" i="6"/>
  <c r="IOL43" i="6"/>
  <c r="IOM43" i="6"/>
  <c r="ION43" i="6"/>
  <c r="IOO43" i="6"/>
  <c r="IOP43" i="6"/>
  <c r="IOQ43" i="6"/>
  <c r="IOR43" i="6"/>
  <c r="IOS43" i="6"/>
  <c r="IOT43" i="6"/>
  <c r="IOU43" i="6"/>
  <c r="IOV43" i="6"/>
  <c r="IOW43" i="6"/>
  <c r="IOX43" i="6"/>
  <c r="IOY43" i="6"/>
  <c r="IOZ43" i="6"/>
  <c r="IPA43" i="6"/>
  <c r="IPB43" i="6"/>
  <c r="IPC43" i="6"/>
  <c r="IPD43" i="6"/>
  <c r="IPE43" i="6"/>
  <c r="IPF43" i="6"/>
  <c r="IPG43" i="6"/>
  <c r="IPH43" i="6"/>
  <c r="IPI43" i="6"/>
  <c r="IPJ43" i="6"/>
  <c r="IPK43" i="6"/>
  <c r="IPL43" i="6"/>
  <c r="IPM43" i="6"/>
  <c r="IPN43" i="6"/>
  <c r="IPO43" i="6"/>
  <c r="IPP43" i="6"/>
  <c r="IPQ43" i="6"/>
  <c r="IPR43" i="6"/>
  <c r="IPS43" i="6"/>
  <c r="IPT43" i="6"/>
  <c r="IPU43" i="6"/>
  <c r="IPV43" i="6"/>
  <c r="IPW43" i="6"/>
  <c r="IPX43" i="6"/>
  <c r="IPY43" i="6"/>
  <c r="IPZ43" i="6"/>
  <c r="IQA43" i="6"/>
  <c r="IQB43" i="6"/>
  <c r="IQC43" i="6"/>
  <c r="IQD43" i="6"/>
  <c r="IQE43" i="6"/>
  <c r="IQF43" i="6"/>
  <c r="IQG43" i="6"/>
  <c r="IQH43" i="6"/>
  <c r="IQI43" i="6"/>
  <c r="IQJ43" i="6"/>
  <c r="IQK43" i="6"/>
  <c r="IQL43" i="6"/>
  <c r="IQM43" i="6"/>
  <c r="IQN43" i="6"/>
  <c r="IQO43" i="6"/>
  <c r="IQP43" i="6"/>
  <c r="IQQ43" i="6"/>
  <c r="IQR43" i="6"/>
  <c r="IQS43" i="6"/>
  <c r="IQT43" i="6"/>
  <c r="IQU43" i="6"/>
  <c r="IQV43" i="6"/>
  <c r="IQW43" i="6"/>
  <c r="IQX43" i="6"/>
  <c r="IQY43" i="6"/>
  <c r="IQZ43" i="6"/>
  <c r="IRA43" i="6"/>
  <c r="IRB43" i="6"/>
  <c r="IRC43" i="6"/>
  <c r="IRD43" i="6"/>
  <c r="IRE43" i="6"/>
  <c r="IRF43" i="6"/>
  <c r="IRG43" i="6"/>
  <c r="IRH43" i="6"/>
  <c r="IRI43" i="6"/>
  <c r="IRJ43" i="6"/>
  <c r="IRK43" i="6"/>
  <c r="IRL43" i="6"/>
  <c r="IRM43" i="6"/>
  <c r="IRN43" i="6"/>
  <c r="IRO43" i="6"/>
  <c r="IRP43" i="6"/>
  <c r="IRQ43" i="6"/>
  <c r="IRR43" i="6"/>
  <c r="IRS43" i="6"/>
  <c r="IRT43" i="6"/>
  <c r="IRU43" i="6"/>
  <c r="IRV43" i="6"/>
  <c r="IRW43" i="6"/>
  <c r="IRX43" i="6"/>
  <c r="IRY43" i="6"/>
  <c r="IRZ43" i="6"/>
  <c r="ISA43" i="6"/>
  <c r="ISB43" i="6"/>
  <c r="ISC43" i="6"/>
  <c r="ISD43" i="6"/>
  <c r="ISE43" i="6"/>
  <c r="ISF43" i="6"/>
  <c r="ISG43" i="6"/>
  <c r="ISH43" i="6"/>
  <c r="ISI43" i="6"/>
  <c r="ISJ43" i="6"/>
  <c r="ISK43" i="6"/>
  <c r="ISL43" i="6"/>
  <c r="ISM43" i="6"/>
  <c r="ISN43" i="6"/>
  <c r="ISO43" i="6"/>
  <c r="ISP43" i="6"/>
  <c r="ISQ43" i="6"/>
  <c r="ISR43" i="6"/>
  <c r="ISS43" i="6"/>
  <c r="IST43" i="6"/>
  <c r="ISU43" i="6"/>
  <c r="ISV43" i="6"/>
  <c r="ISW43" i="6"/>
  <c r="ISX43" i="6"/>
  <c r="ISY43" i="6"/>
  <c r="ISZ43" i="6"/>
  <c r="ITA43" i="6"/>
  <c r="ITB43" i="6"/>
  <c r="ITC43" i="6"/>
  <c r="ITD43" i="6"/>
  <c r="ITE43" i="6"/>
  <c r="ITF43" i="6"/>
  <c r="ITG43" i="6"/>
  <c r="ITH43" i="6"/>
  <c r="ITI43" i="6"/>
  <c r="ITJ43" i="6"/>
  <c r="ITK43" i="6"/>
  <c r="ITL43" i="6"/>
  <c r="ITM43" i="6"/>
  <c r="ITN43" i="6"/>
  <c r="ITO43" i="6"/>
  <c r="ITP43" i="6"/>
  <c r="ITQ43" i="6"/>
  <c r="ITR43" i="6"/>
  <c r="ITS43" i="6"/>
  <c r="ITT43" i="6"/>
  <c r="ITU43" i="6"/>
  <c r="ITV43" i="6"/>
  <c r="ITW43" i="6"/>
  <c r="ITX43" i="6"/>
  <c r="ITY43" i="6"/>
  <c r="ITZ43" i="6"/>
  <c r="IUA43" i="6"/>
  <c r="IUB43" i="6"/>
  <c r="IUC43" i="6"/>
  <c r="IUD43" i="6"/>
  <c r="IUE43" i="6"/>
  <c r="IUF43" i="6"/>
  <c r="IUG43" i="6"/>
  <c r="IUH43" i="6"/>
  <c r="IUI43" i="6"/>
  <c r="IUJ43" i="6"/>
  <c r="IUK43" i="6"/>
  <c r="IUL43" i="6"/>
  <c r="IUM43" i="6"/>
  <c r="IUN43" i="6"/>
  <c r="IUO43" i="6"/>
  <c r="IUP43" i="6"/>
  <c r="IUQ43" i="6"/>
  <c r="IUR43" i="6"/>
  <c r="IUS43" i="6"/>
  <c r="IUT43" i="6"/>
  <c r="IUU43" i="6"/>
  <c r="IUV43" i="6"/>
  <c r="IUW43" i="6"/>
  <c r="IUX43" i="6"/>
  <c r="IUY43" i="6"/>
  <c r="IUZ43" i="6"/>
  <c r="IVA43" i="6"/>
  <c r="IVB43" i="6"/>
  <c r="IVC43" i="6"/>
  <c r="IVD43" i="6"/>
  <c r="IVE43" i="6"/>
  <c r="IVF43" i="6"/>
  <c r="IVG43" i="6"/>
  <c r="IVH43" i="6"/>
  <c r="IVI43" i="6"/>
  <c r="IVJ43" i="6"/>
  <c r="IVK43" i="6"/>
  <c r="IVL43" i="6"/>
  <c r="IVM43" i="6"/>
  <c r="IVN43" i="6"/>
  <c r="IVO43" i="6"/>
  <c r="IVP43" i="6"/>
  <c r="IVQ43" i="6"/>
  <c r="IVR43" i="6"/>
  <c r="IVS43" i="6"/>
  <c r="IVT43" i="6"/>
  <c r="IVU43" i="6"/>
  <c r="IVV43" i="6"/>
  <c r="IVW43" i="6"/>
  <c r="IVX43" i="6"/>
  <c r="IVY43" i="6"/>
  <c r="IVZ43" i="6"/>
  <c r="IWA43" i="6"/>
  <c r="IWB43" i="6"/>
  <c r="IWC43" i="6"/>
  <c r="IWD43" i="6"/>
  <c r="IWE43" i="6"/>
  <c r="IWF43" i="6"/>
  <c r="IWG43" i="6"/>
  <c r="IWH43" i="6"/>
  <c r="IWI43" i="6"/>
  <c r="IWJ43" i="6"/>
  <c r="IWK43" i="6"/>
  <c r="IWL43" i="6"/>
  <c r="IWM43" i="6"/>
  <c r="IWN43" i="6"/>
  <c r="IWO43" i="6"/>
  <c r="IWP43" i="6"/>
  <c r="IWQ43" i="6"/>
  <c r="IWR43" i="6"/>
  <c r="IWS43" i="6"/>
  <c r="IWT43" i="6"/>
  <c r="IWU43" i="6"/>
  <c r="IWV43" i="6"/>
  <c r="IWW43" i="6"/>
  <c r="IWX43" i="6"/>
  <c r="IWY43" i="6"/>
  <c r="IWZ43" i="6"/>
  <c r="IXA43" i="6"/>
  <c r="IXB43" i="6"/>
  <c r="IXC43" i="6"/>
  <c r="IXD43" i="6"/>
  <c r="IXE43" i="6"/>
  <c r="IXF43" i="6"/>
  <c r="IXG43" i="6"/>
  <c r="IXH43" i="6"/>
  <c r="IXI43" i="6"/>
  <c r="IXJ43" i="6"/>
  <c r="IXK43" i="6"/>
  <c r="IXL43" i="6"/>
  <c r="IXM43" i="6"/>
  <c r="IXN43" i="6"/>
  <c r="IXO43" i="6"/>
  <c r="IXP43" i="6"/>
  <c r="IXQ43" i="6"/>
  <c r="IXR43" i="6"/>
  <c r="IXS43" i="6"/>
  <c r="IXT43" i="6"/>
  <c r="IXU43" i="6"/>
  <c r="IXV43" i="6"/>
  <c r="IXW43" i="6"/>
  <c r="IXX43" i="6"/>
  <c r="IXY43" i="6"/>
  <c r="IXZ43" i="6"/>
  <c r="IYA43" i="6"/>
  <c r="IYB43" i="6"/>
  <c r="IYC43" i="6"/>
  <c r="IYD43" i="6"/>
  <c r="IYE43" i="6"/>
  <c r="IYF43" i="6"/>
  <c r="IYG43" i="6"/>
  <c r="IYH43" i="6"/>
  <c r="IYI43" i="6"/>
  <c r="IYJ43" i="6"/>
  <c r="IYK43" i="6"/>
  <c r="IYL43" i="6"/>
  <c r="IYM43" i="6"/>
  <c r="IYN43" i="6"/>
  <c r="IYO43" i="6"/>
  <c r="IYP43" i="6"/>
  <c r="IYQ43" i="6"/>
  <c r="IYR43" i="6"/>
  <c r="IYS43" i="6"/>
  <c r="IYT43" i="6"/>
  <c r="IYU43" i="6"/>
  <c r="IYV43" i="6"/>
  <c r="IYW43" i="6"/>
  <c r="IYX43" i="6"/>
  <c r="IYY43" i="6"/>
  <c r="IYZ43" i="6"/>
  <c r="IZA43" i="6"/>
  <c r="IZB43" i="6"/>
  <c r="IZC43" i="6"/>
  <c r="IZD43" i="6"/>
  <c r="IZE43" i="6"/>
  <c r="IZF43" i="6"/>
  <c r="IZG43" i="6"/>
  <c r="IZH43" i="6"/>
  <c r="IZI43" i="6"/>
  <c r="IZJ43" i="6"/>
  <c r="IZK43" i="6"/>
  <c r="IZL43" i="6"/>
  <c r="IZM43" i="6"/>
  <c r="IZN43" i="6"/>
  <c r="IZO43" i="6"/>
  <c r="IZP43" i="6"/>
  <c r="IZQ43" i="6"/>
  <c r="IZR43" i="6"/>
  <c r="IZS43" i="6"/>
  <c r="IZT43" i="6"/>
  <c r="IZU43" i="6"/>
  <c r="IZV43" i="6"/>
  <c r="IZW43" i="6"/>
  <c r="IZX43" i="6"/>
  <c r="IZY43" i="6"/>
  <c r="IZZ43" i="6"/>
  <c r="JAA43" i="6"/>
  <c r="JAB43" i="6"/>
  <c r="JAC43" i="6"/>
  <c r="JAD43" i="6"/>
  <c r="JAE43" i="6"/>
  <c r="JAF43" i="6"/>
  <c r="JAG43" i="6"/>
  <c r="JAH43" i="6"/>
  <c r="JAI43" i="6"/>
  <c r="JAJ43" i="6"/>
  <c r="JAK43" i="6"/>
  <c r="JAL43" i="6"/>
  <c r="JAM43" i="6"/>
  <c r="JAN43" i="6"/>
  <c r="JAO43" i="6"/>
  <c r="JAP43" i="6"/>
  <c r="JAQ43" i="6"/>
  <c r="JAR43" i="6"/>
  <c r="JAS43" i="6"/>
  <c r="JAT43" i="6"/>
  <c r="JAU43" i="6"/>
  <c r="JAV43" i="6"/>
  <c r="JAW43" i="6"/>
  <c r="JAX43" i="6"/>
  <c r="JAY43" i="6"/>
  <c r="JAZ43" i="6"/>
  <c r="JBA43" i="6"/>
  <c r="JBB43" i="6"/>
  <c r="JBC43" i="6"/>
  <c r="JBD43" i="6"/>
  <c r="JBE43" i="6"/>
  <c r="JBF43" i="6"/>
  <c r="JBG43" i="6"/>
  <c r="JBH43" i="6"/>
  <c r="JBI43" i="6"/>
  <c r="JBJ43" i="6"/>
  <c r="JBK43" i="6"/>
  <c r="JBL43" i="6"/>
  <c r="JBM43" i="6"/>
  <c r="JBN43" i="6"/>
  <c r="JBO43" i="6"/>
  <c r="JBP43" i="6"/>
  <c r="JBQ43" i="6"/>
  <c r="JBR43" i="6"/>
  <c r="JBS43" i="6"/>
  <c r="JBT43" i="6"/>
  <c r="JBU43" i="6"/>
  <c r="JBV43" i="6"/>
  <c r="JBW43" i="6"/>
  <c r="JBX43" i="6"/>
  <c r="JBY43" i="6"/>
  <c r="JBZ43" i="6"/>
  <c r="JCA43" i="6"/>
  <c r="JCB43" i="6"/>
  <c r="JCC43" i="6"/>
  <c r="JCD43" i="6"/>
  <c r="JCE43" i="6"/>
  <c r="JCF43" i="6"/>
  <c r="JCG43" i="6"/>
  <c r="JCH43" i="6"/>
  <c r="JCI43" i="6"/>
  <c r="JCJ43" i="6"/>
  <c r="JCK43" i="6"/>
  <c r="JCL43" i="6"/>
  <c r="JCM43" i="6"/>
  <c r="JCN43" i="6"/>
  <c r="JCO43" i="6"/>
  <c r="JCP43" i="6"/>
  <c r="JCQ43" i="6"/>
  <c r="JCR43" i="6"/>
  <c r="JCS43" i="6"/>
  <c r="JCT43" i="6"/>
  <c r="JCU43" i="6"/>
  <c r="JCV43" i="6"/>
  <c r="JCW43" i="6"/>
  <c r="JCX43" i="6"/>
  <c r="JCY43" i="6"/>
  <c r="JCZ43" i="6"/>
  <c r="JDA43" i="6"/>
  <c r="JDB43" i="6"/>
  <c r="JDC43" i="6"/>
  <c r="JDD43" i="6"/>
  <c r="JDE43" i="6"/>
  <c r="JDF43" i="6"/>
  <c r="JDG43" i="6"/>
  <c r="JDH43" i="6"/>
  <c r="JDI43" i="6"/>
  <c r="JDJ43" i="6"/>
  <c r="JDK43" i="6"/>
  <c r="JDL43" i="6"/>
  <c r="JDM43" i="6"/>
  <c r="JDN43" i="6"/>
  <c r="JDO43" i="6"/>
  <c r="JDP43" i="6"/>
  <c r="JDQ43" i="6"/>
  <c r="JDR43" i="6"/>
  <c r="JDS43" i="6"/>
  <c r="JDT43" i="6"/>
  <c r="JDU43" i="6"/>
  <c r="JDV43" i="6"/>
  <c r="JDW43" i="6"/>
  <c r="JDX43" i="6"/>
  <c r="JDY43" i="6"/>
  <c r="JDZ43" i="6"/>
  <c r="JEA43" i="6"/>
  <c r="JEB43" i="6"/>
  <c r="JEC43" i="6"/>
  <c r="JED43" i="6"/>
  <c r="JEE43" i="6"/>
  <c r="JEF43" i="6"/>
  <c r="JEG43" i="6"/>
  <c r="JEH43" i="6"/>
  <c r="JEI43" i="6"/>
  <c r="JEJ43" i="6"/>
  <c r="JEK43" i="6"/>
  <c r="JEL43" i="6"/>
  <c r="JEM43" i="6"/>
  <c r="JEN43" i="6"/>
  <c r="JEO43" i="6"/>
  <c r="JEP43" i="6"/>
  <c r="JEQ43" i="6"/>
  <c r="JER43" i="6"/>
  <c r="JES43" i="6"/>
  <c r="JET43" i="6"/>
  <c r="JEU43" i="6"/>
  <c r="JEV43" i="6"/>
  <c r="JEW43" i="6"/>
  <c r="JEX43" i="6"/>
  <c r="JEY43" i="6"/>
  <c r="JEZ43" i="6"/>
  <c r="JFA43" i="6"/>
  <c r="JFB43" i="6"/>
  <c r="JFC43" i="6"/>
  <c r="JFD43" i="6"/>
  <c r="JFE43" i="6"/>
  <c r="JFF43" i="6"/>
  <c r="JFG43" i="6"/>
  <c r="JFH43" i="6"/>
  <c r="JFI43" i="6"/>
  <c r="JFJ43" i="6"/>
  <c r="JFK43" i="6"/>
  <c r="JFL43" i="6"/>
  <c r="JFM43" i="6"/>
  <c r="JFN43" i="6"/>
  <c r="JFO43" i="6"/>
  <c r="JFP43" i="6"/>
  <c r="JFQ43" i="6"/>
  <c r="JFR43" i="6"/>
  <c r="JFS43" i="6"/>
  <c r="JFT43" i="6"/>
  <c r="JFU43" i="6"/>
  <c r="JFV43" i="6"/>
  <c r="JFW43" i="6"/>
  <c r="JFX43" i="6"/>
  <c r="JFY43" i="6"/>
  <c r="JFZ43" i="6"/>
  <c r="JGA43" i="6"/>
  <c r="JGB43" i="6"/>
  <c r="JGC43" i="6"/>
  <c r="JGD43" i="6"/>
  <c r="JGE43" i="6"/>
  <c r="JGF43" i="6"/>
  <c r="JGG43" i="6"/>
  <c r="JGH43" i="6"/>
  <c r="JGI43" i="6"/>
  <c r="JGJ43" i="6"/>
  <c r="JGK43" i="6"/>
  <c r="JGL43" i="6"/>
  <c r="JGM43" i="6"/>
  <c r="JGN43" i="6"/>
  <c r="JGO43" i="6"/>
  <c r="JGP43" i="6"/>
  <c r="JGQ43" i="6"/>
  <c r="JGR43" i="6"/>
  <c r="JGS43" i="6"/>
  <c r="JGT43" i="6"/>
  <c r="JGU43" i="6"/>
  <c r="JGV43" i="6"/>
  <c r="JGW43" i="6"/>
  <c r="JGX43" i="6"/>
  <c r="JGY43" i="6"/>
  <c r="JGZ43" i="6"/>
  <c r="JHA43" i="6"/>
  <c r="JHB43" i="6"/>
  <c r="JHC43" i="6"/>
  <c r="JHD43" i="6"/>
  <c r="JHE43" i="6"/>
  <c r="JHF43" i="6"/>
  <c r="JHG43" i="6"/>
  <c r="JHH43" i="6"/>
  <c r="JHI43" i="6"/>
  <c r="JHJ43" i="6"/>
  <c r="JHK43" i="6"/>
  <c r="JHL43" i="6"/>
  <c r="JHM43" i="6"/>
  <c r="JHN43" i="6"/>
  <c r="JHO43" i="6"/>
  <c r="JHP43" i="6"/>
  <c r="JHQ43" i="6"/>
  <c r="JHR43" i="6"/>
  <c r="JHS43" i="6"/>
  <c r="JHT43" i="6"/>
  <c r="JHU43" i="6"/>
  <c r="JHV43" i="6"/>
  <c r="JHW43" i="6"/>
  <c r="JHX43" i="6"/>
  <c r="JHY43" i="6"/>
  <c r="JHZ43" i="6"/>
  <c r="JIA43" i="6"/>
  <c r="JIB43" i="6"/>
  <c r="JIC43" i="6"/>
  <c r="JID43" i="6"/>
  <c r="JIE43" i="6"/>
  <c r="JIF43" i="6"/>
  <c r="JIG43" i="6"/>
  <c r="JIH43" i="6"/>
  <c r="JII43" i="6"/>
  <c r="JIJ43" i="6"/>
  <c r="JIK43" i="6"/>
  <c r="JIL43" i="6"/>
  <c r="JIM43" i="6"/>
  <c r="JIN43" i="6"/>
  <c r="JIO43" i="6"/>
  <c r="JIP43" i="6"/>
  <c r="JIQ43" i="6"/>
  <c r="JIR43" i="6"/>
  <c r="JIS43" i="6"/>
  <c r="JIT43" i="6"/>
  <c r="JIU43" i="6"/>
  <c r="JIV43" i="6"/>
  <c r="JIW43" i="6"/>
  <c r="JIX43" i="6"/>
  <c r="JIY43" i="6"/>
  <c r="JIZ43" i="6"/>
  <c r="JJA43" i="6"/>
  <c r="JJB43" i="6"/>
  <c r="JJC43" i="6"/>
  <c r="JJD43" i="6"/>
  <c r="JJE43" i="6"/>
  <c r="JJF43" i="6"/>
  <c r="JJG43" i="6"/>
  <c r="JJH43" i="6"/>
  <c r="JJI43" i="6"/>
  <c r="JJJ43" i="6"/>
  <c r="JJK43" i="6"/>
  <c r="JJL43" i="6"/>
  <c r="JJM43" i="6"/>
  <c r="JJN43" i="6"/>
  <c r="JJO43" i="6"/>
  <c r="JJP43" i="6"/>
  <c r="JJQ43" i="6"/>
  <c r="JJR43" i="6"/>
  <c r="JJS43" i="6"/>
  <c r="JJT43" i="6"/>
  <c r="JJU43" i="6"/>
  <c r="JJV43" i="6"/>
  <c r="JJW43" i="6"/>
  <c r="JJX43" i="6"/>
  <c r="JJY43" i="6"/>
  <c r="JJZ43" i="6"/>
  <c r="JKA43" i="6"/>
  <c r="JKB43" i="6"/>
  <c r="JKC43" i="6"/>
  <c r="JKD43" i="6"/>
  <c r="JKE43" i="6"/>
  <c r="JKF43" i="6"/>
  <c r="JKG43" i="6"/>
  <c r="JKH43" i="6"/>
  <c r="JKI43" i="6"/>
  <c r="JKJ43" i="6"/>
  <c r="JKK43" i="6"/>
  <c r="JKL43" i="6"/>
  <c r="JKM43" i="6"/>
  <c r="JKN43" i="6"/>
  <c r="JKO43" i="6"/>
  <c r="JKP43" i="6"/>
  <c r="JKQ43" i="6"/>
  <c r="JKR43" i="6"/>
  <c r="JKS43" i="6"/>
  <c r="JKT43" i="6"/>
  <c r="JKU43" i="6"/>
  <c r="JKV43" i="6"/>
  <c r="JKW43" i="6"/>
  <c r="JKX43" i="6"/>
  <c r="JKY43" i="6"/>
  <c r="JKZ43" i="6"/>
  <c r="JLA43" i="6"/>
  <c r="JLB43" i="6"/>
  <c r="JLC43" i="6"/>
  <c r="JLD43" i="6"/>
  <c r="JLE43" i="6"/>
  <c r="JLF43" i="6"/>
  <c r="JLG43" i="6"/>
  <c r="JLH43" i="6"/>
  <c r="JLI43" i="6"/>
  <c r="JLJ43" i="6"/>
  <c r="JLK43" i="6"/>
  <c r="JLL43" i="6"/>
  <c r="JLM43" i="6"/>
  <c r="JLN43" i="6"/>
  <c r="JLO43" i="6"/>
  <c r="JLP43" i="6"/>
  <c r="JLQ43" i="6"/>
  <c r="JLR43" i="6"/>
  <c r="JLS43" i="6"/>
  <c r="JLT43" i="6"/>
  <c r="JLU43" i="6"/>
  <c r="JLV43" i="6"/>
  <c r="JLW43" i="6"/>
  <c r="JLX43" i="6"/>
  <c r="JLY43" i="6"/>
  <c r="JLZ43" i="6"/>
  <c r="JMA43" i="6"/>
  <c r="JMB43" i="6"/>
  <c r="JMC43" i="6"/>
  <c r="JMD43" i="6"/>
  <c r="JME43" i="6"/>
  <c r="JMF43" i="6"/>
  <c r="JMG43" i="6"/>
  <c r="JMH43" i="6"/>
  <c r="JMI43" i="6"/>
  <c r="JMJ43" i="6"/>
  <c r="JMK43" i="6"/>
  <c r="JML43" i="6"/>
  <c r="JMM43" i="6"/>
  <c r="JMN43" i="6"/>
  <c r="JMO43" i="6"/>
  <c r="JMP43" i="6"/>
  <c r="JMQ43" i="6"/>
  <c r="JMR43" i="6"/>
  <c r="JMS43" i="6"/>
  <c r="JMT43" i="6"/>
  <c r="JMU43" i="6"/>
  <c r="JMV43" i="6"/>
  <c r="JMW43" i="6"/>
  <c r="JMX43" i="6"/>
  <c r="JMY43" i="6"/>
  <c r="JMZ43" i="6"/>
  <c r="JNA43" i="6"/>
  <c r="JNB43" i="6"/>
  <c r="JNC43" i="6"/>
  <c r="JND43" i="6"/>
  <c r="JNE43" i="6"/>
  <c r="JNF43" i="6"/>
  <c r="JNG43" i="6"/>
  <c r="JNH43" i="6"/>
  <c r="JNI43" i="6"/>
  <c r="JNJ43" i="6"/>
  <c r="JNK43" i="6"/>
  <c r="JNL43" i="6"/>
  <c r="JNM43" i="6"/>
  <c r="JNN43" i="6"/>
  <c r="JNO43" i="6"/>
  <c r="JNP43" i="6"/>
  <c r="JNQ43" i="6"/>
  <c r="JNR43" i="6"/>
  <c r="JNS43" i="6"/>
  <c r="JNT43" i="6"/>
  <c r="JNU43" i="6"/>
  <c r="JNV43" i="6"/>
  <c r="JNW43" i="6"/>
  <c r="JNX43" i="6"/>
  <c r="JNY43" i="6"/>
  <c r="JNZ43" i="6"/>
  <c r="JOA43" i="6"/>
  <c r="JOB43" i="6"/>
  <c r="JOC43" i="6"/>
  <c r="JOD43" i="6"/>
  <c r="JOE43" i="6"/>
  <c r="JOF43" i="6"/>
  <c r="JOG43" i="6"/>
  <c r="JOH43" i="6"/>
  <c r="JOI43" i="6"/>
  <c r="JOJ43" i="6"/>
  <c r="JOK43" i="6"/>
  <c r="JOL43" i="6"/>
  <c r="JOM43" i="6"/>
  <c r="JON43" i="6"/>
  <c r="JOO43" i="6"/>
  <c r="JOP43" i="6"/>
  <c r="JOQ43" i="6"/>
  <c r="JOR43" i="6"/>
  <c r="JOS43" i="6"/>
  <c r="JOT43" i="6"/>
  <c r="JOU43" i="6"/>
  <c r="JOV43" i="6"/>
  <c r="JOW43" i="6"/>
  <c r="JOX43" i="6"/>
  <c r="JOY43" i="6"/>
  <c r="JOZ43" i="6"/>
  <c r="JPA43" i="6"/>
  <c r="JPB43" i="6"/>
  <c r="JPC43" i="6"/>
  <c r="JPD43" i="6"/>
  <c r="JPE43" i="6"/>
  <c r="JPF43" i="6"/>
  <c r="JPG43" i="6"/>
  <c r="JPH43" i="6"/>
  <c r="JPI43" i="6"/>
  <c r="JPJ43" i="6"/>
  <c r="JPK43" i="6"/>
  <c r="JPL43" i="6"/>
  <c r="JPM43" i="6"/>
  <c r="JPN43" i="6"/>
  <c r="JPO43" i="6"/>
  <c r="JPP43" i="6"/>
  <c r="JPQ43" i="6"/>
  <c r="JPR43" i="6"/>
  <c r="JPS43" i="6"/>
  <c r="JPT43" i="6"/>
  <c r="JPU43" i="6"/>
  <c r="JPV43" i="6"/>
  <c r="JPW43" i="6"/>
  <c r="JPX43" i="6"/>
  <c r="JPY43" i="6"/>
  <c r="JPZ43" i="6"/>
  <c r="JQA43" i="6"/>
  <c r="JQB43" i="6"/>
  <c r="JQC43" i="6"/>
  <c r="JQD43" i="6"/>
  <c r="JQE43" i="6"/>
  <c r="JQF43" i="6"/>
  <c r="JQG43" i="6"/>
  <c r="JQH43" i="6"/>
  <c r="JQI43" i="6"/>
  <c r="JQJ43" i="6"/>
  <c r="JQK43" i="6"/>
  <c r="JQL43" i="6"/>
  <c r="JQM43" i="6"/>
  <c r="JQN43" i="6"/>
  <c r="JQO43" i="6"/>
  <c r="JQP43" i="6"/>
  <c r="JQQ43" i="6"/>
  <c r="JQR43" i="6"/>
  <c r="JQS43" i="6"/>
  <c r="JQT43" i="6"/>
  <c r="JQU43" i="6"/>
  <c r="JQV43" i="6"/>
  <c r="JQW43" i="6"/>
  <c r="JQX43" i="6"/>
  <c r="JQY43" i="6"/>
  <c r="JQZ43" i="6"/>
  <c r="JRA43" i="6"/>
  <c r="JRB43" i="6"/>
  <c r="JRC43" i="6"/>
  <c r="JRD43" i="6"/>
  <c r="JRE43" i="6"/>
  <c r="JRF43" i="6"/>
  <c r="JRG43" i="6"/>
  <c r="JRH43" i="6"/>
  <c r="JRI43" i="6"/>
  <c r="JRJ43" i="6"/>
  <c r="JRK43" i="6"/>
  <c r="JRL43" i="6"/>
  <c r="JRM43" i="6"/>
  <c r="JRN43" i="6"/>
  <c r="JRO43" i="6"/>
  <c r="JRP43" i="6"/>
  <c r="JRQ43" i="6"/>
  <c r="JRR43" i="6"/>
  <c r="JRS43" i="6"/>
  <c r="JRT43" i="6"/>
  <c r="JRU43" i="6"/>
  <c r="JRV43" i="6"/>
  <c r="JRW43" i="6"/>
  <c r="JRX43" i="6"/>
  <c r="JRY43" i="6"/>
  <c r="JRZ43" i="6"/>
  <c r="JSA43" i="6"/>
  <c r="JSB43" i="6"/>
  <c r="JSC43" i="6"/>
  <c r="JSD43" i="6"/>
  <c r="JSE43" i="6"/>
  <c r="JSF43" i="6"/>
  <c r="JSG43" i="6"/>
  <c r="JSH43" i="6"/>
  <c r="JSI43" i="6"/>
  <c r="JSJ43" i="6"/>
  <c r="JSK43" i="6"/>
  <c r="JSL43" i="6"/>
  <c r="JSM43" i="6"/>
  <c r="JSN43" i="6"/>
  <c r="JSO43" i="6"/>
  <c r="JSP43" i="6"/>
  <c r="JSQ43" i="6"/>
  <c r="JSR43" i="6"/>
  <c r="JSS43" i="6"/>
  <c r="JST43" i="6"/>
  <c r="JSU43" i="6"/>
  <c r="JSV43" i="6"/>
  <c r="JSW43" i="6"/>
  <c r="JSX43" i="6"/>
  <c r="JSY43" i="6"/>
  <c r="JSZ43" i="6"/>
  <c r="JTA43" i="6"/>
  <c r="JTB43" i="6"/>
  <c r="JTC43" i="6"/>
  <c r="JTD43" i="6"/>
  <c r="JTE43" i="6"/>
  <c r="JTF43" i="6"/>
  <c r="JTG43" i="6"/>
  <c r="JTH43" i="6"/>
  <c r="JTI43" i="6"/>
  <c r="JTJ43" i="6"/>
  <c r="JTK43" i="6"/>
  <c r="JTL43" i="6"/>
  <c r="JTM43" i="6"/>
  <c r="JTN43" i="6"/>
  <c r="JTO43" i="6"/>
  <c r="JTP43" i="6"/>
  <c r="JTQ43" i="6"/>
  <c r="JTR43" i="6"/>
  <c r="JTS43" i="6"/>
  <c r="JTT43" i="6"/>
  <c r="JTU43" i="6"/>
  <c r="JTV43" i="6"/>
  <c r="JTW43" i="6"/>
  <c r="JTX43" i="6"/>
  <c r="JTY43" i="6"/>
  <c r="JTZ43" i="6"/>
  <c r="JUA43" i="6"/>
  <c r="JUB43" i="6"/>
  <c r="JUC43" i="6"/>
  <c r="JUD43" i="6"/>
  <c r="JUE43" i="6"/>
  <c r="JUF43" i="6"/>
  <c r="JUG43" i="6"/>
  <c r="JUH43" i="6"/>
  <c r="JUI43" i="6"/>
  <c r="JUJ43" i="6"/>
  <c r="JUK43" i="6"/>
  <c r="JUL43" i="6"/>
  <c r="JUM43" i="6"/>
  <c r="JUN43" i="6"/>
  <c r="JUO43" i="6"/>
  <c r="JUP43" i="6"/>
  <c r="JUQ43" i="6"/>
  <c r="JUR43" i="6"/>
  <c r="JUS43" i="6"/>
  <c r="JUT43" i="6"/>
  <c r="JUU43" i="6"/>
  <c r="JUV43" i="6"/>
  <c r="JUW43" i="6"/>
  <c r="JUX43" i="6"/>
  <c r="JUY43" i="6"/>
  <c r="JUZ43" i="6"/>
  <c r="JVA43" i="6"/>
  <c r="JVB43" i="6"/>
  <c r="JVC43" i="6"/>
  <c r="JVD43" i="6"/>
  <c r="JVE43" i="6"/>
  <c r="JVF43" i="6"/>
  <c r="JVG43" i="6"/>
  <c r="JVH43" i="6"/>
  <c r="JVI43" i="6"/>
  <c r="JVJ43" i="6"/>
  <c r="JVK43" i="6"/>
  <c r="JVL43" i="6"/>
  <c r="JVM43" i="6"/>
  <c r="JVN43" i="6"/>
  <c r="JVO43" i="6"/>
  <c r="JVP43" i="6"/>
  <c r="JVQ43" i="6"/>
  <c r="JVR43" i="6"/>
  <c r="JVS43" i="6"/>
  <c r="JVT43" i="6"/>
  <c r="JVU43" i="6"/>
  <c r="JVV43" i="6"/>
  <c r="JVW43" i="6"/>
  <c r="JVX43" i="6"/>
  <c r="JVY43" i="6"/>
  <c r="JVZ43" i="6"/>
  <c r="JWA43" i="6"/>
  <c r="JWB43" i="6"/>
  <c r="JWC43" i="6"/>
  <c r="JWD43" i="6"/>
  <c r="JWE43" i="6"/>
  <c r="JWF43" i="6"/>
  <c r="JWG43" i="6"/>
  <c r="JWH43" i="6"/>
  <c r="JWI43" i="6"/>
  <c r="JWJ43" i="6"/>
  <c r="JWK43" i="6"/>
  <c r="JWL43" i="6"/>
  <c r="JWM43" i="6"/>
  <c r="JWN43" i="6"/>
  <c r="JWO43" i="6"/>
  <c r="JWP43" i="6"/>
  <c r="JWQ43" i="6"/>
  <c r="JWR43" i="6"/>
  <c r="JWS43" i="6"/>
  <c r="JWT43" i="6"/>
  <c r="JWU43" i="6"/>
  <c r="JWV43" i="6"/>
  <c r="JWW43" i="6"/>
  <c r="JWX43" i="6"/>
  <c r="JWY43" i="6"/>
  <c r="JWZ43" i="6"/>
  <c r="JXA43" i="6"/>
  <c r="JXB43" i="6"/>
  <c r="JXC43" i="6"/>
  <c r="JXD43" i="6"/>
  <c r="JXE43" i="6"/>
  <c r="JXF43" i="6"/>
  <c r="JXG43" i="6"/>
  <c r="JXH43" i="6"/>
  <c r="JXI43" i="6"/>
  <c r="JXJ43" i="6"/>
  <c r="JXK43" i="6"/>
  <c r="JXL43" i="6"/>
  <c r="JXM43" i="6"/>
  <c r="JXN43" i="6"/>
  <c r="JXO43" i="6"/>
  <c r="JXP43" i="6"/>
  <c r="JXQ43" i="6"/>
  <c r="JXR43" i="6"/>
  <c r="JXS43" i="6"/>
  <c r="JXT43" i="6"/>
  <c r="JXU43" i="6"/>
  <c r="JXV43" i="6"/>
  <c r="JXW43" i="6"/>
  <c r="JXX43" i="6"/>
  <c r="JXY43" i="6"/>
  <c r="JXZ43" i="6"/>
  <c r="JYA43" i="6"/>
  <c r="JYB43" i="6"/>
  <c r="JYC43" i="6"/>
  <c r="JYD43" i="6"/>
  <c r="JYE43" i="6"/>
  <c r="JYF43" i="6"/>
  <c r="JYG43" i="6"/>
  <c r="JYH43" i="6"/>
  <c r="JYI43" i="6"/>
  <c r="JYJ43" i="6"/>
  <c r="JYK43" i="6"/>
  <c r="JYL43" i="6"/>
  <c r="JYM43" i="6"/>
  <c r="JYN43" i="6"/>
  <c r="JYO43" i="6"/>
  <c r="JYP43" i="6"/>
  <c r="JYQ43" i="6"/>
  <c r="JYR43" i="6"/>
  <c r="JYS43" i="6"/>
  <c r="JYT43" i="6"/>
  <c r="JYU43" i="6"/>
  <c r="JYV43" i="6"/>
  <c r="JYW43" i="6"/>
  <c r="JYX43" i="6"/>
  <c r="JYY43" i="6"/>
  <c r="JYZ43" i="6"/>
  <c r="JZA43" i="6"/>
  <c r="JZB43" i="6"/>
  <c r="JZC43" i="6"/>
  <c r="JZD43" i="6"/>
  <c r="JZE43" i="6"/>
  <c r="JZF43" i="6"/>
  <c r="JZG43" i="6"/>
  <c r="JZH43" i="6"/>
  <c r="JZI43" i="6"/>
  <c r="JZJ43" i="6"/>
  <c r="JZK43" i="6"/>
  <c r="JZL43" i="6"/>
  <c r="JZM43" i="6"/>
  <c r="JZN43" i="6"/>
  <c r="JZO43" i="6"/>
  <c r="JZP43" i="6"/>
  <c r="JZQ43" i="6"/>
  <c r="JZR43" i="6"/>
  <c r="JZS43" i="6"/>
  <c r="JZT43" i="6"/>
  <c r="JZU43" i="6"/>
  <c r="JZV43" i="6"/>
  <c r="JZW43" i="6"/>
  <c r="JZX43" i="6"/>
  <c r="JZY43" i="6"/>
  <c r="JZZ43" i="6"/>
  <c r="KAA43" i="6"/>
  <c r="KAB43" i="6"/>
  <c r="KAC43" i="6"/>
  <c r="KAD43" i="6"/>
  <c r="KAE43" i="6"/>
  <c r="KAF43" i="6"/>
  <c r="KAG43" i="6"/>
  <c r="KAH43" i="6"/>
  <c r="KAI43" i="6"/>
  <c r="KAJ43" i="6"/>
  <c r="KAK43" i="6"/>
  <c r="KAL43" i="6"/>
  <c r="KAM43" i="6"/>
  <c r="KAN43" i="6"/>
  <c r="KAO43" i="6"/>
  <c r="KAP43" i="6"/>
  <c r="KAQ43" i="6"/>
  <c r="KAR43" i="6"/>
  <c r="KAS43" i="6"/>
  <c r="KAT43" i="6"/>
  <c r="KAU43" i="6"/>
  <c r="KAV43" i="6"/>
  <c r="KAW43" i="6"/>
  <c r="KAX43" i="6"/>
  <c r="KAY43" i="6"/>
  <c r="KAZ43" i="6"/>
  <c r="KBA43" i="6"/>
  <c r="KBB43" i="6"/>
  <c r="KBC43" i="6"/>
  <c r="KBD43" i="6"/>
  <c r="KBE43" i="6"/>
  <c r="KBF43" i="6"/>
  <c r="KBG43" i="6"/>
  <c r="KBH43" i="6"/>
  <c r="KBI43" i="6"/>
  <c r="KBJ43" i="6"/>
  <c r="KBK43" i="6"/>
  <c r="KBL43" i="6"/>
  <c r="KBM43" i="6"/>
  <c r="KBN43" i="6"/>
  <c r="KBO43" i="6"/>
  <c r="KBP43" i="6"/>
  <c r="KBQ43" i="6"/>
  <c r="KBR43" i="6"/>
  <c r="KBS43" i="6"/>
  <c r="KBT43" i="6"/>
  <c r="KBU43" i="6"/>
  <c r="KBV43" i="6"/>
  <c r="KBW43" i="6"/>
  <c r="KBX43" i="6"/>
  <c r="KBY43" i="6"/>
  <c r="KBZ43" i="6"/>
  <c r="KCA43" i="6"/>
  <c r="KCB43" i="6"/>
  <c r="KCC43" i="6"/>
  <c r="KCD43" i="6"/>
  <c r="KCE43" i="6"/>
  <c r="KCF43" i="6"/>
  <c r="KCG43" i="6"/>
  <c r="KCH43" i="6"/>
  <c r="KCI43" i="6"/>
  <c r="KCJ43" i="6"/>
  <c r="KCK43" i="6"/>
  <c r="KCL43" i="6"/>
  <c r="KCM43" i="6"/>
  <c r="KCN43" i="6"/>
  <c r="KCO43" i="6"/>
  <c r="KCP43" i="6"/>
  <c r="KCQ43" i="6"/>
  <c r="KCR43" i="6"/>
  <c r="KCS43" i="6"/>
  <c r="KCT43" i="6"/>
  <c r="KCU43" i="6"/>
  <c r="KCV43" i="6"/>
  <c r="KCW43" i="6"/>
  <c r="KCX43" i="6"/>
  <c r="KCY43" i="6"/>
  <c r="KCZ43" i="6"/>
  <c r="KDA43" i="6"/>
  <c r="KDB43" i="6"/>
  <c r="KDC43" i="6"/>
  <c r="KDD43" i="6"/>
  <c r="KDE43" i="6"/>
  <c r="KDF43" i="6"/>
  <c r="KDG43" i="6"/>
  <c r="KDH43" i="6"/>
  <c r="KDI43" i="6"/>
  <c r="KDJ43" i="6"/>
  <c r="KDK43" i="6"/>
  <c r="KDL43" i="6"/>
  <c r="KDM43" i="6"/>
  <c r="KDN43" i="6"/>
  <c r="KDO43" i="6"/>
  <c r="KDP43" i="6"/>
  <c r="KDQ43" i="6"/>
  <c r="KDR43" i="6"/>
  <c r="KDS43" i="6"/>
  <c r="KDT43" i="6"/>
  <c r="KDU43" i="6"/>
  <c r="KDV43" i="6"/>
  <c r="KDW43" i="6"/>
  <c r="KDX43" i="6"/>
  <c r="KDY43" i="6"/>
  <c r="KDZ43" i="6"/>
  <c r="KEA43" i="6"/>
  <c r="KEB43" i="6"/>
  <c r="KEC43" i="6"/>
  <c r="KED43" i="6"/>
  <c r="KEE43" i="6"/>
  <c r="KEF43" i="6"/>
  <c r="KEG43" i="6"/>
  <c r="KEH43" i="6"/>
  <c r="KEI43" i="6"/>
  <c r="KEJ43" i="6"/>
  <c r="KEK43" i="6"/>
  <c r="KEL43" i="6"/>
  <c r="KEM43" i="6"/>
  <c r="KEN43" i="6"/>
  <c r="KEO43" i="6"/>
  <c r="KEP43" i="6"/>
  <c r="KEQ43" i="6"/>
  <c r="KER43" i="6"/>
  <c r="KES43" i="6"/>
  <c r="KET43" i="6"/>
  <c r="KEU43" i="6"/>
  <c r="KEV43" i="6"/>
  <c r="KEW43" i="6"/>
  <c r="KEX43" i="6"/>
  <c r="KEY43" i="6"/>
  <c r="KEZ43" i="6"/>
  <c r="KFA43" i="6"/>
  <c r="KFB43" i="6"/>
  <c r="KFC43" i="6"/>
  <c r="KFD43" i="6"/>
  <c r="KFE43" i="6"/>
  <c r="KFF43" i="6"/>
  <c r="KFG43" i="6"/>
  <c r="KFH43" i="6"/>
  <c r="KFI43" i="6"/>
  <c r="KFJ43" i="6"/>
  <c r="KFK43" i="6"/>
  <c r="KFL43" i="6"/>
  <c r="KFM43" i="6"/>
  <c r="KFN43" i="6"/>
  <c r="KFO43" i="6"/>
  <c r="KFP43" i="6"/>
  <c r="KFQ43" i="6"/>
  <c r="KFR43" i="6"/>
  <c r="KFS43" i="6"/>
  <c r="KFT43" i="6"/>
  <c r="KFU43" i="6"/>
  <c r="KFV43" i="6"/>
  <c r="KFW43" i="6"/>
  <c r="KFX43" i="6"/>
  <c r="KFY43" i="6"/>
  <c r="KFZ43" i="6"/>
  <c r="KGA43" i="6"/>
  <c r="KGB43" i="6"/>
  <c r="KGC43" i="6"/>
  <c r="KGD43" i="6"/>
  <c r="KGE43" i="6"/>
  <c r="KGF43" i="6"/>
  <c r="KGG43" i="6"/>
  <c r="KGH43" i="6"/>
  <c r="KGI43" i="6"/>
  <c r="KGJ43" i="6"/>
  <c r="KGK43" i="6"/>
  <c r="KGL43" i="6"/>
  <c r="KGM43" i="6"/>
  <c r="KGN43" i="6"/>
  <c r="KGO43" i="6"/>
  <c r="KGP43" i="6"/>
  <c r="KGQ43" i="6"/>
  <c r="KGR43" i="6"/>
  <c r="KGS43" i="6"/>
  <c r="KGT43" i="6"/>
  <c r="KGU43" i="6"/>
  <c r="KGV43" i="6"/>
  <c r="KGW43" i="6"/>
  <c r="KGX43" i="6"/>
  <c r="KGY43" i="6"/>
  <c r="KGZ43" i="6"/>
  <c r="KHA43" i="6"/>
  <c r="KHB43" i="6"/>
  <c r="KHC43" i="6"/>
  <c r="KHD43" i="6"/>
  <c r="KHE43" i="6"/>
  <c r="KHF43" i="6"/>
  <c r="KHG43" i="6"/>
  <c r="KHH43" i="6"/>
  <c r="KHI43" i="6"/>
  <c r="KHJ43" i="6"/>
  <c r="KHK43" i="6"/>
  <c r="KHL43" i="6"/>
  <c r="KHM43" i="6"/>
  <c r="KHN43" i="6"/>
  <c r="KHO43" i="6"/>
  <c r="KHP43" i="6"/>
  <c r="KHQ43" i="6"/>
  <c r="KHR43" i="6"/>
  <c r="KHS43" i="6"/>
  <c r="KHT43" i="6"/>
  <c r="KHU43" i="6"/>
  <c r="KHV43" i="6"/>
  <c r="KHW43" i="6"/>
  <c r="KHX43" i="6"/>
  <c r="KHY43" i="6"/>
  <c r="KHZ43" i="6"/>
  <c r="KIA43" i="6"/>
  <c r="KIB43" i="6"/>
  <c r="KIC43" i="6"/>
  <c r="KID43" i="6"/>
  <c r="KIE43" i="6"/>
  <c r="KIF43" i="6"/>
  <c r="KIG43" i="6"/>
  <c r="KIH43" i="6"/>
  <c r="KII43" i="6"/>
  <c r="KIJ43" i="6"/>
  <c r="KIK43" i="6"/>
  <c r="KIL43" i="6"/>
  <c r="KIM43" i="6"/>
  <c r="KIN43" i="6"/>
  <c r="KIO43" i="6"/>
  <c r="KIP43" i="6"/>
  <c r="KIQ43" i="6"/>
  <c r="KIR43" i="6"/>
  <c r="KIS43" i="6"/>
  <c r="KIT43" i="6"/>
  <c r="KIU43" i="6"/>
  <c r="KIV43" i="6"/>
  <c r="KIW43" i="6"/>
  <c r="KIX43" i="6"/>
  <c r="KIY43" i="6"/>
  <c r="KIZ43" i="6"/>
  <c r="KJA43" i="6"/>
  <c r="KJB43" i="6"/>
  <c r="KJC43" i="6"/>
  <c r="KJD43" i="6"/>
  <c r="KJE43" i="6"/>
  <c r="KJF43" i="6"/>
  <c r="KJG43" i="6"/>
  <c r="KJH43" i="6"/>
  <c r="KJI43" i="6"/>
  <c r="KJJ43" i="6"/>
  <c r="KJK43" i="6"/>
  <c r="KJL43" i="6"/>
  <c r="KJM43" i="6"/>
  <c r="KJN43" i="6"/>
  <c r="KJO43" i="6"/>
  <c r="KJP43" i="6"/>
  <c r="KJQ43" i="6"/>
  <c r="KJR43" i="6"/>
  <c r="KJS43" i="6"/>
  <c r="KJT43" i="6"/>
  <c r="KJU43" i="6"/>
  <c r="KJV43" i="6"/>
  <c r="KJW43" i="6"/>
  <c r="KJX43" i="6"/>
  <c r="KJY43" i="6"/>
  <c r="KJZ43" i="6"/>
  <c r="KKA43" i="6"/>
  <c r="KKB43" i="6"/>
  <c r="KKC43" i="6"/>
  <c r="KKD43" i="6"/>
  <c r="KKE43" i="6"/>
  <c r="KKF43" i="6"/>
  <c r="KKG43" i="6"/>
  <c r="KKH43" i="6"/>
  <c r="KKI43" i="6"/>
  <c r="KKJ43" i="6"/>
  <c r="KKK43" i="6"/>
  <c r="KKL43" i="6"/>
  <c r="KKM43" i="6"/>
  <c r="KKN43" i="6"/>
  <c r="KKO43" i="6"/>
  <c r="KKP43" i="6"/>
  <c r="KKQ43" i="6"/>
  <c r="KKR43" i="6"/>
  <c r="KKS43" i="6"/>
  <c r="KKT43" i="6"/>
  <c r="KKU43" i="6"/>
  <c r="KKV43" i="6"/>
  <c r="KKW43" i="6"/>
  <c r="KKX43" i="6"/>
  <c r="KKY43" i="6"/>
  <c r="KKZ43" i="6"/>
  <c r="KLA43" i="6"/>
  <c r="KLB43" i="6"/>
  <c r="KLC43" i="6"/>
  <c r="KLD43" i="6"/>
  <c r="KLE43" i="6"/>
  <c r="KLF43" i="6"/>
  <c r="KLG43" i="6"/>
  <c r="KLH43" i="6"/>
  <c r="KLI43" i="6"/>
  <c r="KLJ43" i="6"/>
  <c r="KLK43" i="6"/>
  <c r="KLL43" i="6"/>
  <c r="KLM43" i="6"/>
  <c r="KLN43" i="6"/>
  <c r="KLO43" i="6"/>
  <c r="KLP43" i="6"/>
  <c r="KLQ43" i="6"/>
  <c r="KLR43" i="6"/>
  <c r="KLS43" i="6"/>
  <c r="KLT43" i="6"/>
  <c r="KLU43" i="6"/>
  <c r="KLV43" i="6"/>
  <c r="KLW43" i="6"/>
  <c r="KLX43" i="6"/>
  <c r="KLY43" i="6"/>
  <c r="KLZ43" i="6"/>
  <c r="KMA43" i="6"/>
  <c r="KMB43" i="6"/>
  <c r="KMC43" i="6"/>
  <c r="KMD43" i="6"/>
  <c r="KME43" i="6"/>
  <c r="KMF43" i="6"/>
  <c r="KMG43" i="6"/>
  <c r="KMH43" i="6"/>
  <c r="KMI43" i="6"/>
  <c r="KMJ43" i="6"/>
  <c r="KMK43" i="6"/>
  <c r="KML43" i="6"/>
  <c r="KMM43" i="6"/>
  <c r="KMN43" i="6"/>
  <c r="KMO43" i="6"/>
  <c r="KMP43" i="6"/>
  <c r="KMQ43" i="6"/>
  <c r="KMR43" i="6"/>
  <c r="KMS43" i="6"/>
  <c r="KMT43" i="6"/>
  <c r="KMU43" i="6"/>
  <c r="KMV43" i="6"/>
  <c r="KMW43" i="6"/>
  <c r="KMX43" i="6"/>
  <c r="KMY43" i="6"/>
  <c r="KMZ43" i="6"/>
  <c r="KNA43" i="6"/>
  <c r="KNB43" i="6"/>
  <c r="KNC43" i="6"/>
  <c r="KND43" i="6"/>
  <c r="KNE43" i="6"/>
  <c r="KNF43" i="6"/>
  <c r="KNG43" i="6"/>
  <c r="KNH43" i="6"/>
  <c r="KNI43" i="6"/>
  <c r="KNJ43" i="6"/>
  <c r="KNK43" i="6"/>
  <c r="KNL43" i="6"/>
  <c r="KNM43" i="6"/>
  <c r="KNN43" i="6"/>
  <c r="KNO43" i="6"/>
  <c r="KNP43" i="6"/>
  <c r="KNQ43" i="6"/>
  <c r="KNR43" i="6"/>
  <c r="KNS43" i="6"/>
  <c r="KNT43" i="6"/>
  <c r="KNU43" i="6"/>
  <c r="KNV43" i="6"/>
  <c r="KNW43" i="6"/>
  <c r="KNX43" i="6"/>
  <c r="KNY43" i="6"/>
  <c r="KNZ43" i="6"/>
  <c r="KOA43" i="6"/>
  <c r="KOB43" i="6"/>
  <c r="KOC43" i="6"/>
  <c r="KOD43" i="6"/>
  <c r="KOE43" i="6"/>
  <c r="KOF43" i="6"/>
  <c r="KOG43" i="6"/>
  <c r="KOH43" i="6"/>
  <c r="KOI43" i="6"/>
  <c r="KOJ43" i="6"/>
  <c r="KOK43" i="6"/>
  <c r="KOL43" i="6"/>
  <c r="KOM43" i="6"/>
  <c r="KON43" i="6"/>
  <c r="KOO43" i="6"/>
  <c r="KOP43" i="6"/>
  <c r="KOQ43" i="6"/>
  <c r="KOR43" i="6"/>
  <c r="KOS43" i="6"/>
  <c r="KOT43" i="6"/>
  <c r="KOU43" i="6"/>
  <c r="KOV43" i="6"/>
  <c r="KOW43" i="6"/>
  <c r="KOX43" i="6"/>
  <c r="KOY43" i="6"/>
  <c r="KOZ43" i="6"/>
  <c r="KPA43" i="6"/>
  <c r="KPB43" i="6"/>
  <c r="KPC43" i="6"/>
  <c r="KPD43" i="6"/>
  <c r="KPE43" i="6"/>
  <c r="KPF43" i="6"/>
  <c r="KPG43" i="6"/>
  <c r="KPH43" i="6"/>
  <c r="KPI43" i="6"/>
  <c r="KPJ43" i="6"/>
  <c r="KPK43" i="6"/>
  <c r="KPL43" i="6"/>
  <c r="KPM43" i="6"/>
  <c r="KPN43" i="6"/>
  <c r="KPO43" i="6"/>
  <c r="KPP43" i="6"/>
  <c r="KPQ43" i="6"/>
  <c r="KPR43" i="6"/>
  <c r="KPS43" i="6"/>
  <c r="KPT43" i="6"/>
  <c r="KPU43" i="6"/>
  <c r="KPV43" i="6"/>
  <c r="KPW43" i="6"/>
  <c r="KPX43" i="6"/>
  <c r="KPY43" i="6"/>
  <c r="KPZ43" i="6"/>
  <c r="KQA43" i="6"/>
  <c r="KQB43" i="6"/>
  <c r="KQC43" i="6"/>
  <c r="KQD43" i="6"/>
  <c r="KQE43" i="6"/>
  <c r="KQF43" i="6"/>
  <c r="KQG43" i="6"/>
  <c r="KQH43" i="6"/>
  <c r="KQI43" i="6"/>
  <c r="KQJ43" i="6"/>
  <c r="KQK43" i="6"/>
  <c r="KQL43" i="6"/>
  <c r="KQM43" i="6"/>
  <c r="KQN43" i="6"/>
  <c r="KQO43" i="6"/>
  <c r="KQP43" i="6"/>
  <c r="KQQ43" i="6"/>
  <c r="KQR43" i="6"/>
  <c r="KQS43" i="6"/>
  <c r="KQT43" i="6"/>
  <c r="KQU43" i="6"/>
  <c r="KQV43" i="6"/>
  <c r="KQW43" i="6"/>
  <c r="KQX43" i="6"/>
  <c r="KQY43" i="6"/>
  <c r="KQZ43" i="6"/>
  <c r="KRA43" i="6"/>
  <c r="KRB43" i="6"/>
  <c r="KRC43" i="6"/>
  <c r="KRD43" i="6"/>
  <c r="KRE43" i="6"/>
  <c r="KRF43" i="6"/>
  <c r="KRG43" i="6"/>
  <c r="KRH43" i="6"/>
  <c r="KRI43" i="6"/>
  <c r="KRJ43" i="6"/>
  <c r="KRK43" i="6"/>
  <c r="KRL43" i="6"/>
  <c r="KRM43" i="6"/>
  <c r="KRN43" i="6"/>
  <c r="KRO43" i="6"/>
  <c r="KRP43" i="6"/>
  <c r="KRQ43" i="6"/>
  <c r="KRR43" i="6"/>
  <c r="KRS43" i="6"/>
  <c r="KRT43" i="6"/>
  <c r="KRU43" i="6"/>
  <c r="KRV43" i="6"/>
  <c r="KRW43" i="6"/>
  <c r="KRX43" i="6"/>
  <c r="KRY43" i="6"/>
  <c r="KRZ43" i="6"/>
  <c r="KSA43" i="6"/>
  <c r="KSB43" i="6"/>
  <c r="KSC43" i="6"/>
  <c r="KSD43" i="6"/>
  <c r="KSE43" i="6"/>
  <c r="KSF43" i="6"/>
  <c r="KSG43" i="6"/>
  <c r="KSH43" i="6"/>
  <c r="KSI43" i="6"/>
  <c r="KSJ43" i="6"/>
  <c r="KSK43" i="6"/>
  <c r="KSL43" i="6"/>
  <c r="KSM43" i="6"/>
  <c r="KSN43" i="6"/>
  <c r="KSO43" i="6"/>
  <c r="KSP43" i="6"/>
  <c r="KSQ43" i="6"/>
  <c r="KSR43" i="6"/>
  <c r="KSS43" i="6"/>
  <c r="KST43" i="6"/>
  <c r="KSU43" i="6"/>
  <c r="KSV43" i="6"/>
  <c r="KSW43" i="6"/>
  <c r="KSX43" i="6"/>
  <c r="KSY43" i="6"/>
  <c r="KSZ43" i="6"/>
  <c r="KTA43" i="6"/>
  <c r="KTB43" i="6"/>
  <c r="KTC43" i="6"/>
  <c r="KTD43" i="6"/>
  <c r="KTE43" i="6"/>
  <c r="KTF43" i="6"/>
  <c r="KTG43" i="6"/>
  <c r="KTH43" i="6"/>
  <c r="KTI43" i="6"/>
  <c r="KTJ43" i="6"/>
  <c r="KTK43" i="6"/>
  <c r="KTL43" i="6"/>
  <c r="KTM43" i="6"/>
  <c r="KTN43" i="6"/>
  <c r="KTO43" i="6"/>
  <c r="KTP43" i="6"/>
  <c r="KTQ43" i="6"/>
  <c r="KTR43" i="6"/>
  <c r="KTS43" i="6"/>
  <c r="KTT43" i="6"/>
  <c r="KTU43" i="6"/>
  <c r="KTV43" i="6"/>
  <c r="KTW43" i="6"/>
  <c r="KTX43" i="6"/>
  <c r="KTY43" i="6"/>
  <c r="KTZ43" i="6"/>
  <c r="KUA43" i="6"/>
  <c r="KUB43" i="6"/>
  <c r="KUC43" i="6"/>
  <c r="KUD43" i="6"/>
  <c r="KUE43" i="6"/>
  <c r="KUF43" i="6"/>
  <c r="KUG43" i="6"/>
  <c r="KUH43" i="6"/>
  <c r="KUI43" i="6"/>
  <c r="KUJ43" i="6"/>
  <c r="KUK43" i="6"/>
  <c r="KUL43" i="6"/>
  <c r="KUM43" i="6"/>
  <c r="KUN43" i="6"/>
  <c r="KUO43" i="6"/>
  <c r="KUP43" i="6"/>
  <c r="KUQ43" i="6"/>
  <c r="KUR43" i="6"/>
  <c r="KUS43" i="6"/>
  <c r="KUT43" i="6"/>
  <c r="KUU43" i="6"/>
  <c r="KUV43" i="6"/>
  <c r="KUW43" i="6"/>
  <c r="KUX43" i="6"/>
  <c r="KUY43" i="6"/>
  <c r="KUZ43" i="6"/>
  <c r="KVA43" i="6"/>
  <c r="KVB43" i="6"/>
  <c r="KVC43" i="6"/>
  <c r="KVD43" i="6"/>
  <c r="KVE43" i="6"/>
  <c r="KVF43" i="6"/>
  <c r="KVG43" i="6"/>
  <c r="KVH43" i="6"/>
  <c r="KVI43" i="6"/>
  <c r="KVJ43" i="6"/>
  <c r="KVK43" i="6"/>
  <c r="KVL43" i="6"/>
  <c r="KVM43" i="6"/>
  <c r="KVN43" i="6"/>
  <c r="KVO43" i="6"/>
  <c r="KVP43" i="6"/>
  <c r="KVQ43" i="6"/>
  <c r="KVR43" i="6"/>
  <c r="KVS43" i="6"/>
  <c r="KVT43" i="6"/>
  <c r="KVU43" i="6"/>
  <c r="KVV43" i="6"/>
  <c r="KVW43" i="6"/>
  <c r="KVX43" i="6"/>
  <c r="KVY43" i="6"/>
  <c r="KVZ43" i="6"/>
  <c r="KWA43" i="6"/>
  <c r="KWB43" i="6"/>
  <c r="KWC43" i="6"/>
  <c r="KWD43" i="6"/>
  <c r="KWE43" i="6"/>
  <c r="KWF43" i="6"/>
  <c r="KWG43" i="6"/>
  <c r="KWH43" i="6"/>
  <c r="KWI43" i="6"/>
  <c r="KWJ43" i="6"/>
  <c r="KWK43" i="6"/>
  <c r="KWL43" i="6"/>
  <c r="KWM43" i="6"/>
  <c r="KWN43" i="6"/>
  <c r="KWO43" i="6"/>
  <c r="KWP43" i="6"/>
  <c r="KWQ43" i="6"/>
  <c r="KWR43" i="6"/>
  <c r="KWS43" i="6"/>
  <c r="KWT43" i="6"/>
  <c r="KWU43" i="6"/>
  <c r="KWV43" i="6"/>
  <c r="KWW43" i="6"/>
  <c r="KWX43" i="6"/>
  <c r="KWY43" i="6"/>
  <c r="KWZ43" i="6"/>
  <c r="KXA43" i="6"/>
  <c r="KXB43" i="6"/>
  <c r="KXC43" i="6"/>
  <c r="KXD43" i="6"/>
  <c r="KXE43" i="6"/>
  <c r="KXF43" i="6"/>
  <c r="KXG43" i="6"/>
  <c r="KXH43" i="6"/>
  <c r="KXI43" i="6"/>
  <c r="KXJ43" i="6"/>
  <c r="KXK43" i="6"/>
  <c r="KXL43" i="6"/>
  <c r="KXM43" i="6"/>
  <c r="KXN43" i="6"/>
  <c r="KXO43" i="6"/>
  <c r="KXP43" i="6"/>
  <c r="KXQ43" i="6"/>
  <c r="KXR43" i="6"/>
  <c r="KXS43" i="6"/>
  <c r="KXT43" i="6"/>
  <c r="KXU43" i="6"/>
  <c r="KXV43" i="6"/>
  <c r="KXW43" i="6"/>
  <c r="KXX43" i="6"/>
  <c r="KXY43" i="6"/>
  <c r="KXZ43" i="6"/>
  <c r="KYA43" i="6"/>
  <c r="KYB43" i="6"/>
  <c r="KYC43" i="6"/>
  <c r="KYD43" i="6"/>
  <c r="KYE43" i="6"/>
  <c r="KYF43" i="6"/>
  <c r="KYG43" i="6"/>
  <c r="KYH43" i="6"/>
  <c r="KYI43" i="6"/>
  <c r="KYJ43" i="6"/>
  <c r="KYK43" i="6"/>
  <c r="KYL43" i="6"/>
  <c r="KYM43" i="6"/>
  <c r="KYN43" i="6"/>
  <c r="KYO43" i="6"/>
  <c r="KYP43" i="6"/>
  <c r="KYQ43" i="6"/>
  <c r="KYR43" i="6"/>
  <c r="KYS43" i="6"/>
  <c r="KYT43" i="6"/>
  <c r="KYU43" i="6"/>
  <c r="KYV43" i="6"/>
  <c r="KYW43" i="6"/>
  <c r="KYX43" i="6"/>
  <c r="KYY43" i="6"/>
  <c r="KYZ43" i="6"/>
  <c r="KZA43" i="6"/>
  <c r="KZB43" i="6"/>
  <c r="KZC43" i="6"/>
  <c r="KZD43" i="6"/>
  <c r="KZE43" i="6"/>
  <c r="KZF43" i="6"/>
  <c r="KZG43" i="6"/>
  <c r="KZH43" i="6"/>
  <c r="KZI43" i="6"/>
  <c r="KZJ43" i="6"/>
  <c r="KZK43" i="6"/>
  <c r="KZL43" i="6"/>
  <c r="KZM43" i="6"/>
  <c r="KZN43" i="6"/>
  <c r="KZO43" i="6"/>
  <c r="KZP43" i="6"/>
  <c r="KZQ43" i="6"/>
  <c r="KZR43" i="6"/>
  <c r="KZS43" i="6"/>
  <c r="KZT43" i="6"/>
  <c r="KZU43" i="6"/>
  <c r="KZV43" i="6"/>
  <c r="KZW43" i="6"/>
  <c r="KZX43" i="6"/>
  <c r="KZY43" i="6"/>
  <c r="KZZ43" i="6"/>
  <c r="LAA43" i="6"/>
  <c r="LAB43" i="6"/>
  <c r="LAC43" i="6"/>
  <c r="LAD43" i="6"/>
  <c r="LAE43" i="6"/>
  <c r="LAF43" i="6"/>
  <c r="LAG43" i="6"/>
  <c r="LAH43" i="6"/>
  <c r="LAI43" i="6"/>
  <c r="LAJ43" i="6"/>
  <c r="LAK43" i="6"/>
  <c r="LAL43" i="6"/>
  <c r="LAM43" i="6"/>
  <c r="LAN43" i="6"/>
  <c r="LAO43" i="6"/>
  <c r="LAP43" i="6"/>
  <c r="LAQ43" i="6"/>
  <c r="LAR43" i="6"/>
  <c r="LAS43" i="6"/>
  <c r="LAT43" i="6"/>
  <c r="LAU43" i="6"/>
  <c r="LAV43" i="6"/>
  <c r="LAW43" i="6"/>
  <c r="LAX43" i="6"/>
  <c r="LAY43" i="6"/>
  <c r="LAZ43" i="6"/>
  <c r="LBA43" i="6"/>
  <c r="LBB43" i="6"/>
  <c r="LBC43" i="6"/>
  <c r="LBD43" i="6"/>
  <c r="LBE43" i="6"/>
  <c r="LBF43" i="6"/>
  <c r="LBG43" i="6"/>
  <c r="LBH43" i="6"/>
  <c r="LBI43" i="6"/>
  <c r="LBJ43" i="6"/>
  <c r="LBK43" i="6"/>
  <c r="LBL43" i="6"/>
  <c r="LBM43" i="6"/>
  <c r="LBN43" i="6"/>
  <c r="LBO43" i="6"/>
  <c r="LBP43" i="6"/>
  <c r="LBQ43" i="6"/>
  <c r="LBR43" i="6"/>
  <c r="LBS43" i="6"/>
  <c r="LBT43" i="6"/>
  <c r="LBU43" i="6"/>
  <c r="LBV43" i="6"/>
  <c r="LBW43" i="6"/>
  <c r="LBX43" i="6"/>
  <c r="LBY43" i="6"/>
  <c r="LBZ43" i="6"/>
  <c r="LCA43" i="6"/>
  <c r="LCB43" i="6"/>
  <c r="LCC43" i="6"/>
  <c r="LCD43" i="6"/>
  <c r="LCE43" i="6"/>
  <c r="LCF43" i="6"/>
  <c r="LCG43" i="6"/>
  <c r="LCH43" i="6"/>
  <c r="LCI43" i="6"/>
  <c r="LCJ43" i="6"/>
  <c r="LCK43" i="6"/>
  <c r="LCL43" i="6"/>
  <c r="LCM43" i="6"/>
  <c r="LCN43" i="6"/>
  <c r="LCO43" i="6"/>
  <c r="LCP43" i="6"/>
  <c r="LCQ43" i="6"/>
  <c r="LCR43" i="6"/>
  <c r="LCS43" i="6"/>
  <c r="LCT43" i="6"/>
  <c r="LCU43" i="6"/>
  <c r="LCV43" i="6"/>
  <c r="LCW43" i="6"/>
  <c r="LCX43" i="6"/>
  <c r="LCY43" i="6"/>
  <c r="LCZ43" i="6"/>
  <c r="LDA43" i="6"/>
  <c r="LDB43" i="6"/>
  <c r="LDC43" i="6"/>
  <c r="LDD43" i="6"/>
  <c r="LDE43" i="6"/>
  <c r="LDF43" i="6"/>
  <c r="LDG43" i="6"/>
  <c r="LDH43" i="6"/>
  <c r="LDI43" i="6"/>
  <c r="LDJ43" i="6"/>
  <c r="LDK43" i="6"/>
  <c r="LDL43" i="6"/>
  <c r="LDM43" i="6"/>
  <c r="LDN43" i="6"/>
  <c r="LDO43" i="6"/>
  <c r="LDP43" i="6"/>
  <c r="LDQ43" i="6"/>
  <c r="LDR43" i="6"/>
  <c r="LDS43" i="6"/>
  <c r="LDT43" i="6"/>
  <c r="LDU43" i="6"/>
  <c r="LDV43" i="6"/>
  <c r="LDW43" i="6"/>
  <c r="LDX43" i="6"/>
  <c r="LDY43" i="6"/>
  <c r="LDZ43" i="6"/>
  <c r="LEA43" i="6"/>
  <c r="LEB43" i="6"/>
  <c r="LEC43" i="6"/>
  <c r="LED43" i="6"/>
  <c r="LEE43" i="6"/>
  <c r="LEF43" i="6"/>
  <c r="LEG43" i="6"/>
  <c r="LEH43" i="6"/>
  <c r="LEI43" i="6"/>
  <c r="LEJ43" i="6"/>
  <c r="LEK43" i="6"/>
  <c r="LEL43" i="6"/>
  <c r="LEM43" i="6"/>
  <c r="LEN43" i="6"/>
  <c r="LEO43" i="6"/>
  <c r="LEP43" i="6"/>
  <c r="LEQ43" i="6"/>
  <c r="LER43" i="6"/>
  <c r="LES43" i="6"/>
  <c r="LET43" i="6"/>
  <c r="LEU43" i="6"/>
  <c r="LEV43" i="6"/>
  <c r="LEW43" i="6"/>
  <c r="LEX43" i="6"/>
  <c r="LEY43" i="6"/>
  <c r="LEZ43" i="6"/>
  <c r="LFA43" i="6"/>
  <c r="LFB43" i="6"/>
  <c r="LFC43" i="6"/>
  <c r="LFD43" i="6"/>
  <c r="LFE43" i="6"/>
  <c r="LFF43" i="6"/>
  <c r="LFG43" i="6"/>
  <c r="LFH43" i="6"/>
  <c r="LFI43" i="6"/>
  <c r="LFJ43" i="6"/>
  <c r="LFK43" i="6"/>
  <c r="LFL43" i="6"/>
  <c r="LFM43" i="6"/>
  <c r="LFN43" i="6"/>
  <c r="LFO43" i="6"/>
  <c r="LFP43" i="6"/>
  <c r="LFQ43" i="6"/>
  <c r="LFR43" i="6"/>
  <c r="LFS43" i="6"/>
  <c r="LFT43" i="6"/>
  <c r="LFU43" i="6"/>
  <c r="LFV43" i="6"/>
  <c r="LFW43" i="6"/>
  <c r="LFX43" i="6"/>
  <c r="LFY43" i="6"/>
  <c r="LFZ43" i="6"/>
  <c r="LGA43" i="6"/>
  <c r="LGB43" i="6"/>
  <c r="LGC43" i="6"/>
  <c r="LGD43" i="6"/>
  <c r="LGE43" i="6"/>
  <c r="LGF43" i="6"/>
  <c r="LGG43" i="6"/>
  <c r="LGH43" i="6"/>
  <c r="LGI43" i="6"/>
  <c r="LGJ43" i="6"/>
  <c r="LGK43" i="6"/>
  <c r="LGL43" i="6"/>
  <c r="LGM43" i="6"/>
  <c r="LGN43" i="6"/>
  <c r="LGO43" i="6"/>
  <c r="LGP43" i="6"/>
  <c r="LGQ43" i="6"/>
  <c r="LGR43" i="6"/>
  <c r="LGS43" i="6"/>
  <c r="LGT43" i="6"/>
  <c r="LGU43" i="6"/>
  <c r="LGV43" i="6"/>
  <c r="LGW43" i="6"/>
  <c r="LGX43" i="6"/>
  <c r="LGY43" i="6"/>
  <c r="LGZ43" i="6"/>
  <c r="LHA43" i="6"/>
  <c r="LHB43" i="6"/>
  <c r="LHC43" i="6"/>
  <c r="LHD43" i="6"/>
  <c r="LHE43" i="6"/>
  <c r="LHF43" i="6"/>
  <c r="LHG43" i="6"/>
  <c r="LHH43" i="6"/>
  <c r="LHI43" i="6"/>
  <c r="LHJ43" i="6"/>
  <c r="LHK43" i="6"/>
  <c r="LHL43" i="6"/>
  <c r="LHM43" i="6"/>
  <c r="LHN43" i="6"/>
  <c r="LHO43" i="6"/>
  <c r="LHP43" i="6"/>
  <c r="LHQ43" i="6"/>
  <c r="LHR43" i="6"/>
  <c r="LHS43" i="6"/>
  <c r="LHT43" i="6"/>
  <c r="LHU43" i="6"/>
  <c r="LHV43" i="6"/>
  <c r="LHW43" i="6"/>
  <c r="LHX43" i="6"/>
  <c r="LHY43" i="6"/>
  <c r="LHZ43" i="6"/>
  <c r="LIA43" i="6"/>
  <c r="LIB43" i="6"/>
  <c r="LIC43" i="6"/>
  <c r="LID43" i="6"/>
  <c r="LIE43" i="6"/>
  <c r="LIF43" i="6"/>
  <c r="LIG43" i="6"/>
  <c r="LIH43" i="6"/>
  <c r="LII43" i="6"/>
  <c r="LIJ43" i="6"/>
  <c r="LIK43" i="6"/>
  <c r="LIL43" i="6"/>
  <c r="LIM43" i="6"/>
  <c r="LIN43" i="6"/>
  <c r="LIO43" i="6"/>
  <c r="LIP43" i="6"/>
  <c r="LIQ43" i="6"/>
  <c r="LIR43" i="6"/>
  <c r="LIS43" i="6"/>
  <c r="LIT43" i="6"/>
  <c r="LIU43" i="6"/>
  <c r="LIV43" i="6"/>
  <c r="LIW43" i="6"/>
  <c r="LIX43" i="6"/>
  <c r="LIY43" i="6"/>
  <c r="LIZ43" i="6"/>
  <c r="LJA43" i="6"/>
  <c r="LJB43" i="6"/>
  <c r="LJC43" i="6"/>
  <c r="LJD43" i="6"/>
  <c r="LJE43" i="6"/>
  <c r="LJF43" i="6"/>
  <c r="LJG43" i="6"/>
  <c r="LJH43" i="6"/>
  <c r="LJI43" i="6"/>
  <c r="LJJ43" i="6"/>
  <c r="LJK43" i="6"/>
  <c r="LJL43" i="6"/>
  <c r="LJM43" i="6"/>
  <c r="LJN43" i="6"/>
  <c r="LJO43" i="6"/>
  <c r="LJP43" i="6"/>
  <c r="LJQ43" i="6"/>
  <c r="LJR43" i="6"/>
  <c r="LJS43" i="6"/>
  <c r="LJT43" i="6"/>
  <c r="LJU43" i="6"/>
  <c r="LJV43" i="6"/>
  <c r="LJW43" i="6"/>
  <c r="LJX43" i="6"/>
  <c r="LJY43" i="6"/>
  <c r="LJZ43" i="6"/>
  <c r="LKA43" i="6"/>
  <c r="LKB43" i="6"/>
  <c r="LKC43" i="6"/>
  <c r="LKD43" i="6"/>
  <c r="LKE43" i="6"/>
  <c r="LKF43" i="6"/>
  <c r="LKG43" i="6"/>
  <c r="LKH43" i="6"/>
  <c r="LKI43" i="6"/>
  <c r="LKJ43" i="6"/>
  <c r="LKK43" i="6"/>
  <c r="LKL43" i="6"/>
  <c r="LKM43" i="6"/>
  <c r="LKN43" i="6"/>
  <c r="LKO43" i="6"/>
  <c r="LKP43" i="6"/>
  <c r="LKQ43" i="6"/>
  <c r="LKR43" i="6"/>
  <c r="LKS43" i="6"/>
  <c r="LKT43" i="6"/>
  <c r="LKU43" i="6"/>
  <c r="LKV43" i="6"/>
  <c r="LKW43" i="6"/>
  <c r="LKX43" i="6"/>
  <c r="LKY43" i="6"/>
  <c r="LKZ43" i="6"/>
  <c r="LLA43" i="6"/>
  <c r="LLB43" i="6"/>
  <c r="LLC43" i="6"/>
  <c r="LLD43" i="6"/>
  <c r="LLE43" i="6"/>
  <c r="LLF43" i="6"/>
  <c r="LLG43" i="6"/>
  <c r="LLH43" i="6"/>
  <c r="LLI43" i="6"/>
  <c r="LLJ43" i="6"/>
  <c r="LLK43" i="6"/>
  <c r="LLL43" i="6"/>
  <c r="LLM43" i="6"/>
  <c r="LLN43" i="6"/>
  <c r="LLO43" i="6"/>
  <c r="LLP43" i="6"/>
  <c r="LLQ43" i="6"/>
  <c r="LLR43" i="6"/>
  <c r="LLS43" i="6"/>
  <c r="LLT43" i="6"/>
  <c r="LLU43" i="6"/>
  <c r="LLV43" i="6"/>
  <c r="LLW43" i="6"/>
  <c r="LLX43" i="6"/>
  <c r="LLY43" i="6"/>
  <c r="LLZ43" i="6"/>
  <c r="LMA43" i="6"/>
  <c r="LMB43" i="6"/>
  <c r="LMC43" i="6"/>
  <c r="LMD43" i="6"/>
  <c r="LME43" i="6"/>
  <c r="LMF43" i="6"/>
  <c r="LMG43" i="6"/>
  <c r="LMH43" i="6"/>
  <c r="LMI43" i="6"/>
  <c r="LMJ43" i="6"/>
  <c r="LMK43" i="6"/>
  <c r="LML43" i="6"/>
  <c r="LMM43" i="6"/>
  <c r="LMN43" i="6"/>
  <c r="LMO43" i="6"/>
  <c r="LMP43" i="6"/>
  <c r="LMQ43" i="6"/>
  <c r="LMR43" i="6"/>
  <c r="LMS43" i="6"/>
  <c r="LMT43" i="6"/>
  <c r="LMU43" i="6"/>
  <c r="LMV43" i="6"/>
  <c r="LMW43" i="6"/>
  <c r="LMX43" i="6"/>
  <c r="LMY43" i="6"/>
  <c r="LMZ43" i="6"/>
  <c r="LNA43" i="6"/>
  <c r="LNB43" i="6"/>
  <c r="LNC43" i="6"/>
  <c r="LND43" i="6"/>
  <c r="LNE43" i="6"/>
  <c r="LNF43" i="6"/>
  <c r="LNG43" i="6"/>
  <c r="LNH43" i="6"/>
  <c r="LNI43" i="6"/>
  <c r="LNJ43" i="6"/>
  <c r="LNK43" i="6"/>
  <c r="LNL43" i="6"/>
  <c r="LNM43" i="6"/>
  <c r="LNN43" i="6"/>
  <c r="LNO43" i="6"/>
  <c r="LNP43" i="6"/>
  <c r="LNQ43" i="6"/>
  <c r="LNR43" i="6"/>
  <c r="LNS43" i="6"/>
  <c r="LNT43" i="6"/>
  <c r="LNU43" i="6"/>
  <c r="LNV43" i="6"/>
  <c r="LNW43" i="6"/>
  <c r="LNX43" i="6"/>
  <c r="LNY43" i="6"/>
  <c r="LNZ43" i="6"/>
  <c r="LOA43" i="6"/>
  <c r="LOB43" i="6"/>
  <c r="LOC43" i="6"/>
  <c r="LOD43" i="6"/>
  <c r="LOE43" i="6"/>
  <c r="LOF43" i="6"/>
  <c r="LOG43" i="6"/>
  <c r="LOH43" i="6"/>
  <c r="LOI43" i="6"/>
  <c r="LOJ43" i="6"/>
  <c r="LOK43" i="6"/>
  <c r="LOL43" i="6"/>
  <c r="LOM43" i="6"/>
  <c r="LON43" i="6"/>
  <c r="LOO43" i="6"/>
  <c r="LOP43" i="6"/>
  <c r="LOQ43" i="6"/>
  <c r="LOR43" i="6"/>
  <c r="LOS43" i="6"/>
  <c r="LOT43" i="6"/>
  <c r="LOU43" i="6"/>
  <c r="LOV43" i="6"/>
  <c r="LOW43" i="6"/>
  <c r="LOX43" i="6"/>
  <c r="LOY43" i="6"/>
  <c r="LOZ43" i="6"/>
  <c r="LPA43" i="6"/>
  <c r="LPB43" i="6"/>
  <c r="LPC43" i="6"/>
  <c r="LPD43" i="6"/>
  <c r="LPE43" i="6"/>
  <c r="LPF43" i="6"/>
  <c r="LPG43" i="6"/>
  <c r="LPH43" i="6"/>
  <c r="LPI43" i="6"/>
  <c r="LPJ43" i="6"/>
  <c r="LPK43" i="6"/>
  <c r="LPL43" i="6"/>
  <c r="LPM43" i="6"/>
  <c r="LPN43" i="6"/>
  <c r="LPO43" i="6"/>
  <c r="LPP43" i="6"/>
  <c r="LPQ43" i="6"/>
  <c r="LPR43" i="6"/>
  <c r="LPS43" i="6"/>
  <c r="LPT43" i="6"/>
  <c r="LPU43" i="6"/>
  <c r="LPV43" i="6"/>
  <c r="LPW43" i="6"/>
  <c r="LPX43" i="6"/>
  <c r="LPY43" i="6"/>
  <c r="LPZ43" i="6"/>
  <c r="LQA43" i="6"/>
  <c r="LQB43" i="6"/>
  <c r="LQC43" i="6"/>
  <c r="LQD43" i="6"/>
  <c r="LQE43" i="6"/>
  <c r="LQF43" i="6"/>
  <c r="LQG43" i="6"/>
  <c r="LQH43" i="6"/>
  <c r="LQI43" i="6"/>
  <c r="LQJ43" i="6"/>
  <c r="LQK43" i="6"/>
  <c r="LQL43" i="6"/>
  <c r="LQM43" i="6"/>
  <c r="LQN43" i="6"/>
  <c r="LQO43" i="6"/>
  <c r="LQP43" i="6"/>
  <c r="LQQ43" i="6"/>
  <c r="LQR43" i="6"/>
  <c r="LQS43" i="6"/>
  <c r="LQT43" i="6"/>
  <c r="LQU43" i="6"/>
  <c r="LQV43" i="6"/>
  <c r="LQW43" i="6"/>
  <c r="LQX43" i="6"/>
  <c r="LQY43" i="6"/>
  <c r="LQZ43" i="6"/>
  <c r="LRA43" i="6"/>
  <c r="LRB43" i="6"/>
  <c r="LRC43" i="6"/>
  <c r="LRD43" i="6"/>
  <c r="LRE43" i="6"/>
  <c r="LRF43" i="6"/>
  <c r="LRG43" i="6"/>
  <c r="LRH43" i="6"/>
  <c r="LRI43" i="6"/>
  <c r="LRJ43" i="6"/>
  <c r="LRK43" i="6"/>
  <c r="LRL43" i="6"/>
  <c r="LRM43" i="6"/>
  <c r="LRN43" i="6"/>
  <c r="LRO43" i="6"/>
  <c r="LRP43" i="6"/>
  <c r="LRQ43" i="6"/>
  <c r="LRR43" i="6"/>
  <c r="LRS43" i="6"/>
  <c r="LRT43" i="6"/>
  <c r="LRU43" i="6"/>
  <c r="LRV43" i="6"/>
  <c r="LRW43" i="6"/>
  <c r="LRX43" i="6"/>
  <c r="LRY43" i="6"/>
  <c r="LRZ43" i="6"/>
  <c r="LSA43" i="6"/>
  <c r="LSB43" i="6"/>
  <c r="LSC43" i="6"/>
  <c r="LSD43" i="6"/>
  <c r="LSE43" i="6"/>
  <c r="LSF43" i="6"/>
  <c r="LSG43" i="6"/>
  <c r="LSH43" i="6"/>
  <c r="LSI43" i="6"/>
  <c r="LSJ43" i="6"/>
  <c r="LSK43" i="6"/>
  <c r="LSL43" i="6"/>
  <c r="LSM43" i="6"/>
  <c r="LSN43" i="6"/>
  <c r="LSO43" i="6"/>
  <c r="LSP43" i="6"/>
  <c r="LSQ43" i="6"/>
  <c r="LSR43" i="6"/>
  <c r="LSS43" i="6"/>
  <c r="LST43" i="6"/>
  <c r="LSU43" i="6"/>
  <c r="LSV43" i="6"/>
  <c r="LSW43" i="6"/>
  <c r="LSX43" i="6"/>
  <c r="LSY43" i="6"/>
  <c r="LSZ43" i="6"/>
  <c r="LTA43" i="6"/>
  <c r="LTB43" i="6"/>
  <c r="LTC43" i="6"/>
  <c r="LTD43" i="6"/>
  <c r="LTE43" i="6"/>
  <c r="LTF43" i="6"/>
  <c r="LTG43" i="6"/>
  <c r="LTH43" i="6"/>
  <c r="LTI43" i="6"/>
  <c r="LTJ43" i="6"/>
  <c r="LTK43" i="6"/>
  <c r="LTL43" i="6"/>
  <c r="LTM43" i="6"/>
  <c r="LTN43" i="6"/>
  <c r="LTO43" i="6"/>
  <c r="LTP43" i="6"/>
  <c r="LTQ43" i="6"/>
  <c r="LTR43" i="6"/>
  <c r="LTS43" i="6"/>
  <c r="LTT43" i="6"/>
  <c r="LTU43" i="6"/>
  <c r="LTV43" i="6"/>
  <c r="LTW43" i="6"/>
  <c r="LTX43" i="6"/>
  <c r="LTY43" i="6"/>
  <c r="LTZ43" i="6"/>
  <c r="LUA43" i="6"/>
  <c r="LUB43" i="6"/>
  <c r="LUC43" i="6"/>
  <c r="LUD43" i="6"/>
  <c r="LUE43" i="6"/>
  <c r="LUF43" i="6"/>
  <c r="LUG43" i="6"/>
  <c r="LUH43" i="6"/>
  <c r="LUI43" i="6"/>
  <c r="LUJ43" i="6"/>
  <c r="LUK43" i="6"/>
  <c r="LUL43" i="6"/>
  <c r="LUM43" i="6"/>
  <c r="LUN43" i="6"/>
  <c r="LUO43" i="6"/>
  <c r="LUP43" i="6"/>
  <c r="LUQ43" i="6"/>
  <c r="LUR43" i="6"/>
  <c r="LUS43" i="6"/>
  <c r="LUT43" i="6"/>
  <c r="LUU43" i="6"/>
  <c r="LUV43" i="6"/>
  <c r="LUW43" i="6"/>
  <c r="LUX43" i="6"/>
  <c r="LUY43" i="6"/>
  <c r="LUZ43" i="6"/>
  <c r="LVA43" i="6"/>
  <c r="LVB43" i="6"/>
  <c r="LVC43" i="6"/>
  <c r="LVD43" i="6"/>
  <c r="LVE43" i="6"/>
  <c r="LVF43" i="6"/>
  <c r="LVG43" i="6"/>
  <c r="LVH43" i="6"/>
  <c r="LVI43" i="6"/>
  <c r="LVJ43" i="6"/>
  <c r="LVK43" i="6"/>
  <c r="LVL43" i="6"/>
  <c r="LVM43" i="6"/>
  <c r="LVN43" i="6"/>
  <c r="LVO43" i="6"/>
  <c r="LVP43" i="6"/>
  <c r="LVQ43" i="6"/>
  <c r="LVR43" i="6"/>
  <c r="LVS43" i="6"/>
  <c r="LVT43" i="6"/>
  <c r="LVU43" i="6"/>
  <c r="LVV43" i="6"/>
  <c r="LVW43" i="6"/>
  <c r="LVX43" i="6"/>
  <c r="LVY43" i="6"/>
  <c r="LVZ43" i="6"/>
  <c r="LWA43" i="6"/>
  <c r="LWB43" i="6"/>
  <c r="LWC43" i="6"/>
  <c r="LWD43" i="6"/>
  <c r="LWE43" i="6"/>
  <c r="LWF43" i="6"/>
  <c r="LWG43" i="6"/>
  <c r="LWH43" i="6"/>
  <c r="LWI43" i="6"/>
  <c r="LWJ43" i="6"/>
  <c r="LWK43" i="6"/>
  <c r="LWL43" i="6"/>
  <c r="LWM43" i="6"/>
  <c r="LWN43" i="6"/>
  <c r="LWO43" i="6"/>
  <c r="LWP43" i="6"/>
  <c r="LWQ43" i="6"/>
  <c r="LWR43" i="6"/>
  <c r="LWS43" i="6"/>
  <c r="LWT43" i="6"/>
  <c r="LWU43" i="6"/>
  <c r="LWV43" i="6"/>
  <c r="LWW43" i="6"/>
  <c r="LWX43" i="6"/>
  <c r="LWY43" i="6"/>
  <c r="LWZ43" i="6"/>
  <c r="LXA43" i="6"/>
  <c r="LXB43" i="6"/>
  <c r="LXC43" i="6"/>
  <c r="LXD43" i="6"/>
  <c r="LXE43" i="6"/>
  <c r="LXF43" i="6"/>
  <c r="LXG43" i="6"/>
  <c r="LXH43" i="6"/>
  <c r="LXI43" i="6"/>
  <c r="LXJ43" i="6"/>
  <c r="LXK43" i="6"/>
  <c r="LXL43" i="6"/>
  <c r="LXM43" i="6"/>
  <c r="LXN43" i="6"/>
  <c r="LXO43" i="6"/>
  <c r="LXP43" i="6"/>
  <c r="LXQ43" i="6"/>
  <c r="LXR43" i="6"/>
  <c r="LXS43" i="6"/>
  <c r="LXT43" i="6"/>
  <c r="LXU43" i="6"/>
  <c r="LXV43" i="6"/>
  <c r="LXW43" i="6"/>
  <c r="LXX43" i="6"/>
  <c r="LXY43" i="6"/>
  <c r="LXZ43" i="6"/>
  <c r="LYA43" i="6"/>
  <c r="LYB43" i="6"/>
  <c r="LYC43" i="6"/>
  <c r="LYD43" i="6"/>
  <c r="LYE43" i="6"/>
  <c r="LYF43" i="6"/>
  <c r="LYG43" i="6"/>
  <c r="LYH43" i="6"/>
  <c r="LYI43" i="6"/>
  <c r="LYJ43" i="6"/>
  <c r="LYK43" i="6"/>
  <c r="LYL43" i="6"/>
  <c r="LYM43" i="6"/>
  <c r="LYN43" i="6"/>
  <c r="LYO43" i="6"/>
  <c r="LYP43" i="6"/>
  <c r="LYQ43" i="6"/>
  <c r="LYR43" i="6"/>
  <c r="LYS43" i="6"/>
  <c r="LYT43" i="6"/>
  <c r="LYU43" i="6"/>
  <c r="LYV43" i="6"/>
  <c r="LYW43" i="6"/>
  <c r="LYX43" i="6"/>
  <c r="LYY43" i="6"/>
  <c r="LYZ43" i="6"/>
  <c r="LZA43" i="6"/>
  <c r="LZB43" i="6"/>
  <c r="LZC43" i="6"/>
  <c r="LZD43" i="6"/>
  <c r="LZE43" i="6"/>
  <c r="LZF43" i="6"/>
  <c r="LZG43" i="6"/>
  <c r="LZH43" i="6"/>
  <c r="LZI43" i="6"/>
  <c r="LZJ43" i="6"/>
  <c r="LZK43" i="6"/>
  <c r="LZL43" i="6"/>
  <c r="LZM43" i="6"/>
  <c r="LZN43" i="6"/>
  <c r="LZO43" i="6"/>
  <c r="LZP43" i="6"/>
  <c r="LZQ43" i="6"/>
  <c r="LZR43" i="6"/>
  <c r="LZS43" i="6"/>
  <c r="LZT43" i="6"/>
  <c r="LZU43" i="6"/>
  <c r="LZV43" i="6"/>
  <c r="LZW43" i="6"/>
  <c r="LZX43" i="6"/>
  <c r="LZY43" i="6"/>
  <c r="LZZ43" i="6"/>
  <c r="MAA43" i="6"/>
  <c r="MAB43" i="6"/>
  <c r="MAC43" i="6"/>
  <c r="MAD43" i="6"/>
  <c r="MAE43" i="6"/>
  <c r="MAF43" i="6"/>
  <c r="MAG43" i="6"/>
  <c r="MAH43" i="6"/>
  <c r="MAI43" i="6"/>
  <c r="MAJ43" i="6"/>
  <c r="MAK43" i="6"/>
  <c r="MAL43" i="6"/>
  <c r="MAM43" i="6"/>
  <c r="MAN43" i="6"/>
  <c r="MAO43" i="6"/>
  <c r="MAP43" i="6"/>
  <c r="MAQ43" i="6"/>
  <c r="MAR43" i="6"/>
  <c r="MAS43" i="6"/>
  <c r="MAT43" i="6"/>
  <c r="MAU43" i="6"/>
  <c r="MAV43" i="6"/>
  <c r="MAW43" i="6"/>
  <c r="MAX43" i="6"/>
  <c r="MAY43" i="6"/>
  <c r="MAZ43" i="6"/>
  <c r="MBA43" i="6"/>
  <c r="MBB43" i="6"/>
  <c r="MBC43" i="6"/>
  <c r="MBD43" i="6"/>
  <c r="MBE43" i="6"/>
  <c r="MBF43" i="6"/>
  <c r="MBG43" i="6"/>
  <c r="MBH43" i="6"/>
  <c r="MBI43" i="6"/>
  <c r="MBJ43" i="6"/>
  <c r="MBK43" i="6"/>
  <c r="MBL43" i="6"/>
  <c r="MBM43" i="6"/>
  <c r="MBN43" i="6"/>
  <c r="MBO43" i="6"/>
  <c r="MBP43" i="6"/>
  <c r="MBQ43" i="6"/>
  <c r="MBR43" i="6"/>
  <c r="MBS43" i="6"/>
  <c r="MBT43" i="6"/>
  <c r="MBU43" i="6"/>
  <c r="MBV43" i="6"/>
  <c r="MBW43" i="6"/>
  <c r="MBX43" i="6"/>
  <c r="MBY43" i="6"/>
  <c r="MBZ43" i="6"/>
  <c r="MCA43" i="6"/>
  <c r="MCB43" i="6"/>
  <c r="MCC43" i="6"/>
  <c r="MCD43" i="6"/>
  <c r="MCE43" i="6"/>
  <c r="MCF43" i="6"/>
  <c r="MCG43" i="6"/>
  <c r="MCH43" i="6"/>
  <c r="MCI43" i="6"/>
  <c r="MCJ43" i="6"/>
  <c r="MCK43" i="6"/>
  <c r="MCL43" i="6"/>
  <c r="MCM43" i="6"/>
  <c r="MCN43" i="6"/>
  <c r="MCO43" i="6"/>
  <c r="MCP43" i="6"/>
  <c r="MCQ43" i="6"/>
  <c r="MCR43" i="6"/>
  <c r="MCS43" i="6"/>
  <c r="MCT43" i="6"/>
  <c r="MCU43" i="6"/>
  <c r="MCV43" i="6"/>
  <c r="MCW43" i="6"/>
  <c r="MCX43" i="6"/>
  <c r="MCY43" i="6"/>
  <c r="MCZ43" i="6"/>
  <c r="MDA43" i="6"/>
  <c r="MDB43" i="6"/>
  <c r="MDC43" i="6"/>
  <c r="MDD43" i="6"/>
  <c r="MDE43" i="6"/>
  <c r="MDF43" i="6"/>
  <c r="MDG43" i="6"/>
  <c r="MDH43" i="6"/>
  <c r="MDI43" i="6"/>
  <c r="MDJ43" i="6"/>
  <c r="MDK43" i="6"/>
  <c r="MDL43" i="6"/>
  <c r="MDM43" i="6"/>
  <c r="MDN43" i="6"/>
  <c r="MDO43" i="6"/>
  <c r="MDP43" i="6"/>
  <c r="MDQ43" i="6"/>
  <c r="MDR43" i="6"/>
  <c r="MDS43" i="6"/>
  <c r="MDT43" i="6"/>
  <c r="MDU43" i="6"/>
  <c r="MDV43" i="6"/>
  <c r="MDW43" i="6"/>
  <c r="MDX43" i="6"/>
  <c r="MDY43" i="6"/>
  <c r="MDZ43" i="6"/>
  <c r="MEA43" i="6"/>
  <c r="MEB43" i="6"/>
  <c r="MEC43" i="6"/>
  <c r="MED43" i="6"/>
  <c r="MEE43" i="6"/>
  <c r="MEF43" i="6"/>
  <c r="MEG43" i="6"/>
  <c r="MEH43" i="6"/>
  <c r="MEI43" i="6"/>
  <c r="MEJ43" i="6"/>
  <c r="MEK43" i="6"/>
  <c r="MEL43" i="6"/>
  <c r="MEM43" i="6"/>
  <c r="MEN43" i="6"/>
  <c r="MEO43" i="6"/>
  <c r="MEP43" i="6"/>
  <c r="MEQ43" i="6"/>
  <c r="MER43" i="6"/>
  <c r="MES43" i="6"/>
  <c r="MET43" i="6"/>
  <c r="MEU43" i="6"/>
  <c r="MEV43" i="6"/>
  <c r="MEW43" i="6"/>
  <c r="MEX43" i="6"/>
  <c r="MEY43" i="6"/>
  <c r="MEZ43" i="6"/>
  <c r="MFA43" i="6"/>
  <c r="MFB43" i="6"/>
  <c r="MFC43" i="6"/>
  <c r="MFD43" i="6"/>
  <c r="MFE43" i="6"/>
  <c r="MFF43" i="6"/>
  <c r="MFG43" i="6"/>
  <c r="MFH43" i="6"/>
  <c r="MFI43" i="6"/>
  <c r="MFJ43" i="6"/>
  <c r="MFK43" i="6"/>
  <c r="MFL43" i="6"/>
  <c r="MFM43" i="6"/>
  <c r="MFN43" i="6"/>
  <c r="MFO43" i="6"/>
  <c r="MFP43" i="6"/>
  <c r="MFQ43" i="6"/>
  <c r="MFR43" i="6"/>
  <c r="MFS43" i="6"/>
  <c r="MFT43" i="6"/>
  <c r="MFU43" i="6"/>
  <c r="MFV43" i="6"/>
  <c r="MFW43" i="6"/>
  <c r="MFX43" i="6"/>
  <c r="MFY43" i="6"/>
  <c r="MFZ43" i="6"/>
  <c r="MGA43" i="6"/>
  <c r="MGB43" i="6"/>
  <c r="MGC43" i="6"/>
  <c r="MGD43" i="6"/>
  <c r="MGE43" i="6"/>
  <c r="MGF43" i="6"/>
  <c r="MGG43" i="6"/>
  <c r="MGH43" i="6"/>
  <c r="MGI43" i="6"/>
  <c r="MGJ43" i="6"/>
  <c r="MGK43" i="6"/>
  <c r="MGL43" i="6"/>
  <c r="MGM43" i="6"/>
  <c r="MGN43" i="6"/>
  <c r="MGO43" i="6"/>
  <c r="MGP43" i="6"/>
  <c r="MGQ43" i="6"/>
  <c r="MGR43" i="6"/>
  <c r="MGS43" i="6"/>
  <c r="MGT43" i="6"/>
  <c r="MGU43" i="6"/>
  <c r="MGV43" i="6"/>
  <c r="MGW43" i="6"/>
  <c r="MGX43" i="6"/>
  <c r="MGY43" i="6"/>
  <c r="MGZ43" i="6"/>
  <c r="MHA43" i="6"/>
  <c r="MHB43" i="6"/>
  <c r="MHC43" i="6"/>
  <c r="MHD43" i="6"/>
  <c r="MHE43" i="6"/>
  <c r="MHF43" i="6"/>
  <c r="MHG43" i="6"/>
  <c r="MHH43" i="6"/>
  <c r="MHI43" i="6"/>
  <c r="MHJ43" i="6"/>
  <c r="MHK43" i="6"/>
  <c r="MHL43" i="6"/>
  <c r="MHM43" i="6"/>
  <c r="MHN43" i="6"/>
  <c r="MHO43" i="6"/>
  <c r="MHP43" i="6"/>
  <c r="MHQ43" i="6"/>
  <c r="MHR43" i="6"/>
  <c r="MHS43" i="6"/>
  <c r="MHT43" i="6"/>
  <c r="MHU43" i="6"/>
  <c r="MHV43" i="6"/>
  <c r="MHW43" i="6"/>
  <c r="MHX43" i="6"/>
  <c r="MHY43" i="6"/>
  <c r="MHZ43" i="6"/>
  <c r="MIA43" i="6"/>
  <c r="MIB43" i="6"/>
  <c r="MIC43" i="6"/>
  <c r="MID43" i="6"/>
  <c r="MIE43" i="6"/>
  <c r="MIF43" i="6"/>
  <c r="MIG43" i="6"/>
  <c r="MIH43" i="6"/>
  <c r="MII43" i="6"/>
  <c r="MIJ43" i="6"/>
  <c r="MIK43" i="6"/>
  <c r="MIL43" i="6"/>
  <c r="MIM43" i="6"/>
  <c r="MIN43" i="6"/>
  <c r="MIO43" i="6"/>
  <c r="MIP43" i="6"/>
  <c r="MIQ43" i="6"/>
  <c r="MIR43" i="6"/>
  <c r="MIS43" i="6"/>
  <c r="MIT43" i="6"/>
  <c r="MIU43" i="6"/>
  <c r="MIV43" i="6"/>
  <c r="MIW43" i="6"/>
  <c r="MIX43" i="6"/>
  <c r="MIY43" i="6"/>
  <c r="MIZ43" i="6"/>
  <c r="MJA43" i="6"/>
  <c r="MJB43" i="6"/>
  <c r="MJC43" i="6"/>
  <c r="MJD43" i="6"/>
  <c r="MJE43" i="6"/>
  <c r="MJF43" i="6"/>
  <c r="MJG43" i="6"/>
  <c r="MJH43" i="6"/>
  <c r="MJI43" i="6"/>
  <c r="MJJ43" i="6"/>
  <c r="MJK43" i="6"/>
  <c r="MJL43" i="6"/>
  <c r="MJM43" i="6"/>
  <c r="MJN43" i="6"/>
  <c r="MJO43" i="6"/>
  <c r="MJP43" i="6"/>
  <c r="MJQ43" i="6"/>
  <c r="MJR43" i="6"/>
  <c r="MJS43" i="6"/>
  <c r="MJT43" i="6"/>
  <c r="MJU43" i="6"/>
  <c r="MJV43" i="6"/>
  <c r="MJW43" i="6"/>
  <c r="MJX43" i="6"/>
  <c r="MJY43" i="6"/>
  <c r="MJZ43" i="6"/>
  <c r="MKA43" i="6"/>
  <c r="MKB43" i="6"/>
  <c r="MKC43" i="6"/>
  <c r="MKD43" i="6"/>
  <c r="MKE43" i="6"/>
  <c r="MKF43" i="6"/>
  <c r="MKG43" i="6"/>
  <c r="MKH43" i="6"/>
  <c r="MKI43" i="6"/>
  <c r="MKJ43" i="6"/>
  <c r="MKK43" i="6"/>
  <c r="MKL43" i="6"/>
  <c r="MKM43" i="6"/>
  <c r="MKN43" i="6"/>
  <c r="MKO43" i="6"/>
  <c r="MKP43" i="6"/>
  <c r="MKQ43" i="6"/>
  <c r="MKR43" i="6"/>
  <c r="MKS43" i="6"/>
  <c r="MKT43" i="6"/>
  <c r="MKU43" i="6"/>
  <c r="MKV43" i="6"/>
  <c r="MKW43" i="6"/>
  <c r="MKX43" i="6"/>
  <c r="MKY43" i="6"/>
  <c r="MKZ43" i="6"/>
  <c r="MLA43" i="6"/>
  <c r="MLB43" i="6"/>
  <c r="MLC43" i="6"/>
  <c r="MLD43" i="6"/>
  <c r="MLE43" i="6"/>
  <c r="MLF43" i="6"/>
  <c r="MLG43" i="6"/>
  <c r="MLH43" i="6"/>
  <c r="MLI43" i="6"/>
  <c r="MLJ43" i="6"/>
  <c r="MLK43" i="6"/>
  <c r="MLL43" i="6"/>
  <c r="MLM43" i="6"/>
  <c r="MLN43" i="6"/>
  <c r="MLO43" i="6"/>
  <c r="MLP43" i="6"/>
  <c r="MLQ43" i="6"/>
  <c r="MLR43" i="6"/>
  <c r="MLS43" i="6"/>
  <c r="MLT43" i="6"/>
  <c r="MLU43" i="6"/>
  <c r="MLV43" i="6"/>
  <c r="MLW43" i="6"/>
  <c r="MLX43" i="6"/>
  <c r="MLY43" i="6"/>
  <c r="MLZ43" i="6"/>
  <c r="MMA43" i="6"/>
  <c r="MMB43" i="6"/>
  <c r="MMC43" i="6"/>
  <c r="MMD43" i="6"/>
  <c r="MME43" i="6"/>
  <c r="MMF43" i="6"/>
  <c r="MMG43" i="6"/>
  <c r="MMH43" i="6"/>
  <c r="MMI43" i="6"/>
  <c r="MMJ43" i="6"/>
  <c r="MMK43" i="6"/>
  <c r="MML43" i="6"/>
  <c r="MMM43" i="6"/>
  <c r="MMN43" i="6"/>
  <c r="MMO43" i="6"/>
  <c r="MMP43" i="6"/>
  <c r="MMQ43" i="6"/>
  <c r="MMR43" i="6"/>
  <c r="MMS43" i="6"/>
  <c r="MMT43" i="6"/>
  <c r="MMU43" i="6"/>
  <c r="MMV43" i="6"/>
  <c r="MMW43" i="6"/>
  <c r="MMX43" i="6"/>
  <c r="MMY43" i="6"/>
  <c r="MMZ43" i="6"/>
  <c r="MNA43" i="6"/>
  <c r="MNB43" i="6"/>
  <c r="MNC43" i="6"/>
  <c r="MND43" i="6"/>
  <c r="MNE43" i="6"/>
  <c r="MNF43" i="6"/>
  <c r="MNG43" i="6"/>
  <c r="MNH43" i="6"/>
  <c r="MNI43" i="6"/>
  <c r="MNJ43" i="6"/>
  <c r="MNK43" i="6"/>
  <c r="MNL43" i="6"/>
  <c r="MNM43" i="6"/>
  <c r="MNN43" i="6"/>
  <c r="MNO43" i="6"/>
  <c r="MNP43" i="6"/>
  <c r="MNQ43" i="6"/>
  <c r="MNR43" i="6"/>
  <c r="MNS43" i="6"/>
  <c r="MNT43" i="6"/>
  <c r="MNU43" i="6"/>
  <c r="MNV43" i="6"/>
  <c r="MNW43" i="6"/>
  <c r="MNX43" i="6"/>
  <c r="MNY43" i="6"/>
  <c r="MNZ43" i="6"/>
  <c r="MOA43" i="6"/>
  <c r="MOB43" i="6"/>
  <c r="MOC43" i="6"/>
  <c r="MOD43" i="6"/>
  <c r="MOE43" i="6"/>
  <c r="MOF43" i="6"/>
  <c r="MOG43" i="6"/>
  <c r="MOH43" i="6"/>
  <c r="MOI43" i="6"/>
  <c r="MOJ43" i="6"/>
  <c r="MOK43" i="6"/>
  <c r="MOL43" i="6"/>
  <c r="MOM43" i="6"/>
  <c r="MON43" i="6"/>
  <c r="MOO43" i="6"/>
  <c r="MOP43" i="6"/>
  <c r="MOQ43" i="6"/>
  <c r="MOR43" i="6"/>
  <c r="MOS43" i="6"/>
  <c r="MOT43" i="6"/>
  <c r="MOU43" i="6"/>
  <c r="MOV43" i="6"/>
  <c r="MOW43" i="6"/>
  <c r="MOX43" i="6"/>
  <c r="MOY43" i="6"/>
  <c r="MOZ43" i="6"/>
  <c r="MPA43" i="6"/>
  <c r="MPB43" i="6"/>
  <c r="MPC43" i="6"/>
  <c r="MPD43" i="6"/>
  <c r="MPE43" i="6"/>
  <c r="MPF43" i="6"/>
  <c r="MPG43" i="6"/>
  <c r="MPH43" i="6"/>
  <c r="MPI43" i="6"/>
  <c r="MPJ43" i="6"/>
  <c r="MPK43" i="6"/>
  <c r="MPL43" i="6"/>
  <c r="MPM43" i="6"/>
  <c r="MPN43" i="6"/>
  <c r="MPO43" i="6"/>
  <c r="MPP43" i="6"/>
  <c r="MPQ43" i="6"/>
  <c r="MPR43" i="6"/>
  <c r="MPS43" i="6"/>
  <c r="MPT43" i="6"/>
  <c r="MPU43" i="6"/>
  <c r="MPV43" i="6"/>
  <c r="MPW43" i="6"/>
  <c r="MPX43" i="6"/>
  <c r="MPY43" i="6"/>
  <c r="MPZ43" i="6"/>
  <c r="MQA43" i="6"/>
  <c r="MQB43" i="6"/>
  <c r="MQC43" i="6"/>
  <c r="MQD43" i="6"/>
  <c r="MQE43" i="6"/>
  <c r="MQF43" i="6"/>
  <c r="MQG43" i="6"/>
  <c r="MQH43" i="6"/>
  <c r="MQI43" i="6"/>
  <c r="MQJ43" i="6"/>
  <c r="MQK43" i="6"/>
  <c r="MQL43" i="6"/>
  <c r="MQM43" i="6"/>
  <c r="MQN43" i="6"/>
  <c r="MQO43" i="6"/>
  <c r="MQP43" i="6"/>
  <c r="MQQ43" i="6"/>
  <c r="MQR43" i="6"/>
  <c r="MQS43" i="6"/>
  <c r="MQT43" i="6"/>
  <c r="MQU43" i="6"/>
  <c r="MQV43" i="6"/>
  <c r="MQW43" i="6"/>
  <c r="MQX43" i="6"/>
  <c r="MQY43" i="6"/>
  <c r="MQZ43" i="6"/>
  <c r="MRA43" i="6"/>
  <c r="MRB43" i="6"/>
  <c r="MRC43" i="6"/>
  <c r="MRD43" i="6"/>
  <c r="MRE43" i="6"/>
  <c r="MRF43" i="6"/>
  <c r="MRG43" i="6"/>
  <c r="MRH43" i="6"/>
  <c r="MRI43" i="6"/>
  <c r="MRJ43" i="6"/>
  <c r="MRK43" i="6"/>
  <c r="MRL43" i="6"/>
  <c r="MRM43" i="6"/>
  <c r="MRN43" i="6"/>
  <c r="MRO43" i="6"/>
  <c r="MRP43" i="6"/>
  <c r="MRQ43" i="6"/>
  <c r="MRR43" i="6"/>
  <c r="MRS43" i="6"/>
  <c r="MRT43" i="6"/>
  <c r="MRU43" i="6"/>
  <c r="MRV43" i="6"/>
  <c r="MRW43" i="6"/>
  <c r="MRX43" i="6"/>
  <c r="MRY43" i="6"/>
  <c r="MRZ43" i="6"/>
  <c r="MSA43" i="6"/>
  <c r="MSB43" i="6"/>
  <c r="MSC43" i="6"/>
  <c r="MSD43" i="6"/>
  <c r="MSE43" i="6"/>
  <c r="MSF43" i="6"/>
  <c r="MSG43" i="6"/>
  <c r="MSH43" i="6"/>
  <c r="MSI43" i="6"/>
  <c r="MSJ43" i="6"/>
  <c r="MSK43" i="6"/>
  <c r="MSL43" i="6"/>
  <c r="MSM43" i="6"/>
  <c r="MSN43" i="6"/>
  <c r="MSO43" i="6"/>
  <c r="MSP43" i="6"/>
  <c r="MSQ43" i="6"/>
  <c r="MSR43" i="6"/>
  <c r="MSS43" i="6"/>
  <c r="MST43" i="6"/>
  <c r="MSU43" i="6"/>
  <c r="MSV43" i="6"/>
  <c r="MSW43" i="6"/>
  <c r="MSX43" i="6"/>
  <c r="MSY43" i="6"/>
  <c r="MSZ43" i="6"/>
  <c r="MTA43" i="6"/>
  <c r="MTB43" i="6"/>
  <c r="MTC43" i="6"/>
  <c r="MTD43" i="6"/>
  <c r="MTE43" i="6"/>
  <c r="MTF43" i="6"/>
  <c r="MTG43" i="6"/>
  <c r="MTH43" i="6"/>
  <c r="MTI43" i="6"/>
  <c r="MTJ43" i="6"/>
  <c r="MTK43" i="6"/>
  <c r="MTL43" i="6"/>
  <c r="MTM43" i="6"/>
  <c r="MTN43" i="6"/>
  <c r="MTO43" i="6"/>
  <c r="MTP43" i="6"/>
  <c r="MTQ43" i="6"/>
  <c r="MTR43" i="6"/>
  <c r="MTS43" i="6"/>
  <c r="MTT43" i="6"/>
  <c r="MTU43" i="6"/>
  <c r="MTV43" i="6"/>
  <c r="MTW43" i="6"/>
  <c r="MTX43" i="6"/>
  <c r="MTY43" i="6"/>
  <c r="MTZ43" i="6"/>
  <c r="MUA43" i="6"/>
  <c r="MUB43" i="6"/>
  <c r="MUC43" i="6"/>
  <c r="MUD43" i="6"/>
  <c r="MUE43" i="6"/>
  <c r="MUF43" i="6"/>
  <c r="MUG43" i="6"/>
  <c r="MUH43" i="6"/>
  <c r="MUI43" i="6"/>
  <c r="MUJ43" i="6"/>
  <c r="MUK43" i="6"/>
  <c r="MUL43" i="6"/>
  <c r="MUM43" i="6"/>
  <c r="MUN43" i="6"/>
  <c r="MUO43" i="6"/>
  <c r="MUP43" i="6"/>
  <c r="MUQ43" i="6"/>
  <c r="MUR43" i="6"/>
  <c r="MUS43" i="6"/>
  <c r="MUT43" i="6"/>
  <c r="MUU43" i="6"/>
  <c r="MUV43" i="6"/>
  <c r="MUW43" i="6"/>
  <c r="MUX43" i="6"/>
  <c r="MUY43" i="6"/>
  <c r="MUZ43" i="6"/>
  <c r="MVA43" i="6"/>
  <c r="MVB43" i="6"/>
  <c r="MVC43" i="6"/>
  <c r="MVD43" i="6"/>
  <c r="MVE43" i="6"/>
  <c r="MVF43" i="6"/>
  <c r="MVG43" i="6"/>
  <c r="MVH43" i="6"/>
  <c r="MVI43" i="6"/>
  <c r="MVJ43" i="6"/>
  <c r="MVK43" i="6"/>
  <c r="MVL43" i="6"/>
  <c r="MVM43" i="6"/>
  <c r="MVN43" i="6"/>
  <c r="MVO43" i="6"/>
  <c r="MVP43" i="6"/>
  <c r="MVQ43" i="6"/>
  <c r="MVR43" i="6"/>
  <c r="MVS43" i="6"/>
  <c r="MVT43" i="6"/>
  <c r="MVU43" i="6"/>
  <c r="MVV43" i="6"/>
  <c r="MVW43" i="6"/>
  <c r="MVX43" i="6"/>
  <c r="MVY43" i="6"/>
  <c r="MVZ43" i="6"/>
  <c r="MWA43" i="6"/>
  <c r="MWB43" i="6"/>
  <c r="MWC43" i="6"/>
  <c r="MWD43" i="6"/>
  <c r="MWE43" i="6"/>
  <c r="MWF43" i="6"/>
  <c r="MWG43" i="6"/>
  <c r="MWH43" i="6"/>
  <c r="MWI43" i="6"/>
  <c r="MWJ43" i="6"/>
  <c r="MWK43" i="6"/>
  <c r="MWL43" i="6"/>
  <c r="MWM43" i="6"/>
  <c r="MWN43" i="6"/>
  <c r="MWO43" i="6"/>
  <c r="MWP43" i="6"/>
  <c r="MWQ43" i="6"/>
  <c r="MWR43" i="6"/>
  <c r="MWS43" i="6"/>
  <c r="MWT43" i="6"/>
  <c r="MWU43" i="6"/>
  <c r="MWV43" i="6"/>
  <c r="MWW43" i="6"/>
  <c r="MWX43" i="6"/>
  <c r="MWY43" i="6"/>
  <c r="MWZ43" i="6"/>
  <c r="MXA43" i="6"/>
  <c r="MXB43" i="6"/>
  <c r="MXC43" i="6"/>
  <c r="MXD43" i="6"/>
  <c r="MXE43" i="6"/>
  <c r="MXF43" i="6"/>
  <c r="MXG43" i="6"/>
  <c r="MXH43" i="6"/>
  <c r="MXI43" i="6"/>
  <c r="MXJ43" i="6"/>
  <c r="MXK43" i="6"/>
  <c r="MXL43" i="6"/>
  <c r="MXM43" i="6"/>
  <c r="MXN43" i="6"/>
  <c r="MXO43" i="6"/>
  <c r="MXP43" i="6"/>
  <c r="MXQ43" i="6"/>
  <c r="MXR43" i="6"/>
  <c r="MXS43" i="6"/>
  <c r="MXT43" i="6"/>
  <c r="MXU43" i="6"/>
  <c r="MXV43" i="6"/>
  <c r="MXW43" i="6"/>
  <c r="MXX43" i="6"/>
  <c r="MXY43" i="6"/>
  <c r="MXZ43" i="6"/>
  <c r="MYA43" i="6"/>
  <c r="MYB43" i="6"/>
  <c r="MYC43" i="6"/>
  <c r="MYD43" i="6"/>
  <c r="MYE43" i="6"/>
  <c r="MYF43" i="6"/>
  <c r="MYG43" i="6"/>
  <c r="MYH43" i="6"/>
  <c r="MYI43" i="6"/>
  <c r="MYJ43" i="6"/>
  <c r="MYK43" i="6"/>
  <c r="MYL43" i="6"/>
  <c r="MYM43" i="6"/>
  <c r="MYN43" i="6"/>
  <c r="MYO43" i="6"/>
  <c r="MYP43" i="6"/>
  <c r="MYQ43" i="6"/>
  <c r="MYR43" i="6"/>
  <c r="MYS43" i="6"/>
  <c r="MYT43" i="6"/>
  <c r="MYU43" i="6"/>
  <c r="MYV43" i="6"/>
  <c r="MYW43" i="6"/>
  <c r="MYX43" i="6"/>
  <c r="MYY43" i="6"/>
  <c r="MYZ43" i="6"/>
  <c r="MZA43" i="6"/>
  <c r="MZB43" i="6"/>
  <c r="MZC43" i="6"/>
  <c r="MZD43" i="6"/>
  <c r="MZE43" i="6"/>
  <c r="MZF43" i="6"/>
  <c r="MZG43" i="6"/>
  <c r="MZH43" i="6"/>
  <c r="MZI43" i="6"/>
  <c r="MZJ43" i="6"/>
  <c r="MZK43" i="6"/>
  <c r="MZL43" i="6"/>
  <c r="MZM43" i="6"/>
  <c r="MZN43" i="6"/>
  <c r="MZO43" i="6"/>
  <c r="MZP43" i="6"/>
  <c r="MZQ43" i="6"/>
  <c r="MZR43" i="6"/>
  <c r="MZS43" i="6"/>
  <c r="MZT43" i="6"/>
  <c r="MZU43" i="6"/>
  <c r="MZV43" i="6"/>
  <c r="MZW43" i="6"/>
  <c r="MZX43" i="6"/>
  <c r="MZY43" i="6"/>
  <c r="MZZ43" i="6"/>
  <c r="NAA43" i="6"/>
  <c r="NAB43" i="6"/>
  <c r="NAC43" i="6"/>
  <c r="NAD43" i="6"/>
  <c r="NAE43" i="6"/>
  <c r="NAF43" i="6"/>
  <c r="NAG43" i="6"/>
  <c r="NAH43" i="6"/>
  <c r="NAI43" i="6"/>
  <c r="NAJ43" i="6"/>
  <c r="NAK43" i="6"/>
  <c r="NAL43" i="6"/>
  <c r="NAM43" i="6"/>
  <c r="NAN43" i="6"/>
  <c r="NAO43" i="6"/>
  <c r="NAP43" i="6"/>
  <c r="NAQ43" i="6"/>
  <c r="NAR43" i="6"/>
  <c r="NAS43" i="6"/>
  <c r="NAT43" i="6"/>
  <c r="NAU43" i="6"/>
  <c r="NAV43" i="6"/>
  <c r="NAW43" i="6"/>
  <c r="NAX43" i="6"/>
  <c r="NAY43" i="6"/>
  <c r="NAZ43" i="6"/>
  <c r="NBA43" i="6"/>
  <c r="NBB43" i="6"/>
  <c r="NBC43" i="6"/>
  <c r="NBD43" i="6"/>
  <c r="NBE43" i="6"/>
  <c r="NBF43" i="6"/>
  <c r="NBG43" i="6"/>
  <c r="NBH43" i="6"/>
  <c r="NBI43" i="6"/>
  <c r="NBJ43" i="6"/>
  <c r="NBK43" i="6"/>
  <c r="NBL43" i="6"/>
  <c r="NBM43" i="6"/>
  <c r="NBN43" i="6"/>
  <c r="NBO43" i="6"/>
  <c r="NBP43" i="6"/>
  <c r="NBQ43" i="6"/>
  <c r="NBR43" i="6"/>
  <c r="NBS43" i="6"/>
  <c r="NBT43" i="6"/>
  <c r="NBU43" i="6"/>
  <c r="NBV43" i="6"/>
  <c r="NBW43" i="6"/>
  <c r="NBX43" i="6"/>
  <c r="NBY43" i="6"/>
  <c r="NBZ43" i="6"/>
  <c r="NCA43" i="6"/>
  <c r="NCB43" i="6"/>
  <c r="NCC43" i="6"/>
  <c r="NCD43" i="6"/>
  <c r="NCE43" i="6"/>
  <c r="NCF43" i="6"/>
  <c r="NCG43" i="6"/>
  <c r="NCH43" i="6"/>
  <c r="NCI43" i="6"/>
  <c r="NCJ43" i="6"/>
  <c r="NCK43" i="6"/>
  <c r="NCL43" i="6"/>
  <c r="NCM43" i="6"/>
  <c r="NCN43" i="6"/>
  <c r="NCO43" i="6"/>
  <c r="NCP43" i="6"/>
  <c r="NCQ43" i="6"/>
  <c r="NCR43" i="6"/>
  <c r="NCS43" i="6"/>
  <c r="NCT43" i="6"/>
  <c r="NCU43" i="6"/>
  <c r="NCV43" i="6"/>
  <c r="NCW43" i="6"/>
  <c r="NCX43" i="6"/>
  <c r="NCY43" i="6"/>
  <c r="NCZ43" i="6"/>
  <c r="NDA43" i="6"/>
  <c r="NDB43" i="6"/>
  <c r="NDC43" i="6"/>
  <c r="NDD43" i="6"/>
  <c r="NDE43" i="6"/>
  <c r="NDF43" i="6"/>
  <c r="NDG43" i="6"/>
  <c r="NDH43" i="6"/>
  <c r="NDI43" i="6"/>
  <c r="NDJ43" i="6"/>
  <c r="NDK43" i="6"/>
  <c r="NDL43" i="6"/>
  <c r="NDM43" i="6"/>
  <c r="NDN43" i="6"/>
  <c r="NDO43" i="6"/>
  <c r="NDP43" i="6"/>
  <c r="NDQ43" i="6"/>
  <c r="NDR43" i="6"/>
  <c r="NDS43" i="6"/>
  <c r="NDT43" i="6"/>
  <c r="NDU43" i="6"/>
  <c r="NDV43" i="6"/>
  <c r="NDW43" i="6"/>
  <c r="NDX43" i="6"/>
  <c r="NDY43" i="6"/>
  <c r="NDZ43" i="6"/>
  <c r="NEA43" i="6"/>
  <c r="NEB43" i="6"/>
  <c r="NEC43" i="6"/>
  <c r="NED43" i="6"/>
  <c r="NEE43" i="6"/>
  <c r="NEF43" i="6"/>
  <c r="NEG43" i="6"/>
  <c r="NEH43" i="6"/>
  <c r="NEI43" i="6"/>
  <c r="NEJ43" i="6"/>
  <c r="NEK43" i="6"/>
  <c r="NEL43" i="6"/>
  <c r="NEM43" i="6"/>
  <c r="NEN43" i="6"/>
  <c r="NEO43" i="6"/>
  <c r="NEP43" i="6"/>
  <c r="NEQ43" i="6"/>
  <c r="NER43" i="6"/>
  <c r="NES43" i="6"/>
  <c r="NET43" i="6"/>
  <c r="NEU43" i="6"/>
  <c r="NEV43" i="6"/>
  <c r="NEW43" i="6"/>
  <c r="NEX43" i="6"/>
  <c r="NEY43" i="6"/>
  <c r="NEZ43" i="6"/>
  <c r="NFA43" i="6"/>
  <c r="NFB43" i="6"/>
  <c r="NFC43" i="6"/>
  <c r="NFD43" i="6"/>
  <c r="NFE43" i="6"/>
  <c r="NFF43" i="6"/>
  <c r="NFG43" i="6"/>
  <c r="NFH43" i="6"/>
  <c r="NFI43" i="6"/>
  <c r="NFJ43" i="6"/>
  <c r="NFK43" i="6"/>
  <c r="NFL43" i="6"/>
  <c r="NFM43" i="6"/>
  <c r="NFN43" i="6"/>
  <c r="NFO43" i="6"/>
  <c r="NFP43" i="6"/>
  <c r="NFQ43" i="6"/>
  <c r="NFR43" i="6"/>
  <c r="NFS43" i="6"/>
  <c r="NFT43" i="6"/>
  <c r="NFU43" i="6"/>
  <c r="NFV43" i="6"/>
  <c r="NFW43" i="6"/>
  <c r="NFX43" i="6"/>
  <c r="NFY43" i="6"/>
  <c r="NFZ43" i="6"/>
  <c r="NGA43" i="6"/>
  <c r="NGB43" i="6"/>
  <c r="NGC43" i="6"/>
  <c r="NGD43" i="6"/>
  <c r="NGE43" i="6"/>
  <c r="NGF43" i="6"/>
  <c r="NGG43" i="6"/>
  <c r="NGH43" i="6"/>
  <c r="NGI43" i="6"/>
  <c r="NGJ43" i="6"/>
  <c r="NGK43" i="6"/>
  <c r="NGL43" i="6"/>
  <c r="NGM43" i="6"/>
  <c r="NGN43" i="6"/>
  <c r="NGO43" i="6"/>
  <c r="NGP43" i="6"/>
  <c r="NGQ43" i="6"/>
  <c r="NGR43" i="6"/>
  <c r="NGS43" i="6"/>
  <c r="NGT43" i="6"/>
  <c r="NGU43" i="6"/>
  <c r="NGV43" i="6"/>
  <c r="NGW43" i="6"/>
  <c r="NGX43" i="6"/>
  <c r="NGY43" i="6"/>
  <c r="NGZ43" i="6"/>
  <c r="NHA43" i="6"/>
  <c r="NHB43" i="6"/>
  <c r="NHC43" i="6"/>
  <c r="NHD43" i="6"/>
  <c r="NHE43" i="6"/>
  <c r="NHF43" i="6"/>
  <c r="NHG43" i="6"/>
  <c r="NHH43" i="6"/>
  <c r="NHI43" i="6"/>
  <c r="NHJ43" i="6"/>
  <c r="NHK43" i="6"/>
  <c r="NHL43" i="6"/>
  <c r="NHM43" i="6"/>
  <c r="NHN43" i="6"/>
  <c r="NHO43" i="6"/>
  <c r="NHP43" i="6"/>
  <c r="NHQ43" i="6"/>
  <c r="NHR43" i="6"/>
  <c r="NHS43" i="6"/>
  <c r="NHT43" i="6"/>
  <c r="NHU43" i="6"/>
  <c r="NHV43" i="6"/>
  <c r="NHW43" i="6"/>
  <c r="NHX43" i="6"/>
  <c r="NHY43" i="6"/>
  <c r="NHZ43" i="6"/>
  <c r="NIA43" i="6"/>
  <c r="NIB43" i="6"/>
  <c r="NIC43" i="6"/>
  <c r="NID43" i="6"/>
  <c r="NIE43" i="6"/>
  <c r="NIF43" i="6"/>
  <c r="NIG43" i="6"/>
  <c r="NIH43" i="6"/>
  <c r="NII43" i="6"/>
  <c r="NIJ43" i="6"/>
  <c r="NIK43" i="6"/>
  <c r="NIL43" i="6"/>
  <c r="NIM43" i="6"/>
  <c r="NIN43" i="6"/>
  <c r="NIO43" i="6"/>
  <c r="NIP43" i="6"/>
  <c r="NIQ43" i="6"/>
  <c r="NIR43" i="6"/>
  <c r="NIS43" i="6"/>
  <c r="NIT43" i="6"/>
  <c r="NIU43" i="6"/>
  <c r="NIV43" i="6"/>
  <c r="NIW43" i="6"/>
  <c r="NIX43" i="6"/>
  <c r="NIY43" i="6"/>
  <c r="NIZ43" i="6"/>
  <c r="NJA43" i="6"/>
  <c r="NJB43" i="6"/>
  <c r="NJC43" i="6"/>
  <c r="NJD43" i="6"/>
  <c r="NJE43" i="6"/>
  <c r="NJF43" i="6"/>
  <c r="NJG43" i="6"/>
  <c r="NJH43" i="6"/>
  <c r="NJI43" i="6"/>
  <c r="NJJ43" i="6"/>
  <c r="NJK43" i="6"/>
  <c r="NJL43" i="6"/>
  <c r="NJM43" i="6"/>
  <c r="NJN43" i="6"/>
  <c r="NJO43" i="6"/>
  <c r="NJP43" i="6"/>
  <c r="NJQ43" i="6"/>
  <c r="NJR43" i="6"/>
  <c r="NJS43" i="6"/>
  <c r="NJT43" i="6"/>
  <c r="NJU43" i="6"/>
  <c r="NJV43" i="6"/>
  <c r="NJW43" i="6"/>
  <c r="NJX43" i="6"/>
  <c r="NJY43" i="6"/>
  <c r="NJZ43" i="6"/>
  <c r="NKA43" i="6"/>
  <c r="NKB43" i="6"/>
  <c r="NKC43" i="6"/>
  <c r="NKD43" i="6"/>
  <c r="NKE43" i="6"/>
  <c r="NKF43" i="6"/>
  <c r="NKG43" i="6"/>
  <c r="NKH43" i="6"/>
  <c r="NKI43" i="6"/>
  <c r="NKJ43" i="6"/>
  <c r="NKK43" i="6"/>
  <c r="NKL43" i="6"/>
  <c r="NKM43" i="6"/>
  <c r="NKN43" i="6"/>
  <c r="NKO43" i="6"/>
  <c r="NKP43" i="6"/>
  <c r="NKQ43" i="6"/>
  <c r="NKR43" i="6"/>
  <c r="NKS43" i="6"/>
  <c r="NKT43" i="6"/>
  <c r="NKU43" i="6"/>
  <c r="NKV43" i="6"/>
  <c r="NKW43" i="6"/>
  <c r="NKX43" i="6"/>
  <c r="NKY43" i="6"/>
  <c r="NKZ43" i="6"/>
  <c r="NLA43" i="6"/>
  <c r="NLB43" i="6"/>
  <c r="NLC43" i="6"/>
  <c r="NLD43" i="6"/>
  <c r="NLE43" i="6"/>
  <c r="NLF43" i="6"/>
  <c r="NLG43" i="6"/>
  <c r="NLH43" i="6"/>
  <c r="NLI43" i="6"/>
  <c r="NLJ43" i="6"/>
  <c r="NLK43" i="6"/>
  <c r="NLL43" i="6"/>
  <c r="NLM43" i="6"/>
  <c r="NLN43" i="6"/>
  <c r="NLO43" i="6"/>
  <c r="NLP43" i="6"/>
  <c r="NLQ43" i="6"/>
  <c r="NLR43" i="6"/>
  <c r="NLS43" i="6"/>
  <c r="NLT43" i="6"/>
  <c r="NLU43" i="6"/>
  <c r="NLV43" i="6"/>
  <c r="NLW43" i="6"/>
  <c r="NLX43" i="6"/>
  <c r="NLY43" i="6"/>
  <c r="NLZ43" i="6"/>
  <c r="NMA43" i="6"/>
  <c r="NMB43" i="6"/>
  <c r="NMC43" i="6"/>
  <c r="NMD43" i="6"/>
  <c r="NME43" i="6"/>
  <c r="NMF43" i="6"/>
  <c r="NMG43" i="6"/>
  <c r="NMH43" i="6"/>
  <c r="NMI43" i="6"/>
  <c r="NMJ43" i="6"/>
  <c r="NMK43" i="6"/>
  <c r="NML43" i="6"/>
  <c r="NMM43" i="6"/>
  <c r="NMN43" i="6"/>
  <c r="NMO43" i="6"/>
  <c r="NMP43" i="6"/>
  <c r="NMQ43" i="6"/>
  <c r="NMR43" i="6"/>
  <c r="NMS43" i="6"/>
  <c r="NMT43" i="6"/>
  <c r="NMU43" i="6"/>
  <c r="NMV43" i="6"/>
  <c r="NMW43" i="6"/>
  <c r="NMX43" i="6"/>
  <c r="NMY43" i="6"/>
  <c r="NMZ43" i="6"/>
  <c r="NNA43" i="6"/>
  <c r="NNB43" i="6"/>
  <c r="NNC43" i="6"/>
  <c r="NND43" i="6"/>
  <c r="NNE43" i="6"/>
  <c r="NNF43" i="6"/>
  <c r="NNG43" i="6"/>
  <c r="NNH43" i="6"/>
  <c r="NNI43" i="6"/>
  <c r="NNJ43" i="6"/>
  <c r="NNK43" i="6"/>
  <c r="NNL43" i="6"/>
  <c r="NNM43" i="6"/>
  <c r="NNN43" i="6"/>
  <c r="NNO43" i="6"/>
  <c r="NNP43" i="6"/>
  <c r="NNQ43" i="6"/>
  <c r="NNR43" i="6"/>
  <c r="NNS43" i="6"/>
  <c r="NNT43" i="6"/>
  <c r="NNU43" i="6"/>
  <c r="NNV43" i="6"/>
  <c r="NNW43" i="6"/>
  <c r="NNX43" i="6"/>
  <c r="NNY43" i="6"/>
  <c r="NNZ43" i="6"/>
  <c r="NOA43" i="6"/>
  <c r="NOB43" i="6"/>
  <c r="NOC43" i="6"/>
  <c r="NOD43" i="6"/>
  <c r="NOE43" i="6"/>
  <c r="NOF43" i="6"/>
  <c r="NOG43" i="6"/>
  <c r="NOH43" i="6"/>
  <c r="NOI43" i="6"/>
  <c r="NOJ43" i="6"/>
  <c r="NOK43" i="6"/>
  <c r="NOL43" i="6"/>
  <c r="NOM43" i="6"/>
  <c r="NON43" i="6"/>
  <c r="NOO43" i="6"/>
  <c r="NOP43" i="6"/>
  <c r="NOQ43" i="6"/>
  <c r="NOR43" i="6"/>
  <c r="NOS43" i="6"/>
  <c r="NOT43" i="6"/>
  <c r="NOU43" i="6"/>
  <c r="NOV43" i="6"/>
  <c r="NOW43" i="6"/>
  <c r="NOX43" i="6"/>
  <c r="NOY43" i="6"/>
  <c r="NOZ43" i="6"/>
  <c r="NPA43" i="6"/>
  <c r="NPB43" i="6"/>
  <c r="NPC43" i="6"/>
  <c r="NPD43" i="6"/>
  <c r="NPE43" i="6"/>
  <c r="NPF43" i="6"/>
  <c r="NPG43" i="6"/>
  <c r="NPH43" i="6"/>
  <c r="NPI43" i="6"/>
  <c r="NPJ43" i="6"/>
  <c r="NPK43" i="6"/>
  <c r="NPL43" i="6"/>
  <c r="NPM43" i="6"/>
  <c r="NPN43" i="6"/>
  <c r="NPO43" i="6"/>
  <c r="NPP43" i="6"/>
  <c r="NPQ43" i="6"/>
  <c r="NPR43" i="6"/>
  <c r="NPS43" i="6"/>
  <c r="NPT43" i="6"/>
  <c r="NPU43" i="6"/>
  <c r="NPV43" i="6"/>
  <c r="NPW43" i="6"/>
  <c r="NPX43" i="6"/>
  <c r="NPY43" i="6"/>
  <c r="NPZ43" i="6"/>
  <c r="NQA43" i="6"/>
  <c r="NQB43" i="6"/>
  <c r="NQC43" i="6"/>
  <c r="NQD43" i="6"/>
  <c r="NQE43" i="6"/>
  <c r="NQF43" i="6"/>
  <c r="NQG43" i="6"/>
  <c r="NQH43" i="6"/>
  <c r="NQI43" i="6"/>
  <c r="NQJ43" i="6"/>
  <c r="NQK43" i="6"/>
  <c r="NQL43" i="6"/>
  <c r="NQM43" i="6"/>
  <c r="NQN43" i="6"/>
  <c r="NQO43" i="6"/>
  <c r="NQP43" i="6"/>
  <c r="NQQ43" i="6"/>
  <c r="NQR43" i="6"/>
  <c r="NQS43" i="6"/>
  <c r="NQT43" i="6"/>
  <c r="NQU43" i="6"/>
  <c r="NQV43" i="6"/>
  <c r="NQW43" i="6"/>
  <c r="NQX43" i="6"/>
  <c r="NQY43" i="6"/>
  <c r="NQZ43" i="6"/>
  <c r="NRA43" i="6"/>
  <c r="NRB43" i="6"/>
  <c r="NRC43" i="6"/>
  <c r="NRD43" i="6"/>
  <c r="NRE43" i="6"/>
  <c r="NRF43" i="6"/>
  <c r="NRG43" i="6"/>
  <c r="NRH43" i="6"/>
  <c r="NRI43" i="6"/>
  <c r="NRJ43" i="6"/>
  <c r="NRK43" i="6"/>
  <c r="NRL43" i="6"/>
  <c r="NRM43" i="6"/>
  <c r="NRN43" i="6"/>
  <c r="NRO43" i="6"/>
  <c r="NRP43" i="6"/>
  <c r="NRQ43" i="6"/>
  <c r="NRR43" i="6"/>
  <c r="NRS43" i="6"/>
  <c r="NRT43" i="6"/>
  <c r="NRU43" i="6"/>
  <c r="NRV43" i="6"/>
  <c r="NRW43" i="6"/>
  <c r="NRX43" i="6"/>
  <c r="NRY43" i="6"/>
  <c r="NRZ43" i="6"/>
  <c r="NSA43" i="6"/>
  <c r="NSB43" i="6"/>
  <c r="NSC43" i="6"/>
  <c r="NSD43" i="6"/>
  <c r="NSE43" i="6"/>
  <c r="NSF43" i="6"/>
  <c r="NSG43" i="6"/>
  <c r="NSH43" i="6"/>
  <c r="NSI43" i="6"/>
  <c r="NSJ43" i="6"/>
  <c r="NSK43" i="6"/>
  <c r="NSL43" i="6"/>
  <c r="NSM43" i="6"/>
  <c r="NSN43" i="6"/>
  <c r="NSO43" i="6"/>
  <c r="NSP43" i="6"/>
  <c r="NSQ43" i="6"/>
  <c r="NSR43" i="6"/>
  <c r="NSS43" i="6"/>
  <c r="NST43" i="6"/>
  <c r="NSU43" i="6"/>
  <c r="NSV43" i="6"/>
  <c r="NSW43" i="6"/>
  <c r="NSX43" i="6"/>
  <c r="NSY43" i="6"/>
  <c r="NSZ43" i="6"/>
  <c r="NTA43" i="6"/>
  <c r="NTB43" i="6"/>
  <c r="NTC43" i="6"/>
  <c r="NTD43" i="6"/>
  <c r="NTE43" i="6"/>
  <c r="NTF43" i="6"/>
  <c r="NTG43" i="6"/>
  <c r="NTH43" i="6"/>
  <c r="NTI43" i="6"/>
  <c r="NTJ43" i="6"/>
  <c r="NTK43" i="6"/>
  <c r="NTL43" i="6"/>
  <c r="NTM43" i="6"/>
  <c r="NTN43" i="6"/>
  <c r="NTO43" i="6"/>
  <c r="NTP43" i="6"/>
  <c r="NTQ43" i="6"/>
  <c r="NTR43" i="6"/>
  <c r="NTS43" i="6"/>
  <c r="NTT43" i="6"/>
  <c r="NTU43" i="6"/>
  <c r="NTV43" i="6"/>
  <c r="NTW43" i="6"/>
  <c r="NTX43" i="6"/>
  <c r="NTY43" i="6"/>
  <c r="NTZ43" i="6"/>
  <c r="NUA43" i="6"/>
  <c r="NUB43" i="6"/>
  <c r="NUC43" i="6"/>
  <c r="NUD43" i="6"/>
  <c r="NUE43" i="6"/>
  <c r="NUF43" i="6"/>
  <c r="NUG43" i="6"/>
  <c r="NUH43" i="6"/>
  <c r="NUI43" i="6"/>
  <c r="NUJ43" i="6"/>
  <c r="NUK43" i="6"/>
  <c r="NUL43" i="6"/>
  <c r="NUM43" i="6"/>
  <c r="NUN43" i="6"/>
  <c r="NUO43" i="6"/>
  <c r="NUP43" i="6"/>
  <c r="NUQ43" i="6"/>
  <c r="NUR43" i="6"/>
  <c r="NUS43" i="6"/>
  <c r="NUT43" i="6"/>
  <c r="NUU43" i="6"/>
  <c r="NUV43" i="6"/>
  <c r="NUW43" i="6"/>
  <c r="NUX43" i="6"/>
  <c r="NUY43" i="6"/>
  <c r="NUZ43" i="6"/>
  <c r="NVA43" i="6"/>
  <c r="NVB43" i="6"/>
  <c r="NVC43" i="6"/>
  <c r="NVD43" i="6"/>
  <c r="NVE43" i="6"/>
  <c r="NVF43" i="6"/>
  <c r="NVG43" i="6"/>
  <c r="NVH43" i="6"/>
  <c r="NVI43" i="6"/>
  <c r="NVJ43" i="6"/>
  <c r="NVK43" i="6"/>
  <c r="NVL43" i="6"/>
  <c r="NVM43" i="6"/>
  <c r="NVN43" i="6"/>
  <c r="NVO43" i="6"/>
  <c r="NVP43" i="6"/>
  <c r="NVQ43" i="6"/>
  <c r="NVR43" i="6"/>
  <c r="NVS43" i="6"/>
  <c r="NVT43" i="6"/>
  <c r="NVU43" i="6"/>
  <c r="NVV43" i="6"/>
  <c r="NVW43" i="6"/>
  <c r="NVX43" i="6"/>
  <c r="NVY43" i="6"/>
  <c r="NVZ43" i="6"/>
  <c r="NWA43" i="6"/>
  <c r="NWB43" i="6"/>
  <c r="NWC43" i="6"/>
  <c r="NWD43" i="6"/>
  <c r="NWE43" i="6"/>
  <c r="NWF43" i="6"/>
  <c r="NWG43" i="6"/>
  <c r="NWH43" i="6"/>
  <c r="NWI43" i="6"/>
  <c r="NWJ43" i="6"/>
  <c r="NWK43" i="6"/>
  <c r="NWL43" i="6"/>
  <c r="NWM43" i="6"/>
  <c r="NWN43" i="6"/>
  <c r="NWO43" i="6"/>
  <c r="NWP43" i="6"/>
  <c r="NWQ43" i="6"/>
  <c r="NWR43" i="6"/>
  <c r="NWS43" i="6"/>
  <c r="NWT43" i="6"/>
  <c r="NWU43" i="6"/>
  <c r="NWV43" i="6"/>
  <c r="NWW43" i="6"/>
  <c r="NWX43" i="6"/>
  <c r="NWY43" i="6"/>
  <c r="NWZ43" i="6"/>
  <c r="NXA43" i="6"/>
  <c r="NXB43" i="6"/>
  <c r="NXC43" i="6"/>
  <c r="NXD43" i="6"/>
  <c r="NXE43" i="6"/>
  <c r="NXF43" i="6"/>
  <c r="NXG43" i="6"/>
  <c r="NXH43" i="6"/>
  <c r="NXI43" i="6"/>
  <c r="NXJ43" i="6"/>
  <c r="NXK43" i="6"/>
  <c r="NXL43" i="6"/>
  <c r="NXM43" i="6"/>
  <c r="NXN43" i="6"/>
  <c r="NXO43" i="6"/>
  <c r="NXP43" i="6"/>
  <c r="NXQ43" i="6"/>
  <c r="NXR43" i="6"/>
  <c r="NXS43" i="6"/>
  <c r="NXT43" i="6"/>
  <c r="NXU43" i="6"/>
  <c r="NXV43" i="6"/>
  <c r="NXW43" i="6"/>
  <c r="NXX43" i="6"/>
  <c r="NXY43" i="6"/>
  <c r="NXZ43" i="6"/>
  <c r="NYA43" i="6"/>
  <c r="NYB43" i="6"/>
  <c r="NYC43" i="6"/>
  <c r="NYD43" i="6"/>
  <c r="NYE43" i="6"/>
  <c r="NYF43" i="6"/>
  <c r="NYG43" i="6"/>
  <c r="NYH43" i="6"/>
  <c r="NYI43" i="6"/>
  <c r="NYJ43" i="6"/>
  <c r="NYK43" i="6"/>
  <c r="NYL43" i="6"/>
  <c r="NYM43" i="6"/>
  <c r="NYN43" i="6"/>
  <c r="NYO43" i="6"/>
  <c r="NYP43" i="6"/>
  <c r="NYQ43" i="6"/>
  <c r="NYR43" i="6"/>
  <c r="NYS43" i="6"/>
  <c r="NYT43" i="6"/>
  <c r="NYU43" i="6"/>
  <c r="NYV43" i="6"/>
  <c r="NYW43" i="6"/>
  <c r="NYX43" i="6"/>
  <c r="NYY43" i="6"/>
  <c r="NYZ43" i="6"/>
  <c r="NZA43" i="6"/>
  <c r="NZB43" i="6"/>
  <c r="NZC43" i="6"/>
  <c r="NZD43" i="6"/>
  <c r="NZE43" i="6"/>
  <c r="NZF43" i="6"/>
  <c r="NZG43" i="6"/>
  <c r="NZH43" i="6"/>
  <c r="NZI43" i="6"/>
  <c r="NZJ43" i="6"/>
  <c r="NZK43" i="6"/>
  <c r="NZL43" i="6"/>
  <c r="NZM43" i="6"/>
  <c r="NZN43" i="6"/>
  <c r="NZO43" i="6"/>
  <c r="NZP43" i="6"/>
  <c r="NZQ43" i="6"/>
  <c r="NZR43" i="6"/>
  <c r="NZS43" i="6"/>
  <c r="NZT43" i="6"/>
  <c r="NZU43" i="6"/>
  <c r="NZV43" i="6"/>
  <c r="NZW43" i="6"/>
  <c r="NZX43" i="6"/>
  <c r="NZY43" i="6"/>
  <c r="NZZ43" i="6"/>
  <c r="OAA43" i="6"/>
  <c r="OAB43" i="6"/>
  <c r="OAC43" i="6"/>
  <c r="OAD43" i="6"/>
  <c r="OAE43" i="6"/>
  <c r="OAF43" i="6"/>
  <c r="OAG43" i="6"/>
  <c r="OAH43" i="6"/>
  <c r="OAI43" i="6"/>
  <c r="OAJ43" i="6"/>
  <c r="OAK43" i="6"/>
  <c r="OAL43" i="6"/>
  <c r="OAM43" i="6"/>
  <c r="OAN43" i="6"/>
  <c r="OAO43" i="6"/>
  <c r="OAP43" i="6"/>
  <c r="OAQ43" i="6"/>
  <c r="OAR43" i="6"/>
  <c r="OAS43" i="6"/>
  <c r="OAT43" i="6"/>
  <c r="OAU43" i="6"/>
  <c r="OAV43" i="6"/>
  <c r="OAW43" i="6"/>
  <c r="OAX43" i="6"/>
  <c r="OAY43" i="6"/>
  <c r="OAZ43" i="6"/>
  <c r="OBA43" i="6"/>
  <c r="OBB43" i="6"/>
  <c r="OBC43" i="6"/>
  <c r="OBD43" i="6"/>
  <c r="OBE43" i="6"/>
  <c r="OBF43" i="6"/>
  <c r="OBG43" i="6"/>
  <c r="OBH43" i="6"/>
  <c r="OBI43" i="6"/>
  <c r="OBJ43" i="6"/>
  <c r="OBK43" i="6"/>
  <c r="OBL43" i="6"/>
  <c r="OBM43" i="6"/>
  <c r="OBN43" i="6"/>
  <c r="OBO43" i="6"/>
  <c r="OBP43" i="6"/>
  <c r="OBQ43" i="6"/>
  <c r="OBR43" i="6"/>
  <c r="OBS43" i="6"/>
  <c r="OBT43" i="6"/>
  <c r="OBU43" i="6"/>
  <c r="OBV43" i="6"/>
  <c r="OBW43" i="6"/>
  <c r="OBX43" i="6"/>
  <c r="OBY43" i="6"/>
  <c r="OBZ43" i="6"/>
  <c r="OCA43" i="6"/>
  <c r="OCB43" i="6"/>
  <c r="OCC43" i="6"/>
  <c r="OCD43" i="6"/>
  <c r="OCE43" i="6"/>
  <c r="OCF43" i="6"/>
  <c r="OCG43" i="6"/>
  <c r="OCH43" i="6"/>
  <c r="OCI43" i="6"/>
  <c r="OCJ43" i="6"/>
  <c r="OCK43" i="6"/>
  <c r="OCL43" i="6"/>
  <c r="OCM43" i="6"/>
  <c r="OCN43" i="6"/>
  <c r="OCO43" i="6"/>
  <c r="OCP43" i="6"/>
  <c r="OCQ43" i="6"/>
  <c r="OCR43" i="6"/>
  <c r="OCS43" i="6"/>
  <c r="OCT43" i="6"/>
  <c r="OCU43" i="6"/>
  <c r="OCV43" i="6"/>
  <c r="OCW43" i="6"/>
  <c r="OCX43" i="6"/>
  <c r="OCY43" i="6"/>
  <c r="OCZ43" i="6"/>
  <c r="ODA43" i="6"/>
  <c r="ODB43" i="6"/>
  <c r="ODC43" i="6"/>
  <c r="ODD43" i="6"/>
  <c r="ODE43" i="6"/>
  <c r="ODF43" i="6"/>
  <c r="ODG43" i="6"/>
  <c r="ODH43" i="6"/>
  <c r="ODI43" i="6"/>
  <c r="ODJ43" i="6"/>
  <c r="ODK43" i="6"/>
  <c r="ODL43" i="6"/>
  <c r="ODM43" i="6"/>
  <c r="ODN43" i="6"/>
  <c r="ODO43" i="6"/>
  <c r="ODP43" i="6"/>
  <c r="ODQ43" i="6"/>
  <c r="ODR43" i="6"/>
  <c r="ODS43" i="6"/>
  <c r="ODT43" i="6"/>
  <c r="ODU43" i="6"/>
  <c r="ODV43" i="6"/>
  <c r="ODW43" i="6"/>
  <c r="ODX43" i="6"/>
  <c r="ODY43" i="6"/>
  <c r="ODZ43" i="6"/>
  <c r="OEA43" i="6"/>
  <c r="OEB43" i="6"/>
  <c r="OEC43" i="6"/>
  <c r="OED43" i="6"/>
  <c r="OEE43" i="6"/>
  <c r="OEF43" i="6"/>
  <c r="OEG43" i="6"/>
  <c r="OEH43" i="6"/>
  <c r="OEI43" i="6"/>
  <c r="OEJ43" i="6"/>
  <c r="OEK43" i="6"/>
  <c r="OEL43" i="6"/>
  <c r="OEM43" i="6"/>
  <c r="OEN43" i="6"/>
  <c r="OEO43" i="6"/>
  <c r="OEP43" i="6"/>
  <c r="OEQ43" i="6"/>
  <c r="OER43" i="6"/>
  <c r="OES43" i="6"/>
  <c r="OET43" i="6"/>
  <c r="OEU43" i="6"/>
  <c r="OEV43" i="6"/>
  <c r="OEW43" i="6"/>
  <c r="OEX43" i="6"/>
  <c r="OEY43" i="6"/>
  <c r="OEZ43" i="6"/>
  <c r="OFA43" i="6"/>
  <c r="OFB43" i="6"/>
  <c r="OFC43" i="6"/>
  <c r="OFD43" i="6"/>
  <c r="OFE43" i="6"/>
  <c r="OFF43" i="6"/>
  <c r="OFG43" i="6"/>
  <c r="OFH43" i="6"/>
  <c r="OFI43" i="6"/>
  <c r="OFJ43" i="6"/>
  <c r="OFK43" i="6"/>
  <c r="OFL43" i="6"/>
  <c r="OFM43" i="6"/>
  <c r="OFN43" i="6"/>
  <c r="OFO43" i="6"/>
  <c r="OFP43" i="6"/>
  <c r="OFQ43" i="6"/>
  <c r="OFR43" i="6"/>
  <c r="OFS43" i="6"/>
  <c r="OFT43" i="6"/>
  <c r="OFU43" i="6"/>
  <c r="OFV43" i="6"/>
  <c r="OFW43" i="6"/>
  <c r="OFX43" i="6"/>
  <c r="OFY43" i="6"/>
  <c r="OFZ43" i="6"/>
  <c r="OGA43" i="6"/>
  <c r="OGB43" i="6"/>
  <c r="OGC43" i="6"/>
  <c r="OGD43" i="6"/>
  <c r="OGE43" i="6"/>
  <c r="OGF43" i="6"/>
  <c r="OGG43" i="6"/>
  <c r="OGH43" i="6"/>
  <c r="OGI43" i="6"/>
  <c r="OGJ43" i="6"/>
  <c r="OGK43" i="6"/>
  <c r="OGL43" i="6"/>
  <c r="OGM43" i="6"/>
  <c r="OGN43" i="6"/>
  <c r="OGO43" i="6"/>
  <c r="OGP43" i="6"/>
  <c r="OGQ43" i="6"/>
  <c r="OGR43" i="6"/>
  <c r="OGS43" i="6"/>
  <c r="OGT43" i="6"/>
  <c r="OGU43" i="6"/>
  <c r="OGV43" i="6"/>
  <c r="OGW43" i="6"/>
  <c r="OGX43" i="6"/>
  <c r="OGY43" i="6"/>
  <c r="OGZ43" i="6"/>
  <c r="OHA43" i="6"/>
  <c r="OHB43" i="6"/>
  <c r="OHC43" i="6"/>
  <c r="OHD43" i="6"/>
  <c r="OHE43" i="6"/>
  <c r="OHF43" i="6"/>
  <c r="OHG43" i="6"/>
  <c r="OHH43" i="6"/>
  <c r="OHI43" i="6"/>
  <c r="OHJ43" i="6"/>
  <c r="OHK43" i="6"/>
  <c r="OHL43" i="6"/>
  <c r="OHM43" i="6"/>
  <c r="OHN43" i="6"/>
  <c r="OHO43" i="6"/>
  <c r="OHP43" i="6"/>
  <c r="OHQ43" i="6"/>
  <c r="OHR43" i="6"/>
  <c r="OHS43" i="6"/>
  <c r="OHT43" i="6"/>
  <c r="OHU43" i="6"/>
  <c r="OHV43" i="6"/>
  <c r="OHW43" i="6"/>
  <c r="OHX43" i="6"/>
  <c r="OHY43" i="6"/>
  <c r="OHZ43" i="6"/>
  <c r="OIA43" i="6"/>
  <c r="OIB43" i="6"/>
  <c r="OIC43" i="6"/>
  <c r="OID43" i="6"/>
  <c r="OIE43" i="6"/>
  <c r="OIF43" i="6"/>
  <c r="OIG43" i="6"/>
  <c r="OIH43" i="6"/>
  <c r="OII43" i="6"/>
  <c r="OIJ43" i="6"/>
  <c r="OIK43" i="6"/>
  <c r="OIL43" i="6"/>
  <c r="OIM43" i="6"/>
  <c r="OIN43" i="6"/>
  <c r="OIO43" i="6"/>
  <c r="OIP43" i="6"/>
  <c r="OIQ43" i="6"/>
  <c r="OIR43" i="6"/>
  <c r="OIS43" i="6"/>
  <c r="OIT43" i="6"/>
  <c r="OIU43" i="6"/>
  <c r="OIV43" i="6"/>
  <c r="OIW43" i="6"/>
  <c r="OIX43" i="6"/>
  <c r="OIY43" i="6"/>
  <c r="OIZ43" i="6"/>
  <c r="OJA43" i="6"/>
  <c r="OJB43" i="6"/>
  <c r="OJC43" i="6"/>
  <c r="OJD43" i="6"/>
  <c r="OJE43" i="6"/>
  <c r="OJF43" i="6"/>
  <c r="OJG43" i="6"/>
  <c r="OJH43" i="6"/>
  <c r="OJI43" i="6"/>
  <c r="OJJ43" i="6"/>
  <c r="OJK43" i="6"/>
  <c r="OJL43" i="6"/>
  <c r="OJM43" i="6"/>
  <c r="OJN43" i="6"/>
  <c r="OJO43" i="6"/>
  <c r="OJP43" i="6"/>
  <c r="OJQ43" i="6"/>
  <c r="OJR43" i="6"/>
  <c r="OJS43" i="6"/>
  <c r="OJT43" i="6"/>
  <c r="OJU43" i="6"/>
  <c r="OJV43" i="6"/>
  <c r="OJW43" i="6"/>
  <c r="OJX43" i="6"/>
  <c r="OJY43" i="6"/>
  <c r="OJZ43" i="6"/>
  <c r="OKA43" i="6"/>
  <c r="OKB43" i="6"/>
  <c r="OKC43" i="6"/>
  <c r="OKD43" i="6"/>
  <c r="OKE43" i="6"/>
  <c r="OKF43" i="6"/>
  <c r="OKG43" i="6"/>
  <c r="OKH43" i="6"/>
  <c r="OKI43" i="6"/>
  <c r="OKJ43" i="6"/>
  <c r="OKK43" i="6"/>
  <c r="OKL43" i="6"/>
  <c r="OKM43" i="6"/>
  <c r="OKN43" i="6"/>
  <c r="OKO43" i="6"/>
  <c r="OKP43" i="6"/>
  <c r="OKQ43" i="6"/>
  <c r="OKR43" i="6"/>
  <c r="OKS43" i="6"/>
  <c r="OKT43" i="6"/>
  <c r="OKU43" i="6"/>
  <c r="OKV43" i="6"/>
  <c r="OKW43" i="6"/>
  <c r="OKX43" i="6"/>
  <c r="OKY43" i="6"/>
  <c r="OKZ43" i="6"/>
  <c r="OLA43" i="6"/>
  <c r="OLB43" i="6"/>
  <c r="OLC43" i="6"/>
  <c r="OLD43" i="6"/>
  <c r="OLE43" i="6"/>
  <c r="OLF43" i="6"/>
  <c r="OLG43" i="6"/>
  <c r="OLH43" i="6"/>
  <c r="OLI43" i="6"/>
  <c r="OLJ43" i="6"/>
  <c r="OLK43" i="6"/>
  <c r="OLL43" i="6"/>
  <c r="OLM43" i="6"/>
  <c r="OLN43" i="6"/>
  <c r="OLO43" i="6"/>
  <c r="OLP43" i="6"/>
  <c r="OLQ43" i="6"/>
  <c r="OLR43" i="6"/>
  <c r="OLS43" i="6"/>
  <c r="OLT43" i="6"/>
  <c r="OLU43" i="6"/>
  <c r="OLV43" i="6"/>
  <c r="OLW43" i="6"/>
  <c r="OLX43" i="6"/>
  <c r="OLY43" i="6"/>
  <c r="OLZ43" i="6"/>
  <c r="OMA43" i="6"/>
  <c r="OMB43" i="6"/>
  <c r="OMC43" i="6"/>
  <c r="OMD43" i="6"/>
  <c r="OME43" i="6"/>
  <c r="OMF43" i="6"/>
  <c r="OMG43" i="6"/>
  <c r="OMH43" i="6"/>
  <c r="OMI43" i="6"/>
  <c r="OMJ43" i="6"/>
  <c r="OMK43" i="6"/>
  <c r="OML43" i="6"/>
  <c r="OMM43" i="6"/>
  <c r="OMN43" i="6"/>
  <c r="OMO43" i="6"/>
  <c r="OMP43" i="6"/>
  <c r="OMQ43" i="6"/>
  <c r="OMR43" i="6"/>
  <c r="OMS43" i="6"/>
  <c r="OMT43" i="6"/>
  <c r="OMU43" i="6"/>
  <c r="OMV43" i="6"/>
  <c r="OMW43" i="6"/>
  <c r="OMX43" i="6"/>
  <c r="OMY43" i="6"/>
  <c r="OMZ43" i="6"/>
  <c r="ONA43" i="6"/>
  <c r="ONB43" i="6"/>
  <c r="ONC43" i="6"/>
  <c r="OND43" i="6"/>
  <c r="ONE43" i="6"/>
  <c r="ONF43" i="6"/>
  <c r="ONG43" i="6"/>
  <c r="ONH43" i="6"/>
  <c r="ONI43" i="6"/>
  <c r="ONJ43" i="6"/>
  <c r="ONK43" i="6"/>
  <c r="ONL43" i="6"/>
  <c r="ONM43" i="6"/>
  <c r="ONN43" i="6"/>
  <c r="ONO43" i="6"/>
  <c r="ONP43" i="6"/>
  <c r="ONQ43" i="6"/>
  <c r="ONR43" i="6"/>
  <c r="ONS43" i="6"/>
  <c r="ONT43" i="6"/>
  <c r="ONU43" i="6"/>
  <c r="ONV43" i="6"/>
  <c r="ONW43" i="6"/>
  <c r="ONX43" i="6"/>
  <c r="ONY43" i="6"/>
  <c r="ONZ43" i="6"/>
  <c r="OOA43" i="6"/>
  <c r="OOB43" i="6"/>
  <c r="OOC43" i="6"/>
  <c r="OOD43" i="6"/>
  <c r="OOE43" i="6"/>
  <c r="OOF43" i="6"/>
  <c r="OOG43" i="6"/>
  <c r="OOH43" i="6"/>
  <c r="OOI43" i="6"/>
  <c r="OOJ43" i="6"/>
  <c r="OOK43" i="6"/>
  <c r="OOL43" i="6"/>
  <c r="OOM43" i="6"/>
  <c r="OON43" i="6"/>
  <c r="OOO43" i="6"/>
  <c r="OOP43" i="6"/>
  <c r="OOQ43" i="6"/>
  <c r="OOR43" i="6"/>
  <c r="OOS43" i="6"/>
  <c r="OOT43" i="6"/>
  <c r="OOU43" i="6"/>
  <c r="OOV43" i="6"/>
  <c r="OOW43" i="6"/>
  <c r="OOX43" i="6"/>
  <c r="OOY43" i="6"/>
  <c r="OOZ43" i="6"/>
  <c r="OPA43" i="6"/>
  <c r="OPB43" i="6"/>
  <c r="OPC43" i="6"/>
  <c r="OPD43" i="6"/>
  <c r="OPE43" i="6"/>
  <c r="OPF43" i="6"/>
  <c r="OPG43" i="6"/>
  <c r="OPH43" i="6"/>
  <c r="OPI43" i="6"/>
  <c r="OPJ43" i="6"/>
  <c r="OPK43" i="6"/>
  <c r="OPL43" i="6"/>
  <c r="OPM43" i="6"/>
  <c r="OPN43" i="6"/>
  <c r="OPO43" i="6"/>
  <c r="OPP43" i="6"/>
  <c r="OPQ43" i="6"/>
  <c r="OPR43" i="6"/>
  <c r="OPS43" i="6"/>
  <c r="OPT43" i="6"/>
  <c r="OPU43" i="6"/>
  <c r="OPV43" i="6"/>
  <c r="OPW43" i="6"/>
  <c r="OPX43" i="6"/>
  <c r="OPY43" i="6"/>
  <c r="OPZ43" i="6"/>
  <c r="OQA43" i="6"/>
  <c r="OQB43" i="6"/>
  <c r="OQC43" i="6"/>
  <c r="OQD43" i="6"/>
  <c r="OQE43" i="6"/>
  <c r="OQF43" i="6"/>
  <c r="OQG43" i="6"/>
  <c r="OQH43" i="6"/>
  <c r="OQI43" i="6"/>
  <c r="OQJ43" i="6"/>
  <c r="OQK43" i="6"/>
  <c r="OQL43" i="6"/>
  <c r="OQM43" i="6"/>
  <c r="OQN43" i="6"/>
  <c r="OQO43" i="6"/>
  <c r="OQP43" i="6"/>
  <c r="OQQ43" i="6"/>
  <c r="OQR43" i="6"/>
  <c r="OQS43" i="6"/>
  <c r="OQT43" i="6"/>
  <c r="OQU43" i="6"/>
  <c r="OQV43" i="6"/>
  <c r="OQW43" i="6"/>
  <c r="OQX43" i="6"/>
  <c r="OQY43" i="6"/>
  <c r="OQZ43" i="6"/>
  <c r="ORA43" i="6"/>
  <c r="ORB43" i="6"/>
  <c r="ORC43" i="6"/>
  <c r="ORD43" i="6"/>
  <c r="ORE43" i="6"/>
  <c r="ORF43" i="6"/>
  <c r="ORG43" i="6"/>
  <c r="ORH43" i="6"/>
  <c r="ORI43" i="6"/>
  <c r="ORJ43" i="6"/>
  <c r="ORK43" i="6"/>
  <c r="ORL43" i="6"/>
  <c r="ORM43" i="6"/>
  <c r="ORN43" i="6"/>
  <c r="ORO43" i="6"/>
  <c r="ORP43" i="6"/>
  <c r="ORQ43" i="6"/>
  <c r="ORR43" i="6"/>
  <c r="ORS43" i="6"/>
  <c r="ORT43" i="6"/>
  <c r="ORU43" i="6"/>
  <c r="ORV43" i="6"/>
  <c r="ORW43" i="6"/>
  <c r="ORX43" i="6"/>
  <c r="ORY43" i="6"/>
  <c r="ORZ43" i="6"/>
  <c r="OSA43" i="6"/>
  <c r="OSB43" i="6"/>
  <c r="OSC43" i="6"/>
  <c r="OSD43" i="6"/>
  <c r="OSE43" i="6"/>
  <c r="OSF43" i="6"/>
  <c r="OSG43" i="6"/>
  <c r="OSH43" i="6"/>
  <c r="OSI43" i="6"/>
  <c r="OSJ43" i="6"/>
  <c r="OSK43" i="6"/>
  <c r="OSL43" i="6"/>
  <c r="OSM43" i="6"/>
  <c r="OSN43" i="6"/>
  <c r="OSO43" i="6"/>
  <c r="OSP43" i="6"/>
  <c r="OSQ43" i="6"/>
  <c r="OSR43" i="6"/>
  <c r="OSS43" i="6"/>
  <c r="OST43" i="6"/>
  <c r="OSU43" i="6"/>
  <c r="OSV43" i="6"/>
  <c r="OSW43" i="6"/>
  <c r="OSX43" i="6"/>
  <c r="OSY43" i="6"/>
  <c r="OSZ43" i="6"/>
  <c r="OTA43" i="6"/>
  <c r="OTB43" i="6"/>
  <c r="OTC43" i="6"/>
  <c r="OTD43" i="6"/>
  <c r="OTE43" i="6"/>
  <c r="OTF43" i="6"/>
  <c r="OTG43" i="6"/>
  <c r="OTH43" i="6"/>
  <c r="OTI43" i="6"/>
  <c r="OTJ43" i="6"/>
  <c r="OTK43" i="6"/>
  <c r="OTL43" i="6"/>
  <c r="OTM43" i="6"/>
  <c r="OTN43" i="6"/>
  <c r="OTO43" i="6"/>
  <c r="OTP43" i="6"/>
  <c r="OTQ43" i="6"/>
  <c r="OTR43" i="6"/>
  <c r="OTS43" i="6"/>
  <c r="OTT43" i="6"/>
  <c r="OTU43" i="6"/>
  <c r="OTV43" i="6"/>
  <c r="OTW43" i="6"/>
  <c r="OTX43" i="6"/>
  <c r="OTY43" i="6"/>
  <c r="OTZ43" i="6"/>
  <c r="OUA43" i="6"/>
  <c r="OUB43" i="6"/>
  <c r="OUC43" i="6"/>
  <c r="OUD43" i="6"/>
  <c r="OUE43" i="6"/>
  <c r="OUF43" i="6"/>
  <c r="OUG43" i="6"/>
  <c r="OUH43" i="6"/>
  <c r="OUI43" i="6"/>
  <c r="OUJ43" i="6"/>
  <c r="OUK43" i="6"/>
  <c r="OUL43" i="6"/>
  <c r="OUM43" i="6"/>
  <c r="OUN43" i="6"/>
  <c r="OUO43" i="6"/>
  <c r="OUP43" i="6"/>
  <c r="OUQ43" i="6"/>
  <c r="OUR43" i="6"/>
  <c r="OUS43" i="6"/>
  <c r="OUT43" i="6"/>
  <c r="OUU43" i="6"/>
  <c r="OUV43" i="6"/>
  <c r="OUW43" i="6"/>
  <c r="OUX43" i="6"/>
  <c r="OUY43" i="6"/>
  <c r="OUZ43" i="6"/>
  <c r="OVA43" i="6"/>
  <c r="OVB43" i="6"/>
  <c r="OVC43" i="6"/>
  <c r="OVD43" i="6"/>
  <c r="OVE43" i="6"/>
  <c r="OVF43" i="6"/>
  <c r="OVG43" i="6"/>
  <c r="OVH43" i="6"/>
  <c r="OVI43" i="6"/>
  <c r="OVJ43" i="6"/>
  <c r="OVK43" i="6"/>
  <c r="OVL43" i="6"/>
  <c r="OVM43" i="6"/>
  <c r="OVN43" i="6"/>
  <c r="OVO43" i="6"/>
  <c r="OVP43" i="6"/>
  <c r="OVQ43" i="6"/>
  <c r="OVR43" i="6"/>
  <c r="OVS43" i="6"/>
  <c r="OVT43" i="6"/>
  <c r="OVU43" i="6"/>
  <c r="OVV43" i="6"/>
  <c r="OVW43" i="6"/>
  <c r="OVX43" i="6"/>
  <c r="OVY43" i="6"/>
  <c r="OVZ43" i="6"/>
  <c r="OWA43" i="6"/>
  <c r="OWB43" i="6"/>
  <c r="OWC43" i="6"/>
  <c r="OWD43" i="6"/>
  <c r="OWE43" i="6"/>
  <c r="OWF43" i="6"/>
  <c r="OWG43" i="6"/>
  <c r="OWH43" i="6"/>
  <c r="OWI43" i="6"/>
  <c r="OWJ43" i="6"/>
  <c r="OWK43" i="6"/>
  <c r="OWL43" i="6"/>
  <c r="OWM43" i="6"/>
  <c r="OWN43" i="6"/>
  <c r="OWO43" i="6"/>
  <c r="OWP43" i="6"/>
  <c r="OWQ43" i="6"/>
  <c r="OWR43" i="6"/>
  <c r="OWS43" i="6"/>
  <c r="OWT43" i="6"/>
  <c r="OWU43" i="6"/>
  <c r="OWV43" i="6"/>
  <c r="OWW43" i="6"/>
  <c r="OWX43" i="6"/>
  <c r="OWY43" i="6"/>
  <c r="OWZ43" i="6"/>
  <c r="OXA43" i="6"/>
  <c r="OXB43" i="6"/>
  <c r="OXC43" i="6"/>
  <c r="OXD43" i="6"/>
  <c r="OXE43" i="6"/>
  <c r="OXF43" i="6"/>
  <c r="OXG43" i="6"/>
  <c r="OXH43" i="6"/>
  <c r="OXI43" i="6"/>
  <c r="OXJ43" i="6"/>
  <c r="OXK43" i="6"/>
  <c r="OXL43" i="6"/>
  <c r="OXM43" i="6"/>
  <c r="OXN43" i="6"/>
  <c r="OXO43" i="6"/>
  <c r="OXP43" i="6"/>
  <c r="OXQ43" i="6"/>
  <c r="OXR43" i="6"/>
  <c r="OXS43" i="6"/>
  <c r="OXT43" i="6"/>
  <c r="OXU43" i="6"/>
  <c r="OXV43" i="6"/>
  <c r="OXW43" i="6"/>
  <c r="OXX43" i="6"/>
  <c r="OXY43" i="6"/>
  <c r="OXZ43" i="6"/>
  <c r="OYA43" i="6"/>
  <c r="OYB43" i="6"/>
  <c r="OYC43" i="6"/>
  <c r="OYD43" i="6"/>
  <c r="OYE43" i="6"/>
  <c r="OYF43" i="6"/>
  <c r="OYG43" i="6"/>
  <c r="OYH43" i="6"/>
  <c r="OYI43" i="6"/>
  <c r="OYJ43" i="6"/>
  <c r="OYK43" i="6"/>
  <c r="OYL43" i="6"/>
  <c r="OYM43" i="6"/>
  <c r="OYN43" i="6"/>
  <c r="OYO43" i="6"/>
  <c r="OYP43" i="6"/>
  <c r="OYQ43" i="6"/>
  <c r="OYR43" i="6"/>
  <c r="OYS43" i="6"/>
  <c r="OYT43" i="6"/>
  <c r="OYU43" i="6"/>
  <c r="OYV43" i="6"/>
  <c r="OYW43" i="6"/>
  <c r="OYX43" i="6"/>
  <c r="OYY43" i="6"/>
  <c r="OYZ43" i="6"/>
  <c r="OZA43" i="6"/>
  <c r="OZB43" i="6"/>
  <c r="OZC43" i="6"/>
  <c r="OZD43" i="6"/>
  <c r="OZE43" i="6"/>
  <c r="OZF43" i="6"/>
  <c r="OZG43" i="6"/>
  <c r="OZH43" i="6"/>
  <c r="OZI43" i="6"/>
  <c r="OZJ43" i="6"/>
  <c r="OZK43" i="6"/>
  <c r="OZL43" i="6"/>
  <c r="OZM43" i="6"/>
  <c r="OZN43" i="6"/>
  <c r="OZO43" i="6"/>
  <c r="OZP43" i="6"/>
  <c r="OZQ43" i="6"/>
  <c r="OZR43" i="6"/>
  <c r="OZS43" i="6"/>
  <c r="OZT43" i="6"/>
  <c r="OZU43" i="6"/>
  <c r="OZV43" i="6"/>
  <c r="OZW43" i="6"/>
  <c r="OZX43" i="6"/>
  <c r="OZY43" i="6"/>
  <c r="OZZ43" i="6"/>
  <c r="PAA43" i="6"/>
  <c r="PAB43" i="6"/>
  <c r="PAC43" i="6"/>
  <c r="PAD43" i="6"/>
  <c r="PAE43" i="6"/>
  <c r="PAF43" i="6"/>
  <c r="PAG43" i="6"/>
  <c r="PAH43" i="6"/>
  <c r="PAI43" i="6"/>
  <c r="PAJ43" i="6"/>
  <c r="PAK43" i="6"/>
  <c r="PAL43" i="6"/>
  <c r="PAM43" i="6"/>
  <c r="PAN43" i="6"/>
  <c r="PAO43" i="6"/>
  <c r="PAP43" i="6"/>
  <c r="PAQ43" i="6"/>
  <c r="PAR43" i="6"/>
  <c r="PAS43" i="6"/>
  <c r="PAT43" i="6"/>
  <c r="PAU43" i="6"/>
  <c r="PAV43" i="6"/>
  <c r="PAW43" i="6"/>
  <c r="PAX43" i="6"/>
  <c r="PAY43" i="6"/>
  <c r="PAZ43" i="6"/>
  <c r="PBA43" i="6"/>
  <c r="PBB43" i="6"/>
  <c r="PBC43" i="6"/>
  <c r="PBD43" i="6"/>
  <c r="PBE43" i="6"/>
  <c r="PBF43" i="6"/>
  <c r="PBG43" i="6"/>
  <c r="PBH43" i="6"/>
  <c r="PBI43" i="6"/>
  <c r="PBJ43" i="6"/>
  <c r="PBK43" i="6"/>
  <c r="PBL43" i="6"/>
  <c r="PBM43" i="6"/>
  <c r="PBN43" i="6"/>
  <c r="PBO43" i="6"/>
  <c r="PBP43" i="6"/>
  <c r="PBQ43" i="6"/>
  <c r="PBR43" i="6"/>
  <c r="PBS43" i="6"/>
  <c r="PBT43" i="6"/>
  <c r="PBU43" i="6"/>
  <c r="PBV43" i="6"/>
  <c r="PBW43" i="6"/>
  <c r="PBX43" i="6"/>
  <c r="PBY43" i="6"/>
  <c r="PBZ43" i="6"/>
  <c r="PCA43" i="6"/>
  <c r="PCB43" i="6"/>
  <c r="PCC43" i="6"/>
  <c r="PCD43" i="6"/>
  <c r="PCE43" i="6"/>
  <c r="PCF43" i="6"/>
  <c r="PCG43" i="6"/>
  <c r="PCH43" i="6"/>
  <c r="PCI43" i="6"/>
  <c r="PCJ43" i="6"/>
  <c r="PCK43" i="6"/>
  <c r="PCL43" i="6"/>
  <c r="PCM43" i="6"/>
  <c r="PCN43" i="6"/>
  <c r="PCO43" i="6"/>
  <c r="PCP43" i="6"/>
  <c r="PCQ43" i="6"/>
  <c r="PCR43" i="6"/>
  <c r="PCS43" i="6"/>
  <c r="PCT43" i="6"/>
  <c r="PCU43" i="6"/>
  <c r="PCV43" i="6"/>
  <c r="PCW43" i="6"/>
  <c r="PCX43" i="6"/>
  <c r="PCY43" i="6"/>
  <c r="PCZ43" i="6"/>
  <c r="PDA43" i="6"/>
  <c r="PDB43" i="6"/>
  <c r="PDC43" i="6"/>
  <c r="PDD43" i="6"/>
  <c r="PDE43" i="6"/>
  <c r="PDF43" i="6"/>
  <c r="PDG43" i="6"/>
  <c r="PDH43" i="6"/>
  <c r="PDI43" i="6"/>
  <c r="PDJ43" i="6"/>
  <c r="PDK43" i="6"/>
  <c r="PDL43" i="6"/>
  <c r="PDM43" i="6"/>
  <c r="PDN43" i="6"/>
  <c r="PDO43" i="6"/>
  <c r="PDP43" i="6"/>
  <c r="PDQ43" i="6"/>
  <c r="PDR43" i="6"/>
  <c r="PDS43" i="6"/>
  <c r="PDT43" i="6"/>
  <c r="PDU43" i="6"/>
  <c r="PDV43" i="6"/>
  <c r="PDW43" i="6"/>
  <c r="PDX43" i="6"/>
  <c r="PDY43" i="6"/>
  <c r="PDZ43" i="6"/>
  <c r="PEA43" i="6"/>
  <c r="PEB43" i="6"/>
  <c r="PEC43" i="6"/>
  <c r="PED43" i="6"/>
  <c r="PEE43" i="6"/>
  <c r="PEF43" i="6"/>
  <c r="PEG43" i="6"/>
  <c r="PEH43" i="6"/>
  <c r="PEI43" i="6"/>
  <c r="PEJ43" i="6"/>
  <c r="PEK43" i="6"/>
  <c r="PEL43" i="6"/>
  <c r="PEM43" i="6"/>
  <c r="PEN43" i="6"/>
  <c r="PEO43" i="6"/>
  <c r="PEP43" i="6"/>
  <c r="PEQ43" i="6"/>
  <c r="PER43" i="6"/>
  <c r="PES43" i="6"/>
  <c r="PET43" i="6"/>
  <c r="PEU43" i="6"/>
  <c r="PEV43" i="6"/>
  <c r="PEW43" i="6"/>
  <c r="PEX43" i="6"/>
  <c r="PEY43" i="6"/>
  <c r="PEZ43" i="6"/>
  <c r="PFA43" i="6"/>
  <c r="PFB43" i="6"/>
  <c r="PFC43" i="6"/>
  <c r="PFD43" i="6"/>
  <c r="PFE43" i="6"/>
  <c r="PFF43" i="6"/>
  <c r="PFG43" i="6"/>
  <c r="PFH43" i="6"/>
  <c r="PFI43" i="6"/>
  <c r="PFJ43" i="6"/>
  <c r="PFK43" i="6"/>
  <c r="PFL43" i="6"/>
  <c r="PFM43" i="6"/>
  <c r="PFN43" i="6"/>
  <c r="PFO43" i="6"/>
  <c r="PFP43" i="6"/>
  <c r="PFQ43" i="6"/>
  <c r="PFR43" i="6"/>
  <c r="PFS43" i="6"/>
  <c r="PFT43" i="6"/>
  <c r="PFU43" i="6"/>
  <c r="PFV43" i="6"/>
  <c r="PFW43" i="6"/>
  <c r="PFX43" i="6"/>
  <c r="PFY43" i="6"/>
  <c r="PFZ43" i="6"/>
  <c r="PGA43" i="6"/>
  <c r="PGB43" i="6"/>
  <c r="PGC43" i="6"/>
  <c r="PGD43" i="6"/>
  <c r="PGE43" i="6"/>
  <c r="PGF43" i="6"/>
  <c r="PGG43" i="6"/>
  <c r="PGH43" i="6"/>
  <c r="PGI43" i="6"/>
  <c r="PGJ43" i="6"/>
  <c r="PGK43" i="6"/>
  <c r="PGL43" i="6"/>
  <c r="PGM43" i="6"/>
  <c r="PGN43" i="6"/>
  <c r="PGO43" i="6"/>
  <c r="PGP43" i="6"/>
  <c r="PGQ43" i="6"/>
  <c r="PGR43" i="6"/>
  <c r="PGS43" i="6"/>
  <c r="PGT43" i="6"/>
  <c r="PGU43" i="6"/>
  <c r="PGV43" i="6"/>
  <c r="PGW43" i="6"/>
  <c r="PGX43" i="6"/>
  <c r="PGY43" i="6"/>
  <c r="PGZ43" i="6"/>
  <c r="PHA43" i="6"/>
  <c r="PHB43" i="6"/>
  <c r="PHC43" i="6"/>
  <c r="PHD43" i="6"/>
  <c r="PHE43" i="6"/>
  <c r="PHF43" i="6"/>
  <c r="PHG43" i="6"/>
  <c r="PHH43" i="6"/>
  <c r="PHI43" i="6"/>
  <c r="PHJ43" i="6"/>
  <c r="PHK43" i="6"/>
  <c r="PHL43" i="6"/>
  <c r="PHM43" i="6"/>
  <c r="PHN43" i="6"/>
  <c r="PHO43" i="6"/>
  <c r="PHP43" i="6"/>
  <c r="PHQ43" i="6"/>
  <c r="PHR43" i="6"/>
  <c r="PHS43" i="6"/>
  <c r="PHT43" i="6"/>
  <c r="PHU43" i="6"/>
  <c r="PHV43" i="6"/>
  <c r="PHW43" i="6"/>
  <c r="PHX43" i="6"/>
  <c r="PHY43" i="6"/>
  <c r="PHZ43" i="6"/>
  <c r="PIA43" i="6"/>
  <c r="PIB43" i="6"/>
  <c r="PIC43" i="6"/>
  <c r="PID43" i="6"/>
  <c r="PIE43" i="6"/>
  <c r="PIF43" i="6"/>
  <c r="PIG43" i="6"/>
  <c r="PIH43" i="6"/>
  <c r="PII43" i="6"/>
  <c r="PIJ43" i="6"/>
  <c r="PIK43" i="6"/>
  <c r="PIL43" i="6"/>
  <c r="PIM43" i="6"/>
  <c r="PIN43" i="6"/>
  <c r="PIO43" i="6"/>
  <c r="PIP43" i="6"/>
  <c r="PIQ43" i="6"/>
  <c r="PIR43" i="6"/>
  <c r="PIS43" i="6"/>
  <c r="PIT43" i="6"/>
  <c r="PIU43" i="6"/>
  <c r="PIV43" i="6"/>
  <c r="PIW43" i="6"/>
  <c r="PIX43" i="6"/>
  <c r="PIY43" i="6"/>
  <c r="PIZ43" i="6"/>
  <c r="PJA43" i="6"/>
  <c r="PJB43" i="6"/>
  <c r="PJC43" i="6"/>
  <c r="PJD43" i="6"/>
  <c r="PJE43" i="6"/>
  <c r="PJF43" i="6"/>
  <c r="PJG43" i="6"/>
  <c r="PJH43" i="6"/>
  <c r="PJI43" i="6"/>
  <c r="PJJ43" i="6"/>
  <c r="PJK43" i="6"/>
  <c r="PJL43" i="6"/>
  <c r="PJM43" i="6"/>
  <c r="PJN43" i="6"/>
  <c r="PJO43" i="6"/>
  <c r="PJP43" i="6"/>
  <c r="PJQ43" i="6"/>
  <c r="PJR43" i="6"/>
  <c r="PJS43" i="6"/>
  <c r="PJT43" i="6"/>
  <c r="PJU43" i="6"/>
  <c r="PJV43" i="6"/>
  <c r="PJW43" i="6"/>
  <c r="PJX43" i="6"/>
  <c r="PJY43" i="6"/>
  <c r="PJZ43" i="6"/>
  <c r="PKA43" i="6"/>
  <c r="PKB43" i="6"/>
  <c r="PKC43" i="6"/>
  <c r="PKD43" i="6"/>
  <c r="PKE43" i="6"/>
  <c r="PKF43" i="6"/>
  <c r="PKG43" i="6"/>
  <c r="PKH43" i="6"/>
  <c r="PKI43" i="6"/>
  <c r="PKJ43" i="6"/>
  <c r="PKK43" i="6"/>
  <c r="PKL43" i="6"/>
  <c r="PKM43" i="6"/>
  <c r="PKN43" i="6"/>
  <c r="PKO43" i="6"/>
  <c r="PKP43" i="6"/>
  <c r="PKQ43" i="6"/>
  <c r="PKR43" i="6"/>
  <c r="PKS43" i="6"/>
  <c r="PKT43" i="6"/>
  <c r="PKU43" i="6"/>
  <c r="PKV43" i="6"/>
  <c r="PKW43" i="6"/>
  <c r="PKX43" i="6"/>
  <c r="PKY43" i="6"/>
  <c r="PKZ43" i="6"/>
  <c r="PLA43" i="6"/>
  <c r="PLB43" i="6"/>
  <c r="PLC43" i="6"/>
  <c r="PLD43" i="6"/>
  <c r="PLE43" i="6"/>
  <c r="PLF43" i="6"/>
  <c r="PLG43" i="6"/>
  <c r="PLH43" i="6"/>
  <c r="PLI43" i="6"/>
  <c r="PLJ43" i="6"/>
  <c r="PLK43" i="6"/>
  <c r="PLL43" i="6"/>
  <c r="PLM43" i="6"/>
  <c r="PLN43" i="6"/>
  <c r="PLO43" i="6"/>
  <c r="PLP43" i="6"/>
  <c r="PLQ43" i="6"/>
  <c r="PLR43" i="6"/>
  <c r="PLS43" i="6"/>
  <c r="PLT43" i="6"/>
  <c r="PLU43" i="6"/>
  <c r="PLV43" i="6"/>
  <c r="PLW43" i="6"/>
  <c r="PLX43" i="6"/>
  <c r="PLY43" i="6"/>
  <c r="PLZ43" i="6"/>
  <c r="PMA43" i="6"/>
  <c r="PMB43" i="6"/>
  <c r="PMC43" i="6"/>
  <c r="PMD43" i="6"/>
  <c r="PME43" i="6"/>
  <c r="PMF43" i="6"/>
  <c r="PMG43" i="6"/>
  <c r="PMH43" i="6"/>
  <c r="PMI43" i="6"/>
  <c r="PMJ43" i="6"/>
  <c r="PMK43" i="6"/>
  <c r="PML43" i="6"/>
  <c r="PMM43" i="6"/>
  <c r="PMN43" i="6"/>
  <c r="PMO43" i="6"/>
  <c r="PMP43" i="6"/>
  <c r="PMQ43" i="6"/>
  <c r="PMR43" i="6"/>
  <c r="PMS43" i="6"/>
  <c r="PMT43" i="6"/>
  <c r="PMU43" i="6"/>
  <c r="PMV43" i="6"/>
  <c r="PMW43" i="6"/>
  <c r="PMX43" i="6"/>
  <c r="PMY43" i="6"/>
  <c r="PMZ43" i="6"/>
  <c r="PNA43" i="6"/>
  <c r="PNB43" i="6"/>
  <c r="PNC43" i="6"/>
  <c r="PND43" i="6"/>
  <c r="PNE43" i="6"/>
  <c r="PNF43" i="6"/>
  <c r="PNG43" i="6"/>
  <c r="PNH43" i="6"/>
  <c r="PNI43" i="6"/>
  <c r="PNJ43" i="6"/>
  <c r="PNK43" i="6"/>
  <c r="PNL43" i="6"/>
  <c r="PNM43" i="6"/>
  <c r="PNN43" i="6"/>
  <c r="PNO43" i="6"/>
  <c r="PNP43" i="6"/>
  <c r="PNQ43" i="6"/>
  <c r="PNR43" i="6"/>
  <c r="PNS43" i="6"/>
  <c r="PNT43" i="6"/>
  <c r="PNU43" i="6"/>
  <c r="PNV43" i="6"/>
  <c r="PNW43" i="6"/>
  <c r="PNX43" i="6"/>
  <c r="PNY43" i="6"/>
  <c r="PNZ43" i="6"/>
  <c r="POA43" i="6"/>
  <c r="POB43" i="6"/>
  <c r="POC43" i="6"/>
  <c r="POD43" i="6"/>
  <c r="POE43" i="6"/>
  <c r="POF43" i="6"/>
  <c r="POG43" i="6"/>
  <c r="POH43" i="6"/>
  <c r="POI43" i="6"/>
  <c r="POJ43" i="6"/>
  <c r="POK43" i="6"/>
  <c r="POL43" i="6"/>
  <c r="POM43" i="6"/>
  <c r="PON43" i="6"/>
  <c r="POO43" i="6"/>
  <c r="POP43" i="6"/>
  <c r="POQ43" i="6"/>
  <c r="POR43" i="6"/>
  <c r="POS43" i="6"/>
  <c r="POT43" i="6"/>
  <c r="POU43" i="6"/>
  <c r="POV43" i="6"/>
  <c r="POW43" i="6"/>
  <c r="POX43" i="6"/>
  <c r="POY43" i="6"/>
  <c r="POZ43" i="6"/>
  <c r="PPA43" i="6"/>
  <c r="PPB43" i="6"/>
  <c r="PPC43" i="6"/>
  <c r="PPD43" i="6"/>
  <c r="PPE43" i="6"/>
  <c r="PPF43" i="6"/>
  <c r="PPG43" i="6"/>
  <c r="PPH43" i="6"/>
  <c r="PPI43" i="6"/>
  <c r="PPJ43" i="6"/>
  <c r="PPK43" i="6"/>
  <c r="PPL43" i="6"/>
  <c r="PPM43" i="6"/>
  <c r="PPN43" i="6"/>
  <c r="PPO43" i="6"/>
  <c r="PPP43" i="6"/>
  <c r="PPQ43" i="6"/>
  <c r="PPR43" i="6"/>
  <c r="PPS43" i="6"/>
  <c r="PPT43" i="6"/>
  <c r="PPU43" i="6"/>
  <c r="PPV43" i="6"/>
  <c r="PPW43" i="6"/>
  <c r="PPX43" i="6"/>
  <c r="PPY43" i="6"/>
  <c r="PPZ43" i="6"/>
  <c r="PQA43" i="6"/>
  <c r="PQB43" i="6"/>
  <c r="PQC43" i="6"/>
  <c r="PQD43" i="6"/>
  <c r="PQE43" i="6"/>
  <c r="PQF43" i="6"/>
  <c r="PQG43" i="6"/>
  <c r="PQH43" i="6"/>
  <c r="PQI43" i="6"/>
  <c r="PQJ43" i="6"/>
  <c r="PQK43" i="6"/>
  <c r="PQL43" i="6"/>
  <c r="PQM43" i="6"/>
  <c r="PQN43" i="6"/>
  <c r="PQO43" i="6"/>
  <c r="PQP43" i="6"/>
  <c r="PQQ43" i="6"/>
  <c r="PQR43" i="6"/>
  <c r="PQS43" i="6"/>
  <c r="PQT43" i="6"/>
  <c r="PQU43" i="6"/>
  <c r="PQV43" i="6"/>
  <c r="PQW43" i="6"/>
  <c r="PQX43" i="6"/>
  <c r="PQY43" i="6"/>
  <c r="PQZ43" i="6"/>
  <c r="PRA43" i="6"/>
  <c r="PRB43" i="6"/>
  <c r="PRC43" i="6"/>
  <c r="PRD43" i="6"/>
  <c r="PRE43" i="6"/>
  <c r="PRF43" i="6"/>
  <c r="PRG43" i="6"/>
  <c r="PRH43" i="6"/>
  <c r="PRI43" i="6"/>
  <c r="PRJ43" i="6"/>
  <c r="PRK43" i="6"/>
  <c r="PRL43" i="6"/>
  <c r="PRM43" i="6"/>
  <c r="PRN43" i="6"/>
  <c r="PRO43" i="6"/>
  <c r="PRP43" i="6"/>
  <c r="PRQ43" i="6"/>
  <c r="PRR43" i="6"/>
  <c r="PRS43" i="6"/>
  <c r="PRT43" i="6"/>
  <c r="PRU43" i="6"/>
  <c r="PRV43" i="6"/>
  <c r="PRW43" i="6"/>
  <c r="PRX43" i="6"/>
  <c r="PRY43" i="6"/>
  <c r="PRZ43" i="6"/>
  <c r="PSA43" i="6"/>
  <c r="PSB43" i="6"/>
  <c r="PSC43" i="6"/>
  <c r="PSD43" i="6"/>
  <c r="PSE43" i="6"/>
  <c r="PSF43" i="6"/>
  <c r="PSG43" i="6"/>
  <c r="PSH43" i="6"/>
  <c r="PSI43" i="6"/>
  <c r="PSJ43" i="6"/>
  <c r="PSK43" i="6"/>
  <c r="PSL43" i="6"/>
  <c r="PSM43" i="6"/>
  <c r="PSN43" i="6"/>
  <c r="PSO43" i="6"/>
  <c r="PSP43" i="6"/>
  <c r="PSQ43" i="6"/>
  <c r="PSR43" i="6"/>
  <c r="PSS43" i="6"/>
  <c r="PST43" i="6"/>
  <c r="PSU43" i="6"/>
  <c r="PSV43" i="6"/>
  <c r="PSW43" i="6"/>
  <c r="PSX43" i="6"/>
  <c r="PSY43" i="6"/>
  <c r="PSZ43" i="6"/>
  <c r="PTA43" i="6"/>
  <c r="PTB43" i="6"/>
  <c r="PTC43" i="6"/>
  <c r="PTD43" i="6"/>
  <c r="PTE43" i="6"/>
  <c r="PTF43" i="6"/>
  <c r="PTG43" i="6"/>
  <c r="PTH43" i="6"/>
  <c r="PTI43" i="6"/>
  <c r="PTJ43" i="6"/>
  <c r="PTK43" i="6"/>
  <c r="PTL43" i="6"/>
  <c r="PTM43" i="6"/>
  <c r="PTN43" i="6"/>
  <c r="PTO43" i="6"/>
  <c r="PTP43" i="6"/>
  <c r="PTQ43" i="6"/>
  <c r="PTR43" i="6"/>
  <c r="PTS43" i="6"/>
  <c r="PTT43" i="6"/>
  <c r="PTU43" i="6"/>
  <c r="PTV43" i="6"/>
  <c r="PTW43" i="6"/>
  <c r="PTX43" i="6"/>
  <c r="PTY43" i="6"/>
  <c r="PTZ43" i="6"/>
  <c r="PUA43" i="6"/>
  <c r="PUB43" i="6"/>
  <c r="PUC43" i="6"/>
  <c r="PUD43" i="6"/>
  <c r="PUE43" i="6"/>
  <c r="PUF43" i="6"/>
  <c r="PUG43" i="6"/>
  <c r="PUH43" i="6"/>
  <c r="PUI43" i="6"/>
  <c r="PUJ43" i="6"/>
  <c r="PUK43" i="6"/>
  <c r="PUL43" i="6"/>
  <c r="PUM43" i="6"/>
  <c r="PUN43" i="6"/>
  <c r="PUO43" i="6"/>
  <c r="PUP43" i="6"/>
  <c r="PUQ43" i="6"/>
  <c r="PUR43" i="6"/>
  <c r="PUS43" i="6"/>
  <c r="PUT43" i="6"/>
  <c r="PUU43" i="6"/>
  <c r="PUV43" i="6"/>
  <c r="PUW43" i="6"/>
  <c r="PUX43" i="6"/>
  <c r="PUY43" i="6"/>
  <c r="PUZ43" i="6"/>
  <c r="PVA43" i="6"/>
  <c r="PVB43" i="6"/>
  <c r="PVC43" i="6"/>
  <c r="PVD43" i="6"/>
  <c r="PVE43" i="6"/>
  <c r="PVF43" i="6"/>
  <c r="PVG43" i="6"/>
  <c r="PVH43" i="6"/>
  <c r="PVI43" i="6"/>
  <c r="PVJ43" i="6"/>
  <c r="PVK43" i="6"/>
  <c r="PVL43" i="6"/>
  <c r="PVM43" i="6"/>
  <c r="PVN43" i="6"/>
  <c r="PVO43" i="6"/>
  <c r="PVP43" i="6"/>
  <c r="PVQ43" i="6"/>
  <c r="PVR43" i="6"/>
  <c r="PVS43" i="6"/>
  <c r="PVT43" i="6"/>
  <c r="PVU43" i="6"/>
  <c r="PVV43" i="6"/>
  <c r="PVW43" i="6"/>
  <c r="PVX43" i="6"/>
  <c r="PVY43" i="6"/>
  <c r="PVZ43" i="6"/>
  <c r="PWA43" i="6"/>
  <c r="PWB43" i="6"/>
  <c r="PWC43" i="6"/>
  <c r="PWD43" i="6"/>
  <c r="PWE43" i="6"/>
  <c r="PWF43" i="6"/>
  <c r="PWG43" i="6"/>
  <c r="PWH43" i="6"/>
  <c r="PWI43" i="6"/>
  <c r="PWJ43" i="6"/>
  <c r="PWK43" i="6"/>
  <c r="PWL43" i="6"/>
  <c r="PWM43" i="6"/>
  <c r="PWN43" i="6"/>
  <c r="PWO43" i="6"/>
  <c r="PWP43" i="6"/>
  <c r="PWQ43" i="6"/>
  <c r="PWR43" i="6"/>
  <c r="PWS43" i="6"/>
  <c r="PWT43" i="6"/>
  <c r="PWU43" i="6"/>
  <c r="PWV43" i="6"/>
  <c r="PWW43" i="6"/>
  <c r="PWX43" i="6"/>
  <c r="PWY43" i="6"/>
  <c r="PWZ43" i="6"/>
  <c r="PXA43" i="6"/>
  <c r="PXB43" i="6"/>
  <c r="PXC43" i="6"/>
  <c r="PXD43" i="6"/>
  <c r="PXE43" i="6"/>
  <c r="PXF43" i="6"/>
  <c r="PXG43" i="6"/>
  <c r="PXH43" i="6"/>
  <c r="PXI43" i="6"/>
  <c r="PXJ43" i="6"/>
  <c r="PXK43" i="6"/>
  <c r="PXL43" i="6"/>
  <c r="PXM43" i="6"/>
  <c r="PXN43" i="6"/>
  <c r="PXO43" i="6"/>
  <c r="PXP43" i="6"/>
  <c r="PXQ43" i="6"/>
  <c r="PXR43" i="6"/>
  <c r="PXS43" i="6"/>
  <c r="PXT43" i="6"/>
  <c r="PXU43" i="6"/>
  <c r="PXV43" i="6"/>
  <c r="PXW43" i="6"/>
  <c r="PXX43" i="6"/>
  <c r="PXY43" i="6"/>
  <c r="PXZ43" i="6"/>
  <c r="PYA43" i="6"/>
  <c r="PYB43" i="6"/>
  <c r="PYC43" i="6"/>
  <c r="PYD43" i="6"/>
  <c r="PYE43" i="6"/>
  <c r="PYF43" i="6"/>
  <c r="PYG43" i="6"/>
  <c r="PYH43" i="6"/>
  <c r="PYI43" i="6"/>
  <c r="PYJ43" i="6"/>
  <c r="PYK43" i="6"/>
  <c r="PYL43" i="6"/>
  <c r="PYM43" i="6"/>
  <c r="PYN43" i="6"/>
  <c r="PYO43" i="6"/>
  <c r="PYP43" i="6"/>
  <c r="PYQ43" i="6"/>
  <c r="PYR43" i="6"/>
  <c r="PYS43" i="6"/>
  <c r="PYT43" i="6"/>
  <c r="PYU43" i="6"/>
  <c r="PYV43" i="6"/>
  <c r="PYW43" i="6"/>
  <c r="PYX43" i="6"/>
  <c r="PYY43" i="6"/>
  <c r="PYZ43" i="6"/>
  <c r="PZA43" i="6"/>
  <c r="PZB43" i="6"/>
  <c r="PZC43" i="6"/>
  <c r="PZD43" i="6"/>
  <c r="PZE43" i="6"/>
  <c r="PZF43" i="6"/>
  <c r="PZG43" i="6"/>
  <c r="PZH43" i="6"/>
  <c r="PZI43" i="6"/>
  <c r="PZJ43" i="6"/>
  <c r="PZK43" i="6"/>
  <c r="PZL43" i="6"/>
  <c r="PZM43" i="6"/>
  <c r="PZN43" i="6"/>
  <c r="PZO43" i="6"/>
  <c r="PZP43" i="6"/>
  <c r="PZQ43" i="6"/>
  <c r="PZR43" i="6"/>
  <c r="PZS43" i="6"/>
  <c r="PZT43" i="6"/>
  <c r="PZU43" i="6"/>
  <c r="PZV43" i="6"/>
  <c r="PZW43" i="6"/>
  <c r="PZX43" i="6"/>
  <c r="PZY43" i="6"/>
  <c r="PZZ43" i="6"/>
  <c r="QAA43" i="6"/>
  <c r="QAB43" i="6"/>
  <c r="QAC43" i="6"/>
  <c r="QAD43" i="6"/>
  <c r="QAE43" i="6"/>
  <c r="QAF43" i="6"/>
  <c r="QAG43" i="6"/>
  <c r="QAH43" i="6"/>
  <c r="QAI43" i="6"/>
  <c r="QAJ43" i="6"/>
  <c r="QAK43" i="6"/>
  <c r="QAL43" i="6"/>
  <c r="QAM43" i="6"/>
  <c r="QAN43" i="6"/>
  <c r="QAO43" i="6"/>
  <c r="QAP43" i="6"/>
  <c r="QAQ43" i="6"/>
  <c r="QAR43" i="6"/>
  <c r="QAS43" i="6"/>
  <c r="QAT43" i="6"/>
  <c r="QAU43" i="6"/>
  <c r="QAV43" i="6"/>
  <c r="QAW43" i="6"/>
  <c r="QAX43" i="6"/>
  <c r="QAY43" i="6"/>
  <c r="QAZ43" i="6"/>
  <c r="QBA43" i="6"/>
  <c r="QBB43" i="6"/>
  <c r="QBC43" i="6"/>
  <c r="QBD43" i="6"/>
  <c r="QBE43" i="6"/>
  <c r="QBF43" i="6"/>
  <c r="QBG43" i="6"/>
  <c r="QBH43" i="6"/>
  <c r="QBI43" i="6"/>
  <c r="QBJ43" i="6"/>
  <c r="QBK43" i="6"/>
  <c r="QBL43" i="6"/>
  <c r="QBM43" i="6"/>
  <c r="QBN43" i="6"/>
  <c r="QBO43" i="6"/>
  <c r="QBP43" i="6"/>
  <c r="QBQ43" i="6"/>
  <c r="QBR43" i="6"/>
  <c r="QBS43" i="6"/>
  <c r="QBT43" i="6"/>
  <c r="QBU43" i="6"/>
  <c r="QBV43" i="6"/>
  <c r="QBW43" i="6"/>
  <c r="QBX43" i="6"/>
  <c r="QBY43" i="6"/>
  <c r="QBZ43" i="6"/>
  <c r="QCA43" i="6"/>
  <c r="QCB43" i="6"/>
  <c r="QCC43" i="6"/>
  <c r="QCD43" i="6"/>
  <c r="QCE43" i="6"/>
  <c r="QCF43" i="6"/>
  <c r="QCG43" i="6"/>
  <c r="QCH43" i="6"/>
  <c r="QCI43" i="6"/>
  <c r="QCJ43" i="6"/>
  <c r="QCK43" i="6"/>
  <c r="QCL43" i="6"/>
  <c r="QCM43" i="6"/>
  <c r="QCN43" i="6"/>
  <c r="QCO43" i="6"/>
  <c r="QCP43" i="6"/>
  <c r="QCQ43" i="6"/>
  <c r="QCR43" i="6"/>
  <c r="QCS43" i="6"/>
  <c r="QCT43" i="6"/>
  <c r="QCU43" i="6"/>
  <c r="QCV43" i="6"/>
  <c r="QCW43" i="6"/>
  <c r="QCX43" i="6"/>
  <c r="QCY43" i="6"/>
  <c r="QCZ43" i="6"/>
  <c r="QDA43" i="6"/>
  <c r="QDB43" i="6"/>
  <c r="QDC43" i="6"/>
  <c r="QDD43" i="6"/>
  <c r="QDE43" i="6"/>
  <c r="QDF43" i="6"/>
  <c r="QDG43" i="6"/>
  <c r="QDH43" i="6"/>
  <c r="QDI43" i="6"/>
  <c r="QDJ43" i="6"/>
  <c r="QDK43" i="6"/>
  <c r="QDL43" i="6"/>
  <c r="QDM43" i="6"/>
  <c r="QDN43" i="6"/>
  <c r="QDO43" i="6"/>
  <c r="QDP43" i="6"/>
  <c r="QDQ43" i="6"/>
  <c r="QDR43" i="6"/>
  <c r="QDS43" i="6"/>
  <c r="QDT43" i="6"/>
  <c r="QDU43" i="6"/>
  <c r="QDV43" i="6"/>
  <c r="QDW43" i="6"/>
  <c r="QDX43" i="6"/>
  <c r="QDY43" i="6"/>
  <c r="QDZ43" i="6"/>
  <c r="QEA43" i="6"/>
  <c r="QEB43" i="6"/>
  <c r="QEC43" i="6"/>
  <c r="QED43" i="6"/>
  <c r="QEE43" i="6"/>
  <c r="QEF43" i="6"/>
  <c r="QEG43" i="6"/>
  <c r="QEH43" i="6"/>
  <c r="QEI43" i="6"/>
  <c r="QEJ43" i="6"/>
  <c r="QEK43" i="6"/>
  <c r="QEL43" i="6"/>
  <c r="QEM43" i="6"/>
  <c r="QEN43" i="6"/>
  <c r="QEO43" i="6"/>
  <c r="QEP43" i="6"/>
  <c r="QEQ43" i="6"/>
  <c r="QER43" i="6"/>
  <c r="QES43" i="6"/>
  <c r="QET43" i="6"/>
  <c r="QEU43" i="6"/>
  <c r="QEV43" i="6"/>
  <c r="QEW43" i="6"/>
  <c r="QEX43" i="6"/>
  <c r="QEY43" i="6"/>
  <c r="QEZ43" i="6"/>
  <c r="QFA43" i="6"/>
  <c r="QFB43" i="6"/>
  <c r="QFC43" i="6"/>
  <c r="QFD43" i="6"/>
  <c r="QFE43" i="6"/>
  <c r="QFF43" i="6"/>
  <c r="QFG43" i="6"/>
  <c r="QFH43" i="6"/>
  <c r="QFI43" i="6"/>
  <c r="QFJ43" i="6"/>
  <c r="QFK43" i="6"/>
  <c r="QFL43" i="6"/>
  <c r="QFM43" i="6"/>
  <c r="QFN43" i="6"/>
  <c r="QFO43" i="6"/>
  <c r="QFP43" i="6"/>
  <c r="QFQ43" i="6"/>
  <c r="QFR43" i="6"/>
  <c r="QFS43" i="6"/>
  <c r="QFT43" i="6"/>
  <c r="QFU43" i="6"/>
  <c r="QFV43" i="6"/>
  <c r="QFW43" i="6"/>
  <c r="QFX43" i="6"/>
  <c r="QFY43" i="6"/>
  <c r="QFZ43" i="6"/>
  <c r="QGA43" i="6"/>
  <c r="QGB43" i="6"/>
  <c r="QGC43" i="6"/>
  <c r="QGD43" i="6"/>
  <c r="QGE43" i="6"/>
  <c r="QGF43" i="6"/>
  <c r="QGG43" i="6"/>
  <c r="QGH43" i="6"/>
  <c r="QGI43" i="6"/>
  <c r="QGJ43" i="6"/>
  <c r="QGK43" i="6"/>
  <c r="QGL43" i="6"/>
  <c r="QGM43" i="6"/>
  <c r="QGN43" i="6"/>
  <c r="QGO43" i="6"/>
  <c r="QGP43" i="6"/>
  <c r="QGQ43" i="6"/>
  <c r="QGR43" i="6"/>
  <c r="QGS43" i="6"/>
  <c r="QGT43" i="6"/>
  <c r="QGU43" i="6"/>
  <c r="QGV43" i="6"/>
  <c r="QGW43" i="6"/>
  <c r="QGX43" i="6"/>
  <c r="QGY43" i="6"/>
  <c r="QGZ43" i="6"/>
  <c r="QHA43" i="6"/>
  <c r="QHB43" i="6"/>
  <c r="QHC43" i="6"/>
  <c r="QHD43" i="6"/>
  <c r="QHE43" i="6"/>
  <c r="QHF43" i="6"/>
  <c r="QHG43" i="6"/>
  <c r="QHH43" i="6"/>
  <c r="QHI43" i="6"/>
  <c r="QHJ43" i="6"/>
  <c r="QHK43" i="6"/>
  <c r="QHL43" i="6"/>
  <c r="QHM43" i="6"/>
  <c r="QHN43" i="6"/>
  <c r="QHO43" i="6"/>
  <c r="QHP43" i="6"/>
  <c r="QHQ43" i="6"/>
  <c r="QHR43" i="6"/>
  <c r="QHS43" i="6"/>
  <c r="QHT43" i="6"/>
  <c r="QHU43" i="6"/>
  <c r="QHV43" i="6"/>
  <c r="QHW43" i="6"/>
  <c r="QHX43" i="6"/>
  <c r="QHY43" i="6"/>
  <c r="QHZ43" i="6"/>
  <c r="QIA43" i="6"/>
  <c r="QIB43" i="6"/>
  <c r="QIC43" i="6"/>
  <c r="QID43" i="6"/>
  <c r="QIE43" i="6"/>
  <c r="QIF43" i="6"/>
  <c r="QIG43" i="6"/>
  <c r="QIH43" i="6"/>
  <c r="QII43" i="6"/>
  <c r="QIJ43" i="6"/>
  <c r="QIK43" i="6"/>
  <c r="QIL43" i="6"/>
  <c r="QIM43" i="6"/>
  <c r="QIN43" i="6"/>
  <c r="QIO43" i="6"/>
  <c r="QIP43" i="6"/>
  <c r="QIQ43" i="6"/>
  <c r="QIR43" i="6"/>
  <c r="QIS43" i="6"/>
  <c r="QIT43" i="6"/>
  <c r="QIU43" i="6"/>
  <c r="QIV43" i="6"/>
  <c r="QIW43" i="6"/>
  <c r="QIX43" i="6"/>
  <c r="QIY43" i="6"/>
  <c r="QIZ43" i="6"/>
  <c r="QJA43" i="6"/>
  <c r="QJB43" i="6"/>
  <c r="QJC43" i="6"/>
  <c r="QJD43" i="6"/>
  <c r="QJE43" i="6"/>
  <c r="QJF43" i="6"/>
  <c r="QJG43" i="6"/>
  <c r="QJH43" i="6"/>
  <c r="QJI43" i="6"/>
  <c r="QJJ43" i="6"/>
  <c r="QJK43" i="6"/>
  <c r="QJL43" i="6"/>
  <c r="QJM43" i="6"/>
  <c r="QJN43" i="6"/>
  <c r="QJO43" i="6"/>
  <c r="QJP43" i="6"/>
  <c r="QJQ43" i="6"/>
  <c r="QJR43" i="6"/>
  <c r="QJS43" i="6"/>
  <c r="QJT43" i="6"/>
  <c r="QJU43" i="6"/>
  <c r="QJV43" i="6"/>
  <c r="QJW43" i="6"/>
  <c r="QJX43" i="6"/>
  <c r="QJY43" i="6"/>
  <c r="QJZ43" i="6"/>
  <c r="QKA43" i="6"/>
  <c r="QKB43" i="6"/>
  <c r="QKC43" i="6"/>
  <c r="QKD43" i="6"/>
  <c r="QKE43" i="6"/>
  <c r="QKF43" i="6"/>
  <c r="QKG43" i="6"/>
  <c r="QKH43" i="6"/>
  <c r="QKI43" i="6"/>
  <c r="QKJ43" i="6"/>
  <c r="QKK43" i="6"/>
  <c r="QKL43" i="6"/>
  <c r="QKM43" i="6"/>
  <c r="QKN43" i="6"/>
  <c r="QKO43" i="6"/>
  <c r="QKP43" i="6"/>
  <c r="QKQ43" i="6"/>
  <c r="QKR43" i="6"/>
  <c r="QKS43" i="6"/>
  <c r="QKT43" i="6"/>
  <c r="QKU43" i="6"/>
  <c r="QKV43" i="6"/>
  <c r="QKW43" i="6"/>
  <c r="QKX43" i="6"/>
  <c r="QKY43" i="6"/>
  <c r="QKZ43" i="6"/>
  <c r="QLA43" i="6"/>
  <c r="QLB43" i="6"/>
  <c r="QLC43" i="6"/>
  <c r="QLD43" i="6"/>
  <c r="QLE43" i="6"/>
  <c r="QLF43" i="6"/>
  <c r="QLG43" i="6"/>
  <c r="QLH43" i="6"/>
  <c r="QLI43" i="6"/>
  <c r="QLJ43" i="6"/>
  <c r="QLK43" i="6"/>
  <c r="QLL43" i="6"/>
  <c r="QLM43" i="6"/>
  <c r="QLN43" i="6"/>
  <c r="QLO43" i="6"/>
  <c r="QLP43" i="6"/>
  <c r="QLQ43" i="6"/>
  <c r="QLR43" i="6"/>
  <c r="QLS43" i="6"/>
  <c r="QLT43" i="6"/>
  <c r="QLU43" i="6"/>
  <c r="QLV43" i="6"/>
  <c r="QLW43" i="6"/>
  <c r="QLX43" i="6"/>
  <c r="QLY43" i="6"/>
  <c r="QLZ43" i="6"/>
  <c r="QMA43" i="6"/>
  <c r="QMB43" i="6"/>
  <c r="QMC43" i="6"/>
  <c r="QMD43" i="6"/>
  <c r="QME43" i="6"/>
  <c r="QMF43" i="6"/>
  <c r="QMG43" i="6"/>
  <c r="QMH43" i="6"/>
  <c r="QMI43" i="6"/>
  <c r="QMJ43" i="6"/>
  <c r="QMK43" i="6"/>
  <c r="QML43" i="6"/>
  <c r="QMM43" i="6"/>
  <c r="QMN43" i="6"/>
  <c r="QMO43" i="6"/>
  <c r="QMP43" i="6"/>
  <c r="QMQ43" i="6"/>
  <c r="QMR43" i="6"/>
  <c r="QMS43" i="6"/>
  <c r="QMT43" i="6"/>
  <c r="QMU43" i="6"/>
  <c r="QMV43" i="6"/>
  <c r="QMW43" i="6"/>
  <c r="QMX43" i="6"/>
  <c r="QMY43" i="6"/>
  <c r="QMZ43" i="6"/>
  <c r="QNA43" i="6"/>
  <c r="QNB43" i="6"/>
  <c r="QNC43" i="6"/>
  <c r="QND43" i="6"/>
  <c r="QNE43" i="6"/>
  <c r="QNF43" i="6"/>
  <c r="QNG43" i="6"/>
  <c r="QNH43" i="6"/>
  <c r="QNI43" i="6"/>
  <c r="QNJ43" i="6"/>
  <c r="QNK43" i="6"/>
  <c r="QNL43" i="6"/>
  <c r="QNM43" i="6"/>
  <c r="QNN43" i="6"/>
  <c r="QNO43" i="6"/>
  <c r="QNP43" i="6"/>
  <c r="QNQ43" i="6"/>
  <c r="QNR43" i="6"/>
  <c r="QNS43" i="6"/>
  <c r="QNT43" i="6"/>
  <c r="QNU43" i="6"/>
  <c r="QNV43" i="6"/>
  <c r="QNW43" i="6"/>
  <c r="QNX43" i="6"/>
  <c r="QNY43" i="6"/>
  <c r="QNZ43" i="6"/>
  <c r="QOA43" i="6"/>
  <c r="QOB43" i="6"/>
  <c r="QOC43" i="6"/>
  <c r="QOD43" i="6"/>
  <c r="QOE43" i="6"/>
  <c r="QOF43" i="6"/>
  <c r="QOG43" i="6"/>
  <c r="QOH43" i="6"/>
  <c r="QOI43" i="6"/>
  <c r="QOJ43" i="6"/>
  <c r="QOK43" i="6"/>
  <c r="QOL43" i="6"/>
  <c r="QOM43" i="6"/>
  <c r="QON43" i="6"/>
  <c r="QOO43" i="6"/>
  <c r="QOP43" i="6"/>
  <c r="QOQ43" i="6"/>
  <c r="QOR43" i="6"/>
  <c r="QOS43" i="6"/>
  <c r="QOT43" i="6"/>
  <c r="QOU43" i="6"/>
  <c r="QOV43" i="6"/>
  <c r="QOW43" i="6"/>
  <c r="QOX43" i="6"/>
  <c r="QOY43" i="6"/>
  <c r="QOZ43" i="6"/>
  <c r="QPA43" i="6"/>
  <c r="QPB43" i="6"/>
  <c r="QPC43" i="6"/>
  <c r="QPD43" i="6"/>
  <c r="QPE43" i="6"/>
  <c r="QPF43" i="6"/>
  <c r="QPG43" i="6"/>
  <c r="QPH43" i="6"/>
  <c r="QPI43" i="6"/>
  <c r="QPJ43" i="6"/>
  <c r="QPK43" i="6"/>
  <c r="QPL43" i="6"/>
  <c r="QPM43" i="6"/>
  <c r="QPN43" i="6"/>
  <c r="QPO43" i="6"/>
  <c r="QPP43" i="6"/>
  <c r="QPQ43" i="6"/>
  <c r="QPR43" i="6"/>
  <c r="QPS43" i="6"/>
  <c r="QPT43" i="6"/>
  <c r="QPU43" i="6"/>
  <c r="QPV43" i="6"/>
  <c r="QPW43" i="6"/>
  <c r="QPX43" i="6"/>
  <c r="QPY43" i="6"/>
  <c r="QPZ43" i="6"/>
  <c r="QQA43" i="6"/>
  <c r="QQB43" i="6"/>
  <c r="QQC43" i="6"/>
  <c r="QQD43" i="6"/>
  <c r="QQE43" i="6"/>
  <c r="QQF43" i="6"/>
  <c r="QQG43" i="6"/>
  <c r="QQH43" i="6"/>
  <c r="QQI43" i="6"/>
  <c r="QQJ43" i="6"/>
  <c r="QQK43" i="6"/>
  <c r="QQL43" i="6"/>
  <c r="QQM43" i="6"/>
  <c r="QQN43" i="6"/>
  <c r="QQO43" i="6"/>
  <c r="QQP43" i="6"/>
  <c r="QQQ43" i="6"/>
  <c r="QQR43" i="6"/>
  <c r="QQS43" i="6"/>
  <c r="QQT43" i="6"/>
  <c r="QQU43" i="6"/>
  <c r="QQV43" i="6"/>
  <c r="QQW43" i="6"/>
  <c r="QQX43" i="6"/>
  <c r="QQY43" i="6"/>
  <c r="QQZ43" i="6"/>
  <c r="QRA43" i="6"/>
  <c r="QRB43" i="6"/>
  <c r="QRC43" i="6"/>
  <c r="QRD43" i="6"/>
  <c r="QRE43" i="6"/>
  <c r="QRF43" i="6"/>
  <c r="QRG43" i="6"/>
  <c r="QRH43" i="6"/>
  <c r="QRI43" i="6"/>
  <c r="QRJ43" i="6"/>
  <c r="QRK43" i="6"/>
  <c r="QRL43" i="6"/>
  <c r="QRM43" i="6"/>
  <c r="QRN43" i="6"/>
  <c r="QRO43" i="6"/>
  <c r="QRP43" i="6"/>
  <c r="QRQ43" i="6"/>
  <c r="QRR43" i="6"/>
  <c r="QRS43" i="6"/>
  <c r="QRT43" i="6"/>
  <c r="QRU43" i="6"/>
  <c r="QRV43" i="6"/>
  <c r="QRW43" i="6"/>
  <c r="QRX43" i="6"/>
  <c r="QRY43" i="6"/>
  <c r="QRZ43" i="6"/>
  <c r="QSA43" i="6"/>
  <c r="QSB43" i="6"/>
  <c r="QSC43" i="6"/>
  <c r="QSD43" i="6"/>
  <c r="QSE43" i="6"/>
  <c r="QSF43" i="6"/>
  <c r="QSG43" i="6"/>
  <c r="QSH43" i="6"/>
  <c r="QSI43" i="6"/>
  <c r="QSJ43" i="6"/>
  <c r="QSK43" i="6"/>
  <c r="QSL43" i="6"/>
  <c r="QSM43" i="6"/>
  <c r="QSN43" i="6"/>
  <c r="QSO43" i="6"/>
  <c r="QSP43" i="6"/>
  <c r="QSQ43" i="6"/>
  <c r="QSR43" i="6"/>
  <c r="QSS43" i="6"/>
  <c r="QST43" i="6"/>
  <c r="QSU43" i="6"/>
  <c r="QSV43" i="6"/>
  <c r="QSW43" i="6"/>
  <c r="QSX43" i="6"/>
  <c r="QSY43" i="6"/>
  <c r="QSZ43" i="6"/>
  <c r="QTA43" i="6"/>
  <c r="QTB43" i="6"/>
  <c r="QTC43" i="6"/>
  <c r="QTD43" i="6"/>
  <c r="QTE43" i="6"/>
  <c r="QTF43" i="6"/>
  <c r="QTG43" i="6"/>
  <c r="QTH43" i="6"/>
  <c r="QTI43" i="6"/>
  <c r="QTJ43" i="6"/>
  <c r="QTK43" i="6"/>
  <c r="QTL43" i="6"/>
  <c r="QTM43" i="6"/>
  <c r="QTN43" i="6"/>
  <c r="QTO43" i="6"/>
  <c r="QTP43" i="6"/>
  <c r="QTQ43" i="6"/>
  <c r="QTR43" i="6"/>
  <c r="QTS43" i="6"/>
  <c r="QTT43" i="6"/>
  <c r="QTU43" i="6"/>
  <c r="QTV43" i="6"/>
  <c r="QTW43" i="6"/>
  <c r="QTX43" i="6"/>
  <c r="QTY43" i="6"/>
  <c r="QTZ43" i="6"/>
  <c r="QUA43" i="6"/>
  <c r="QUB43" i="6"/>
  <c r="QUC43" i="6"/>
  <c r="QUD43" i="6"/>
  <c r="QUE43" i="6"/>
  <c r="QUF43" i="6"/>
  <c r="QUG43" i="6"/>
  <c r="QUH43" i="6"/>
  <c r="QUI43" i="6"/>
  <c r="QUJ43" i="6"/>
  <c r="QUK43" i="6"/>
  <c r="QUL43" i="6"/>
  <c r="QUM43" i="6"/>
  <c r="QUN43" i="6"/>
  <c r="QUO43" i="6"/>
  <c r="QUP43" i="6"/>
  <c r="QUQ43" i="6"/>
  <c r="QUR43" i="6"/>
  <c r="QUS43" i="6"/>
  <c r="QUT43" i="6"/>
  <c r="QUU43" i="6"/>
  <c r="QUV43" i="6"/>
  <c r="QUW43" i="6"/>
  <c r="QUX43" i="6"/>
  <c r="QUY43" i="6"/>
  <c r="QUZ43" i="6"/>
  <c r="QVA43" i="6"/>
  <c r="QVB43" i="6"/>
  <c r="QVC43" i="6"/>
  <c r="QVD43" i="6"/>
  <c r="QVE43" i="6"/>
  <c r="QVF43" i="6"/>
  <c r="QVG43" i="6"/>
  <c r="QVH43" i="6"/>
  <c r="QVI43" i="6"/>
  <c r="QVJ43" i="6"/>
  <c r="QVK43" i="6"/>
  <c r="QVL43" i="6"/>
  <c r="QVM43" i="6"/>
  <c r="QVN43" i="6"/>
  <c r="QVO43" i="6"/>
  <c r="QVP43" i="6"/>
  <c r="QVQ43" i="6"/>
  <c r="QVR43" i="6"/>
  <c r="QVS43" i="6"/>
  <c r="QVT43" i="6"/>
  <c r="QVU43" i="6"/>
  <c r="QVV43" i="6"/>
  <c r="QVW43" i="6"/>
  <c r="QVX43" i="6"/>
  <c r="QVY43" i="6"/>
  <c r="QVZ43" i="6"/>
  <c r="QWA43" i="6"/>
  <c r="QWB43" i="6"/>
  <c r="QWC43" i="6"/>
  <c r="QWD43" i="6"/>
  <c r="QWE43" i="6"/>
  <c r="QWF43" i="6"/>
  <c r="QWG43" i="6"/>
  <c r="QWH43" i="6"/>
  <c r="QWI43" i="6"/>
  <c r="QWJ43" i="6"/>
  <c r="QWK43" i="6"/>
  <c r="QWL43" i="6"/>
  <c r="QWM43" i="6"/>
  <c r="QWN43" i="6"/>
  <c r="QWO43" i="6"/>
  <c r="QWP43" i="6"/>
  <c r="QWQ43" i="6"/>
  <c r="QWR43" i="6"/>
  <c r="QWS43" i="6"/>
  <c r="QWT43" i="6"/>
  <c r="QWU43" i="6"/>
  <c r="QWV43" i="6"/>
  <c r="QWW43" i="6"/>
  <c r="QWX43" i="6"/>
  <c r="QWY43" i="6"/>
  <c r="QWZ43" i="6"/>
  <c r="QXA43" i="6"/>
  <c r="QXB43" i="6"/>
  <c r="QXC43" i="6"/>
  <c r="QXD43" i="6"/>
  <c r="QXE43" i="6"/>
  <c r="QXF43" i="6"/>
  <c r="QXG43" i="6"/>
  <c r="QXH43" i="6"/>
  <c r="QXI43" i="6"/>
  <c r="QXJ43" i="6"/>
  <c r="QXK43" i="6"/>
  <c r="QXL43" i="6"/>
  <c r="QXM43" i="6"/>
  <c r="QXN43" i="6"/>
  <c r="QXO43" i="6"/>
  <c r="QXP43" i="6"/>
  <c r="QXQ43" i="6"/>
  <c r="QXR43" i="6"/>
  <c r="QXS43" i="6"/>
  <c r="QXT43" i="6"/>
  <c r="QXU43" i="6"/>
  <c r="QXV43" i="6"/>
  <c r="QXW43" i="6"/>
  <c r="QXX43" i="6"/>
  <c r="QXY43" i="6"/>
  <c r="QXZ43" i="6"/>
  <c r="QYA43" i="6"/>
  <c r="QYB43" i="6"/>
  <c r="QYC43" i="6"/>
  <c r="QYD43" i="6"/>
  <c r="QYE43" i="6"/>
  <c r="QYF43" i="6"/>
  <c r="QYG43" i="6"/>
  <c r="QYH43" i="6"/>
  <c r="QYI43" i="6"/>
  <c r="QYJ43" i="6"/>
  <c r="QYK43" i="6"/>
  <c r="QYL43" i="6"/>
  <c r="QYM43" i="6"/>
  <c r="QYN43" i="6"/>
  <c r="QYO43" i="6"/>
  <c r="QYP43" i="6"/>
  <c r="QYQ43" i="6"/>
  <c r="QYR43" i="6"/>
  <c r="QYS43" i="6"/>
  <c r="QYT43" i="6"/>
  <c r="QYU43" i="6"/>
  <c r="QYV43" i="6"/>
  <c r="QYW43" i="6"/>
  <c r="QYX43" i="6"/>
  <c r="QYY43" i="6"/>
  <c r="QYZ43" i="6"/>
  <c r="QZA43" i="6"/>
  <c r="QZB43" i="6"/>
  <c r="QZC43" i="6"/>
  <c r="QZD43" i="6"/>
  <c r="QZE43" i="6"/>
  <c r="QZF43" i="6"/>
  <c r="QZG43" i="6"/>
  <c r="QZH43" i="6"/>
  <c r="QZI43" i="6"/>
  <c r="QZJ43" i="6"/>
  <c r="QZK43" i="6"/>
  <c r="QZL43" i="6"/>
  <c r="QZM43" i="6"/>
  <c r="QZN43" i="6"/>
  <c r="QZO43" i="6"/>
  <c r="QZP43" i="6"/>
  <c r="QZQ43" i="6"/>
  <c r="QZR43" i="6"/>
  <c r="QZS43" i="6"/>
  <c r="QZT43" i="6"/>
  <c r="QZU43" i="6"/>
  <c r="QZV43" i="6"/>
  <c r="QZW43" i="6"/>
  <c r="QZX43" i="6"/>
  <c r="QZY43" i="6"/>
  <c r="QZZ43" i="6"/>
  <c r="RAA43" i="6"/>
  <c r="RAB43" i="6"/>
  <c r="RAC43" i="6"/>
  <c r="RAD43" i="6"/>
  <c r="RAE43" i="6"/>
  <c r="RAF43" i="6"/>
  <c r="RAG43" i="6"/>
  <c r="RAH43" i="6"/>
  <c r="RAI43" i="6"/>
  <c r="RAJ43" i="6"/>
  <c r="RAK43" i="6"/>
  <c r="RAL43" i="6"/>
  <c r="RAM43" i="6"/>
  <c r="RAN43" i="6"/>
  <c r="RAO43" i="6"/>
  <c r="RAP43" i="6"/>
  <c r="RAQ43" i="6"/>
  <c r="RAR43" i="6"/>
  <c r="RAS43" i="6"/>
  <c r="RAT43" i="6"/>
  <c r="RAU43" i="6"/>
  <c r="RAV43" i="6"/>
  <c r="RAW43" i="6"/>
  <c r="RAX43" i="6"/>
  <c r="RAY43" i="6"/>
  <c r="RAZ43" i="6"/>
  <c r="RBA43" i="6"/>
  <c r="RBB43" i="6"/>
  <c r="RBC43" i="6"/>
  <c r="RBD43" i="6"/>
  <c r="RBE43" i="6"/>
  <c r="RBF43" i="6"/>
  <c r="RBG43" i="6"/>
  <c r="RBH43" i="6"/>
  <c r="RBI43" i="6"/>
  <c r="RBJ43" i="6"/>
  <c r="RBK43" i="6"/>
  <c r="RBL43" i="6"/>
  <c r="RBM43" i="6"/>
  <c r="RBN43" i="6"/>
  <c r="RBO43" i="6"/>
  <c r="RBP43" i="6"/>
  <c r="RBQ43" i="6"/>
  <c r="RBR43" i="6"/>
  <c r="RBS43" i="6"/>
  <c r="RBT43" i="6"/>
  <c r="RBU43" i="6"/>
  <c r="RBV43" i="6"/>
  <c r="RBW43" i="6"/>
  <c r="RBX43" i="6"/>
  <c r="RBY43" i="6"/>
  <c r="RBZ43" i="6"/>
  <c r="RCA43" i="6"/>
  <c r="RCB43" i="6"/>
  <c r="RCC43" i="6"/>
  <c r="RCD43" i="6"/>
  <c r="RCE43" i="6"/>
  <c r="RCF43" i="6"/>
  <c r="RCG43" i="6"/>
  <c r="RCH43" i="6"/>
  <c r="RCI43" i="6"/>
  <c r="RCJ43" i="6"/>
  <c r="RCK43" i="6"/>
  <c r="RCL43" i="6"/>
  <c r="RCM43" i="6"/>
  <c r="RCN43" i="6"/>
  <c r="RCO43" i="6"/>
  <c r="RCP43" i="6"/>
  <c r="RCQ43" i="6"/>
  <c r="RCR43" i="6"/>
  <c r="RCS43" i="6"/>
  <c r="RCT43" i="6"/>
  <c r="RCU43" i="6"/>
  <c r="RCV43" i="6"/>
  <c r="RCW43" i="6"/>
  <c r="RCX43" i="6"/>
  <c r="RCY43" i="6"/>
  <c r="RCZ43" i="6"/>
  <c r="RDA43" i="6"/>
  <c r="RDB43" i="6"/>
  <c r="RDC43" i="6"/>
  <c r="RDD43" i="6"/>
  <c r="RDE43" i="6"/>
  <c r="RDF43" i="6"/>
  <c r="RDG43" i="6"/>
  <c r="RDH43" i="6"/>
  <c r="RDI43" i="6"/>
  <c r="RDJ43" i="6"/>
  <c r="RDK43" i="6"/>
  <c r="RDL43" i="6"/>
  <c r="RDM43" i="6"/>
  <c r="RDN43" i="6"/>
  <c r="RDO43" i="6"/>
  <c r="RDP43" i="6"/>
  <c r="RDQ43" i="6"/>
  <c r="RDR43" i="6"/>
  <c r="RDS43" i="6"/>
  <c r="RDT43" i="6"/>
  <c r="RDU43" i="6"/>
  <c r="RDV43" i="6"/>
  <c r="RDW43" i="6"/>
  <c r="RDX43" i="6"/>
  <c r="RDY43" i="6"/>
  <c r="RDZ43" i="6"/>
  <c r="REA43" i="6"/>
  <c r="REB43" i="6"/>
  <c r="REC43" i="6"/>
  <c r="RED43" i="6"/>
  <c r="REE43" i="6"/>
  <c r="REF43" i="6"/>
  <c r="REG43" i="6"/>
  <c r="REH43" i="6"/>
  <c r="REI43" i="6"/>
  <c r="REJ43" i="6"/>
  <c r="REK43" i="6"/>
  <c r="REL43" i="6"/>
  <c r="REM43" i="6"/>
  <c r="REN43" i="6"/>
  <c r="REO43" i="6"/>
  <c r="REP43" i="6"/>
  <c r="REQ43" i="6"/>
  <c r="RER43" i="6"/>
  <c r="RES43" i="6"/>
  <c r="RET43" i="6"/>
  <c r="REU43" i="6"/>
  <c r="REV43" i="6"/>
  <c r="REW43" i="6"/>
  <c r="REX43" i="6"/>
  <c r="REY43" i="6"/>
  <c r="REZ43" i="6"/>
  <c r="RFA43" i="6"/>
  <c r="RFB43" i="6"/>
  <c r="RFC43" i="6"/>
  <c r="RFD43" i="6"/>
  <c r="RFE43" i="6"/>
  <c r="RFF43" i="6"/>
  <c r="RFG43" i="6"/>
  <c r="RFH43" i="6"/>
  <c r="RFI43" i="6"/>
  <c r="RFJ43" i="6"/>
  <c r="RFK43" i="6"/>
  <c r="RFL43" i="6"/>
  <c r="RFM43" i="6"/>
  <c r="RFN43" i="6"/>
  <c r="RFO43" i="6"/>
  <c r="RFP43" i="6"/>
  <c r="RFQ43" i="6"/>
  <c r="RFR43" i="6"/>
  <c r="RFS43" i="6"/>
  <c r="RFT43" i="6"/>
  <c r="RFU43" i="6"/>
  <c r="RFV43" i="6"/>
  <c r="RFW43" i="6"/>
  <c r="RFX43" i="6"/>
  <c r="RFY43" i="6"/>
  <c r="RFZ43" i="6"/>
  <c r="RGA43" i="6"/>
  <c r="RGB43" i="6"/>
  <c r="RGC43" i="6"/>
  <c r="RGD43" i="6"/>
  <c r="RGE43" i="6"/>
  <c r="RGF43" i="6"/>
  <c r="RGG43" i="6"/>
  <c r="RGH43" i="6"/>
  <c r="RGI43" i="6"/>
  <c r="RGJ43" i="6"/>
  <c r="RGK43" i="6"/>
  <c r="RGL43" i="6"/>
  <c r="RGM43" i="6"/>
  <c r="RGN43" i="6"/>
  <c r="RGO43" i="6"/>
  <c r="RGP43" i="6"/>
  <c r="RGQ43" i="6"/>
  <c r="RGR43" i="6"/>
  <c r="RGS43" i="6"/>
  <c r="RGT43" i="6"/>
  <c r="RGU43" i="6"/>
  <c r="RGV43" i="6"/>
  <c r="RGW43" i="6"/>
  <c r="RGX43" i="6"/>
  <c r="RGY43" i="6"/>
  <c r="RGZ43" i="6"/>
  <c r="RHA43" i="6"/>
  <c r="RHB43" i="6"/>
  <c r="RHC43" i="6"/>
  <c r="RHD43" i="6"/>
  <c r="RHE43" i="6"/>
  <c r="RHF43" i="6"/>
  <c r="RHG43" i="6"/>
  <c r="RHH43" i="6"/>
  <c r="RHI43" i="6"/>
  <c r="RHJ43" i="6"/>
  <c r="RHK43" i="6"/>
  <c r="RHL43" i="6"/>
  <c r="RHM43" i="6"/>
  <c r="RHN43" i="6"/>
  <c r="RHO43" i="6"/>
  <c r="RHP43" i="6"/>
  <c r="RHQ43" i="6"/>
  <c r="RHR43" i="6"/>
  <c r="RHS43" i="6"/>
  <c r="RHT43" i="6"/>
  <c r="RHU43" i="6"/>
  <c r="RHV43" i="6"/>
  <c r="RHW43" i="6"/>
  <c r="RHX43" i="6"/>
  <c r="RHY43" i="6"/>
  <c r="RHZ43" i="6"/>
  <c r="RIA43" i="6"/>
  <c r="RIB43" i="6"/>
  <c r="RIC43" i="6"/>
  <c r="RID43" i="6"/>
  <c r="RIE43" i="6"/>
  <c r="RIF43" i="6"/>
  <c r="RIG43" i="6"/>
  <c r="RIH43" i="6"/>
  <c r="RII43" i="6"/>
  <c r="RIJ43" i="6"/>
  <c r="RIK43" i="6"/>
  <c r="RIL43" i="6"/>
  <c r="RIM43" i="6"/>
  <c r="RIN43" i="6"/>
  <c r="RIO43" i="6"/>
  <c r="RIP43" i="6"/>
  <c r="RIQ43" i="6"/>
  <c r="RIR43" i="6"/>
  <c r="RIS43" i="6"/>
  <c r="RIT43" i="6"/>
  <c r="RIU43" i="6"/>
  <c r="RIV43" i="6"/>
  <c r="RIW43" i="6"/>
  <c r="RIX43" i="6"/>
  <c r="RIY43" i="6"/>
  <c r="RIZ43" i="6"/>
  <c r="RJA43" i="6"/>
  <c r="RJB43" i="6"/>
  <c r="RJC43" i="6"/>
  <c r="RJD43" i="6"/>
  <c r="RJE43" i="6"/>
  <c r="RJF43" i="6"/>
  <c r="RJG43" i="6"/>
  <c r="RJH43" i="6"/>
  <c r="RJI43" i="6"/>
  <c r="RJJ43" i="6"/>
  <c r="RJK43" i="6"/>
  <c r="RJL43" i="6"/>
  <c r="RJM43" i="6"/>
  <c r="RJN43" i="6"/>
  <c r="RJO43" i="6"/>
  <c r="RJP43" i="6"/>
  <c r="RJQ43" i="6"/>
  <c r="RJR43" i="6"/>
  <c r="RJS43" i="6"/>
  <c r="RJT43" i="6"/>
  <c r="RJU43" i="6"/>
  <c r="RJV43" i="6"/>
  <c r="RJW43" i="6"/>
  <c r="RJX43" i="6"/>
  <c r="RJY43" i="6"/>
  <c r="RJZ43" i="6"/>
  <c r="RKA43" i="6"/>
  <c r="RKB43" i="6"/>
  <c r="RKC43" i="6"/>
  <c r="RKD43" i="6"/>
  <c r="RKE43" i="6"/>
  <c r="RKF43" i="6"/>
  <c r="RKG43" i="6"/>
  <c r="RKH43" i="6"/>
  <c r="RKI43" i="6"/>
  <c r="RKJ43" i="6"/>
  <c r="RKK43" i="6"/>
  <c r="RKL43" i="6"/>
  <c r="RKM43" i="6"/>
  <c r="RKN43" i="6"/>
  <c r="RKO43" i="6"/>
  <c r="RKP43" i="6"/>
  <c r="RKQ43" i="6"/>
  <c r="RKR43" i="6"/>
  <c r="RKS43" i="6"/>
  <c r="RKT43" i="6"/>
  <c r="RKU43" i="6"/>
  <c r="RKV43" i="6"/>
  <c r="RKW43" i="6"/>
  <c r="RKX43" i="6"/>
  <c r="RKY43" i="6"/>
  <c r="RKZ43" i="6"/>
  <c r="RLA43" i="6"/>
  <c r="RLB43" i="6"/>
  <c r="RLC43" i="6"/>
  <c r="RLD43" i="6"/>
  <c r="RLE43" i="6"/>
  <c r="RLF43" i="6"/>
  <c r="RLG43" i="6"/>
  <c r="RLH43" i="6"/>
  <c r="RLI43" i="6"/>
  <c r="RLJ43" i="6"/>
  <c r="RLK43" i="6"/>
  <c r="RLL43" i="6"/>
  <c r="RLM43" i="6"/>
  <c r="RLN43" i="6"/>
  <c r="RLO43" i="6"/>
  <c r="RLP43" i="6"/>
  <c r="RLQ43" i="6"/>
  <c r="RLR43" i="6"/>
  <c r="RLS43" i="6"/>
  <c r="RLT43" i="6"/>
  <c r="RLU43" i="6"/>
  <c r="RLV43" i="6"/>
  <c r="RLW43" i="6"/>
  <c r="RLX43" i="6"/>
  <c r="RLY43" i="6"/>
  <c r="RLZ43" i="6"/>
  <c r="RMA43" i="6"/>
  <c r="RMB43" i="6"/>
  <c r="RMC43" i="6"/>
  <c r="RMD43" i="6"/>
  <c r="RME43" i="6"/>
  <c r="RMF43" i="6"/>
  <c r="RMG43" i="6"/>
  <c r="RMH43" i="6"/>
  <c r="RMI43" i="6"/>
  <c r="RMJ43" i="6"/>
  <c r="RMK43" i="6"/>
  <c r="RML43" i="6"/>
  <c r="RMM43" i="6"/>
  <c r="RMN43" i="6"/>
  <c r="RMO43" i="6"/>
  <c r="RMP43" i="6"/>
  <c r="RMQ43" i="6"/>
  <c r="RMR43" i="6"/>
  <c r="RMS43" i="6"/>
  <c r="RMT43" i="6"/>
  <c r="RMU43" i="6"/>
  <c r="RMV43" i="6"/>
  <c r="RMW43" i="6"/>
  <c r="RMX43" i="6"/>
  <c r="RMY43" i="6"/>
  <c r="RMZ43" i="6"/>
  <c r="RNA43" i="6"/>
  <c r="RNB43" i="6"/>
  <c r="RNC43" i="6"/>
  <c r="RND43" i="6"/>
  <c r="RNE43" i="6"/>
  <c r="RNF43" i="6"/>
  <c r="RNG43" i="6"/>
  <c r="RNH43" i="6"/>
  <c r="RNI43" i="6"/>
  <c r="RNJ43" i="6"/>
  <c r="RNK43" i="6"/>
  <c r="RNL43" i="6"/>
  <c r="RNM43" i="6"/>
  <c r="RNN43" i="6"/>
  <c r="RNO43" i="6"/>
  <c r="RNP43" i="6"/>
  <c r="RNQ43" i="6"/>
  <c r="RNR43" i="6"/>
  <c r="RNS43" i="6"/>
  <c r="RNT43" i="6"/>
  <c r="RNU43" i="6"/>
  <c r="RNV43" i="6"/>
  <c r="RNW43" i="6"/>
  <c r="RNX43" i="6"/>
  <c r="RNY43" i="6"/>
  <c r="RNZ43" i="6"/>
  <c r="ROA43" i="6"/>
  <c r="ROB43" i="6"/>
  <c r="ROC43" i="6"/>
  <c r="ROD43" i="6"/>
  <c r="ROE43" i="6"/>
  <c r="ROF43" i="6"/>
  <c r="ROG43" i="6"/>
  <c r="ROH43" i="6"/>
  <c r="ROI43" i="6"/>
  <c r="ROJ43" i="6"/>
  <c r="ROK43" i="6"/>
  <c r="ROL43" i="6"/>
  <c r="ROM43" i="6"/>
  <c r="RON43" i="6"/>
  <c r="ROO43" i="6"/>
  <c r="ROP43" i="6"/>
  <c r="ROQ43" i="6"/>
  <c r="ROR43" i="6"/>
  <c r="ROS43" i="6"/>
  <c r="ROT43" i="6"/>
  <c r="ROU43" i="6"/>
  <c r="ROV43" i="6"/>
  <c r="ROW43" i="6"/>
  <c r="ROX43" i="6"/>
  <c r="ROY43" i="6"/>
  <c r="ROZ43" i="6"/>
  <c r="RPA43" i="6"/>
  <c r="RPB43" i="6"/>
  <c r="RPC43" i="6"/>
  <c r="RPD43" i="6"/>
  <c r="RPE43" i="6"/>
  <c r="RPF43" i="6"/>
  <c r="RPG43" i="6"/>
  <c r="RPH43" i="6"/>
  <c r="RPI43" i="6"/>
  <c r="RPJ43" i="6"/>
  <c r="RPK43" i="6"/>
  <c r="RPL43" i="6"/>
  <c r="RPM43" i="6"/>
  <c r="RPN43" i="6"/>
  <c r="RPO43" i="6"/>
  <c r="RPP43" i="6"/>
  <c r="RPQ43" i="6"/>
  <c r="RPR43" i="6"/>
  <c r="RPS43" i="6"/>
  <c r="RPT43" i="6"/>
  <c r="RPU43" i="6"/>
  <c r="RPV43" i="6"/>
  <c r="RPW43" i="6"/>
  <c r="RPX43" i="6"/>
  <c r="RPY43" i="6"/>
  <c r="RPZ43" i="6"/>
  <c r="RQA43" i="6"/>
  <c r="RQB43" i="6"/>
  <c r="RQC43" i="6"/>
  <c r="RQD43" i="6"/>
  <c r="RQE43" i="6"/>
  <c r="RQF43" i="6"/>
  <c r="RQG43" i="6"/>
  <c r="RQH43" i="6"/>
  <c r="RQI43" i="6"/>
  <c r="RQJ43" i="6"/>
  <c r="RQK43" i="6"/>
  <c r="RQL43" i="6"/>
  <c r="RQM43" i="6"/>
  <c r="RQN43" i="6"/>
  <c r="RQO43" i="6"/>
  <c r="RQP43" i="6"/>
  <c r="RQQ43" i="6"/>
  <c r="RQR43" i="6"/>
  <c r="RQS43" i="6"/>
  <c r="RQT43" i="6"/>
  <c r="RQU43" i="6"/>
  <c r="RQV43" i="6"/>
  <c r="RQW43" i="6"/>
  <c r="RQX43" i="6"/>
  <c r="RQY43" i="6"/>
  <c r="RQZ43" i="6"/>
  <c r="RRA43" i="6"/>
  <c r="RRB43" i="6"/>
  <c r="RRC43" i="6"/>
  <c r="RRD43" i="6"/>
  <c r="RRE43" i="6"/>
  <c r="RRF43" i="6"/>
  <c r="RRG43" i="6"/>
  <c r="RRH43" i="6"/>
  <c r="RRI43" i="6"/>
  <c r="RRJ43" i="6"/>
  <c r="RRK43" i="6"/>
  <c r="RRL43" i="6"/>
  <c r="RRM43" i="6"/>
  <c r="RRN43" i="6"/>
  <c r="RRO43" i="6"/>
  <c r="RRP43" i="6"/>
  <c r="RRQ43" i="6"/>
  <c r="RRR43" i="6"/>
  <c r="RRS43" i="6"/>
  <c r="RRT43" i="6"/>
  <c r="RRU43" i="6"/>
  <c r="RRV43" i="6"/>
  <c r="RRW43" i="6"/>
  <c r="RRX43" i="6"/>
  <c r="RRY43" i="6"/>
  <c r="RRZ43" i="6"/>
  <c r="RSA43" i="6"/>
  <c r="RSB43" i="6"/>
  <c r="RSC43" i="6"/>
  <c r="RSD43" i="6"/>
  <c r="RSE43" i="6"/>
  <c r="RSF43" i="6"/>
  <c r="RSG43" i="6"/>
  <c r="RSH43" i="6"/>
  <c r="RSI43" i="6"/>
  <c r="RSJ43" i="6"/>
  <c r="RSK43" i="6"/>
  <c r="RSL43" i="6"/>
  <c r="RSM43" i="6"/>
  <c r="RSN43" i="6"/>
  <c r="RSO43" i="6"/>
  <c r="RSP43" i="6"/>
  <c r="RSQ43" i="6"/>
  <c r="RSR43" i="6"/>
  <c r="RSS43" i="6"/>
  <c r="RST43" i="6"/>
  <c r="RSU43" i="6"/>
  <c r="RSV43" i="6"/>
  <c r="RSW43" i="6"/>
  <c r="RSX43" i="6"/>
  <c r="RSY43" i="6"/>
  <c r="RSZ43" i="6"/>
  <c r="RTA43" i="6"/>
  <c r="RTB43" i="6"/>
  <c r="RTC43" i="6"/>
  <c r="RTD43" i="6"/>
  <c r="RTE43" i="6"/>
  <c r="RTF43" i="6"/>
  <c r="RTG43" i="6"/>
  <c r="RTH43" i="6"/>
  <c r="RTI43" i="6"/>
  <c r="RTJ43" i="6"/>
  <c r="RTK43" i="6"/>
  <c r="RTL43" i="6"/>
  <c r="RTM43" i="6"/>
  <c r="RTN43" i="6"/>
  <c r="RTO43" i="6"/>
  <c r="RTP43" i="6"/>
  <c r="RTQ43" i="6"/>
  <c r="RTR43" i="6"/>
  <c r="RTS43" i="6"/>
  <c r="RTT43" i="6"/>
  <c r="RTU43" i="6"/>
  <c r="RTV43" i="6"/>
  <c r="RTW43" i="6"/>
  <c r="RTX43" i="6"/>
  <c r="RTY43" i="6"/>
  <c r="RTZ43" i="6"/>
  <c r="RUA43" i="6"/>
  <c r="RUB43" i="6"/>
  <c r="RUC43" i="6"/>
  <c r="RUD43" i="6"/>
  <c r="RUE43" i="6"/>
  <c r="RUF43" i="6"/>
  <c r="RUG43" i="6"/>
  <c r="RUH43" i="6"/>
  <c r="RUI43" i="6"/>
  <c r="RUJ43" i="6"/>
  <c r="RUK43" i="6"/>
  <c r="RUL43" i="6"/>
  <c r="RUM43" i="6"/>
  <c r="RUN43" i="6"/>
  <c r="RUO43" i="6"/>
  <c r="RUP43" i="6"/>
  <c r="RUQ43" i="6"/>
  <c r="RUR43" i="6"/>
  <c r="RUS43" i="6"/>
  <c r="RUT43" i="6"/>
  <c r="RUU43" i="6"/>
  <c r="RUV43" i="6"/>
  <c r="RUW43" i="6"/>
  <c r="RUX43" i="6"/>
  <c r="RUY43" i="6"/>
  <c r="RUZ43" i="6"/>
  <c r="RVA43" i="6"/>
  <c r="RVB43" i="6"/>
  <c r="RVC43" i="6"/>
  <c r="RVD43" i="6"/>
  <c r="RVE43" i="6"/>
  <c r="RVF43" i="6"/>
  <c r="RVG43" i="6"/>
  <c r="RVH43" i="6"/>
  <c r="RVI43" i="6"/>
  <c r="RVJ43" i="6"/>
  <c r="RVK43" i="6"/>
  <c r="RVL43" i="6"/>
  <c r="RVM43" i="6"/>
  <c r="RVN43" i="6"/>
  <c r="RVO43" i="6"/>
  <c r="RVP43" i="6"/>
  <c r="RVQ43" i="6"/>
  <c r="RVR43" i="6"/>
  <c r="RVS43" i="6"/>
  <c r="RVT43" i="6"/>
  <c r="RVU43" i="6"/>
  <c r="RVV43" i="6"/>
  <c r="RVW43" i="6"/>
  <c r="RVX43" i="6"/>
  <c r="RVY43" i="6"/>
  <c r="RVZ43" i="6"/>
  <c r="RWA43" i="6"/>
  <c r="RWB43" i="6"/>
  <c r="RWC43" i="6"/>
  <c r="RWD43" i="6"/>
  <c r="RWE43" i="6"/>
  <c r="RWF43" i="6"/>
  <c r="RWG43" i="6"/>
  <c r="RWH43" i="6"/>
  <c r="RWI43" i="6"/>
  <c r="RWJ43" i="6"/>
  <c r="RWK43" i="6"/>
  <c r="RWL43" i="6"/>
  <c r="RWM43" i="6"/>
  <c r="RWN43" i="6"/>
  <c r="RWO43" i="6"/>
  <c r="RWP43" i="6"/>
  <c r="RWQ43" i="6"/>
  <c r="RWR43" i="6"/>
  <c r="RWS43" i="6"/>
  <c r="RWT43" i="6"/>
  <c r="RWU43" i="6"/>
  <c r="RWV43" i="6"/>
  <c r="RWW43" i="6"/>
  <c r="RWX43" i="6"/>
  <c r="RWY43" i="6"/>
  <c r="RWZ43" i="6"/>
  <c r="RXA43" i="6"/>
  <c r="RXB43" i="6"/>
  <c r="RXC43" i="6"/>
  <c r="RXD43" i="6"/>
  <c r="RXE43" i="6"/>
  <c r="RXF43" i="6"/>
  <c r="RXG43" i="6"/>
  <c r="RXH43" i="6"/>
  <c r="RXI43" i="6"/>
  <c r="RXJ43" i="6"/>
  <c r="RXK43" i="6"/>
  <c r="RXL43" i="6"/>
  <c r="RXM43" i="6"/>
  <c r="RXN43" i="6"/>
  <c r="RXO43" i="6"/>
  <c r="RXP43" i="6"/>
  <c r="RXQ43" i="6"/>
  <c r="RXR43" i="6"/>
  <c r="RXS43" i="6"/>
  <c r="RXT43" i="6"/>
  <c r="RXU43" i="6"/>
  <c r="RXV43" i="6"/>
  <c r="RXW43" i="6"/>
  <c r="RXX43" i="6"/>
  <c r="RXY43" i="6"/>
  <c r="RXZ43" i="6"/>
  <c r="RYA43" i="6"/>
  <c r="RYB43" i="6"/>
  <c r="RYC43" i="6"/>
  <c r="RYD43" i="6"/>
  <c r="RYE43" i="6"/>
  <c r="RYF43" i="6"/>
  <c r="RYG43" i="6"/>
  <c r="RYH43" i="6"/>
  <c r="RYI43" i="6"/>
  <c r="RYJ43" i="6"/>
  <c r="RYK43" i="6"/>
  <c r="RYL43" i="6"/>
  <c r="RYM43" i="6"/>
  <c r="RYN43" i="6"/>
  <c r="RYO43" i="6"/>
  <c r="RYP43" i="6"/>
  <c r="RYQ43" i="6"/>
  <c r="RYR43" i="6"/>
  <c r="RYS43" i="6"/>
  <c r="RYT43" i="6"/>
  <c r="RYU43" i="6"/>
  <c r="RYV43" i="6"/>
  <c r="RYW43" i="6"/>
  <c r="RYX43" i="6"/>
  <c r="RYY43" i="6"/>
  <c r="RYZ43" i="6"/>
  <c r="RZA43" i="6"/>
  <c r="RZB43" i="6"/>
  <c r="RZC43" i="6"/>
  <c r="RZD43" i="6"/>
  <c r="RZE43" i="6"/>
  <c r="RZF43" i="6"/>
  <c r="RZG43" i="6"/>
  <c r="RZH43" i="6"/>
  <c r="RZI43" i="6"/>
  <c r="RZJ43" i="6"/>
  <c r="RZK43" i="6"/>
  <c r="RZL43" i="6"/>
  <c r="RZM43" i="6"/>
  <c r="RZN43" i="6"/>
  <c r="RZO43" i="6"/>
  <c r="RZP43" i="6"/>
  <c r="RZQ43" i="6"/>
  <c r="RZR43" i="6"/>
  <c r="RZS43" i="6"/>
  <c r="RZT43" i="6"/>
  <c r="RZU43" i="6"/>
  <c r="RZV43" i="6"/>
  <c r="RZW43" i="6"/>
  <c r="RZX43" i="6"/>
  <c r="RZY43" i="6"/>
  <c r="RZZ43" i="6"/>
  <c r="SAA43" i="6"/>
  <c r="SAB43" i="6"/>
  <c r="SAC43" i="6"/>
  <c r="SAD43" i="6"/>
  <c r="SAE43" i="6"/>
  <c r="SAF43" i="6"/>
  <c r="SAG43" i="6"/>
  <c r="SAH43" i="6"/>
  <c r="SAI43" i="6"/>
  <c r="SAJ43" i="6"/>
  <c r="SAK43" i="6"/>
  <c r="SAL43" i="6"/>
  <c r="SAM43" i="6"/>
  <c r="SAN43" i="6"/>
  <c r="SAO43" i="6"/>
  <c r="SAP43" i="6"/>
  <c r="SAQ43" i="6"/>
  <c r="SAR43" i="6"/>
  <c r="SAS43" i="6"/>
  <c r="SAT43" i="6"/>
  <c r="SAU43" i="6"/>
  <c r="SAV43" i="6"/>
  <c r="SAW43" i="6"/>
  <c r="SAX43" i="6"/>
  <c r="SAY43" i="6"/>
  <c r="SAZ43" i="6"/>
  <c r="SBA43" i="6"/>
  <c r="SBB43" i="6"/>
  <c r="SBC43" i="6"/>
  <c r="SBD43" i="6"/>
  <c r="SBE43" i="6"/>
  <c r="SBF43" i="6"/>
  <c r="SBG43" i="6"/>
  <c r="SBH43" i="6"/>
  <c r="SBI43" i="6"/>
  <c r="SBJ43" i="6"/>
  <c r="SBK43" i="6"/>
  <c r="SBL43" i="6"/>
  <c r="SBM43" i="6"/>
  <c r="SBN43" i="6"/>
  <c r="SBO43" i="6"/>
  <c r="SBP43" i="6"/>
  <c r="SBQ43" i="6"/>
  <c r="SBR43" i="6"/>
  <c r="SBS43" i="6"/>
  <c r="SBT43" i="6"/>
  <c r="SBU43" i="6"/>
  <c r="SBV43" i="6"/>
  <c r="SBW43" i="6"/>
  <c r="SBX43" i="6"/>
  <c r="SBY43" i="6"/>
  <c r="SBZ43" i="6"/>
  <c r="SCA43" i="6"/>
  <c r="SCB43" i="6"/>
  <c r="SCC43" i="6"/>
  <c r="SCD43" i="6"/>
  <c r="SCE43" i="6"/>
  <c r="SCF43" i="6"/>
  <c r="SCG43" i="6"/>
  <c r="SCH43" i="6"/>
  <c r="SCI43" i="6"/>
  <c r="SCJ43" i="6"/>
  <c r="SCK43" i="6"/>
  <c r="SCL43" i="6"/>
  <c r="SCM43" i="6"/>
  <c r="SCN43" i="6"/>
  <c r="SCO43" i="6"/>
  <c r="SCP43" i="6"/>
  <c r="SCQ43" i="6"/>
  <c r="SCR43" i="6"/>
  <c r="SCS43" i="6"/>
  <c r="SCT43" i="6"/>
  <c r="SCU43" i="6"/>
  <c r="SCV43" i="6"/>
  <c r="SCW43" i="6"/>
  <c r="SCX43" i="6"/>
  <c r="SCY43" i="6"/>
  <c r="SCZ43" i="6"/>
  <c r="SDA43" i="6"/>
  <c r="SDB43" i="6"/>
  <c r="SDC43" i="6"/>
  <c r="SDD43" i="6"/>
  <c r="SDE43" i="6"/>
  <c r="SDF43" i="6"/>
  <c r="SDG43" i="6"/>
  <c r="SDH43" i="6"/>
  <c r="SDI43" i="6"/>
  <c r="SDJ43" i="6"/>
  <c r="SDK43" i="6"/>
  <c r="SDL43" i="6"/>
  <c r="SDM43" i="6"/>
  <c r="SDN43" i="6"/>
  <c r="SDO43" i="6"/>
  <c r="SDP43" i="6"/>
  <c r="SDQ43" i="6"/>
  <c r="SDR43" i="6"/>
  <c r="SDS43" i="6"/>
  <c r="SDT43" i="6"/>
  <c r="SDU43" i="6"/>
  <c r="SDV43" i="6"/>
  <c r="SDW43" i="6"/>
  <c r="SDX43" i="6"/>
  <c r="SDY43" i="6"/>
  <c r="SDZ43" i="6"/>
  <c r="SEA43" i="6"/>
  <c r="SEB43" i="6"/>
  <c r="SEC43" i="6"/>
  <c r="SED43" i="6"/>
  <c r="SEE43" i="6"/>
  <c r="SEF43" i="6"/>
  <c r="SEG43" i="6"/>
  <c r="SEH43" i="6"/>
  <c r="SEI43" i="6"/>
  <c r="SEJ43" i="6"/>
  <c r="SEK43" i="6"/>
  <c r="SEL43" i="6"/>
  <c r="SEM43" i="6"/>
  <c r="SEN43" i="6"/>
  <c r="SEO43" i="6"/>
  <c r="SEP43" i="6"/>
  <c r="SEQ43" i="6"/>
  <c r="SER43" i="6"/>
  <c r="SES43" i="6"/>
  <c r="SET43" i="6"/>
  <c r="SEU43" i="6"/>
  <c r="SEV43" i="6"/>
  <c r="SEW43" i="6"/>
  <c r="SEX43" i="6"/>
  <c r="SEY43" i="6"/>
  <c r="SEZ43" i="6"/>
  <c r="SFA43" i="6"/>
  <c r="SFB43" i="6"/>
  <c r="SFC43" i="6"/>
  <c r="SFD43" i="6"/>
  <c r="SFE43" i="6"/>
  <c r="SFF43" i="6"/>
  <c r="SFG43" i="6"/>
  <c r="SFH43" i="6"/>
  <c r="SFI43" i="6"/>
  <c r="SFJ43" i="6"/>
  <c r="SFK43" i="6"/>
  <c r="SFL43" i="6"/>
  <c r="SFM43" i="6"/>
  <c r="SFN43" i="6"/>
  <c r="SFO43" i="6"/>
  <c r="SFP43" i="6"/>
  <c r="SFQ43" i="6"/>
  <c r="SFR43" i="6"/>
  <c r="SFS43" i="6"/>
  <c r="SFT43" i="6"/>
  <c r="SFU43" i="6"/>
  <c r="SFV43" i="6"/>
  <c r="SFW43" i="6"/>
  <c r="SFX43" i="6"/>
  <c r="SFY43" i="6"/>
  <c r="SFZ43" i="6"/>
  <c r="SGA43" i="6"/>
  <c r="SGB43" i="6"/>
  <c r="SGC43" i="6"/>
  <c r="SGD43" i="6"/>
  <c r="SGE43" i="6"/>
  <c r="SGF43" i="6"/>
  <c r="SGG43" i="6"/>
  <c r="SGH43" i="6"/>
  <c r="SGI43" i="6"/>
  <c r="SGJ43" i="6"/>
  <c r="SGK43" i="6"/>
  <c r="SGL43" i="6"/>
  <c r="SGM43" i="6"/>
  <c r="SGN43" i="6"/>
  <c r="SGO43" i="6"/>
  <c r="SGP43" i="6"/>
  <c r="SGQ43" i="6"/>
  <c r="SGR43" i="6"/>
  <c r="SGS43" i="6"/>
  <c r="SGT43" i="6"/>
  <c r="SGU43" i="6"/>
  <c r="SGV43" i="6"/>
  <c r="SGW43" i="6"/>
  <c r="SGX43" i="6"/>
  <c r="SGY43" i="6"/>
  <c r="SGZ43" i="6"/>
  <c r="SHA43" i="6"/>
  <c r="SHB43" i="6"/>
  <c r="SHC43" i="6"/>
  <c r="SHD43" i="6"/>
  <c r="SHE43" i="6"/>
  <c r="SHF43" i="6"/>
  <c r="SHG43" i="6"/>
  <c r="SHH43" i="6"/>
  <c r="SHI43" i="6"/>
  <c r="SHJ43" i="6"/>
  <c r="SHK43" i="6"/>
  <c r="SHL43" i="6"/>
  <c r="SHM43" i="6"/>
  <c r="SHN43" i="6"/>
  <c r="SHO43" i="6"/>
  <c r="SHP43" i="6"/>
  <c r="SHQ43" i="6"/>
  <c r="SHR43" i="6"/>
  <c r="SHS43" i="6"/>
  <c r="SHT43" i="6"/>
  <c r="SHU43" i="6"/>
  <c r="SHV43" i="6"/>
  <c r="SHW43" i="6"/>
  <c r="SHX43" i="6"/>
  <c r="SHY43" i="6"/>
  <c r="SHZ43" i="6"/>
  <c r="SIA43" i="6"/>
  <c r="SIB43" i="6"/>
  <c r="SIC43" i="6"/>
  <c r="SID43" i="6"/>
  <c r="SIE43" i="6"/>
  <c r="SIF43" i="6"/>
  <c r="SIG43" i="6"/>
  <c r="SIH43" i="6"/>
  <c r="SII43" i="6"/>
  <c r="SIJ43" i="6"/>
  <c r="SIK43" i="6"/>
  <c r="SIL43" i="6"/>
  <c r="SIM43" i="6"/>
  <c r="SIN43" i="6"/>
  <c r="SIO43" i="6"/>
  <c r="SIP43" i="6"/>
  <c r="SIQ43" i="6"/>
  <c r="SIR43" i="6"/>
  <c r="SIS43" i="6"/>
  <c r="SIT43" i="6"/>
  <c r="SIU43" i="6"/>
  <c r="SIV43" i="6"/>
  <c r="SIW43" i="6"/>
  <c r="SIX43" i="6"/>
  <c r="SIY43" i="6"/>
  <c r="SIZ43" i="6"/>
  <c r="SJA43" i="6"/>
  <c r="SJB43" i="6"/>
  <c r="SJC43" i="6"/>
  <c r="SJD43" i="6"/>
  <c r="SJE43" i="6"/>
  <c r="SJF43" i="6"/>
  <c r="SJG43" i="6"/>
  <c r="SJH43" i="6"/>
  <c r="SJI43" i="6"/>
  <c r="SJJ43" i="6"/>
  <c r="SJK43" i="6"/>
  <c r="SJL43" i="6"/>
  <c r="SJM43" i="6"/>
  <c r="SJN43" i="6"/>
  <c r="SJO43" i="6"/>
  <c r="SJP43" i="6"/>
  <c r="SJQ43" i="6"/>
  <c r="SJR43" i="6"/>
  <c r="SJS43" i="6"/>
  <c r="SJT43" i="6"/>
  <c r="SJU43" i="6"/>
  <c r="SJV43" i="6"/>
  <c r="SJW43" i="6"/>
  <c r="SJX43" i="6"/>
  <c r="SJY43" i="6"/>
  <c r="SJZ43" i="6"/>
  <c r="SKA43" i="6"/>
  <c r="SKB43" i="6"/>
  <c r="SKC43" i="6"/>
  <c r="SKD43" i="6"/>
  <c r="SKE43" i="6"/>
  <c r="SKF43" i="6"/>
  <c r="SKG43" i="6"/>
  <c r="SKH43" i="6"/>
  <c r="SKI43" i="6"/>
  <c r="SKJ43" i="6"/>
  <c r="SKK43" i="6"/>
  <c r="SKL43" i="6"/>
  <c r="SKM43" i="6"/>
  <c r="SKN43" i="6"/>
  <c r="SKO43" i="6"/>
  <c r="SKP43" i="6"/>
  <c r="SKQ43" i="6"/>
  <c r="SKR43" i="6"/>
  <c r="SKS43" i="6"/>
  <c r="SKT43" i="6"/>
  <c r="SKU43" i="6"/>
  <c r="SKV43" i="6"/>
  <c r="SKW43" i="6"/>
  <c r="SKX43" i="6"/>
  <c r="SKY43" i="6"/>
  <c r="SKZ43" i="6"/>
  <c r="SLA43" i="6"/>
  <c r="SLB43" i="6"/>
  <c r="SLC43" i="6"/>
  <c r="SLD43" i="6"/>
  <c r="SLE43" i="6"/>
  <c r="SLF43" i="6"/>
  <c r="SLG43" i="6"/>
  <c r="SLH43" i="6"/>
  <c r="SLI43" i="6"/>
  <c r="SLJ43" i="6"/>
  <c r="SLK43" i="6"/>
  <c r="SLL43" i="6"/>
  <c r="SLM43" i="6"/>
  <c r="SLN43" i="6"/>
  <c r="SLO43" i="6"/>
  <c r="SLP43" i="6"/>
  <c r="SLQ43" i="6"/>
  <c r="SLR43" i="6"/>
  <c r="SLS43" i="6"/>
  <c r="SLT43" i="6"/>
  <c r="SLU43" i="6"/>
  <c r="SLV43" i="6"/>
  <c r="SLW43" i="6"/>
  <c r="SLX43" i="6"/>
  <c r="SLY43" i="6"/>
  <c r="SLZ43" i="6"/>
  <c r="SMA43" i="6"/>
  <c r="SMB43" i="6"/>
  <c r="SMC43" i="6"/>
  <c r="SMD43" i="6"/>
  <c r="SME43" i="6"/>
  <c r="SMF43" i="6"/>
  <c r="SMG43" i="6"/>
  <c r="SMH43" i="6"/>
  <c r="SMI43" i="6"/>
  <c r="SMJ43" i="6"/>
  <c r="SMK43" i="6"/>
  <c r="SML43" i="6"/>
  <c r="SMM43" i="6"/>
  <c r="SMN43" i="6"/>
  <c r="SMO43" i="6"/>
  <c r="SMP43" i="6"/>
  <c r="SMQ43" i="6"/>
  <c r="SMR43" i="6"/>
  <c r="SMS43" i="6"/>
  <c r="SMT43" i="6"/>
  <c r="SMU43" i="6"/>
  <c r="SMV43" i="6"/>
  <c r="SMW43" i="6"/>
  <c r="SMX43" i="6"/>
  <c r="SMY43" i="6"/>
  <c r="SMZ43" i="6"/>
  <c r="SNA43" i="6"/>
  <c r="SNB43" i="6"/>
  <c r="SNC43" i="6"/>
  <c r="SND43" i="6"/>
  <c r="SNE43" i="6"/>
  <c r="SNF43" i="6"/>
  <c r="SNG43" i="6"/>
  <c r="SNH43" i="6"/>
  <c r="SNI43" i="6"/>
  <c r="SNJ43" i="6"/>
  <c r="SNK43" i="6"/>
  <c r="SNL43" i="6"/>
  <c r="SNM43" i="6"/>
  <c r="SNN43" i="6"/>
  <c r="SNO43" i="6"/>
  <c r="SNP43" i="6"/>
  <c r="SNQ43" i="6"/>
  <c r="SNR43" i="6"/>
  <c r="SNS43" i="6"/>
  <c r="SNT43" i="6"/>
  <c r="SNU43" i="6"/>
  <c r="SNV43" i="6"/>
  <c r="SNW43" i="6"/>
  <c r="SNX43" i="6"/>
  <c r="SNY43" i="6"/>
  <c r="SNZ43" i="6"/>
  <c r="SOA43" i="6"/>
  <c r="SOB43" i="6"/>
  <c r="SOC43" i="6"/>
  <c r="SOD43" i="6"/>
  <c r="SOE43" i="6"/>
  <c r="SOF43" i="6"/>
  <c r="SOG43" i="6"/>
  <c r="SOH43" i="6"/>
  <c r="SOI43" i="6"/>
  <c r="SOJ43" i="6"/>
  <c r="SOK43" i="6"/>
  <c r="SOL43" i="6"/>
  <c r="SOM43" i="6"/>
  <c r="SON43" i="6"/>
  <c r="SOO43" i="6"/>
  <c r="SOP43" i="6"/>
  <c r="SOQ43" i="6"/>
  <c r="SOR43" i="6"/>
  <c r="SOS43" i="6"/>
  <c r="SOT43" i="6"/>
  <c r="SOU43" i="6"/>
  <c r="SOV43" i="6"/>
  <c r="SOW43" i="6"/>
  <c r="SOX43" i="6"/>
  <c r="SOY43" i="6"/>
  <c r="SOZ43" i="6"/>
  <c r="SPA43" i="6"/>
  <c r="SPB43" i="6"/>
  <c r="SPC43" i="6"/>
  <c r="SPD43" i="6"/>
  <c r="SPE43" i="6"/>
  <c r="SPF43" i="6"/>
  <c r="SPG43" i="6"/>
  <c r="SPH43" i="6"/>
  <c r="SPI43" i="6"/>
  <c r="SPJ43" i="6"/>
  <c r="SPK43" i="6"/>
  <c r="SPL43" i="6"/>
  <c r="SPM43" i="6"/>
  <c r="SPN43" i="6"/>
  <c r="SPO43" i="6"/>
  <c r="SPP43" i="6"/>
  <c r="SPQ43" i="6"/>
  <c r="SPR43" i="6"/>
  <c r="SPS43" i="6"/>
  <c r="SPT43" i="6"/>
  <c r="SPU43" i="6"/>
  <c r="SPV43" i="6"/>
  <c r="SPW43" i="6"/>
  <c r="SPX43" i="6"/>
  <c r="SPY43" i="6"/>
  <c r="SPZ43" i="6"/>
  <c r="SQA43" i="6"/>
  <c r="SQB43" i="6"/>
  <c r="SQC43" i="6"/>
  <c r="SQD43" i="6"/>
  <c r="SQE43" i="6"/>
  <c r="SQF43" i="6"/>
  <c r="SQG43" i="6"/>
  <c r="SQH43" i="6"/>
  <c r="SQI43" i="6"/>
  <c r="SQJ43" i="6"/>
  <c r="SQK43" i="6"/>
  <c r="SQL43" i="6"/>
  <c r="SQM43" i="6"/>
  <c r="SQN43" i="6"/>
  <c r="SQO43" i="6"/>
  <c r="SQP43" i="6"/>
  <c r="SQQ43" i="6"/>
  <c r="SQR43" i="6"/>
  <c r="SQS43" i="6"/>
  <c r="SQT43" i="6"/>
  <c r="SQU43" i="6"/>
  <c r="SQV43" i="6"/>
  <c r="SQW43" i="6"/>
  <c r="SQX43" i="6"/>
  <c r="SQY43" i="6"/>
  <c r="SQZ43" i="6"/>
  <c r="SRA43" i="6"/>
  <c r="SRB43" i="6"/>
  <c r="SRC43" i="6"/>
  <c r="SRD43" i="6"/>
  <c r="SRE43" i="6"/>
  <c r="SRF43" i="6"/>
  <c r="SRG43" i="6"/>
  <c r="SRH43" i="6"/>
  <c r="SRI43" i="6"/>
  <c r="SRJ43" i="6"/>
  <c r="SRK43" i="6"/>
  <c r="SRL43" i="6"/>
  <c r="SRM43" i="6"/>
  <c r="SRN43" i="6"/>
  <c r="SRO43" i="6"/>
  <c r="SRP43" i="6"/>
  <c r="SRQ43" i="6"/>
  <c r="SRR43" i="6"/>
  <c r="SRS43" i="6"/>
  <c r="SRT43" i="6"/>
  <c r="SRU43" i="6"/>
  <c r="SRV43" i="6"/>
  <c r="SRW43" i="6"/>
  <c r="SRX43" i="6"/>
  <c r="SRY43" i="6"/>
  <c r="SRZ43" i="6"/>
  <c r="SSA43" i="6"/>
  <c r="SSB43" i="6"/>
  <c r="SSC43" i="6"/>
  <c r="SSD43" i="6"/>
  <c r="SSE43" i="6"/>
  <c r="SSF43" i="6"/>
  <c r="SSG43" i="6"/>
  <c r="SSH43" i="6"/>
  <c r="SSI43" i="6"/>
  <c r="SSJ43" i="6"/>
  <c r="SSK43" i="6"/>
  <c r="SSL43" i="6"/>
  <c r="SSM43" i="6"/>
  <c r="SSN43" i="6"/>
  <c r="SSO43" i="6"/>
  <c r="SSP43" i="6"/>
  <c r="SSQ43" i="6"/>
  <c r="SSR43" i="6"/>
  <c r="SSS43" i="6"/>
  <c r="SST43" i="6"/>
  <c r="SSU43" i="6"/>
  <c r="SSV43" i="6"/>
  <c r="SSW43" i="6"/>
  <c r="SSX43" i="6"/>
  <c r="SSY43" i="6"/>
  <c r="SSZ43" i="6"/>
  <c r="STA43" i="6"/>
  <c r="STB43" i="6"/>
  <c r="STC43" i="6"/>
  <c r="STD43" i="6"/>
  <c r="STE43" i="6"/>
  <c r="STF43" i="6"/>
  <c r="STG43" i="6"/>
  <c r="STH43" i="6"/>
  <c r="STI43" i="6"/>
  <c r="STJ43" i="6"/>
  <c r="STK43" i="6"/>
  <c r="STL43" i="6"/>
  <c r="STM43" i="6"/>
  <c r="STN43" i="6"/>
  <c r="STO43" i="6"/>
  <c r="STP43" i="6"/>
  <c r="STQ43" i="6"/>
  <c r="STR43" i="6"/>
  <c r="STS43" i="6"/>
  <c r="STT43" i="6"/>
  <c r="STU43" i="6"/>
  <c r="STV43" i="6"/>
  <c r="STW43" i="6"/>
  <c r="STX43" i="6"/>
  <c r="STY43" i="6"/>
  <c r="STZ43" i="6"/>
  <c r="SUA43" i="6"/>
  <c r="SUB43" i="6"/>
  <c r="SUC43" i="6"/>
  <c r="SUD43" i="6"/>
  <c r="SUE43" i="6"/>
  <c r="SUF43" i="6"/>
  <c r="SUG43" i="6"/>
  <c r="SUH43" i="6"/>
  <c r="SUI43" i="6"/>
  <c r="SUJ43" i="6"/>
  <c r="SUK43" i="6"/>
  <c r="SUL43" i="6"/>
  <c r="SUM43" i="6"/>
  <c r="SUN43" i="6"/>
  <c r="SUO43" i="6"/>
  <c r="SUP43" i="6"/>
  <c r="SUQ43" i="6"/>
  <c r="SUR43" i="6"/>
  <c r="SUS43" i="6"/>
  <c r="SUT43" i="6"/>
  <c r="SUU43" i="6"/>
  <c r="SUV43" i="6"/>
  <c r="SUW43" i="6"/>
  <c r="SUX43" i="6"/>
  <c r="SUY43" i="6"/>
  <c r="SUZ43" i="6"/>
  <c r="SVA43" i="6"/>
  <c r="SVB43" i="6"/>
  <c r="SVC43" i="6"/>
  <c r="SVD43" i="6"/>
  <c r="SVE43" i="6"/>
  <c r="SVF43" i="6"/>
  <c r="SVG43" i="6"/>
  <c r="SVH43" i="6"/>
  <c r="SVI43" i="6"/>
  <c r="SVJ43" i="6"/>
  <c r="SVK43" i="6"/>
  <c r="SVL43" i="6"/>
  <c r="SVM43" i="6"/>
  <c r="SVN43" i="6"/>
  <c r="SVO43" i="6"/>
  <c r="SVP43" i="6"/>
  <c r="SVQ43" i="6"/>
  <c r="SVR43" i="6"/>
  <c r="SVS43" i="6"/>
  <c r="SVT43" i="6"/>
  <c r="SVU43" i="6"/>
  <c r="SVV43" i="6"/>
  <c r="SVW43" i="6"/>
  <c r="SVX43" i="6"/>
  <c r="SVY43" i="6"/>
  <c r="SVZ43" i="6"/>
  <c r="SWA43" i="6"/>
  <c r="SWB43" i="6"/>
  <c r="SWC43" i="6"/>
  <c r="SWD43" i="6"/>
  <c r="SWE43" i="6"/>
  <c r="SWF43" i="6"/>
  <c r="SWG43" i="6"/>
  <c r="SWH43" i="6"/>
  <c r="SWI43" i="6"/>
  <c r="SWJ43" i="6"/>
  <c r="SWK43" i="6"/>
  <c r="SWL43" i="6"/>
  <c r="SWM43" i="6"/>
  <c r="SWN43" i="6"/>
  <c r="SWO43" i="6"/>
  <c r="SWP43" i="6"/>
  <c r="SWQ43" i="6"/>
  <c r="SWR43" i="6"/>
  <c r="SWS43" i="6"/>
  <c r="SWT43" i="6"/>
  <c r="SWU43" i="6"/>
  <c r="SWV43" i="6"/>
  <c r="SWW43" i="6"/>
  <c r="SWX43" i="6"/>
  <c r="SWY43" i="6"/>
  <c r="SWZ43" i="6"/>
  <c r="SXA43" i="6"/>
  <c r="SXB43" i="6"/>
  <c r="SXC43" i="6"/>
  <c r="SXD43" i="6"/>
  <c r="SXE43" i="6"/>
  <c r="SXF43" i="6"/>
  <c r="SXG43" i="6"/>
  <c r="SXH43" i="6"/>
  <c r="SXI43" i="6"/>
  <c r="SXJ43" i="6"/>
  <c r="SXK43" i="6"/>
  <c r="SXL43" i="6"/>
  <c r="SXM43" i="6"/>
  <c r="SXN43" i="6"/>
  <c r="SXO43" i="6"/>
  <c r="SXP43" i="6"/>
  <c r="SXQ43" i="6"/>
  <c r="SXR43" i="6"/>
  <c r="SXS43" i="6"/>
  <c r="SXT43" i="6"/>
  <c r="SXU43" i="6"/>
  <c r="SXV43" i="6"/>
  <c r="SXW43" i="6"/>
  <c r="SXX43" i="6"/>
  <c r="SXY43" i="6"/>
  <c r="SXZ43" i="6"/>
  <c r="SYA43" i="6"/>
  <c r="SYB43" i="6"/>
  <c r="SYC43" i="6"/>
  <c r="SYD43" i="6"/>
  <c r="SYE43" i="6"/>
  <c r="SYF43" i="6"/>
  <c r="SYG43" i="6"/>
  <c r="SYH43" i="6"/>
  <c r="SYI43" i="6"/>
  <c r="SYJ43" i="6"/>
  <c r="SYK43" i="6"/>
  <c r="SYL43" i="6"/>
  <c r="SYM43" i="6"/>
  <c r="SYN43" i="6"/>
  <c r="SYO43" i="6"/>
  <c r="SYP43" i="6"/>
  <c r="SYQ43" i="6"/>
  <c r="SYR43" i="6"/>
  <c r="SYS43" i="6"/>
  <c r="SYT43" i="6"/>
  <c r="SYU43" i="6"/>
  <c r="SYV43" i="6"/>
  <c r="SYW43" i="6"/>
  <c r="SYX43" i="6"/>
  <c r="SYY43" i="6"/>
  <c r="SYZ43" i="6"/>
  <c r="SZA43" i="6"/>
  <c r="SZB43" i="6"/>
  <c r="SZC43" i="6"/>
  <c r="SZD43" i="6"/>
  <c r="SZE43" i="6"/>
  <c r="SZF43" i="6"/>
  <c r="SZG43" i="6"/>
  <c r="SZH43" i="6"/>
  <c r="SZI43" i="6"/>
  <c r="SZJ43" i="6"/>
  <c r="SZK43" i="6"/>
  <c r="SZL43" i="6"/>
  <c r="SZM43" i="6"/>
  <c r="SZN43" i="6"/>
  <c r="SZO43" i="6"/>
  <c r="SZP43" i="6"/>
  <c r="SZQ43" i="6"/>
  <c r="SZR43" i="6"/>
  <c r="SZS43" i="6"/>
  <c r="SZT43" i="6"/>
  <c r="SZU43" i="6"/>
  <c r="SZV43" i="6"/>
  <c r="SZW43" i="6"/>
  <c r="SZX43" i="6"/>
  <c r="SZY43" i="6"/>
  <c r="SZZ43" i="6"/>
  <c r="TAA43" i="6"/>
  <c r="TAB43" i="6"/>
  <c r="TAC43" i="6"/>
  <c r="TAD43" i="6"/>
  <c r="TAE43" i="6"/>
  <c r="TAF43" i="6"/>
  <c r="TAG43" i="6"/>
  <c r="TAH43" i="6"/>
  <c r="TAI43" i="6"/>
  <c r="TAJ43" i="6"/>
  <c r="TAK43" i="6"/>
  <c r="TAL43" i="6"/>
  <c r="TAM43" i="6"/>
  <c r="TAN43" i="6"/>
  <c r="TAO43" i="6"/>
  <c r="TAP43" i="6"/>
  <c r="TAQ43" i="6"/>
  <c r="TAR43" i="6"/>
  <c r="TAS43" i="6"/>
  <c r="TAT43" i="6"/>
  <c r="TAU43" i="6"/>
  <c r="TAV43" i="6"/>
  <c r="TAW43" i="6"/>
  <c r="TAX43" i="6"/>
  <c r="TAY43" i="6"/>
  <c r="TAZ43" i="6"/>
  <c r="TBA43" i="6"/>
  <c r="TBB43" i="6"/>
  <c r="TBC43" i="6"/>
  <c r="TBD43" i="6"/>
  <c r="TBE43" i="6"/>
  <c r="TBF43" i="6"/>
  <c r="TBG43" i="6"/>
  <c r="TBH43" i="6"/>
  <c r="TBI43" i="6"/>
  <c r="TBJ43" i="6"/>
  <c r="TBK43" i="6"/>
  <c r="TBL43" i="6"/>
  <c r="TBM43" i="6"/>
  <c r="TBN43" i="6"/>
  <c r="TBO43" i="6"/>
  <c r="TBP43" i="6"/>
  <c r="TBQ43" i="6"/>
  <c r="TBR43" i="6"/>
  <c r="TBS43" i="6"/>
  <c r="TBT43" i="6"/>
  <c r="TBU43" i="6"/>
  <c r="TBV43" i="6"/>
  <c r="TBW43" i="6"/>
  <c r="TBX43" i="6"/>
  <c r="TBY43" i="6"/>
  <c r="TBZ43" i="6"/>
  <c r="TCA43" i="6"/>
  <c r="TCB43" i="6"/>
  <c r="TCC43" i="6"/>
  <c r="TCD43" i="6"/>
  <c r="TCE43" i="6"/>
  <c r="TCF43" i="6"/>
  <c r="TCG43" i="6"/>
  <c r="TCH43" i="6"/>
  <c r="TCI43" i="6"/>
  <c r="TCJ43" i="6"/>
  <c r="TCK43" i="6"/>
  <c r="TCL43" i="6"/>
  <c r="TCM43" i="6"/>
  <c r="TCN43" i="6"/>
  <c r="TCO43" i="6"/>
  <c r="TCP43" i="6"/>
  <c r="TCQ43" i="6"/>
  <c r="TCR43" i="6"/>
  <c r="TCS43" i="6"/>
  <c r="TCT43" i="6"/>
  <c r="TCU43" i="6"/>
  <c r="TCV43" i="6"/>
  <c r="TCW43" i="6"/>
  <c r="TCX43" i="6"/>
  <c r="TCY43" i="6"/>
  <c r="TCZ43" i="6"/>
  <c r="TDA43" i="6"/>
  <c r="TDB43" i="6"/>
  <c r="TDC43" i="6"/>
  <c r="TDD43" i="6"/>
  <c r="TDE43" i="6"/>
  <c r="TDF43" i="6"/>
  <c r="TDG43" i="6"/>
  <c r="TDH43" i="6"/>
  <c r="TDI43" i="6"/>
  <c r="TDJ43" i="6"/>
  <c r="TDK43" i="6"/>
  <c r="TDL43" i="6"/>
  <c r="TDM43" i="6"/>
  <c r="TDN43" i="6"/>
  <c r="TDO43" i="6"/>
  <c r="TDP43" i="6"/>
  <c r="TDQ43" i="6"/>
  <c r="TDR43" i="6"/>
  <c r="TDS43" i="6"/>
  <c r="TDT43" i="6"/>
  <c r="TDU43" i="6"/>
  <c r="TDV43" i="6"/>
  <c r="TDW43" i="6"/>
  <c r="TDX43" i="6"/>
  <c r="TDY43" i="6"/>
  <c r="TDZ43" i="6"/>
  <c r="TEA43" i="6"/>
  <c r="TEB43" i="6"/>
  <c r="TEC43" i="6"/>
  <c r="TED43" i="6"/>
  <c r="TEE43" i="6"/>
  <c r="TEF43" i="6"/>
  <c r="TEG43" i="6"/>
  <c r="TEH43" i="6"/>
  <c r="TEI43" i="6"/>
  <c r="TEJ43" i="6"/>
  <c r="TEK43" i="6"/>
  <c r="TEL43" i="6"/>
  <c r="TEM43" i="6"/>
  <c r="TEN43" i="6"/>
  <c r="TEO43" i="6"/>
  <c r="TEP43" i="6"/>
  <c r="TEQ43" i="6"/>
  <c r="TER43" i="6"/>
  <c r="TES43" i="6"/>
  <c r="TET43" i="6"/>
  <c r="TEU43" i="6"/>
  <c r="TEV43" i="6"/>
  <c r="TEW43" i="6"/>
  <c r="TEX43" i="6"/>
  <c r="TEY43" i="6"/>
  <c r="TEZ43" i="6"/>
  <c r="TFA43" i="6"/>
  <c r="TFB43" i="6"/>
  <c r="TFC43" i="6"/>
  <c r="TFD43" i="6"/>
  <c r="TFE43" i="6"/>
  <c r="TFF43" i="6"/>
  <c r="TFG43" i="6"/>
  <c r="TFH43" i="6"/>
  <c r="TFI43" i="6"/>
  <c r="TFJ43" i="6"/>
  <c r="TFK43" i="6"/>
  <c r="TFL43" i="6"/>
  <c r="TFM43" i="6"/>
  <c r="TFN43" i="6"/>
  <c r="TFO43" i="6"/>
  <c r="TFP43" i="6"/>
  <c r="TFQ43" i="6"/>
  <c r="TFR43" i="6"/>
  <c r="TFS43" i="6"/>
  <c r="TFT43" i="6"/>
  <c r="TFU43" i="6"/>
  <c r="TFV43" i="6"/>
  <c r="TFW43" i="6"/>
  <c r="TFX43" i="6"/>
  <c r="TFY43" i="6"/>
  <c r="TFZ43" i="6"/>
  <c r="TGA43" i="6"/>
  <c r="TGB43" i="6"/>
  <c r="TGC43" i="6"/>
  <c r="TGD43" i="6"/>
  <c r="TGE43" i="6"/>
  <c r="TGF43" i="6"/>
  <c r="TGG43" i="6"/>
  <c r="TGH43" i="6"/>
  <c r="TGI43" i="6"/>
  <c r="TGJ43" i="6"/>
  <c r="TGK43" i="6"/>
  <c r="TGL43" i="6"/>
  <c r="TGM43" i="6"/>
  <c r="TGN43" i="6"/>
  <c r="TGO43" i="6"/>
  <c r="TGP43" i="6"/>
  <c r="TGQ43" i="6"/>
  <c r="TGR43" i="6"/>
  <c r="TGS43" i="6"/>
  <c r="TGT43" i="6"/>
  <c r="TGU43" i="6"/>
  <c r="TGV43" i="6"/>
  <c r="TGW43" i="6"/>
  <c r="TGX43" i="6"/>
  <c r="TGY43" i="6"/>
  <c r="TGZ43" i="6"/>
  <c r="THA43" i="6"/>
  <c r="THB43" i="6"/>
  <c r="THC43" i="6"/>
  <c r="THD43" i="6"/>
  <c r="THE43" i="6"/>
  <c r="THF43" i="6"/>
  <c r="THG43" i="6"/>
  <c r="THH43" i="6"/>
  <c r="THI43" i="6"/>
  <c r="THJ43" i="6"/>
  <c r="THK43" i="6"/>
  <c r="THL43" i="6"/>
  <c r="THM43" i="6"/>
  <c r="THN43" i="6"/>
  <c r="THO43" i="6"/>
  <c r="THP43" i="6"/>
  <c r="THQ43" i="6"/>
  <c r="THR43" i="6"/>
  <c r="THS43" i="6"/>
  <c r="THT43" i="6"/>
  <c r="THU43" i="6"/>
  <c r="THV43" i="6"/>
  <c r="THW43" i="6"/>
  <c r="THX43" i="6"/>
  <c r="THY43" i="6"/>
  <c r="THZ43" i="6"/>
  <c r="TIA43" i="6"/>
  <c r="TIB43" i="6"/>
  <c r="TIC43" i="6"/>
  <c r="TID43" i="6"/>
  <c r="TIE43" i="6"/>
  <c r="TIF43" i="6"/>
  <c r="TIG43" i="6"/>
  <c r="TIH43" i="6"/>
  <c r="TII43" i="6"/>
  <c r="TIJ43" i="6"/>
  <c r="TIK43" i="6"/>
  <c r="TIL43" i="6"/>
  <c r="TIM43" i="6"/>
  <c r="TIN43" i="6"/>
  <c r="TIO43" i="6"/>
  <c r="TIP43" i="6"/>
  <c r="TIQ43" i="6"/>
  <c r="TIR43" i="6"/>
  <c r="TIS43" i="6"/>
  <c r="TIT43" i="6"/>
  <c r="TIU43" i="6"/>
  <c r="TIV43" i="6"/>
  <c r="TIW43" i="6"/>
  <c r="TIX43" i="6"/>
  <c r="TIY43" i="6"/>
  <c r="TIZ43" i="6"/>
  <c r="TJA43" i="6"/>
  <c r="TJB43" i="6"/>
  <c r="TJC43" i="6"/>
  <c r="TJD43" i="6"/>
  <c r="TJE43" i="6"/>
  <c r="TJF43" i="6"/>
  <c r="TJG43" i="6"/>
  <c r="TJH43" i="6"/>
  <c r="TJI43" i="6"/>
  <c r="TJJ43" i="6"/>
  <c r="TJK43" i="6"/>
  <c r="TJL43" i="6"/>
  <c r="TJM43" i="6"/>
  <c r="TJN43" i="6"/>
  <c r="TJO43" i="6"/>
  <c r="TJP43" i="6"/>
  <c r="TJQ43" i="6"/>
  <c r="TJR43" i="6"/>
  <c r="TJS43" i="6"/>
  <c r="TJT43" i="6"/>
  <c r="TJU43" i="6"/>
  <c r="TJV43" i="6"/>
  <c r="TJW43" i="6"/>
  <c r="TJX43" i="6"/>
  <c r="TJY43" i="6"/>
  <c r="TJZ43" i="6"/>
  <c r="TKA43" i="6"/>
  <c r="TKB43" i="6"/>
  <c r="TKC43" i="6"/>
  <c r="TKD43" i="6"/>
  <c r="TKE43" i="6"/>
  <c r="TKF43" i="6"/>
  <c r="TKG43" i="6"/>
  <c r="TKH43" i="6"/>
  <c r="TKI43" i="6"/>
  <c r="TKJ43" i="6"/>
  <c r="TKK43" i="6"/>
  <c r="TKL43" i="6"/>
  <c r="TKM43" i="6"/>
  <c r="TKN43" i="6"/>
  <c r="TKO43" i="6"/>
  <c r="TKP43" i="6"/>
  <c r="TKQ43" i="6"/>
  <c r="TKR43" i="6"/>
  <c r="TKS43" i="6"/>
  <c r="TKT43" i="6"/>
  <c r="TKU43" i="6"/>
  <c r="TKV43" i="6"/>
  <c r="TKW43" i="6"/>
  <c r="TKX43" i="6"/>
  <c r="TKY43" i="6"/>
  <c r="TKZ43" i="6"/>
  <c r="TLA43" i="6"/>
  <c r="TLB43" i="6"/>
  <c r="TLC43" i="6"/>
  <c r="TLD43" i="6"/>
  <c r="TLE43" i="6"/>
  <c r="TLF43" i="6"/>
  <c r="TLG43" i="6"/>
  <c r="TLH43" i="6"/>
  <c r="TLI43" i="6"/>
  <c r="TLJ43" i="6"/>
  <c r="TLK43" i="6"/>
  <c r="TLL43" i="6"/>
  <c r="TLM43" i="6"/>
  <c r="TLN43" i="6"/>
  <c r="TLO43" i="6"/>
  <c r="TLP43" i="6"/>
  <c r="TLQ43" i="6"/>
  <c r="TLR43" i="6"/>
  <c r="TLS43" i="6"/>
  <c r="TLT43" i="6"/>
  <c r="TLU43" i="6"/>
  <c r="TLV43" i="6"/>
  <c r="TLW43" i="6"/>
  <c r="TLX43" i="6"/>
  <c r="TLY43" i="6"/>
  <c r="TLZ43" i="6"/>
  <c r="TMA43" i="6"/>
  <c r="TMB43" i="6"/>
  <c r="TMC43" i="6"/>
  <c r="TMD43" i="6"/>
  <c r="TME43" i="6"/>
  <c r="TMF43" i="6"/>
  <c r="TMG43" i="6"/>
  <c r="TMH43" i="6"/>
  <c r="TMI43" i="6"/>
  <c r="TMJ43" i="6"/>
  <c r="TMK43" i="6"/>
  <c r="TML43" i="6"/>
  <c r="TMM43" i="6"/>
  <c r="TMN43" i="6"/>
  <c r="TMO43" i="6"/>
  <c r="TMP43" i="6"/>
  <c r="TMQ43" i="6"/>
  <c r="TMR43" i="6"/>
  <c r="TMS43" i="6"/>
  <c r="TMT43" i="6"/>
  <c r="TMU43" i="6"/>
  <c r="TMV43" i="6"/>
  <c r="TMW43" i="6"/>
  <c r="TMX43" i="6"/>
  <c r="TMY43" i="6"/>
  <c r="TMZ43" i="6"/>
  <c r="TNA43" i="6"/>
  <c r="TNB43" i="6"/>
  <c r="TNC43" i="6"/>
  <c r="TND43" i="6"/>
  <c r="TNE43" i="6"/>
  <c r="TNF43" i="6"/>
  <c r="TNG43" i="6"/>
  <c r="TNH43" i="6"/>
  <c r="TNI43" i="6"/>
  <c r="TNJ43" i="6"/>
  <c r="TNK43" i="6"/>
  <c r="TNL43" i="6"/>
  <c r="TNM43" i="6"/>
  <c r="TNN43" i="6"/>
  <c r="TNO43" i="6"/>
  <c r="TNP43" i="6"/>
  <c r="TNQ43" i="6"/>
  <c r="TNR43" i="6"/>
  <c r="TNS43" i="6"/>
  <c r="TNT43" i="6"/>
  <c r="TNU43" i="6"/>
  <c r="TNV43" i="6"/>
  <c r="TNW43" i="6"/>
  <c r="TNX43" i="6"/>
  <c r="TNY43" i="6"/>
  <c r="TNZ43" i="6"/>
  <c r="TOA43" i="6"/>
  <c r="TOB43" i="6"/>
  <c r="TOC43" i="6"/>
  <c r="TOD43" i="6"/>
  <c r="TOE43" i="6"/>
  <c r="TOF43" i="6"/>
  <c r="TOG43" i="6"/>
  <c r="TOH43" i="6"/>
  <c r="TOI43" i="6"/>
  <c r="TOJ43" i="6"/>
  <c r="TOK43" i="6"/>
  <c r="TOL43" i="6"/>
  <c r="TOM43" i="6"/>
  <c r="TON43" i="6"/>
  <c r="TOO43" i="6"/>
  <c r="TOP43" i="6"/>
  <c r="TOQ43" i="6"/>
  <c r="TOR43" i="6"/>
  <c r="TOS43" i="6"/>
  <c r="TOT43" i="6"/>
  <c r="TOU43" i="6"/>
  <c r="TOV43" i="6"/>
  <c r="TOW43" i="6"/>
  <c r="TOX43" i="6"/>
  <c r="TOY43" i="6"/>
  <c r="TOZ43" i="6"/>
  <c r="TPA43" i="6"/>
  <c r="TPB43" i="6"/>
  <c r="TPC43" i="6"/>
  <c r="TPD43" i="6"/>
  <c r="TPE43" i="6"/>
  <c r="TPF43" i="6"/>
  <c r="TPG43" i="6"/>
  <c r="TPH43" i="6"/>
  <c r="TPI43" i="6"/>
  <c r="TPJ43" i="6"/>
  <c r="TPK43" i="6"/>
  <c r="TPL43" i="6"/>
  <c r="TPM43" i="6"/>
  <c r="TPN43" i="6"/>
  <c r="TPO43" i="6"/>
  <c r="TPP43" i="6"/>
  <c r="TPQ43" i="6"/>
  <c r="TPR43" i="6"/>
  <c r="TPS43" i="6"/>
  <c r="TPT43" i="6"/>
  <c r="TPU43" i="6"/>
  <c r="TPV43" i="6"/>
  <c r="TPW43" i="6"/>
  <c r="TPX43" i="6"/>
  <c r="TPY43" i="6"/>
  <c r="TPZ43" i="6"/>
  <c r="TQA43" i="6"/>
  <c r="TQB43" i="6"/>
  <c r="TQC43" i="6"/>
  <c r="TQD43" i="6"/>
  <c r="TQE43" i="6"/>
  <c r="TQF43" i="6"/>
  <c r="TQG43" i="6"/>
  <c r="TQH43" i="6"/>
  <c r="TQI43" i="6"/>
  <c r="TQJ43" i="6"/>
  <c r="TQK43" i="6"/>
  <c r="TQL43" i="6"/>
  <c r="TQM43" i="6"/>
  <c r="TQN43" i="6"/>
  <c r="TQO43" i="6"/>
  <c r="TQP43" i="6"/>
  <c r="TQQ43" i="6"/>
  <c r="TQR43" i="6"/>
  <c r="TQS43" i="6"/>
  <c r="TQT43" i="6"/>
  <c r="TQU43" i="6"/>
  <c r="TQV43" i="6"/>
  <c r="TQW43" i="6"/>
  <c r="TQX43" i="6"/>
  <c r="TQY43" i="6"/>
  <c r="TQZ43" i="6"/>
  <c r="TRA43" i="6"/>
  <c r="TRB43" i="6"/>
  <c r="TRC43" i="6"/>
  <c r="TRD43" i="6"/>
  <c r="TRE43" i="6"/>
  <c r="TRF43" i="6"/>
  <c r="TRG43" i="6"/>
  <c r="TRH43" i="6"/>
  <c r="TRI43" i="6"/>
  <c r="TRJ43" i="6"/>
  <c r="TRK43" i="6"/>
  <c r="TRL43" i="6"/>
  <c r="TRM43" i="6"/>
  <c r="TRN43" i="6"/>
  <c r="TRO43" i="6"/>
  <c r="TRP43" i="6"/>
  <c r="TRQ43" i="6"/>
  <c r="TRR43" i="6"/>
  <c r="TRS43" i="6"/>
  <c r="TRT43" i="6"/>
  <c r="TRU43" i="6"/>
  <c r="TRV43" i="6"/>
  <c r="TRW43" i="6"/>
  <c r="TRX43" i="6"/>
  <c r="TRY43" i="6"/>
  <c r="TRZ43" i="6"/>
  <c r="TSA43" i="6"/>
  <c r="TSB43" i="6"/>
  <c r="TSC43" i="6"/>
  <c r="TSD43" i="6"/>
  <c r="TSE43" i="6"/>
  <c r="TSF43" i="6"/>
  <c r="TSG43" i="6"/>
  <c r="TSH43" i="6"/>
  <c r="TSI43" i="6"/>
  <c r="TSJ43" i="6"/>
  <c r="TSK43" i="6"/>
  <c r="TSL43" i="6"/>
  <c r="TSM43" i="6"/>
  <c r="TSN43" i="6"/>
  <c r="TSO43" i="6"/>
  <c r="TSP43" i="6"/>
  <c r="TSQ43" i="6"/>
  <c r="TSR43" i="6"/>
  <c r="TSS43" i="6"/>
  <c r="TST43" i="6"/>
  <c r="TSU43" i="6"/>
  <c r="TSV43" i="6"/>
  <c r="TSW43" i="6"/>
  <c r="TSX43" i="6"/>
  <c r="TSY43" i="6"/>
  <c r="TSZ43" i="6"/>
  <c r="TTA43" i="6"/>
  <c r="TTB43" i="6"/>
  <c r="TTC43" i="6"/>
  <c r="TTD43" i="6"/>
  <c r="TTE43" i="6"/>
  <c r="TTF43" i="6"/>
  <c r="TTG43" i="6"/>
  <c r="TTH43" i="6"/>
  <c r="TTI43" i="6"/>
  <c r="TTJ43" i="6"/>
  <c r="TTK43" i="6"/>
  <c r="TTL43" i="6"/>
  <c r="TTM43" i="6"/>
  <c r="TTN43" i="6"/>
  <c r="TTO43" i="6"/>
  <c r="TTP43" i="6"/>
  <c r="TTQ43" i="6"/>
  <c r="TTR43" i="6"/>
  <c r="TTS43" i="6"/>
  <c r="TTT43" i="6"/>
  <c r="TTU43" i="6"/>
  <c r="TTV43" i="6"/>
  <c r="TTW43" i="6"/>
  <c r="TTX43" i="6"/>
  <c r="TTY43" i="6"/>
  <c r="TTZ43" i="6"/>
  <c r="TUA43" i="6"/>
  <c r="TUB43" i="6"/>
  <c r="TUC43" i="6"/>
  <c r="TUD43" i="6"/>
  <c r="TUE43" i="6"/>
  <c r="TUF43" i="6"/>
  <c r="TUG43" i="6"/>
  <c r="TUH43" i="6"/>
  <c r="TUI43" i="6"/>
  <c r="TUJ43" i="6"/>
  <c r="TUK43" i="6"/>
  <c r="TUL43" i="6"/>
  <c r="TUM43" i="6"/>
  <c r="TUN43" i="6"/>
  <c r="TUO43" i="6"/>
  <c r="TUP43" i="6"/>
  <c r="TUQ43" i="6"/>
  <c r="TUR43" i="6"/>
  <c r="TUS43" i="6"/>
  <c r="TUT43" i="6"/>
  <c r="TUU43" i="6"/>
  <c r="TUV43" i="6"/>
  <c r="TUW43" i="6"/>
  <c r="TUX43" i="6"/>
  <c r="TUY43" i="6"/>
  <c r="TUZ43" i="6"/>
  <c r="TVA43" i="6"/>
  <c r="TVB43" i="6"/>
  <c r="TVC43" i="6"/>
  <c r="TVD43" i="6"/>
  <c r="TVE43" i="6"/>
  <c r="TVF43" i="6"/>
  <c r="TVG43" i="6"/>
  <c r="TVH43" i="6"/>
  <c r="TVI43" i="6"/>
  <c r="TVJ43" i="6"/>
  <c r="TVK43" i="6"/>
  <c r="TVL43" i="6"/>
  <c r="TVM43" i="6"/>
  <c r="TVN43" i="6"/>
  <c r="TVO43" i="6"/>
  <c r="TVP43" i="6"/>
  <c r="TVQ43" i="6"/>
  <c r="TVR43" i="6"/>
  <c r="TVS43" i="6"/>
  <c r="TVT43" i="6"/>
  <c r="TVU43" i="6"/>
  <c r="TVV43" i="6"/>
  <c r="TVW43" i="6"/>
  <c r="TVX43" i="6"/>
  <c r="TVY43" i="6"/>
  <c r="TVZ43" i="6"/>
  <c r="TWA43" i="6"/>
  <c r="TWB43" i="6"/>
  <c r="TWC43" i="6"/>
  <c r="TWD43" i="6"/>
  <c r="TWE43" i="6"/>
  <c r="TWF43" i="6"/>
  <c r="TWG43" i="6"/>
  <c r="TWH43" i="6"/>
  <c r="TWI43" i="6"/>
  <c r="TWJ43" i="6"/>
  <c r="TWK43" i="6"/>
  <c r="TWL43" i="6"/>
  <c r="TWM43" i="6"/>
  <c r="TWN43" i="6"/>
  <c r="TWO43" i="6"/>
  <c r="TWP43" i="6"/>
  <c r="TWQ43" i="6"/>
  <c r="TWR43" i="6"/>
  <c r="TWS43" i="6"/>
  <c r="TWT43" i="6"/>
  <c r="TWU43" i="6"/>
  <c r="TWV43" i="6"/>
  <c r="TWW43" i="6"/>
  <c r="TWX43" i="6"/>
  <c r="TWY43" i="6"/>
  <c r="TWZ43" i="6"/>
  <c r="TXA43" i="6"/>
  <c r="TXB43" i="6"/>
  <c r="TXC43" i="6"/>
  <c r="TXD43" i="6"/>
  <c r="TXE43" i="6"/>
  <c r="TXF43" i="6"/>
  <c r="TXG43" i="6"/>
  <c r="TXH43" i="6"/>
  <c r="TXI43" i="6"/>
  <c r="TXJ43" i="6"/>
  <c r="TXK43" i="6"/>
  <c r="TXL43" i="6"/>
  <c r="TXM43" i="6"/>
  <c r="TXN43" i="6"/>
  <c r="TXO43" i="6"/>
  <c r="TXP43" i="6"/>
  <c r="TXQ43" i="6"/>
  <c r="TXR43" i="6"/>
  <c r="TXS43" i="6"/>
  <c r="TXT43" i="6"/>
  <c r="TXU43" i="6"/>
  <c r="TXV43" i="6"/>
  <c r="TXW43" i="6"/>
  <c r="TXX43" i="6"/>
  <c r="TXY43" i="6"/>
  <c r="TXZ43" i="6"/>
  <c r="TYA43" i="6"/>
  <c r="TYB43" i="6"/>
  <c r="TYC43" i="6"/>
  <c r="TYD43" i="6"/>
  <c r="TYE43" i="6"/>
  <c r="TYF43" i="6"/>
  <c r="TYG43" i="6"/>
  <c r="TYH43" i="6"/>
  <c r="TYI43" i="6"/>
  <c r="TYJ43" i="6"/>
  <c r="TYK43" i="6"/>
  <c r="TYL43" i="6"/>
  <c r="TYM43" i="6"/>
  <c r="TYN43" i="6"/>
  <c r="TYO43" i="6"/>
  <c r="TYP43" i="6"/>
  <c r="TYQ43" i="6"/>
  <c r="TYR43" i="6"/>
  <c r="TYS43" i="6"/>
  <c r="TYT43" i="6"/>
  <c r="TYU43" i="6"/>
  <c r="TYV43" i="6"/>
  <c r="TYW43" i="6"/>
  <c r="TYX43" i="6"/>
  <c r="TYY43" i="6"/>
  <c r="TYZ43" i="6"/>
  <c r="TZA43" i="6"/>
  <c r="TZB43" i="6"/>
  <c r="TZC43" i="6"/>
  <c r="TZD43" i="6"/>
  <c r="TZE43" i="6"/>
  <c r="TZF43" i="6"/>
  <c r="TZG43" i="6"/>
  <c r="TZH43" i="6"/>
  <c r="TZI43" i="6"/>
  <c r="TZJ43" i="6"/>
  <c r="TZK43" i="6"/>
  <c r="TZL43" i="6"/>
  <c r="TZM43" i="6"/>
  <c r="TZN43" i="6"/>
  <c r="TZO43" i="6"/>
  <c r="TZP43" i="6"/>
  <c r="TZQ43" i="6"/>
  <c r="TZR43" i="6"/>
  <c r="TZS43" i="6"/>
  <c r="TZT43" i="6"/>
  <c r="TZU43" i="6"/>
  <c r="TZV43" i="6"/>
  <c r="TZW43" i="6"/>
  <c r="TZX43" i="6"/>
  <c r="TZY43" i="6"/>
  <c r="TZZ43" i="6"/>
  <c r="UAA43" i="6"/>
  <c r="UAB43" i="6"/>
  <c r="UAC43" i="6"/>
  <c r="UAD43" i="6"/>
  <c r="UAE43" i="6"/>
  <c r="UAF43" i="6"/>
  <c r="UAG43" i="6"/>
  <c r="UAH43" i="6"/>
  <c r="UAI43" i="6"/>
  <c r="UAJ43" i="6"/>
  <c r="UAK43" i="6"/>
  <c r="UAL43" i="6"/>
  <c r="UAM43" i="6"/>
  <c r="UAN43" i="6"/>
  <c r="UAO43" i="6"/>
  <c r="UAP43" i="6"/>
  <c r="UAQ43" i="6"/>
  <c r="UAR43" i="6"/>
  <c r="UAS43" i="6"/>
  <c r="UAT43" i="6"/>
  <c r="UAU43" i="6"/>
  <c r="UAV43" i="6"/>
  <c r="UAW43" i="6"/>
  <c r="UAX43" i="6"/>
  <c r="UAY43" i="6"/>
  <c r="UAZ43" i="6"/>
  <c r="UBA43" i="6"/>
  <c r="UBB43" i="6"/>
  <c r="UBC43" i="6"/>
  <c r="UBD43" i="6"/>
  <c r="UBE43" i="6"/>
  <c r="UBF43" i="6"/>
  <c r="UBG43" i="6"/>
  <c r="UBH43" i="6"/>
  <c r="UBI43" i="6"/>
  <c r="UBJ43" i="6"/>
  <c r="UBK43" i="6"/>
  <c r="UBL43" i="6"/>
  <c r="UBM43" i="6"/>
  <c r="UBN43" i="6"/>
  <c r="UBO43" i="6"/>
  <c r="UBP43" i="6"/>
  <c r="UBQ43" i="6"/>
  <c r="UBR43" i="6"/>
  <c r="UBS43" i="6"/>
  <c r="UBT43" i="6"/>
  <c r="UBU43" i="6"/>
  <c r="UBV43" i="6"/>
  <c r="UBW43" i="6"/>
  <c r="UBX43" i="6"/>
  <c r="UBY43" i="6"/>
  <c r="UBZ43" i="6"/>
  <c r="UCA43" i="6"/>
  <c r="UCB43" i="6"/>
  <c r="UCC43" i="6"/>
  <c r="UCD43" i="6"/>
  <c r="UCE43" i="6"/>
  <c r="UCF43" i="6"/>
  <c r="UCG43" i="6"/>
  <c r="UCH43" i="6"/>
  <c r="UCI43" i="6"/>
  <c r="UCJ43" i="6"/>
  <c r="UCK43" i="6"/>
  <c r="UCL43" i="6"/>
  <c r="UCM43" i="6"/>
  <c r="UCN43" i="6"/>
  <c r="UCO43" i="6"/>
  <c r="UCP43" i="6"/>
  <c r="UCQ43" i="6"/>
  <c r="UCR43" i="6"/>
  <c r="UCS43" i="6"/>
  <c r="UCT43" i="6"/>
  <c r="UCU43" i="6"/>
  <c r="UCV43" i="6"/>
  <c r="UCW43" i="6"/>
  <c r="UCX43" i="6"/>
  <c r="UCY43" i="6"/>
  <c r="UCZ43" i="6"/>
  <c r="UDA43" i="6"/>
  <c r="UDB43" i="6"/>
  <c r="UDC43" i="6"/>
  <c r="UDD43" i="6"/>
  <c r="UDE43" i="6"/>
  <c r="UDF43" i="6"/>
  <c r="UDG43" i="6"/>
  <c r="UDH43" i="6"/>
  <c r="UDI43" i="6"/>
  <c r="UDJ43" i="6"/>
  <c r="UDK43" i="6"/>
  <c r="UDL43" i="6"/>
  <c r="UDM43" i="6"/>
  <c r="UDN43" i="6"/>
  <c r="UDO43" i="6"/>
  <c r="UDP43" i="6"/>
  <c r="UDQ43" i="6"/>
  <c r="UDR43" i="6"/>
  <c r="UDS43" i="6"/>
  <c r="UDT43" i="6"/>
  <c r="UDU43" i="6"/>
  <c r="UDV43" i="6"/>
  <c r="UDW43" i="6"/>
  <c r="UDX43" i="6"/>
  <c r="UDY43" i="6"/>
  <c r="UDZ43" i="6"/>
  <c r="UEA43" i="6"/>
  <c r="UEB43" i="6"/>
  <c r="UEC43" i="6"/>
  <c r="UED43" i="6"/>
  <c r="UEE43" i="6"/>
  <c r="UEF43" i="6"/>
  <c r="UEG43" i="6"/>
  <c r="UEH43" i="6"/>
  <c r="UEI43" i="6"/>
  <c r="UEJ43" i="6"/>
  <c r="UEK43" i="6"/>
  <c r="UEL43" i="6"/>
  <c r="UEM43" i="6"/>
  <c r="UEN43" i="6"/>
  <c r="UEO43" i="6"/>
  <c r="UEP43" i="6"/>
  <c r="UEQ43" i="6"/>
  <c r="UER43" i="6"/>
  <c r="UES43" i="6"/>
  <c r="UET43" i="6"/>
  <c r="UEU43" i="6"/>
  <c r="UEV43" i="6"/>
  <c r="UEW43" i="6"/>
  <c r="UEX43" i="6"/>
  <c r="UEY43" i="6"/>
  <c r="UEZ43" i="6"/>
  <c r="UFA43" i="6"/>
  <c r="UFB43" i="6"/>
  <c r="UFC43" i="6"/>
  <c r="UFD43" i="6"/>
  <c r="UFE43" i="6"/>
  <c r="UFF43" i="6"/>
  <c r="UFG43" i="6"/>
  <c r="UFH43" i="6"/>
  <c r="UFI43" i="6"/>
  <c r="UFJ43" i="6"/>
  <c r="UFK43" i="6"/>
  <c r="UFL43" i="6"/>
  <c r="UFM43" i="6"/>
  <c r="UFN43" i="6"/>
  <c r="UFO43" i="6"/>
  <c r="UFP43" i="6"/>
  <c r="UFQ43" i="6"/>
  <c r="UFR43" i="6"/>
  <c r="UFS43" i="6"/>
  <c r="UFT43" i="6"/>
  <c r="UFU43" i="6"/>
  <c r="UFV43" i="6"/>
  <c r="UFW43" i="6"/>
  <c r="UFX43" i="6"/>
  <c r="UFY43" i="6"/>
  <c r="UFZ43" i="6"/>
  <c r="UGA43" i="6"/>
  <c r="UGB43" i="6"/>
  <c r="UGC43" i="6"/>
  <c r="UGD43" i="6"/>
  <c r="UGE43" i="6"/>
  <c r="UGF43" i="6"/>
  <c r="UGG43" i="6"/>
  <c r="UGH43" i="6"/>
  <c r="UGI43" i="6"/>
  <c r="UGJ43" i="6"/>
  <c r="UGK43" i="6"/>
  <c r="UGL43" i="6"/>
  <c r="UGM43" i="6"/>
  <c r="UGN43" i="6"/>
  <c r="UGO43" i="6"/>
  <c r="UGP43" i="6"/>
  <c r="UGQ43" i="6"/>
  <c r="UGR43" i="6"/>
  <c r="UGS43" i="6"/>
  <c r="UGT43" i="6"/>
  <c r="UGU43" i="6"/>
  <c r="UGV43" i="6"/>
  <c r="UGW43" i="6"/>
  <c r="UGX43" i="6"/>
  <c r="UGY43" i="6"/>
  <c r="UGZ43" i="6"/>
  <c r="UHA43" i="6"/>
  <c r="UHB43" i="6"/>
  <c r="UHC43" i="6"/>
  <c r="UHD43" i="6"/>
  <c r="UHE43" i="6"/>
  <c r="UHF43" i="6"/>
  <c r="UHG43" i="6"/>
  <c r="UHH43" i="6"/>
  <c r="UHI43" i="6"/>
  <c r="UHJ43" i="6"/>
  <c r="UHK43" i="6"/>
  <c r="UHL43" i="6"/>
  <c r="UHM43" i="6"/>
  <c r="UHN43" i="6"/>
  <c r="UHO43" i="6"/>
  <c r="UHP43" i="6"/>
  <c r="UHQ43" i="6"/>
  <c r="UHR43" i="6"/>
  <c r="UHS43" i="6"/>
  <c r="UHT43" i="6"/>
  <c r="UHU43" i="6"/>
  <c r="UHV43" i="6"/>
  <c r="UHW43" i="6"/>
  <c r="UHX43" i="6"/>
  <c r="UHY43" i="6"/>
  <c r="UHZ43" i="6"/>
  <c r="UIA43" i="6"/>
  <c r="UIB43" i="6"/>
  <c r="UIC43" i="6"/>
  <c r="UID43" i="6"/>
  <c r="UIE43" i="6"/>
  <c r="UIF43" i="6"/>
  <c r="UIG43" i="6"/>
  <c r="UIH43" i="6"/>
  <c r="UII43" i="6"/>
  <c r="UIJ43" i="6"/>
  <c r="UIK43" i="6"/>
  <c r="UIL43" i="6"/>
  <c r="UIM43" i="6"/>
  <c r="UIN43" i="6"/>
  <c r="UIO43" i="6"/>
  <c r="UIP43" i="6"/>
  <c r="UIQ43" i="6"/>
  <c r="UIR43" i="6"/>
  <c r="UIS43" i="6"/>
  <c r="UIT43" i="6"/>
  <c r="UIU43" i="6"/>
  <c r="UIV43" i="6"/>
  <c r="UIW43" i="6"/>
  <c r="UIX43" i="6"/>
  <c r="UIY43" i="6"/>
  <c r="UIZ43" i="6"/>
  <c r="UJA43" i="6"/>
  <c r="UJB43" i="6"/>
  <c r="UJC43" i="6"/>
  <c r="UJD43" i="6"/>
  <c r="UJE43" i="6"/>
  <c r="UJF43" i="6"/>
  <c r="UJG43" i="6"/>
  <c r="UJH43" i="6"/>
  <c r="UJI43" i="6"/>
  <c r="UJJ43" i="6"/>
  <c r="UJK43" i="6"/>
  <c r="UJL43" i="6"/>
  <c r="UJM43" i="6"/>
  <c r="UJN43" i="6"/>
  <c r="UJO43" i="6"/>
  <c r="UJP43" i="6"/>
  <c r="UJQ43" i="6"/>
  <c r="UJR43" i="6"/>
  <c r="UJS43" i="6"/>
  <c r="UJT43" i="6"/>
  <c r="UJU43" i="6"/>
  <c r="UJV43" i="6"/>
  <c r="UJW43" i="6"/>
  <c r="UJX43" i="6"/>
  <c r="UJY43" i="6"/>
  <c r="UJZ43" i="6"/>
  <c r="UKA43" i="6"/>
  <c r="UKB43" i="6"/>
  <c r="UKC43" i="6"/>
  <c r="UKD43" i="6"/>
  <c r="UKE43" i="6"/>
  <c r="UKF43" i="6"/>
  <c r="UKG43" i="6"/>
  <c r="UKH43" i="6"/>
  <c r="UKI43" i="6"/>
  <c r="UKJ43" i="6"/>
  <c r="UKK43" i="6"/>
  <c r="UKL43" i="6"/>
  <c r="UKM43" i="6"/>
  <c r="UKN43" i="6"/>
  <c r="UKO43" i="6"/>
  <c r="UKP43" i="6"/>
  <c r="UKQ43" i="6"/>
  <c r="UKR43" i="6"/>
  <c r="UKS43" i="6"/>
  <c r="UKT43" i="6"/>
  <c r="UKU43" i="6"/>
  <c r="UKV43" i="6"/>
  <c r="UKW43" i="6"/>
  <c r="UKX43" i="6"/>
  <c r="UKY43" i="6"/>
  <c r="UKZ43" i="6"/>
  <c r="ULA43" i="6"/>
  <c r="ULB43" i="6"/>
  <c r="ULC43" i="6"/>
  <c r="ULD43" i="6"/>
  <c r="ULE43" i="6"/>
  <c r="ULF43" i="6"/>
  <c r="ULG43" i="6"/>
  <c r="ULH43" i="6"/>
  <c r="ULI43" i="6"/>
  <c r="ULJ43" i="6"/>
  <c r="ULK43" i="6"/>
  <c r="ULL43" i="6"/>
  <c r="ULM43" i="6"/>
  <c r="ULN43" i="6"/>
  <c r="ULO43" i="6"/>
  <c r="ULP43" i="6"/>
  <c r="ULQ43" i="6"/>
  <c r="ULR43" i="6"/>
  <c r="ULS43" i="6"/>
  <c r="ULT43" i="6"/>
  <c r="ULU43" i="6"/>
  <c r="ULV43" i="6"/>
  <c r="ULW43" i="6"/>
  <c r="ULX43" i="6"/>
  <c r="ULY43" i="6"/>
  <c r="ULZ43" i="6"/>
  <c r="UMA43" i="6"/>
  <c r="UMB43" i="6"/>
  <c r="UMC43" i="6"/>
  <c r="UMD43" i="6"/>
  <c r="UME43" i="6"/>
  <c r="UMF43" i="6"/>
  <c r="UMG43" i="6"/>
  <c r="UMH43" i="6"/>
  <c r="UMI43" i="6"/>
  <c r="UMJ43" i="6"/>
  <c r="UMK43" i="6"/>
  <c r="UML43" i="6"/>
  <c r="UMM43" i="6"/>
  <c r="UMN43" i="6"/>
  <c r="UMO43" i="6"/>
  <c r="UMP43" i="6"/>
  <c r="UMQ43" i="6"/>
  <c r="UMR43" i="6"/>
  <c r="UMS43" i="6"/>
  <c r="UMT43" i="6"/>
  <c r="UMU43" i="6"/>
  <c r="UMV43" i="6"/>
  <c r="UMW43" i="6"/>
  <c r="UMX43" i="6"/>
  <c r="UMY43" i="6"/>
  <c r="UMZ43" i="6"/>
  <c r="UNA43" i="6"/>
  <c r="UNB43" i="6"/>
  <c r="UNC43" i="6"/>
  <c r="UND43" i="6"/>
  <c r="UNE43" i="6"/>
  <c r="UNF43" i="6"/>
  <c r="UNG43" i="6"/>
  <c r="UNH43" i="6"/>
  <c r="UNI43" i="6"/>
  <c r="UNJ43" i="6"/>
  <c r="UNK43" i="6"/>
  <c r="UNL43" i="6"/>
  <c r="UNM43" i="6"/>
  <c r="UNN43" i="6"/>
  <c r="UNO43" i="6"/>
  <c r="UNP43" i="6"/>
  <c r="UNQ43" i="6"/>
  <c r="UNR43" i="6"/>
  <c r="UNS43" i="6"/>
  <c r="UNT43" i="6"/>
  <c r="UNU43" i="6"/>
  <c r="UNV43" i="6"/>
  <c r="UNW43" i="6"/>
  <c r="UNX43" i="6"/>
  <c r="UNY43" i="6"/>
  <c r="UNZ43" i="6"/>
  <c r="UOA43" i="6"/>
  <c r="UOB43" i="6"/>
  <c r="UOC43" i="6"/>
  <c r="UOD43" i="6"/>
  <c r="UOE43" i="6"/>
  <c r="UOF43" i="6"/>
  <c r="UOG43" i="6"/>
  <c r="UOH43" i="6"/>
  <c r="UOI43" i="6"/>
  <c r="UOJ43" i="6"/>
  <c r="UOK43" i="6"/>
  <c r="UOL43" i="6"/>
  <c r="UOM43" i="6"/>
  <c r="UON43" i="6"/>
  <c r="UOO43" i="6"/>
  <c r="UOP43" i="6"/>
  <c r="UOQ43" i="6"/>
  <c r="UOR43" i="6"/>
  <c r="UOS43" i="6"/>
  <c r="UOT43" i="6"/>
  <c r="UOU43" i="6"/>
  <c r="UOV43" i="6"/>
  <c r="UOW43" i="6"/>
  <c r="UOX43" i="6"/>
  <c r="UOY43" i="6"/>
  <c r="UOZ43" i="6"/>
  <c r="UPA43" i="6"/>
  <c r="UPB43" i="6"/>
  <c r="UPC43" i="6"/>
  <c r="UPD43" i="6"/>
  <c r="UPE43" i="6"/>
  <c r="UPF43" i="6"/>
  <c r="UPG43" i="6"/>
  <c r="UPH43" i="6"/>
  <c r="UPI43" i="6"/>
  <c r="UPJ43" i="6"/>
  <c r="UPK43" i="6"/>
  <c r="UPL43" i="6"/>
  <c r="UPM43" i="6"/>
  <c r="UPN43" i="6"/>
  <c r="UPO43" i="6"/>
  <c r="UPP43" i="6"/>
  <c r="UPQ43" i="6"/>
  <c r="UPR43" i="6"/>
  <c r="UPS43" i="6"/>
  <c r="UPT43" i="6"/>
  <c r="UPU43" i="6"/>
  <c r="UPV43" i="6"/>
  <c r="UPW43" i="6"/>
  <c r="UPX43" i="6"/>
  <c r="UPY43" i="6"/>
  <c r="UPZ43" i="6"/>
  <c r="UQA43" i="6"/>
  <c r="UQB43" i="6"/>
  <c r="UQC43" i="6"/>
  <c r="UQD43" i="6"/>
  <c r="UQE43" i="6"/>
  <c r="UQF43" i="6"/>
  <c r="UQG43" i="6"/>
  <c r="UQH43" i="6"/>
  <c r="UQI43" i="6"/>
  <c r="UQJ43" i="6"/>
  <c r="UQK43" i="6"/>
  <c r="UQL43" i="6"/>
  <c r="UQM43" i="6"/>
  <c r="UQN43" i="6"/>
  <c r="UQO43" i="6"/>
  <c r="UQP43" i="6"/>
  <c r="UQQ43" i="6"/>
  <c r="UQR43" i="6"/>
  <c r="UQS43" i="6"/>
  <c r="UQT43" i="6"/>
  <c r="UQU43" i="6"/>
  <c r="UQV43" i="6"/>
  <c r="UQW43" i="6"/>
  <c r="UQX43" i="6"/>
  <c r="UQY43" i="6"/>
  <c r="UQZ43" i="6"/>
  <c r="URA43" i="6"/>
  <c r="URB43" i="6"/>
  <c r="URC43" i="6"/>
  <c r="URD43" i="6"/>
  <c r="URE43" i="6"/>
  <c r="URF43" i="6"/>
  <c r="URG43" i="6"/>
  <c r="URH43" i="6"/>
  <c r="URI43" i="6"/>
  <c r="URJ43" i="6"/>
  <c r="URK43" i="6"/>
  <c r="URL43" i="6"/>
  <c r="URM43" i="6"/>
  <c r="URN43" i="6"/>
  <c r="URO43" i="6"/>
  <c r="URP43" i="6"/>
  <c r="URQ43" i="6"/>
  <c r="URR43" i="6"/>
  <c r="URS43" i="6"/>
  <c r="URT43" i="6"/>
  <c r="URU43" i="6"/>
  <c r="URV43" i="6"/>
  <c r="URW43" i="6"/>
  <c r="URX43" i="6"/>
  <c r="URY43" i="6"/>
  <c r="URZ43" i="6"/>
  <c r="USA43" i="6"/>
  <c r="USB43" i="6"/>
  <c r="USC43" i="6"/>
  <c r="USD43" i="6"/>
  <c r="USE43" i="6"/>
  <c r="USF43" i="6"/>
  <c r="USG43" i="6"/>
  <c r="USH43" i="6"/>
  <c r="USI43" i="6"/>
  <c r="USJ43" i="6"/>
  <c r="USK43" i="6"/>
  <c r="USL43" i="6"/>
  <c r="USM43" i="6"/>
  <c r="USN43" i="6"/>
  <c r="USO43" i="6"/>
  <c r="USP43" i="6"/>
  <c r="USQ43" i="6"/>
  <c r="USR43" i="6"/>
  <c r="USS43" i="6"/>
  <c r="UST43" i="6"/>
  <c r="USU43" i="6"/>
  <c r="USV43" i="6"/>
  <c r="USW43" i="6"/>
  <c r="USX43" i="6"/>
  <c r="USY43" i="6"/>
  <c r="USZ43" i="6"/>
  <c r="UTA43" i="6"/>
  <c r="UTB43" i="6"/>
  <c r="UTC43" i="6"/>
  <c r="UTD43" i="6"/>
  <c r="UTE43" i="6"/>
  <c r="UTF43" i="6"/>
  <c r="UTG43" i="6"/>
  <c r="UTH43" i="6"/>
  <c r="UTI43" i="6"/>
  <c r="UTJ43" i="6"/>
  <c r="UTK43" i="6"/>
  <c r="UTL43" i="6"/>
  <c r="UTM43" i="6"/>
  <c r="UTN43" i="6"/>
  <c r="UTO43" i="6"/>
  <c r="UTP43" i="6"/>
  <c r="UTQ43" i="6"/>
  <c r="UTR43" i="6"/>
  <c r="UTS43" i="6"/>
  <c r="UTT43" i="6"/>
  <c r="UTU43" i="6"/>
  <c r="UTV43" i="6"/>
  <c r="UTW43" i="6"/>
  <c r="UTX43" i="6"/>
  <c r="UTY43" i="6"/>
  <c r="UTZ43" i="6"/>
  <c r="UUA43" i="6"/>
  <c r="UUB43" i="6"/>
  <c r="UUC43" i="6"/>
  <c r="UUD43" i="6"/>
  <c r="UUE43" i="6"/>
  <c r="UUF43" i="6"/>
  <c r="UUG43" i="6"/>
  <c r="UUH43" i="6"/>
  <c r="UUI43" i="6"/>
  <c r="UUJ43" i="6"/>
  <c r="UUK43" i="6"/>
  <c r="UUL43" i="6"/>
  <c r="UUM43" i="6"/>
  <c r="UUN43" i="6"/>
  <c r="UUO43" i="6"/>
  <c r="UUP43" i="6"/>
  <c r="UUQ43" i="6"/>
  <c r="UUR43" i="6"/>
  <c r="UUS43" i="6"/>
  <c r="UUT43" i="6"/>
  <c r="UUU43" i="6"/>
  <c r="UUV43" i="6"/>
  <c r="UUW43" i="6"/>
  <c r="UUX43" i="6"/>
  <c r="UUY43" i="6"/>
  <c r="UUZ43" i="6"/>
  <c r="UVA43" i="6"/>
  <c r="UVB43" i="6"/>
  <c r="UVC43" i="6"/>
  <c r="UVD43" i="6"/>
  <c r="UVE43" i="6"/>
  <c r="UVF43" i="6"/>
  <c r="UVG43" i="6"/>
  <c r="UVH43" i="6"/>
  <c r="UVI43" i="6"/>
  <c r="UVJ43" i="6"/>
  <c r="UVK43" i="6"/>
  <c r="UVL43" i="6"/>
  <c r="UVM43" i="6"/>
  <c r="UVN43" i="6"/>
  <c r="UVO43" i="6"/>
  <c r="UVP43" i="6"/>
  <c r="UVQ43" i="6"/>
  <c r="UVR43" i="6"/>
  <c r="UVS43" i="6"/>
  <c r="UVT43" i="6"/>
  <c r="UVU43" i="6"/>
  <c r="UVV43" i="6"/>
  <c r="UVW43" i="6"/>
  <c r="UVX43" i="6"/>
  <c r="UVY43" i="6"/>
  <c r="UVZ43" i="6"/>
  <c r="UWA43" i="6"/>
  <c r="UWB43" i="6"/>
  <c r="UWC43" i="6"/>
  <c r="UWD43" i="6"/>
  <c r="UWE43" i="6"/>
  <c r="UWF43" i="6"/>
  <c r="UWG43" i="6"/>
  <c r="UWH43" i="6"/>
  <c r="UWI43" i="6"/>
  <c r="UWJ43" i="6"/>
  <c r="UWK43" i="6"/>
  <c r="UWL43" i="6"/>
  <c r="UWM43" i="6"/>
  <c r="UWN43" i="6"/>
  <c r="UWO43" i="6"/>
  <c r="UWP43" i="6"/>
  <c r="UWQ43" i="6"/>
  <c r="UWR43" i="6"/>
  <c r="UWS43" i="6"/>
  <c r="UWT43" i="6"/>
  <c r="UWU43" i="6"/>
  <c r="UWV43" i="6"/>
  <c r="UWW43" i="6"/>
  <c r="UWX43" i="6"/>
  <c r="UWY43" i="6"/>
  <c r="UWZ43" i="6"/>
  <c r="UXA43" i="6"/>
  <c r="UXB43" i="6"/>
  <c r="UXC43" i="6"/>
  <c r="UXD43" i="6"/>
  <c r="UXE43" i="6"/>
  <c r="UXF43" i="6"/>
  <c r="UXG43" i="6"/>
  <c r="UXH43" i="6"/>
  <c r="UXI43" i="6"/>
  <c r="UXJ43" i="6"/>
  <c r="UXK43" i="6"/>
  <c r="UXL43" i="6"/>
  <c r="UXM43" i="6"/>
  <c r="UXN43" i="6"/>
  <c r="UXO43" i="6"/>
  <c r="UXP43" i="6"/>
  <c r="UXQ43" i="6"/>
  <c r="UXR43" i="6"/>
  <c r="UXS43" i="6"/>
  <c r="UXT43" i="6"/>
  <c r="UXU43" i="6"/>
  <c r="UXV43" i="6"/>
  <c r="UXW43" i="6"/>
  <c r="UXX43" i="6"/>
  <c r="UXY43" i="6"/>
  <c r="UXZ43" i="6"/>
  <c r="UYA43" i="6"/>
  <c r="UYB43" i="6"/>
  <c r="UYC43" i="6"/>
  <c r="UYD43" i="6"/>
  <c r="UYE43" i="6"/>
  <c r="UYF43" i="6"/>
  <c r="UYG43" i="6"/>
  <c r="UYH43" i="6"/>
  <c r="UYI43" i="6"/>
  <c r="UYJ43" i="6"/>
  <c r="UYK43" i="6"/>
  <c r="UYL43" i="6"/>
  <c r="UYM43" i="6"/>
  <c r="UYN43" i="6"/>
  <c r="UYO43" i="6"/>
  <c r="UYP43" i="6"/>
  <c r="UYQ43" i="6"/>
  <c r="UYR43" i="6"/>
  <c r="UYS43" i="6"/>
  <c r="UYT43" i="6"/>
  <c r="UYU43" i="6"/>
  <c r="UYV43" i="6"/>
  <c r="UYW43" i="6"/>
  <c r="UYX43" i="6"/>
  <c r="UYY43" i="6"/>
  <c r="UYZ43" i="6"/>
  <c r="UZA43" i="6"/>
  <c r="UZB43" i="6"/>
  <c r="UZC43" i="6"/>
  <c r="UZD43" i="6"/>
  <c r="UZE43" i="6"/>
  <c r="UZF43" i="6"/>
  <c r="UZG43" i="6"/>
  <c r="UZH43" i="6"/>
  <c r="UZI43" i="6"/>
  <c r="UZJ43" i="6"/>
  <c r="UZK43" i="6"/>
  <c r="UZL43" i="6"/>
  <c r="UZM43" i="6"/>
  <c r="UZN43" i="6"/>
  <c r="UZO43" i="6"/>
  <c r="UZP43" i="6"/>
  <c r="UZQ43" i="6"/>
  <c r="UZR43" i="6"/>
  <c r="UZS43" i="6"/>
  <c r="UZT43" i="6"/>
  <c r="UZU43" i="6"/>
  <c r="UZV43" i="6"/>
  <c r="UZW43" i="6"/>
  <c r="UZX43" i="6"/>
  <c r="UZY43" i="6"/>
  <c r="UZZ43" i="6"/>
  <c r="VAA43" i="6"/>
  <c r="VAB43" i="6"/>
  <c r="VAC43" i="6"/>
  <c r="VAD43" i="6"/>
  <c r="VAE43" i="6"/>
  <c r="VAF43" i="6"/>
  <c r="VAG43" i="6"/>
  <c r="VAH43" i="6"/>
  <c r="VAI43" i="6"/>
  <c r="VAJ43" i="6"/>
  <c r="VAK43" i="6"/>
  <c r="VAL43" i="6"/>
  <c r="VAM43" i="6"/>
  <c r="VAN43" i="6"/>
  <c r="VAO43" i="6"/>
  <c r="VAP43" i="6"/>
  <c r="VAQ43" i="6"/>
  <c r="VAR43" i="6"/>
  <c r="VAS43" i="6"/>
  <c r="VAT43" i="6"/>
  <c r="VAU43" i="6"/>
  <c r="VAV43" i="6"/>
  <c r="VAW43" i="6"/>
  <c r="VAX43" i="6"/>
  <c r="VAY43" i="6"/>
  <c r="VAZ43" i="6"/>
  <c r="VBA43" i="6"/>
  <c r="VBB43" i="6"/>
  <c r="VBC43" i="6"/>
  <c r="VBD43" i="6"/>
  <c r="VBE43" i="6"/>
  <c r="VBF43" i="6"/>
  <c r="VBG43" i="6"/>
  <c r="VBH43" i="6"/>
  <c r="VBI43" i="6"/>
  <c r="VBJ43" i="6"/>
  <c r="VBK43" i="6"/>
  <c r="VBL43" i="6"/>
  <c r="VBM43" i="6"/>
  <c r="VBN43" i="6"/>
  <c r="VBO43" i="6"/>
  <c r="VBP43" i="6"/>
  <c r="VBQ43" i="6"/>
  <c r="VBR43" i="6"/>
  <c r="VBS43" i="6"/>
  <c r="VBT43" i="6"/>
  <c r="VBU43" i="6"/>
  <c r="VBV43" i="6"/>
  <c r="VBW43" i="6"/>
  <c r="VBX43" i="6"/>
  <c r="VBY43" i="6"/>
  <c r="VBZ43" i="6"/>
  <c r="VCA43" i="6"/>
  <c r="VCB43" i="6"/>
  <c r="VCC43" i="6"/>
  <c r="VCD43" i="6"/>
  <c r="VCE43" i="6"/>
  <c r="VCF43" i="6"/>
  <c r="VCG43" i="6"/>
  <c r="VCH43" i="6"/>
  <c r="VCI43" i="6"/>
  <c r="VCJ43" i="6"/>
  <c r="VCK43" i="6"/>
  <c r="VCL43" i="6"/>
  <c r="VCM43" i="6"/>
  <c r="VCN43" i="6"/>
  <c r="VCO43" i="6"/>
  <c r="VCP43" i="6"/>
  <c r="VCQ43" i="6"/>
  <c r="VCR43" i="6"/>
  <c r="VCS43" i="6"/>
  <c r="VCT43" i="6"/>
  <c r="VCU43" i="6"/>
  <c r="VCV43" i="6"/>
  <c r="VCW43" i="6"/>
  <c r="VCX43" i="6"/>
  <c r="VCY43" i="6"/>
  <c r="VCZ43" i="6"/>
  <c r="VDA43" i="6"/>
  <c r="VDB43" i="6"/>
  <c r="VDC43" i="6"/>
  <c r="VDD43" i="6"/>
  <c r="VDE43" i="6"/>
  <c r="VDF43" i="6"/>
  <c r="VDG43" i="6"/>
  <c r="VDH43" i="6"/>
  <c r="VDI43" i="6"/>
  <c r="VDJ43" i="6"/>
  <c r="VDK43" i="6"/>
  <c r="VDL43" i="6"/>
  <c r="VDM43" i="6"/>
  <c r="VDN43" i="6"/>
  <c r="VDO43" i="6"/>
  <c r="VDP43" i="6"/>
  <c r="VDQ43" i="6"/>
  <c r="VDR43" i="6"/>
  <c r="VDS43" i="6"/>
  <c r="VDT43" i="6"/>
  <c r="VDU43" i="6"/>
  <c r="VDV43" i="6"/>
  <c r="VDW43" i="6"/>
  <c r="VDX43" i="6"/>
  <c r="VDY43" i="6"/>
  <c r="VDZ43" i="6"/>
  <c r="VEA43" i="6"/>
  <c r="VEB43" i="6"/>
  <c r="VEC43" i="6"/>
  <c r="VED43" i="6"/>
  <c r="VEE43" i="6"/>
  <c r="VEF43" i="6"/>
  <c r="VEG43" i="6"/>
  <c r="VEH43" i="6"/>
  <c r="VEI43" i="6"/>
  <c r="VEJ43" i="6"/>
  <c r="VEK43" i="6"/>
  <c r="VEL43" i="6"/>
  <c r="VEM43" i="6"/>
  <c r="VEN43" i="6"/>
  <c r="VEO43" i="6"/>
  <c r="VEP43" i="6"/>
  <c r="VEQ43" i="6"/>
  <c r="VER43" i="6"/>
  <c r="VES43" i="6"/>
  <c r="VET43" i="6"/>
  <c r="VEU43" i="6"/>
  <c r="VEV43" i="6"/>
  <c r="VEW43" i="6"/>
  <c r="VEX43" i="6"/>
  <c r="VEY43" i="6"/>
  <c r="VEZ43" i="6"/>
  <c r="VFA43" i="6"/>
  <c r="VFB43" i="6"/>
  <c r="VFC43" i="6"/>
  <c r="VFD43" i="6"/>
  <c r="VFE43" i="6"/>
  <c r="VFF43" i="6"/>
  <c r="VFG43" i="6"/>
  <c r="VFH43" i="6"/>
  <c r="VFI43" i="6"/>
  <c r="VFJ43" i="6"/>
  <c r="VFK43" i="6"/>
  <c r="VFL43" i="6"/>
  <c r="VFM43" i="6"/>
  <c r="VFN43" i="6"/>
  <c r="VFO43" i="6"/>
  <c r="VFP43" i="6"/>
  <c r="VFQ43" i="6"/>
  <c r="VFR43" i="6"/>
  <c r="VFS43" i="6"/>
  <c r="VFT43" i="6"/>
  <c r="VFU43" i="6"/>
  <c r="VFV43" i="6"/>
  <c r="VFW43" i="6"/>
  <c r="VFX43" i="6"/>
  <c r="VFY43" i="6"/>
  <c r="VFZ43" i="6"/>
  <c r="VGA43" i="6"/>
  <c r="VGB43" i="6"/>
  <c r="VGC43" i="6"/>
  <c r="VGD43" i="6"/>
  <c r="VGE43" i="6"/>
  <c r="VGF43" i="6"/>
  <c r="VGG43" i="6"/>
  <c r="VGH43" i="6"/>
  <c r="VGI43" i="6"/>
  <c r="VGJ43" i="6"/>
  <c r="VGK43" i="6"/>
  <c r="VGL43" i="6"/>
  <c r="VGM43" i="6"/>
  <c r="VGN43" i="6"/>
  <c r="VGO43" i="6"/>
  <c r="VGP43" i="6"/>
  <c r="VGQ43" i="6"/>
  <c r="VGR43" i="6"/>
  <c r="VGS43" i="6"/>
  <c r="VGT43" i="6"/>
  <c r="VGU43" i="6"/>
  <c r="VGV43" i="6"/>
  <c r="VGW43" i="6"/>
  <c r="VGX43" i="6"/>
  <c r="VGY43" i="6"/>
  <c r="VGZ43" i="6"/>
  <c r="VHA43" i="6"/>
  <c r="VHB43" i="6"/>
  <c r="VHC43" i="6"/>
  <c r="VHD43" i="6"/>
  <c r="VHE43" i="6"/>
  <c r="VHF43" i="6"/>
  <c r="VHG43" i="6"/>
  <c r="VHH43" i="6"/>
  <c r="VHI43" i="6"/>
  <c r="VHJ43" i="6"/>
  <c r="VHK43" i="6"/>
  <c r="VHL43" i="6"/>
  <c r="VHM43" i="6"/>
  <c r="VHN43" i="6"/>
  <c r="VHO43" i="6"/>
  <c r="VHP43" i="6"/>
  <c r="VHQ43" i="6"/>
  <c r="VHR43" i="6"/>
  <c r="VHS43" i="6"/>
  <c r="VHT43" i="6"/>
  <c r="VHU43" i="6"/>
  <c r="VHV43" i="6"/>
  <c r="VHW43" i="6"/>
  <c r="VHX43" i="6"/>
  <c r="VHY43" i="6"/>
  <c r="VHZ43" i="6"/>
  <c r="VIA43" i="6"/>
  <c r="VIB43" i="6"/>
  <c r="VIC43" i="6"/>
  <c r="VID43" i="6"/>
  <c r="VIE43" i="6"/>
  <c r="VIF43" i="6"/>
  <c r="VIG43" i="6"/>
  <c r="VIH43" i="6"/>
  <c r="VII43" i="6"/>
  <c r="VIJ43" i="6"/>
  <c r="VIK43" i="6"/>
  <c r="VIL43" i="6"/>
  <c r="VIM43" i="6"/>
  <c r="VIN43" i="6"/>
  <c r="VIO43" i="6"/>
  <c r="VIP43" i="6"/>
  <c r="VIQ43" i="6"/>
  <c r="VIR43" i="6"/>
  <c r="VIS43" i="6"/>
  <c r="VIT43" i="6"/>
  <c r="VIU43" i="6"/>
  <c r="VIV43" i="6"/>
  <c r="VIW43" i="6"/>
  <c r="VIX43" i="6"/>
  <c r="VIY43" i="6"/>
  <c r="VIZ43" i="6"/>
  <c r="VJA43" i="6"/>
  <c r="VJB43" i="6"/>
  <c r="VJC43" i="6"/>
  <c r="VJD43" i="6"/>
  <c r="VJE43" i="6"/>
  <c r="VJF43" i="6"/>
  <c r="VJG43" i="6"/>
  <c r="VJH43" i="6"/>
  <c r="VJI43" i="6"/>
  <c r="VJJ43" i="6"/>
  <c r="VJK43" i="6"/>
  <c r="VJL43" i="6"/>
  <c r="VJM43" i="6"/>
  <c r="VJN43" i="6"/>
  <c r="VJO43" i="6"/>
  <c r="VJP43" i="6"/>
  <c r="VJQ43" i="6"/>
  <c r="VJR43" i="6"/>
  <c r="VJS43" i="6"/>
  <c r="VJT43" i="6"/>
  <c r="VJU43" i="6"/>
  <c r="VJV43" i="6"/>
  <c r="VJW43" i="6"/>
  <c r="VJX43" i="6"/>
  <c r="VJY43" i="6"/>
  <c r="VJZ43" i="6"/>
  <c r="VKA43" i="6"/>
  <c r="VKB43" i="6"/>
  <c r="VKC43" i="6"/>
  <c r="VKD43" i="6"/>
  <c r="VKE43" i="6"/>
  <c r="VKF43" i="6"/>
  <c r="VKG43" i="6"/>
  <c r="VKH43" i="6"/>
  <c r="VKI43" i="6"/>
  <c r="VKJ43" i="6"/>
  <c r="VKK43" i="6"/>
  <c r="VKL43" i="6"/>
  <c r="VKM43" i="6"/>
  <c r="VKN43" i="6"/>
  <c r="VKO43" i="6"/>
  <c r="VKP43" i="6"/>
  <c r="VKQ43" i="6"/>
  <c r="VKR43" i="6"/>
  <c r="VKS43" i="6"/>
  <c r="VKT43" i="6"/>
  <c r="VKU43" i="6"/>
  <c r="VKV43" i="6"/>
  <c r="VKW43" i="6"/>
  <c r="VKX43" i="6"/>
  <c r="VKY43" i="6"/>
  <c r="VKZ43" i="6"/>
  <c r="VLA43" i="6"/>
  <c r="VLB43" i="6"/>
  <c r="VLC43" i="6"/>
  <c r="VLD43" i="6"/>
  <c r="VLE43" i="6"/>
  <c r="VLF43" i="6"/>
  <c r="VLG43" i="6"/>
  <c r="VLH43" i="6"/>
  <c r="VLI43" i="6"/>
  <c r="VLJ43" i="6"/>
  <c r="VLK43" i="6"/>
  <c r="VLL43" i="6"/>
  <c r="VLM43" i="6"/>
  <c r="VLN43" i="6"/>
  <c r="VLO43" i="6"/>
  <c r="VLP43" i="6"/>
  <c r="VLQ43" i="6"/>
  <c r="VLR43" i="6"/>
  <c r="VLS43" i="6"/>
  <c r="VLT43" i="6"/>
  <c r="VLU43" i="6"/>
  <c r="VLV43" i="6"/>
  <c r="VLW43" i="6"/>
  <c r="VLX43" i="6"/>
  <c r="VLY43" i="6"/>
  <c r="VLZ43" i="6"/>
  <c r="VMA43" i="6"/>
  <c r="VMB43" i="6"/>
  <c r="VMC43" i="6"/>
  <c r="VMD43" i="6"/>
  <c r="VME43" i="6"/>
  <c r="VMF43" i="6"/>
  <c r="VMG43" i="6"/>
  <c r="VMH43" i="6"/>
  <c r="VMI43" i="6"/>
  <c r="VMJ43" i="6"/>
  <c r="VMK43" i="6"/>
  <c r="VML43" i="6"/>
  <c r="VMM43" i="6"/>
  <c r="VMN43" i="6"/>
  <c r="VMO43" i="6"/>
  <c r="VMP43" i="6"/>
  <c r="VMQ43" i="6"/>
  <c r="VMR43" i="6"/>
  <c r="VMS43" i="6"/>
  <c r="VMT43" i="6"/>
  <c r="VMU43" i="6"/>
  <c r="VMV43" i="6"/>
  <c r="VMW43" i="6"/>
  <c r="VMX43" i="6"/>
  <c r="VMY43" i="6"/>
  <c r="VMZ43" i="6"/>
  <c r="VNA43" i="6"/>
  <c r="VNB43" i="6"/>
  <c r="VNC43" i="6"/>
  <c r="VND43" i="6"/>
  <c r="VNE43" i="6"/>
  <c r="VNF43" i="6"/>
  <c r="VNG43" i="6"/>
  <c r="VNH43" i="6"/>
  <c r="VNI43" i="6"/>
  <c r="VNJ43" i="6"/>
  <c r="VNK43" i="6"/>
  <c r="VNL43" i="6"/>
  <c r="VNM43" i="6"/>
  <c r="VNN43" i="6"/>
  <c r="VNO43" i="6"/>
  <c r="VNP43" i="6"/>
  <c r="VNQ43" i="6"/>
  <c r="VNR43" i="6"/>
  <c r="VNS43" i="6"/>
  <c r="VNT43" i="6"/>
  <c r="VNU43" i="6"/>
  <c r="VNV43" i="6"/>
  <c r="VNW43" i="6"/>
  <c r="VNX43" i="6"/>
  <c r="VNY43" i="6"/>
  <c r="VNZ43" i="6"/>
  <c r="VOA43" i="6"/>
  <c r="VOB43" i="6"/>
  <c r="VOC43" i="6"/>
  <c r="VOD43" i="6"/>
  <c r="VOE43" i="6"/>
  <c r="VOF43" i="6"/>
  <c r="VOG43" i="6"/>
  <c r="VOH43" i="6"/>
  <c r="VOI43" i="6"/>
  <c r="VOJ43" i="6"/>
  <c r="VOK43" i="6"/>
  <c r="VOL43" i="6"/>
  <c r="VOM43" i="6"/>
  <c r="VON43" i="6"/>
  <c r="VOO43" i="6"/>
  <c r="VOP43" i="6"/>
  <c r="VOQ43" i="6"/>
  <c r="VOR43" i="6"/>
  <c r="VOS43" i="6"/>
  <c r="VOT43" i="6"/>
  <c r="VOU43" i="6"/>
  <c r="VOV43" i="6"/>
  <c r="VOW43" i="6"/>
  <c r="VOX43" i="6"/>
  <c r="VOY43" i="6"/>
  <c r="VOZ43" i="6"/>
  <c r="VPA43" i="6"/>
  <c r="VPB43" i="6"/>
  <c r="VPC43" i="6"/>
  <c r="VPD43" i="6"/>
  <c r="VPE43" i="6"/>
  <c r="VPF43" i="6"/>
  <c r="VPG43" i="6"/>
  <c r="VPH43" i="6"/>
  <c r="VPI43" i="6"/>
  <c r="VPJ43" i="6"/>
  <c r="VPK43" i="6"/>
  <c r="VPL43" i="6"/>
  <c r="VPM43" i="6"/>
  <c r="VPN43" i="6"/>
  <c r="VPO43" i="6"/>
  <c r="VPP43" i="6"/>
  <c r="VPQ43" i="6"/>
  <c r="VPR43" i="6"/>
  <c r="VPS43" i="6"/>
  <c r="VPT43" i="6"/>
  <c r="VPU43" i="6"/>
  <c r="VPV43" i="6"/>
  <c r="VPW43" i="6"/>
  <c r="VPX43" i="6"/>
  <c r="VPY43" i="6"/>
  <c r="VPZ43" i="6"/>
  <c r="VQA43" i="6"/>
  <c r="VQB43" i="6"/>
  <c r="VQC43" i="6"/>
  <c r="VQD43" i="6"/>
  <c r="VQE43" i="6"/>
  <c r="VQF43" i="6"/>
  <c r="VQG43" i="6"/>
  <c r="VQH43" i="6"/>
  <c r="VQI43" i="6"/>
  <c r="VQJ43" i="6"/>
  <c r="VQK43" i="6"/>
  <c r="VQL43" i="6"/>
  <c r="VQM43" i="6"/>
  <c r="VQN43" i="6"/>
  <c r="VQO43" i="6"/>
  <c r="VQP43" i="6"/>
  <c r="VQQ43" i="6"/>
  <c r="VQR43" i="6"/>
  <c r="VQS43" i="6"/>
  <c r="VQT43" i="6"/>
  <c r="VQU43" i="6"/>
  <c r="VQV43" i="6"/>
  <c r="VQW43" i="6"/>
  <c r="VQX43" i="6"/>
  <c r="VQY43" i="6"/>
  <c r="VQZ43" i="6"/>
  <c r="VRA43" i="6"/>
  <c r="VRB43" i="6"/>
  <c r="VRC43" i="6"/>
  <c r="VRD43" i="6"/>
  <c r="VRE43" i="6"/>
  <c r="VRF43" i="6"/>
  <c r="VRG43" i="6"/>
  <c r="VRH43" i="6"/>
  <c r="VRI43" i="6"/>
  <c r="VRJ43" i="6"/>
  <c r="VRK43" i="6"/>
  <c r="VRL43" i="6"/>
  <c r="VRM43" i="6"/>
  <c r="VRN43" i="6"/>
  <c r="VRO43" i="6"/>
  <c r="VRP43" i="6"/>
  <c r="VRQ43" i="6"/>
  <c r="VRR43" i="6"/>
  <c r="VRS43" i="6"/>
  <c r="VRT43" i="6"/>
  <c r="VRU43" i="6"/>
  <c r="VRV43" i="6"/>
  <c r="VRW43" i="6"/>
  <c r="VRX43" i="6"/>
  <c r="VRY43" i="6"/>
  <c r="VRZ43" i="6"/>
  <c r="VSA43" i="6"/>
  <c r="VSB43" i="6"/>
  <c r="VSC43" i="6"/>
  <c r="VSD43" i="6"/>
  <c r="VSE43" i="6"/>
  <c r="VSF43" i="6"/>
  <c r="VSG43" i="6"/>
  <c r="VSH43" i="6"/>
  <c r="VSI43" i="6"/>
  <c r="VSJ43" i="6"/>
  <c r="VSK43" i="6"/>
  <c r="VSL43" i="6"/>
  <c r="VSM43" i="6"/>
  <c r="VSN43" i="6"/>
  <c r="VSO43" i="6"/>
  <c r="VSP43" i="6"/>
  <c r="VSQ43" i="6"/>
  <c r="VSR43" i="6"/>
  <c r="VSS43" i="6"/>
  <c r="VST43" i="6"/>
  <c r="VSU43" i="6"/>
  <c r="VSV43" i="6"/>
  <c r="VSW43" i="6"/>
  <c r="VSX43" i="6"/>
  <c r="VSY43" i="6"/>
  <c r="VSZ43" i="6"/>
  <c r="VTA43" i="6"/>
  <c r="VTB43" i="6"/>
  <c r="VTC43" i="6"/>
  <c r="VTD43" i="6"/>
  <c r="VTE43" i="6"/>
  <c r="VTF43" i="6"/>
  <c r="VTG43" i="6"/>
  <c r="VTH43" i="6"/>
  <c r="VTI43" i="6"/>
  <c r="VTJ43" i="6"/>
  <c r="VTK43" i="6"/>
  <c r="VTL43" i="6"/>
  <c r="VTM43" i="6"/>
  <c r="VTN43" i="6"/>
  <c r="VTO43" i="6"/>
  <c r="VTP43" i="6"/>
  <c r="VTQ43" i="6"/>
  <c r="VTR43" i="6"/>
  <c r="VTS43" i="6"/>
  <c r="VTT43" i="6"/>
  <c r="VTU43" i="6"/>
  <c r="VTV43" i="6"/>
  <c r="VTW43" i="6"/>
  <c r="VTX43" i="6"/>
  <c r="VTY43" i="6"/>
  <c r="VTZ43" i="6"/>
  <c r="VUA43" i="6"/>
  <c r="VUB43" i="6"/>
  <c r="VUC43" i="6"/>
  <c r="VUD43" i="6"/>
  <c r="VUE43" i="6"/>
  <c r="VUF43" i="6"/>
  <c r="VUG43" i="6"/>
  <c r="VUH43" i="6"/>
  <c r="VUI43" i="6"/>
  <c r="VUJ43" i="6"/>
  <c r="VUK43" i="6"/>
  <c r="VUL43" i="6"/>
  <c r="VUM43" i="6"/>
  <c r="VUN43" i="6"/>
  <c r="VUO43" i="6"/>
  <c r="VUP43" i="6"/>
  <c r="VUQ43" i="6"/>
  <c r="VUR43" i="6"/>
  <c r="VUS43" i="6"/>
  <c r="VUT43" i="6"/>
  <c r="VUU43" i="6"/>
  <c r="VUV43" i="6"/>
  <c r="VUW43" i="6"/>
  <c r="VUX43" i="6"/>
  <c r="VUY43" i="6"/>
  <c r="VUZ43" i="6"/>
  <c r="VVA43" i="6"/>
  <c r="VVB43" i="6"/>
  <c r="VVC43" i="6"/>
  <c r="VVD43" i="6"/>
  <c r="VVE43" i="6"/>
  <c r="VVF43" i="6"/>
  <c r="VVG43" i="6"/>
  <c r="VVH43" i="6"/>
  <c r="VVI43" i="6"/>
  <c r="VVJ43" i="6"/>
  <c r="VVK43" i="6"/>
  <c r="VVL43" i="6"/>
  <c r="VVM43" i="6"/>
  <c r="VVN43" i="6"/>
  <c r="VVO43" i="6"/>
  <c r="VVP43" i="6"/>
  <c r="VVQ43" i="6"/>
  <c r="VVR43" i="6"/>
  <c r="VVS43" i="6"/>
  <c r="VVT43" i="6"/>
  <c r="VVU43" i="6"/>
  <c r="VVV43" i="6"/>
  <c r="VVW43" i="6"/>
  <c r="VVX43" i="6"/>
  <c r="VVY43" i="6"/>
  <c r="VVZ43" i="6"/>
  <c r="VWA43" i="6"/>
  <c r="VWB43" i="6"/>
  <c r="VWC43" i="6"/>
  <c r="VWD43" i="6"/>
  <c r="VWE43" i="6"/>
  <c r="VWF43" i="6"/>
  <c r="VWG43" i="6"/>
  <c r="VWH43" i="6"/>
  <c r="VWI43" i="6"/>
  <c r="VWJ43" i="6"/>
  <c r="VWK43" i="6"/>
  <c r="VWL43" i="6"/>
  <c r="VWM43" i="6"/>
  <c r="VWN43" i="6"/>
  <c r="VWO43" i="6"/>
  <c r="VWP43" i="6"/>
  <c r="VWQ43" i="6"/>
  <c r="VWR43" i="6"/>
  <c r="VWS43" i="6"/>
  <c r="VWT43" i="6"/>
  <c r="VWU43" i="6"/>
  <c r="VWV43" i="6"/>
  <c r="VWW43" i="6"/>
  <c r="VWX43" i="6"/>
  <c r="VWY43" i="6"/>
  <c r="VWZ43" i="6"/>
  <c r="VXA43" i="6"/>
  <c r="VXB43" i="6"/>
  <c r="VXC43" i="6"/>
  <c r="VXD43" i="6"/>
  <c r="VXE43" i="6"/>
  <c r="VXF43" i="6"/>
  <c r="VXG43" i="6"/>
  <c r="VXH43" i="6"/>
  <c r="VXI43" i="6"/>
  <c r="VXJ43" i="6"/>
  <c r="VXK43" i="6"/>
  <c r="VXL43" i="6"/>
  <c r="VXM43" i="6"/>
  <c r="VXN43" i="6"/>
  <c r="VXO43" i="6"/>
  <c r="VXP43" i="6"/>
  <c r="VXQ43" i="6"/>
  <c r="VXR43" i="6"/>
  <c r="VXS43" i="6"/>
  <c r="VXT43" i="6"/>
  <c r="VXU43" i="6"/>
  <c r="VXV43" i="6"/>
  <c r="VXW43" i="6"/>
  <c r="VXX43" i="6"/>
  <c r="VXY43" i="6"/>
  <c r="VXZ43" i="6"/>
  <c r="VYA43" i="6"/>
  <c r="VYB43" i="6"/>
  <c r="VYC43" i="6"/>
  <c r="VYD43" i="6"/>
  <c r="VYE43" i="6"/>
  <c r="VYF43" i="6"/>
  <c r="VYG43" i="6"/>
  <c r="VYH43" i="6"/>
  <c r="VYI43" i="6"/>
  <c r="VYJ43" i="6"/>
  <c r="VYK43" i="6"/>
  <c r="VYL43" i="6"/>
  <c r="VYM43" i="6"/>
  <c r="VYN43" i="6"/>
  <c r="VYO43" i="6"/>
  <c r="VYP43" i="6"/>
  <c r="VYQ43" i="6"/>
  <c r="VYR43" i="6"/>
  <c r="VYS43" i="6"/>
  <c r="VYT43" i="6"/>
  <c r="VYU43" i="6"/>
  <c r="VYV43" i="6"/>
  <c r="VYW43" i="6"/>
  <c r="VYX43" i="6"/>
  <c r="VYY43" i="6"/>
  <c r="VYZ43" i="6"/>
  <c r="VZA43" i="6"/>
  <c r="VZB43" i="6"/>
  <c r="VZC43" i="6"/>
  <c r="VZD43" i="6"/>
  <c r="VZE43" i="6"/>
  <c r="VZF43" i="6"/>
  <c r="VZG43" i="6"/>
  <c r="VZH43" i="6"/>
  <c r="VZI43" i="6"/>
  <c r="VZJ43" i="6"/>
  <c r="VZK43" i="6"/>
  <c r="VZL43" i="6"/>
  <c r="VZM43" i="6"/>
  <c r="VZN43" i="6"/>
  <c r="VZO43" i="6"/>
  <c r="VZP43" i="6"/>
  <c r="VZQ43" i="6"/>
  <c r="VZR43" i="6"/>
  <c r="VZS43" i="6"/>
  <c r="VZT43" i="6"/>
  <c r="VZU43" i="6"/>
  <c r="VZV43" i="6"/>
  <c r="VZW43" i="6"/>
  <c r="VZX43" i="6"/>
  <c r="VZY43" i="6"/>
  <c r="VZZ43" i="6"/>
  <c r="WAA43" i="6"/>
  <c r="WAB43" i="6"/>
  <c r="WAC43" i="6"/>
  <c r="WAD43" i="6"/>
  <c r="WAE43" i="6"/>
  <c r="WAF43" i="6"/>
  <c r="WAG43" i="6"/>
  <c r="WAH43" i="6"/>
  <c r="WAI43" i="6"/>
  <c r="WAJ43" i="6"/>
  <c r="WAK43" i="6"/>
  <c r="WAL43" i="6"/>
  <c r="WAM43" i="6"/>
  <c r="WAN43" i="6"/>
  <c r="WAO43" i="6"/>
  <c r="WAP43" i="6"/>
  <c r="WAQ43" i="6"/>
  <c r="WAR43" i="6"/>
  <c r="WAS43" i="6"/>
  <c r="WAT43" i="6"/>
  <c r="WAU43" i="6"/>
  <c r="WAV43" i="6"/>
  <c r="WAW43" i="6"/>
  <c r="WAX43" i="6"/>
  <c r="WAY43" i="6"/>
  <c r="WAZ43" i="6"/>
  <c r="WBA43" i="6"/>
  <c r="WBB43" i="6"/>
  <c r="WBC43" i="6"/>
  <c r="WBD43" i="6"/>
  <c r="WBE43" i="6"/>
  <c r="WBF43" i="6"/>
  <c r="WBG43" i="6"/>
  <c r="WBH43" i="6"/>
  <c r="WBI43" i="6"/>
  <c r="WBJ43" i="6"/>
  <c r="WBK43" i="6"/>
  <c r="WBL43" i="6"/>
  <c r="WBM43" i="6"/>
  <c r="WBN43" i="6"/>
  <c r="WBO43" i="6"/>
  <c r="WBP43" i="6"/>
  <c r="WBQ43" i="6"/>
  <c r="WBR43" i="6"/>
  <c r="WBS43" i="6"/>
  <c r="WBT43" i="6"/>
  <c r="WBU43" i="6"/>
  <c r="WBV43" i="6"/>
  <c r="WBW43" i="6"/>
  <c r="WBX43" i="6"/>
  <c r="WBY43" i="6"/>
  <c r="WBZ43" i="6"/>
  <c r="WCA43" i="6"/>
  <c r="WCB43" i="6"/>
  <c r="WCC43" i="6"/>
  <c r="WCD43" i="6"/>
  <c r="WCE43" i="6"/>
  <c r="WCF43" i="6"/>
  <c r="WCG43" i="6"/>
  <c r="WCH43" i="6"/>
  <c r="WCI43" i="6"/>
  <c r="WCJ43" i="6"/>
  <c r="WCK43" i="6"/>
  <c r="WCL43" i="6"/>
  <c r="WCM43" i="6"/>
  <c r="WCN43" i="6"/>
  <c r="WCO43" i="6"/>
  <c r="WCP43" i="6"/>
  <c r="WCQ43" i="6"/>
  <c r="WCR43" i="6"/>
  <c r="WCS43" i="6"/>
  <c r="WCT43" i="6"/>
  <c r="WCU43" i="6"/>
  <c r="WCV43" i="6"/>
  <c r="WCW43" i="6"/>
  <c r="WCX43" i="6"/>
  <c r="WCY43" i="6"/>
  <c r="WCZ43" i="6"/>
  <c r="WDA43" i="6"/>
  <c r="WDB43" i="6"/>
  <c r="WDC43" i="6"/>
  <c r="WDD43" i="6"/>
  <c r="WDE43" i="6"/>
  <c r="WDF43" i="6"/>
  <c r="WDG43" i="6"/>
  <c r="WDH43" i="6"/>
  <c r="WDI43" i="6"/>
  <c r="WDJ43" i="6"/>
  <c r="WDK43" i="6"/>
  <c r="WDL43" i="6"/>
  <c r="WDM43" i="6"/>
  <c r="WDN43" i="6"/>
  <c r="WDO43" i="6"/>
  <c r="WDP43" i="6"/>
  <c r="WDQ43" i="6"/>
  <c r="WDR43" i="6"/>
  <c r="WDS43" i="6"/>
  <c r="WDT43" i="6"/>
  <c r="WDU43" i="6"/>
  <c r="WDV43" i="6"/>
  <c r="WDW43" i="6"/>
  <c r="WDX43" i="6"/>
  <c r="WDY43" i="6"/>
  <c r="WDZ43" i="6"/>
  <c r="WEA43" i="6"/>
  <c r="WEB43" i="6"/>
  <c r="WEC43" i="6"/>
  <c r="WED43" i="6"/>
  <c r="WEE43" i="6"/>
  <c r="WEF43" i="6"/>
  <c r="WEG43" i="6"/>
  <c r="WEH43" i="6"/>
  <c r="WEI43" i="6"/>
  <c r="WEJ43" i="6"/>
  <c r="WEK43" i="6"/>
  <c r="WEL43" i="6"/>
  <c r="WEM43" i="6"/>
  <c r="WEN43" i="6"/>
  <c r="WEO43" i="6"/>
  <c r="WEP43" i="6"/>
  <c r="WEQ43" i="6"/>
  <c r="WER43" i="6"/>
  <c r="WES43" i="6"/>
  <c r="WET43" i="6"/>
  <c r="WEU43" i="6"/>
  <c r="WEV43" i="6"/>
  <c r="WEW43" i="6"/>
  <c r="WEX43" i="6"/>
  <c r="WEY43" i="6"/>
  <c r="WEZ43" i="6"/>
  <c r="WFA43" i="6"/>
  <c r="WFB43" i="6"/>
  <c r="WFC43" i="6"/>
  <c r="WFD43" i="6"/>
  <c r="WFE43" i="6"/>
  <c r="WFF43" i="6"/>
  <c r="WFG43" i="6"/>
  <c r="WFH43" i="6"/>
  <c r="WFI43" i="6"/>
  <c r="WFJ43" i="6"/>
  <c r="WFK43" i="6"/>
  <c r="WFL43" i="6"/>
  <c r="WFM43" i="6"/>
  <c r="WFN43" i="6"/>
  <c r="WFO43" i="6"/>
  <c r="WFP43" i="6"/>
  <c r="WFQ43" i="6"/>
  <c r="WFR43" i="6"/>
  <c r="WFS43" i="6"/>
  <c r="WFT43" i="6"/>
  <c r="WFU43" i="6"/>
  <c r="WFV43" i="6"/>
  <c r="WFW43" i="6"/>
  <c r="WFX43" i="6"/>
  <c r="WFY43" i="6"/>
  <c r="WFZ43" i="6"/>
  <c r="WGA43" i="6"/>
  <c r="WGB43" i="6"/>
  <c r="WGC43" i="6"/>
  <c r="WGD43" i="6"/>
  <c r="WGE43" i="6"/>
  <c r="WGF43" i="6"/>
  <c r="WGG43" i="6"/>
  <c r="WGH43" i="6"/>
  <c r="WGI43" i="6"/>
  <c r="WGJ43" i="6"/>
  <c r="WGK43" i="6"/>
  <c r="WGL43" i="6"/>
  <c r="WGM43" i="6"/>
  <c r="WGN43" i="6"/>
  <c r="WGO43" i="6"/>
  <c r="WGP43" i="6"/>
  <c r="WGQ43" i="6"/>
  <c r="WGR43" i="6"/>
  <c r="WGS43" i="6"/>
  <c r="WGT43" i="6"/>
  <c r="WGU43" i="6"/>
  <c r="WGV43" i="6"/>
  <c r="WGW43" i="6"/>
  <c r="WGX43" i="6"/>
  <c r="WGY43" i="6"/>
  <c r="WGZ43" i="6"/>
  <c r="WHA43" i="6"/>
  <c r="WHB43" i="6"/>
  <c r="WHC43" i="6"/>
  <c r="WHD43" i="6"/>
  <c r="WHE43" i="6"/>
  <c r="WHF43" i="6"/>
  <c r="WHG43" i="6"/>
  <c r="WHH43" i="6"/>
  <c r="WHI43" i="6"/>
  <c r="WHJ43" i="6"/>
  <c r="WHK43" i="6"/>
  <c r="WHL43" i="6"/>
  <c r="WHM43" i="6"/>
  <c r="WHN43" i="6"/>
  <c r="WHO43" i="6"/>
  <c r="WHP43" i="6"/>
  <c r="WHQ43" i="6"/>
  <c r="WHR43" i="6"/>
  <c r="WHS43" i="6"/>
  <c r="WHT43" i="6"/>
  <c r="WHU43" i="6"/>
  <c r="WHV43" i="6"/>
  <c r="WHW43" i="6"/>
  <c r="WHX43" i="6"/>
  <c r="WHY43" i="6"/>
  <c r="WHZ43" i="6"/>
  <c r="WIA43" i="6"/>
  <c r="WIB43" i="6"/>
  <c r="WIC43" i="6"/>
  <c r="WID43" i="6"/>
  <c r="WIE43" i="6"/>
  <c r="WIF43" i="6"/>
  <c r="WIG43" i="6"/>
  <c r="WIH43" i="6"/>
  <c r="WII43" i="6"/>
  <c r="WIJ43" i="6"/>
  <c r="WIK43" i="6"/>
  <c r="WIL43" i="6"/>
  <c r="WIM43" i="6"/>
  <c r="WIN43" i="6"/>
  <c r="WIO43" i="6"/>
  <c r="WIP43" i="6"/>
  <c r="WIQ43" i="6"/>
  <c r="WIR43" i="6"/>
  <c r="WIS43" i="6"/>
  <c r="WIT43" i="6"/>
  <c r="WIU43" i="6"/>
  <c r="WIV43" i="6"/>
  <c r="WIW43" i="6"/>
  <c r="WIX43" i="6"/>
  <c r="WIY43" i="6"/>
  <c r="WIZ43" i="6"/>
  <c r="WJA43" i="6"/>
  <c r="WJB43" i="6"/>
  <c r="WJC43" i="6"/>
  <c r="WJD43" i="6"/>
  <c r="WJE43" i="6"/>
  <c r="WJF43" i="6"/>
  <c r="WJG43" i="6"/>
  <c r="WJH43" i="6"/>
  <c r="WJI43" i="6"/>
  <c r="WJJ43" i="6"/>
  <c r="WJK43" i="6"/>
  <c r="WJL43" i="6"/>
  <c r="WJM43" i="6"/>
  <c r="WJN43" i="6"/>
  <c r="WJO43" i="6"/>
  <c r="WJP43" i="6"/>
  <c r="WJQ43" i="6"/>
  <c r="WJR43" i="6"/>
  <c r="WJS43" i="6"/>
  <c r="WJT43" i="6"/>
  <c r="WJU43" i="6"/>
  <c r="WJV43" i="6"/>
  <c r="WJW43" i="6"/>
  <c r="WJX43" i="6"/>
  <c r="WJY43" i="6"/>
  <c r="WJZ43" i="6"/>
  <c r="WKA43" i="6"/>
  <c r="WKB43" i="6"/>
  <c r="WKC43" i="6"/>
  <c r="WKD43" i="6"/>
  <c r="WKE43" i="6"/>
  <c r="WKF43" i="6"/>
  <c r="WKG43" i="6"/>
  <c r="WKH43" i="6"/>
  <c r="WKI43" i="6"/>
  <c r="WKJ43" i="6"/>
  <c r="WKK43" i="6"/>
  <c r="WKL43" i="6"/>
  <c r="WKM43" i="6"/>
  <c r="WKN43" i="6"/>
  <c r="WKO43" i="6"/>
  <c r="WKP43" i="6"/>
  <c r="WKQ43" i="6"/>
  <c r="WKR43" i="6"/>
  <c r="WKS43" i="6"/>
  <c r="WKT43" i="6"/>
  <c r="WKU43" i="6"/>
  <c r="WKV43" i="6"/>
  <c r="WKW43" i="6"/>
  <c r="WKX43" i="6"/>
  <c r="WKY43" i="6"/>
  <c r="WKZ43" i="6"/>
  <c r="WLA43" i="6"/>
  <c r="WLB43" i="6"/>
  <c r="WLC43" i="6"/>
  <c r="WLD43" i="6"/>
  <c r="WLE43" i="6"/>
  <c r="WLF43" i="6"/>
  <c r="WLG43" i="6"/>
  <c r="WLH43" i="6"/>
  <c r="WLI43" i="6"/>
  <c r="WLJ43" i="6"/>
  <c r="WLK43" i="6"/>
  <c r="WLL43" i="6"/>
  <c r="WLM43" i="6"/>
  <c r="WLN43" i="6"/>
  <c r="WLO43" i="6"/>
  <c r="WLP43" i="6"/>
  <c r="WLQ43" i="6"/>
  <c r="WLR43" i="6"/>
  <c r="WLS43" i="6"/>
  <c r="WLT43" i="6"/>
  <c r="WLU43" i="6"/>
  <c r="WLV43" i="6"/>
  <c r="WLW43" i="6"/>
  <c r="WLX43" i="6"/>
  <c r="WLY43" i="6"/>
  <c r="WLZ43" i="6"/>
  <c r="WMA43" i="6"/>
  <c r="WMB43" i="6"/>
  <c r="WMC43" i="6"/>
  <c r="WMD43" i="6"/>
  <c r="WME43" i="6"/>
  <c r="WMF43" i="6"/>
  <c r="WMG43" i="6"/>
  <c r="WMH43" i="6"/>
  <c r="WMI43" i="6"/>
  <c r="WMJ43" i="6"/>
  <c r="WMK43" i="6"/>
  <c r="WML43" i="6"/>
  <c r="WMM43" i="6"/>
  <c r="WMN43" i="6"/>
  <c r="WMO43" i="6"/>
  <c r="WMP43" i="6"/>
  <c r="WMQ43" i="6"/>
  <c r="WMR43" i="6"/>
  <c r="WMS43" i="6"/>
  <c r="WMT43" i="6"/>
  <c r="WMU43" i="6"/>
  <c r="WMV43" i="6"/>
  <c r="WMW43" i="6"/>
  <c r="WMX43" i="6"/>
  <c r="WMY43" i="6"/>
  <c r="WMZ43" i="6"/>
  <c r="WNA43" i="6"/>
  <c r="WNB43" i="6"/>
  <c r="WNC43" i="6"/>
  <c r="WND43" i="6"/>
  <c r="WNE43" i="6"/>
  <c r="WNF43" i="6"/>
  <c r="WNG43" i="6"/>
  <c r="WNH43" i="6"/>
  <c r="WNI43" i="6"/>
  <c r="WNJ43" i="6"/>
  <c r="WNK43" i="6"/>
  <c r="WNL43" i="6"/>
  <c r="WNM43" i="6"/>
  <c r="WNN43" i="6"/>
  <c r="WNO43" i="6"/>
  <c r="WNP43" i="6"/>
  <c r="WNQ43" i="6"/>
  <c r="WNR43" i="6"/>
  <c r="WNS43" i="6"/>
  <c r="WNT43" i="6"/>
  <c r="WNU43" i="6"/>
  <c r="WNV43" i="6"/>
  <c r="WNW43" i="6"/>
  <c r="WNX43" i="6"/>
  <c r="WNY43" i="6"/>
  <c r="WNZ43" i="6"/>
  <c r="WOA43" i="6"/>
  <c r="WOB43" i="6"/>
  <c r="WOC43" i="6"/>
  <c r="WOD43" i="6"/>
  <c r="WOE43" i="6"/>
  <c r="WOF43" i="6"/>
  <c r="WOG43" i="6"/>
  <c r="WOH43" i="6"/>
  <c r="WOI43" i="6"/>
  <c r="WOJ43" i="6"/>
  <c r="WOK43" i="6"/>
  <c r="WOL43" i="6"/>
  <c r="WOM43" i="6"/>
  <c r="WON43" i="6"/>
  <c r="WOO43" i="6"/>
  <c r="WOP43" i="6"/>
  <c r="WOQ43" i="6"/>
  <c r="WOR43" i="6"/>
  <c r="WOS43" i="6"/>
  <c r="WOT43" i="6"/>
  <c r="WOU43" i="6"/>
  <c r="WOV43" i="6"/>
  <c r="WOW43" i="6"/>
  <c r="WOX43" i="6"/>
  <c r="WOY43" i="6"/>
  <c r="WOZ43" i="6"/>
  <c r="WPA43" i="6"/>
  <c r="WPB43" i="6"/>
  <c r="WPC43" i="6"/>
  <c r="WPD43" i="6"/>
  <c r="WPE43" i="6"/>
  <c r="WPF43" i="6"/>
  <c r="WPG43" i="6"/>
  <c r="WPH43" i="6"/>
  <c r="WPI43" i="6"/>
  <c r="WPJ43" i="6"/>
  <c r="WPK43" i="6"/>
  <c r="WPL43" i="6"/>
  <c r="WPM43" i="6"/>
  <c r="WPN43" i="6"/>
  <c r="WPO43" i="6"/>
  <c r="WPP43" i="6"/>
  <c r="WPQ43" i="6"/>
  <c r="WPR43" i="6"/>
  <c r="WPS43" i="6"/>
  <c r="WPT43" i="6"/>
  <c r="WPU43" i="6"/>
  <c r="WPV43" i="6"/>
  <c r="WPW43" i="6"/>
  <c r="WPX43" i="6"/>
  <c r="WPY43" i="6"/>
  <c r="WPZ43" i="6"/>
  <c r="WQA43" i="6"/>
  <c r="WQB43" i="6"/>
  <c r="WQC43" i="6"/>
  <c r="WQD43" i="6"/>
  <c r="WQE43" i="6"/>
  <c r="WQF43" i="6"/>
  <c r="WQG43" i="6"/>
  <c r="WQH43" i="6"/>
  <c r="WQI43" i="6"/>
  <c r="WQJ43" i="6"/>
  <c r="WQK43" i="6"/>
  <c r="WQL43" i="6"/>
  <c r="WQM43" i="6"/>
  <c r="WQN43" i="6"/>
  <c r="WQO43" i="6"/>
  <c r="WQP43" i="6"/>
  <c r="WQQ43" i="6"/>
  <c r="WQR43" i="6"/>
  <c r="WQS43" i="6"/>
  <c r="WQT43" i="6"/>
  <c r="WQU43" i="6"/>
  <c r="WQV43" i="6"/>
  <c r="WQW43" i="6"/>
  <c r="WQX43" i="6"/>
  <c r="WQY43" i="6"/>
  <c r="WQZ43" i="6"/>
  <c r="WRA43" i="6"/>
  <c r="WRB43" i="6"/>
  <c r="WRC43" i="6"/>
  <c r="WRD43" i="6"/>
  <c r="WRE43" i="6"/>
  <c r="WRF43" i="6"/>
  <c r="WRG43" i="6"/>
  <c r="WRH43" i="6"/>
  <c r="WRI43" i="6"/>
  <c r="WRJ43" i="6"/>
  <c r="WRK43" i="6"/>
  <c r="WRL43" i="6"/>
  <c r="WRM43" i="6"/>
  <c r="WRN43" i="6"/>
  <c r="WRO43" i="6"/>
  <c r="WRP43" i="6"/>
  <c r="WRQ43" i="6"/>
  <c r="WRR43" i="6"/>
  <c r="WRS43" i="6"/>
  <c r="WRT43" i="6"/>
  <c r="WRU43" i="6"/>
  <c r="WRV43" i="6"/>
  <c r="WRW43" i="6"/>
  <c r="WRX43" i="6"/>
  <c r="WRY43" i="6"/>
  <c r="WRZ43" i="6"/>
  <c r="WSA43" i="6"/>
  <c r="WSB43" i="6"/>
  <c r="WSC43" i="6"/>
  <c r="WSD43" i="6"/>
  <c r="WSE43" i="6"/>
  <c r="WSF43" i="6"/>
  <c r="WSG43" i="6"/>
  <c r="WSH43" i="6"/>
  <c r="WSI43" i="6"/>
  <c r="WSJ43" i="6"/>
  <c r="WSK43" i="6"/>
  <c r="WSL43" i="6"/>
  <c r="WSM43" i="6"/>
  <c r="WSN43" i="6"/>
  <c r="WSO43" i="6"/>
  <c r="WSP43" i="6"/>
  <c r="WSQ43" i="6"/>
  <c r="WSR43" i="6"/>
  <c r="WSS43" i="6"/>
  <c r="WST43" i="6"/>
  <c r="WSU43" i="6"/>
  <c r="WSV43" i="6"/>
  <c r="WSW43" i="6"/>
  <c r="WSX43" i="6"/>
  <c r="WSY43" i="6"/>
  <c r="WSZ43" i="6"/>
  <c r="WTA43" i="6"/>
  <c r="WTB43" i="6"/>
  <c r="WTC43" i="6"/>
  <c r="WTD43" i="6"/>
  <c r="WTE43" i="6"/>
  <c r="WTF43" i="6"/>
  <c r="WTG43" i="6"/>
  <c r="WTH43" i="6"/>
  <c r="WTI43" i="6"/>
  <c r="WTJ43" i="6"/>
  <c r="WTK43" i="6"/>
  <c r="WTL43" i="6"/>
  <c r="WTM43" i="6"/>
  <c r="WTN43" i="6"/>
  <c r="WTO43" i="6"/>
  <c r="WTP43" i="6"/>
  <c r="WTQ43" i="6"/>
  <c r="WTR43" i="6"/>
  <c r="WTS43" i="6"/>
  <c r="WTT43" i="6"/>
  <c r="WTU43" i="6"/>
  <c r="WTV43" i="6"/>
  <c r="WTW43" i="6"/>
  <c r="WTX43" i="6"/>
  <c r="WTY43" i="6"/>
  <c r="WTZ43" i="6"/>
  <c r="WUA43" i="6"/>
  <c r="WUB43" i="6"/>
  <c r="WUC43" i="6"/>
  <c r="WUD43" i="6"/>
  <c r="WUE43" i="6"/>
  <c r="WUF43" i="6"/>
  <c r="WUG43" i="6"/>
  <c r="WUH43" i="6"/>
  <c r="WUI43" i="6"/>
  <c r="WUJ43" i="6"/>
  <c r="WUK43" i="6"/>
  <c r="WUL43" i="6"/>
  <c r="WUM43" i="6"/>
  <c r="WUN43" i="6"/>
  <c r="WUO43" i="6"/>
  <c r="WUP43" i="6"/>
  <c r="WUQ43" i="6"/>
  <c r="WUR43" i="6"/>
  <c r="WUS43" i="6"/>
  <c r="WUT43" i="6"/>
  <c r="WUU43" i="6"/>
  <c r="WUV43" i="6"/>
  <c r="WUW43" i="6"/>
  <c r="WUX43" i="6"/>
  <c r="WUY43" i="6"/>
  <c r="WUZ43" i="6"/>
  <c r="WVA43" i="6"/>
  <c r="WVB43" i="6"/>
  <c r="WVC43" i="6"/>
  <c r="WVD43" i="6"/>
  <c r="WVE43" i="6"/>
  <c r="WVF43" i="6"/>
  <c r="WVG43" i="6"/>
  <c r="WVH43" i="6"/>
  <c r="WVI43" i="6"/>
  <c r="WVJ43" i="6"/>
  <c r="WVK43" i="6"/>
  <c r="WVL43" i="6"/>
  <c r="WVM43" i="6"/>
  <c r="WVN43" i="6"/>
  <c r="WVO43" i="6"/>
  <c r="WVP43" i="6"/>
  <c r="WVQ43" i="6"/>
  <c r="WVR43" i="6"/>
  <c r="WVS43" i="6"/>
  <c r="WVT43" i="6"/>
  <c r="WVU43" i="6"/>
  <c r="WVV43" i="6"/>
  <c r="WVW43" i="6"/>
  <c r="WVX43" i="6"/>
  <c r="WVY43" i="6"/>
  <c r="WVZ43" i="6"/>
  <c r="WWA43" i="6"/>
  <c r="WWB43" i="6"/>
  <c r="WWC43" i="6"/>
  <c r="WWD43" i="6"/>
  <c r="WWE43" i="6"/>
  <c r="WWF43" i="6"/>
  <c r="WWG43" i="6"/>
  <c r="WWH43" i="6"/>
  <c r="WWI43" i="6"/>
  <c r="WWJ43" i="6"/>
  <c r="WWK43" i="6"/>
  <c r="WWL43" i="6"/>
  <c r="WWM43" i="6"/>
  <c r="WWN43" i="6"/>
  <c r="WWO43" i="6"/>
  <c r="WWP43" i="6"/>
  <c r="WWQ43" i="6"/>
  <c r="WWR43" i="6"/>
  <c r="WWS43" i="6"/>
  <c r="WWT43" i="6"/>
  <c r="WWU43" i="6"/>
  <c r="WWV43" i="6"/>
  <c r="WWW43" i="6"/>
  <c r="WWX43" i="6"/>
  <c r="WWY43" i="6"/>
  <c r="WWZ43" i="6"/>
  <c r="WXA43" i="6"/>
  <c r="WXB43" i="6"/>
  <c r="WXC43" i="6"/>
  <c r="WXD43" i="6"/>
  <c r="WXE43" i="6"/>
  <c r="WXF43" i="6"/>
  <c r="WXG43" i="6"/>
  <c r="WXH43" i="6"/>
  <c r="WXI43" i="6"/>
  <c r="WXJ43" i="6"/>
  <c r="WXK43" i="6"/>
  <c r="WXL43" i="6"/>
  <c r="WXM43" i="6"/>
  <c r="WXN43" i="6"/>
  <c r="WXO43" i="6"/>
  <c r="WXP43" i="6"/>
  <c r="WXQ43" i="6"/>
  <c r="WXR43" i="6"/>
  <c r="WXS43" i="6"/>
  <c r="WXT43" i="6"/>
  <c r="WXU43" i="6"/>
  <c r="WXV43" i="6"/>
  <c r="WXW43" i="6"/>
  <c r="WXX43" i="6"/>
  <c r="WXY43" i="6"/>
  <c r="WXZ43" i="6"/>
  <c r="WYA43" i="6"/>
  <c r="WYB43" i="6"/>
  <c r="WYC43" i="6"/>
  <c r="WYD43" i="6"/>
  <c r="WYE43" i="6"/>
  <c r="WYF43" i="6"/>
  <c r="WYG43" i="6"/>
  <c r="WYH43" i="6"/>
  <c r="WYI43" i="6"/>
  <c r="WYJ43" i="6"/>
  <c r="WYK43" i="6"/>
  <c r="WYL43" i="6"/>
  <c r="WYM43" i="6"/>
  <c r="WYN43" i="6"/>
  <c r="WYO43" i="6"/>
  <c r="WYP43" i="6"/>
  <c r="WYQ43" i="6"/>
  <c r="WYR43" i="6"/>
  <c r="WYS43" i="6"/>
  <c r="WYT43" i="6"/>
  <c r="WYU43" i="6"/>
  <c r="WYV43" i="6"/>
  <c r="WYW43" i="6"/>
  <c r="WYX43" i="6"/>
  <c r="WYY43" i="6"/>
  <c r="WYZ43" i="6"/>
  <c r="WZA43" i="6"/>
  <c r="WZB43" i="6"/>
  <c r="WZC43" i="6"/>
  <c r="WZD43" i="6"/>
  <c r="WZE43" i="6"/>
  <c r="WZF43" i="6"/>
  <c r="WZG43" i="6"/>
  <c r="WZH43" i="6"/>
  <c r="WZI43" i="6"/>
  <c r="WZJ43" i="6"/>
  <c r="WZK43" i="6"/>
  <c r="WZL43" i="6"/>
  <c r="WZM43" i="6"/>
  <c r="WZN43" i="6"/>
  <c r="WZO43" i="6"/>
  <c r="WZP43" i="6"/>
  <c r="WZQ43" i="6"/>
  <c r="WZR43" i="6"/>
  <c r="WZS43" i="6"/>
  <c r="WZT43" i="6"/>
  <c r="WZU43" i="6"/>
  <c r="WZV43" i="6"/>
  <c r="WZW43" i="6"/>
  <c r="WZX43" i="6"/>
  <c r="WZY43" i="6"/>
  <c r="WZZ43" i="6"/>
  <c r="XAA43" i="6"/>
  <c r="XAB43" i="6"/>
  <c r="XAC43" i="6"/>
  <c r="XAD43" i="6"/>
  <c r="XAE43" i="6"/>
  <c r="XAF43" i="6"/>
  <c r="XAG43" i="6"/>
  <c r="XAH43" i="6"/>
  <c r="XAI43" i="6"/>
  <c r="XAJ43" i="6"/>
  <c r="XAK43" i="6"/>
  <c r="XAL43" i="6"/>
  <c r="XAM43" i="6"/>
  <c r="XAN43" i="6"/>
  <c r="XAO43" i="6"/>
  <c r="XAP43" i="6"/>
  <c r="XAQ43" i="6"/>
  <c r="XAR43" i="6"/>
  <c r="XAS43" i="6"/>
  <c r="XAT43" i="6"/>
  <c r="XAU43" i="6"/>
  <c r="XAV43" i="6"/>
  <c r="XAW43" i="6"/>
  <c r="XAX43" i="6"/>
  <c r="XAY43" i="6"/>
  <c r="XAZ43" i="6"/>
  <c r="XBA43" i="6"/>
  <c r="XBB43" i="6"/>
  <c r="XBC43" i="6"/>
  <c r="XBD43" i="6"/>
  <c r="XBE43" i="6"/>
  <c r="XBF43" i="6"/>
  <c r="XBG43" i="6"/>
  <c r="XBH43" i="6"/>
  <c r="XBI43" i="6"/>
  <c r="XBJ43" i="6"/>
  <c r="XBK43" i="6"/>
  <c r="XBL43" i="6"/>
  <c r="XBM43" i="6"/>
  <c r="XBN43" i="6"/>
  <c r="XBO43" i="6"/>
  <c r="XBP43" i="6"/>
  <c r="XBQ43" i="6"/>
  <c r="XBR43" i="6"/>
  <c r="XBS43" i="6"/>
  <c r="XBT43" i="6"/>
  <c r="XBU43" i="6"/>
  <c r="XBV43" i="6"/>
  <c r="XBW43" i="6"/>
  <c r="XBX43" i="6"/>
  <c r="XBY43" i="6"/>
  <c r="XBZ43" i="6"/>
  <c r="XCA43" i="6"/>
  <c r="XCB43" i="6"/>
  <c r="XCC43" i="6"/>
  <c r="XCD43" i="6"/>
  <c r="XCE43" i="6"/>
  <c r="XCF43" i="6"/>
  <c r="XCG43" i="6"/>
  <c r="XCH43" i="6"/>
  <c r="XCI43" i="6"/>
  <c r="XCJ43" i="6"/>
  <c r="XCK43" i="6"/>
  <c r="XCL43" i="6"/>
  <c r="XCM43" i="6"/>
  <c r="XCN43" i="6"/>
  <c r="XCO43" i="6"/>
  <c r="XCP43" i="6"/>
  <c r="XCQ43" i="6"/>
  <c r="XCR43" i="6"/>
  <c r="XCS43" i="6"/>
  <c r="XCT43" i="6"/>
  <c r="XCU43" i="6"/>
  <c r="XCV43" i="6"/>
  <c r="XCW43" i="6"/>
  <c r="XCX43" i="6"/>
  <c r="XCY43" i="6"/>
  <c r="XCZ43" i="6"/>
  <c r="XDA43" i="6"/>
  <c r="XDB43" i="6"/>
  <c r="XDC43" i="6"/>
  <c r="XDD43" i="6"/>
  <c r="XDE43" i="6"/>
  <c r="XDF43" i="6"/>
  <c r="XDG43" i="6"/>
  <c r="XDH43" i="6"/>
  <c r="XDI43" i="6"/>
  <c r="XDJ43" i="6"/>
  <c r="XDK43" i="6"/>
  <c r="XDL43" i="6"/>
  <c r="XDM43" i="6"/>
  <c r="XDN43" i="6"/>
  <c r="XDO43" i="6"/>
  <c r="XDP43" i="6"/>
  <c r="XDQ43" i="6"/>
  <c r="XDR43" i="6"/>
  <c r="XDS43" i="6"/>
  <c r="XDT43" i="6"/>
  <c r="XDU43" i="6"/>
  <c r="XDV43" i="6"/>
  <c r="XDW43" i="6"/>
  <c r="XDX43" i="6"/>
  <c r="XDY43" i="6"/>
  <c r="XDZ43" i="6"/>
  <c r="XEA43" i="6"/>
  <c r="XEB43" i="6"/>
  <c r="XEC43" i="6"/>
  <c r="XED43" i="6"/>
  <c r="XEE43" i="6"/>
  <c r="XEF43" i="6"/>
  <c r="XEG43" i="6"/>
  <c r="XEH43" i="6"/>
  <c r="XEI43" i="6"/>
  <c r="XEJ43" i="6"/>
  <c r="XEK43" i="6"/>
  <c r="XEL43" i="6"/>
  <c r="XEM43" i="6"/>
  <c r="XEN43" i="6"/>
  <c r="XEO43" i="6"/>
  <c r="XEP43" i="6"/>
  <c r="XEQ43" i="6"/>
  <c r="XER43" i="6"/>
  <c r="XES43" i="6"/>
  <c r="XET43" i="6"/>
  <c r="XEU43" i="6"/>
  <c r="XEV43" i="6"/>
  <c r="XEW43" i="6"/>
  <c r="XEX43" i="6"/>
  <c r="XEY43" i="6"/>
  <c r="XEZ43" i="6"/>
  <c r="XFA43" i="6"/>
  <c r="XFB43" i="6"/>
  <c r="XFC43" i="6"/>
  <c r="XFD43" i="6"/>
  <c r="C4" i="8"/>
  <c r="C23" i="21"/>
  <c r="I28" i="21"/>
  <c r="D20" i="22"/>
  <c r="E20" i="22"/>
  <c r="F20" i="22"/>
  <c r="G20" i="22"/>
  <c r="H20" i="22"/>
  <c r="I20" i="22"/>
  <c r="J20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22" i="21"/>
  <c r="C14" i="21"/>
  <c r="C4" i="21"/>
  <c r="C5" i="21"/>
  <c r="C6" i="21"/>
  <c r="C7" i="21"/>
  <c r="C8" i="21"/>
  <c r="C9" i="21"/>
  <c r="C10" i="21"/>
  <c r="C11" i="21"/>
  <c r="C12" i="21"/>
  <c r="C13" i="21"/>
  <c r="C15" i="21"/>
  <c r="C16" i="21"/>
  <c r="C17" i="21"/>
  <c r="C18" i="21"/>
  <c r="C19" i="21"/>
  <c r="C20" i="21"/>
  <c r="C21" i="21"/>
  <c r="C24" i="21"/>
  <c r="C25" i="21"/>
  <c r="C26" i="21"/>
  <c r="C27" i="21"/>
  <c r="C28" i="21"/>
  <c r="C29" i="21"/>
  <c r="E3" i="8"/>
  <c r="E4" i="8"/>
  <c r="E7" i="8"/>
  <c r="E9" i="8"/>
  <c r="E14" i="8"/>
  <c r="E16" i="8"/>
  <c r="E28" i="8"/>
  <c r="E29" i="8"/>
  <c r="G5" i="8"/>
  <c r="G7" i="8"/>
  <c r="G11" i="8"/>
  <c r="G13" i="8"/>
  <c r="G28" i="8"/>
  <c r="G29" i="8"/>
  <c r="G2" i="8"/>
  <c r="C2" i="8"/>
  <c r="C3" i="8"/>
  <c r="C5" i="8"/>
  <c r="C6" i="8"/>
  <c r="C7" i="8"/>
  <c r="C8" i="8"/>
  <c r="C9" i="8"/>
  <c r="C10" i="8"/>
  <c r="C11" i="8"/>
  <c r="C12" i="8"/>
  <c r="C13" i="8"/>
  <c r="C14" i="8"/>
  <c r="C15" i="8"/>
  <c r="C16" i="8"/>
  <c r="C27" i="8"/>
  <c r="C28" i="8"/>
  <c r="C29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XFC2" i="8"/>
  <c r="XEY2" i="8"/>
  <c r="XEU2" i="8"/>
  <c r="XEQ2" i="8"/>
  <c r="XEM2" i="8"/>
  <c r="XEI2" i="8"/>
  <c r="XEE2" i="8"/>
  <c r="XEA2" i="8"/>
  <c r="XDW2" i="8"/>
  <c r="XDS2" i="8"/>
  <c r="XDO2" i="8"/>
  <c r="XDK2" i="8"/>
  <c r="XDG2" i="8"/>
  <c r="XDC2" i="8"/>
  <c r="XCY2" i="8"/>
  <c r="XCU2" i="8"/>
  <c r="XCQ2" i="8"/>
  <c r="XCM2" i="8"/>
  <c r="XCI2" i="8"/>
  <c r="XCE2" i="8"/>
  <c r="XCA2" i="8"/>
  <c r="XBW2" i="8"/>
  <c r="XBS2" i="8"/>
  <c r="XBO2" i="8"/>
  <c r="XBK2" i="8"/>
  <c r="XBG2" i="8"/>
  <c r="XBC2" i="8"/>
  <c r="XAY2" i="8"/>
  <c r="XAU2" i="8"/>
  <c r="XAQ2" i="8"/>
  <c r="XAM2" i="8"/>
  <c r="XAI2" i="8"/>
  <c r="XAE2" i="8"/>
  <c r="XAA2" i="8"/>
  <c r="WZW2" i="8"/>
  <c r="WZS2" i="8"/>
  <c r="WZO2" i="8"/>
  <c r="WZK2" i="8"/>
  <c r="WZG2" i="8"/>
  <c r="WZC2" i="8"/>
  <c r="WYY2" i="8"/>
  <c r="WYU2" i="8"/>
  <c r="WYQ2" i="8"/>
  <c r="WYM2" i="8"/>
  <c r="WYI2" i="8"/>
  <c r="WYE2" i="8"/>
  <c r="WYA2" i="8"/>
  <c r="WXW2" i="8"/>
  <c r="WXS2" i="8"/>
  <c r="WXO2" i="8"/>
  <c r="WXK2" i="8"/>
  <c r="WXG2" i="8"/>
  <c r="WXC2" i="8"/>
  <c r="WWY2" i="8"/>
  <c r="WWU2" i="8"/>
  <c r="WWQ2" i="8"/>
  <c r="WWM2" i="8"/>
  <c r="WWI2" i="8"/>
  <c r="WWE2" i="8"/>
  <c r="WWA2" i="8"/>
  <c r="WVW2" i="8"/>
  <c r="WVS2" i="8"/>
  <c r="WVO2" i="8"/>
  <c r="WVK2" i="8"/>
  <c r="WVG2" i="8"/>
  <c r="WVC2" i="8"/>
  <c r="WUY2" i="8"/>
  <c r="WUU2" i="8"/>
  <c r="WUQ2" i="8"/>
  <c r="WUM2" i="8"/>
  <c r="WUI2" i="8"/>
  <c r="WUE2" i="8"/>
  <c r="WUA2" i="8"/>
  <c r="WTW2" i="8"/>
  <c r="WTS2" i="8"/>
  <c r="WTO2" i="8"/>
  <c r="WTK2" i="8"/>
  <c r="WTG2" i="8"/>
  <c r="WTC2" i="8"/>
  <c r="WSY2" i="8"/>
  <c r="WSU2" i="8"/>
  <c r="WSQ2" i="8"/>
  <c r="WSM2" i="8"/>
  <c r="WSI2" i="8"/>
  <c r="WSE2" i="8"/>
  <c r="WSA2" i="8"/>
  <c r="WRW2" i="8"/>
  <c r="WRS2" i="8"/>
  <c r="WRO2" i="8"/>
  <c r="WRK2" i="8"/>
  <c r="WRG2" i="8"/>
  <c r="WRC2" i="8"/>
  <c r="WQY2" i="8"/>
  <c r="WQU2" i="8"/>
  <c r="WQQ2" i="8"/>
  <c r="WQM2" i="8"/>
  <c r="WQI2" i="8"/>
  <c r="WQE2" i="8"/>
  <c r="WQA2" i="8"/>
  <c r="WPW2" i="8"/>
  <c r="WPS2" i="8"/>
  <c r="WPO2" i="8"/>
  <c r="WPK2" i="8"/>
  <c r="WPG2" i="8"/>
  <c r="WPC2" i="8"/>
  <c r="WOY2" i="8"/>
  <c r="WOU2" i="8"/>
  <c r="WOQ2" i="8"/>
  <c r="WOM2" i="8"/>
  <c r="WOI2" i="8"/>
  <c r="WOE2" i="8"/>
  <c r="WOA2" i="8"/>
  <c r="WNW2" i="8"/>
  <c r="WNS2" i="8"/>
  <c r="WNO2" i="8"/>
  <c r="WNK2" i="8"/>
  <c r="WNG2" i="8"/>
  <c r="WNC2" i="8"/>
  <c r="WMY2" i="8"/>
  <c r="WMU2" i="8"/>
  <c r="WMQ2" i="8"/>
  <c r="WMM2" i="8"/>
  <c r="WMI2" i="8"/>
  <c r="WME2" i="8"/>
  <c r="WMA2" i="8"/>
  <c r="WLW2" i="8"/>
  <c r="WLS2" i="8"/>
  <c r="WLO2" i="8"/>
  <c r="WLK2" i="8"/>
  <c r="WLG2" i="8"/>
  <c r="WLC2" i="8"/>
  <c r="WKY2" i="8"/>
  <c r="WKU2" i="8"/>
  <c r="WKQ2" i="8"/>
  <c r="WKM2" i="8"/>
  <c r="WKI2" i="8"/>
  <c r="WKE2" i="8"/>
  <c r="WKA2" i="8"/>
  <c r="WJW2" i="8"/>
  <c r="WJS2" i="8"/>
  <c r="WJO2" i="8"/>
  <c r="WJK2" i="8"/>
  <c r="WJG2" i="8"/>
  <c r="WJC2" i="8"/>
  <c r="WIY2" i="8"/>
  <c r="WIU2" i="8"/>
  <c r="WIQ2" i="8"/>
  <c r="WIM2" i="8"/>
  <c r="WII2" i="8"/>
  <c r="WIE2" i="8"/>
  <c r="WIA2" i="8"/>
  <c r="WHW2" i="8"/>
  <c r="WHS2" i="8"/>
  <c r="WHO2" i="8"/>
  <c r="WHK2" i="8"/>
  <c r="WHG2" i="8"/>
  <c r="WHC2" i="8"/>
  <c r="WGY2" i="8"/>
  <c r="WGU2" i="8"/>
  <c r="WGQ2" i="8"/>
  <c r="WGM2" i="8"/>
  <c r="WGI2" i="8"/>
  <c r="WGE2" i="8"/>
  <c r="WGA2" i="8"/>
  <c r="WFW2" i="8"/>
  <c r="WFS2" i="8"/>
  <c r="WFO2" i="8"/>
  <c r="WFK2" i="8"/>
  <c r="WFG2" i="8"/>
  <c r="WFC2" i="8"/>
  <c r="WEY2" i="8"/>
  <c r="WEU2" i="8"/>
  <c r="WEQ2" i="8"/>
  <c r="WEM2" i="8"/>
  <c r="WEI2" i="8"/>
  <c r="WEE2" i="8"/>
  <c r="WEA2" i="8"/>
  <c r="WDW2" i="8"/>
  <c r="WDS2" i="8"/>
  <c r="WDO2" i="8"/>
  <c r="WDK2" i="8"/>
  <c r="WDG2" i="8"/>
  <c r="WDC2" i="8"/>
  <c r="WCY2" i="8"/>
  <c r="WCU2" i="8"/>
  <c r="WCQ2" i="8"/>
  <c r="WCM2" i="8"/>
  <c r="WCI2" i="8"/>
  <c r="WCE2" i="8"/>
  <c r="WCA2" i="8"/>
  <c r="WBW2" i="8"/>
  <c r="WBS2" i="8"/>
  <c r="WBO2" i="8"/>
  <c r="WBK2" i="8"/>
  <c r="WBG2" i="8"/>
  <c r="WBC2" i="8"/>
  <c r="WAY2" i="8"/>
  <c r="WAU2" i="8"/>
  <c r="WAQ2" i="8"/>
  <c r="WAM2" i="8"/>
  <c r="WAI2" i="8"/>
  <c r="WAE2" i="8"/>
  <c r="WAA2" i="8"/>
  <c r="VZW2" i="8"/>
  <c r="VZS2" i="8"/>
  <c r="VZO2" i="8"/>
  <c r="VZK2" i="8"/>
  <c r="VZG2" i="8"/>
  <c r="VZC2" i="8"/>
  <c r="VYY2" i="8"/>
  <c r="VYU2" i="8"/>
  <c r="VYQ2" i="8"/>
  <c r="VYM2" i="8"/>
  <c r="VYI2" i="8"/>
  <c r="VYE2" i="8"/>
  <c r="VYA2" i="8"/>
  <c r="VXW2" i="8"/>
  <c r="VXS2" i="8"/>
  <c r="VXO2" i="8"/>
  <c r="VXK2" i="8"/>
  <c r="VXG2" i="8"/>
  <c r="VXC2" i="8"/>
  <c r="VWY2" i="8"/>
  <c r="VWU2" i="8"/>
  <c r="VWQ2" i="8"/>
  <c r="VWM2" i="8"/>
  <c r="VWI2" i="8"/>
  <c r="VWE2" i="8"/>
  <c r="VWA2" i="8"/>
  <c r="VVW2" i="8"/>
  <c r="VVS2" i="8"/>
  <c r="VVO2" i="8"/>
  <c r="VVK2" i="8"/>
  <c r="VVG2" i="8"/>
  <c r="VVC2" i="8"/>
  <c r="VUY2" i="8"/>
  <c r="VUU2" i="8"/>
  <c r="VUQ2" i="8"/>
  <c r="VUM2" i="8"/>
  <c r="VUI2" i="8"/>
  <c r="VUE2" i="8"/>
  <c r="VUA2" i="8"/>
  <c r="VTW2" i="8"/>
  <c r="VTS2" i="8"/>
  <c r="VTO2" i="8"/>
  <c r="VTK2" i="8"/>
  <c r="VTG2" i="8"/>
  <c r="VTC2" i="8"/>
  <c r="VSY2" i="8"/>
  <c r="VSU2" i="8"/>
  <c r="VSQ2" i="8"/>
  <c r="VSM2" i="8"/>
  <c r="VSI2" i="8"/>
  <c r="VSE2" i="8"/>
  <c r="VSA2" i="8"/>
  <c r="VRW2" i="8"/>
  <c r="VRS2" i="8"/>
  <c r="VRO2" i="8"/>
  <c r="VRK2" i="8"/>
  <c r="VRG2" i="8"/>
  <c r="VRC2" i="8"/>
  <c r="VQY2" i="8"/>
  <c r="VQU2" i="8"/>
  <c r="VQQ2" i="8"/>
  <c r="VQM2" i="8"/>
  <c r="VQI2" i="8"/>
  <c r="VQE2" i="8"/>
  <c r="VQA2" i="8"/>
  <c r="VPW2" i="8"/>
  <c r="VPS2" i="8"/>
  <c r="VPO2" i="8"/>
  <c r="VPK2" i="8"/>
  <c r="VPG2" i="8"/>
  <c r="VPC2" i="8"/>
  <c r="VOY2" i="8"/>
  <c r="VOU2" i="8"/>
  <c r="VOQ2" i="8"/>
  <c r="VOM2" i="8"/>
  <c r="VOI2" i="8"/>
  <c r="VOE2" i="8"/>
  <c r="VOA2" i="8"/>
  <c r="VNW2" i="8"/>
  <c r="VNS2" i="8"/>
  <c r="VNO2" i="8"/>
  <c r="VNK2" i="8"/>
  <c r="VNG2" i="8"/>
  <c r="VNC2" i="8"/>
  <c r="VMY2" i="8"/>
  <c r="VMU2" i="8"/>
  <c r="VMQ2" i="8"/>
  <c r="VMM2" i="8"/>
  <c r="VMI2" i="8"/>
  <c r="VME2" i="8"/>
  <c r="VMA2" i="8"/>
  <c r="VLW2" i="8"/>
  <c r="VLS2" i="8"/>
  <c r="VLO2" i="8"/>
  <c r="VLK2" i="8"/>
  <c r="VLG2" i="8"/>
  <c r="VLC2" i="8"/>
  <c r="VKY2" i="8"/>
  <c r="VKU2" i="8"/>
  <c r="VKQ2" i="8"/>
  <c r="VKM2" i="8"/>
  <c r="VKI2" i="8"/>
  <c r="VKE2" i="8"/>
  <c r="VKA2" i="8"/>
  <c r="VJW2" i="8"/>
  <c r="VJS2" i="8"/>
  <c r="VJO2" i="8"/>
  <c r="VJK2" i="8"/>
  <c r="VJG2" i="8"/>
  <c r="VJC2" i="8"/>
  <c r="VIY2" i="8"/>
  <c r="VIU2" i="8"/>
  <c r="VIQ2" i="8"/>
  <c r="VIM2" i="8"/>
  <c r="VII2" i="8"/>
  <c r="VIE2" i="8"/>
  <c r="VIA2" i="8"/>
  <c r="VHW2" i="8"/>
  <c r="VHS2" i="8"/>
  <c r="VHO2" i="8"/>
  <c r="VHK2" i="8"/>
  <c r="VHG2" i="8"/>
  <c r="VHC2" i="8"/>
  <c r="VGY2" i="8"/>
  <c r="VGU2" i="8"/>
  <c r="VGQ2" i="8"/>
  <c r="VGM2" i="8"/>
  <c r="VGI2" i="8"/>
  <c r="VGE2" i="8"/>
  <c r="VGA2" i="8"/>
  <c r="VFW2" i="8"/>
  <c r="VFS2" i="8"/>
  <c r="VFO2" i="8"/>
  <c r="VFK2" i="8"/>
  <c r="VFG2" i="8"/>
  <c r="VFC2" i="8"/>
  <c r="VEY2" i="8"/>
  <c r="VEU2" i="8"/>
  <c r="VEQ2" i="8"/>
  <c r="VEM2" i="8"/>
  <c r="VEI2" i="8"/>
  <c r="VEE2" i="8"/>
  <c r="VEA2" i="8"/>
  <c r="VDW2" i="8"/>
  <c r="VDS2" i="8"/>
  <c r="VDO2" i="8"/>
  <c r="VDK2" i="8"/>
  <c r="VDG2" i="8"/>
  <c r="VDC2" i="8"/>
  <c r="VCY2" i="8"/>
  <c r="VCU2" i="8"/>
  <c r="VCQ2" i="8"/>
  <c r="VCM2" i="8"/>
  <c r="VCI2" i="8"/>
  <c r="VCE2" i="8"/>
  <c r="VCA2" i="8"/>
  <c r="VBW2" i="8"/>
  <c r="VBS2" i="8"/>
  <c r="VBO2" i="8"/>
  <c r="VBK2" i="8"/>
  <c r="VBG2" i="8"/>
  <c r="VBC2" i="8"/>
  <c r="VAY2" i="8"/>
  <c r="VAU2" i="8"/>
  <c r="VAQ2" i="8"/>
  <c r="VAM2" i="8"/>
  <c r="VAI2" i="8"/>
  <c r="VAE2" i="8"/>
  <c r="VAA2" i="8"/>
  <c r="UZW2" i="8"/>
  <c r="UZS2" i="8"/>
  <c r="UZO2" i="8"/>
  <c r="UZK2" i="8"/>
  <c r="UZG2" i="8"/>
  <c r="UZC2" i="8"/>
  <c r="UYY2" i="8"/>
  <c r="UYU2" i="8"/>
  <c r="UYQ2" i="8"/>
  <c r="UYM2" i="8"/>
  <c r="UYI2" i="8"/>
  <c r="UYE2" i="8"/>
  <c r="UYA2" i="8"/>
  <c r="UXW2" i="8"/>
  <c r="UXS2" i="8"/>
  <c r="UXO2" i="8"/>
  <c r="UXK2" i="8"/>
  <c r="UXG2" i="8"/>
  <c r="UXC2" i="8"/>
  <c r="UWY2" i="8"/>
  <c r="UWU2" i="8"/>
  <c r="UWQ2" i="8"/>
  <c r="UWM2" i="8"/>
  <c r="UWI2" i="8"/>
  <c r="UWE2" i="8"/>
  <c r="UWA2" i="8"/>
  <c r="UVW2" i="8"/>
  <c r="UVS2" i="8"/>
  <c r="UVO2" i="8"/>
  <c r="UVK2" i="8"/>
  <c r="UVG2" i="8"/>
  <c r="UVC2" i="8"/>
  <c r="UUY2" i="8"/>
  <c r="UUU2" i="8"/>
  <c r="UUQ2" i="8"/>
  <c r="UUM2" i="8"/>
  <c r="UUI2" i="8"/>
  <c r="UUE2" i="8"/>
  <c r="UUA2" i="8"/>
  <c r="UTW2" i="8"/>
  <c r="UTS2" i="8"/>
  <c r="UTO2" i="8"/>
  <c r="UTK2" i="8"/>
  <c r="UTG2" i="8"/>
  <c r="UTC2" i="8"/>
  <c r="USY2" i="8"/>
  <c r="USU2" i="8"/>
  <c r="USQ2" i="8"/>
  <c r="USM2" i="8"/>
  <c r="USI2" i="8"/>
  <c r="USE2" i="8"/>
  <c r="USA2" i="8"/>
  <c r="URW2" i="8"/>
  <c r="URS2" i="8"/>
  <c r="URO2" i="8"/>
  <c r="URK2" i="8"/>
  <c r="URG2" i="8"/>
  <c r="URC2" i="8"/>
  <c r="UQY2" i="8"/>
  <c r="UQU2" i="8"/>
  <c r="UQQ2" i="8"/>
  <c r="UQM2" i="8"/>
  <c r="UQI2" i="8"/>
  <c r="UQE2" i="8"/>
  <c r="UQA2" i="8"/>
  <c r="UPW2" i="8"/>
  <c r="UPS2" i="8"/>
  <c r="UPO2" i="8"/>
  <c r="UPK2" i="8"/>
  <c r="UPG2" i="8"/>
  <c r="UPC2" i="8"/>
  <c r="UOY2" i="8"/>
  <c r="UOU2" i="8"/>
  <c r="UOQ2" i="8"/>
  <c r="UOM2" i="8"/>
  <c r="UOI2" i="8"/>
  <c r="UOE2" i="8"/>
  <c r="UOA2" i="8"/>
  <c r="UNW2" i="8"/>
  <c r="UNS2" i="8"/>
  <c r="UNO2" i="8"/>
  <c r="UNK2" i="8"/>
  <c r="UNG2" i="8"/>
  <c r="UNC2" i="8"/>
  <c r="UMY2" i="8"/>
  <c r="UMU2" i="8"/>
  <c r="UMQ2" i="8"/>
  <c r="UMM2" i="8"/>
  <c r="UMI2" i="8"/>
  <c r="UME2" i="8"/>
  <c r="UMA2" i="8"/>
  <c r="ULW2" i="8"/>
  <c r="ULS2" i="8"/>
  <c r="ULO2" i="8"/>
  <c r="ULK2" i="8"/>
  <c r="ULG2" i="8"/>
  <c r="ULC2" i="8"/>
  <c r="UKY2" i="8"/>
  <c r="UKU2" i="8"/>
  <c r="UKQ2" i="8"/>
  <c r="UKM2" i="8"/>
  <c r="UKI2" i="8"/>
  <c r="UKE2" i="8"/>
  <c r="UKA2" i="8"/>
  <c r="UJW2" i="8"/>
  <c r="UJS2" i="8"/>
  <c r="UJO2" i="8"/>
  <c r="UJK2" i="8"/>
  <c r="UJG2" i="8"/>
  <c r="UJC2" i="8"/>
  <c r="UIY2" i="8"/>
  <c r="UIU2" i="8"/>
  <c r="UIQ2" i="8"/>
  <c r="UIM2" i="8"/>
  <c r="UII2" i="8"/>
  <c r="UIE2" i="8"/>
  <c r="UIA2" i="8"/>
  <c r="UHW2" i="8"/>
  <c r="UHS2" i="8"/>
  <c r="UHO2" i="8"/>
  <c r="UHK2" i="8"/>
  <c r="UHG2" i="8"/>
  <c r="UHC2" i="8"/>
  <c r="UGY2" i="8"/>
  <c r="UGU2" i="8"/>
  <c r="UGQ2" i="8"/>
  <c r="UGM2" i="8"/>
  <c r="UGI2" i="8"/>
  <c r="UGE2" i="8"/>
  <c r="UGA2" i="8"/>
  <c r="UFW2" i="8"/>
  <c r="UFS2" i="8"/>
  <c r="UFO2" i="8"/>
  <c r="UFK2" i="8"/>
  <c r="UFG2" i="8"/>
  <c r="UFC2" i="8"/>
  <c r="UEY2" i="8"/>
  <c r="UEU2" i="8"/>
  <c r="UEQ2" i="8"/>
  <c r="UEM2" i="8"/>
  <c r="UEI2" i="8"/>
  <c r="UEE2" i="8"/>
  <c r="UEA2" i="8"/>
  <c r="UDW2" i="8"/>
  <c r="UDS2" i="8"/>
  <c r="UDO2" i="8"/>
  <c r="UDK2" i="8"/>
  <c r="UDG2" i="8"/>
  <c r="UDC2" i="8"/>
  <c r="UCY2" i="8"/>
  <c r="UCU2" i="8"/>
  <c r="UCQ2" i="8"/>
  <c r="UCM2" i="8"/>
  <c r="UCI2" i="8"/>
  <c r="UCE2" i="8"/>
  <c r="UCA2" i="8"/>
  <c r="UBW2" i="8"/>
  <c r="UBS2" i="8"/>
  <c r="UBO2" i="8"/>
  <c r="UBK2" i="8"/>
  <c r="UBG2" i="8"/>
  <c r="UBC2" i="8"/>
  <c r="UAY2" i="8"/>
  <c r="UAU2" i="8"/>
  <c r="UAQ2" i="8"/>
  <c r="UAM2" i="8"/>
  <c r="UAI2" i="8"/>
  <c r="UAE2" i="8"/>
  <c r="UAA2" i="8"/>
  <c r="TZW2" i="8"/>
  <c r="TZS2" i="8"/>
  <c r="TZO2" i="8"/>
  <c r="TZK2" i="8"/>
  <c r="TZG2" i="8"/>
  <c r="TZC2" i="8"/>
  <c r="TYY2" i="8"/>
  <c r="TYU2" i="8"/>
  <c r="TYQ2" i="8"/>
  <c r="TYM2" i="8"/>
  <c r="TYI2" i="8"/>
  <c r="TYE2" i="8"/>
  <c r="TYA2" i="8"/>
  <c r="TXW2" i="8"/>
  <c r="TXS2" i="8"/>
  <c r="TXO2" i="8"/>
  <c r="TXK2" i="8"/>
  <c r="TXG2" i="8"/>
  <c r="TXC2" i="8"/>
  <c r="TWY2" i="8"/>
  <c r="TWU2" i="8"/>
  <c r="TWQ2" i="8"/>
  <c r="TWM2" i="8"/>
  <c r="TWI2" i="8"/>
  <c r="TWE2" i="8"/>
  <c r="TWA2" i="8"/>
  <c r="TVW2" i="8"/>
  <c r="TVS2" i="8"/>
  <c r="TVO2" i="8"/>
  <c r="TVK2" i="8"/>
  <c r="TVG2" i="8"/>
  <c r="TVC2" i="8"/>
  <c r="TUY2" i="8"/>
  <c r="TUU2" i="8"/>
  <c r="TUQ2" i="8"/>
  <c r="TUM2" i="8"/>
  <c r="TUI2" i="8"/>
  <c r="TUE2" i="8"/>
  <c r="TUA2" i="8"/>
  <c r="TTW2" i="8"/>
  <c r="TTS2" i="8"/>
  <c r="TTO2" i="8"/>
  <c r="TTK2" i="8"/>
  <c r="TTG2" i="8"/>
  <c r="TTC2" i="8"/>
  <c r="TSY2" i="8"/>
  <c r="TSU2" i="8"/>
  <c r="TSQ2" i="8"/>
  <c r="TSM2" i="8"/>
  <c r="TSI2" i="8"/>
  <c r="TSE2" i="8"/>
  <c r="TSA2" i="8"/>
  <c r="TRW2" i="8"/>
  <c r="TRS2" i="8"/>
  <c r="TRO2" i="8"/>
  <c r="TRK2" i="8"/>
  <c r="TRG2" i="8"/>
  <c r="TRC2" i="8"/>
  <c r="TQY2" i="8"/>
  <c r="TQU2" i="8"/>
  <c r="TQQ2" i="8"/>
  <c r="TQM2" i="8"/>
  <c r="TQI2" i="8"/>
  <c r="TQE2" i="8"/>
  <c r="TQA2" i="8"/>
  <c r="TPW2" i="8"/>
  <c r="TPS2" i="8"/>
  <c r="TPO2" i="8"/>
  <c r="TPK2" i="8"/>
  <c r="TPG2" i="8"/>
  <c r="TPC2" i="8"/>
  <c r="TOY2" i="8"/>
  <c r="TOU2" i="8"/>
  <c r="TOQ2" i="8"/>
  <c r="TOM2" i="8"/>
  <c r="TOI2" i="8"/>
  <c r="TOE2" i="8"/>
  <c r="TOA2" i="8"/>
  <c r="TNW2" i="8"/>
  <c r="TNS2" i="8"/>
  <c r="TNO2" i="8"/>
  <c r="TNK2" i="8"/>
  <c r="TNG2" i="8"/>
  <c r="TNC2" i="8"/>
  <c r="TMY2" i="8"/>
  <c r="TMU2" i="8"/>
  <c r="TMQ2" i="8"/>
  <c r="TMM2" i="8"/>
  <c r="TMI2" i="8"/>
  <c r="TME2" i="8"/>
  <c r="TMA2" i="8"/>
  <c r="TLW2" i="8"/>
  <c r="TLS2" i="8"/>
  <c r="TLO2" i="8"/>
  <c r="TLK2" i="8"/>
  <c r="TLG2" i="8"/>
  <c r="TLC2" i="8"/>
  <c r="TKY2" i="8"/>
  <c r="TKU2" i="8"/>
  <c r="TKQ2" i="8"/>
  <c r="TKM2" i="8"/>
  <c r="TKI2" i="8"/>
  <c r="TKE2" i="8"/>
  <c r="TKA2" i="8"/>
  <c r="TJW2" i="8"/>
  <c r="TJS2" i="8"/>
  <c r="TJO2" i="8"/>
  <c r="TJK2" i="8"/>
  <c r="TJG2" i="8"/>
  <c r="TJC2" i="8"/>
  <c r="TIY2" i="8"/>
  <c r="TIU2" i="8"/>
  <c r="TIQ2" i="8"/>
  <c r="TIM2" i="8"/>
  <c r="TII2" i="8"/>
  <c r="TIE2" i="8"/>
  <c r="TIA2" i="8"/>
  <c r="THW2" i="8"/>
  <c r="THS2" i="8"/>
  <c r="THO2" i="8"/>
  <c r="THK2" i="8"/>
  <c r="THG2" i="8"/>
  <c r="THC2" i="8"/>
  <c r="TGY2" i="8"/>
  <c r="TGU2" i="8"/>
  <c r="TGQ2" i="8"/>
  <c r="TGM2" i="8"/>
  <c r="TGI2" i="8"/>
  <c r="TGE2" i="8"/>
  <c r="TGA2" i="8"/>
  <c r="TFW2" i="8"/>
  <c r="TFS2" i="8"/>
  <c r="TFO2" i="8"/>
  <c r="TFK2" i="8"/>
  <c r="TFG2" i="8"/>
  <c r="TFC2" i="8"/>
  <c r="TEY2" i="8"/>
  <c r="TEU2" i="8"/>
  <c r="TEQ2" i="8"/>
  <c r="TEM2" i="8"/>
  <c r="TEI2" i="8"/>
  <c r="TEE2" i="8"/>
  <c r="TEA2" i="8"/>
  <c r="TDW2" i="8"/>
  <c r="TDS2" i="8"/>
  <c r="TDO2" i="8"/>
  <c r="TDK2" i="8"/>
  <c r="TDG2" i="8"/>
  <c r="TDC2" i="8"/>
  <c r="TCY2" i="8"/>
  <c r="TCU2" i="8"/>
  <c r="TCQ2" i="8"/>
  <c r="TCM2" i="8"/>
  <c r="TCI2" i="8"/>
  <c r="TCE2" i="8"/>
  <c r="TCA2" i="8"/>
  <c r="TBW2" i="8"/>
  <c r="TBS2" i="8"/>
  <c r="TBO2" i="8"/>
  <c r="TBK2" i="8"/>
  <c r="TBG2" i="8"/>
  <c r="TBC2" i="8"/>
  <c r="TAY2" i="8"/>
  <c r="TAU2" i="8"/>
  <c r="TAQ2" i="8"/>
  <c r="TAM2" i="8"/>
  <c r="TAI2" i="8"/>
  <c r="TAE2" i="8"/>
  <c r="TAA2" i="8"/>
  <c r="SZW2" i="8"/>
  <c r="SZS2" i="8"/>
  <c r="SZO2" i="8"/>
  <c r="SZK2" i="8"/>
  <c r="SZG2" i="8"/>
  <c r="SZC2" i="8"/>
  <c r="SYY2" i="8"/>
  <c r="SYU2" i="8"/>
  <c r="SYQ2" i="8"/>
  <c r="SYM2" i="8"/>
  <c r="SYI2" i="8"/>
  <c r="SYE2" i="8"/>
  <c r="SYA2" i="8"/>
  <c r="SXW2" i="8"/>
  <c r="SXS2" i="8"/>
  <c r="SXO2" i="8"/>
  <c r="SXK2" i="8"/>
  <c r="SXG2" i="8"/>
  <c r="SXC2" i="8"/>
  <c r="SWY2" i="8"/>
  <c r="SWU2" i="8"/>
  <c r="SWQ2" i="8"/>
  <c r="SWM2" i="8"/>
  <c r="SWI2" i="8"/>
  <c r="SWE2" i="8"/>
  <c r="SWA2" i="8"/>
  <c r="SVW2" i="8"/>
  <c r="SVS2" i="8"/>
  <c r="SVO2" i="8"/>
  <c r="SVK2" i="8"/>
  <c r="SVG2" i="8"/>
  <c r="SVC2" i="8"/>
  <c r="SUY2" i="8"/>
  <c r="SUU2" i="8"/>
  <c r="SUQ2" i="8"/>
  <c r="SUM2" i="8"/>
  <c r="SUI2" i="8"/>
  <c r="SUE2" i="8"/>
  <c r="SUA2" i="8"/>
  <c r="STW2" i="8"/>
  <c r="STS2" i="8"/>
  <c r="STO2" i="8"/>
  <c r="STK2" i="8"/>
  <c r="STG2" i="8"/>
  <c r="STC2" i="8"/>
  <c r="SSY2" i="8"/>
  <c r="SSU2" i="8"/>
  <c r="SSQ2" i="8"/>
  <c r="SSM2" i="8"/>
  <c r="SSI2" i="8"/>
  <c r="SSE2" i="8"/>
  <c r="SSA2" i="8"/>
  <c r="SRW2" i="8"/>
  <c r="SRS2" i="8"/>
  <c r="SRO2" i="8"/>
  <c r="SRK2" i="8"/>
  <c r="SRG2" i="8"/>
  <c r="SRC2" i="8"/>
  <c r="SQY2" i="8"/>
  <c r="SQU2" i="8"/>
  <c r="SQQ2" i="8"/>
  <c r="SQM2" i="8"/>
  <c r="SQI2" i="8"/>
  <c r="SQE2" i="8"/>
  <c r="SQA2" i="8"/>
  <c r="SPW2" i="8"/>
  <c r="SPS2" i="8"/>
  <c r="SPO2" i="8"/>
  <c r="SPK2" i="8"/>
  <c r="SPG2" i="8"/>
  <c r="SPC2" i="8"/>
  <c r="SOY2" i="8"/>
  <c r="SOU2" i="8"/>
  <c r="SOQ2" i="8"/>
  <c r="SOM2" i="8"/>
  <c r="SOI2" i="8"/>
  <c r="SOE2" i="8"/>
  <c r="SOA2" i="8"/>
  <c r="SNW2" i="8"/>
  <c r="SNS2" i="8"/>
  <c r="SNO2" i="8"/>
  <c r="SNK2" i="8"/>
  <c r="SNG2" i="8"/>
  <c r="SNC2" i="8"/>
  <c r="SMY2" i="8"/>
  <c r="SMU2" i="8"/>
  <c r="SMQ2" i="8"/>
  <c r="SMM2" i="8"/>
  <c r="SMI2" i="8"/>
  <c r="SME2" i="8"/>
  <c r="SMA2" i="8"/>
  <c r="SLW2" i="8"/>
  <c r="SLS2" i="8"/>
  <c r="SLO2" i="8"/>
  <c r="SLK2" i="8"/>
  <c r="SLG2" i="8"/>
  <c r="SLC2" i="8"/>
  <c r="SKY2" i="8"/>
  <c r="SKU2" i="8"/>
  <c r="SKQ2" i="8"/>
  <c r="SKM2" i="8"/>
  <c r="SKI2" i="8"/>
  <c r="SKE2" i="8"/>
  <c r="SKA2" i="8"/>
  <c r="SJW2" i="8"/>
  <c r="SJS2" i="8"/>
  <c r="SJO2" i="8"/>
  <c r="SJK2" i="8"/>
  <c r="SJG2" i="8"/>
  <c r="SJC2" i="8"/>
  <c r="SIY2" i="8"/>
  <c r="SIU2" i="8"/>
  <c r="SIQ2" i="8"/>
  <c r="SIM2" i="8"/>
  <c r="SII2" i="8"/>
  <c r="SIE2" i="8"/>
  <c r="SIA2" i="8"/>
  <c r="SHW2" i="8"/>
  <c r="SHS2" i="8"/>
  <c r="SHO2" i="8"/>
  <c r="SHK2" i="8"/>
  <c r="SHG2" i="8"/>
  <c r="SHC2" i="8"/>
  <c r="SGY2" i="8"/>
  <c r="SGU2" i="8"/>
  <c r="SGQ2" i="8"/>
  <c r="SGM2" i="8"/>
  <c r="SGI2" i="8"/>
  <c r="SGE2" i="8"/>
  <c r="SGA2" i="8"/>
  <c r="SFW2" i="8"/>
  <c r="SFS2" i="8"/>
  <c r="SFO2" i="8"/>
  <c r="SFK2" i="8"/>
  <c r="SFG2" i="8"/>
  <c r="SFC2" i="8"/>
  <c r="SEY2" i="8"/>
  <c r="SEU2" i="8"/>
  <c r="SEQ2" i="8"/>
  <c r="SEM2" i="8"/>
  <c r="SEI2" i="8"/>
  <c r="SEE2" i="8"/>
  <c r="SEA2" i="8"/>
  <c r="SDW2" i="8"/>
  <c r="SDS2" i="8"/>
  <c r="SDO2" i="8"/>
  <c r="SDK2" i="8"/>
  <c r="SDG2" i="8"/>
  <c r="SDC2" i="8"/>
  <c r="SCY2" i="8"/>
  <c r="SCU2" i="8"/>
  <c r="SCQ2" i="8"/>
  <c r="SCM2" i="8"/>
  <c r="SCI2" i="8"/>
  <c r="SCE2" i="8"/>
  <c r="SCA2" i="8"/>
  <c r="SBW2" i="8"/>
  <c r="SBS2" i="8"/>
  <c r="SBO2" i="8"/>
  <c r="SBK2" i="8"/>
  <c r="SBG2" i="8"/>
  <c r="SBC2" i="8"/>
  <c r="SAY2" i="8"/>
  <c r="SAU2" i="8"/>
  <c r="SAQ2" i="8"/>
  <c r="SAM2" i="8"/>
  <c r="SAI2" i="8"/>
  <c r="SAE2" i="8"/>
  <c r="SAA2" i="8"/>
  <c r="RZW2" i="8"/>
  <c r="RZS2" i="8"/>
  <c r="RZO2" i="8"/>
  <c r="RZK2" i="8"/>
  <c r="RZG2" i="8"/>
  <c r="RZC2" i="8"/>
  <c r="RYY2" i="8"/>
  <c r="RYU2" i="8"/>
  <c r="RYQ2" i="8"/>
  <c r="RYM2" i="8"/>
  <c r="RYI2" i="8"/>
  <c r="RYE2" i="8"/>
  <c r="RYA2" i="8"/>
  <c r="RXW2" i="8"/>
  <c r="RXS2" i="8"/>
  <c r="RXO2" i="8"/>
  <c r="RXK2" i="8"/>
  <c r="RXG2" i="8"/>
  <c r="RXC2" i="8"/>
  <c r="RWY2" i="8"/>
  <c r="RWU2" i="8"/>
  <c r="RWQ2" i="8"/>
  <c r="RWM2" i="8"/>
  <c r="RWI2" i="8"/>
  <c r="RWE2" i="8"/>
  <c r="RWA2" i="8"/>
  <c r="RVW2" i="8"/>
  <c r="RVS2" i="8"/>
  <c r="RVO2" i="8"/>
  <c r="RVK2" i="8"/>
  <c r="RVG2" i="8"/>
  <c r="RVC2" i="8"/>
  <c r="RUY2" i="8"/>
  <c r="RUU2" i="8"/>
  <c r="RUQ2" i="8"/>
  <c r="RUM2" i="8"/>
  <c r="RUI2" i="8"/>
  <c r="RUE2" i="8"/>
  <c r="RUA2" i="8"/>
  <c r="RTW2" i="8"/>
  <c r="RTS2" i="8"/>
  <c r="RTO2" i="8"/>
  <c r="RTK2" i="8"/>
  <c r="RTG2" i="8"/>
  <c r="RTC2" i="8"/>
  <c r="RSY2" i="8"/>
  <c r="RSU2" i="8"/>
  <c r="RSQ2" i="8"/>
  <c r="RSM2" i="8"/>
  <c r="RSI2" i="8"/>
  <c r="RSE2" i="8"/>
  <c r="RSA2" i="8"/>
  <c r="RRW2" i="8"/>
  <c r="RRS2" i="8"/>
  <c r="RRO2" i="8"/>
  <c r="RRK2" i="8"/>
  <c r="RRG2" i="8"/>
  <c r="RRC2" i="8"/>
  <c r="RQY2" i="8"/>
  <c r="RQU2" i="8"/>
  <c r="RQQ2" i="8"/>
  <c r="RQM2" i="8"/>
  <c r="RQI2" i="8"/>
  <c r="RQE2" i="8"/>
  <c r="RQA2" i="8"/>
  <c r="RPW2" i="8"/>
  <c r="RPS2" i="8"/>
  <c r="RPO2" i="8"/>
  <c r="RPK2" i="8"/>
  <c r="RPG2" i="8"/>
  <c r="RPC2" i="8"/>
  <c r="ROY2" i="8"/>
  <c r="ROU2" i="8"/>
  <c r="ROQ2" i="8"/>
  <c r="ROM2" i="8"/>
  <c r="ROI2" i="8"/>
  <c r="ROE2" i="8"/>
  <c r="ROA2" i="8"/>
  <c r="RNW2" i="8"/>
  <c r="RNS2" i="8"/>
  <c r="RNO2" i="8"/>
  <c r="RNK2" i="8"/>
  <c r="RNG2" i="8"/>
  <c r="RNC2" i="8"/>
  <c r="RMY2" i="8"/>
  <c r="RMU2" i="8"/>
  <c r="RMQ2" i="8"/>
  <c r="RMM2" i="8"/>
  <c r="RMI2" i="8"/>
  <c r="RME2" i="8"/>
  <c r="RMA2" i="8"/>
  <c r="RLW2" i="8"/>
  <c r="RLS2" i="8"/>
  <c r="RLO2" i="8"/>
  <c r="RLK2" i="8"/>
  <c r="RLG2" i="8"/>
  <c r="RLC2" i="8"/>
  <c r="RKY2" i="8"/>
  <c r="RKU2" i="8"/>
  <c r="RKQ2" i="8"/>
  <c r="RKM2" i="8"/>
  <c r="RKI2" i="8"/>
  <c r="RKE2" i="8"/>
  <c r="RKA2" i="8"/>
  <c r="RJW2" i="8"/>
  <c r="RJS2" i="8"/>
  <c r="RJO2" i="8"/>
  <c r="RJK2" i="8"/>
  <c r="RJG2" i="8"/>
  <c r="RJC2" i="8"/>
  <c r="RIY2" i="8"/>
  <c r="RIU2" i="8"/>
  <c r="RIQ2" i="8"/>
  <c r="RIM2" i="8"/>
  <c r="RII2" i="8"/>
  <c r="RIE2" i="8"/>
  <c r="RIA2" i="8"/>
  <c r="RHW2" i="8"/>
  <c r="RHS2" i="8"/>
  <c r="RHO2" i="8"/>
  <c r="RHK2" i="8"/>
  <c r="RHG2" i="8"/>
  <c r="RHC2" i="8"/>
  <c r="RGY2" i="8"/>
  <c r="RGU2" i="8"/>
  <c r="RGQ2" i="8"/>
  <c r="RGM2" i="8"/>
  <c r="RGI2" i="8"/>
  <c r="RGE2" i="8"/>
  <c r="RGA2" i="8"/>
  <c r="RFW2" i="8"/>
  <c r="RFS2" i="8"/>
  <c r="RFO2" i="8"/>
  <c r="RFK2" i="8"/>
  <c r="RFG2" i="8"/>
  <c r="RFC2" i="8"/>
  <c r="REY2" i="8"/>
  <c r="REU2" i="8"/>
  <c r="REQ2" i="8"/>
  <c r="REM2" i="8"/>
  <c r="REI2" i="8"/>
  <c r="REE2" i="8"/>
  <c r="REA2" i="8"/>
  <c r="RDW2" i="8"/>
  <c r="RDS2" i="8"/>
  <c r="RDO2" i="8"/>
  <c r="RDK2" i="8"/>
  <c r="RDG2" i="8"/>
  <c r="RDC2" i="8"/>
  <c r="RCY2" i="8"/>
  <c r="RCU2" i="8"/>
  <c r="RCQ2" i="8"/>
  <c r="RCM2" i="8"/>
  <c r="RCI2" i="8"/>
  <c r="RCE2" i="8"/>
  <c r="RCA2" i="8"/>
  <c r="RBW2" i="8"/>
  <c r="RBS2" i="8"/>
  <c r="RBO2" i="8"/>
  <c r="RBK2" i="8"/>
  <c r="RBG2" i="8"/>
  <c r="RBC2" i="8"/>
  <c r="RAY2" i="8"/>
  <c r="RAU2" i="8"/>
  <c r="RAQ2" i="8"/>
  <c r="RAM2" i="8"/>
  <c r="RAI2" i="8"/>
  <c r="RAE2" i="8"/>
  <c r="RAA2" i="8"/>
  <c r="QZW2" i="8"/>
  <c r="QZS2" i="8"/>
  <c r="QZO2" i="8"/>
  <c r="QZK2" i="8"/>
  <c r="QZG2" i="8"/>
  <c r="QZC2" i="8"/>
  <c r="QYY2" i="8"/>
  <c r="QYU2" i="8"/>
  <c r="QYQ2" i="8"/>
  <c r="QYM2" i="8"/>
  <c r="QYI2" i="8"/>
  <c r="QYE2" i="8"/>
  <c r="QYA2" i="8"/>
  <c r="QXW2" i="8"/>
  <c r="QXS2" i="8"/>
  <c r="QXO2" i="8"/>
  <c r="QXK2" i="8"/>
  <c r="QXG2" i="8"/>
  <c r="QXC2" i="8"/>
  <c r="QWY2" i="8"/>
  <c r="QWU2" i="8"/>
  <c r="QWQ2" i="8"/>
  <c r="QWM2" i="8"/>
  <c r="QWI2" i="8"/>
  <c r="QWE2" i="8"/>
  <c r="QWA2" i="8"/>
  <c r="QVW2" i="8"/>
  <c r="QVS2" i="8"/>
  <c r="QVO2" i="8"/>
  <c r="QVK2" i="8"/>
  <c r="QVG2" i="8"/>
  <c r="QVC2" i="8"/>
  <c r="QUY2" i="8"/>
  <c r="QUU2" i="8"/>
  <c r="QUQ2" i="8"/>
  <c r="QUM2" i="8"/>
  <c r="QUI2" i="8"/>
  <c r="QUE2" i="8"/>
  <c r="QUA2" i="8"/>
  <c r="QTW2" i="8"/>
  <c r="QTS2" i="8"/>
  <c r="QTO2" i="8"/>
  <c r="QTK2" i="8"/>
  <c r="QTG2" i="8"/>
  <c r="QTC2" i="8"/>
  <c r="QSY2" i="8"/>
  <c r="QSU2" i="8"/>
  <c r="QSQ2" i="8"/>
  <c r="QSM2" i="8"/>
  <c r="QSI2" i="8"/>
  <c r="QSE2" i="8"/>
  <c r="QSA2" i="8"/>
  <c r="QRW2" i="8"/>
  <c r="QRS2" i="8"/>
  <c r="QRO2" i="8"/>
  <c r="QRK2" i="8"/>
  <c r="QRG2" i="8"/>
  <c r="QRC2" i="8"/>
  <c r="QQY2" i="8"/>
  <c r="QQU2" i="8"/>
  <c r="QQQ2" i="8"/>
  <c r="QQM2" i="8"/>
  <c r="QQI2" i="8"/>
  <c r="QQE2" i="8"/>
  <c r="QQA2" i="8"/>
  <c r="QPW2" i="8"/>
  <c r="QPS2" i="8"/>
  <c r="QPO2" i="8"/>
  <c r="QPK2" i="8"/>
  <c r="QPG2" i="8"/>
  <c r="QPC2" i="8"/>
  <c r="QOY2" i="8"/>
  <c r="QOU2" i="8"/>
  <c r="QOQ2" i="8"/>
  <c r="QOM2" i="8"/>
  <c r="QOI2" i="8"/>
  <c r="QOE2" i="8"/>
  <c r="QOA2" i="8"/>
  <c r="QNW2" i="8"/>
  <c r="QNS2" i="8"/>
  <c r="QNO2" i="8"/>
  <c r="QNK2" i="8"/>
  <c r="QNG2" i="8"/>
  <c r="QNC2" i="8"/>
  <c r="QMY2" i="8"/>
  <c r="QMU2" i="8"/>
  <c r="QMQ2" i="8"/>
  <c r="QMM2" i="8"/>
  <c r="QMI2" i="8"/>
  <c r="QME2" i="8"/>
  <c r="QMA2" i="8"/>
  <c r="QLW2" i="8"/>
  <c r="QLS2" i="8"/>
  <c r="QLO2" i="8"/>
  <c r="QLK2" i="8"/>
  <c r="QLG2" i="8"/>
  <c r="QLC2" i="8"/>
  <c r="QKY2" i="8"/>
  <c r="QKU2" i="8"/>
  <c r="QKQ2" i="8"/>
  <c r="QKM2" i="8"/>
  <c r="QKI2" i="8"/>
  <c r="QKE2" i="8"/>
  <c r="QKA2" i="8"/>
  <c r="QJW2" i="8"/>
  <c r="QJS2" i="8"/>
  <c r="QJO2" i="8"/>
  <c r="QJK2" i="8"/>
  <c r="QJG2" i="8"/>
  <c r="QJC2" i="8"/>
  <c r="QIY2" i="8"/>
  <c r="QIU2" i="8"/>
  <c r="QIQ2" i="8"/>
  <c r="QIM2" i="8"/>
  <c r="QII2" i="8"/>
  <c r="QIE2" i="8"/>
  <c r="QIA2" i="8"/>
  <c r="QHW2" i="8"/>
  <c r="QHS2" i="8"/>
  <c r="QHO2" i="8"/>
  <c r="QHK2" i="8"/>
  <c r="QHG2" i="8"/>
  <c r="QHC2" i="8"/>
  <c r="QGY2" i="8"/>
  <c r="QGU2" i="8"/>
  <c r="QGQ2" i="8"/>
  <c r="QGM2" i="8"/>
  <c r="QGI2" i="8"/>
  <c r="QGE2" i="8"/>
  <c r="QGA2" i="8"/>
  <c r="QFW2" i="8"/>
  <c r="QFS2" i="8"/>
  <c r="QFO2" i="8"/>
  <c r="QFK2" i="8"/>
  <c r="QFG2" i="8"/>
  <c r="QFC2" i="8"/>
  <c r="QEY2" i="8"/>
  <c r="QEU2" i="8"/>
  <c r="QEQ2" i="8"/>
  <c r="QEM2" i="8"/>
  <c r="QEI2" i="8"/>
  <c r="QEE2" i="8"/>
  <c r="QEA2" i="8"/>
  <c r="QDW2" i="8"/>
  <c r="QDS2" i="8"/>
  <c r="QDO2" i="8"/>
  <c r="QDK2" i="8"/>
  <c r="QDG2" i="8"/>
  <c r="QDC2" i="8"/>
  <c r="QCY2" i="8"/>
  <c r="QCU2" i="8"/>
  <c r="QCQ2" i="8"/>
  <c r="QCM2" i="8"/>
  <c r="QCI2" i="8"/>
  <c r="QCE2" i="8"/>
  <c r="QCA2" i="8"/>
  <c r="QBW2" i="8"/>
  <c r="QBS2" i="8"/>
  <c r="QBO2" i="8"/>
  <c r="QBK2" i="8"/>
  <c r="QBG2" i="8"/>
  <c r="QBC2" i="8"/>
  <c r="QAY2" i="8"/>
  <c r="QAU2" i="8"/>
  <c r="QAQ2" i="8"/>
  <c r="QAM2" i="8"/>
  <c r="QAI2" i="8"/>
  <c r="QAE2" i="8"/>
  <c r="QAA2" i="8"/>
  <c r="PZW2" i="8"/>
  <c r="PZS2" i="8"/>
  <c r="PZO2" i="8"/>
  <c r="PZK2" i="8"/>
  <c r="PZG2" i="8"/>
  <c r="PZC2" i="8"/>
  <c r="PYY2" i="8"/>
  <c r="PYU2" i="8"/>
  <c r="PYQ2" i="8"/>
  <c r="PYM2" i="8"/>
  <c r="PYI2" i="8"/>
  <c r="PYE2" i="8"/>
  <c r="PYA2" i="8"/>
  <c r="PXW2" i="8"/>
  <c r="PXS2" i="8"/>
  <c r="PXO2" i="8"/>
  <c r="PXK2" i="8"/>
  <c r="PXG2" i="8"/>
  <c r="PXC2" i="8"/>
  <c r="PWY2" i="8"/>
  <c r="PWU2" i="8"/>
  <c r="PWQ2" i="8"/>
  <c r="PWM2" i="8"/>
  <c r="PWI2" i="8"/>
  <c r="PWE2" i="8"/>
  <c r="PWA2" i="8"/>
  <c r="PVW2" i="8"/>
  <c r="PVS2" i="8"/>
  <c r="PVO2" i="8"/>
  <c r="PVK2" i="8"/>
  <c r="PVG2" i="8"/>
  <c r="PVC2" i="8"/>
  <c r="PUY2" i="8"/>
  <c r="PUU2" i="8"/>
  <c r="PUQ2" i="8"/>
  <c r="PUM2" i="8"/>
  <c r="PUI2" i="8"/>
  <c r="PUE2" i="8"/>
  <c r="PUA2" i="8"/>
  <c r="PTW2" i="8"/>
  <c r="PTS2" i="8"/>
  <c r="PTO2" i="8"/>
  <c r="PTK2" i="8"/>
  <c r="PTG2" i="8"/>
  <c r="PTC2" i="8"/>
  <c r="PSY2" i="8"/>
  <c r="PSU2" i="8"/>
  <c r="PSQ2" i="8"/>
  <c r="PSM2" i="8"/>
  <c r="PSI2" i="8"/>
  <c r="PSE2" i="8"/>
  <c r="PSA2" i="8"/>
  <c r="PRW2" i="8"/>
  <c r="PRS2" i="8"/>
  <c r="PRO2" i="8"/>
  <c r="PRK2" i="8"/>
  <c r="PRG2" i="8"/>
  <c r="PRC2" i="8"/>
  <c r="PQY2" i="8"/>
  <c r="PQU2" i="8"/>
  <c r="PQQ2" i="8"/>
  <c r="PQM2" i="8"/>
  <c r="PQI2" i="8"/>
  <c r="PQE2" i="8"/>
  <c r="PQA2" i="8"/>
  <c r="PPW2" i="8"/>
  <c r="PPS2" i="8"/>
  <c r="PPO2" i="8"/>
  <c r="PPK2" i="8"/>
  <c r="PPG2" i="8"/>
  <c r="PPC2" i="8"/>
  <c r="POY2" i="8"/>
  <c r="POU2" i="8"/>
  <c r="POQ2" i="8"/>
  <c r="POM2" i="8"/>
  <c r="POI2" i="8"/>
  <c r="POE2" i="8"/>
  <c r="POA2" i="8"/>
  <c r="PNW2" i="8"/>
  <c r="PNS2" i="8"/>
  <c r="PNO2" i="8"/>
  <c r="PNK2" i="8"/>
  <c r="PNG2" i="8"/>
  <c r="PNC2" i="8"/>
  <c r="PMY2" i="8"/>
  <c r="PMU2" i="8"/>
  <c r="PMQ2" i="8"/>
  <c r="PMM2" i="8"/>
  <c r="PMI2" i="8"/>
  <c r="PME2" i="8"/>
  <c r="PMA2" i="8"/>
  <c r="PLW2" i="8"/>
  <c r="PLS2" i="8"/>
  <c r="PLO2" i="8"/>
  <c r="PLK2" i="8"/>
  <c r="PLG2" i="8"/>
  <c r="PLC2" i="8"/>
  <c r="PKY2" i="8"/>
  <c r="PKU2" i="8"/>
  <c r="PKQ2" i="8"/>
  <c r="PKM2" i="8"/>
  <c r="PKI2" i="8"/>
  <c r="PKE2" i="8"/>
  <c r="PKA2" i="8"/>
  <c r="PJW2" i="8"/>
  <c r="PJS2" i="8"/>
  <c r="PJO2" i="8"/>
  <c r="PJK2" i="8"/>
  <c r="PJG2" i="8"/>
  <c r="PJC2" i="8"/>
  <c r="PIY2" i="8"/>
  <c r="PIU2" i="8"/>
  <c r="PIQ2" i="8"/>
  <c r="PIM2" i="8"/>
  <c r="PII2" i="8"/>
  <c r="PIE2" i="8"/>
  <c r="PIA2" i="8"/>
  <c r="PHW2" i="8"/>
  <c r="PHS2" i="8"/>
  <c r="PHO2" i="8"/>
  <c r="PHK2" i="8"/>
  <c r="PHG2" i="8"/>
  <c r="PHC2" i="8"/>
  <c r="PGY2" i="8"/>
  <c r="PGU2" i="8"/>
  <c r="PGQ2" i="8"/>
  <c r="PGM2" i="8"/>
  <c r="PGI2" i="8"/>
  <c r="PGE2" i="8"/>
  <c r="PGA2" i="8"/>
  <c r="PFW2" i="8"/>
  <c r="PFS2" i="8"/>
  <c r="PFO2" i="8"/>
  <c r="PFK2" i="8"/>
  <c r="PFG2" i="8"/>
  <c r="PFC2" i="8"/>
  <c r="PEY2" i="8"/>
  <c r="PEU2" i="8"/>
  <c r="PEQ2" i="8"/>
  <c r="PEM2" i="8"/>
  <c r="PEI2" i="8"/>
  <c r="PEE2" i="8"/>
  <c r="PEA2" i="8"/>
  <c r="PDW2" i="8"/>
  <c r="PDS2" i="8"/>
  <c r="PDO2" i="8"/>
  <c r="PDK2" i="8"/>
  <c r="PDG2" i="8"/>
  <c r="PDC2" i="8"/>
  <c r="PCY2" i="8"/>
  <c r="PCU2" i="8"/>
  <c r="PCQ2" i="8"/>
  <c r="PCM2" i="8"/>
  <c r="PCI2" i="8"/>
  <c r="PCE2" i="8"/>
  <c r="PCA2" i="8"/>
  <c r="PBW2" i="8"/>
  <c r="PBS2" i="8"/>
  <c r="PBO2" i="8"/>
  <c r="PBK2" i="8"/>
  <c r="PBG2" i="8"/>
  <c r="PBC2" i="8"/>
  <c r="PAY2" i="8"/>
  <c r="PAU2" i="8"/>
  <c r="PAQ2" i="8"/>
  <c r="PAM2" i="8"/>
  <c r="PAI2" i="8"/>
  <c r="PAE2" i="8"/>
  <c r="PAA2" i="8"/>
  <c r="OZW2" i="8"/>
  <c r="OZS2" i="8"/>
  <c r="OZO2" i="8"/>
  <c r="OZK2" i="8"/>
  <c r="OZG2" i="8"/>
  <c r="OZC2" i="8"/>
  <c r="OYY2" i="8"/>
  <c r="OYU2" i="8"/>
  <c r="OYQ2" i="8"/>
  <c r="OYM2" i="8"/>
  <c r="OYI2" i="8"/>
  <c r="OYE2" i="8"/>
  <c r="OYA2" i="8"/>
  <c r="OXW2" i="8"/>
  <c r="OXS2" i="8"/>
  <c r="OXO2" i="8"/>
  <c r="OXK2" i="8"/>
  <c r="OXG2" i="8"/>
  <c r="OXC2" i="8"/>
  <c r="OWY2" i="8"/>
  <c r="OWU2" i="8"/>
  <c r="OWQ2" i="8"/>
  <c r="OWM2" i="8"/>
  <c r="OWI2" i="8"/>
  <c r="OWE2" i="8"/>
  <c r="OWA2" i="8"/>
  <c r="OVW2" i="8"/>
  <c r="OVS2" i="8"/>
  <c r="OVO2" i="8"/>
  <c r="OVK2" i="8"/>
  <c r="OVG2" i="8"/>
  <c r="OVC2" i="8"/>
  <c r="OUY2" i="8"/>
  <c r="OUU2" i="8"/>
  <c r="OUQ2" i="8"/>
  <c r="OUM2" i="8"/>
  <c r="OUI2" i="8"/>
  <c r="OUE2" i="8"/>
  <c r="OUA2" i="8"/>
  <c r="OTW2" i="8"/>
  <c r="OTS2" i="8"/>
  <c r="OTO2" i="8"/>
  <c r="OTK2" i="8"/>
  <c r="OTG2" i="8"/>
  <c r="OTC2" i="8"/>
  <c r="OSY2" i="8"/>
  <c r="OSU2" i="8"/>
  <c r="OSQ2" i="8"/>
  <c r="OSM2" i="8"/>
  <c r="OSI2" i="8"/>
  <c r="OSE2" i="8"/>
  <c r="OSA2" i="8"/>
  <c r="ORW2" i="8"/>
  <c r="ORS2" i="8"/>
  <c r="ORO2" i="8"/>
  <c r="ORK2" i="8"/>
  <c r="ORG2" i="8"/>
  <c r="ORC2" i="8"/>
  <c r="OQY2" i="8"/>
  <c r="OQU2" i="8"/>
  <c r="OQQ2" i="8"/>
  <c r="OQM2" i="8"/>
  <c r="OQI2" i="8"/>
  <c r="OQE2" i="8"/>
  <c r="OQA2" i="8"/>
  <c r="OPW2" i="8"/>
  <c r="OPS2" i="8"/>
  <c r="OPO2" i="8"/>
  <c r="OPK2" i="8"/>
  <c r="OPG2" i="8"/>
  <c r="OPC2" i="8"/>
  <c r="OOY2" i="8"/>
  <c r="OOU2" i="8"/>
  <c r="OOQ2" i="8"/>
  <c r="OOM2" i="8"/>
  <c r="OOI2" i="8"/>
  <c r="OOE2" i="8"/>
  <c r="OOA2" i="8"/>
  <c r="ONW2" i="8"/>
  <c r="ONS2" i="8"/>
  <c r="ONO2" i="8"/>
  <c r="ONK2" i="8"/>
  <c r="ONG2" i="8"/>
  <c r="ONC2" i="8"/>
  <c r="OMY2" i="8"/>
  <c r="OMU2" i="8"/>
  <c r="OMQ2" i="8"/>
  <c r="OMM2" i="8"/>
  <c r="OMI2" i="8"/>
  <c r="OME2" i="8"/>
  <c r="OMA2" i="8"/>
  <c r="OLW2" i="8"/>
  <c r="OLS2" i="8"/>
  <c r="OLO2" i="8"/>
  <c r="OLK2" i="8"/>
  <c r="OLG2" i="8"/>
  <c r="OLC2" i="8"/>
  <c r="OKY2" i="8"/>
  <c r="OKU2" i="8"/>
  <c r="OKQ2" i="8"/>
  <c r="OKM2" i="8"/>
  <c r="OKI2" i="8"/>
  <c r="OKE2" i="8"/>
  <c r="OKA2" i="8"/>
  <c r="OJW2" i="8"/>
  <c r="OJS2" i="8"/>
  <c r="OJO2" i="8"/>
  <c r="OJK2" i="8"/>
  <c r="OJG2" i="8"/>
  <c r="OJC2" i="8"/>
  <c r="OIY2" i="8"/>
  <c r="OIU2" i="8"/>
  <c r="OIQ2" i="8"/>
  <c r="OIM2" i="8"/>
  <c r="OII2" i="8"/>
  <c r="OIE2" i="8"/>
  <c r="OIA2" i="8"/>
  <c r="OHW2" i="8"/>
  <c r="OHS2" i="8"/>
  <c r="OHO2" i="8"/>
  <c r="OHK2" i="8"/>
  <c r="OHG2" i="8"/>
  <c r="OHC2" i="8"/>
  <c r="OGY2" i="8"/>
  <c r="OGU2" i="8"/>
  <c r="OGQ2" i="8"/>
  <c r="OGM2" i="8"/>
  <c r="OGI2" i="8"/>
  <c r="OGE2" i="8"/>
  <c r="OGA2" i="8"/>
  <c r="OFW2" i="8"/>
  <c r="OFS2" i="8"/>
  <c r="OFO2" i="8"/>
  <c r="OFK2" i="8"/>
  <c r="OFG2" i="8"/>
  <c r="OFC2" i="8"/>
  <c r="OEY2" i="8"/>
  <c r="OEU2" i="8"/>
  <c r="OEQ2" i="8"/>
  <c r="OEM2" i="8"/>
  <c r="OEI2" i="8"/>
  <c r="OEE2" i="8"/>
  <c r="OEA2" i="8"/>
  <c r="ODW2" i="8"/>
  <c r="ODS2" i="8"/>
  <c r="ODO2" i="8"/>
  <c r="ODK2" i="8"/>
  <c r="ODG2" i="8"/>
  <c r="ODC2" i="8"/>
  <c r="OCY2" i="8"/>
  <c r="OCU2" i="8"/>
  <c r="OCQ2" i="8"/>
  <c r="OCM2" i="8"/>
  <c r="OCI2" i="8"/>
  <c r="OCE2" i="8"/>
  <c r="OCA2" i="8"/>
  <c r="OBW2" i="8"/>
  <c r="OBS2" i="8"/>
  <c r="OBO2" i="8"/>
  <c r="OBK2" i="8"/>
  <c r="OBG2" i="8"/>
  <c r="OBC2" i="8"/>
  <c r="OAY2" i="8"/>
  <c r="OAU2" i="8"/>
  <c r="OAQ2" i="8"/>
  <c r="OAM2" i="8"/>
  <c r="OAI2" i="8"/>
  <c r="OAE2" i="8"/>
  <c r="OAA2" i="8"/>
  <c r="NZW2" i="8"/>
  <c r="NZS2" i="8"/>
  <c r="NZO2" i="8"/>
  <c r="NZK2" i="8"/>
  <c r="NZG2" i="8"/>
  <c r="NZC2" i="8"/>
  <c r="NYY2" i="8"/>
  <c r="NYU2" i="8"/>
  <c r="NYQ2" i="8"/>
  <c r="NYM2" i="8"/>
  <c r="NYI2" i="8"/>
  <c r="NYE2" i="8"/>
  <c r="NYA2" i="8"/>
  <c r="NXW2" i="8"/>
  <c r="NXS2" i="8"/>
  <c r="NXO2" i="8"/>
  <c r="NXK2" i="8"/>
  <c r="NXG2" i="8"/>
  <c r="NXC2" i="8"/>
  <c r="NWY2" i="8"/>
  <c r="NWU2" i="8"/>
  <c r="NWQ2" i="8"/>
  <c r="NWM2" i="8"/>
  <c r="NWI2" i="8"/>
  <c r="NWE2" i="8"/>
  <c r="NWA2" i="8"/>
  <c r="NVW2" i="8"/>
  <c r="NVS2" i="8"/>
  <c r="NVO2" i="8"/>
  <c r="NVK2" i="8"/>
  <c r="NVG2" i="8"/>
  <c r="NVC2" i="8"/>
  <c r="NUY2" i="8"/>
  <c r="NUU2" i="8"/>
  <c r="NUQ2" i="8"/>
  <c r="NUM2" i="8"/>
  <c r="NUI2" i="8"/>
  <c r="NUE2" i="8"/>
  <c r="NUA2" i="8"/>
  <c r="NTW2" i="8"/>
  <c r="NTS2" i="8"/>
  <c r="NTO2" i="8"/>
  <c r="NTK2" i="8"/>
  <c r="NTG2" i="8"/>
  <c r="NTC2" i="8"/>
  <c r="NSY2" i="8"/>
  <c r="NSU2" i="8"/>
  <c r="NSQ2" i="8"/>
  <c r="NSM2" i="8"/>
  <c r="NSI2" i="8"/>
  <c r="NSE2" i="8"/>
  <c r="NSA2" i="8"/>
  <c r="NRW2" i="8"/>
  <c r="NRS2" i="8"/>
  <c r="NRO2" i="8"/>
  <c r="NRK2" i="8"/>
  <c r="NRG2" i="8"/>
  <c r="NRC2" i="8"/>
  <c r="NQY2" i="8"/>
  <c r="NQU2" i="8"/>
  <c r="NQQ2" i="8"/>
  <c r="NQM2" i="8"/>
  <c r="NQI2" i="8"/>
  <c r="NQE2" i="8"/>
  <c r="NQA2" i="8"/>
  <c r="NPW2" i="8"/>
  <c r="NPS2" i="8"/>
  <c r="NPO2" i="8"/>
  <c r="NPK2" i="8"/>
  <c r="NPG2" i="8"/>
  <c r="NPC2" i="8"/>
  <c r="NOY2" i="8"/>
  <c r="NOU2" i="8"/>
  <c r="NOQ2" i="8"/>
  <c r="NOM2" i="8"/>
  <c r="NOI2" i="8"/>
  <c r="NOE2" i="8"/>
  <c r="NOA2" i="8"/>
  <c r="NNW2" i="8"/>
  <c r="NNS2" i="8"/>
  <c r="NNO2" i="8"/>
  <c r="NNK2" i="8"/>
  <c r="NNG2" i="8"/>
  <c r="NNC2" i="8"/>
  <c r="NMY2" i="8"/>
  <c r="NMU2" i="8"/>
  <c r="NMQ2" i="8"/>
  <c r="NMM2" i="8"/>
  <c r="NMI2" i="8"/>
  <c r="NME2" i="8"/>
  <c r="NMA2" i="8"/>
  <c r="NLW2" i="8"/>
  <c r="NLS2" i="8"/>
  <c r="NLO2" i="8"/>
  <c r="NLK2" i="8"/>
  <c r="NLG2" i="8"/>
  <c r="NLC2" i="8"/>
  <c r="NKY2" i="8"/>
  <c r="NKU2" i="8"/>
  <c r="NKQ2" i="8"/>
  <c r="NKM2" i="8"/>
  <c r="NKI2" i="8"/>
  <c r="NKE2" i="8"/>
  <c r="NKA2" i="8"/>
  <c r="NJW2" i="8"/>
  <c r="NJS2" i="8"/>
  <c r="NJO2" i="8"/>
  <c r="NJK2" i="8"/>
  <c r="NJG2" i="8"/>
  <c r="NJC2" i="8"/>
  <c r="NIY2" i="8"/>
  <c r="NIU2" i="8"/>
  <c r="NIQ2" i="8"/>
  <c r="NIM2" i="8"/>
  <c r="NII2" i="8"/>
  <c r="NIE2" i="8"/>
  <c r="NIA2" i="8"/>
  <c r="NHW2" i="8"/>
  <c r="NHS2" i="8"/>
  <c r="NHO2" i="8"/>
  <c r="NHK2" i="8"/>
  <c r="NHG2" i="8"/>
  <c r="NHC2" i="8"/>
  <c r="NGY2" i="8"/>
  <c r="NGU2" i="8"/>
  <c r="NGQ2" i="8"/>
  <c r="NGM2" i="8"/>
  <c r="NGI2" i="8"/>
  <c r="NGE2" i="8"/>
  <c r="NGA2" i="8"/>
  <c r="NFW2" i="8"/>
  <c r="NFS2" i="8"/>
  <c r="NFO2" i="8"/>
  <c r="NFK2" i="8"/>
  <c r="NFG2" i="8"/>
  <c r="NFC2" i="8"/>
  <c r="NEY2" i="8"/>
  <c r="NEU2" i="8"/>
  <c r="NEQ2" i="8"/>
  <c r="NEM2" i="8"/>
  <c r="NEI2" i="8"/>
  <c r="NEE2" i="8"/>
  <c r="NEA2" i="8"/>
  <c r="NDW2" i="8"/>
  <c r="NDS2" i="8"/>
  <c r="NDO2" i="8"/>
  <c r="NDK2" i="8"/>
  <c r="NDG2" i="8"/>
  <c r="NDC2" i="8"/>
  <c r="NCY2" i="8"/>
  <c r="NCU2" i="8"/>
  <c r="NCQ2" i="8"/>
  <c r="NCM2" i="8"/>
  <c r="NCI2" i="8"/>
  <c r="NCE2" i="8"/>
  <c r="NCA2" i="8"/>
  <c r="NBW2" i="8"/>
  <c r="NBS2" i="8"/>
  <c r="NBO2" i="8"/>
  <c r="NBK2" i="8"/>
  <c r="NBG2" i="8"/>
  <c r="NBC2" i="8"/>
  <c r="NAY2" i="8"/>
  <c r="NAU2" i="8"/>
  <c r="NAQ2" i="8"/>
  <c r="NAM2" i="8"/>
  <c r="NAI2" i="8"/>
  <c r="NAE2" i="8"/>
  <c r="NAA2" i="8"/>
  <c r="MZW2" i="8"/>
  <c r="MZS2" i="8"/>
  <c r="MZO2" i="8"/>
  <c r="MZK2" i="8"/>
  <c r="MZG2" i="8"/>
  <c r="MZC2" i="8"/>
  <c r="MYY2" i="8"/>
  <c r="MYU2" i="8"/>
  <c r="MYQ2" i="8"/>
  <c r="MYM2" i="8"/>
  <c r="MYI2" i="8"/>
  <c r="MYE2" i="8"/>
  <c r="MYA2" i="8"/>
  <c r="MXW2" i="8"/>
  <c r="MXS2" i="8"/>
  <c r="MXO2" i="8"/>
  <c r="MXK2" i="8"/>
  <c r="MXG2" i="8"/>
  <c r="MXC2" i="8"/>
  <c r="MWY2" i="8"/>
  <c r="MWU2" i="8"/>
  <c r="MWQ2" i="8"/>
  <c r="MWM2" i="8"/>
  <c r="MWI2" i="8"/>
  <c r="MWE2" i="8"/>
  <c r="MWA2" i="8"/>
  <c r="MVW2" i="8"/>
  <c r="MVS2" i="8"/>
  <c r="MVO2" i="8"/>
  <c r="MVK2" i="8"/>
  <c r="MVG2" i="8"/>
  <c r="MVC2" i="8"/>
  <c r="MUY2" i="8"/>
  <c r="MUU2" i="8"/>
  <c r="MUQ2" i="8"/>
  <c r="MUM2" i="8"/>
  <c r="MUI2" i="8"/>
  <c r="MUE2" i="8"/>
  <c r="MUA2" i="8"/>
  <c r="MTW2" i="8"/>
  <c r="MTS2" i="8"/>
  <c r="MTO2" i="8"/>
  <c r="MTK2" i="8"/>
  <c r="MTG2" i="8"/>
  <c r="MTC2" i="8"/>
  <c r="MSY2" i="8"/>
  <c r="MSU2" i="8"/>
  <c r="MSQ2" i="8"/>
  <c r="MSM2" i="8"/>
  <c r="MSI2" i="8"/>
  <c r="MSE2" i="8"/>
  <c r="MSA2" i="8"/>
  <c r="MRW2" i="8"/>
  <c r="MRS2" i="8"/>
  <c r="MRO2" i="8"/>
  <c r="MRK2" i="8"/>
  <c r="MRG2" i="8"/>
  <c r="MRC2" i="8"/>
  <c r="MQY2" i="8"/>
  <c r="MQU2" i="8"/>
  <c r="MQQ2" i="8"/>
  <c r="MQM2" i="8"/>
  <c r="MQI2" i="8"/>
  <c r="MQE2" i="8"/>
  <c r="MQA2" i="8"/>
  <c r="MPW2" i="8"/>
  <c r="MPS2" i="8"/>
  <c r="MPO2" i="8"/>
  <c r="MPK2" i="8"/>
  <c r="MPG2" i="8"/>
  <c r="MPC2" i="8"/>
  <c r="MOY2" i="8"/>
  <c r="MOU2" i="8"/>
  <c r="MOQ2" i="8"/>
  <c r="MOM2" i="8"/>
  <c r="MOI2" i="8"/>
  <c r="MOE2" i="8"/>
  <c r="MOA2" i="8"/>
  <c r="MNW2" i="8"/>
  <c r="MNS2" i="8"/>
  <c r="MNO2" i="8"/>
  <c r="MNK2" i="8"/>
  <c r="MNG2" i="8"/>
  <c r="MNC2" i="8"/>
  <c r="MMY2" i="8"/>
  <c r="MMU2" i="8"/>
  <c r="MMQ2" i="8"/>
  <c r="MMM2" i="8"/>
  <c r="MMI2" i="8"/>
  <c r="MME2" i="8"/>
  <c r="MMA2" i="8"/>
  <c r="MLW2" i="8"/>
  <c r="MLS2" i="8"/>
  <c r="MLO2" i="8"/>
  <c r="MLK2" i="8"/>
  <c r="MLG2" i="8"/>
  <c r="MLC2" i="8"/>
  <c r="MKY2" i="8"/>
  <c r="MKU2" i="8"/>
  <c r="MKQ2" i="8"/>
  <c r="MKM2" i="8"/>
  <c r="MKI2" i="8"/>
  <c r="MKE2" i="8"/>
  <c r="MKA2" i="8"/>
  <c r="MJW2" i="8"/>
  <c r="MJS2" i="8"/>
  <c r="MJO2" i="8"/>
  <c r="MJK2" i="8"/>
  <c r="MJG2" i="8"/>
  <c r="MJC2" i="8"/>
  <c r="MIY2" i="8"/>
  <c r="MIU2" i="8"/>
  <c r="MIQ2" i="8"/>
  <c r="MIM2" i="8"/>
  <c r="MII2" i="8"/>
  <c r="MIE2" i="8"/>
  <c r="MIA2" i="8"/>
  <c r="MHW2" i="8"/>
  <c r="MHS2" i="8"/>
  <c r="MHO2" i="8"/>
  <c r="MHK2" i="8"/>
  <c r="MHG2" i="8"/>
  <c r="MHC2" i="8"/>
  <c r="MGY2" i="8"/>
  <c r="MGU2" i="8"/>
  <c r="MGQ2" i="8"/>
  <c r="MGM2" i="8"/>
  <c r="MGI2" i="8"/>
  <c r="MGE2" i="8"/>
  <c r="MGA2" i="8"/>
  <c r="MFW2" i="8"/>
  <c r="MFS2" i="8"/>
  <c r="MFO2" i="8"/>
  <c r="MFK2" i="8"/>
  <c r="MFG2" i="8"/>
  <c r="MFC2" i="8"/>
  <c r="MEY2" i="8"/>
  <c r="MEU2" i="8"/>
  <c r="MEQ2" i="8"/>
  <c r="MEM2" i="8"/>
  <c r="MEI2" i="8"/>
  <c r="MEE2" i="8"/>
  <c r="MEA2" i="8"/>
  <c r="MDW2" i="8"/>
  <c r="MDS2" i="8"/>
  <c r="MDO2" i="8"/>
  <c r="MDK2" i="8"/>
  <c r="MDG2" i="8"/>
  <c r="MDC2" i="8"/>
  <c r="MCY2" i="8"/>
  <c r="MCU2" i="8"/>
  <c r="MCQ2" i="8"/>
  <c r="MCM2" i="8"/>
  <c r="MCI2" i="8"/>
  <c r="MCE2" i="8"/>
  <c r="MCA2" i="8"/>
  <c r="MBW2" i="8"/>
  <c r="MBS2" i="8"/>
  <c r="MBO2" i="8"/>
  <c r="MBK2" i="8"/>
  <c r="MBG2" i="8"/>
  <c r="MBC2" i="8"/>
  <c r="MAY2" i="8"/>
  <c r="MAU2" i="8"/>
  <c r="MAQ2" i="8"/>
  <c r="MAM2" i="8"/>
  <c r="MAI2" i="8"/>
  <c r="MAE2" i="8"/>
  <c r="MAA2" i="8"/>
  <c r="LZW2" i="8"/>
  <c r="LZS2" i="8"/>
  <c r="LZO2" i="8"/>
  <c r="LZK2" i="8"/>
  <c r="LZG2" i="8"/>
  <c r="LZC2" i="8"/>
  <c r="LYY2" i="8"/>
  <c r="LYU2" i="8"/>
  <c r="LYQ2" i="8"/>
  <c r="LYM2" i="8"/>
  <c r="LYI2" i="8"/>
  <c r="LYE2" i="8"/>
  <c r="LYA2" i="8"/>
  <c r="LXW2" i="8"/>
  <c r="LXS2" i="8"/>
  <c r="LXO2" i="8"/>
  <c r="LXK2" i="8"/>
  <c r="LXG2" i="8"/>
  <c r="LXC2" i="8"/>
  <c r="LWY2" i="8"/>
  <c r="LWU2" i="8"/>
  <c r="LWQ2" i="8"/>
  <c r="LWM2" i="8"/>
  <c r="LWI2" i="8"/>
  <c r="LWE2" i="8"/>
  <c r="LWA2" i="8"/>
  <c r="LVW2" i="8"/>
  <c r="LVS2" i="8"/>
  <c r="LVO2" i="8"/>
  <c r="LVK2" i="8"/>
  <c r="LVG2" i="8"/>
  <c r="LVC2" i="8"/>
  <c r="LUY2" i="8"/>
  <c r="LUU2" i="8"/>
  <c r="LUQ2" i="8"/>
  <c r="LUM2" i="8"/>
  <c r="LUI2" i="8"/>
  <c r="LUE2" i="8"/>
  <c r="LUA2" i="8"/>
  <c r="LTW2" i="8"/>
  <c r="LTS2" i="8"/>
  <c r="LTO2" i="8"/>
  <c r="LTK2" i="8"/>
  <c r="LTG2" i="8"/>
  <c r="LTC2" i="8"/>
  <c r="LSY2" i="8"/>
  <c r="LSU2" i="8"/>
  <c r="LSQ2" i="8"/>
  <c r="LSM2" i="8"/>
  <c r="LSI2" i="8"/>
  <c r="LSE2" i="8"/>
  <c r="LSA2" i="8"/>
  <c r="LRW2" i="8"/>
  <c r="LRS2" i="8"/>
  <c r="LRO2" i="8"/>
  <c r="LRK2" i="8"/>
  <c r="LRG2" i="8"/>
  <c r="LRC2" i="8"/>
  <c r="LQY2" i="8"/>
  <c r="LQU2" i="8"/>
  <c r="LQQ2" i="8"/>
  <c r="LQM2" i="8"/>
  <c r="LQI2" i="8"/>
  <c r="LQE2" i="8"/>
  <c r="LQA2" i="8"/>
  <c r="LPW2" i="8"/>
  <c r="LPS2" i="8"/>
  <c r="LPO2" i="8"/>
  <c r="LPK2" i="8"/>
  <c r="LPG2" i="8"/>
  <c r="LPC2" i="8"/>
  <c r="LOY2" i="8"/>
  <c r="LOU2" i="8"/>
  <c r="LOQ2" i="8"/>
  <c r="LOM2" i="8"/>
  <c r="LOI2" i="8"/>
  <c r="LOE2" i="8"/>
  <c r="LOA2" i="8"/>
  <c r="LNW2" i="8"/>
  <c r="LNS2" i="8"/>
  <c r="LNO2" i="8"/>
  <c r="LNK2" i="8"/>
  <c r="LNG2" i="8"/>
  <c r="LNC2" i="8"/>
  <c r="LMY2" i="8"/>
  <c r="LMU2" i="8"/>
  <c r="LMQ2" i="8"/>
  <c r="LMM2" i="8"/>
  <c r="LMI2" i="8"/>
  <c r="LME2" i="8"/>
  <c r="LMA2" i="8"/>
  <c r="LLW2" i="8"/>
  <c r="LLS2" i="8"/>
  <c r="LLO2" i="8"/>
  <c r="LLK2" i="8"/>
  <c r="LLG2" i="8"/>
  <c r="LLC2" i="8"/>
  <c r="LKY2" i="8"/>
  <c r="LKU2" i="8"/>
  <c r="LKQ2" i="8"/>
  <c r="LKM2" i="8"/>
  <c r="LKI2" i="8"/>
  <c r="LKE2" i="8"/>
  <c r="LKA2" i="8"/>
  <c r="LJW2" i="8"/>
  <c r="LJS2" i="8"/>
  <c r="LJO2" i="8"/>
  <c r="LJK2" i="8"/>
  <c r="LJG2" i="8"/>
  <c r="LJC2" i="8"/>
  <c r="LIY2" i="8"/>
  <c r="LIU2" i="8"/>
  <c r="LIQ2" i="8"/>
  <c r="LIM2" i="8"/>
  <c r="LII2" i="8"/>
  <c r="LIE2" i="8"/>
  <c r="LIA2" i="8"/>
  <c r="LHW2" i="8"/>
  <c r="LHS2" i="8"/>
  <c r="LHO2" i="8"/>
  <c r="LHK2" i="8"/>
  <c r="LHG2" i="8"/>
  <c r="LHC2" i="8"/>
  <c r="LGY2" i="8"/>
  <c r="LGU2" i="8"/>
  <c r="LGQ2" i="8"/>
  <c r="LGM2" i="8"/>
  <c r="LGI2" i="8"/>
  <c r="LGE2" i="8"/>
  <c r="LGA2" i="8"/>
  <c r="LFW2" i="8"/>
  <c r="LFS2" i="8"/>
  <c r="LFO2" i="8"/>
  <c r="LFK2" i="8"/>
  <c r="LFG2" i="8"/>
  <c r="LFC2" i="8"/>
  <c r="LEY2" i="8"/>
  <c r="LEU2" i="8"/>
  <c r="LEQ2" i="8"/>
  <c r="LEM2" i="8"/>
  <c r="LEI2" i="8"/>
  <c r="LEE2" i="8"/>
  <c r="LEA2" i="8"/>
  <c r="LDW2" i="8"/>
  <c r="LDS2" i="8"/>
  <c r="LDO2" i="8"/>
  <c r="LDK2" i="8"/>
  <c r="LDG2" i="8"/>
  <c r="LDC2" i="8"/>
  <c r="LCY2" i="8"/>
  <c r="LCU2" i="8"/>
  <c r="LCQ2" i="8"/>
  <c r="LCM2" i="8"/>
  <c r="LCI2" i="8"/>
  <c r="LCE2" i="8"/>
  <c r="LCA2" i="8"/>
  <c r="LBW2" i="8"/>
  <c r="LBS2" i="8"/>
  <c r="LBO2" i="8"/>
  <c r="LBK2" i="8"/>
  <c r="LBG2" i="8"/>
  <c r="LBC2" i="8"/>
  <c r="LAY2" i="8"/>
  <c r="LAU2" i="8"/>
  <c r="LAQ2" i="8"/>
  <c r="LAM2" i="8"/>
  <c r="LAI2" i="8"/>
  <c r="LAE2" i="8"/>
  <c r="LAA2" i="8"/>
  <c r="KZW2" i="8"/>
  <c r="KZS2" i="8"/>
  <c r="KZO2" i="8"/>
  <c r="KZK2" i="8"/>
  <c r="KZG2" i="8"/>
  <c r="KZC2" i="8"/>
  <c r="KYY2" i="8"/>
  <c r="KYU2" i="8"/>
  <c r="KYQ2" i="8"/>
  <c r="KYM2" i="8"/>
  <c r="KYI2" i="8"/>
  <c r="KYE2" i="8"/>
  <c r="KYA2" i="8"/>
  <c r="KXW2" i="8"/>
  <c r="KXS2" i="8"/>
  <c r="KXO2" i="8"/>
  <c r="KXK2" i="8"/>
  <c r="KXG2" i="8"/>
  <c r="KXC2" i="8"/>
  <c r="KWY2" i="8"/>
  <c r="KWU2" i="8"/>
  <c r="KWQ2" i="8"/>
  <c r="KWM2" i="8"/>
  <c r="KWI2" i="8"/>
  <c r="KWE2" i="8"/>
  <c r="KWA2" i="8"/>
  <c r="KVW2" i="8"/>
  <c r="KVS2" i="8"/>
  <c r="KVO2" i="8"/>
  <c r="KVK2" i="8"/>
  <c r="KVG2" i="8"/>
  <c r="KVC2" i="8"/>
  <c r="KUY2" i="8"/>
  <c r="KUU2" i="8"/>
  <c r="KUQ2" i="8"/>
  <c r="KUM2" i="8"/>
  <c r="KUI2" i="8"/>
  <c r="KUE2" i="8"/>
  <c r="KUA2" i="8"/>
  <c r="KTW2" i="8"/>
  <c r="KTS2" i="8"/>
  <c r="KTO2" i="8"/>
  <c r="KTK2" i="8"/>
  <c r="KTG2" i="8"/>
  <c r="KTC2" i="8"/>
  <c r="KSY2" i="8"/>
  <c r="KSU2" i="8"/>
  <c r="KSQ2" i="8"/>
  <c r="KSM2" i="8"/>
  <c r="KSI2" i="8"/>
  <c r="KSE2" i="8"/>
  <c r="KSA2" i="8"/>
  <c r="KRW2" i="8"/>
  <c r="KRS2" i="8"/>
  <c r="KRO2" i="8"/>
  <c r="KRK2" i="8"/>
  <c r="KRG2" i="8"/>
  <c r="KRC2" i="8"/>
  <c r="KQY2" i="8"/>
  <c r="KQU2" i="8"/>
  <c r="KQQ2" i="8"/>
  <c r="KQM2" i="8"/>
  <c r="KQI2" i="8"/>
  <c r="KQE2" i="8"/>
  <c r="KQA2" i="8"/>
  <c r="KPW2" i="8"/>
  <c r="KPS2" i="8"/>
  <c r="KPO2" i="8"/>
  <c r="KPK2" i="8"/>
  <c r="KPG2" i="8"/>
  <c r="KPC2" i="8"/>
  <c r="KOY2" i="8"/>
  <c r="KOU2" i="8"/>
  <c r="KOQ2" i="8"/>
  <c r="KOM2" i="8"/>
  <c r="KOI2" i="8"/>
  <c r="KOE2" i="8"/>
  <c r="KOA2" i="8"/>
  <c r="KNW2" i="8"/>
  <c r="KNS2" i="8"/>
  <c r="KNO2" i="8"/>
  <c r="KNK2" i="8"/>
  <c r="KNG2" i="8"/>
  <c r="KNC2" i="8"/>
  <c r="KMY2" i="8"/>
  <c r="KMU2" i="8"/>
  <c r="KMQ2" i="8"/>
  <c r="KMM2" i="8"/>
  <c r="KMI2" i="8"/>
  <c r="KME2" i="8"/>
  <c r="KMA2" i="8"/>
  <c r="KLW2" i="8"/>
  <c r="KLS2" i="8"/>
  <c r="KLO2" i="8"/>
  <c r="KLK2" i="8"/>
  <c r="KLG2" i="8"/>
  <c r="KLC2" i="8"/>
  <c r="KKY2" i="8"/>
  <c r="KKU2" i="8"/>
  <c r="KKQ2" i="8"/>
  <c r="KKM2" i="8"/>
  <c r="KKI2" i="8"/>
  <c r="KKE2" i="8"/>
  <c r="KKA2" i="8"/>
  <c r="KJW2" i="8"/>
  <c r="KJS2" i="8"/>
  <c r="KJO2" i="8"/>
  <c r="KJK2" i="8"/>
  <c r="KJG2" i="8"/>
  <c r="KJC2" i="8"/>
  <c r="KIY2" i="8"/>
  <c r="KIU2" i="8"/>
  <c r="KIQ2" i="8"/>
  <c r="KIM2" i="8"/>
  <c r="KII2" i="8"/>
  <c r="KIE2" i="8"/>
  <c r="KIA2" i="8"/>
  <c r="KHW2" i="8"/>
  <c r="KHS2" i="8"/>
  <c r="KHO2" i="8"/>
  <c r="KHK2" i="8"/>
  <c r="KHG2" i="8"/>
  <c r="KHC2" i="8"/>
  <c r="KGY2" i="8"/>
  <c r="KGU2" i="8"/>
  <c r="KGQ2" i="8"/>
  <c r="KGM2" i="8"/>
  <c r="KGI2" i="8"/>
  <c r="KGE2" i="8"/>
  <c r="KGA2" i="8"/>
  <c r="KFW2" i="8"/>
  <c r="KFS2" i="8"/>
  <c r="KFO2" i="8"/>
  <c r="KFK2" i="8"/>
  <c r="KFG2" i="8"/>
  <c r="KFC2" i="8"/>
  <c r="KEY2" i="8"/>
  <c r="KEU2" i="8"/>
  <c r="KEQ2" i="8"/>
  <c r="KEM2" i="8"/>
  <c r="KEI2" i="8"/>
  <c r="KEE2" i="8"/>
  <c r="KEA2" i="8"/>
  <c r="KDW2" i="8"/>
  <c r="KDS2" i="8"/>
  <c r="KDO2" i="8"/>
  <c r="KDK2" i="8"/>
  <c r="KDG2" i="8"/>
  <c r="KDC2" i="8"/>
  <c r="KCY2" i="8"/>
  <c r="KCU2" i="8"/>
  <c r="KCQ2" i="8"/>
  <c r="KCM2" i="8"/>
  <c r="KCI2" i="8"/>
  <c r="KCE2" i="8"/>
  <c r="KCA2" i="8"/>
  <c r="KBW2" i="8"/>
  <c r="KBS2" i="8"/>
  <c r="KBO2" i="8"/>
  <c r="KBK2" i="8"/>
  <c r="KBG2" i="8"/>
  <c r="KBC2" i="8"/>
  <c r="KAY2" i="8"/>
  <c r="KAU2" i="8"/>
  <c r="KAQ2" i="8"/>
  <c r="KAM2" i="8"/>
  <c r="KAI2" i="8"/>
  <c r="KAE2" i="8"/>
  <c r="KAA2" i="8"/>
  <c r="JZW2" i="8"/>
  <c r="JZS2" i="8"/>
  <c r="JZO2" i="8"/>
  <c r="JZK2" i="8"/>
  <c r="JZG2" i="8"/>
  <c r="JZC2" i="8"/>
  <c r="JYY2" i="8"/>
  <c r="JYU2" i="8"/>
  <c r="JYQ2" i="8"/>
  <c r="JYM2" i="8"/>
  <c r="JYI2" i="8"/>
  <c r="JYE2" i="8"/>
  <c r="JYA2" i="8"/>
  <c r="JXW2" i="8"/>
  <c r="JXS2" i="8"/>
  <c r="JXO2" i="8"/>
  <c r="JXK2" i="8"/>
  <c r="JXG2" i="8"/>
  <c r="JXC2" i="8"/>
  <c r="JWY2" i="8"/>
  <c r="JWU2" i="8"/>
  <c r="JWQ2" i="8"/>
  <c r="JWM2" i="8"/>
  <c r="JWI2" i="8"/>
  <c r="JWE2" i="8"/>
  <c r="JWA2" i="8"/>
  <c r="JVW2" i="8"/>
  <c r="JVS2" i="8"/>
  <c r="JVO2" i="8"/>
  <c r="JVK2" i="8"/>
  <c r="JVG2" i="8"/>
  <c r="JVC2" i="8"/>
  <c r="JUY2" i="8"/>
  <c r="JUU2" i="8"/>
  <c r="JUQ2" i="8"/>
  <c r="JUM2" i="8"/>
  <c r="JUI2" i="8"/>
  <c r="JUE2" i="8"/>
  <c r="JUA2" i="8"/>
  <c r="JTW2" i="8"/>
  <c r="JTS2" i="8"/>
  <c r="JTO2" i="8"/>
  <c r="JTK2" i="8"/>
  <c r="JTG2" i="8"/>
  <c r="JTC2" i="8"/>
  <c r="JSY2" i="8"/>
  <c r="JSU2" i="8"/>
  <c r="JSQ2" i="8"/>
  <c r="JSM2" i="8"/>
  <c r="JSI2" i="8"/>
  <c r="JSE2" i="8"/>
  <c r="JSA2" i="8"/>
  <c r="JRW2" i="8"/>
  <c r="JRS2" i="8"/>
  <c r="JRO2" i="8"/>
  <c r="JRK2" i="8"/>
  <c r="JRG2" i="8"/>
  <c r="JRC2" i="8"/>
  <c r="JQY2" i="8"/>
  <c r="JQU2" i="8"/>
  <c r="JQQ2" i="8"/>
  <c r="JQM2" i="8"/>
  <c r="JQI2" i="8"/>
  <c r="JQE2" i="8"/>
  <c r="JQA2" i="8"/>
  <c r="JPW2" i="8"/>
  <c r="JPS2" i="8"/>
  <c r="JPO2" i="8"/>
  <c r="JPK2" i="8"/>
  <c r="JPG2" i="8"/>
  <c r="JPC2" i="8"/>
  <c r="JOY2" i="8"/>
  <c r="JOU2" i="8"/>
  <c r="JOQ2" i="8"/>
  <c r="JOM2" i="8"/>
  <c r="JOI2" i="8"/>
  <c r="JOE2" i="8"/>
  <c r="JOA2" i="8"/>
  <c r="JNW2" i="8"/>
  <c r="JNS2" i="8"/>
  <c r="JNO2" i="8"/>
  <c r="JNK2" i="8"/>
  <c r="JNG2" i="8"/>
  <c r="JNC2" i="8"/>
  <c r="JMY2" i="8"/>
  <c r="JMU2" i="8"/>
  <c r="JMQ2" i="8"/>
  <c r="JMM2" i="8"/>
  <c r="JMI2" i="8"/>
  <c r="JME2" i="8"/>
  <c r="JMA2" i="8"/>
  <c r="JLW2" i="8"/>
  <c r="JLS2" i="8"/>
  <c r="JLO2" i="8"/>
  <c r="JLK2" i="8"/>
  <c r="JLG2" i="8"/>
  <c r="JLC2" i="8"/>
  <c r="JKY2" i="8"/>
  <c r="JKU2" i="8"/>
  <c r="JKQ2" i="8"/>
  <c r="JKM2" i="8"/>
  <c r="JKI2" i="8"/>
  <c r="JKE2" i="8"/>
  <c r="JKA2" i="8"/>
  <c r="JJW2" i="8"/>
  <c r="JJS2" i="8"/>
  <c r="JJO2" i="8"/>
  <c r="JJK2" i="8"/>
  <c r="JJG2" i="8"/>
  <c r="JJC2" i="8"/>
  <c r="JIY2" i="8"/>
  <c r="JIU2" i="8"/>
  <c r="JIQ2" i="8"/>
  <c r="JIM2" i="8"/>
  <c r="JII2" i="8"/>
  <c r="JIE2" i="8"/>
  <c r="JIA2" i="8"/>
  <c r="JHW2" i="8"/>
  <c r="JHS2" i="8"/>
  <c r="JHO2" i="8"/>
  <c r="JHK2" i="8"/>
  <c r="JHG2" i="8"/>
  <c r="JHC2" i="8"/>
  <c r="JGY2" i="8"/>
  <c r="JGU2" i="8"/>
  <c r="JGQ2" i="8"/>
  <c r="JGM2" i="8"/>
  <c r="JGI2" i="8"/>
  <c r="JGE2" i="8"/>
  <c r="JGA2" i="8"/>
  <c r="JFW2" i="8"/>
  <c r="JFS2" i="8"/>
  <c r="JFO2" i="8"/>
  <c r="JFK2" i="8"/>
  <c r="JFG2" i="8"/>
  <c r="JFC2" i="8"/>
  <c r="JEY2" i="8"/>
  <c r="JEU2" i="8"/>
  <c r="JEQ2" i="8"/>
  <c r="JEM2" i="8"/>
  <c r="JEI2" i="8"/>
  <c r="JEE2" i="8"/>
  <c r="JEA2" i="8"/>
  <c r="JDW2" i="8"/>
  <c r="JDS2" i="8"/>
  <c r="JDO2" i="8"/>
  <c r="JDK2" i="8"/>
  <c r="JDG2" i="8"/>
  <c r="JDC2" i="8"/>
  <c r="JCY2" i="8"/>
  <c r="JCU2" i="8"/>
  <c r="JCQ2" i="8"/>
  <c r="JCM2" i="8"/>
  <c r="JCI2" i="8"/>
  <c r="JCE2" i="8"/>
  <c r="JCA2" i="8"/>
  <c r="JBW2" i="8"/>
  <c r="JBS2" i="8"/>
  <c r="JBO2" i="8"/>
  <c r="JBK2" i="8"/>
  <c r="JBG2" i="8"/>
  <c r="JBC2" i="8"/>
  <c r="JAY2" i="8"/>
  <c r="JAU2" i="8"/>
  <c r="JAQ2" i="8"/>
  <c r="JAM2" i="8"/>
  <c r="JAI2" i="8"/>
  <c r="JAE2" i="8"/>
  <c r="JAA2" i="8"/>
  <c r="IZW2" i="8"/>
  <c r="IZS2" i="8"/>
  <c r="IZO2" i="8"/>
  <c r="IZK2" i="8"/>
  <c r="IZG2" i="8"/>
  <c r="IZC2" i="8"/>
  <c r="IYY2" i="8"/>
  <c r="IYU2" i="8"/>
  <c r="IYQ2" i="8"/>
  <c r="IYM2" i="8"/>
  <c r="IYI2" i="8"/>
  <c r="IYE2" i="8"/>
  <c r="IYA2" i="8"/>
  <c r="IXW2" i="8"/>
  <c r="IXS2" i="8"/>
  <c r="IXO2" i="8"/>
  <c r="IXK2" i="8"/>
  <c r="IXG2" i="8"/>
  <c r="IXC2" i="8"/>
  <c r="IWY2" i="8"/>
  <c r="IWU2" i="8"/>
  <c r="IWQ2" i="8"/>
  <c r="IWM2" i="8"/>
  <c r="IWI2" i="8"/>
  <c r="IWE2" i="8"/>
  <c r="IWA2" i="8"/>
  <c r="IVW2" i="8"/>
  <c r="IVS2" i="8"/>
  <c r="IVO2" i="8"/>
  <c r="IVK2" i="8"/>
  <c r="IVG2" i="8"/>
  <c r="IVC2" i="8"/>
  <c r="IUY2" i="8"/>
  <c r="IUU2" i="8"/>
  <c r="IUQ2" i="8"/>
  <c r="IUM2" i="8"/>
  <c r="IUI2" i="8"/>
  <c r="IUE2" i="8"/>
  <c r="IUA2" i="8"/>
  <c r="ITW2" i="8"/>
  <c r="ITS2" i="8"/>
  <c r="ITO2" i="8"/>
  <c r="ITK2" i="8"/>
  <c r="ITG2" i="8"/>
  <c r="ITC2" i="8"/>
  <c r="ISY2" i="8"/>
  <c r="ISU2" i="8"/>
  <c r="ISQ2" i="8"/>
  <c r="ISM2" i="8"/>
  <c r="ISI2" i="8"/>
  <c r="ISE2" i="8"/>
  <c r="ISA2" i="8"/>
  <c r="IRW2" i="8"/>
  <c r="IRS2" i="8"/>
  <c r="IRO2" i="8"/>
  <c r="IRK2" i="8"/>
  <c r="IRG2" i="8"/>
  <c r="IRC2" i="8"/>
  <c r="IQY2" i="8"/>
  <c r="IQU2" i="8"/>
  <c r="IQQ2" i="8"/>
  <c r="IQM2" i="8"/>
  <c r="IQI2" i="8"/>
  <c r="IQE2" i="8"/>
  <c r="IQA2" i="8"/>
  <c r="IPW2" i="8"/>
  <c r="IPS2" i="8"/>
  <c r="IPO2" i="8"/>
  <c r="IPK2" i="8"/>
  <c r="IPG2" i="8"/>
  <c r="IPC2" i="8"/>
  <c r="IOY2" i="8"/>
  <c r="IOU2" i="8"/>
  <c r="IOQ2" i="8"/>
  <c r="IOM2" i="8"/>
  <c r="IOI2" i="8"/>
  <c r="IOE2" i="8"/>
  <c r="IOA2" i="8"/>
  <c r="INW2" i="8"/>
  <c r="INS2" i="8"/>
  <c r="INO2" i="8"/>
  <c r="INK2" i="8"/>
  <c r="ING2" i="8"/>
  <c r="INC2" i="8"/>
  <c r="IMY2" i="8"/>
  <c r="IMU2" i="8"/>
  <c r="IMQ2" i="8"/>
  <c r="IMM2" i="8"/>
  <c r="IMI2" i="8"/>
  <c r="IME2" i="8"/>
  <c r="IMA2" i="8"/>
  <c r="ILW2" i="8"/>
  <c r="ILS2" i="8"/>
  <c r="ILO2" i="8"/>
  <c r="ILK2" i="8"/>
  <c r="ILG2" i="8"/>
  <c r="ILC2" i="8"/>
  <c r="IKY2" i="8"/>
  <c r="IKU2" i="8"/>
  <c r="IKQ2" i="8"/>
  <c r="IKM2" i="8"/>
  <c r="IKI2" i="8"/>
  <c r="IKE2" i="8"/>
  <c r="IKA2" i="8"/>
  <c r="IJW2" i="8"/>
  <c r="IJS2" i="8"/>
  <c r="IJO2" i="8"/>
  <c r="IJK2" i="8"/>
  <c r="IJG2" i="8"/>
  <c r="IJC2" i="8"/>
  <c r="IIY2" i="8"/>
  <c r="IIU2" i="8"/>
  <c r="IIQ2" i="8"/>
  <c r="IIM2" i="8"/>
  <c r="III2" i="8"/>
  <c r="IIE2" i="8"/>
  <c r="IIA2" i="8"/>
  <c r="IHW2" i="8"/>
  <c r="IHS2" i="8"/>
  <c r="IHO2" i="8"/>
  <c r="IHK2" i="8"/>
  <c r="IHG2" i="8"/>
  <c r="IHC2" i="8"/>
  <c r="IGY2" i="8"/>
  <c r="IGU2" i="8"/>
  <c r="IGQ2" i="8"/>
  <c r="IGM2" i="8"/>
  <c r="IGI2" i="8"/>
  <c r="IGE2" i="8"/>
  <c r="IGA2" i="8"/>
  <c r="IFW2" i="8"/>
  <c r="IFS2" i="8"/>
  <c r="IFO2" i="8"/>
  <c r="IFK2" i="8"/>
  <c r="IFG2" i="8"/>
  <c r="IFC2" i="8"/>
  <c r="IEY2" i="8"/>
  <c r="IEU2" i="8"/>
  <c r="IEQ2" i="8"/>
  <c r="IEM2" i="8"/>
  <c r="IEI2" i="8"/>
  <c r="IEE2" i="8"/>
  <c r="IEA2" i="8"/>
  <c r="IDW2" i="8"/>
  <c r="IDS2" i="8"/>
  <c r="IDO2" i="8"/>
  <c r="IDK2" i="8"/>
  <c r="IDG2" i="8"/>
  <c r="IDC2" i="8"/>
  <c r="ICY2" i="8"/>
  <c r="ICU2" i="8"/>
  <c r="ICQ2" i="8"/>
  <c r="ICM2" i="8"/>
  <c r="ICI2" i="8"/>
  <c r="ICE2" i="8"/>
  <c r="ICA2" i="8"/>
  <c r="IBW2" i="8"/>
  <c r="IBS2" i="8"/>
  <c r="IBO2" i="8"/>
  <c r="IBK2" i="8"/>
  <c r="IBG2" i="8"/>
  <c r="IBC2" i="8"/>
  <c r="IAY2" i="8"/>
  <c r="IAU2" i="8"/>
  <c r="IAQ2" i="8"/>
  <c r="IAM2" i="8"/>
  <c r="IAI2" i="8"/>
  <c r="IAE2" i="8"/>
  <c r="IAA2" i="8"/>
  <c r="HZW2" i="8"/>
  <c r="HZS2" i="8"/>
  <c r="HZO2" i="8"/>
  <c r="HZK2" i="8"/>
  <c r="HZG2" i="8"/>
  <c r="HZC2" i="8"/>
  <c r="HYY2" i="8"/>
  <c r="HYU2" i="8"/>
  <c r="HYQ2" i="8"/>
  <c r="HYM2" i="8"/>
  <c r="HYI2" i="8"/>
  <c r="HYE2" i="8"/>
  <c r="HYA2" i="8"/>
  <c r="HXW2" i="8"/>
  <c r="HXS2" i="8"/>
  <c r="HXO2" i="8"/>
  <c r="HXK2" i="8"/>
  <c r="HXG2" i="8"/>
  <c r="HXC2" i="8"/>
  <c r="HWY2" i="8"/>
  <c r="HWU2" i="8"/>
  <c r="HWQ2" i="8"/>
  <c r="HWM2" i="8"/>
  <c r="HWI2" i="8"/>
  <c r="HWE2" i="8"/>
  <c r="HWA2" i="8"/>
  <c r="HVW2" i="8"/>
  <c r="HVS2" i="8"/>
  <c r="HVO2" i="8"/>
  <c r="HVK2" i="8"/>
  <c r="HVG2" i="8"/>
  <c r="HVC2" i="8"/>
  <c r="HUY2" i="8"/>
  <c r="HUU2" i="8"/>
  <c r="HUQ2" i="8"/>
  <c r="HUM2" i="8"/>
  <c r="HUI2" i="8"/>
  <c r="HUE2" i="8"/>
  <c r="HUA2" i="8"/>
  <c r="HTW2" i="8"/>
  <c r="HTS2" i="8"/>
  <c r="HTO2" i="8"/>
  <c r="HTK2" i="8"/>
  <c r="HTG2" i="8"/>
  <c r="HTC2" i="8"/>
  <c r="HSY2" i="8"/>
  <c r="HSU2" i="8"/>
  <c r="HSQ2" i="8"/>
  <c r="HSM2" i="8"/>
  <c r="HSI2" i="8"/>
  <c r="HSE2" i="8"/>
  <c r="HSA2" i="8"/>
  <c r="HRW2" i="8"/>
  <c r="HRS2" i="8"/>
  <c r="HRO2" i="8"/>
  <c r="HRK2" i="8"/>
  <c r="HRG2" i="8"/>
  <c r="HRC2" i="8"/>
  <c r="HQY2" i="8"/>
  <c r="HQU2" i="8"/>
  <c r="HQQ2" i="8"/>
  <c r="HQM2" i="8"/>
  <c r="HQI2" i="8"/>
  <c r="HQE2" i="8"/>
  <c r="HQA2" i="8"/>
  <c r="HPW2" i="8"/>
  <c r="HPS2" i="8"/>
  <c r="HPO2" i="8"/>
  <c r="HPK2" i="8"/>
  <c r="HPG2" i="8"/>
  <c r="HPC2" i="8"/>
  <c r="HOY2" i="8"/>
  <c r="HOU2" i="8"/>
  <c r="HOQ2" i="8"/>
  <c r="HOM2" i="8"/>
  <c r="HOI2" i="8"/>
  <c r="HOE2" i="8"/>
  <c r="HOA2" i="8"/>
  <c r="HNW2" i="8"/>
  <c r="HNS2" i="8"/>
  <c r="HNO2" i="8"/>
  <c r="HNK2" i="8"/>
  <c r="HNG2" i="8"/>
  <c r="HNC2" i="8"/>
  <c r="HMY2" i="8"/>
  <c r="HMU2" i="8"/>
  <c r="HMQ2" i="8"/>
  <c r="HMM2" i="8"/>
  <c r="HMI2" i="8"/>
  <c r="HME2" i="8"/>
  <c r="HMA2" i="8"/>
  <c r="HLW2" i="8"/>
  <c r="HLS2" i="8"/>
  <c r="HLO2" i="8"/>
  <c r="HLK2" i="8"/>
  <c r="HLG2" i="8"/>
  <c r="HLC2" i="8"/>
  <c r="HKY2" i="8"/>
  <c r="HKU2" i="8"/>
  <c r="HKQ2" i="8"/>
  <c r="HKM2" i="8"/>
  <c r="HKI2" i="8"/>
  <c r="HKE2" i="8"/>
  <c r="HKA2" i="8"/>
  <c r="HJW2" i="8"/>
  <c r="HJS2" i="8"/>
  <c r="HJO2" i="8"/>
  <c r="HJK2" i="8"/>
  <c r="HJG2" i="8"/>
  <c r="HJC2" i="8"/>
  <c r="HIY2" i="8"/>
  <c r="HIU2" i="8"/>
  <c r="HIQ2" i="8"/>
  <c r="HIM2" i="8"/>
  <c r="HII2" i="8"/>
  <c r="HIE2" i="8"/>
  <c r="HIA2" i="8"/>
  <c r="HHW2" i="8"/>
  <c r="HHS2" i="8"/>
  <c r="HHO2" i="8"/>
  <c r="HHK2" i="8"/>
  <c r="HHG2" i="8"/>
  <c r="HHC2" i="8"/>
  <c r="HGY2" i="8"/>
  <c r="HGU2" i="8"/>
  <c r="HGQ2" i="8"/>
  <c r="HGM2" i="8"/>
  <c r="HGI2" i="8"/>
  <c r="HGE2" i="8"/>
  <c r="HGA2" i="8"/>
  <c r="HFW2" i="8"/>
  <c r="HFS2" i="8"/>
  <c r="HFO2" i="8"/>
  <c r="HFK2" i="8"/>
  <c r="HFG2" i="8"/>
  <c r="HFC2" i="8"/>
  <c r="HEY2" i="8"/>
  <c r="HEU2" i="8"/>
  <c r="HEQ2" i="8"/>
  <c r="HEM2" i="8"/>
  <c r="HEI2" i="8"/>
  <c r="HEE2" i="8"/>
  <c r="HEA2" i="8"/>
  <c r="HDW2" i="8"/>
  <c r="HDS2" i="8"/>
  <c r="HDO2" i="8"/>
  <c r="HDK2" i="8"/>
  <c r="HDG2" i="8"/>
  <c r="HDC2" i="8"/>
  <c r="HCY2" i="8"/>
  <c r="HCU2" i="8"/>
  <c r="HCQ2" i="8"/>
  <c r="HCM2" i="8"/>
  <c r="HCI2" i="8"/>
  <c r="HCE2" i="8"/>
  <c r="HCA2" i="8"/>
  <c r="HBW2" i="8"/>
  <c r="HBS2" i="8"/>
  <c r="HBO2" i="8"/>
  <c r="HBK2" i="8"/>
  <c r="HBG2" i="8"/>
  <c r="HBC2" i="8"/>
  <c r="HAY2" i="8"/>
  <c r="HAU2" i="8"/>
  <c r="HAQ2" i="8"/>
  <c r="HAM2" i="8"/>
  <c r="HAI2" i="8"/>
  <c r="HAE2" i="8"/>
  <c r="HAA2" i="8"/>
  <c r="GZW2" i="8"/>
  <c r="GZS2" i="8"/>
  <c r="GZO2" i="8"/>
  <c r="GZK2" i="8"/>
  <c r="GZG2" i="8"/>
  <c r="GZC2" i="8"/>
  <c r="GYY2" i="8"/>
  <c r="GYU2" i="8"/>
  <c r="GYQ2" i="8"/>
  <c r="GYM2" i="8"/>
  <c r="GYI2" i="8"/>
  <c r="GYE2" i="8"/>
  <c r="GYA2" i="8"/>
  <c r="GXW2" i="8"/>
  <c r="GXS2" i="8"/>
  <c r="GXO2" i="8"/>
  <c r="GXK2" i="8"/>
  <c r="GXG2" i="8"/>
  <c r="GXC2" i="8"/>
  <c r="GWY2" i="8"/>
  <c r="GWU2" i="8"/>
  <c r="GWQ2" i="8"/>
  <c r="GWM2" i="8"/>
  <c r="GWI2" i="8"/>
  <c r="GWE2" i="8"/>
  <c r="GWA2" i="8"/>
  <c r="GVW2" i="8"/>
  <c r="GVS2" i="8"/>
  <c r="GVO2" i="8"/>
  <c r="GVK2" i="8"/>
  <c r="GVG2" i="8"/>
  <c r="GVC2" i="8"/>
  <c r="GUY2" i="8"/>
  <c r="GUU2" i="8"/>
  <c r="GUQ2" i="8"/>
  <c r="GUM2" i="8"/>
  <c r="GUI2" i="8"/>
  <c r="GUE2" i="8"/>
  <c r="GUA2" i="8"/>
  <c r="GTW2" i="8"/>
  <c r="GTS2" i="8"/>
  <c r="GTO2" i="8"/>
  <c r="GTK2" i="8"/>
  <c r="GTG2" i="8"/>
  <c r="GTC2" i="8"/>
  <c r="GSY2" i="8"/>
  <c r="GSU2" i="8"/>
  <c r="GSQ2" i="8"/>
  <c r="GSM2" i="8"/>
  <c r="GSI2" i="8"/>
  <c r="GSE2" i="8"/>
  <c r="GSA2" i="8"/>
  <c r="GRW2" i="8"/>
  <c r="GRS2" i="8"/>
  <c r="GRO2" i="8"/>
  <c r="GRK2" i="8"/>
  <c r="GRG2" i="8"/>
  <c r="GRC2" i="8"/>
  <c r="GQY2" i="8"/>
  <c r="GQU2" i="8"/>
  <c r="GQQ2" i="8"/>
  <c r="GQM2" i="8"/>
  <c r="GQI2" i="8"/>
  <c r="GQE2" i="8"/>
  <c r="GQA2" i="8"/>
  <c r="GPW2" i="8"/>
  <c r="GPS2" i="8"/>
  <c r="GPO2" i="8"/>
  <c r="GPK2" i="8"/>
  <c r="GPG2" i="8"/>
  <c r="GPC2" i="8"/>
  <c r="GOY2" i="8"/>
  <c r="GOU2" i="8"/>
  <c r="GOQ2" i="8"/>
  <c r="GOM2" i="8"/>
  <c r="GOI2" i="8"/>
  <c r="GOE2" i="8"/>
  <c r="GOA2" i="8"/>
  <c r="GNW2" i="8"/>
  <c r="GNS2" i="8"/>
  <c r="GNO2" i="8"/>
  <c r="GNK2" i="8"/>
  <c r="GNG2" i="8"/>
  <c r="GNC2" i="8"/>
  <c r="GMY2" i="8"/>
  <c r="GMU2" i="8"/>
  <c r="GMQ2" i="8"/>
  <c r="GMM2" i="8"/>
  <c r="GMI2" i="8"/>
  <c r="GME2" i="8"/>
  <c r="GMA2" i="8"/>
  <c r="GLW2" i="8"/>
  <c r="GLS2" i="8"/>
  <c r="GLO2" i="8"/>
  <c r="GLK2" i="8"/>
  <c r="GLG2" i="8"/>
  <c r="GLC2" i="8"/>
  <c r="GKY2" i="8"/>
  <c r="GKU2" i="8"/>
  <c r="GKQ2" i="8"/>
  <c r="GKM2" i="8"/>
  <c r="GKI2" i="8"/>
  <c r="GKE2" i="8"/>
  <c r="GKA2" i="8"/>
  <c r="GJW2" i="8"/>
  <c r="GJS2" i="8"/>
  <c r="GJO2" i="8"/>
  <c r="GJK2" i="8"/>
  <c r="GJG2" i="8"/>
  <c r="GJC2" i="8"/>
  <c r="GIY2" i="8"/>
  <c r="GIU2" i="8"/>
  <c r="GIQ2" i="8"/>
  <c r="GIM2" i="8"/>
  <c r="GII2" i="8"/>
  <c r="GIE2" i="8"/>
  <c r="GIA2" i="8"/>
  <c r="GHW2" i="8"/>
  <c r="GHS2" i="8"/>
  <c r="GHO2" i="8"/>
  <c r="GHK2" i="8"/>
  <c r="GHG2" i="8"/>
  <c r="GHC2" i="8"/>
  <c r="GGY2" i="8"/>
  <c r="GGU2" i="8"/>
  <c r="GGQ2" i="8"/>
  <c r="GGM2" i="8"/>
  <c r="GGI2" i="8"/>
  <c r="GGE2" i="8"/>
  <c r="GGA2" i="8"/>
  <c r="GFW2" i="8"/>
  <c r="GFS2" i="8"/>
  <c r="GFO2" i="8"/>
  <c r="GFK2" i="8"/>
  <c r="GFG2" i="8"/>
  <c r="GFC2" i="8"/>
  <c r="GEY2" i="8"/>
  <c r="GEU2" i="8"/>
  <c r="GEQ2" i="8"/>
  <c r="GEM2" i="8"/>
  <c r="GEI2" i="8"/>
  <c r="GEE2" i="8"/>
  <c r="GEA2" i="8"/>
  <c r="GDW2" i="8"/>
  <c r="GDS2" i="8"/>
  <c r="GDO2" i="8"/>
  <c r="GDK2" i="8"/>
  <c r="GDG2" i="8"/>
  <c r="GDC2" i="8"/>
  <c r="GCY2" i="8"/>
  <c r="GCU2" i="8"/>
  <c r="GCQ2" i="8"/>
  <c r="GCM2" i="8"/>
  <c r="GCI2" i="8"/>
  <c r="GCE2" i="8"/>
  <c r="GCA2" i="8"/>
  <c r="GBW2" i="8"/>
  <c r="GBS2" i="8"/>
  <c r="GBO2" i="8"/>
  <c r="GBK2" i="8"/>
  <c r="GBG2" i="8"/>
  <c r="GBC2" i="8"/>
  <c r="GAY2" i="8"/>
  <c r="GAU2" i="8"/>
  <c r="GAQ2" i="8"/>
  <c r="GAM2" i="8"/>
  <c r="GAI2" i="8"/>
  <c r="GAE2" i="8"/>
  <c r="GAA2" i="8"/>
  <c r="FZW2" i="8"/>
  <c r="FZS2" i="8"/>
  <c r="FZO2" i="8"/>
  <c r="FZK2" i="8"/>
  <c r="FZG2" i="8"/>
  <c r="FZC2" i="8"/>
  <c r="FYY2" i="8"/>
  <c r="FYU2" i="8"/>
  <c r="FYQ2" i="8"/>
  <c r="FYM2" i="8"/>
  <c r="FYI2" i="8"/>
  <c r="FYE2" i="8"/>
  <c r="FYA2" i="8"/>
  <c r="FXW2" i="8"/>
  <c r="FXS2" i="8"/>
  <c r="FXO2" i="8"/>
  <c r="FXK2" i="8"/>
  <c r="FXG2" i="8"/>
  <c r="FXC2" i="8"/>
  <c r="FWY2" i="8"/>
  <c r="FWU2" i="8"/>
  <c r="FWQ2" i="8"/>
  <c r="FWM2" i="8"/>
  <c r="FWI2" i="8"/>
  <c r="FWE2" i="8"/>
  <c r="FWA2" i="8"/>
  <c r="FVW2" i="8"/>
  <c r="FVS2" i="8"/>
  <c r="FVO2" i="8"/>
  <c r="FVK2" i="8"/>
  <c r="FVG2" i="8"/>
  <c r="FVC2" i="8"/>
  <c r="FUY2" i="8"/>
  <c r="FUU2" i="8"/>
  <c r="FUQ2" i="8"/>
  <c r="FUM2" i="8"/>
  <c r="FUI2" i="8"/>
  <c r="FUE2" i="8"/>
  <c r="FUA2" i="8"/>
  <c r="FTW2" i="8"/>
  <c r="FTS2" i="8"/>
  <c r="FTO2" i="8"/>
  <c r="FTK2" i="8"/>
  <c r="FTG2" i="8"/>
  <c r="FTC2" i="8"/>
  <c r="FSY2" i="8"/>
  <c r="FSU2" i="8"/>
  <c r="FSQ2" i="8"/>
  <c r="FSM2" i="8"/>
  <c r="FSI2" i="8"/>
  <c r="FSE2" i="8"/>
  <c r="FSA2" i="8"/>
  <c r="FRW2" i="8"/>
  <c r="FRS2" i="8"/>
  <c r="FRO2" i="8"/>
  <c r="FRK2" i="8"/>
  <c r="FRG2" i="8"/>
  <c r="FRC2" i="8"/>
  <c r="FQY2" i="8"/>
  <c r="FQU2" i="8"/>
  <c r="FQQ2" i="8"/>
  <c r="FQM2" i="8"/>
  <c r="FQI2" i="8"/>
  <c r="FQE2" i="8"/>
  <c r="FQA2" i="8"/>
  <c r="FPW2" i="8"/>
  <c r="FPS2" i="8"/>
  <c r="FPO2" i="8"/>
  <c r="FPK2" i="8"/>
  <c r="FPG2" i="8"/>
  <c r="FPC2" i="8"/>
  <c r="FOY2" i="8"/>
  <c r="FOU2" i="8"/>
  <c r="FOQ2" i="8"/>
  <c r="FOM2" i="8"/>
  <c r="FOI2" i="8"/>
  <c r="FOE2" i="8"/>
  <c r="FOA2" i="8"/>
  <c r="FNW2" i="8"/>
  <c r="FNS2" i="8"/>
  <c r="FNO2" i="8"/>
  <c r="FNK2" i="8"/>
  <c r="FNG2" i="8"/>
  <c r="FNC2" i="8"/>
  <c r="FMY2" i="8"/>
  <c r="FMU2" i="8"/>
  <c r="FMQ2" i="8"/>
  <c r="FMM2" i="8"/>
  <c r="FMI2" i="8"/>
  <c r="FME2" i="8"/>
  <c r="FMA2" i="8"/>
  <c r="FLW2" i="8"/>
  <c r="FLS2" i="8"/>
  <c r="FLO2" i="8"/>
  <c r="FLK2" i="8"/>
  <c r="FLG2" i="8"/>
  <c r="FLC2" i="8"/>
  <c r="FKY2" i="8"/>
  <c r="FKU2" i="8"/>
  <c r="FKQ2" i="8"/>
  <c r="FKM2" i="8"/>
  <c r="FKI2" i="8"/>
  <c r="FKE2" i="8"/>
  <c r="FKA2" i="8"/>
  <c r="FJW2" i="8"/>
  <c r="FJS2" i="8"/>
  <c r="FJO2" i="8"/>
  <c r="FJK2" i="8"/>
  <c r="FJG2" i="8"/>
  <c r="FJC2" i="8"/>
  <c r="FIY2" i="8"/>
  <c r="FIU2" i="8"/>
  <c r="FIQ2" i="8"/>
  <c r="FIM2" i="8"/>
  <c r="FII2" i="8"/>
  <c r="FIE2" i="8"/>
  <c r="FIA2" i="8"/>
  <c r="FHW2" i="8"/>
  <c r="FHS2" i="8"/>
  <c r="FHO2" i="8"/>
  <c r="FHK2" i="8"/>
  <c r="FHG2" i="8"/>
  <c r="FHC2" i="8"/>
  <c r="FGY2" i="8"/>
  <c r="FGU2" i="8"/>
  <c r="FGQ2" i="8"/>
  <c r="FGM2" i="8"/>
  <c r="FGI2" i="8"/>
  <c r="FGE2" i="8"/>
  <c r="FGA2" i="8"/>
  <c r="FFW2" i="8"/>
  <c r="FFS2" i="8"/>
  <c r="FFO2" i="8"/>
  <c r="FFK2" i="8"/>
  <c r="FFG2" i="8"/>
  <c r="FFC2" i="8"/>
  <c r="FEY2" i="8"/>
  <c r="FEU2" i="8"/>
  <c r="FEQ2" i="8"/>
  <c r="FEM2" i="8"/>
  <c r="FEI2" i="8"/>
  <c r="FEE2" i="8"/>
  <c r="FEA2" i="8"/>
  <c r="FDW2" i="8"/>
  <c r="FDS2" i="8"/>
  <c r="FDO2" i="8"/>
  <c r="FDK2" i="8"/>
  <c r="FDG2" i="8"/>
  <c r="FDC2" i="8"/>
  <c r="FCY2" i="8"/>
  <c r="FCU2" i="8"/>
  <c r="FCQ2" i="8"/>
  <c r="FCM2" i="8"/>
  <c r="FCI2" i="8"/>
  <c r="FCE2" i="8"/>
  <c r="FCA2" i="8"/>
  <c r="FBW2" i="8"/>
  <c r="FBS2" i="8"/>
  <c r="FBO2" i="8"/>
  <c r="FBK2" i="8"/>
  <c r="FBG2" i="8"/>
  <c r="FBC2" i="8"/>
  <c r="FAY2" i="8"/>
  <c r="FAU2" i="8"/>
  <c r="FAQ2" i="8"/>
  <c r="FAM2" i="8"/>
  <c r="FAI2" i="8"/>
  <c r="FAE2" i="8"/>
  <c r="FAA2" i="8"/>
  <c r="EZW2" i="8"/>
  <c r="EZS2" i="8"/>
  <c r="EZO2" i="8"/>
  <c r="EZK2" i="8"/>
  <c r="EZG2" i="8"/>
  <c r="EZC2" i="8"/>
  <c r="EYY2" i="8"/>
  <c r="EYU2" i="8"/>
  <c r="EYQ2" i="8"/>
  <c r="EYM2" i="8"/>
  <c r="EYI2" i="8"/>
  <c r="EYE2" i="8"/>
  <c r="EYA2" i="8"/>
  <c r="EXW2" i="8"/>
  <c r="EXS2" i="8"/>
  <c r="EXO2" i="8"/>
  <c r="EXK2" i="8"/>
  <c r="EXG2" i="8"/>
  <c r="EXC2" i="8"/>
  <c r="EWY2" i="8"/>
  <c r="EWU2" i="8"/>
  <c r="EWQ2" i="8"/>
  <c r="EWM2" i="8"/>
  <c r="EWI2" i="8"/>
  <c r="EWE2" i="8"/>
  <c r="EWA2" i="8"/>
  <c r="EVW2" i="8"/>
  <c r="EVS2" i="8"/>
  <c r="EVO2" i="8"/>
  <c r="EVK2" i="8"/>
  <c r="EVG2" i="8"/>
  <c r="EVC2" i="8"/>
  <c r="EUY2" i="8"/>
  <c r="EUU2" i="8"/>
  <c r="EUQ2" i="8"/>
  <c r="EUM2" i="8"/>
  <c r="EUI2" i="8"/>
  <c r="EUE2" i="8"/>
  <c r="EUA2" i="8"/>
  <c r="ETW2" i="8"/>
  <c r="ETS2" i="8"/>
  <c r="ETO2" i="8"/>
  <c r="ETK2" i="8"/>
  <c r="ETG2" i="8"/>
  <c r="ETC2" i="8"/>
  <c r="ESY2" i="8"/>
  <c r="ESU2" i="8"/>
  <c r="ESQ2" i="8"/>
  <c r="ESM2" i="8"/>
  <c r="ESI2" i="8"/>
  <c r="ESE2" i="8"/>
  <c r="ESA2" i="8"/>
  <c r="ERW2" i="8"/>
  <c r="ERS2" i="8"/>
  <c r="ERO2" i="8"/>
  <c r="ERK2" i="8"/>
  <c r="ERG2" i="8"/>
  <c r="ERC2" i="8"/>
  <c r="EQY2" i="8"/>
  <c r="EQU2" i="8"/>
  <c r="EQQ2" i="8"/>
  <c r="EQM2" i="8"/>
  <c r="EQI2" i="8"/>
  <c r="EQE2" i="8"/>
  <c r="EQA2" i="8"/>
  <c r="EPW2" i="8"/>
  <c r="EPS2" i="8"/>
  <c r="EPO2" i="8"/>
  <c r="EPK2" i="8"/>
  <c r="EPG2" i="8"/>
  <c r="EPC2" i="8"/>
  <c r="EOY2" i="8"/>
  <c r="EOU2" i="8"/>
  <c r="EOQ2" i="8"/>
  <c r="EOM2" i="8"/>
  <c r="EOI2" i="8"/>
  <c r="EOE2" i="8"/>
  <c r="EOA2" i="8"/>
  <c r="ENW2" i="8"/>
  <c r="ENS2" i="8"/>
  <c r="ENO2" i="8"/>
  <c r="ENK2" i="8"/>
  <c r="ENG2" i="8"/>
  <c r="ENC2" i="8"/>
  <c r="EMY2" i="8"/>
  <c r="EMU2" i="8"/>
  <c r="EMQ2" i="8"/>
  <c r="EMM2" i="8"/>
  <c r="EMI2" i="8"/>
  <c r="EME2" i="8"/>
  <c r="EMA2" i="8"/>
  <c r="ELW2" i="8"/>
  <c r="ELS2" i="8"/>
  <c r="ELO2" i="8"/>
  <c r="ELK2" i="8"/>
  <c r="ELG2" i="8"/>
  <c r="ELC2" i="8"/>
  <c r="EKY2" i="8"/>
  <c r="EKU2" i="8"/>
  <c r="EKQ2" i="8"/>
  <c r="EKM2" i="8"/>
  <c r="EKI2" i="8"/>
  <c r="EKE2" i="8"/>
  <c r="EKA2" i="8"/>
  <c r="EJW2" i="8"/>
  <c r="EJS2" i="8"/>
  <c r="EJO2" i="8"/>
  <c r="EJK2" i="8"/>
  <c r="EJG2" i="8"/>
  <c r="EJC2" i="8"/>
  <c r="EIY2" i="8"/>
  <c r="EIU2" i="8"/>
  <c r="EIQ2" i="8"/>
  <c r="EIM2" i="8"/>
  <c r="EII2" i="8"/>
  <c r="EIE2" i="8"/>
  <c r="EIA2" i="8"/>
  <c r="EHW2" i="8"/>
  <c r="EHS2" i="8"/>
  <c r="EHO2" i="8"/>
  <c r="EHK2" i="8"/>
  <c r="EHG2" i="8"/>
  <c r="EHC2" i="8"/>
  <c r="EGY2" i="8"/>
  <c r="EGU2" i="8"/>
  <c r="EGQ2" i="8"/>
  <c r="EGM2" i="8"/>
  <c r="EGI2" i="8"/>
  <c r="EGE2" i="8"/>
  <c r="EGA2" i="8"/>
  <c r="EFW2" i="8"/>
  <c r="EFS2" i="8"/>
  <c r="EFO2" i="8"/>
  <c r="EFK2" i="8"/>
  <c r="EFG2" i="8"/>
  <c r="EFC2" i="8"/>
  <c r="EEY2" i="8"/>
  <c r="EEU2" i="8"/>
  <c r="EEQ2" i="8"/>
  <c r="EEM2" i="8"/>
  <c r="EEI2" i="8"/>
  <c r="EEE2" i="8"/>
  <c r="EEA2" i="8"/>
  <c r="EDW2" i="8"/>
  <c r="EDS2" i="8"/>
  <c r="EDO2" i="8"/>
  <c r="EDK2" i="8"/>
  <c r="EDG2" i="8"/>
  <c r="EDC2" i="8"/>
  <c r="ECY2" i="8"/>
  <c r="ECU2" i="8"/>
  <c r="ECQ2" i="8"/>
  <c r="ECM2" i="8"/>
  <c r="ECI2" i="8"/>
  <c r="ECE2" i="8"/>
  <c r="ECA2" i="8"/>
  <c r="EBW2" i="8"/>
  <c r="EBS2" i="8"/>
  <c r="EBO2" i="8"/>
  <c r="EBK2" i="8"/>
  <c r="EBG2" i="8"/>
  <c r="EBC2" i="8"/>
  <c r="EAY2" i="8"/>
  <c r="EAU2" i="8"/>
  <c r="EAQ2" i="8"/>
  <c r="EAM2" i="8"/>
  <c r="EAI2" i="8"/>
  <c r="EAE2" i="8"/>
  <c r="EAA2" i="8"/>
  <c r="DZW2" i="8"/>
  <c r="DZS2" i="8"/>
  <c r="DZO2" i="8"/>
  <c r="DZK2" i="8"/>
  <c r="DZG2" i="8"/>
  <c r="DZC2" i="8"/>
  <c r="DYY2" i="8"/>
  <c r="DYU2" i="8"/>
  <c r="DYQ2" i="8"/>
  <c r="DYM2" i="8"/>
  <c r="DYI2" i="8"/>
  <c r="DYE2" i="8"/>
  <c r="DYA2" i="8"/>
  <c r="DXW2" i="8"/>
  <c r="DXS2" i="8"/>
  <c r="DXO2" i="8"/>
  <c r="DXK2" i="8"/>
  <c r="DXG2" i="8"/>
  <c r="DXC2" i="8"/>
  <c r="DWY2" i="8"/>
  <c r="DWU2" i="8"/>
  <c r="DWQ2" i="8"/>
  <c r="DWM2" i="8"/>
  <c r="DWI2" i="8"/>
  <c r="DWE2" i="8"/>
  <c r="DWA2" i="8"/>
  <c r="DVW2" i="8"/>
  <c r="DVS2" i="8"/>
  <c r="DVO2" i="8"/>
  <c r="DVK2" i="8"/>
  <c r="DVG2" i="8"/>
  <c r="DVC2" i="8"/>
  <c r="DUY2" i="8"/>
  <c r="DUU2" i="8"/>
  <c r="DUQ2" i="8"/>
  <c r="DUM2" i="8"/>
  <c r="DUI2" i="8"/>
  <c r="DUE2" i="8"/>
  <c r="DUA2" i="8"/>
  <c r="DTW2" i="8"/>
  <c r="DTS2" i="8"/>
  <c r="DTO2" i="8"/>
  <c r="DTK2" i="8"/>
  <c r="DTG2" i="8"/>
  <c r="DTC2" i="8"/>
  <c r="DSY2" i="8"/>
  <c r="DSU2" i="8"/>
  <c r="DSQ2" i="8"/>
  <c r="DSM2" i="8"/>
  <c r="DSI2" i="8"/>
  <c r="DSE2" i="8"/>
  <c r="DSA2" i="8"/>
  <c r="DRW2" i="8"/>
  <c r="DRS2" i="8"/>
  <c r="DRO2" i="8"/>
  <c r="DRK2" i="8"/>
  <c r="DRG2" i="8"/>
  <c r="DRC2" i="8"/>
  <c r="DQY2" i="8"/>
  <c r="DQU2" i="8"/>
  <c r="DQQ2" i="8"/>
  <c r="DQM2" i="8"/>
  <c r="DQI2" i="8"/>
  <c r="DQE2" i="8"/>
  <c r="DQA2" i="8"/>
  <c r="DPW2" i="8"/>
  <c r="DPS2" i="8"/>
  <c r="DPO2" i="8"/>
  <c r="DPK2" i="8"/>
  <c r="DPG2" i="8"/>
  <c r="DPC2" i="8"/>
  <c r="DOY2" i="8"/>
  <c r="DOU2" i="8"/>
  <c r="DOQ2" i="8"/>
  <c r="DOM2" i="8"/>
  <c r="DOI2" i="8"/>
  <c r="DOE2" i="8"/>
  <c r="DOA2" i="8"/>
  <c r="DNW2" i="8"/>
  <c r="DNS2" i="8"/>
  <c r="DNO2" i="8"/>
  <c r="DNK2" i="8"/>
  <c r="DNG2" i="8"/>
  <c r="DNC2" i="8"/>
  <c r="DMY2" i="8"/>
  <c r="DMU2" i="8"/>
  <c r="DMQ2" i="8"/>
  <c r="DMM2" i="8"/>
  <c r="DMI2" i="8"/>
  <c r="DME2" i="8"/>
  <c r="DMA2" i="8"/>
  <c r="DLW2" i="8"/>
  <c r="DLS2" i="8"/>
  <c r="DLO2" i="8"/>
  <c r="DLK2" i="8"/>
  <c r="DLG2" i="8"/>
  <c r="DLC2" i="8"/>
  <c r="DKY2" i="8"/>
  <c r="DKU2" i="8"/>
  <c r="DKQ2" i="8"/>
  <c r="DKM2" i="8"/>
  <c r="DKI2" i="8"/>
  <c r="DKE2" i="8"/>
  <c r="DKA2" i="8"/>
  <c r="DJW2" i="8"/>
  <c r="DJS2" i="8"/>
  <c r="DJO2" i="8"/>
  <c r="DJK2" i="8"/>
  <c r="DJG2" i="8"/>
  <c r="DJC2" i="8"/>
  <c r="DIY2" i="8"/>
  <c r="DIU2" i="8"/>
  <c r="DIQ2" i="8"/>
  <c r="DIM2" i="8"/>
  <c r="DII2" i="8"/>
  <c r="DIE2" i="8"/>
  <c r="DIA2" i="8"/>
  <c r="DHW2" i="8"/>
  <c r="DHS2" i="8"/>
  <c r="DHO2" i="8"/>
  <c r="DHK2" i="8"/>
  <c r="DHG2" i="8"/>
  <c r="DHC2" i="8"/>
  <c r="DGY2" i="8"/>
  <c r="DGU2" i="8"/>
  <c r="DGQ2" i="8"/>
  <c r="DGM2" i="8"/>
  <c r="DGI2" i="8"/>
  <c r="DGE2" i="8"/>
  <c r="DGA2" i="8"/>
  <c r="DFW2" i="8"/>
  <c r="DFS2" i="8"/>
  <c r="DFO2" i="8"/>
  <c r="DFK2" i="8"/>
  <c r="DFG2" i="8"/>
  <c r="DFC2" i="8"/>
  <c r="DEY2" i="8"/>
  <c r="DEU2" i="8"/>
  <c r="DEQ2" i="8"/>
  <c r="DEM2" i="8"/>
  <c r="DEI2" i="8"/>
  <c r="DEE2" i="8"/>
  <c r="DEA2" i="8"/>
  <c r="DDW2" i="8"/>
  <c r="DDS2" i="8"/>
  <c r="DDO2" i="8"/>
  <c r="DDK2" i="8"/>
  <c r="DDG2" i="8"/>
  <c r="DDC2" i="8"/>
  <c r="DCY2" i="8"/>
  <c r="DCU2" i="8"/>
  <c r="DCQ2" i="8"/>
  <c r="DCM2" i="8"/>
  <c r="DCI2" i="8"/>
  <c r="DCE2" i="8"/>
  <c r="DCA2" i="8"/>
  <c r="DBW2" i="8"/>
  <c r="DBS2" i="8"/>
  <c r="DBO2" i="8"/>
  <c r="DBK2" i="8"/>
  <c r="DBG2" i="8"/>
  <c r="DBC2" i="8"/>
  <c r="DAY2" i="8"/>
  <c r="DAU2" i="8"/>
  <c r="DAQ2" i="8"/>
  <c r="DAM2" i="8"/>
  <c r="DAI2" i="8"/>
  <c r="DAE2" i="8"/>
  <c r="DAA2" i="8"/>
  <c r="CZW2" i="8"/>
  <c r="CZS2" i="8"/>
  <c r="CZO2" i="8"/>
  <c r="CZK2" i="8"/>
  <c r="CZG2" i="8"/>
  <c r="CZC2" i="8"/>
  <c r="CYY2" i="8"/>
  <c r="CYU2" i="8"/>
  <c r="CYQ2" i="8"/>
  <c r="CYM2" i="8"/>
  <c r="CYI2" i="8"/>
  <c r="CYE2" i="8"/>
  <c r="CYA2" i="8"/>
  <c r="CXW2" i="8"/>
  <c r="CXS2" i="8"/>
  <c r="CXO2" i="8"/>
  <c r="CXK2" i="8"/>
  <c r="CXG2" i="8"/>
  <c r="CXC2" i="8"/>
  <c r="CWY2" i="8"/>
  <c r="CWU2" i="8"/>
  <c r="CWQ2" i="8"/>
  <c r="CWM2" i="8"/>
  <c r="CWI2" i="8"/>
  <c r="CWE2" i="8"/>
  <c r="CWA2" i="8"/>
  <c r="CVW2" i="8"/>
  <c r="CVS2" i="8"/>
  <c r="CVO2" i="8"/>
  <c r="CVK2" i="8"/>
  <c r="CVG2" i="8"/>
  <c r="CVC2" i="8"/>
  <c r="CUY2" i="8"/>
  <c r="CUU2" i="8"/>
  <c r="CUQ2" i="8"/>
  <c r="CUM2" i="8"/>
  <c r="CUI2" i="8"/>
  <c r="CUE2" i="8"/>
  <c r="CUA2" i="8"/>
  <c r="CTW2" i="8"/>
  <c r="CTS2" i="8"/>
  <c r="CTO2" i="8"/>
  <c r="CTK2" i="8"/>
  <c r="CTG2" i="8"/>
  <c r="CTC2" i="8"/>
  <c r="CSY2" i="8"/>
  <c r="CSU2" i="8"/>
  <c r="CSQ2" i="8"/>
  <c r="CSM2" i="8"/>
  <c r="CSI2" i="8"/>
  <c r="CSE2" i="8"/>
  <c r="CSA2" i="8"/>
  <c r="CRW2" i="8"/>
  <c r="CRS2" i="8"/>
  <c r="CRO2" i="8"/>
  <c r="CRK2" i="8"/>
  <c r="CRG2" i="8"/>
  <c r="CRC2" i="8"/>
  <c r="CQY2" i="8"/>
  <c r="CQU2" i="8"/>
  <c r="CQQ2" i="8"/>
  <c r="CQM2" i="8"/>
  <c r="CQI2" i="8"/>
  <c r="CQE2" i="8"/>
  <c r="CQA2" i="8"/>
  <c r="CPW2" i="8"/>
  <c r="CPS2" i="8"/>
  <c r="CPO2" i="8"/>
  <c r="CPK2" i="8"/>
  <c r="CPG2" i="8"/>
  <c r="CPC2" i="8"/>
  <c r="COY2" i="8"/>
  <c r="COU2" i="8"/>
  <c r="COQ2" i="8"/>
  <c r="COM2" i="8"/>
  <c r="COI2" i="8"/>
  <c r="COE2" i="8"/>
  <c r="COA2" i="8"/>
  <c r="CNW2" i="8"/>
  <c r="CNS2" i="8"/>
  <c r="CNO2" i="8"/>
  <c r="CNK2" i="8"/>
  <c r="CNG2" i="8"/>
  <c r="CNC2" i="8"/>
  <c r="CMY2" i="8"/>
  <c r="CMU2" i="8"/>
  <c r="CMQ2" i="8"/>
  <c r="CMM2" i="8"/>
  <c r="CMI2" i="8"/>
  <c r="CME2" i="8"/>
  <c r="CMA2" i="8"/>
  <c r="CLW2" i="8"/>
  <c r="CLS2" i="8"/>
  <c r="CLO2" i="8"/>
  <c r="CLK2" i="8"/>
  <c r="CLG2" i="8"/>
  <c r="CLC2" i="8"/>
  <c r="CKY2" i="8"/>
  <c r="CKU2" i="8"/>
  <c r="CKQ2" i="8"/>
  <c r="CKM2" i="8"/>
  <c r="CKI2" i="8"/>
  <c r="CKE2" i="8"/>
  <c r="CKA2" i="8"/>
  <c r="CJW2" i="8"/>
  <c r="CJS2" i="8"/>
  <c r="CJO2" i="8"/>
  <c r="CJK2" i="8"/>
  <c r="CJG2" i="8"/>
  <c r="CJC2" i="8"/>
  <c r="CIY2" i="8"/>
  <c r="CIU2" i="8"/>
  <c r="CIQ2" i="8"/>
  <c r="CIM2" i="8"/>
  <c r="CII2" i="8"/>
  <c r="CIE2" i="8"/>
  <c r="CIA2" i="8"/>
  <c r="CHW2" i="8"/>
  <c r="CHS2" i="8"/>
  <c r="CHO2" i="8"/>
  <c r="CHK2" i="8"/>
  <c r="CHG2" i="8"/>
  <c r="CHC2" i="8"/>
  <c r="CGY2" i="8"/>
  <c r="CGU2" i="8"/>
  <c r="CGQ2" i="8"/>
  <c r="CGM2" i="8"/>
  <c r="CGI2" i="8"/>
  <c r="CGE2" i="8"/>
  <c r="CGA2" i="8"/>
  <c r="CFW2" i="8"/>
  <c r="CFS2" i="8"/>
  <c r="CFO2" i="8"/>
  <c r="CFK2" i="8"/>
  <c r="CFG2" i="8"/>
  <c r="CFC2" i="8"/>
  <c r="CEY2" i="8"/>
  <c r="CEU2" i="8"/>
  <c r="CEQ2" i="8"/>
  <c r="CEM2" i="8"/>
  <c r="CEI2" i="8"/>
  <c r="CEE2" i="8"/>
  <c r="CEA2" i="8"/>
  <c r="CDW2" i="8"/>
  <c r="CDS2" i="8"/>
  <c r="CDO2" i="8"/>
  <c r="CDK2" i="8"/>
  <c r="CDG2" i="8"/>
  <c r="CDC2" i="8"/>
  <c r="CCY2" i="8"/>
  <c r="CCU2" i="8"/>
  <c r="CCQ2" i="8"/>
  <c r="CCM2" i="8"/>
  <c r="CCI2" i="8"/>
  <c r="CCE2" i="8"/>
  <c r="CCA2" i="8"/>
  <c r="CBW2" i="8"/>
  <c r="CBS2" i="8"/>
  <c r="CBO2" i="8"/>
  <c r="CBK2" i="8"/>
  <c r="CBG2" i="8"/>
  <c r="CBC2" i="8"/>
  <c r="CAY2" i="8"/>
  <c r="CAU2" i="8"/>
  <c r="CAQ2" i="8"/>
  <c r="CAM2" i="8"/>
  <c r="CAI2" i="8"/>
  <c r="CAE2" i="8"/>
  <c r="CAA2" i="8"/>
  <c r="BZW2" i="8"/>
  <c r="BZS2" i="8"/>
  <c r="BZO2" i="8"/>
  <c r="BZK2" i="8"/>
  <c r="BZG2" i="8"/>
  <c r="BZC2" i="8"/>
  <c r="BYY2" i="8"/>
  <c r="BYU2" i="8"/>
  <c r="BYQ2" i="8"/>
  <c r="BYM2" i="8"/>
  <c r="BYI2" i="8"/>
  <c r="BYE2" i="8"/>
  <c r="BYA2" i="8"/>
  <c r="BXW2" i="8"/>
  <c r="BXS2" i="8"/>
  <c r="BXO2" i="8"/>
  <c r="BXK2" i="8"/>
  <c r="BXG2" i="8"/>
  <c r="BXC2" i="8"/>
  <c r="BWY2" i="8"/>
  <c r="BWU2" i="8"/>
  <c r="BWQ2" i="8"/>
  <c r="BWM2" i="8"/>
  <c r="BWI2" i="8"/>
  <c r="BWE2" i="8"/>
  <c r="BWA2" i="8"/>
  <c r="BVW2" i="8"/>
  <c r="BVS2" i="8"/>
  <c r="BVO2" i="8"/>
  <c r="BVK2" i="8"/>
  <c r="BVG2" i="8"/>
  <c r="BVC2" i="8"/>
  <c r="BUY2" i="8"/>
  <c r="BUU2" i="8"/>
  <c r="BUQ2" i="8"/>
  <c r="BUM2" i="8"/>
  <c r="BUI2" i="8"/>
  <c r="BUE2" i="8"/>
  <c r="BUA2" i="8"/>
  <c r="BTW2" i="8"/>
  <c r="BTS2" i="8"/>
  <c r="BTO2" i="8"/>
  <c r="BTK2" i="8"/>
  <c r="BTG2" i="8"/>
  <c r="BTC2" i="8"/>
  <c r="BSY2" i="8"/>
  <c r="BSU2" i="8"/>
  <c r="BSQ2" i="8"/>
  <c r="BSM2" i="8"/>
  <c r="BSI2" i="8"/>
  <c r="BSE2" i="8"/>
  <c r="BSA2" i="8"/>
  <c r="BRW2" i="8"/>
  <c r="BRS2" i="8"/>
  <c r="BRO2" i="8"/>
  <c r="BRK2" i="8"/>
  <c r="BRG2" i="8"/>
  <c r="BRC2" i="8"/>
  <c r="BQY2" i="8"/>
  <c r="BQU2" i="8"/>
  <c r="BQQ2" i="8"/>
  <c r="BQM2" i="8"/>
  <c r="BQI2" i="8"/>
  <c r="BQE2" i="8"/>
  <c r="BQA2" i="8"/>
  <c r="BPW2" i="8"/>
  <c r="BPS2" i="8"/>
  <c r="BPO2" i="8"/>
  <c r="BPK2" i="8"/>
  <c r="BPG2" i="8"/>
  <c r="BPC2" i="8"/>
  <c r="BOY2" i="8"/>
  <c r="BOU2" i="8"/>
  <c r="BOQ2" i="8"/>
  <c r="BOM2" i="8"/>
  <c r="BOI2" i="8"/>
  <c r="BOE2" i="8"/>
  <c r="BOA2" i="8"/>
  <c r="BNW2" i="8"/>
  <c r="BNS2" i="8"/>
  <c r="BNO2" i="8"/>
  <c r="BNK2" i="8"/>
  <c r="BNG2" i="8"/>
  <c r="BNC2" i="8"/>
  <c r="BMY2" i="8"/>
  <c r="BMU2" i="8"/>
  <c r="BMQ2" i="8"/>
  <c r="BMM2" i="8"/>
  <c r="BMI2" i="8"/>
  <c r="BME2" i="8"/>
  <c r="BMA2" i="8"/>
  <c r="BLW2" i="8"/>
  <c r="BLS2" i="8"/>
  <c r="BLO2" i="8"/>
  <c r="BLK2" i="8"/>
  <c r="BLG2" i="8"/>
  <c r="BLC2" i="8"/>
  <c r="BKY2" i="8"/>
  <c r="BKU2" i="8"/>
  <c r="BKQ2" i="8"/>
  <c r="BKM2" i="8"/>
  <c r="BKI2" i="8"/>
  <c r="BKE2" i="8"/>
  <c r="BKA2" i="8"/>
  <c r="BJW2" i="8"/>
  <c r="BJS2" i="8"/>
  <c r="BJO2" i="8"/>
  <c r="BJK2" i="8"/>
  <c r="BJG2" i="8"/>
  <c r="BJC2" i="8"/>
  <c r="BIY2" i="8"/>
  <c r="BIU2" i="8"/>
  <c r="BIQ2" i="8"/>
  <c r="BIM2" i="8"/>
  <c r="BII2" i="8"/>
  <c r="BIE2" i="8"/>
  <c r="BIA2" i="8"/>
  <c r="BHW2" i="8"/>
  <c r="BHS2" i="8"/>
  <c r="BHO2" i="8"/>
  <c r="BHK2" i="8"/>
  <c r="BHG2" i="8"/>
  <c r="BHC2" i="8"/>
  <c r="BGY2" i="8"/>
  <c r="BGU2" i="8"/>
  <c r="BGQ2" i="8"/>
  <c r="BGM2" i="8"/>
  <c r="BGI2" i="8"/>
  <c r="BGE2" i="8"/>
  <c r="BGA2" i="8"/>
  <c r="BFW2" i="8"/>
  <c r="BFS2" i="8"/>
  <c r="BFO2" i="8"/>
  <c r="BFK2" i="8"/>
  <c r="BFG2" i="8"/>
  <c r="BFC2" i="8"/>
  <c r="BEY2" i="8"/>
  <c r="BEU2" i="8"/>
  <c r="BEQ2" i="8"/>
  <c r="BEM2" i="8"/>
  <c r="BEI2" i="8"/>
  <c r="BEE2" i="8"/>
  <c r="BEA2" i="8"/>
  <c r="BDW2" i="8"/>
  <c r="BDS2" i="8"/>
  <c r="BDO2" i="8"/>
  <c r="BDK2" i="8"/>
  <c r="BDG2" i="8"/>
  <c r="BDC2" i="8"/>
  <c r="BCY2" i="8"/>
  <c r="BCU2" i="8"/>
  <c r="BCQ2" i="8"/>
  <c r="BCM2" i="8"/>
  <c r="BCI2" i="8"/>
  <c r="BCE2" i="8"/>
  <c r="BCA2" i="8"/>
  <c r="BBW2" i="8"/>
  <c r="BBS2" i="8"/>
  <c r="BBO2" i="8"/>
  <c r="BBK2" i="8"/>
  <c r="BBG2" i="8"/>
  <c r="BBC2" i="8"/>
  <c r="BAY2" i="8"/>
  <c r="BAU2" i="8"/>
  <c r="BAQ2" i="8"/>
  <c r="BAM2" i="8"/>
  <c r="BAI2" i="8"/>
  <c r="BAE2" i="8"/>
  <c r="BAA2" i="8"/>
  <c r="AZW2" i="8"/>
  <c r="AZS2" i="8"/>
  <c r="AZO2" i="8"/>
  <c r="AZK2" i="8"/>
  <c r="AZG2" i="8"/>
  <c r="AZC2" i="8"/>
  <c r="AYY2" i="8"/>
  <c r="AYU2" i="8"/>
  <c r="AYQ2" i="8"/>
  <c r="AYM2" i="8"/>
  <c r="AYI2" i="8"/>
  <c r="AYE2" i="8"/>
  <c r="AYA2" i="8"/>
  <c r="AXW2" i="8"/>
  <c r="AXS2" i="8"/>
  <c r="AXO2" i="8"/>
  <c r="AXK2" i="8"/>
  <c r="AXG2" i="8"/>
  <c r="AXC2" i="8"/>
  <c r="AWY2" i="8"/>
  <c r="AWU2" i="8"/>
  <c r="AWQ2" i="8"/>
  <c r="AWM2" i="8"/>
  <c r="AWI2" i="8"/>
  <c r="AWE2" i="8"/>
  <c r="AWA2" i="8"/>
  <c r="AVW2" i="8"/>
  <c r="AVS2" i="8"/>
  <c r="AVO2" i="8"/>
  <c r="AVK2" i="8"/>
  <c r="AVG2" i="8"/>
  <c r="AVC2" i="8"/>
  <c r="AUY2" i="8"/>
  <c r="AUU2" i="8"/>
  <c r="AUQ2" i="8"/>
  <c r="AUM2" i="8"/>
  <c r="AUI2" i="8"/>
  <c r="AUE2" i="8"/>
  <c r="AUA2" i="8"/>
  <c r="ATW2" i="8"/>
  <c r="ATS2" i="8"/>
  <c r="ATO2" i="8"/>
  <c r="ATK2" i="8"/>
  <c r="ATG2" i="8"/>
  <c r="ATC2" i="8"/>
  <c r="ASY2" i="8"/>
  <c r="ASU2" i="8"/>
  <c r="ASQ2" i="8"/>
  <c r="ASM2" i="8"/>
  <c r="ASI2" i="8"/>
  <c r="ASE2" i="8"/>
  <c r="ASA2" i="8"/>
  <c r="ARW2" i="8"/>
  <c r="ARS2" i="8"/>
  <c r="ARO2" i="8"/>
  <c r="ARK2" i="8"/>
  <c r="ARG2" i="8"/>
  <c r="ARC2" i="8"/>
  <c r="AQY2" i="8"/>
  <c r="AQU2" i="8"/>
  <c r="AQQ2" i="8"/>
  <c r="AQM2" i="8"/>
  <c r="AQI2" i="8"/>
  <c r="AQE2" i="8"/>
  <c r="AQA2" i="8"/>
  <c r="APW2" i="8"/>
  <c r="APS2" i="8"/>
  <c r="APO2" i="8"/>
  <c r="APK2" i="8"/>
  <c r="APG2" i="8"/>
  <c r="APC2" i="8"/>
  <c r="AOY2" i="8"/>
  <c r="AOU2" i="8"/>
  <c r="AOQ2" i="8"/>
  <c r="AOM2" i="8"/>
  <c r="AOI2" i="8"/>
  <c r="AOE2" i="8"/>
  <c r="AOA2" i="8"/>
  <c r="ANW2" i="8"/>
  <c r="ANS2" i="8"/>
  <c r="ANO2" i="8"/>
  <c r="ANK2" i="8"/>
  <c r="ANG2" i="8"/>
  <c r="ANC2" i="8"/>
  <c r="AMY2" i="8"/>
  <c r="AMU2" i="8"/>
  <c r="AMQ2" i="8"/>
  <c r="AMM2" i="8"/>
  <c r="AMI2" i="8"/>
  <c r="AME2" i="8"/>
  <c r="AMA2" i="8"/>
  <c r="ALW2" i="8"/>
  <c r="ALS2" i="8"/>
  <c r="ALO2" i="8"/>
  <c r="ALK2" i="8"/>
  <c r="ALG2" i="8"/>
  <c r="ALC2" i="8"/>
  <c r="AKY2" i="8"/>
  <c r="AKU2" i="8"/>
  <c r="AKQ2" i="8"/>
  <c r="AKM2" i="8"/>
  <c r="AKI2" i="8"/>
  <c r="AKE2" i="8"/>
  <c r="AKA2" i="8"/>
  <c r="AJW2" i="8"/>
  <c r="AJS2" i="8"/>
  <c r="AJO2" i="8"/>
  <c r="AJK2" i="8"/>
  <c r="AJG2" i="8"/>
  <c r="AJC2" i="8"/>
  <c r="AIY2" i="8"/>
  <c r="AIU2" i="8"/>
  <c r="AIQ2" i="8"/>
  <c r="AIM2" i="8"/>
  <c r="AII2" i="8"/>
  <c r="AIE2" i="8"/>
  <c r="AIA2" i="8"/>
  <c r="AHW2" i="8"/>
  <c r="AHS2" i="8"/>
  <c r="AHO2" i="8"/>
  <c r="AHK2" i="8"/>
  <c r="AHG2" i="8"/>
  <c r="AHC2" i="8"/>
  <c r="AGY2" i="8"/>
  <c r="AGU2" i="8"/>
  <c r="AGQ2" i="8"/>
  <c r="AGM2" i="8"/>
  <c r="AGI2" i="8"/>
  <c r="AGE2" i="8"/>
  <c r="AGA2" i="8"/>
  <c r="AFW2" i="8"/>
  <c r="AFS2" i="8"/>
  <c r="AFO2" i="8"/>
  <c r="AFK2" i="8"/>
  <c r="AFG2" i="8"/>
  <c r="AFC2" i="8"/>
  <c r="AEY2" i="8"/>
  <c r="AEU2" i="8"/>
  <c r="AEQ2" i="8"/>
  <c r="AEM2" i="8"/>
  <c r="AEI2" i="8"/>
  <c r="AEE2" i="8"/>
  <c r="AEA2" i="8"/>
  <c r="ADW2" i="8"/>
  <c r="ADS2" i="8"/>
  <c r="ADO2" i="8"/>
  <c r="ADK2" i="8"/>
  <c r="ADG2" i="8"/>
  <c r="ADC2" i="8"/>
  <c r="ACY2" i="8"/>
  <c r="ACU2" i="8"/>
  <c r="ACQ2" i="8"/>
  <c r="ACM2" i="8"/>
  <c r="ACI2" i="8"/>
  <c r="ACE2" i="8"/>
  <c r="ACA2" i="8"/>
  <c r="ABW2" i="8"/>
  <c r="ABS2" i="8"/>
  <c r="ABO2" i="8"/>
  <c r="ABK2" i="8"/>
  <c r="ABG2" i="8"/>
  <c r="ABC2" i="8"/>
  <c r="AAY2" i="8"/>
  <c r="AAU2" i="8"/>
  <c r="AAQ2" i="8"/>
  <c r="AAM2" i="8"/>
  <c r="AAI2" i="8"/>
  <c r="AAE2" i="8"/>
  <c r="AAA2" i="8"/>
  <c r="ZW2" i="8"/>
  <c r="ZS2" i="8"/>
  <c r="ZO2" i="8"/>
  <c r="ZK2" i="8"/>
  <c r="ZG2" i="8"/>
  <c r="ZC2" i="8"/>
  <c r="YY2" i="8"/>
  <c r="YU2" i="8"/>
  <c r="YQ2" i="8"/>
  <c r="YM2" i="8"/>
  <c r="YI2" i="8"/>
  <c r="YE2" i="8"/>
  <c r="YA2" i="8"/>
  <c r="XW2" i="8"/>
  <c r="XS2" i="8"/>
  <c r="XO2" i="8"/>
  <c r="XK2" i="8"/>
  <c r="XG2" i="8"/>
  <c r="XC2" i="8"/>
  <c r="WY2" i="8"/>
  <c r="WU2" i="8"/>
  <c r="WQ2" i="8"/>
  <c r="WM2" i="8"/>
  <c r="WI2" i="8"/>
  <c r="WE2" i="8"/>
  <c r="WA2" i="8"/>
  <c r="VW2" i="8"/>
  <c r="VS2" i="8"/>
  <c r="VO2" i="8"/>
  <c r="VK2" i="8"/>
  <c r="VG2" i="8"/>
  <c r="VC2" i="8"/>
  <c r="UY2" i="8"/>
  <c r="UU2" i="8"/>
  <c r="UQ2" i="8"/>
  <c r="UM2" i="8"/>
  <c r="UI2" i="8"/>
  <c r="UE2" i="8"/>
  <c r="UA2" i="8"/>
  <c r="TW2" i="8"/>
  <c r="TS2" i="8"/>
  <c r="TO2" i="8"/>
  <c r="TK2" i="8"/>
  <c r="TG2" i="8"/>
  <c r="TC2" i="8"/>
  <c r="SY2" i="8"/>
  <c r="SU2" i="8"/>
  <c r="SQ2" i="8"/>
  <c r="SM2" i="8"/>
  <c r="SI2" i="8"/>
  <c r="SE2" i="8"/>
  <c r="SA2" i="8"/>
  <c r="RW2" i="8"/>
  <c r="RS2" i="8"/>
  <c r="RO2" i="8"/>
  <c r="RK2" i="8"/>
  <c r="RG2" i="8"/>
  <c r="RC2" i="8"/>
  <c r="QY2" i="8"/>
  <c r="QU2" i="8"/>
  <c r="QQ2" i="8"/>
  <c r="QM2" i="8"/>
  <c r="QI2" i="8"/>
  <c r="QE2" i="8"/>
  <c r="QA2" i="8"/>
  <c r="PW2" i="8"/>
  <c r="PS2" i="8"/>
  <c r="PO2" i="8"/>
  <c r="PK2" i="8"/>
  <c r="PG2" i="8"/>
  <c r="PC2" i="8"/>
  <c r="OY2" i="8"/>
  <c r="OU2" i="8"/>
  <c r="OQ2" i="8"/>
  <c r="OM2" i="8"/>
  <c r="OI2" i="8"/>
  <c r="OE2" i="8"/>
  <c r="OA2" i="8"/>
  <c r="NW2" i="8"/>
  <c r="NS2" i="8"/>
  <c r="NO2" i="8"/>
  <c r="NK2" i="8"/>
  <c r="NG2" i="8"/>
  <c r="NC2" i="8"/>
  <c r="MY2" i="8"/>
  <c r="MU2" i="8"/>
  <c r="MQ2" i="8"/>
  <c r="MM2" i="8"/>
  <c r="MI2" i="8"/>
  <c r="ME2" i="8"/>
  <c r="MA2" i="8"/>
  <c r="LW2" i="8"/>
  <c r="LS2" i="8"/>
  <c r="LO2" i="8"/>
  <c r="LK2" i="8"/>
  <c r="LG2" i="8"/>
  <c r="LC2" i="8"/>
  <c r="KY2" i="8"/>
  <c r="KU2" i="8"/>
  <c r="KQ2" i="8"/>
  <c r="KM2" i="8"/>
  <c r="KI2" i="8"/>
  <c r="KE2" i="8"/>
  <c r="KA2" i="8"/>
  <c r="JW2" i="8"/>
  <c r="JS2" i="8"/>
  <c r="JO2" i="8"/>
  <c r="JK2" i="8"/>
  <c r="JG2" i="8"/>
  <c r="JC2" i="8"/>
  <c r="IY2" i="8"/>
  <c r="IU2" i="8"/>
  <c r="IQ2" i="8"/>
  <c r="IM2" i="8"/>
  <c r="II2" i="8"/>
  <c r="IE2" i="8"/>
  <c r="IA2" i="8"/>
  <c r="HW2" i="8"/>
  <c r="HS2" i="8"/>
  <c r="HO2" i="8"/>
  <c r="HK2" i="8"/>
  <c r="HG2" i="8"/>
  <c r="HC2" i="8"/>
  <c r="GY2" i="8"/>
  <c r="GU2" i="8"/>
  <c r="GQ2" i="8"/>
  <c r="GM2" i="8"/>
  <c r="GI2" i="8"/>
  <c r="GE2" i="8"/>
  <c r="GA2" i="8"/>
  <c r="FW2" i="8"/>
  <c r="FS2" i="8"/>
  <c r="FO2" i="8"/>
  <c r="FK2" i="8"/>
  <c r="FG2" i="8"/>
  <c r="FC2" i="8"/>
  <c r="EY2" i="8"/>
  <c r="EU2" i="8"/>
  <c r="EQ2" i="8"/>
  <c r="EM2" i="8"/>
  <c r="EI2" i="8"/>
  <c r="EE2" i="8"/>
  <c r="EA2" i="8"/>
  <c r="DW2" i="8"/>
  <c r="DS2" i="8"/>
  <c r="DO2" i="8"/>
  <c r="DK2" i="8"/>
  <c r="DG2" i="8"/>
  <c r="DC2" i="8"/>
  <c r="CY2" i="8"/>
  <c r="CU2" i="8"/>
  <c r="CQ2" i="8"/>
  <c r="CM2" i="8"/>
  <c r="CI2" i="8"/>
  <c r="CE2" i="8"/>
  <c r="CA2" i="8"/>
  <c r="BW2" i="8"/>
  <c r="BS2" i="8"/>
  <c r="BO2" i="8"/>
  <c r="BK2" i="8"/>
  <c r="BG2" i="8"/>
  <c r="BC2" i="8"/>
  <c r="AY2" i="8"/>
  <c r="AU2" i="8"/>
  <c r="AQ2" i="8"/>
  <c r="AM2" i="8"/>
  <c r="AI2" i="8"/>
  <c r="AE2" i="8"/>
  <c r="AA2" i="8"/>
  <c r="W2" i="8"/>
  <c r="S2" i="8"/>
  <c r="O2" i="8"/>
  <c r="K2" i="8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" i="7"/>
  <c r="C30" i="21"/>
  <c r="C31" i="21"/>
  <c r="C32" i="21"/>
  <c r="C33" i="21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J8" i="8"/>
  <c r="F17" i="7"/>
  <c r="F27" i="7"/>
  <c r="F23" i="7"/>
  <c r="F25" i="7"/>
  <c r="F20" i="7"/>
  <c r="F24" i="7"/>
  <c r="F26" i="7"/>
  <c r="F18" i="7"/>
  <c r="F15" i="7"/>
  <c r="H19" i="7"/>
  <c r="F19" i="7"/>
  <c r="F9" i="7"/>
  <c r="F11" i="7"/>
  <c r="F22" i="7"/>
  <c r="F14" i="7"/>
  <c r="F8" i="7"/>
  <c r="F10" i="7"/>
  <c r="F13" i="7"/>
  <c r="F12" i="7"/>
  <c r="F7" i="7"/>
  <c r="F5" i="7"/>
  <c r="F4" i="7"/>
  <c r="H3" i="7"/>
  <c r="F3" i="7"/>
  <c r="F6" i="7"/>
  <c r="F2" i="7"/>
  <c r="H10" i="7"/>
  <c r="H8" i="7"/>
  <c r="H6" i="7"/>
  <c r="H5" i="7"/>
  <c r="H18" i="7"/>
  <c r="H17" i="7"/>
  <c r="H20" i="7"/>
  <c r="H22" i="7"/>
  <c r="H23" i="7"/>
  <c r="H24" i="7"/>
  <c r="H25" i="7"/>
  <c r="H27" i="7"/>
  <c r="H2" i="7"/>
  <c r="H4" i="7"/>
  <c r="H7" i="7"/>
  <c r="H11" i="7"/>
  <c r="H12" i="7"/>
  <c r="H14" i="7"/>
  <c r="H13" i="7"/>
  <c r="H15" i="7"/>
  <c r="F4" i="3"/>
  <c r="H45" i="1"/>
  <c r="H50" i="1"/>
  <c r="H49" i="1"/>
  <c r="H48" i="1"/>
  <c r="G45" i="1"/>
  <c r="G50" i="1"/>
  <c r="G49" i="1"/>
  <c r="G48" i="1"/>
  <c r="F45" i="1"/>
  <c r="F50" i="1"/>
  <c r="F49" i="1"/>
  <c r="F48" i="1"/>
  <c r="L3" i="1"/>
  <c r="L4" i="1"/>
  <c r="L6" i="1"/>
  <c r="L7" i="1"/>
  <c r="L5" i="1"/>
  <c r="L11" i="1"/>
  <c r="L12" i="1"/>
  <c r="L13" i="1"/>
  <c r="L14" i="1"/>
  <c r="L17" i="1"/>
  <c r="L20" i="1"/>
  <c r="L30" i="1"/>
  <c r="L36" i="1"/>
  <c r="E3" i="1"/>
  <c r="G3" i="1"/>
  <c r="F3" i="1"/>
  <c r="H3" i="1"/>
  <c r="I3" i="1"/>
  <c r="J3" i="1"/>
  <c r="K3" i="1"/>
  <c r="M3" i="1"/>
  <c r="N3" i="1"/>
  <c r="D3" i="1"/>
  <c r="D16" i="1"/>
  <c r="D15" i="1"/>
  <c r="G14" i="1"/>
  <c r="H14" i="1"/>
  <c r="J14" i="1"/>
  <c r="K14" i="1"/>
  <c r="M14" i="1"/>
  <c r="N14" i="1"/>
  <c r="D14" i="1"/>
  <c r="G13" i="1"/>
  <c r="H13" i="1"/>
  <c r="K13" i="1"/>
  <c r="M13" i="1"/>
  <c r="N13" i="1"/>
  <c r="D13" i="1"/>
  <c r="G12" i="1"/>
  <c r="H12" i="1"/>
  <c r="I12" i="1"/>
  <c r="J12" i="1"/>
  <c r="K12" i="1"/>
  <c r="M12" i="1"/>
  <c r="N12" i="1"/>
  <c r="D12" i="1"/>
  <c r="G11" i="1"/>
  <c r="H11" i="1"/>
  <c r="K11" i="1"/>
  <c r="M11" i="1"/>
  <c r="N11" i="1"/>
  <c r="D11" i="1"/>
  <c r="D9" i="1"/>
  <c r="D8" i="1"/>
  <c r="G7" i="1"/>
  <c r="H7" i="1"/>
  <c r="J7" i="1"/>
  <c r="K7" i="1"/>
  <c r="M7" i="1"/>
  <c r="N7" i="1"/>
  <c r="D7" i="1"/>
  <c r="G6" i="1"/>
  <c r="H6" i="1"/>
  <c r="I6" i="1"/>
  <c r="J6" i="1"/>
  <c r="K6" i="1"/>
  <c r="M6" i="1"/>
  <c r="N6" i="1"/>
  <c r="D6" i="1"/>
  <c r="G5" i="1"/>
  <c r="H5" i="1"/>
  <c r="I5" i="1"/>
  <c r="J5" i="1"/>
  <c r="K5" i="1"/>
  <c r="M5" i="1"/>
  <c r="N5" i="1"/>
  <c r="D5" i="1"/>
  <c r="G4" i="1"/>
  <c r="H4" i="1"/>
  <c r="I4" i="1"/>
  <c r="J4" i="1"/>
  <c r="K4" i="1"/>
  <c r="M4" i="1"/>
  <c r="N4" i="1"/>
  <c r="D4" i="1"/>
  <c r="E4" i="1"/>
  <c r="E6" i="1"/>
  <c r="E7" i="1"/>
  <c r="E5" i="1"/>
  <c r="E11" i="1"/>
  <c r="E12" i="1"/>
  <c r="E13" i="1"/>
  <c r="E14" i="1"/>
  <c r="E20" i="1"/>
  <c r="E25" i="1"/>
  <c r="E26" i="1"/>
  <c r="E28" i="1"/>
  <c r="E29" i="1"/>
  <c r="E30" i="1"/>
  <c r="E36" i="1"/>
  <c r="F4" i="1"/>
  <c r="F6" i="1"/>
  <c r="F7" i="1"/>
  <c r="F5" i="1"/>
  <c r="F11" i="1"/>
  <c r="F12" i="1"/>
  <c r="F13" i="1"/>
  <c r="F14" i="1"/>
  <c r="F20" i="1"/>
  <c r="F26" i="1"/>
  <c r="F28" i="1"/>
  <c r="F30" i="1"/>
  <c r="F36" i="1"/>
  <c r="G20" i="1"/>
  <c r="G25" i="1"/>
  <c r="G26" i="1"/>
  <c r="G28" i="1"/>
  <c r="G29" i="1"/>
  <c r="G30" i="1"/>
  <c r="G36" i="1"/>
  <c r="H20" i="1"/>
  <c r="H26" i="1"/>
  <c r="H28" i="1"/>
  <c r="H30" i="1"/>
  <c r="H36" i="1"/>
  <c r="I20" i="1"/>
  <c r="I30" i="1"/>
  <c r="I36" i="1"/>
  <c r="J26" i="1"/>
  <c r="J36" i="1"/>
  <c r="K20" i="1"/>
  <c r="K28" i="1"/>
  <c r="K29" i="1"/>
  <c r="K30" i="1"/>
  <c r="K36" i="1"/>
  <c r="M20" i="1"/>
  <c r="M26" i="1"/>
  <c r="M28" i="1"/>
  <c r="M32" i="1"/>
  <c r="M33" i="1"/>
  <c r="M36" i="1"/>
  <c r="N20" i="1"/>
  <c r="N26" i="1"/>
  <c r="N28" i="1"/>
  <c r="N36" i="1"/>
  <c r="D20" i="1"/>
  <c r="D19" i="1"/>
  <c r="D31" i="1"/>
  <c r="D32" i="1"/>
  <c r="D33" i="1"/>
  <c r="D34" i="1"/>
  <c r="D35" i="1"/>
  <c r="D30" i="1"/>
  <c r="D29" i="1"/>
  <c r="D28" i="1"/>
  <c r="D27" i="1"/>
  <c r="D26" i="1"/>
  <c r="D25" i="1"/>
  <c r="D24" i="1"/>
  <c r="D21" i="1"/>
  <c r="T20" i="1"/>
  <c r="T21" i="1"/>
  <c r="T36" i="1"/>
  <c r="U20" i="1"/>
  <c r="U21" i="1"/>
  <c r="U26" i="1"/>
  <c r="U36" i="1"/>
  <c r="X8" i="1"/>
  <c r="P8" i="1"/>
  <c r="P11" i="1"/>
  <c r="P12" i="1"/>
  <c r="P13" i="1"/>
  <c r="P15" i="1"/>
  <c r="P16" i="1"/>
  <c r="P17" i="1"/>
  <c r="P18" i="1"/>
  <c r="P19" i="1"/>
  <c r="P20" i="1"/>
  <c r="X21" i="1"/>
  <c r="P21" i="1"/>
  <c r="P24" i="1"/>
  <c r="P25" i="1"/>
  <c r="P27" i="1"/>
  <c r="P26" i="1"/>
  <c r="P28" i="1"/>
  <c r="P30" i="1"/>
  <c r="P31" i="1"/>
  <c r="P32" i="1"/>
  <c r="P33" i="1"/>
  <c r="P35" i="1"/>
  <c r="P36" i="1"/>
  <c r="Y8" i="1"/>
  <c r="Q8" i="1"/>
  <c r="Q11" i="1"/>
  <c r="Q12" i="1"/>
  <c r="Q13" i="1"/>
  <c r="Q15" i="1"/>
  <c r="Q16" i="1"/>
  <c r="Q17" i="1"/>
  <c r="Q18" i="1"/>
  <c r="Q19" i="1"/>
  <c r="Q20" i="1"/>
  <c r="Y21" i="1"/>
  <c r="Q21" i="1"/>
  <c r="Q24" i="1"/>
  <c r="Q25" i="1"/>
  <c r="Q27" i="1"/>
  <c r="Q26" i="1"/>
  <c r="Q28" i="1"/>
  <c r="Q30" i="1"/>
  <c r="Q31" i="1"/>
  <c r="Q32" i="1"/>
  <c r="Q33" i="1"/>
  <c r="Q35" i="1"/>
  <c r="Q36" i="1"/>
  <c r="Z8" i="1"/>
  <c r="R8" i="1"/>
  <c r="R11" i="1"/>
  <c r="R12" i="1"/>
  <c r="V13" i="1"/>
  <c r="R13" i="1"/>
  <c r="R15" i="1"/>
  <c r="R16" i="1"/>
  <c r="R17" i="1"/>
  <c r="R18" i="1"/>
  <c r="R19" i="1"/>
  <c r="V20" i="1"/>
  <c r="R20" i="1"/>
  <c r="V21" i="1"/>
  <c r="Z21" i="1"/>
  <c r="R21" i="1"/>
  <c r="R24" i="1"/>
  <c r="R25" i="1"/>
  <c r="R27" i="1"/>
  <c r="R26" i="1"/>
  <c r="R28" i="1"/>
  <c r="V30" i="1"/>
  <c r="R30" i="1"/>
  <c r="R31" i="1"/>
  <c r="R32" i="1"/>
  <c r="R33" i="1"/>
  <c r="R35" i="1"/>
  <c r="R36" i="1"/>
  <c r="S8" i="1"/>
  <c r="S12" i="1"/>
  <c r="S15" i="1"/>
  <c r="S17" i="1"/>
  <c r="S18" i="1"/>
  <c r="S19" i="1"/>
  <c r="S20" i="1"/>
  <c r="S22" i="1"/>
  <c r="S23" i="1"/>
  <c r="S21" i="1"/>
  <c r="S24" i="1"/>
  <c r="S26" i="1"/>
  <c r="S31" i="1"/>
  <c r="S33" i="1"/>
  <c r="S36" i="1"/>
  <c r="V36" i="1"/>
  <c r="W36" i="1"/>
  <c r="X36" i="1"/>
  <c r="Y36" i="1"/>
  <c r="Z36" i="1"/>
  <c r="O3" i="1"/>
  <c r="O8" i="1"/>
  <c r="O11" i="1"/>
  <c r="O12" i="1"/>
  <c r="O13" i="1"/>
  <c r="O15" i="1"/>
  <c r="O16" i="1"/>
  <c r="O17" i="1"/>
  <c r="O18" i="1"/>
  <c r="O19" i="1"/>
  <c r="O20" i="1"/>
  <c r="O21" i="1"/>
  <c r="O24" i="1"/>
  <c r="O25" i="1"/>
  <c r="O27" i="1"/>
  <c r="O26" i="1"/>
  <c r="O28" i="1"/>
  <c r="O30" i="1"/>
  <c r="O31" i="1"/>
  <c r="O32" i="1"/>
  <c r="O33" i="1"/>
  <c r="O35" i="1"/>
  <c r="O36" i="1"/>
  <c r="F10" i="6"/>
  <c r="O22" i="1"/>
  <c r="P22" i="1"/>
  <c r="Q22" i="1"/>
  <c r="R22" i="1"/>
  <c r="F15" i="6"/>
  <c r="F13" i="6"/>
  <c r="F14" i="6"/>
  <c r="F9" i="6"/>
  <c r="F8" i="6"/>
  <c r="F16" i="6"/>
  <c r="F5" i="6"/>
  <c r="F7" i="6"/>
  <c r="F9" i="3"/>
  <c r="F11" i="3"/>
  <c r="F5" i="3"/>
  <c r="F6" i="3"/>
  <c r="F8" i="3"/>
  <c r="F12" i="3"/>
  <c r="F16" i="3"/>
  <c r="F15" i="3"/>
  <c r="F17" i="3"/>
  <c r="F14" i="3"/>
  <c r="R9" i="1"/>
  <c r="R7" i="1"/>
  <c r="R23" i="1"/>
  <c r="Q9" i="1"/>
  <c r="Q7" i="1"/>
  <c r="Q23" i="1"/>
  <c r="P9" i="1"/>
  <c r="P7" i="1"/>
  <c r="P23" i="1"/>
  <c r="O7" i="1"/>
  <c r="O23" i="1"/>
  <c r="S9" i="1"/>
  <c r="O9" i="1"/>
  <c r="D36" i="1"/>
</calcChain>
</file>

<file path=xl/sharedStrings.xml><?xml version="1.0" encoding="utf-8"?>
<sst xmlns="http://schemas.openxmlformats.org/spreadsheetml/2006/main" count="20779" uniqueCount="143">
  <si>
    <t>Сбербанк России</t>
  </si>
  <si>
    <t xml:space="preserve">          в том числе Росбанк</t>
  </si>
  <si>
    <t>Банк «Санкт-Петербург»</t>
  </si>
  <si>
    <t>Возрождение</t>
  </si>
  <si>
    <t>Связь-Банк</t>
  </si>
  <si>
    <t>Ак Барс</t>
  </si>
  <si>
    <t>Райффайзенбанк</t>
  </si>
  <si>
    <t>Московский Кредитный Банк</t>
  </si>
  <si>
    <t>Зенит</t>
  </si>
  <si>
    <t>Примсоцбанк</t>
  </si>
  <si>
    <t>ЮниКредит Банк</t>
  </si>
  <si>
    <t>Московский Индустриальный Банк</t>
  </si>
  <si>
    <t>Уралсиб</t>
  </si>
  <si>
    <t>СМП Банк</t>
  </si>
  <si>
    <t>Российский Капитал</t>
  </si>
  <si>
    <t>Челиндбанк</t>
  </si>
  <si>
    <t>Челябинвестбанк</t>
  </si>
  <si>
    <t>Кредит Урал Банк</t>
  </si>
  <si>
    <t>Металлинвестбанк</t>
  </si>
  <si>
    <t>Место в рейтинге</t>
  </si>
  <si>
    <t>Банк</t>
  </si>
  <si>
    <t>Всего, тыс. рублей</t>
  </si>
  <si>
    <t>н/д</t>
  </si>
  <si>
    <t>Регистрационный номер</t>
  </si>
  <si>
    <t>Всего</t>
  </si>
  <si>
    <t>В Москве и Московской области</t>
  </si>
  <si>
    <t>В Санкт-Петербурге и Ленинградской области</t>
  </si>
  <si>
    <t>В других регионах</t>
  </si>
  <si>
    <t>Группа Societe Generale</t>
  </si>
  <si>
    <t>Группа Транскапиталбанка</t>
  </si>
  <si>
    <t>в том числе Транскапиталбанк</t>
  </si>
  <si>
    <t>в том числе Инвестторгбанк</t>
  </si>
  <si>
    <t>в том числе ДельтаКредит</t>
  </si>
  <si>
    <t>Россия</t>
  </si>
  <si>
    <t>Росбанк</t>
  </si>
  <si>
    <t>Абсолют Банк</t>
  </si>
  <si>
    <t>На срок от 10 до 15 лет, % (доля)</t>
  </si>
  <si>
    <t>Объем ипотечных кредитов, предоставленных физическим лицам в первом полугодии 2017 года, тыс. рублей</t>
  </si>
  <si>
    <t>Ипотечный кредитный портфель на 01.01.18, тыс. рублей</t>
  </si>
  <si>
    <t>РНКБ</t>
  </si>
  <si>
    <t>Объем ипотечных кредитов, предоставленных физическим лицам во втором полугодии 2017 года</t>
  </si>
  <si>
    <t>Количество ипотечных кредитов, предоставленных физическим лицам во втором полугодии 2017 года</t>
  </si>
  <si>
    <t>Объем ипотечных кредитов, предоставленных физическим лицам во втором полугодии 2017 года, тыс. рублей</t>
  </si>
  <si>
    <t>Уральский Банк Реконструкции и Развития</t>
  </si>
  <si>
    <t>Динамика за полгода,%</t>
  </si>
  <si>
    <t xml:space="preserve"> - </t>
  </si>
  <si>
    <t>Центр-Инвест</t>
  </si>
  <si>
    <t>Объем ипотечных кредитов, предоставленных физическим лицам в 2017 году, тыс. рублей</t>
  </si>
  <si>
    <t>Всего выдано, %</t>
  </si>
  <si>
    <t>Росевробанк</t>
  </si>
  <si>
    <t>Динамика за год,%</t>
  </si>
  <si>
    <t>Объем ипотечных кредитов, предоставленных физическим лицам в 1 полугодии 2018 г., тыс. рублей</t>
  </si>
  <si>
    <t xml:space="preserve">В Москве </t>
  </si>
  <si>
    <t xml:space="preserve">В Санкт-Петербурге </t>
  </si>
  <si>
    <t>В ЦФО</t>
  </si>
  <si>
    <t>В СЗФО</t>
  </si>
  <si>
    <t>В ЮФО</t>
  </si>
  <si>
    <t>В СКФО</t>
  </si>
  <si>
    <t>В ПФО</t>
  </si>
  <si>
    <t>В УФО</t>
  </si>
  <si>
    <t>В СФО</t>
  </si>
  <si>
    <t>В ДФО</t>
  </si>
  <si>
    <t>На срок до 10 лет,% (доля)</t>
  </si>
  <si>
    <t>На срок от 15  до 20лет, % (доля)</t>
  </si>
  <si>
    <t>На срок более 20 лет, % (доля)</t>
  </si>
  <si>
    <t>ВТБ</t>
  </si>
  <si>
    <t>нд</t>
  </si>
  <si>
    <t>Средняя ставка</t>
  </si>
  <si>
    <t>Совкомбанк</t>
  </si>
  <si>
    <t>В Москве</t>
  </si>
  <si>
    <t>В Санкт-Петербурге</t>
  </si>
  <si>
    <t>В Центральном ФО</t>
  </si>
  <si>
    <t>В Северо-Западном ФО</t>
  </si>
  <si>
    <t>В Северо-Кавказком ФО</t>
  </si>
  <si>
    <t>В Дальневосточном ФО</t>
  </si>
  <si>
    <t>В Южном ФО</t>
  </si>
  <si>
    <t>В Приволжском ФО</t>
  </si>
  <si>
    <t>В Уральском ФО</t>
  </si>
  <si>
    <t>В Сибирском ФО</t>
  </si>
  <si>
    <t xml:space="preserve"> ВТБ</t>
  </si>
  <si>
    <t>Группа ДОМ.РФ</t>
  </si>
  <si>
    <t>в том числе ДОМ.РФ</t>
  </si>
  <si>
    <t>I пп 2018 г.</t>
  </si>
  <si>
    <t>Москва и МО</t>
  </si>
  <si>
    <t>Санкт-Петербург и ЛО</t>
  </si>
  <si>
    <t>другие регионы</t>
  </si>
  <si>
    <t>II пп 2017 г.</t>
  </si>
  <si>
    <t>I пп 2017 г.</t>
  </si>
  <si>
    <t>Объем</t>
  </si>
  <si>
    <t>Объем, млн руб.</t>
  </si>
  <si>
    <t>Количество, тыс. шт.</t>
  </si>
  <si>
    <t>ЦФО</t>
  </si>
  <si>
    <t>СЗФО</t>
  </si>
  <si>
    <t>СКФО</t>
  </si>
  <si>
    <t>ДФО</t>
  </si>
  <si>
    <t>ЮФО</t>
  </si>
  <si>
    <t>ПФО</t>
  </si>
  <si>
    <t>УФО</t>
  </si>
  <si>
    <t>СФО</t>
  </si>
  <si>
    <t xml:space="preserve"> СЗФО</t>
  </si>
  <si>
    <t xml:space="preserve"> ЮФО</t>
  </si>
  <si>
    <t>Банк ДОМ.РФ</t>
  </si>
  <si>
    <t>Альфа - Банк</t>
  </si>
  <si>
    <t>Альфа-Банк</t>
  </si>
  <si>
    <t>МТС Банк</t>
  </si>
  <si>
    <t>Кубань Кредит</t>
  </si>
  <si>
    <t>Банк "Уралсиб"</t>
  </si>
  <si>
    <t>Банк "Санкт-Петербург"</t>
  </si>
  <si>
    <t>Ипотечный кредитный портфель на 01.07.19, тыс. рублей</t>
  </si>
  <si>
    <t>Доля в розничном кредитном портфеле        на 01.07.19, %</t>
  </si>
  <si>
    <t>Доля просроченной задолженности в ипотечном портфеле на 01.07.19, %</t>
  </si>
  <si>
    <t>Объем просроченной задолженности по портфелю ипотечных кредитов на 01.07.19, тыс. рублей</t>
  </si>
  <si>
    <t>55 671 634</t>
  </si>
  <si>
    <t>Открытие</t>
  </si>
  <si>
    <t>Райффазенбанк</t>
  </si>
  <si>
    <t>Центр-Инвет</t>
  </si>
  <si>
    <t>Росбанк (Росбанк Дом)</t>
  </si>
  <si>
    <t>5 519 321</t>
  </si>
  <si>
    <t xml:space="preserve"> РНКБ</t>
  </si>
  <si>
    <t>Ипотечный кредитный портфель на 01.01.20, тыс. рублей</t>
  </si>
  <si>
    <t>Доля в розничном кредитном портфеле        на 01.01.20, %</t>
  </si>
  <si>
    <t>Доля просроченной задолженности в ипотечном портфеле на 01.01.20, %</t>
  </si>
  <si>
    <t>Объем просроченной задолженности по портфелю ипотечных кредитов на 01.01.20, тыс. рублей</t>
  </si>
  <si>
    <t>Газпромбанк</t>
  </si>
  <si>
    <t>Всероссийский Банк развития регионов</t>
  </si>
  <si>
    <t>Уральский Банк Реконструкции и развития</t>
  </si>
  <si>
    <t>6 197</t>
  </si>
  <si>
    <t>3 387</t>
  </si>
  <si>
    <t>Уральский банк реконструкции и развития</t>
  </si>
  <si>
    <t>Всероссийский банк развития регионов</t>
  </si>
  <si>
    <t>Ипотечный кредитный портфель на 01.07.20, тыс. рублей</t>
  </si>
  <si>
    <t>Доля в розничном кредитном портфеле        на 01.07.20, %</t>
  </si>
  <si>
    <t>Доля просроченной задолженности в ипотечном портфеле на 01.07.20, %</t>
  </si>
  <si>
    <t>Объем просроченной задолженности по портфелю ипотечных кредитов на 01.07.20, тыс. рублей</t>
  </si>
  <si>
    <t>Объем ипотечных кредитов, предоставленных физическим лицам в первом полугодии 2020  г., тыс. рублей</t>
  </si>
  <si>
    <t>Объем ипотечных кредитов, предоставленных физическим лицам в первом полугодии 2020 года</t>
  </si>
  <si>
    <t>Количество ипотечных кредитов, предоставленных в первом полугодии 2020 г.</t>
  </si>
  <si>
    <t>Количество ипотечных кредитов, предоставленных в первом полугодии 2020 г., шт.</t>
  </si>
  <si>
    <t>ЮниКредитБанк</t>
  </si>
  <si>
    <t>МТС</t>
  </si>
  <si>
    <t>Всероссийский Банк развития регионов*</t>
  </si>
  <si>
    <t>Кредит Урал Банк*</t>
  </si>
  <si>
    <t>* При совпадении размера показателя кредитные организации расположены в рейтинге в алфавитном порядке.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</si>
</sst>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00"/>
    <numFmt numFmtId="169" formatCode="_-* #,##0\ _₽_-;\-* #,##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Narrow"/>
      <family val="2"/>
      <charset val="204"/>
    </font>
    <font>
      <sz val="10"/>
      <name val="Century"/>
      <family val="1"/>
      <charset val="204"/>
    </font>
    <font>
      <sz val="10"/>
      <color theme="1"/>
      <name val="Century"/>
      <family val="1"/>
      <charset val="204"/>
    </font>
    <font>
      <sz val="9"/>
      <color theme="1"/>
      <name val="Century"/>
      <family val="1"/>
      <charset val="204"/>
    </font>
    <font>
      <sz val="10"/>
      <name val="Arial"/>
      <family val="2"/>
      <charset val="204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9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7" fillId="0" borderId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8" fillId="37" borderId="26">
      <alignment vertical="center"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1" fillId="10" borderId="17" applyNumberFormat="0" applyAlignment="0" applyProtection="0"/>
    <xf numFmtId="0" fontId="12" fillId="11" borderId="18" applyNumberFormat="0" applyAlignment="0" applyProtection="0"/>
    <xf numFmtId="0" fontId="13" fillId="11" borderId="17" applyNumberFormat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12" borderId="20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vertical="center" wrapText="1"/>
    </xf>
    <xf numFmtId="2" fontId="0" fillId="0" borderId="0" xfId="0" applyNumberFormat="1"/>
    <xf numFmtId="0" fontId="5" fillId="0" borderId="1" xfId="0" applyFont="1" applyBorder="1"/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3" fontId="5" fillId="2" borderId="1" xfId="2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2" borderId="3" xfId="2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3" fontId="5" fillId="0" borderId="1" xfId="0" applyNumberFormat="1" applyFont="1" applyBorder="1" applyAlignment="1">
      <alignment horizontal="left" vertical="center"/>
    </xf>
    <xf numFmtId="1" fontId="5" fillId="2" borderId="3" xfId="2" applyNumberFormat="1" applyFont="1" applyFill="1" applyBorder="1" applyAlignment="1">
      <alignment horizontal="center" wrapText="1"/>
    </xf>
    <xf numFmtId="1" fontId="5" fillId="2" borderId="1" xfId="2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5" fillId="2" borderId="1" xfId="2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3" fontId="5" fillId="4" borderId="8" xfId="0" applyNumberFormat="1" applyFont="1" applyFill="1" applyBorder="1" applyAlignment="1">
      <alignment horizontal="center"/>
    </xf>
    <xf numFmtId="3" fontId="5" fillId="4" borderId="3" xfId="3" applyNumberFormat="1" applyFont="1" applyFill="1" applyBorder="1" applyAlignment="1">
      <alignment horizontal="center" vertical="center" wrapText="1"/>
    </xf>
    <xf numFmtId="3" fontId="5" fillId="4" borderId="1" xfId="5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3" fontId="5" fillId="4" borderId="1" xfId="7" applyNumberFormat="1" applyFont="1" applyFill="1" applyBorder="1" applyAlignment="1">
      <alignment horizontal="center" wrapText="1"/>
    </xf>
    <xf numFmtId="3" fontId="5" fillId="4" borderId="1" xfId="12" applyNumberFormat="1" applyFont="1" applyFill="1" applyBorder="1" applyAlignment="1">
      <alignment horizontal="center" wrapText="1"/>
    </xf>
    <xf numFmtId="3" fontId="5" fillId="4" borderId="1" xfId="9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 vertical="top" wrapText="1"/>
    </xf>
    <xf numFmtId="3" fontId="5" fillId="4" borderId="1" xfId="5" applyNumberFormat="1" applyFont="1" applyFill="1" applyBorder="1" applyAlignment="1">
      <alignment horizontal="center"/>
    </xf>
    <xf numFmtId="3" fontId="5" fillId="4" borderId="1" xfId="5" applyNumberFormat="1" applyFont="1" applyFill="1" applyBorder="1" applyAlignment="1">
      <alignment horizontal="center" vertical="center" wrapText="1"/>
    </xf>
    <xf numFmtId="3" fontId="5" fillId="4" borderId="1" xfId="13" applyNumberFormat="1" applyFont="1" applyFill="1" applyBorder="1" applyAlignment="1">
      <alignment horizontal="center" wrapText="1"/>
    </xf>
    <xf numFmtId="3" fontId="5" fillId="3" borderId="8" xfId="5" applyNumberFormat="1" applyFont="1" applyFill="1" applyBorder="1" applyAlignment="1">
      <alignment horizontal="center" wrapText="1"/>
    </xf>
    <xf numFmtId="3" fontId="5" fillId="5" borderId="13" xfId="2" applyNumberFormat="1" applyFont="1" applyFill="1" applyBorder="1" applyAlignment="1">
      <alignment horizontal="center" wrapText="1"/>
    </xf>
    <xf numFmtId="3" fontId="5" fillId="4" borderId="1" xfId="20" applyNumberFormat="1" applyFont="1" applyFill="1" applyBorder="1" applyAlignment="1">
      <alignment horizontal="right" wrapText="1"/>
    </xf>
    <xf numFmtId="0" fontId="5" fillId="6" borderId="13" xfId="2" applyFont="1" applyFill="1" applyBorder="1" applyAlignment="1">
      <alignment horizontal="center" wrapText="1"/>
    </xf>
    <xf numFmtId="2" fontId="5" fillId="6" borderId="13" xfId="2" applyNumberFormat="1" applyFont="1" applyFill="1" applyBorder="1" applyAlignment="1">
      <alignment horizontal="center" wrapText="1"/>
    </xf>
    <xf numFmtId="3" fontId="5" fillId="6" borderId="8" xfId="2" applyNumberFormat="1" applyFont="1" applyFill="1" applyBorder="1" applyAlignment="1">
      <alignment horizontal="center" wrapText="1"/>
    </xf>
    <xf numFmtId="3" fontId="5" fillId="6" borderId="9" xfId="2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5" fillId="2" borderId="10" xfId="2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/>
    </xf>
    <xf numFmtId="167" fontId="26" fillId="2" borderId="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wrapText="1"/>
    </xf>
    <xf numFmtId="0" fontId="27" fillId="0" borderId="0" xfId="0" applyFont="1"/>
    <xf numFmtId="2" fontId="5" fillId="4" borderId="1" xfId="0" applyNumberFormat="1" applyFont="1" applyFill="1" applyBorder="1" applyAlignment="1">
      <alignment horizontal="center" vertical="center"/>
    </xf>
    <xf numFmtId="3" fontId="5" fillId="2" borderId="1" xfId="20" applyNumberFormat="1" applyFont="1" applyFill="1" applyBorder="1" applyAlignment="1">
      <alignment horizontal="center" wrapText="1"/>
    </xf>
    <xf numFmtId="3" fontId="5" fillId="0" borderId="3" xfId="3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1" xfId="10" applyNumberFormat="1" applyFont="1" applyFill="1" applyBorder="1" applyAlignment="1">
      <alignment horizontal="center" wrapText="1"/>
    </xf>
    <xf numFmtId="3" fontId="5" fillId="0" borderId="1" xfId="1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" xfId="6" applyNumberFormat="1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8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3" fontId="5" fillId="0" borderId="1" xfId="5" applyNumberFormat="1" applyFont="1" applyFill="1" applyBorder="1" applyAlignment="1">
      <alignment horizontal="center" wrapText="1"/>
    </xf>
    <xf numFmtId="3" fontId="5" fillId="0" borderId="1" xfId="5" applyNumberFormat="1" applyFont="1" applyFill="1" applyBorder="1" applyAlignment="1">
      <alignment horizontal="center"/>
    </xf>
    <xf numFmtId="3" fontId="4" fillId="0" borderId="1" xfId="15" applyNumberFormat="1" applyFont="1" applyFill="1" applyBorder="1" applyAlignment="1">
      <alignment horizontal="center" wrapText="1"/>
    </xf>
    <xf numFmtId="3" fontId="5" fillId="0" borderId="1" xfId="13" applyNumberFormat="1" applyFont="1" applyFill="1" applyBorder="1" applyAlignment="1">
      <alignment horizontal="center" wrapText="1"/>
    </xf>
    <xf numFmtId="3" fontId="5" fillId="3" borderId="28" xfId="5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2" borderId="10" xfId="2" applyFont="1" applyFill="1" applyBorder="1" applyAlignment="1">
      <alignment horizontal="left" wrapText="1"/>
    </xf>
    <xf numFmtId="3" fontId="0" fillId="38" borderId="0" xfId="0" applyNumberFormat="1" applyFill="1"/>
    <xf numFmtId="0" fontId="0" fillId="0" borderId="0" xfId="0" applyAlignment="1">
      <alignment horizontal="right"/>
    </xf>
    <xf numFmtId="3" fontId="5" fillId="0" borderId="2" xfId="0" applyNumberFormat="1" applyFont="1" applyBorder="1" applyAlignment="1">
      <alignment horizontal="center" vertical="center"/>
    </xf>
    <xf numFmtId="0" fontId="0" fillId="38" borderId="0" xfId="0" applyFill="1"/>
    <xf numFmtId="2" fontId="5" fillId="39" borderId="1" xfId="0" applyNumberFormat="1" applyFont="1" applyFill="1" applyBorder="1" applyAlignment="1">
      <alignment horizontal="center"/>
    </xf>
    <xf numFmtId="3" fontId="5" fillId="38" borderId="3" xfId="3" applyNumberFormat="1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0" xfId="0"/>
    <xf numFmtId="0" fontId="5" fillId="0" borderId="1" xfId="0" applyFont="1" applyBorder="1" applyAlignment="1">
      <alignment horizontal="center" vertical="center"/>
    </xf>
    <xf numFmtId="3" fontId="5" fillId="4" borderId="1" xfId="20" applyNumberFormat="1" applyFont="1" applyFill="1" applyBorder="1" applyAlignment="1">
      <alignment horizontal="center" wrapText="1"/>
    </xf>
    <xf numFmtId="0" fontId="32" fillId="0" borderId="0" xfId="0" applyFont="1"/>
    <xf numFmtId="0" fontId="0" fillId="0" borderId="0" xfId="0"/>
    <xf numFmtId="2" fontId="0" fillId="0" borderId="0" xfId="0" applyNumberFormat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68" fontId="5" fillId="4" borderId="1" xfId="2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169" fontId="5" fillId="0" borderId="2" xfId="0" applyNumberFormat="1" applyFont="1" applyBorder="1"/>
    <xf numFmtId="3" fontId="5" fillId="4" borderId="10" xfId="20" applyNumberFormat="1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3" fontId="5" fillId="3" borderId="4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1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 wrapText="1"/>
    </xf>
    <xf numFmtId="3" fontId="5" fillId="3" borderId="27" xfId="0" applyNumberFormat="1" applyFont="1" applyFill="1" applyBorder="1" applyAlignment="1">
      <alignment horizontal="center" wrapText="1"/>
    </xf>
    <xf numFmtId="3" fontId="5" fillId="3" borderId="6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wrapText="1"/>
    </xf>
    <xf numFmtId="3" fontId="5" fillId="3" borderId="24" xfId="0" applyNumberFormat="1" applyFont="1" applyFill="1" applyBorder="1" applyAlignment="1">
      <alignment horizontal="center" wrapText="1"/>
    </xf>
    <xf numFmtId="3" fontId="5" fillId="3" borderId="25" xfId="0" applyNumberFormat="1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3" borderId="12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3" fontId="5" fillId="3" borderId="29" xfId="0" applyNumberFormat="1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33" fillId="0" borderId="0" xfId="0" applyFont="1"/>
  </cellXfs>
  <cellStyles count="597">
    <cellStyle name="20% - Акцент1 2" xfId="38" xr:uid="{00000000-0005-0000-0000-000000000000}"/>
    <cellStyle name="20% - Акцент2 2" xfId="39" xr:uid="{00000000-0005-0000-0000-000001000000}"/>
    <cellStyle name="20% - Акцент3 2" xfId="40" xr:uid="{00000000-0005-0000-0000-000002000000}"/>
    <cellStyle name="20% - Акцент4 2" xfId="41" xr:uid="{00000000-0005-0000-0000-000003000000}"/>
    <cellStyle name="20% - Акцент5 2" xfId="42" xr:uid="{00000000-0005-0000-0000-000004000000}"/>
    <cellStyle name="20% - Акцент6 2" xfId="43" xr:uid="{00000000-0005-0000-0000-000005000000}"/>
    <cellStyle name="40% - Акцент1 2" xfId="44" xr:uid="{00000000-0005-0000-0000-000006000000}"/>
    <cellStyle name="40% - Акцент2 2" xfId="45" xr:uid="{00000000-0005-0000-0000-000007000000}"/>
    <cellStyle name="40% - Акцент3 2" xfId="46" xr:uid="{00000000-0005-0000-0000-000008000000}"/>
    <cellStyle name="40% - Акцент4 2" xfId="47" xr:uid="{00000000-0005-0000-0000-000009000000}"/>
    <cellStyle name="40% - Акцент5 2" xfId="48" xr:uid="{00000000-0005-0000-0000-00000A000000}"/>
    <cellStyle name="40% - Акцент6 2" xfId="49" xr:uid="{00000000-0005-0000-0000-00000B000000}"/>
    <cellStyle name="60% - Акцент1 2" xfId="50" xr:uid="{00000000-0005-0000-0000-00000C000000}"/>
    <cellStyle name="60% - Акцент2 2" xfId="51" xr:uid="{00000000-0005-0000-0000-00000D000000}"/>
    <cellStyle name="60% - Акцент3 2" xfId="52" xr:uid="{00000000-0005-0000-0000-00000E000000}"/>
    <cellStyle name="60% - Акцент4 2" xfId="53" xr:uid="{00000000-0005-0000-0000-00000F000000}"/>
    <cellStyle name="60% - Акцент5 2" xfId="54" xr:uid="{00000000-0005-0000-0000-000010000000}"/>
    <cellStyle name="60% - Акцент6 2" xfId="55" xr:uid="{00000000-0005-0000-0000-000011000000}"/>
    <cellStyle name="Comma 2" xfId="6" xr:uid="{00000000-0005-0000-0000-000012000000}"/>
    <cellStyle name="Normal 2 2" xfId="15" xr:uid="{00000000-0005-0000-0000-000013000000}"/>
    <cellStyle name="OBI_ColHeader" xfId="56" xr:uid="{00000000-0005-0000-0000-000014000000}"/>
    <cellStyle name="Акцент1 2" xfId="57" xr:uid="{00000000-0005-0000-0000-000015000000}"/>
    <cellStyle name="Акцент2 2" xfId="58" xr:uid="{00000000-0005-0000-0000-000016000000}"/>
    <cellStyle name="Акцент3 2" xfId="59" xr:uid="{00000000-0005-0000-0000-000017000000}"/>
    <cellStyle name="Акцент4 2" xfId="60" xr:uid="{00000000-0005-0000-0000-000018000000}"/>
    <cellStyle name="Акцент5 2" xfId="61" xr:uid="{00000000-0005-0000-0000-000019000000}"/>
    <cellStyle name="Акцент6 2" xfId="62" xr:uid="{00000000-0005-0000-0000-00001A000000}"/>
    <cellStyle name="Ввод  2" xfId="63" xr:uid="{00000000-0005-0000-0000-00001B000000}"/>
    <cellStyle name="Вывод 2" xfId="64" xr:uid="{00000000-0005-0000-0000-00001C000000}"/>
    <cellStyle name="Вычисление 2" xfId="65" xr:uid="{00000000-0005-0000-0000-00001D000000}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Заголовок 1 2" xfId="66" xr:uid="{00000000-0005-0000-0000-000020010000}"/>
    <cellStyle name="Заголовок 2 2" xfId="67" xr:uid="{00000000-0005-0000-0000-000021010000}"/>
    <cellStyle name="Заголовок 3 2" xfId="68" xr:uid="{00000000-0005-0000-0000-000022010000}"/>
    <cellStyle name="Заголовок 4 2" xfId="69" xr:uid="{00000000-0005-0000-0000-000023010000}"/>
    <cellStyle name="Итог 2" xfId="70" xr:uid="{00000000-0005-0000-0000-000024010000}"/>
    <cellStyle name="Контрольная ячейка 2" xfId="71" xr:uid="{00000000-0005-0000-0000-000025010000}"/>
    <cellStyle name="Название 2" xfId="72" xr:uid="{00000000-0005-0000-0000-000026010000}"/>
    <cellStyle name="Нейтральный 2" xfId="73" xr:uid="{00000000-0005-0000-0000-000027010000}"/>
    <cellStyle name="Обычный" xfId="0" builtinId="0"/>
    <cellStyle name="Обычный 119" xfId="336" xr:uid="{00000000-0005-0000-0000-000029010000}"/>
    <cellStyle name="Обычный 18" xfId="5" xr:uid="{00000000-0005-0000-0000-00002A010000}"/>
    <cellStyle name="Обычный 2" xfId="36" xr:uid="{00000000-0005-0000-0000-00002B010000}"/>
    <cellStyle name="Обычный 3" xfId="37" xr:uid="{00000000-0005-0000-0000-00002C010000}"/>
    <cellStyle name="Обычный 61" xfId="4" xr:uid="{00000000-0005-0000-0000-00002D010000}"/>
    <cellStyle name="Обычный_Лист1" xfId="2" xr:uid="{00000000-0005-0000-0000-00002E010000}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Плохой 2" xfId="74" xr:uid="{00000000-0005-0000-0000-000031020000}"/>
    <cellStyle name="Пояснение 2" xfId="75" xr:uid="{00000000-0005-0000-0000-000032020000}"/>
    <cellStyle name="Процентный 2" xfId="16" xr:uid="{00000000-0005-0000-0000-000033020000}"/>
    <cellStyle name="Связанная ячейка 2" xfId="76" xr:uid="{00000000-0005-0000-0000-000034020000}"/>
    <cellStyle name="Текст предупреждения 2" xfId="77" xr:uid="{00000000-0005-0000-0000-000035020000}"/>
    <cellStyle name="Финансовый" xfId="1" builtinId="3"/>
    <cellStyle name="Финансовый 1019" xfId="27" xr:uid="{00000000-0005-0000-0000-000037020000}"/>
    <cellStyle name="Финансовый 1020" xfId="35" xr:uid="{00000000-0005-0000-0000-000038020000}"/>
    <cellStyle name="Финансовый 1021" xfId="14" xr:uid="{00000000-0005-0000-0000-000039020000}"/>
    <cellStyle name="Финансовый 1035" xfId="22" xr:uid="{00000000-0005-0000-0000-00003A020000}"/>
    <cellStyle name="Финансовый 1036" xfId="33" xr:uid="{00000000-0005-0000-0000-00003B020000}"/>
    <cellStyle name="Финансовый 1075" xfId="13" xr:uid="{00000000-0005-0000-0000-00003C020000}"/>
    <cellStyle name="Финансовый 1085" xfId="20" xr:uid="{00000000-0005-0000-0000-00003D020000}"/>
    <cellStyle name="Финансовый 1086" xfId="3" xr:uid="{00000000-0005-0000-0000-00003E020000}"/>
    <cellStyle name="Финансовый 2" xfId="205" xr:uid="{00000000-0005-0000-0000-00003F020000}"/>
    <cellStyle name="Финансовый 4" xfId="8" xr:uid="{00000000-0005-0000-0000-000040020000}"/>
    <cellStyle name="Финансовый 808" xfId="28" xr:uid="{00000000-0005-0000-0000-000041020000}"/>
    <cellStyle name="Финансовый 829" xfId="19" xr:uid="{00000000-0005-0000-0000-000042020000}"/>
    <cellStyle name="Финансовый 830" xfId="32" xr:uid="{00000000-0005-0000-0000-000043020000}"/>
    <cellStyle name="Финансовый 852" xfId="24" xr:uid="{00000000-0005-0000-0000-000044020000}"/>
    <cellStyle name="Финансовый 853" xfId="12" xr:uid="{00000000-0005-0000-0000-000045020000}"/>
    <cellStyle name="Финансовый 867" xfId="26" xr:uid="{00000000-0005-0000-0000-000046020000}"/>
    <cellStyle name="Финансовый 871" xfId="17" xr:uid="{00000000-0005-0000-0000-000047020000}"/>
    <cellStyle name="Финансовый 891" xfId="25" xr:uid="{00000000-0005-0000-0000-000048020000}"/>
    <cellStyle name="Финансовый 892" xfId="30" xr:uid="{00000000-0005-0000-0000-000049020000}"/>
    <cellStyle name="Финансовый 893" xfId="11" xr:uid="{00000000-0005-0000-0000-00004A020000}"/>
    <cellStyle name="Финансовый 903" xfId="18" xr:uid="{00000000-0005-0000-0000-00004B020000}"/>
    <cellStyle name="Финансовый 915" xfId="23" xr:uid="{00000000-0005-0000-0000-00004C020000}"/>
    <cellStyle name="Финансовый 916" xfId="31" xr:uid="{00000000-0005-0000-0000-00004D020000}"/>
    <cellStyle name="Финансовый 917" xfId="7" xr:uid="{00000000-0005-0000-0000-00004E020000}"/>
    <cellStyle name="Финансовый 928" xfId="21" xr:uid="{00000000-0005-0000-0000-00004F020000}"/>
    <cellStyle name="Финансовый 929" xfId="34" xr:uid="{00000000-0005-0000-0000-000050020000}"/>
    <cellStyle name="Финансовый 930" xfId="9" xr:uid="{00000000-0005-0000-0000-000051020000}"/>
    <cellStyle name="Финансовый 934" xfId="29" xr:uid="{00000000-0005-0000-0000-000052020000}"/>
    <cellStyle name="Финансовый 965" xfId="10" xr:uid="{00000000-0005-0000-0000-000053020000}"/>
    <cellStyle name="Хороший 2" xfId="78" xr:uid="{00000000-0005-0000-0000-00005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'3.1. Объем - города'!$E$48</c:f>
              <c:strCache>
                <c:ptCount val="1"/>
                <c:pt idx="0">
                  <c:v>Москва и МО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'3.1. Объем - города'!$F$47:$H$47</c:f>
              <c:strCache>
                <c:ptCount val="3"/>
                <c:pt idx="0">
                  <c:v>I пп 2018 г.</c:v>
                </c:pt>
                <c:pt idx="1">
                  <c:v>II пп 2017 г.</c:v>
                </c:pt>
                <c:pt idx="2">
                  <c:v>I пп 2017 г.</c:v>
                </c:pt>
              </c:strCache>
            </c:strRef>
          </c:cat>
          <c:val>
            <c:numRef>
              <c:f>'3.1. Объем - города'!$F$48:$H$48</c:f>
              <c:numCache>
                <c:formatCode>0.00</c:formatCode>
                <c:ptCount val="3"/>
                <c:pt idx="0">
                  <c:v>15.771611100019964</c:v>
                </c:pt>
                <c:pt idx="1">
                  <c:v>34.447385837193913</c:v>
                </c:pt>
                <c:pt idx="2">
                  <c:v>37.742594484167519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1-4684-8571-DBB64B3F80EA}"/>
            </c:ext>
          </c:extLst>
        </c:ser>
        <c:ser>
          <c:idx val="1"/>
          <c:order val="1"/>
          <c:tx>
            <c:strRef>
              <c:f>'3.1. Объем - города'!$E$49</c:f>
              <c:strCache>
                <c:ptCount val="1"/>
                <c:pt idx="0">
                  <c:v>Санкт-Петербург и ЛО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'3.1. Объем - города'!$F$47:$H$47</c:f>
              <c:strCache>
                <c:ptCount val="3"/>
                <c:pt idx="0">
                  <c:v>I пп 2018 г.</c:v>
                </c:pt>
                <c:pt idx="1">
                  <c:v>II пп 2017 г.</c:v>
                </c:pt>
                <c:pt idx="2">
                  <c:v>I пп 2017 г.</c:v>
                </c:pt>
              </c:strCache>
            </c:strRef>
          </c:cat>
          <c:val>
            <c:numRef>
              <c:f>'3.1. Объем - города'!$F$49:$H$49</c:f>
              <c:numCache>
                <c:formatCode>0.00</c:formatCode>
                <c:ptCount val="3"/>
                <c:pt idx="0">
                  <c:v>7.2336461036800426</c:v>
                </c:pt>
                <c:pt idx="1">
                  <c:v>11.548643282594307</c:v>
                </c:pt>
                <c:pt idx="2">
                  <c:v>11.644535240040858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1-4684-8571-DBB64B3F80EA}"/>
            </c:ext>
          </c:extLst>
        </c:ser>
        <c:ser>
          <c:idx val="2"/>
          <c:order val="2"/>
          <c:tx>
            <c:strRef>
              <c:f>'3.1. Объем - города'!$E$50</c:f>
              <c:strCache>
                <c:ptCount val="1"/>
                <c:pt idx="0">
                  <c:v>другие регионы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'3.1. Объем - города'!$F$47:$H$47</c:f>
              <c:strCache>
                <c:ptCount val="3"/>
                <c:pt idx="0">
                  <c:v>I пп 2018 г.</c:v>
                </c:pt>
                <c:pt idx="1">
                  <c:v>II пп 2017 г.</c:v>
                </c:pt>
                <c:pt idx="2">
                  <c:v>I пп 2017 г.</c:v>
                </c:pt>
              </c:strCache>
            </c:strRef>
          </c:cat>
          <c:val>
            <c:numRef>
              <c:f>'3.1. Объем - города'!$F$50:$H$50</c:f>
              <c:numCache>
                <c:formatCode>0.00</c:formatCode>
                <c:ptCount val="3"/>
                <c:pt idx="0">
                  <c:v>76.994742796299988</c:v>
                </c:pt>
                <c:pt idx="1">
                  <c:v>54.003970880211781</c:v>
                </c:pt>
                <c:pt idx="2">
                  <c:v>50.612870275791622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1-4684-8571-DBB64B3F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50848"/>
        <c:axId val="76752384"/>
      </c:barChart>
      <c:catAx>
        <c:axId val="7675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752384"/>
        <c:crosses val="autoZero"/>
        <c:auto val="1"/>
        <c:lblAlgn val="ctr"/>
        <c:lblOffset val="100"/>
        <c:noMultiLvlLbl val="0"/>
      </c:catAx>
      <c:valAx>
        <c:axId val="76752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75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'3.1. Объем - города'!$C$57</c:f>
              <c:strCache>
                <c:ptCount val="1"/>
                <c:pt idx="0">
                  <c:v>Объем, млн руб.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25502008032129E-2"/>
                  <c:y val="0.2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7D-4D09-9B0F-2E030ACBC9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'3.1. Объем - города'!$B$58:$B$65</c:f>
              <c:strCache>
                <c:ptCount val="8"/>
                <c:pt idx="0">
                  <c:v>В Центральном ФО</c:v>
                </c:pt>
                <c:pt idx="1">
                  <c:v>В Северо-Западном ФО</c:v>
                </c:pt>
                <c:pt idx="2">
                  <c:v>В Северо-Кавказком ФО</c:v>
                </c:pt>
                <c:pt idx="3">
                  <c:v>В Дальневосточном ФО</c:v>
                </c:pt>
                <c:pt idx="4">
                  <c:v>В Южном ФО</c:v>
                </c:pt>
                <c:pt idx="5">
                  <c:v>В Приволжском ФО</c:v>
                </c:pt>
                <c:pt idx="6">
                  <c:v>В Уральском ФО</c:v>
                </c:pt>
                <c:pt idx="7">
                  <c:v>В Сибирском ФО</c:v>
                </c:pt>
              </c:strCache>
            </c:strRef>
          </c:cat>
          <c:val>
            <c:numRef>
              <c:f>'3.1. Объем - города'!$C$58:$C$65</c:f>
              <c:numCache>
                <c:formatCode>General</c:formatCode>
                <c:ptCount val="8"/>
                <c:pt idx="0">
                  <c:v>391.4</c:v>
                </c:pt>
                <c:pt idx="1">
                  <c:v>175.5</c:v>
                </c:pt>
                <c:pt idx="2">
                  <c:v>15.7</c:v>
                </c:pt>
                <c:pt idx="3">
                  <c:v>58.6</c:v>
                </c:pt>
                <c:pt idx="4">
                  <c:v>76.599999999999994</c:v>
                </c:pt>
                <c:pt idx="5">
                  <c:v>209.4</c:v>
                </c:pt>
                <c:pt idx="6">
                  <c:v>93.6</c:v>
                </c:pt>
                <c:pt idx="7">
                  <c:v>136.1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D-4D09-9B0F-2E030ACBC987}"/>
            </c:ext>
          </c:extLst>
        </c:ser>
        <c:ser>
          <c:idx val="1"/>
          <c:order val="1"/>
          <c:tx>
            <c:strRef>
              <c:f>'3.1. Объем - города'!$D$57</c:f>
              <c:strCache>
                <c:ptCount val="1"/>
                <c:pt idx="0">
                  <c:v>Количество, тыс. шт.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5301204819277099E-3"/>
                  <c:y val="7.0555555555555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7D-4D09-9B0F-2E030ACBC987}"/>
                </c:ext>
              </c:extLst>
            </c:dLbl>
            <c:dLbl>
              <c:idx val="1"/>
              <c:layout>
                <c:manualLayout>
                  <c:x val="1.00401606425703E-2"/>
                  <c:y val="0.10230555555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7D-4D09-9B0F-2E030ACBC987}"/>
                </c:ext>
              </c:extLst>
            </c:dLbl>
            <c:dLbl>
              <c:idx val="2"/>
              <c:layout>
                <c:manualLayout>
                  <c:x val="2.008032128514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7D-4D09-9B0F-2E030ACBC987}"/>
                </c:ext>
              </c:extLst>
            </c:dLbl>
            <c:dLbl>
              <c:idx val="3"/>
              <c:layout>
                <c:manualLayout>
                  <c:x val="2.00803212851406E-2"/>
                  <c:y val="3.5277777777778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7D-4D09-9B0F-2E030ACBC987}"/>
                </c:ext>
              </c:extLst>
            </c:dLbl>
            <c:dLbl>
              <c:idx val="4"/>
              <c:layout>
                <c:manualLayout>
                  <c:x val="1.7570281124497999E-2"/>
                  <c:y val="1.058333333333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7D-4D09-9B0F-2E030ACBC987}"/>
                </c:ext>
              </c:extLst>
            </c:dLbl>
            <c:dLbl>
              <c:idx val="5"/>
              <c:layout>
                <c:manualLayout>
                  <c:x val="2.0080321285140701E-2"/>
                  <c:y val="7.0555555555555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7D-4D09-9B0F-2E030ACBC987}"/>
                </c:ext>
              </c:extLst>
            </c:dLbl>
            <c:dLbl>
              <c:idx val="6"/>
              <c:layout>
                <c:manualLayout>
                  <c:x val="1.2550200803212799E-2"/>
                  <c:y val="7.0555555555555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7D-4D09-9B0F-2E030ACBC987}"/>
                </c:ext>
              </c:extLst>
            </c:dLbl>
            <c:dLbl>
              <c:idx val="7"/>
              <c:layout>
                <c:manualLayout>
                  <c:x val="1.5060240963855401E-2"/>
                  <c:y val="6.7027777777777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7D-4D09-9B0F-2E030ACBC9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'3.1. Объем - города'!$B$58:$B$65</c:f>
              <c:strCache>
                <c:ptCount val="8"/>
                <c:pt idx="0">
                  <c:v>В Центральном ФО</c:v>
                </c:pt>
                <c:pt idx="1">
                  <c:v>В Северо-Западном ФО</c:v>
                </c:pt>
                <c:pt idx="2">
                  <c:v>В Северо-Кавказком ФО</c:v>
                </c:pt>
                <c:pt idx="3">
                  <c:v>В Дальневосточном ФО</c:v>
                </c:pt>
                <c:pt idx="4">
                  <c:v>В Южном ФО</c:v>
                </c:pt>
                <c:pt idx="5">
                  <c:v>В Приволжском ФО</c:v>
                </c:pt>
                <c:pt idx="6">
                  <c:v>В Уральском ФО</c:v>
                </c:pt>
                <c:pt idx="7">
                  <c:v>В Сибирском ФО</c:v>
                </c:pt>
              </c:strCache>
            </c:strRef>
          </c:cat>
          <c:val>
            <c:numRef>
              <c:f>'3.1. Объем - города'!$D$58:$D$65</c:f>
              <c:numCache>
                <c:formatCode>General</c:formatCode>
                <c:ptCount val="8"/>
                <c:pt idx="0">
                  <c:v>145.4</c:v>
                </c:pt>
                <c:pt idx="1">
                  <c:v>82.4</c:v>
                </c:pt>
                <c:pt idx="2">
                  <c:v>10.7</c:v>
                </c:pt>
                <c:pt idx="3">
                  <c:v>26.9</c:v>
                </c:pt>
                <c:pt idx="4">
                  <c:v>46.8</c:v>
                </c:pt>
                <c:pt idx="5">
                  <c:v>138.1</c:v>
                </c:pt>
                <c:pt idx="6">
                  <c:v>56.1</c:v>
                </c:pt>
                <c:pt idx="7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7D-4D09-9B0F-2E030ACB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11968"/>
        <c:axId val="77013760"/>
      </c:barChart>
      <c:catAx>
        <c:axId val="770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013760"/>
        <c:crosses val="autoZero"/>
        <c:auto val="1"/>
        <c:lblAlgn val="ctr"/>
        <c:lblOffset val="100"/>
        <c:noMultiLvlLbl val="0"/>
      </c:catAx>
      <c:valAx>
        <c:axId val="7701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70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018209872953501E-3"/>
          <c:y val="6.2226088018067498E-2"/>
          <c:w val="0.82223042836041405"/>
          <c:h val="0.90461752847904298"/>
        </c:manualLayout>
      </c:layout>
      <c:lineChart>
        <c:grouping val="standard"/>
        <c:varyColors val="0"/>
        <c:ser>
          <c:idx val="0"/>
          <c:order val="0"/>
          <c:tx>
            <c:strRef>
              <c:f>'3.1. Объем - города'!$C$70</c:f>
              <c:strCache>
                <c:ptCount val="1"/>
                <c:pt idx="0">
                  <c:v>Средняя ставка</c:v>
                </c:pt>
              </c:strCache>
            </c:strRef>
          </c:tx>
          <c:dLbls>
            <c:dLbl>
              <c:idx val="0"/>
              <c:layout>
                <c:manualLayout>
                  <c:x val="-1.7232890201871E-2"/>
                  <c:y val="-4.3604651162790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E-4535-A09C-E7202F81EBCE}"/>
                </c:ext>
              </c:extLst>
            </c:dLbl>
            <c:dLbl>
              <c:idx val="3"/>
              <c:layout>
                <c:manualLayout>
                  <c:x val="-3.2003938946331897E-2"/>
                  <c:y val="3.3914728682170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E-4535-A09C-E7202F81EBCE}"/>
                </c:ext>
              </c:extLst>
            </c:dLbl>
            <c:dLbl>
              <c:idx val="4"/>
              <c:layout>
                <c:manualLayout>
                  <c:x val="-3.4465780403742E-2"/>
                  <c:y val="-4.844961240310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BE-4535-A09C-E7202F81EBCE}"/>
                </c:ext>
              </c:extLst>
            </c:dLbl>
            <c:dLbl>
              <c:idx val="5"/>
              <c:layout>
                <c:manualLayout>
                  <c:x val="-4.9236829148202897E-2"/>
                  <c:y val="5.8139534883720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E-4535-A09C-E7202F81EBCE}"/>
                </c:ext>
              </c:extLst>
            </c:dLbl>
            <c:dLbl>
              <c:idx val="6"/>
              <c:layout>
                <c:manualLayout>
                  <c:x val="-3.2003938946331897E-2"/>
                  <c:y val="6.2984496124030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E-4535-A09C-E7202F81EBCE}"/>
                </c:ext>
              </c:extLst>
            </c:dLbl>
            <c:dLbl>
              <c:idx val="7"/>
              <c:layout>
                <c:manualLayout>
                  <c:x val="-7.3855243722304301E-2"/>
                  <c:y val="-4.844961240310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BE-4535-A09C-E7202F81EB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'3.1. Объем - города'!$B$71:$B$78</c:f>
              <c:strCache>
                <c:ptCount val="8"/>
                <c:pt idx="0">
                  <c:v>В Центральном ФО</c:v>
                </c:pt>
                <c:pt idx="1">
                  <c:v>В Северо-Западном ФО</c:v>
                </c:pt>
                <c:pt idx="2">
                  <c:v>В Северо-Кавказком ФО</c:v>
                </c:pt>
                <c:pt idx="3">
                  <c:v>В Дальневосточном ФО</c:v>
                </c:pt>
                <c:pt idx="4">
                  <c:v>В Южном ФО</c:v>
                </c:pt>
                <c:pt idx="5">
                  <c:v>В Приволжском ФО</c:v>
                </c:pt>
                <c:pt idx="6">
                  <c:v>В Уральском ФО</c:v>
                </c:pt>
                <c:pt idx="7">
                  <c:v>В Сибирском ФО</c:v>
                </c:pt>
              </c:strCache>
            </c:strRef>
          </c:cat>
          <c:val>
            <c:numRef>
              <c:f>'3.1. Объем - города'!$C$71:$C$78</c:f>
              <c:numCache>
                <c:formatCode>General</c:formatCode>
                <c:ptCount val="8"/>
                <c:pt idx="0">
                  <c:v>10.29</c:v>
                </c:pt>
                <c:pt idx="1">
                  <c:v>9.39</c:v>
                </c:pt>
                <c:pt idx="2">
                  <c:v>9.91</c:v>
                </c:pt>
                <c:pt idx="3">
                  <c:v>10.69</c:v>
                </c:pt>
                <c:pt idx="4">
                  <c:v>10.73</c:v>
                </c:pt>
                <c:pt idx="5">
                  <c:v>10.58</c:v>
                </c:pt>
                <c:pt idx="6">
                  <c:v>10.56</c:v>
                </c:pt>
                <c:pt idx="7">
                  <c:v>10.74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BE-4535-A09C-E7202F81E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5216"/>
        <c:axId val="77079296"/>
      </c:lineChart>
      <c:catAx>
        <c:axId val="770652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77079296"/>
        <c:crosses val="autoZero"/>
        <c:auto val="1"/>
        <c:lblAlgn val="ctr"/>
        <c:lblOffset val="100"/>
        <c:noMultiLvlLbl val="0"/>
      </c:catAx>
      <c:valAx>
        <c:axId val="77079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7065216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1028700</xdr:colOff>
      <xdr:row>46</xdr:row>
      <xdr:rowOff>26670</xdr:rowOff>
    </xdr:from>
    <xdr:to>
      <xdr:col>19</xdr:col>
      <xdr:colOff>137160</xdr:colOff>
      <xdr:row>60</xdr:row>
      <xdr:rowOff>102870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129540</xdr:colOff>
      <xdr:row>55</xdr:row>
      <xdr:rowOff>49530</xdr:rowOff>
    </xdr:from>
    <xdr:to>
      <xdr:col>10</xdr:col>
      <xdr:colOff>556260</xdr:colOff>
      <xdr:row>74</xdr:row>
      <xdr:rowOff>30030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685800</xdr:colOff>
      <xdr:row>54</xdr:row>
      <xdr:rowOff>121920</xdr:rowOff>
    </xdr:from>
    <xdr:to>
      <xdr:col>11</xdr:col>
      <xdr:colOff>160020</xdr:colOff>
      <xdr:row>68</xdr:row>
      <xdr:rowOff>76200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"/>
  <sheetViews>
    <sheetView zoomScaleNormal="100" zoomScalePageLayoutView="130" workbookViewId="0">
      <selection activeCell="I49" sqref="I49"/>
    </sheetView>
  </sheetViews>
  <sheetFormatPr defaultColWidth="0" defaultRowHeight="14.5" zeroHeight="1" x14ac:dyDescent="0.35"/>
  <cols>
    <col min="1" max="1" width="15.81640625" customWidth="1"/>
    <col min="2" max="2" width="30.1796875" customWidth="1"/>
    <col min="3" max="3" width="42.1796875" style="92" customWidth="1"/>
    <col min="4" max="4" width="25.453125" style="92" customWidth="1"/>
    <col min="5" max="5" width="23.1796875" style="92" customWidth="1"/>
    <col min="6" max="6" width="22.1796875" style="92" customWidth="1"/>
    <col min="7" max="7" width="21.7265625" customWidth="1"/>
    <col min="8" max="8" width="21" customWidth="1"/>
    <col min="9" max="9" width="19.54296875" customWidth="1"/>
    <col min="10" max="10" width="16.54296875" customWidth="1"/>
    <col min="11" max="11" width="11.453125" hidden="1" customWidth="1"/>
    <col min="12" max="13" width="8.81640625" hidden="1" customWidth="1"/>
    <col min="14" max="19" width="21.54296875" hidden="1" customWidth="1"/>
    <col min="20" max="16384" width="8.81640625" hidden="1"/>
  </cols>
  <sheetData>
    <row r="1" spans="1:14" ht="38.5" x14ac:dyDescent="0.35">
      <c r="A1" s="47" t="s">
        <v>19</v>
      </c>
      <c r="B1" s="47" t="s">
        <v>20</v>
      </c>
      <c r="C1" s="45" t="s">
        <v>130</v>
      </c>
      <c r="D1" s="48" t="s">
        <v>131</v>
      </c>
      <c r="E1" s="45" t="s">
        <v>119</v>
      </c>
      <c r="F1" s="48" t="s">
        <v>120</v>
      </c>
      <c r="G1" s="45" t="s">
        <v>108</v>
      </c>
      <c r="H1" s="48" t="s">
        <v>109</v>
      </c>
      <c r="I1" s="48" t="s">
        <v>44</v>
      </c>
      <c r="J1" s="48" t="s">
        <v>50</v>
      </c>
      <c r="K1" s="59"/>
    </row>
    <row r="2" spans="1:14" x14ac:dyDescent="0.35">
      <c r="A2" s="7">
        <v>1</v>
      </c>
      <c r="B2" s="8" t="s">
        <v>79</v>
      </c>
      <c r="C2" s="90">
        <v>1812959034.3066499</v>
      </c>
      <c r="D2" s="28">
        <v>57.59</v>
      </c>
      <c r="E2" s="90">
        <v>1648278765</v>
      </c>
      <c r="F2" s="28">
        <f>(E2/2922154191)*100</f>
        <v>56.406289923939198</v>
      </c>
      <c r="G2" s="90">
        <v>1496937438.2458403</v>
      </c>
      <c r="H2" s="28">
        <f>(G2/2857087156)*100</f>
        <v>52.393831777312435</v>
      </c>
      <c r="I2" s="28">
        <f>($C2/$E2-1)*100</f>
        <v>9.9910447676397673</v>
      </c>
      <c r="J2" s="28">
        <f>($C2/G2-1)*100</f>
        <v>21.111209325563649</v>
      </c>
      <c r="K2" s="59"/>
    </row>
    <row r="3" spans="1:14" s="92" customFormat="1" x14ac:dyDescent="0.35">
      <c r="A3" s="7">
        <v>2</v>
      </c>
      <c r="B3" s="8" t="s">
        <v>123</v>
      </c>
      <c r="C3" s="90">
        <v>393878085.5</v>
      </c>
      <c r="D3" s="28">
        <v>58.68</v>
      </c>
      <c r="E3" s="90">
        <v>374452375.45517099</v>
      </c>
      <c r="F3" s="28">
        <f>(E3/581131295)*100</f>
        <v>64.435073223026308</v>
      </c>
      <c r="G3" s="90">
        <v>363000000</v>
      </c>
      <c r="H3" s="28">
        <f>(G3/518912824)*100</f>
        <v>69.953946638250741</v>
      </c>
      <c r="I3" s="28">
        <f>($C3/$E3-1)*100</f>
        <v>5.1877652054459045</v>
      </c>
      <c r="J3" s="28">
        <f t="shared" ref="J3:J42" si="0">($C3/G3-1)*100</f>
        <v>8.5063596418732743</v>
      </c>
    </row>
    <row r="4" spans="1:14" x14ac:dyDescent="0.35">
      <c r="A4" s="7">
        <v>3</v>
      </c>
      <c r="B4" s="8" t="s">
        <v>116</v>
      </c>
      <c r="C4" s="90">
        <v>216851089</v>
      </c>
      <c r="D4" s="28">
        <v>61.99</v>
      </c>
      <c r="E4" s="90">
        <v>203333280.02000001</v>
      </c>
      <c r="F4" s="28">
        <f>(E4/339536630)*100</f>
        <v>59.885521046727717</v>
      </c>
      <c r="G4" s="90">
        <v>198567846.67964038</v>
      </c>
      <c r="H4" s="28">
        <f>(G4/325244592)*100</f>
        <v>61.051851918152842</v>
      </c>
      <c r="I4" s="28">
        <f t="shared" ref="I4:I42" si="1">($C4/$E4-1)*100</f>
        <v>6.6481045201603806</v>
      </c>
      <c r="J4" s="28">
        <f t="shared" si="0"/>
        <v>9.2075543075495592</v>
      </c>
      <c r="K4" s="59"/>
    </row>
    <row r="5" spans="1:14" s="92" customFormat="1" x14ac:dyDescent="0.35">
      <c r="A5" s="7">
        <v>4</v>
      </c>
      <c r="B5" s="8" t="s">
        <v>113</v>
      </c>
      <c r="C5" s="90">
        <v>189970677.96805501</v>
      </c>
      <c r="D5" s="28">
        <v>49.45</v>
      </c>
      <c r="E5" s="90">
        <v>141959164</v>
      </c>
      <c r="F5" s="28">
        <f>(E5/338010846)*100</f>
        <v>41.998404986093256</v>
      </c>
      <c r="G5" s="90">
        <v>106735000</v>
      </c>
      <c r="H5" s="28">
        <f>(G5/244392670)*100</f>
        <v>43.673568442130446</v>
      </c>
      <c r="I5" s="28">
        <f t="shared" si="1"/>
        <v>33.820651386799526</v>
      </c>
      <c r="J5" s="28">
        <f t="shared" si="0"/>
        <v>77.983489921820407</v>
      </c>
    </row>
    <row r="6" spans="1:14" s="92" customFormat="1" x14ac:dyDescent="0.35">
      <c r="A6" s="7">
        <v>5</v>
      </c>
      <c r="B6" s="8" t="s">
        <v>102</v>
      </c>
      <c r="C6" s="90">
        <v>153924352</v>
      </c>
      <c r="D6" s="28">
        <v>20.84</v>
      </c>
      <c r="E6" s="90">
        <v>109688318.15388031</v>
      </c>
      <c r="F6" s="28">
        <f>(E6/666290481)*100</f>
        <v>16.462537178867532</v>
      </c>
      <c r="G6" s="90">
        <v>53000923.470769905</v>
      </c>
      <c r="H6" s="28">
        <f>(G6/540641005)*100</f>
        <v>9.8033487990371544</v>
      </c>
      <c r="I6" s="28">
        <f t="shared" si="1"/>
        <v>40.328846855014703</v>
      </c>
      <c r="J6" s="28">
        <f t="shared" si="0"/>
        <v>190.41824541960958</v>
      </c>
    </row>
    <row r="7" spans="1:14" s="92" customFormat="1" x14ac:dyDescent="0.35">
      <c r="A7" s="7">
        <v>6</v>
      </c>
      <c r="B7" s="8" t="s">
        <v>114</v>
      </c>
      <c r="C7" s="90">
        <v>144753221</v>
      </c>
      <c r="D7" s="28">
        <v>46.49</v>
      </c>
      <c r="E7" s="90">
        <v>138698875</v>
      </c>
      <c r="F7" s="28">
        <f>(E7/312936435)*100</f>
        <v>44.321740611635711</v>
      </c>
      <c r="G7" s="90">
        <v>127083661</v>
      </c>
      <c r="H7" s="28">
        <f>(G7/293420405)*100</f>
        <v>43.311119075035016</v>
      </c>
      <c r="I7" s="28">
        <f t="shared" si="1"/>
        <v>4.3651010146982028</v>
      </c>
      <c r="J7" s="28">
        <f t="shared" si="0"/>
        <v>13.903880216356068</v>
      </c>
    </row>
    <row r="8" spans="1:14" s="92" customFormat="1" x14ac:dyDescent="0.35">
      <c r="A8" s="7">
        <v>7</v>
      </c>
      <c r="B8" s="8" t="s">
        <v>101</v>
      </c>
      <c r="C8" s="90">
        <v>109028604.532721</v>
      </c>
      <c r="D8" s="28">
        <v>87.95</v>
      </c>
      <c r="E8" s="90">
        <v>85860710</v>
      </c>
      <c r="F8" s="28">
        <f>(E8/101046471)*100</f>
        <v>84.971507812479658</v>
      </c>
      <c r="G8" s="97" t="s">
        <v>112</v>
      </c>
      <c r="H8" s="28">
        <f>(55671634/71831101)*100</f>
        <v>77.503523160531813</v>
      </c>
      <c r="I8" s="28">
        <f t="shared" si="1"/>
        <v>26.983115481715679</v>
      </c>
      <c r="J8" s="28">
        <f t="shared" si="0"/>
        <v>95.842292921959142</v>
      </c>
      <c r="K8" s="59"/>
      <c r="L8" s="59"/>
      <c r="M8" s="59"/>
      <c r="N8" s="59"/>
    </row>
    <row r="9" spans="1:14" x14ac:dyDescent="0.35">
      <c r="A9" s="7">
        <v>8</v>
      </c>
      <c r="B9" s="8" t="s">
        <v>35</v>
      </c>
      <c r="C9" s="90">
        <v>80787692</v>
      </c>
      <c r="D9" s="28">
        <v>85.12</v>
      </c>
      <c r="E9" s="90">
        <v>79608312.450147003</v>
      </c>
      <c r="F9" s="28">
        <f>(E9/89676921)*100</f>
        <v>88.772352532205019</v>
      </c>
      <c r="G9" s="90">
        <v>91373230.300781995</v>
      </c>
      <c r="H9" s="28" t="s">
        <v>22</v>
      </c>
      <c r="I9" s="28">
        <f t="shared" si="1"/>
        <v>1.4814778928915917</v>
      </c>
      <c r="J9" s="28">
        <f t="shared" si="0"/>
        <v>-11.584944809258213</v>
      </c>
      <c r="K9" s="59"/>
      <c r="L9" s="59"/>
      <c r="M9" s="59"/>
      <c r="N9" s="59">
        <v>87.11</v>
      </c>
    </row>
    <row r="10" spans="1:14" s="92" customFormat="1" x14ac:dyDescent="0.35">
      <c r="A10" s="7">
        <v>9</v>
      </c>
      <c r="B10" s="8" t="s">
        <v>106</v>
      </c>
      <c r="C10" s="90">
        <v>80454508.820610002</v>
      </c>
      <c r="D10" s="28">
        <v>49.66</v>
      </c>
      <c r="E10" s="90">
        <v>74854530.286939994</v>
      </c>
      <c r="F10" s="28">
        <f>(E10/152002718)*100</f>
        <v>49.245520916895707</v>
      </c>
      <c r="G10" s="90">
        <v>67034066.914099999</v>
      </c>
      <c r="H10" s="28">
        <f>(G10/144591837)*100</f>
        <v>46.36089305242038</v>
      </c>
      <c r="I10" s="28">
        <f t="shared" si="1"/>
        <v>7.4811484518086058</v>
      </c>
      <c r="J10" s="28">
        <f t="shared" si="0"/>
        <v>20.020330742736327</v>
      </c>
      <c r="K10" s="59"/>
      <c r="L10" s="59" t="s">
        <v>49</v>
      </c>
      <c r="M10" s="59"/>
      <c r="N10" s="59">
        <v>83.21</v>
      </c>
    </row>
    <row r="11" spans="1:14" x14ac:dyDescent="0.35">
      <c r="A11" s="7">
        <v>10</v>
      </c>
      <c r="B11" s="8" t="s">
        <v>3</v>
      </c>
      <c r="C11" s="90">
        <v>66577939.754000001</v>
      </c>
      <c r="D11" s="28">
        <v>72.58</v>
      </c>
      <c r="E11" s="90">
        <v>64412099.827859901</v>
      </c>
      <c r="F11" s="28">
        <f>(E11/89721245)*100</f>
        <v>71.791357585218421</v>
      </c>
      <c r="G11" s="90">
        <v>59927926.599729598</v>
      </c>
      <c r="H11" s="28">
        <f>(G11/82800039)*100</f>
        <v>72.376688856063936</v>
      </c>
      <c r="I11" s="28">
        <f t="shared" si="1"/>
        <v>3.3624737152309292</v>
      </c>
      <c r="J11" s="28">
        <f t="shared" si="0"/>
        <v>11.096684853936534</v>
      </c>
      <c r="K11" s="59"/>
      <c r="L11" s="59"/>
      <c r="M11" s="59"/>
      <c r="N11" s="59"/>
    </row>
    <row r="12" spans="1:14" ht="14.25" customHeight="1" x14ac:dyDescent="0.35">
      <c r="A12" s="53">
        <v>11</v>
      </c>
      <c r="B12" s="80" t="s">
        <v>68</v>
      </c>
      <c r="C12" s="90">
        <v>65524262.63003999</v>
      </c>
      <c r="D12" s="28">
        <v>21.9</v>
      </c>
      <c r="E12" s="90">
        <v>62140457.943048514</v>
      </c>
      <c r="F12" s="28">
        <f>(E12/284627059)*100</f>
        <v>21.832238354768833</v>
      </c>
      <c r="G12" s="90">
        <v>56436157.624589987</v>
      </c>
      <c r="H12" s="28">
        <f>(G12/243127855)*100</f>
        <v>23.212542892129733</v>
      </c>
      <c r="I12" s="28">
        <f t="shared" si="1"/>
        <v>5.4454131800778072</v>
      </c>
      <c r="J12" s="28">
        <f t="shared" si="0"/>
        <v>16.103337626036751</v>
      </c>
      <c r="K12" s="59"/>
    </row>
    <row r="13" spans="1:14" s="92" customFormat="1" x14ac:dyDescent="0.35">
      <c r="A13" s="7">
        <v>12</v>
      </c>
      <c r="B13" s="8" t="s">
        <v>10</v>
      </c>
      <c r="C13" s="90">
        <v>64548815.708999999</v>
      </c>
      <c r="D13" s="28">
        <v>35.729999999999997</v>
      </c>
      <c r="E13" s="90">
        <v>59547721</v>
      </c>
      <c r="F13" s="28">
        <f>(E13/190408212)*100</f>
        <v>31.273714707220719</v>
      </c>
      <c r="G13" s="90">
        <v>49611563</v>
      </c>
      <c r="H13" s="28">
        <f>(G13/173350091)*100</f>
        <v>28.619288697114097</v>
      </c>
      <c r="I13" s="28">
        <f t="shared" si="1"/>
        <v>8.3984653400925211</v>
      </c>
      <c r="J13" s="28">
        <f t="shared" si="0"/>
        <v>30.108409825749693</v>
      </c>
      <c r="K13" s="59"/>
    </row>
    <row r="14" spans="1:14" x14ac:dyDescent="0.35">
      <c r="A14" s="7">
        <v>13</v>
      </c>
      <c r="B14" s="8" t="s">
        <v>107</v>
      </c>
      <c r="C14" s="90">
        <v>63022351.265540205</v>
      </c>
      <c r="D14" s="28">
        <v>62.72</v>
      </c>
      <c r="E14" s="90">
        <v>60178671.835140027</v>
      </c>
      <c r="F14" s="28">
        <f>(E14/96971741)*100</f>
        <v>62.057947206640364</v>
      </c>
      <c r="G14" s="90">
        <v>55499413.07</v>
      </c>
      <c r="H14" s="28">
        <f>(G14/92096535)*100</f>
        <v>60.262216238645685</v>
      </c>
      <c r="I14" s="28">
        <f t="shared" si="1"/>
        <v>4.7253941366310892</v>
      </c>
      <c r="J14" s="28">
        <f t="shared" si="0"/>
        <v>13.554986943828972</v>
      </c>
      <c r="K14" s="59"/>
      <c r="L14" s="91"/>
      <c r="M14" s="59"/>
      <c r="N14" s="59">
        <v>79.900000000000006</v>
      </c>
    </row>
    <row r="15" spans="1:14" s="92" customFormat="1" x14ac:dyDescent="0.35">
      <c r="A15" s="7">
        <v>14</v>
      </c>
      <c r="B15" s="8" t="s">
        <v>46</v>
      </c>
      <c r="C15" s="90">
        <v>35995626.194190025</v>
      </c>
      <c r="D15" s="28">
        <v>66.34</v>
      </c>
      <c r="E15" s="90">
        <v>34665376</v>
      </c>
      <c r="F15" s="28">
        <f>(G15/55116324)*100</f>
        <v>61.802343712182264</v>
      </c>
      <c r="G15" s="90">
        <v>34063180</v>
      </c>
      <c r="H15" s="28">
        <f>(G15/55116324)*100</f>
        <v>61.802343712182264</v>
      </c>
      <c r="I15" s="28">
        <f t="shared" si="1"/>
        <v>3.837403045015364</v>
      </c>
      <c r="J15" s="28">
        <f t="shared" si="0"/>
        <v>5.673123279124348</v>
      </c>
    </row>
    <row r="16" spans="1:14" x14ac:dyDescent="0.35">
      <c r="A16" s="53">
        <v>15</v>
      </c>
      <c r="B16" s="8" t="s">
        <v>8</v>
      </c>
      <c r="C16" s="90">
        <v>23940396</v>
      </c>
      <c r="D16" s="28">
        <v>55.43</v>
      </c>
      <c r="E16" s="90">
        <v>24001356</v>
      </c>
      <c r="F16" s="28">
        <v>58.16</v>
      </c>
      <c r="G16" s="90">
        <v>23619250</v>
      </c>
      <c r="H16" s="28">
        <v>77</v>
      </c>
      <c r="I16" s="28">
        <f t="shared" si="1"/>
        <v>-0.25398564981078398</v>
      </c>
      <c r="J16" s="28">
        <f t="shared" si="0"/>
        <v>1.3596790753304999</v>
      </c>
    </row>
    <row r="17" spans="1:11" s="92" customFormat="1" x14ac:dyDescent="0.35">
      <c r="A17" s="7">
        <v>16</v>
      </c>
      <c r="B17" s="8" t="s">
        <v>39</v>
      </c>
      <c r="C17" s="90">
        <v>20854530</v>
      </c>
      <c r="D17" s="28">
        <v>37.43</v>
      </c>
      <c r="E17" s="90">
        <v>15153659</v>
      </c>
      <c r="F17" s="28">
        <f>(E17/41065052)*100</f>
        <v>36.901594572435947</v>
      </c>
      <c r="G17" s="90">
        <v>11706266</v>
      </c>
      <c r="H17" s="28">
        <f>(G17/34170994)*100</f>
        <v>34.257903062462859</v>
      </c>
      <c r="I17" s="28">
        <f t="shared" si="1"/>
        <v>37.620425535509284</v>
      </c>
      <c r="J17" s="28">
        <f t="shared" si="0"/>
        <v>78.148437768285788</v>
      </c>
      <c r="K17" s="59"/>
    </row>
    <row r="18" spans="1:11" s="92" customFormat="1" x14ac:dyDescent="0.35">
      <c r="A18" s="7">
        <v>17</v>
      </c>
      <c r="B18" s="8" t="s">
        <v>33</v>
      </c>
      <c r="C18" s="90">
        <v>17547303.292270001</v>
      </c>
      <c r="D18" s="28">
        <v>61.37</v>
      </c>
      <c r="E18" s="90">
        <v>15356914</v>
      </c>
      <c r="F18" s="28">
        <f>(E18/25944528)*100</f>
        <v>59.191340848444028</v>
      </c>
      <c r="G18" s="90">
        <v>12894335.09093</v>
      </c>
      <c r="H18" s="28">
        <f>(G18/22678219)*100</f>
        <v>56.857794216247761</v>
      </c>
      <c r="I18" s="28">
        <f t="shared" si="1"/>
        <v>14.263212597726337</v>
      </c>
      <c r="J18" s="28">
        <f t="shared" si="0"/>
        <v>36.085367477481988</v>
      </c>
    </row>
    <row r="19" spans="1:11" s="92" customFormat="1" ht="26" x14ac:dyDescent="0.35">
      <c r="A19" s="7">
        <v>18</v>
      </c>
      <c r="B19" s="8" t="s">
        <v>124</v>
      </c>
      <c r="C19" s="90">
        <v>13289837</v>
      </c>
      <c r="D19" s="28">
        <v>21.64</v>
      </c>
      <c r="E19" s="90">
        <v>11394110.573250024</v>
      </c>
      <c r="F19" s="28">
        <f>(E19/55482712)*100</f>
        <v>20.536325933833268</v>
      </c>
      <c r="G19" s="90">
        <v>9719935</v>
      </c>
      <c r="H19" s="28">
        <f>(G19/51031447)*100</f>
        <v>19.046951578700092</v>
      </c>
      <c r="I19" s="28">
        <f t="shared" si="1"/>
        <v>16.637774528891946</v>
      </c>
      <c r="J19" s="28">
        <f t="shared" si="0"/>
        <v>36.72763243787125</v>
      </c>
    </row>
    <row r="20" spans="1:11" s="92" customFormat="1" x14ac:dyDescent="0.35">
      <c r="A20" s="7">
        <v>19</v>
      </c>
      <c r="B20" s="8" t="s">
        <v>105</v>
      </c>
      <c r="C20" s="90">
        <v>11868310</v>
      </c>
      <c r="D20" s="28">
        <v>78.11</v>
      </c>
      <c r="E20" s="90">
        <v>11529442</v>
      </c>
      <c r="F20" s="28">
        <f>(E20/15037379)*100</f>
        <v>76.671885439610193</v>
      </c>
      <c r="G20" s="90">
        <v>10936880.64659</v>
      </c>
      <c r="H20" s="28">
        <f>(G20/14406478)*100</f>
        <v>75.916408206016754</v>
      </c>
      <c r="I20" s="28">
        <f t="shared" si="1"/>
        <v>2.9391535167096583</v>
      </c>
      <c r="J20" s="28">
        <f t="shared" si="0"/>
        <v>8.5164077720863531</v>
      </c>
    </row>
    <row r="21" spans="1:11" ht="26" x14ac:dyDescent="0.35">
      <c r="A21" s="53">
        <v>20</v>
      </c>
      <c r="B21" s="8" t="s">
        <v>11</v>
      </c>
      <c r="C21" s="90">
        <v>10093212.404170001</v>
      </c>
      <c r="D21" s="28">
        <v>54.07</v>
      </c>
      <c r="E21" s="90">
        <v>7448480</v>
      </c>
      <c r="F21" s="28">
        <v>50</v>
      </c>
      <c r="G21" s="90">
        <v>7597015</v>
      </c>
      <c r="H21" s="28">
        <v>56</v>
      </c>
      <c r="I21" s="28">
        <f t="shared" si="1"/>
        <v>35.507008197242953</v>
      </c>
      <c r="J21" s="28">
        <f t="shared" si="0"/>
        <v>32.857607944304455</v>
      </c>
    </row>
    <row r="22" spans="1:11" x14ac:dyDescent="0.35">
      <c r="A22" s="7">
        <v>21</v>
      </c>
      <c r="B22" s="8" t="s">
        <v>104</v>
      </c>
      <c r="C22" s="90">
        <v>9582408.3699999992</v>
      </c>
      <c r="D22" s="28">
        <v>9.5399999999999991</v>
      </c>
      <c r="E22" s="90">
        <v>10284067</v>
      </c>
      <c r="F22" s="28">
        <f>(E22/92233485)*100</f>
        <v>11.150036236839583</v>
      </c>
      <c r="G22" s="90">
        <v>10234747</v>
      </c>
      <c r="H22" s="28">
        <f>(G22/69268882)*100</f>
        <v>14.775389329944721</v>
      </c>
      <c r="I22" s="28">
        <f t="shared" si="1"/>
        <v>-6.8227738111780178</v>
      </c>
      <c r="J22" s="28">
        <f t="shared" si="0"/>
        <v>-6.3737640998844487</v>
      </c>
    </row>
    <row r="23" spans="1:11" x14ac:dyDescent="0.35">
      <c r="A23" s="7">
        <v>22</v>
      </c>
      <c r="B23" s="8" t="s">
        <v>17</v>
      </c>
      <c r="C23" s="90">
        <v>6791962</v>
      </c>
      <c r="D23" s="28">
        <v>59.98</v>
      </c>
      <c r="E23" s="90">
        <v>6552564</v>
      </c>
      <c r="F23" s="28">
        <f>(E23/11065316)*100</f>
        <v>59.217143007935789</v>
      </c>
      <c r="G23" s="90">
        <v>6048265</v>
      </c>
      <c r="H23" s="28">
        <f>(G23/10430231)*100</f>
        <v>57.987833634748839</v>
      </c>
      <c r="I23" s="28">
        <f t="shared" si="1"/>
        <v>3.6535011332968326</v>
      </c>
      <c r="J23" s="28">
        <f t="shared" si="0"/>
        <v>12.296038616032856</v>
      </c>
      <c r="K23" s="59"/>
    </row>
    <row r="24" spans="1:11" s="92" customFormat="1" x14ac:dyDescent="0.35">
      <c r="A24" s="7">
        <v>23</v>
      </c>
      <c r="B24" s="8" t="s">
        <v>9</v>
      </c>
      <c r="C24" s="90">
        <v>6158184.6399999997</v>
      </c>
      <c r="D24" s="28">
        <v>35.89</v>
      </c>
      <c r="E24" s="90">
        <v>6322037</v>
      </c>
      <c r="F24" s="28">
        <f>(E24/17706952)*100</f>
        <v>35.703699880137471</v>
      </c>
      <c r="G24" s="90" t="s">
        <v>117</v>
      </c>
      <c r="H24" s="28">
        <f>(5519321/15818852)*100</f>
        <v>34.890780949211738</v>
      </c>
      <c r="I24" s="28">
        <f t="shared" si="1"/>
        <v>-2.5917652807156966</v>
      </c>
      <c r="J24" s="28">
        <f t="shared" si="0"/>
        <v>11.575040480522869</v>
      </c>
    </row>
    <row r="25" spans="1:11" ht="15" customHeight="1" x14ac:dyDescent="0.35">
      <c r="A25" s="7">
        <v>24</v>
      </c>
      <c r="B25" s="8" t="s">
        <v>15</v>
      </c>
      <c r="C25" s="90">
        <v>5778602.2082899995</v>
      </c>
      <c r="D25" s="28">
        <v>46.72</v>
      </c>
      <c r="E25" s="90">
        <v>5693348.0881900005</v>
      </c>
      <c r="F25" s="28">
        <f>(E25/12922528)*100</f>
        <v>44.057541126550475</v>
      </c>
      <c r="G25" s="90">
        <v>5373768</v>
      </c>
      <c r="H25" s="28">
        <f>(G25/12728811)*100</f>
        <v>42.217360286047139</v>
      </c>
      <c r="I25" s="28">
        <f t="shared" si="1"/>
        <v>1.4974338259212683</v>
      </c>
      <c r="J25" s="28">
        <f t="shared" si="0"/>
        <v>7.5335259782335129</v>
      </c>
      <c r="K25" s="59"/>
    </row>
    <row r="26" spans="1:11" s="92" customFormat="1" ht="26" x14ac:dyDescent="0.35">
      <c r="A26" s="7">
        <v>25</v>
      </c>
      <c r="B26" s="8" t="s">
        <v>125</v>
      </c>
      <c r="C26" s="90">
        <v>5273441</v>
      </c>
      <c r="D26" s="28">
        <v>23.01</v>
      </c>
      <c r="E26" s="90">
        <v>4951502</v>
      </c>
      <c r="F26" s="28">
        <f>(E26/25085601)*100</f>
        <v>19.738422850622555</v>
      </c>
      <c r="G26" s="102">
        <v>4449083</v>
      </c>
      <c r="I26" s="28">
        <f t="shared" si="1"/>
        <v>6.5018452986588704</v>
      </c>
      <c r="J26" s="28">
        <f t="shared" si="0"/>
        <v>18.528717041241972</v>
      </c>
    </row>
    <row r="27" spans="1:11" x14ac:dyDescent="0.35">
      <c r="A27" s="7">
        <v>26</v>
      </c>
      <c r="B27" s="8" t="s">
        <v>16</v>
      </c>
      <c r="C27" s="90">
        <v>3720948.8</v>
      </c>
      <c r="D27" s="28">
        <v>74.2</v>
      </c>
      <c r="E27" s="90">
        <v>3693022.9</v>
      </c>
      <c r="F27" s="28">
        <f>(E27/5016255)*100</f>
        <v>73.621115752687999</v>
      </c>
      <c r="G27" s="90">
        <v>3212767</v>
      </c>
      <c r="H27" s="28">
        <f>(G27/4735589)*100</f>
        <v>67.843028607423491</v>
      </c>
      <c r="I27" s="28">
        <f t="shared" si="1"/>
        <v>0.75617998469492687</v>
      </c>
      <c r="J27" s="28">
        <f t="shared" si="0"/>
        <v>15.817574072442842</v>
      </c>
      <c r="K27" s="59"/>
    </row>
    <row r="28" spans="1:11" ht="15" hidden="1" customHeight="1" x14ac:dyDescent="0.35">
      <c r="A28" s="7"/>
      <c r="B28" s="8"/>
      <c r="C28" s="8"/>
      <c r="D28" s="8"/>
      <c r="E28" s="90"/>
      <c r="G28" s="90"/>
      <c r="H28" s="92"/>
      <c r="I28" s="55" t="e">
        <f t="shared" si="1"/>
        <v>#DIV/0!</v>
      </c>
      <c r="J28" s="55" t="e">
        <f t="shared" si="0"/>
        <v>#DIV/0!</v>
      </c>
    </row>
    <row r="29" spans="1:11" ht="15" hidden="1" customHeight="1" x14ac:dyDescent="0.35">
      <c r="A29" s="7"/>
      <c r="B29" s="8"/>
      <c r="C29" s="8"/>
      <c r="D29" s="8"/>
      <c r="E29" s="90"/>
      <c r="G29" s="90"/>
      <c r="H29" s="92"/>
      <c r="I29" s="55" t="e">
        <f t="shared" si="1"/>
        <v>#DIV/0!</v>
      </c>
      <c r="J29" s="55" t="e">
        <f t="shared" si="0"/>
        <v>#DIV/0!</v>
      </c>
      <c r="K29" s="59"/>
    </row>
    <row r="30" spans="1:11" ht="15" hidden="1" customHeight="1" x14ac:dyDescent="0.35">
      <c r="A30" s="7"/>
      <c r="B30" s="8"/>
      <c r="C30" s="8"/>
      <c r="D30" s="8"/>
      <c r="E30" s="90"/>
      <c r="G30" s="90"/>
      <c r="H30" s="92"/>
      <c r="I30" s="55" t="e">
        <f t="shared" si="1"/>
        <v>#DIV/0!</v>
      </c>
      <c r="J30" s="55" t="e">
        <f t="shared" si="0"/>
        <v>#DIV/0!</v>
      </c>
      <c r="K30" s="59"/>
    </row>
    <row r="31" spans="1:11" ht="15" hidden="1" customHeight="1" x14ac:dyDescent="0.35">
      <c r="A31" s="7"/>
      <c r="B31" s="8"/>
      <c r="C31" s="8"/>
      <c r="D31" s="8"/>
      <c r="E31" s="90"/>
      <c r="G31" s="90"/>
      <c r="H31" s="92"/>
      <c r="I31" s="55" t="e">
        <f t="shared" si="1"/>
        <v>#DIV/0!</v>
      </c>
      <c r="J31" s="55" t="e">
        <f t="shared" si="0"/>
        <v>#DIV/0!</v>
      </c>
      <c r="K31" s="59"/>
    </row>
    <row r="32" spans="1:11" ht="15" hidden="1" customHeight="1" x14ac:dyDescent="0.35">
      <c r="A32" s="7"/>
      <c r="B32" s="8"/>
      <c r="C32" s="8"/>
      <c r="D32" s="8"/>
      <c r="E32" s="90"/>
      <c r="G32" s="90"/>
      <c r="H32" s="92"/>
      <c r="I32" s="55" t="e">
        <f t="shared" si="1"/>
        <v>#DIV/0!</v>
      </c>
      <c r="J32" s="55" t="e">
        <f t="shared" si="0"/>
        <v>#DIV/0!</v>
      </c>
    </row>
    <row r="33" spans="1:10" ht="15" hidden="1" customHeight="1" x14ac:dyDescent="0.35">
      <c r="A33" s="7"/>
      <c r="B33" s="8"/>
      <c r="C33" s="8"/>
      <c r="D33" s="8"/>
      <c r="E33" s="90"/>
      <c r="G33" s="90"/>
      <c r="H33" s="92"/>
      <c r="I33" s="55" t="e">
        <f t="shared" si="1"/>
        <v>#DIV/0!</v>
      </c>
      <c r="J33" s="55" t="e">
        <f t="shared" si="0"/>
        <v>#DIV/0!</v>
      </c>
    </row>
    <row r="34" spans="1:10" ht="15" hidden="1" customHeight="1" x14ac:dyDescent="0.35">
      <c r="A34" s="7"/>
      <c r="B34" s="8"/>
      <c r="C34" s="8"/>
      <c r="D34" s="8"/>
      <c r="E34" s="90"/>
      <c r="G34" s="90"/>
      <c r="H34" s="92"/>
      <c r="I34" s="55" t="e">
        <f t="shared" si="1"/>
        <v>#DIV/0!</v>
      </c>
      <c r="J34" s="55" t="e">
        <f t="shared" si="0"/>
        <v>#DIV/0!</v>
      </c>
    </row>
    <row r="35" spans="1:10" ht="15" hidden="1" customHeight="1" x14ac:dyDescent="0.35">
      <c r="A35" s="7"/>
      <c r="B35" s="8"/>
      <c r="C35" s="8"/>
      <c r="D35" s="8"/>
      <c r="E35" s="90"/>
      <c r="G35" s="90"/>
      <c r="H35" s="92"/>
      <c r="I35" s="55" t="e">
        <f t="shared" si="1"/>
        <v>#DIV/0!</v>
      </c>
      <c r="J35" s="55" t="e">
        <f t="shared" si="0"/>
        <v>#DIV/0!</v>
      </c>
    </row>
    <row r="36" spans="1:10" ht="15" hidden="1" customHeight="1" x14ac:dyDescent="0.35">
      <c r="A36" s="7"/>
      <c r="B36" s="8"/>
      <c r="C36" s="8"/>
      <c r="D36" s="8"/>
      <c r="E36" s="90"/>
      <c r="G36" s="90"/>
      <c r="H36" s="92"/>
      <c r="I36" s="55" t="e">
        <f t="shared" si="1"/>
        <v>#DIV/0!</v>
      </c>
      <c r="J36" s="55" t="e">
        <f t="shared" si="0"/>
        <v>#DIV/0!</v>
      </c>
    </row>
    <row r="37" spans="1:10" ht="15" hidden="1" customHeight="1" x14ac:dyDescent="0.35">
      <c r="A37" s="7"/>
      <c r="B37" s="8"/>
      <c r="C37" s="8"/>
      <c r="D37" s="8"/>
      <c r="E37" s="90"/>
      <c r="G37" s="90"/>
      <c r="H37" s="92"/>
      <c r="I37" s="55" t="e">
        <f t="shared" si="1"/>
        <v>#DIV/0!</v>
      </c>
      <c r="J37" s="55" t="e">
        <f t="shared" si="0"/>
        <v>#DIV/0!</v>
      </c>
    </row>
    <row r="38" spans="1:10" ht="15" hidden="1" customHeight="1" x14ac:dyDescent="0.35">
      <c r="A38" s="7"/>
      <c r="B38" s="8"/>
      <c r="C38" s="8"/>
      <c r="D38" s="8"/>
      <c r="E38" s="90"/>
      <c r="G38" s="90"/>
      <c r="H38" s="92"/>
      <c r="I38" s="55" t="e">
        <f t="shared" si="1"/>
        <v>#DIV/0!</v>
      </c>
      <c r="J38" s="55" t="e">
        <f t="shared" si="0"/>
        <v>#DIV/0!</v>
      </c>
    </row>
    <row r="39" spans="1:10" ht="15" hidden="1" customHeight="1" x14ac:dyDescent="0.35">
      <c r="A39" s="7"/>
      <c r="B39" s="8"/>
      <c r="C39" s="8"/>
      <c r="D39" s="8"/>
      <c r="E39" s="90"/>
      <c r="G39" s="90"/>
      <c r="H39" s="92"/>
      <c r="I39" s="55" t="e">
        <f t="shared" si="1"/>
        <v>#DIV/0!</v>
      </c>
      <c r="J39" s="55" t="e">
        <f t="shared" si="0"/>
        <v>#DIV/0!</v>
      </c>
    </row>
    <row r="40" spans="1:10" ht="15" hidden="1" customHeight="1" x14ac:dyDescent="0.35">
      <c r="A40" s="7"/>
      <c r="B40" s="8"/>
      <c r="C40" s="8"/>
      <c r="D40" s="8"/>
      <c r="E40" s="90"/>
      <c r="G40" s="90"/>
      <c r="H40" s="92"/>
      <c r="I40" s="55" t="e">
        <f t="shared" si="1"/>
        <v>#DIV/0!</v>
      </c>
      <c r="J40" s="55" t="e">
        <f t="shared" si="0"/>
        <v>#DIV/0!</v>
      </c>
    </row>
    <row r="41" spans="1:10" ht="15" hidden="1" customHeight="1" x14ac:dyDescent="0.35">
      <c r="A41" s="7"/>
      <c r="B41" s="8"/>
      <c r="C41" s="8"/>
      <c r="D41" s="8"/>
      <c r="E41" s="90"/>
      <c r="G41" s="90"/>
      <c r="H41" s="92"/>
      <c r="I41" s="55" t="e">
        <f t="shared" si="1"/>
        <v>#DIV/0!</v>
      </c>
      <c r="J41" s="55" t="e">
        <f t="shared" si="0"/>
        <v>#DIV/0!</v>
      </c>
    </row>
    <row r="42" spans="1:10" ht="15" hidden="1" customHeight="1" x14ac:dyDescent="0.35">
      <c r="A42" s="7"/>
      <c r="B42" s="8"/>
      <c r="C42" s="8"/>
      <c r="D42" s="8"/>
      <c r="E42" s="90"/>
      <c r="G42" s="90"/>
      <c r="H42" s="92"/>
      <c r="I42" s="55" t="e">
        <f t="shared" si="1"/>
        <v>#DIV/0!</v>
      </c>
      <c r="J42" s="55" t="e">
        <f t="shared" si="0"/>
        <v>#DIV/0!</v>
      </c>
    </row>
    <row r="43" spans="1:10" x14ac:dyDescent="0.35">
      <c r="C43" s="2"/>
      <c r="D43" s="2"/>
      <c r="E43" s="2"/>
      <c r="F43" s="2"/>
      <c r="G43" s="2"/>
      <c r="H43" s="92"/>
      <c r="I43" s="92"/>
      <c r="J43" s="92"/>
    </row>
    <row r="44" spans="1:10" x14ac:dyDescent="0.35">
      <c r="B44" s="92"/>
      <c r="G44" s="92"/>
      <c r="H44" s="92"/>
      <c r="I44" s="92"/>
      <c r="J44" s="92"/>
    </row>
    <row r="45" spans="1:10" x14ac:dyDescent="0.35">
      <c r="A45" s="92"/>
      <c r="B45" s="92"/>
      <c r="G45" s="92"/>
      <c r="H45" s="92"/>
      <c r="I45" s="92"/>
      <c r="J45" s="92"/>
    </row>
    <row r="46" spans="1:10" x14ac:dyDescent="0.35">
      <c r="A46" s="92"/>
      <c r="B46" s="92"/>
      <c r="G46" s="92"/>
      <c r="H46" s="92"/>
      <c r="I46" s="92"/>
      <c r="J46" s="92"/>
    </row>
    <row r="47" spans="1:10" x14ac:dyDescent="0.35">
      <c r="A47" s="92"/>
      <c r="B47" s="92"/>
      <c r="G47" s="92"/>
      <c r="H47" s="92"/>
      <c r="I47" s="92"/>
      <c r="J47" s="92"/>
    </row>
    <row r="48" spans="1:10" x14ac:dyDescent="0.35">
      <c r="A48" s="92"/>
      <c r="B48" s="92"/>
      <c r="G48" s="92"/>
      <c r="H48" s="92"/>
      <c r="I48" s="92"/>
      <c r="J48" s="92"/>
    </row>
    <row r="49" spans="1:10" x14ac:dyDescent="0.35">
      <c r="A49" s="92"/>
      <c r="B49" s="92"/>
      <c r="G49" s="92"/>
      <c r="H49" s="92"/>
      <c r="I49" s="92"/>
      <c r="J49" s="92"/>
    </row>
    <row r="50" spans="1:10" x14ac:dyDescent="0.35">
      <c r="A50" s="92"/>
      <c r="B50" s="92"/>
      <c r="G50" s="92"/>
      <c r="H50" s="92"/>
      <c r="I50" s="92"/>
      <c r="J50" s="92"/>
    </row>
    <row r="51" spans="1:10" x14ac:dyDescent="0.35">
      <c r="A51" s="92"/>
      <c r="B51" s="92"/>
      <c r="G51" s="92"/>
      <c r="H51" s="92"/>
      <c r="I51" s="92"/>
      <c r="J51" s="92"/>
    </row>
    <row r="52" spans="1:10" x14ac:dyDescent="0.35">
      <c r="B52" s="92"/>
      <c r="G52" s="92"/>
      <c r="H52" s="92"/>
      <c r="I52" s="92"/>
      <c r="J52" s="92"/>
    </row>
    <row r="53" spans="1:10" x14ac:dyDescent="0.35">
      <c r="B53" s="92"/>
      <c r="G53" s="92"/>
      <c r="H53" s="92"/>
      <c r="I53" s="92"/>
      <c r="J53" s="92"/>
    </row>
    <row r="54" spans="1:10" x14ac:dyDescent="0.35">
      <c r="B54" s="92"/>
      <c r="G54" s="92"/>
      <c r="H54" s="92"/>
      <c r="I54" s="92"/>
      <c r="J54" s="92"/>
    </row>
    <row r="55" spans="1:10" x14ac:dyDescent="0.35">
      <c r="B55" s="92"/>
      <c r="G55" s="92"/>
      <c r="H55" s="92"/>
      <c r="I55" s="92"/>
      <c r="J55" s="92"/>
    </row>
    <row r="56" spans="1:10" x14ac:dyDescent="0.35">
      <c r="B56" s="92"/>
      <c r="G56" s="92"/>
      <c r="H56" s="92"/>
      <c r="I56" s="92"/>
      <c r="J56" s="92"/>
    </row>
    <row r="57" spans="1:10" x14ac:dyDescent="0.35">
      <c r="B57" s="92"/>
      <c r="G57" s="92"/>
      <c r="H57" s="92"/>
      <c r="I57" s="92"/>
      <c r="J57" s="92"/>
    </row>
    <row r="58" spans="1:10" x14ac:dyDescent="0.35">
      <c r="B58" s="92"/>
      <c r="G58" s="92"/>
      <c r="H58" s="92"/>
      <c r="I58" s="92"/>
      <c r="J58" s="92"/>
    </row>
    <row r="59" spans="1:10" x14ac:dyDescent="0.35"/>
    <row r="60" spans="1:10" x14ac:dyDescent="0.35"/>
    <row r="61" spans="1:10" x14ac:dyDescent="0.35"/>
    <row r="62" spans="1:10" x14ac:dyDescent="0.35"/>
    <row r="63" spans="1:10" x14ac:dyDescent="0.35"/>
    <row r="64" spans="1:10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</sheetData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80"/>
  <sheetViews>
    <sheetView topLeftCell="A13" zoomScaleNormal="100" zoomScalePageLayoutView="120" workbookViewId="0">
      <selection activeCell="B36" sqref="B36"/>
    </sheetView>
  </sheetViews>
  <sheetFormatPr defaultColWidth="0" defaultRowHeight="14.5" zeroHeight="1" x14ac:dyDescent="0.35"/>
  <cols>
    <col min="1" max="1" width="8.81640625" customWidth="1"/>
    <col min="2" max="2" width="37.453125" customWidth="1"/>
    <col min="3" max="3" width="26.81640625" style="92" customWidth="1"/>
    <col min="4" max="4" width="33.54296875" style="92" customWidth="1"/>
    <col min="5" max="5" width="26.453125" style="92" customWidth="1"/>
    <col min="6" max="6" width="33.7265625" customWidth="1"/>
    <col min="7" max="7" width="26.7265625" customWidth="1"/>
    <col min="8" max="8" width="32.453125" customWidth="1"/>
    <col min="9" max="10" width="16.453125" hidden="1" customWidth="1"/>
    <col min="11" max="11" width="22" hidden="1" customWidth="1"/>
    <col min="12" max="12" width="0" hidden="1" customWidth="1"/>
    <col min="13" max="13" width="16.453125" hidden="1" customWidth="1"/>
    <col min="14" max="14" width="0" hidden="1" customWidth="1"/>
    <col min="15" max="15" width="16.453125" hidden="1" customWidth="1"/>
    <col min="16" max="16384" width="8.81640625" hidden="1"/>
  </cols>
  <sheetData>
    <row r="1" spans="1:16384" ht="78" customHeight="1" x14ac:dyDescent="0.35">
      <c r="A1" s="30" t="s">
        <v>19</v>
      </c>
      <c r="B1" s="30" t="s">
        <v>20</v>
      </c>
      <c r="C1" s="98" t="s">
        <v>132</v>
      </c>
      <c r="D1" s="30" t="s">
        <v>133</v>
      </c>
      <c r="E1" s="98" t="s">
        <v>121</v>
      </c>
      <c r="F1" s="30" t="s">
        <v>122</v>
      </c>
      <c r="G1" s="98" t="s">
        <v>110</v>
      </c>
      <c r="H1" s="30" t="s">
        <v>111</v>
      </c>
      <c r="I1" s="31" t="s">
        <v>38</v>
      </c>
    </row>
    <row r="2" spans="1:16384" s="6" customFormat="1" ht="19.5" customHeight="1" x14ac:dyDescent="0.25">
      <c r="A2" s="9">
        <v>1</v>
      </c>
      <c r="B2" s="6" t="s">
        <v>140</v>
      </c>
      <c r="C2" s="60">
        <f>(D2/'1. Портфель'!C19)*100</f>
        <v>4.8902029422934236E-2</v>
      </c>
      <c r="D2" s="61">
        <v>6499</v>
      </c>
      <c r="E2" s="60">
        <v>0.06</v>
      </c>
      <c r="F2" s="61">
        <v>7395.7219999999998</v>
      </c>
      <c r="G2" s="60">
        <f t="shared" ref="G2" si="0">(6197/9719935)*100</f>
        <v>6.3755570381900703E-2</v>
      </c>
      <c r="H2" s="61" t="s">
        <v>126</v>
      </c>
      <c r="I2" s="9">
        <v>3</v>
      </c>
      <c r="J2" s="6" t="s">
        <v>124</v>
      </c>
      <c r="K2" s="60" t="e">
        <f>(L2/'1. Портфель'!#REF!)*100</f>
        <v>#REF!</v>
      </c>
      <c r="L2" s="61">
        <v>6499</v>
      </c>
      <c r="M2" s="60">
        <v>0.06</v>
      </c>
      <c r="N2" s="61">
        <v>7395.7219999999998</v>
      </c>
      <c r="O2" s="60">
        <f t="shared" ref="O2" si="1">(6197/9719935)*100</f>
        <v>6.3755570381900703E-2</v>
      </c>
      <c r="P2" s="61" t="s">
        <v>126</v>
      </c>
      <c r="Q2" s="9">
        <v>3</v>
      </c>
      <c r="R2" s="6" t="s">
        <v>124</v>
      </c>
      <c r="S2" s="60" t="e">
        <f>(T2/'1. Портфель'!#REF!)*100</f>
        <v>#REF!</v>
      </c>
      <c r="T2" s="61">
        <v>6499</v>
      </c>
      <c r="U2" s="60">
        <v>0.06</v>
      </c>
      <c r="V2" s="61">
        <v>7395.7219999999998</v>
      </c>
      <c r="W2" s="60">
        <f t="shared" ref="W2" si="2">(6197/9719935)*100</f>
        <v>6.3755570381900703E-2</v>
      </c>
      <c r="X2" s="61" t="s">
        <v>126</v>
      </c>
      <c r="Y2" s="9">
        <v>3</v>
      </c>
      <c r="Z2" s="6" t="s">
        <v>124</v>
      </c>
      <c r="AA2" s="60" t="e">
        <f>(AB2/'1. Портфель'!#REF!)*100</f>
        <v>#REF!</v>
      </c>
      <c r="AB2" s="61">
        <v>6499</v>
      </c>
      <c r="AC2" s="60">
        <v>0.06</v>
      </c>
      <c r="AD2" s="61">
        <v>7395.7219999999998</v>
      </c>
      <c r="AE2" s="60">
        <f t="shared" ref="AE2" si="3">(6197/9719935)*100</f>
        <v>6.3755570381900703E-2</v>
      </c>
      <c r="AF2" s="61" t="s">
        <v>126</v>
      </c>
      <c r="AG2" s="9">
        <v>3</v>
      </c>
      <c r="AH2" s="6" t="s">
        <v>124</v>
      </c>
      <c r="AI2" s="60" t="e">
        <f>(AJ2/'1. Портфель'!#REF!)*100</f>
        <v>#REF!</v>
      </c>
      <c r="AJ2" s="61">
        <v>6499</v>
      </c>
      <c r="AK2" s="60">
        <v>0.06</v>
      </c>
      <c r="AL2" s="61">
        <v>7395.7219999999998</v>
      </c>
      <c r="AM2" s="60">
        <f t="shared" ref="AM2" si="4">(6197/9719935)*100</f>
        <v>6.3755570381900703E-2</v>
      </c>
      <c r="AN2" s="61" t="s">
        <v>126</v>
      </c>
      <c r="AO2" s="9">
        <v>3</v>
      </c>
      <c r="AP2" s="6" t="s">
        <v>124</v>
      </c>
      <c r="AQ2" s="60" t="e">
        <f>(AR2/'1. Портфель'!#REF!)*100</f>
        <v>#REF!</v>
      </c>
      <c r="AR2" s="61">
        <v>6499</v>
      </c>
      <c r="AS2" s="60">
        <v>0.06</v>
      </c>
      <c r="AT2" s="61">
        <v>7395.7219999999998</v>
      </c>
      <c r="AU2" s="60">
        <f t="shared" ref="AU2" si="5">(6197/9719935)*100</f>
        <v>6.3755570381900703E-2</v>
      </c>
      <c r="AV2" s="61" t="s">
        <v>126</v>
      </c>
      <c r="AW2" s="9">
        <v>3</v>
      </c>
      <c r="AX2" s="6" t="s">
        <v>124</v>
      </c>
      <c r="AY2" s="60" t="e">
        <f>(AZ2/'1. Портфель'!#REF!)*100</f>
        <v>#REF!</v>
      </c>
      <c r="AZ2" s="61">
        <v>6499</v>
      </c>
      <c r="BA2" s="60">
        <v>0.06</v>
      </c>
      <c r="BB2" s="61">
        <v>7395.7219999999998</v>
      </c>
      <c r="BC2" s="60">
        <f t="shared" ref="BC2" si="6">(6197/9719935)*100</f>
        <v>6.3755570381900703E-2</v>
      </c>
      <c r="BD2" s="61" t="s">
        <v>126</v>
      </c>
      <c r="BE2" s="9">
        <v>3</v>
      </c>
      <c r="BF2" s="6" t="s">
        <v>124</v>
      </c>
      <c r="BG2" s="60" t="e">
        <f>(BH2/'1. Портфель'!#REF!)*100</f>
        <v>#REF!</v>
      </c>
      <c r="BH2" s="61">
        <v>6499</v>
      </c>
      <c r="BI2" s="60">
        <v>0.06</v>
      </c>
      <c r="BJ2" s="61">
        <v>7395.7219999999998</v>
      </c>
      <c r="BK2" s="60">
        <f t="shared" ref="BK2" si="7">(6197/9719935)*100</f>
        <v>6.3755570381900703E-2</v>
      </c>
      <c r="BL2" s="61" t="s">
        <v>126</v>
      </c>
      <c r="BM2" s="9">
        <v>3</v>
      </c>
      <c r="BN2" s="6" t="s">
        <v>124</v>
      </c>
      <c r="BO2" s="60" t="e">
        <f>(BP2/'1. Портфель'!#REF!)*100</f>
        <v>#REF!</v>
      </c>
      <c r="BP2" s="61">
        <v>6499</v>
      </c>
      <c r="BQ2" s="60">
        <v>0.06</v>
      </c>
      <c r="BR2" s="61">
        <v>7395.7219999999998</v>
      </c>
      <c r="BS2" s="60">
        <f t="shared" ref="BS2" si="8">(6197/9719935)*100</f>
        <v>6.3755570381900703E-2</v>
      </c>
      <c r="BT2" s="61" t="s">
        <v>126</v>
      </c>
      <c r="BU2" s="9">
        <v>3</v>
      </c>
      <c r="BV2" s="6" t="s">
        <v>124</v>
      </c>
      <c r="BW2" s="60" t="e">
        <f>(BX2/'1. Портфель'!#REF!)*100</f>
        <v>#REF!</v>
      </c>
      <c r="BX2" s="61">
        <v>6499</v>
      </c>
      <c r="BY2" s="60">
        <v>0.06</v>
      </c>
      <c r="BZ2" s="61">
        <v>7395.7219999999998</v>
      </c>
      <c r="CA2" s="60">
        <f t="shared" ref="CA2" si="9">(6197/9719935)*100</f>
        <v>6.3755570381900703E-2</v>
      </c>
      <c r="CB2" s="61" t="s">
        <v>126</v>
      </c>
      <c r="CC2" s="9">
        <v>3</v>
      </c>
      <c r="CD2" s="6" t="s">
        <v>124</v>
      </c>
      <c r="CE2" s="60" t="e">
        <f>(CF2/'1. Портфель'!#REF!)*100</f>
        <v>#REF!</v>
      </c>
      <c r="CF2" s="61">
        <v>6499</v>
      </c>
      <c r="CG2" s="60">
        <v>0.06</v>
      </c>
      <c r="CH2" s="61">
        <v>7395.7219999999998</v>
      </c>
      <c r="CI2" s="60">
        <f t="shared" ref="CI2" si="10">(6197/9719935)*100</f>
        <v>6.3755570381900703E-2</v>
      </c>
      <c r="CJ2" s="61" t="s">
        <v>126</v>
      </c>
      <c r="CK2" s="9">
        <v>3</v>
      </c>
      <c r="CL2" s="6" t="s">
        <v>124</v>
      </c>
      <c r="CM2" s="60" t="e">
        <f>(CN2/'1. Портфель'!#REF!)*100</f>
        <v>#REF!</v>
      </c>
      <c r="CN2" s="61">
        <v>6499</v>
      </c>
      <c r="CO2" s="60">
        <v>0.06</v>
      </c>
      <c r="CP2" s="61">
        <v>7395.7219999999998</v>
      </c>
      <c r="CQ2" s="60">
        <f t="shared" ref="CQ2" si="11">(6197/9719935)*100</f>
        <v>6.3755570381900703E-2</v>
      </c>
      <c r="CR2" s="61" t="s">
        <v>126</v>
      </c>
      <c r="CS2" s="9">
        <v>3</v>
      </c>
      <c r="CT2" s="6" t="s">
        <v>124</v>
      </c>
      <c r="CU2" s="60" t="e">
        <f>(CV2/'1. Портфель'!#REF!)*100</f>
        <v>#REF!</v>
      </c>
      <c r="CV2" s="61">
        <v>6499</v>
      </c>
      <c r="CW2" s="60">
        <v>0.06</v>
      </c>
      <c r="CX2" s="61">
        <v>7395.7219999999998</v>
      </c>
      <c r="CY2" s="60">
        <f t="shared" ref="CY2" si="12">(6197/9719935)*100</f>
        <v>6.3755570381900703E-2</v>
      </c>
      <c r="CZ2" s="61" t="s">
        <v>126</v>
      </c>
      <c r="DA2" s="9">
        <v>3</v>
      </c>
      <c r="DB2" s="6" t="s">
        <v>124</v>
      </c>
      <c r="DC2" s="60" t="e">
        <f>(DD2/'1. Портфель'!#REF!)*100</f>
        <v>#REF!</v>
      </c>
      <c r="DD2" s="61">
        <v>6499</v>
      </c>
      <c r="DE2" s="60">
        <v>0.06</v>
      </c>
      <c r="DF2" s="61">
        <v>7395.7219999999998</v>
      </c>
      <c r="DG2" s="60">
        <f t="shared" ref="DG2" si="13">(6197/9719935)*100</f>
        <v>6.3755570381900703E-2</v>
      </c>
      <c r="DH2" s="61" t="s">
        <v>126</v>
      </c>
      <c r="DI2" s="9">
        <v>3</v>
      </c>
      <c r="DJ2" s="6" t="s">
        <v>124</v>
      </c>
      <c r="DK2" s="60" t="e">
        <f>(DL2/'1. Портфель'!#REF!)*100</f>
        <v>#REF!</v>
      </c>
      <c r="DL2" s="61">
        <v>6499</v>
      </c>
      <c r="DM2" s="60">
        <v>0.06</v>
      </c>
      <c r="DN2" s="61">
        <v>7395.7219999999998</v>
      </c>
      <c r="DO2" s="60">
        <f t="shared" ref="DO2" si="14">(6197/9719935)*100</f>
        <v>6.3755570381900703E-2</v>
      </c>
      <c r="DP2" s="61" t="s">
        <v>126</v>
      </c>
      <c r="DQ2" s="9">
        <v>3</v>
      </c>
      <c r="DR2" s="6" t="s">
        <v>124</v>
      </c>
      <c r="DS2" s="60" t="e">
        <f>(DT2/'1. Портфель'!#REF!)*100</f>
        <v>#REF!</v>
      </c>
      <c r="DT2" s="61">
        <v>6499</v>
      </c>
      <c r="DU2" s="60">
        <v>0.06</v>
      </c>
      <c r="DV2" s="61">
        <v>7395.7219999999998</v>
      </c>
      <c r="DW2" s="60">
        <f t="shared" ref="DW2" si="15">(6197/9719935)*100</f>
        <v>6.3755570381900703E-2</v>
      </c>
      <c r="DX2" s="61" t="s">
        <v>126</v>
      </c>
      <c r="DY2" s="9">
        <v>3</v>
      </c>
      <c r="DZ2" s="6" t="s">
        <v>124</v>
      </c>
      <c r="EA2" s="60" t="e">
        <f>(EB2/'1. Портфель'!#REF!)*100</f>
        <v>#REF!</v>
      </c>
      <c r="EB2" s="61">
        <v>6499</v>
      </c>
      <c r="EC2" s="60">
        <v>0.06</v>
      </c>
      <c r="ED2" s="61">
        <v>7395.7219999999998</v>
      </c>
      <c r="EE2" s="60">
        <f t="shared" ref="EE2" si="16">(6197/9719935)*100</f>
        <v>6.3755570381900703E-2</v>
      </c>
      <c r="EF2" s="61" t="s">
        <v>126</v>
      </c>
      <c r="EG2" s="9">
        <v>3</v>
      </c>
      <c r="EH2" s="6" t="s">
        <v>124</v>
      </c>
      <c r="EI2" s="60" t="e">
        <f>(EJ2/'1. Портфель'!#REF!)*100</f>
        <v>#REF!</v>
      </c>
      <c r="EJ2" s="61">
        <v>6499</v>
      </c>
      <c r="EK2" s="60">
        <v>0.06</v>
      </c>
      <c r="EL2" s="61">
        <v>7395.7219999999998</v>
      </c>
      <c r="EM2" s="60">
        <f t="shared" ref="EM2" si="17">(6197/9719935)*100</f>
        <v>6.3755570381900703E-2</v>
      </c>
      <c r="EN2" s="61" t="s">
        <v>126</v>
      </c>
      <c r="EO2" s="9">
        <v>3</v>
      </c>
      <c r="EP2" s="6" t="s">
        <v>124</v>
      </c>
      <c r="EQ2" s="60" t="e">
        <f>(ER2/'1. Портфель'!#REF!)*100</f>
        <v>#REF!</v>
      </c>
      <c r="ER2" s="61">
        <v>6499</v>
      </c>
      <c r="ES2" s="60">
        <v>0.06</v>
      </c>
      <c r="ET2" s="61">
        <v>7395.7219999999998</v>
      </c>
      <c r="EU2" s="60">
        <f t="shared" ref="EU2" si="18">(6197/9719935)*100</f>
        <v>6.3755570381900703E-2</v>
      </c>
      <c r="EV2" s="61" t="s">
        <v>126</v>
      </c>
      <c r="EW2" s="9">
        <v>3</v>
      </c>
      <c r="EX2" s="6" t="s">
        <v>124</v>
      </c>
      <c r="EY2" s="60" t="e">
        <f>(EZ2/'1. Портфель'!#REF!)*100</f>
        <v>#REF!</v>
      </c>
      <c r="EZ2" s="61">
        <v>6499</v>
      </c>
      <c r="FA2" s="60">
        <v>0.06</v>
      </c>
      <c r="FB2" s="61">
        <v>7395.7219999999998</v>
      </c>
      <c r="FC2" s="60">
        <f t="shared" ref="FC2" si="19">(6197/9719935)*100</f>
        <v>6.3755570381900703E-2</v>
      </c>
      <c r="FD2" s="61" t="s">
        <v>126</v>
      </c>
      <c r="FE2" s="9">
        <v>3</v>
      </c>
      <c r="FF2" s="6" t="s">
        <v>124</v>
      </c>
      <c r="FG2" s="60" t="e">
        <f>(FH2/'1. Портфель'!#REF!)*100</f>
        <v>#REF!</v>
      </c>
      <c r="FH2" s="61">
        <v>6499</v>
      </c>
      <c r="FI2" s="60">
        <v>0.06</v>
      </c>
      <c r="FJ2" s="61">
        <v>7395.7219999999998</v>
      </c>
      <c r="FK2" s="60">
        <f t="shared" ref="FK2" si="20">(6197/9719935)*100</f>
        <v>6.3755570381900703E-2</v>
      </c>
      <c r="FL2" s="61" t="s">
        <v>126</v>
      </c>
      <c r="FM2" s="9">
        <v>3</v>
      </c>
      <c r="FN2" s="6" t="s">
        <v>124</v>
      </c>
      <c r="FO2" s="60" t="e">
        <f>(FP2/'1. Портфель'!#REF!)*100</f>
        <v>#REF!</v>
      </c>
      <c r="FP2" s="61">
        <v>6499</v>
      </c>
      <c r="FQ2" s="60">
        <v>0.06</v>
      </c>
      <c r="FR2" s="61">
        <v>7395.7219999999998</v>
      </c>
      <c r="FS2" s="60">
        <f t="shared" ref="FS2" si="21">(6197/9719935)*100</f>
        <v>6.3755570381900703E-2</v>
      </c>
      <c r="FT2" s="61" t="s">
        <v>126</v>
      </c>
      <c r="FU2" s="9">
        <v>3</v>
      </c>
      <c r="FV2" s="6" t="s">
        <v>124</v>
      </c>
      <c r="FW2" s="60" t="e">
        <f>(FX2/'1. Портфель'!#REF!)*100</f>
        <v>#REF!</v>
      </c>
      <c r="FX2" s="61">
        <v>6499</v>
      </c>
      <c r="FY2" s="60">
        <v>0.06</v>
      </c>
      <c r="FZ2" s="61">
        <v>7395.7219999999998</v>
      </c>
      <c r="GA2" s="60">
        <f t="shared" ref="GA2" si="22">(6197/9719935)*100</f>
        <v>6.3755570381900703E-2</v>
      </c>
      <c r="GB2" s="61" t="s">
        <v>126</v>
      </c>
      <c r="GC2" s="9">
        <v>3</v>
      </c>
      <c r="GD2" s="6" t="s">
        <v>124</v>
      </c>
      <c r="GE2" s="60" t="e">
        <f>(GF2/'1. Портфель'!#REF!)*100</f>
        <v>#REF!</v>
      </c>
      <c r="GF2" s="61">
        <v>6499</v>
      </c>
      <c r="GG2" s="60">
        <v>0.06</v>
      </c>
      <c r="GH2" s="61">
        <v>7395.7219999999998</v>
      </c>
      <c r="GI2" s="60">
        <f t="shared" ref="GI2" si="23">(6197/9719935)*100</f>
        <v>6.3755570381900703E-2</v>
      </c>
      <c r="GJ2" s="61" t="s">
        <v>126</v>
      </c>
      <c r="GK2" s="9">
        <v>3</v>
      </c>
      <c r="GL2" s="6" t="s">
        <v>124</v>
      </c>
      <c r="GM2" s="60" t="e">
        <f>(GN2/'1. Портфель'!#REF!)*100</f>
        <v>#REF!</v>
      </c>
      <c r="GN2" s="61">
        <v>6499</v>
      </c>
      <c r="GO2" s="60">
        <v>0.06</v>
      </c>
      <c r="GP2" s="61">
        <v>7395.7219999999998</v>
      </c>
      <c r="GQ2" s="60">
        <f t="shared" ref="GQ2" si="24">(6197/9719935)*100</f>
        <v>6.3755570381900703E-2</v>
      </c>
      <c r="GR2" s="61" t="s">
        <v>126</v>
      </c>
      <c r="GS2" s="9">
        <v>3</v>
      </c>
      <c r="GT2" s="6" t="s">
        <v>124</v>
      </c>
      <c r="GU2" s="60" t="e">
        <f>(GV2/'1. Портфель'!#REF!)*100</f>
        <v>#REF!</v>
      </c>
      <c r="GV2" s="61">
        <v>6499</v>
      </c>
      <c r="GW2" s="60">
        <v>0.06</v>
      </c>
      <c r="GX2" s="61">
        <v>7395.7219999999998</v>
      </c>
      <c r="GY2" s="60">
        <f t="shared" ref="GY2" si="25">(6197/9719935)*100</f>
        <v>6.3755570381900703E-2</v>
      </c>
      <c r="GZ2" s="61" t="s">
        <v>126</v>
      </c>
      <c r="HA2" s="9">
        <v>3</v>
      </c>
      <c r="HB2" s="6" t="s">
        <v>124</v>
      </c>
      <c r="HC2" s="60" t="e">
        <f>(HD2/'1. Портфель'!#REF!)*100</f>
        <v>#REF!</v>
      </c>
      <c r="HD2" s="61">
        <v>6499</v>
      </c>
      <c r="HE2" s="60">
        <v>0.06</v>
      </c>
      <c r="HF2" s="61">
        <v>7395.7219999999998</v>
      </c>
      <c r="HG2" s="60">
        <f t="shared" ref="HG2" si="26">(6197/9719935)*100</f>
        <v>6.3755570381900703E-2</v>
      </c>
      <c r="HH2" s="61" t="s">
        <v>126</v>
      </c>
      <c r="HI2" s="9">
        <v>3</v>
      </c>
      <c r="HJ2" s="6" t="s">
        <v>124</v>
      </c>
      <c r="HK2" s="60" t="e">
        <f>(HL2/'1. Портфель'!#REF!)*100</f>
        <v>#REF!</v>
      </c>
      <c r="HL2" s="61">
        <v>6499</v>
      </c>
      <c r="HM2" s="60">
        <v>0.06</v>
      </c>
      <c r="HN2" s="61">
        <v>7395.7219999999998</v>
      </c>
      <c r="HO2" s="60">
        <f t="shared" ref="HO2" si="27">(6197/9719935)*100</f>
        <v>6.3755570381900703E-2</v>
      </c>
      <c r="HP2" s="61" t="s">
        <v>126</v>
      </c>
      <c r="HQ2" s="9">
        <v>3</v>
      </c>
      <c r="HR2" s="6" t="s">
        <v>124</v>
      </c>
      <c r="HS2" s="60" t="e">
        <f>(HT2/'1. Портфель'!#REF!)*100</f>
        <v>#REF!</v>
      </c>
      <c r="HT2" s="61">
        <v>6499</v>
      </c>
      <c r="HU2" s="60">
        <v>0.06</v>
      </c>
      <c r="HV2" s="61">
        <v>7395.7219999999998</v>
      </c>
      <c r="HW2" s="60">
        <f t="shared" ref="HW2" si="28">(6197/9719935)*100</f>
        <v>6.3755570381900703E-2</v>
      </c>
      <c r="HX2" s="61" t="s">
        <v>126</v>
      </c>
      <c r="HY2" s="9">
        <v>3</v>
      </c>
      <c r="HZ2" s="6" t="s">
        <v>124</v>
      </c>
      <c r="IA2" s="60" t="e">
        <f>(IB2/'1. Портфель'!#REF!)*100</f>
        <v>#REF!</v>
      </c>
      <c r="IB2" s="61">
        <v>6499</v>
      </c>
      <c r="IC2" s="60">
        <v>0.06</v>
      </c>
      <c r="ID2" s="61">
        <v>7395.7219999999998</v>
      </c>
      <c r="IE2" s="60">
        <f t="shared" ref="IE2" si="29">(6197/9719935)*100</f>
        <v>6.3755570381900703E-2</v>
      </c>
      <c r="IF2" s="61" t="s">
        <v>126</v>
      </c>
      <c r="IG2" s="9">
        <v>3</v>
      </c>
      <c r="IH2" s="6" t="s">
        <v>124</v>
      </c>
      <c r="II2" s="60" t="e">
        <f>(IJ2/'1. Портфель'!#REF!)*100</f>
        <v>#REF!</v>
      </c>
      <c r="IJ2" s="61">
        <v>6499</v>
      </c>
      <c r="IK2" s="60">
        <v>0.06</v>
      </c>
      <c r="IL2" s="61">
        <v>7395.7219999999998</v>
      </c>
      <c r="IM2" s="60">
        <f t="shared" ref="IM2" si="30">(6197/9719935)*100</f>
        <v>6.3755570381900703E-2</v>
      </c>
      <c r="IN2" s="61" t="s">
        <v>126</v>
      </c>
      <c r="IO2" s="9">
        <v>3</v>
      </c>
      <c r="IP2" s="6" t="s">
        <v>124</v>
      </c>
      <c r="IQ2" s="60" t="e">
        <f>(IR2/'1. Портфель'!#REF!)*100</f>
        <v>#REF!</v>
      </c>
      <c r="IR2" s="61">
        <v>6499</v>
      </c>
      <c r="IS2" s="60">
        <v>0.06</v>
      </c>
      <c r="IT2" s="61">
        <v>7395.7219999999998</v>
      </c>
      <c r="IU2" s="60">
        <f t="shared" ref="IU2" si="31">(6197/9719935)*100</f>
        <v>6.3755570381900703E-2</v>
      </c>
      <c r="IV2" s="61" t="s">
        <v>126</v>
      </c>
      <c r="IW2" s="9">
        <v>3</v>
      </c>
      <c r="IX2" s="6" t="s">
        <v>124</v>
      </c>
      <c r="IY2" s="60" t="e">
        <f>(IZ2/'1. Портфель'!#REF!)*100</f>
        <v>#REF!</v>
      </c>
      <c r="IZ2" s="61">
        <v>6499</v>
      </c>
      <c r="JA2" s="60">
        <v>0.06</v>
      </c>
      <c r="JB2" s="61">
        <v>7395.7219999999998</v>
      </c>
      <c r="JC2" s="60">
        <f t="shared" ref="JC2" si="32">(6197/9719935)*100</f>
        <v>6.3755570381900703E-2</v>
      </c>
      <c r="JD2" s="61" t="s">
        <v>126</v>
      </c>
      <c r="JE2" s="9">
        <v>3</v>
      </c>
      <c r="JF2" s="6" t="s">
        <v>124</v>
      </c>
      <c r="JG2" s="60" t="e">
        <f>(JH2/'1. Портфель'!#REF!)*100</f>
        <v>#REF!</v>
      </c>
      <c r="JH2" s="61">
        <v>6499</v>
      </c>
      <c r="JI2" s="60">
        <v>0.06</v>
      </c>
      <c r="JJ2" s="61">
        <v>7395.7219999999998</v>
      </c>
      <c r="JK2" s="60">
        <f t="shared" ref="JK2" si="33">(6197/9719935)*100</f>
        <v>6.3755570381900703E-2</v>
      </c>
      <c r="JL2" s="61" t="s">
        <v>126</v>
      </c>
      <c r="JM2" s="9">
        <v>3</v>
      </c>
      <c r="JN2" s="6" t="s">
        <v>124</v>
      </c>
      <c r="JO2" s="60" t="e">
        <f>(JP2/'1. Портфель'!#REF!)*100</f>
        <v>#REF!</v>
      </c>
      <c r="JP2" s="61">
        <v>6499</v>
      </c>
      <c r="JQ2" s="60">
        <v>0.06</v>
      </c>
      <c r="JR2" s="61">
        <v>7395.7219999999998</v>
      </c>
      <c r="JS2" s="60">
        <f t="shared" ref="JS2" si="34">(6197/9719935)*100</f>
        <v>6.3755570381900703E-2</v>
      </c>
      <c r="JT2" s="61" t="s">
        <v>126</v>
      </c>
      <c r="JU2" s="9">
        <v>3</v>
      </c>
      <c r="JV2" s="6" t="s">
        <v>124</v>
      </c>
      <c r="JW2" s="60" t="e">
        <f>(JX2/'1. Портфель'!#REF!)*100</f>
        <v>#REF!</v>
      </c>
      <c r="JX2" s="61">
        <v>6499</v>
      </c>
      <c r="JY2" s="60">
        <v>0.06</v>
      </c>
      <c r="JZ2" s="61">
        <v>7395.7219999999998</v>
      </c>
      <c r="KA2" s="60">
        <f t="shared" ref="KA2" si="35">(6197/9719935)*100</f>
        <v>6.3755570381900703E-2</v>
      </c>
      <c r="KB2" s="61" t="s">
        <v>126</v>
      </c>
      <c r="KC2" s="9">
        <v>3</v>
      </c>
      <c r="KD2" s="6" t="s">
        <v>124</v>
      </c>
      <c r="KE2" s="60" t="e">
        <f>(KF2/'1. Портфель'!#REF!)*100</f>
        <v>#REF!</v>
      </c>
      <c r="KF2" s="61">
        <v>6499</v>
      </c>
      <c r="KG2" s="60">
        <v>0.06</v>
      </c>
      <c r="KH2" s="61">
        <v>7395.7219999999998</v>
      </c>
      <c r="KI2" s="60">
        <f t="shared" ref="KI2" si="36">(6197/9719935)*100</f>
        <v>6.3755570381900703E-2</v>
      </c>
      <c r="KJ2" s="61" t="s">
        <v>126</v>
      </c>
      <c r="KK2" s="9">
        <v>3</v>
      </c>
      <c r="KL2" s="6" t="s">
        <v>124</v>
      </c>
      <c r="KM2" s="60" t="e">
        <f>(KN2/'1. Портфель'!#REF!)*100</f>
        <v>#REF!</v>
      </c>
      <c r="KN2" s="61">
        <v>6499</v>
      </c>
      <c r="KO2" s="60">
        <v>0.06</v>
      </c>
      <c r="KP2" s="61">
        <v>7395.7219999999998</v>
      </c>
      <c r="KQ2" s="60">
        <f t="shared" ref="KQ2" si="37">(6197/9719935)*100</f>
        <v>6.3755570381900703E-2</v>
      </c>
      <c r="KR2" s="61" t="s">
        <v>126</v>
      </c>
      <c r="KS2" s="9">
        <v>3</v>
      </c>
      <c r="KT2" s="6" t="s">
        <v>124</v>
      </c>
      <c r="KU2" s="60" t="e">
        <f>(KV2/'1. Портфель'!#REF!)*100</f>
        <v>#REF!</v>
      </c>
      <c r="KV2" s="61">
        <v>6499</v>
      </c>
      <c r="KW2" s="60">
        <v>0.06</v>
      </c>
      <c r="KX2" s="61">
        <v>7395.7219999999998</v>
      </c>
      <c r="KY2" s="60">
        <f t="shared" ref="KY2" si="38">(6197/9719935)*100</f>
        <v>6.3755570381900703E-2</v>
      </c>
      <c r="KZ2" s="61" t="s">
        <v>126</v>
      </c>
      <c r="LA2" s="9">
        <v>3</v>
      </c>
      <c r="LB2" s="6" t="s">
        <v>124</v>
      </c>
      <c r="LC2" s="60" t="e">
        <f>(LD2/'1. Портфель'!#REF!)*100</f>
        <v>#REF!</v>
      </c>
      <c r="LD2" s="61">
        <v>6499</v>
      </c>
      <c r="LE2" s="60">
        <v>0.06</v>
      </c>
      <c r="LF2" s="61">
        <v>7395.7219999999998</v>
      </c>
      <c r="LG2" s="60">
        <f t="shared" ref="LG2" si="39">(6197/9719935)*100</f>
        <v>6.3755570381900703E-2</v>
      </c>
      <c r="LH2" s="61" t="s">
        <v>126</v>
      </c>
      <c r="LI2" s="9">
        <v>3</v>
      </c>
      <c r="LJ2" s="6" t="s">
        <v>124</v>
      </c>
      <c r="LK2" s="60" t="e">
        <f>(LL2/'1. Портфель'!#REF!)*100</f>
        <v>#REF!</v>
      </c>
      <c r="LL2" s="61">
        <v>6499</v>
      </c>
      <c r="LM2" s="60">
        <v>0.06</v>
      </c>
      <c r="LN2" s="61">
        <v>7395.7219999999998</v>
      </c>
      <c r="LO2" s="60">
        <f t="shared" ref="LO2" si="40">(6197/9719935)*100</f>
        <v>6.3755570381900703E-2</v>
      </c>
      <c r="LP2" s="61" t="s">
        <v>126</v>
      </c>
      <c r="LQ2" s="9">
        <v>3</v>
      </c>
      <c r="LR2" s="6" t="s">
        <v>124</v>
      </c>
      <c r="LS2" s="60" t="e">
        <f>(LT2/'1. Портфель'!#REF!)*100</f>
        <v>#REF!</v>
      </c>
      <c r="LT2" s="61">
        <v>6499</v>
      </c>
      <c r="LU2" s="60">
        <v>0.06</v>
      </c>
      <c r="LV2" s="61">
        <v>7395.7219999999998</v>
      </c>
      <c r="LW2" s="60">
        <f t="shared" ref="LW2" si="41">(6197/9719935)*100</f>
        <v>6.3755570381900703E-2</v>
      </c>
      <c r="LX2" s="61" t="s">
        <v>126</v>
      </c>
      <c r="LY2" s="9">
        <v>3</v>
      </c>
      <c r="LZ2" s="6" t="s">
        <v>124</v>
      </c>
      <c r="MA2" s="60" t="e">
        <f>(MB2/'1. Портфель'!#REF!)*100</f>
        <v>#REF!</v>
      </c>
      <c r="MB2" s="61">
        <v>6499</v>
      </c>
      <c r="MC2" s="60">
        <v>0.06</v>
      </c>
      <c r="MD2" s="61">
        <v>7395.7219999999998</v>
      </c>
      <c r="ME2" s="60">
        <f t="shared" ref="ME2" si="42">(6197/9719935)*100</f>
        <v>6.3755570381900703E-2</v>
      </c>
      <c r="MF2" s="61" t="s">
        <v>126</v>
      </c>
      <c r="MG2" s="9">
        <v>3</v>
      </c>
      <c r="MH2" s="6" t="s">
        <v>124</v>
      </c>
      <c r="MI2" s="60" t="e">
        <f>(MJ2/'1. Портфель'!#REF!)*100</f>
        <v>#REF!</v>
      </c>
      <c r="MJ2" s="61">
        <v>6499</v>
      </c>
      <c r="MK2" s="60">
        <v>0.06</v>
      </c>
      <c r="ML2" s="61">
        <v>7395.7219999999998</v>
      </c>
      <c r="MM2" s="60">
        <f t="shared" ref="MM2" si="43">(6197/9719935)*100</f>
        <v>6.3755570381900703E-2</v>
      </c>
      <c r="MN2" s="61" t="s">
        <v>126</v>
      </c>
      <c r="MO2" s="9">
        <v>3</v>
      </c>
      <c r="MP2" s="6" t="s">
        <v>124</v>
      </c>
      <c r="MQ2" s="60" t="e">
        <f>(MR2/'1. Портфель'!#REF!)*100</f>
        <v>#REF!</v>
      </c>
      <c r="MR2" s="61">
        <v>6499</v>
      </c>
      <c r="MS2" s="60">
        <v>0.06</v>
      </c>
      <c r="MT2" s="61">
        <v>7395.7219999999998</v>
      </c>
      <c r="MU2" s="60">
        <f t="shared" ref="MU2" si="44">(6197/9719935)*100</f>
        <v>6.3755570381900703E-2</v>
      </c>
      <c r="MV2" s="61" t="s">
        <v>126</v>
      </c>
      <c r="MW2" s="9">
        <v>3</v>
      </c>
      <c r="MX2" s="6" t="s">
        <v>124</v>
      </c>
      <c r="MY2" s="60" t="e">
        <f>(MZ2/'1. Портфель'!#REF!)*100</f>
        <v>#REF!</v>
      </c>
      <c r="MZ2" s="61">
        <v>6499</v>
      </c>
      <c r="NA2" s="60">
        <v>0.06</v>
      </c>
      <c r="NB2" s="61">
        <v>7395.7219999999998</v>
      </c>
      <c r="NC2" s="60">
        <f t="shared" ref="NC2" si="45">(6197/9719935)*100</f>
        <v>6.3755570381900703E-2</v>
      </c>
      <c r="ND2" s="61" t="s">
        <v>126</v>
      </c>
      <c r="NE2" s="9">
        <v>3</v>
      </c>
      <c r="NF2" s="6" t="s">
        <v>124</v>
      </c>
      <c r="NG2" s="60" t="e">
        <f>(NH2/'1. Портфель'!#REF!)*100</f>
        <v>#REF!</v>
      </c>
      <c r="NH2" s="61">
        <v>6499</v>
      </c>
      <c r="NI2" s="60">
        <v>0.06</v>
      </c>
      <c r="NJ2" s="61">
        <v>7395.7219999999998</v>
      </c>
      <c r="NK2" s="60">
        <f t="shared" ref="NK2" si="46">(6197/9719935)*100</f>
        <v>6.3755570381900703E-2</v>
      </c>
      <c r="NL2" s="61" t="s">
        <v>126</v>
      </c>
      <c r="NM2" s="9">
        <v>3</v>
      </c>
      <c r="NN2" s="6" t="s">
        <v>124</v>
      </c>
      <c r="NO2" s="60" t="e">
        <f>(NP2/'1. Портфель'!#REF!)*100</f>
        <v>#REF!</v>
      </c>
      <c r="NP2" s="61">
        <v>6499</v>
      </c>
      <c r="NQ2" s="60">
        <v>0.06</v>
      </c>
      <c r="NR2" s="61">
        <v>7395.7219999999998</v>
      </c>
      <c r="NS2" s="60">
        <f t="shared" ref="NS2" si="47">(6197/9719935)*100</f>
        <v>6.3755570381900703E-2</v>
      </c>
      <c r="NT2" s="61" t="s">
        <v>126</v>
      </c>
      <c r="NU2" s="9">
        <v>3</v>
      </c>
      <c r="NV2" s="6" t="s">
        <v>124</v>
      </c>
      <c r="NW2" s="60" t="e">
        <f>(NX2/'1. Портфель'!#REF!)*100</f>
        <v>#REF!</v>
      </c>
      <c r="NX2" s="61">
        <v>6499</v>
      </c>
      <c r="NY2" s="60">
        <v>0.06</v>
      </c>
      <c r="NZ2" s="61">
        <v>7395.7219999999998</v>
      </c>
      <c r="OA2" s="60">
        <f t="shared" ref="OA2" si="48">(6197/9719935)*100</f>
        <v>6.3755570381900703E-2</v>
      </c>
      <c r="OB2" s="61" t="s">
        <v>126</v>
      </c>
      <c r="OC2" s="9">
        <v>3</v>
      </c>
      <c r="OD2" s="6" t="s">
        <v>124</v>
      </c>
      <c r="OE2" s="60" t="e">
        <f>(OF2/'1. Портфель'!#REF!)*100</f>
        <v>#REF!</v>
      </c>
      <c r="OF2" s="61">
        <v>6499</v>
      </c>
      <c r="OG2" s="60">
        <v>0.06</v>
      </c>
      <c r="OH2" s="61">
        <v>7395.7219999999998</v>
      </c>
      <c r="OI2" s="60">
        <f t="shared" ref="OI2" si="49">(6197/9719935)*100</f>
        <v>6.3755570381900703E-2</v>
      </c>
      <c r="OJ2" s="61" t="s">
        <v>126</v>
      </c>
      <c r="OK2" s="9">
        <v>3</v>
      </c>
      <c r="OL2" s="6" t="s">
        <v>124</v>
      </c>
      <c r="OM2" s="60" t="e">
        <f>(ON2/'1. Портфель'!#REF!)*100</f>
        <v>#REF!</v>
      </c>
      <c r="ON2" s="61">
        <v>6499</v>
      </c>
      <c r="OO2" s="60">
        <v>0.06</v>
      </c>
      <c r="OP2" s="61">
        <v>7395.7219999999998</v>
      </c>
      <c r="OQ2" s="60">
        <f t="shared" ref="OQ2" si="50">(6197/9719935)*100</f>
        <v>6.3755570381900703E-2</v>
      </c>
      <c r="OR2" s="61" t="s">
        <v>126</v>
      </c>
      <c r="OS2" s="9">
        <v>3</v>
      </c>
      <c r="OT2" s="6" t="s">
        <v>124</v>
      </c>
      <c r="OU2" s="60" t="e">
        <f>(OV2/'1. Портфель'!#REF!)*100</f>
        <v>#REF!</v>
      </c>
      <c r="OV2" s="61">
        <v>6499</v>
      </c>
      <c r="OW2" s="60">
        <v>0.06</v>
      </c>
      <c r="OX2" s="61">
        <v>7395.7219999999998</v>
      </c>
      <c r="OY2" s="60">
        <f t="shared" ref="OY2" si="51">(6197/9719935)*100</f>
        <v>6.3755570381900703E-2</v>
      </c>
      <c r="OZ2" s="61" t="s">
        <v>126</v>
      </c>
      <c r="PA2" s="9">
        <v>3</v>
      </c>
      <c r="PB2" s="6" t="s">
        <v>124</v>
      </c>
      <c r="PC2" s="60" t="e">
        <f>(PD2/'1. Портфель'!#REF!)*100</f>
        <v>#REF!</v>
      </c>
      <c r="PD2" s="61">
        <v>6499</v>
      </c>
      <c r="PE2" s="60">
        <v>0.06</v>
      </c>
      <c r="PF2" s="61">
        <v>7395.7219999999998</v>
      </c>
      <c r="PG2" s="60">
        <f t="shared" ref="PG2" si="52">(6197/9719935)*100</f>
        <v>6.3755570381900703E-2</v>
      </c>
      <c r="PH2" s="61" t="s">
        <v>126</v>
      </c>
      <c r="PI2" s="9">
        <v>3</v>
      </c>
      <c r="PJ2" s="6" t="s">
        <v>124</v>
      </c>
      <c r="PK2" s="60" t="e">
        <f>(PL2/'1. Портфель'!#REF!)*100</f>
        <v>#REF!</v>
      </c>
      <c r="PL2" s="61">
        <v>6499</v>
      </c>
      <c r="PM2" s="60">
        <v>0.06</v>
      </c>
      <c r="PN2" s="61">
        <v>7395.7219999999998</v>
      </c>
      <c r="PO2" s="60">
        <f t="shared" ref="PO2" si="53">(6197/9719935)*100</f>
        <v>6.3755570381900703E-2</v>
      </c>
      <c r="PP2" s="61" t="s">
        <v>126</v>
      </c>
      <c r="PQ2" s="9">
        <v>3</v>
      </c>
      <c r="PR2" s="6" t="s">
        <v>124</v>
      </c>
      <c r="PS2" s="60" t="e">
        <f>(PT2/'1. Портфель'!#REF!)*100</f>
        <v>#REF!</v>
      </c>
      <c r="PT2" s="61">
        <v>6499</v>
      </c>
      <c r="PU2" s="60">
        <v>0.06</v>
      </c>
      <c r="PV2" s="61">
        <v>7395.7219999999998</v>
      </c>
      <c r="PW2" s="60">
        <f t="shared" ref="PW2" si="54">(6197/9719935)*100</f>
        <v>6.3755570381900703E-2</v>
      </c>
      <c r="PX2" s="61" t="s">
        <v>126</v>
      </c>
      <c r="PY2" s="9">
        <v>3</v>
      </c>
      <c r="PZ2" s="6" t="s">
        <v>124</v>
      </c>
      <c r="QA2" s="60" t="e">
        <f>(QB2/'1. Портфель'!#REF!)*100</f>
        <v>#REF!</v>
      </c>
      <c r="QB2" s="61">
        <v>6499</v>
      </c>
      <c r="QC2" s="60">
        <v>0.06</v>
      </c>
      <c r="QD2" s="61">
        <v>7395.7219999999998</v>
      </c>
      <c r="QE2" s="60">
        <f t="shared" ref="QE2" si="55">(6197/9719935)*100</f>
        <v>6.3755570381900703E-2</v>
      </c>
      <c r="QF2" s="61" t="s">
        <v>126</v>
      </c>
      <c r="QG2" s="9">
        <v>3</v>
      </c>
      <c r="QH2" s="6" t="s">
        <v>124</v>
      </c>
      <c r="QI2" s="60" t="e">
        <f>(QJ2/'1. Портфель'!#REF!)*100</f>
        <v>#REF!</v>
      </c>
      <c r="QJ2" s="61">
        <v>6499</v>
      </c>
      <c r="QK2" s="60">
        <v>0.06</v>
      </c>
      <c r="QL2" s="61">
        <v>7395.7219999999998</v>
      </c>
      <c r="QM2" s="60">
        <f t="shared" ref="QM2" si="56">(6197/9719935)*100</f>
        <v>6.3755570381900703E-2</v>
      </c>
      <c r="QN2" s="61" t="s">
        <v>126</v>
      </c>
      <c r="QO2" s="9">
        <v>3</v>
      </c>
      <c r="QP2" s="6" t="s">
        <v>124</v>
      </c>
      <c r="QQ2" s="60" t="e">
        <f>(QR2/'1. Портфель'!#REF!)*100</f>
        <v>#REF!</v>
      </c>
      <c r="QR2" s="61">
        <v>6499</v>
      </c>
      <c r="QS2" s="60">
        <v>0.06</v>
      </c>
      <c r="QT2" s="61">
        <v>7395.7219999999998</v>
      </c>
      <c r="QU2" s="60">
        <f t="shared" ref="QU2" si="57">(6197/9719935)*100</f>
        <v>6.3755570381900703E-2</v>
      </c>
      <c r="QV2" s="61" t="s">
        <v>126</v>
      </c>
      <c r="QW2" s="9">
        <v>3</v>
      </c>
      <c r="QX2" s="6" t="s">
        <v>124</v>
      </c>
      <c r="QY2" s="60" t="e">
        <f>(QZ2/'1. Портфель'!#REF!)*100</f>
        <v>#REF!</v>
      </c>
      <c r="QZ2" s="61">
        <v>6499</v>
      </c>
      <c r="RA2" s="60">
        <v>0.06</v>
      </c>
      <c r="RB2" s="61">
        <v>7395.7219999999998</v>
      </c>
      <c r="RC2" s="60">
        <f t="shared" ref="RC2" si="58">(6197/9719935)*100</f>
        <v>6.3755570381900703E-2</v>
      </c>
      <c r="RD2" s="61" t="s">
        <v>126</v>
      </c>
      <c r="RE2" s="9">
        <v>3</v>
      </c>
      <c r="RF2" s="6" t="s">
        <v>124</v>
      </c>
      <c r="RG2" s="60" t="e">
        <f>(RH2/'1. Портфель'!#REF!)*100</f>
        <v>#REF!</v>
      </c>
      <c r="RH2" s="61">
        <v>6499</v>
      </c>
      <c r="RI2" s="60">
        <v>0.06</v>
      </c>
      <c r="RJ2" s="61">
        <v>7395.7219999999998</v>
      </c>
      <c r="RK2" s="60">
        <f t="shared" ref="RK2" si="59">(6197/9719935)*100</f>
        <v>6.3755570381900703E-2</v>
      </c>
      <c r="RL2" s="61" t="s">
        <v>126</v>
      </c>
      <c r="RM2" s="9">
        <v>3</v>
      </c>
      <c r="RN2" s="6" t="s">
        <v>124</v>
      </c>
      <c r="RO2" s="60" t="e">
        <f>(RP2/'1. Портфель'!#REF!)*100</f>
        <v>#REF!</v>
      </c>
      <c r="RP2" s="61">
        <v>6499</v>
      </c>
      <c r="RQ2" s="60">
        <v>0.06</v>
      </c>
      <c r="RR2" s="61">
        <v>7395.7219999999998</v>
      </c>
      <c r="RS2" s="60">
        <f t="shared" ref="RS2" si="60">(6197/9719935)*100</f>
        <v>6.3755570381900703E-2</v>
      </c>
      <c r="RT2" s="61" t="s">
        <v>126</v>
      </c>
      <c r="RU2" s="9">
        <v>3</v>
      </c>
      <c r="RV2" s="6" t="s">
        <v>124</v>
      </c>
      <c r="RW2" s="60" t="e">
        <f>(RX2/'1. Портфель'!#REF!)*100</f>
        <v>#REF!</v>
      </c>
      <c r="RX2" s="61">
        <v>6499</v>
      </c>
      <c r="RY2" s="60">
        <v>0.06</v>
      </c>
      <c r="RZ2" s="61">
        <v>7395.7219999999998</v>
      </c>
      <c r="SA2" s="60">
        <f t="shared" ref="SA2" si="61">(6197/9719935)*100</f>
        <v>6.3755570381900703E-2</v>
      </c>
      <c r="SB2" s="61" t="s">
        <v>126</v>
      </c>
      <c r="SC2" s="9">
        <v>3</v>
      </c>
      <c r="SD2" s="6" t="s">
        <v>124</v>
      </c>
      <c r="SE2" s="60" t="e">
        <f>(SF2/'1. Портфель'!#REF!)*100</f>
        <v>#REF!</v>
      </c>
      <c r="SF2" s="61">
        <v>6499</v>
      </c>
      <c r="SG2" s="60">
        <v>0.06</v>
      </c>
      <c r="SH2" s="61">
        <v>7395.7219999999998</v>
      </c>
      <c r="SI2" s="60">
        <f t="shared" ref="SI2" si="62">(6197/9719935)*100</f>
        <v>6.3755570381900703E-2</v>
      </c>
      <c r="SJ2" s="61" t="s">
        <v>126</v>
      </c>
      <c r="SK2" s="9">
        <v>3</v>
      </c>
      <c r="SL2" s="6" t="s">
        <v>124</v>
      </c>
      <c r="SM2" s="60" t="e">
        <f>(SN2/'1. Портфель'!#REF!)*100</f>
        <v>#REF!</v>
      </c>
      <c r="SN2" s="61">
        <v>6499</v>
      </c>
      <c r="SO2" s="60">
        <v>0.06</v>
      </c>
      <c r="SP2" s="61">
        <v>7395.7219999999998</v>
      </c>
      <c r="SQ2" s="60">
        <f t="shared" ref="SQ2" si="63">(6197/9719935)*100</f>
        <v>6.3755570381900703E-2</v>
      </c>
      <c r="SR2" s="61" t="s">
        <v>126</v>
      </c>
      <c r="SS2" s="9">
        <v>3</v>
      </c>
      <c r="ST2" s="6" t="s">
        <v>124</v>
      </c>
      <c r="SU2" s="60" t="e">
        <f>(SV2/'1. Портфель'!#REF!)*100</f>
        <v>#REF!</v>
      </c>
      <c r="SV2" s="61">
        <v>6499</v>
      </c>
      <c r="SW2" s="60">
        <v>0.06</v>
      </c>
      <c r="SX2" s="61">
        <v>7395.7219999999998</v>
      </c>
      <c r="SY2" s="60">
        <f t="shared" ref="SY2" si="64">(6197/9719935)*100</f>
        <v>6.3755570381900703E-2</v>
      </c>
      <c r="SZ2" s="61" t="s">
        <v>126</v>
      </c>
      <c r="TA2" s="9">
        <v>3</v>
      </c>
      <c r="TB2" s="6" t="s">
        <v>124</v>
      </c>
      <c r="TC2" s="60" t="e">
        <f>(TD2/'1. Портфель'!#REF!)*100</f>
        <v>#REF!</v>
      </c>
      <c r="TD2" s="61">
        <v>6499</v>
      </c>
      <c r="TE2" s="60">
        <v>0.06</v>
      </c>
      <c r="TF2" s="61">
        <v>7395.7219999999998</v>
      </c>
      <c r="TG2" s="60">
        <f t="shared" ref="TG2" si="65">(6197/9719935)*100</f>
        <v>6.3755570381900703E-2</v>
      </c>
      <c r="TH2" s="61" t="s">
        <v>126</v>
      </c>
      <c r="TI2" s="9">
        <v>3</v>
      </c>
      <c r="TJ2" s="6" t="s">
        <v>124</v>
      </c>
      <c r="TK2" s="60" t="e">
        <f>(TL2/'1. Портфель'!#REF!)*100</f>
        <v>#REF!</v>
      </c>
      <c r="TL2" s="61">
        <v>6499</v>
      </c>
      <c r="TM2" s="60">
        <v>0.06</v>
      </c>
      <c r="TN2" s="61">
        <v>7395.7219999999998</v>
      </c>
      <c r="TO2" s="60">
        <f t="shared" ref="TO2" si="66">(6197/9719935)*100</f>
        <v>6.3755570381900703E-2</v>
      </c>
      <c r="TP2" s="61" t="s">
        <v>126</v>
      </c>
      <c r="TQ2" s="9">
        <v>3</v>
      </c>
      <c r="TR2" s="6" t="s">
        <v>124</v>
      </c>
      <c r="TS2" s="60" t="e">
        <f>(TT2/'1. Портфель'!#REF!)*100</f>
        <v>#REF!</v>
      </c>
      <c r="TT2" s="61">
        <v>6499</v>
      </c>
      <c r="TU2" s="60">
        <v>0.06</v>
      </c>
      <c r="TV2" s="61">
        <v>7395.7219999999998</v>
      </c>
      <c r="TW2" s="60">
        <f t="shared" ref="TW2" si="67">(6197/9719935)*100</f>
        <v>6.3755570381900703E-2</v>
      </c>
      <c r="TX2" s="61" t="s">
        <v>126</v>
      </c>
      <c r="TY2" s="9">
        <v>3</v>
      </c>
      <c r="TZ2" s="6" t="s">
        <v>124</v>
      </c>
      <c r="UA2" s="60" t="e">
        <f>(UB2/'1. Портфель'!#REF!)*100</f>
        <v>#REF!</v>
      </c>
      <c r="UB2" s="61">
        <v>6499</v>
      </c>
      <c r="UC2" s="60">
        <v>0.06</v>
      </c>
      <c r="UD2" s="61">
        <v>7395.7219999999998</v>
      </c>
      <c r="UE2" s="60">
        <f t="shared" ref="UE2" si="68">(6197/9719935)*100</f>
        <v>6.3755570381900703E-2</v>
      </c>
      <c r="UF2" s="61" t="s">
        <v>126</v>
      </c>
      <c r="UG2" s="9">
        <v>3</v>
      </c>
      <c r="UH2" s="6" t="s">
        <v>124</v>
      </c>
      <c r="UI2" s="60" t="e">
        <f>(UJ2/'1. Портфель'!#REF!)*100</f>
        <v>#REF!</v>
      </c>
      <c r="UJ2" s="61">
        <v>6499</v>
      </c>
      <c r="UK2" s="60">
        <v>0.06</v>
      </c>
      <c r="UL2" s="61">
        <v>7395.7219999999998</v>
      </c>
      <c r="UM2" s="60">
        <f t="shared" ref="UM2" si="69">(6197/9719935)*100</f>
        <v>6.3755570381900703E-2</v>
      </c>
      <c r="UN2" s="61" t="s">
        <v>126</v>
      </c>
      <c r="UO2" s="9">
        <v>3</v>
      </c>
      <c r="UP2" s="6" t="s">
        <v>124</v>
      </c>
      <c r="UQ2" s="60" t="e">
        <f>(UR2/'1. Портфель'!#REF!)*100</f>
        <v>#REF!</v>
      </c>
      <c r="UR2" s="61">
        <v>6499</v>
      </c>
      <c r="US2" s="60">
        <v>0.06</v>
      </c>
      <c r="UT2" s="61">
        <v>7395.7219999999998</v>
      </c>
      <c r="UU2" s="60">
        <f t="shared" ref="UU2" si="70">(6197/9719935)*100</f>
        <v>6.3755570381900703E-2</v>
      </c>
      <c r="UV2" s="61" t="s">
        <v>126</v>
      </c>
      <c r="UW2" s="9">
        <v>3</v>
      </c>
      <c r="UX2" s="6" t="s">
        <v>124</v>
      </c>
      <c r="UY2" s="60" t="e">
        <f>(UZ2/'1. Портфель'!#REF!)*100</f>
        <v>#REF!</v>
      </c>
      <c r="UZ2" s="61">
        <v>6499</v>
      </c>
      <c r="VA2" s="60">
        <v>0.06</v>
      </c>
      <c r="VB2" s="61">
        <v>7395.7219999999998</v>
      </c>
      <c r="VC2" s="60">
        <f t="shared" ref="VC2" si="71">(6197/9719935)*100</f>
        <v>6.3755570381900703E-2</v>
      </c>
      <c r="VD2" s="61" t="s">
        <v>126</v>
      </c>
      <c r="VE2" s="9">
        <v>3</v>
      </c>
      <c r="VF2" s="6" t="s">
        <v>124</v>
      </c>
      <c r="VG2" s="60" t="e">
        <f>(VH2/'1. Портфель'!#REF!)*100</f>
        <v>#REF!</v>
      </c>
      <c r="VH2" s="61">
        <v>6499</v>
      </c>
      <c r="VI2" s="60">
        <v>0.06</v>
      </c>
      <c r="VJ2" s="61">
        <v>7395.7219999999998</v>
      </c>
      <c r="VK2" s="60">
        <f t="shared" ref="VK2" si="72">(6197/9719935)*100</f>
        <v>6.3755570381900703E-2</v>
      </c>
      <c r="VL2" s="61" t="s">
        <v>126</v>
      </c>
      <c r="VM2" s="9">
        <v>3</v>
      </c>
      <c r="VN2" s="6" t="s">
        <v>124</v>
      </c>
      <c r="VO2" s="60" t="e">
        <f>(VP2/'1. Портфель'!#REF!)*100</f>
        <v>#REF!</v>
      </c>
      <c r="VP2" s="61">
        <v>6499</v>
      </c>
      <c r="VQ2" s="60">
        <v>0.06</v>
      </c>
      <c r="VR2" s="61">
        <v>7395.7219999999998</v>
      </c>
      <c r="VS2" s="60">
        <f t="shared" ref="VS2" si="73">(6197/9719935)*100</f>
        <v>6.3755570381900703E-2</v>
      </c>
      <c r="VT2" s="61" t="s">
        <v>126</v>
      </c>
      <c r="VU2" s="9">
        <v>3</v>
      </c>
      <c r="VV2" s="6" t="s">
        <v>124</v>
      </c>
      <c r="VW2" s="60" t="e">
        <f>(VX2/'1. Портфель'!#REF!)*100</f>
        <v>#REF!</v>
      </c>
      <c r="VX2" s="61">
        <v>6499</v>
      </c>
      <c r="VY2" s="60">
        <v>0.06</v>
      </c>
      <c r="VZ2" s="61">
        <v>7395.7219999999998</v>
      </c>
      <c r="WA2" s="60">
        <f t="shared" ref="WA2" si="74">(6197/9719935)*100</f>
        <v>6.3755570381900703E-2</v>
      </c>
      <c r="WB2" s="61" t="s">
        <v>126</v>
      </c>
      <c r="WC2" s="9">
        <v>3</v>
      </c>
      <c r="WD2" s="6" t="s">
        <v>124</v>
      </c>
      <c r="WE2" s="60" t="e">
        <f>(WF2/'1. Портфель'!#REF!)*100</f>
        <v>#REF!</v>
      </c>
      <c r="WF2" s="61">
        <v>6499</v>
      </c>
      <c r="WG2" s="60">
        <v>0.06</v>
      </c>
      <c r="WH2" s="61">
        <v>7395.7219999999998</v>
      </c>
      <c r="WI2" s="60">
        <f t="shared" ref="WI2" si="75">(6197/9719935)*100</f>
        <v>6.3755570381900703E-2</v>
      </c>
      <c r="WJ2" s="61" t="s">
        <v>126</v>
      </c>
      <c r="WK2" s="9">
        <v>3</v>
      </c>
      <c r="WL2" s="6" t="s">
        <v>124</v>
      </c>
      <c r="WM2" s="60" t="e">
        <f>(WN2/'1. Портфель'!#REF!)*100</f>
        <v>#REF!</v>
      </c>
      <c r="WN2" s="61">
        <v>6499</v>
      </c>
      <c r="WO2" s="60">
        <v>0.06</v>
      </c>
      <c r="WP2" s="61">
        <v>7395.7219999999998</v>
      </c>
      <c r="WQ2" s="60">
        <f t="shared" ref="WQ2" si="76">(6197/9719935)*100</f>
        <v>6.3755570381900703E-2</v>
      </c>
      <c r="WR2" s="61" t="s">
        <v>126</v>
      </c>
      <c r="WS2" s="9">
        <v>3</v>
      </c>
      <c r="WT2" s="6" t="s">
        <v>124</v>
      </c>
      <c r="WU2" s="60" t="e">
        <f>(WV2/'1. Портфель'!#REF!)*100</f>
        <v>#REF!</v>
      </c>
      <c r="WV2" s="61">
        <v>6499</v>
      </c>
      <c r="WW2" s="60">
        <v>0.06</v>
      </c>
      <c r="WX2" s="61">
        <v>7395.7219999999998</v>
      </c>
      <c r="WY2" s="60">
        <f t="shared" ref="WY2" si="77">(6197/9719935)*100</f>
        <v>6.3755570381900703E-2</v>
      </c>
      <c r="WZ2" s="61" t="s">
        <v>126</v>
      </c>
      <c r="XA2" s="9">
        <v>3</v>
      </c>
      <c r="XB2" s="6" t="s">
        <v>124</v>
      </c>
      <c r="XC2" s="60" t="e">
        <f>(XD2/'1. Портфель'!#REF!)*100</f>
        <v>#REF!</v>
      </c>
      <c r="XD2" s="61">
        <v>6499</v>
      </c>
      <c r="XE2" s="60">
        <v>0.06</v>
      </c>
      <c r="XF2" s="61">
        <v>7395.7219999999998</v>
      </c>
      <c r="XG2" s="60">
        <f t="shared" ref="XG2" si="78">(6197/9719935)*100</f>
        <v>6.3755570381900703E-2</v>
      </c>
      <c r="XH2" s="61" t="s">
        <v>126</v>
      </c>
      <c r="XI2" s="9">
        <v>3</v>
      </c>
      <c r="XJ2" s="6" t="s">
        <v>124</v>
      </c>
      <c r="XK2" s="60" t="e">
        <f>(XL2/'1. Портфель'!#REF!)*100</f>
        <v>#REF!</v>
      </c>
      <c r="XL2" s="61">
        <v>6499</v>
      </c>
      <c r="XM2" s="60">
        <v>0.06</v>
      </c>
      <c r="XN2" s="61">
        <v>7395.7219999999998</v>
      </c>
      <c r="XO2" s="60">
        <f t="shared" ref="XO2" si="79">(6197/9719935)*100</f>
        <v>6.3755570381900703E-2</v>
      </c>
      <c r="XP2" s="61" t="s">
        <v>126</v>
      </c>
      <c r="XQ2" s="9">
        <v>3</v>
      </c>
      <c r="XR2" s="6" t="s">
        <v>124</v>
      </c>
      <c r="XS2" s="60" t="e">
        <f>(XT2/'1. Портфель'!#REF!)*100</f>
        <v>#REF!</v>
      </c>
      <c r="XT2" s="61">
        <v>6499</v>
      </c>
      <c r="XU2" s="60">
        <v>0.06</v>
      </c>
      <c r="XV2" s="61">
        <v>7395.7219999999998</v>
      </c>
      <c r="XW2" s="60">
        <f t="shared" ref="XW2" si="80">(6197/9719935)*100</f>
        <v>6.3755570381900703E-2</v>
      </c>
      <c r="XX2" s="61" t="s">
        <v>126</v>
      </c>
      <c r="XY2" s="9">
        <v>3</v>
      </c>
      <c r="XZ2" s="6" t="s">
        <v>124</v>
      </c>
      <c r="YA2" s="60" t="e">
        <f>(YB2/'1. Портфель'!#REF!)*100</f>
        <v>#REF!</v>
      </c>
      <c r="YB2" s="61">
        <v>6499</v>
      </c>
      <c r="YC2" s="60">
        <v>0.06</v>
      </c>
      <c r="YD2" s="61">
        <v>7395.7219999999998</v>
      </c>
      <c r="YE2" s="60">
        <f t="shared" ref="YE2" si="81">(6197/9719935)*100</f>
        <v>6.3755570381900703E-2</v>
      </c>
      <c r="YF2" s="61" t="s">
        <v>126</v>
      </c>
      <c r="YG2" s="9">
        <v>3</v>
      </c>
      <c r="YH2" s="6" t="s">
        <v>124</v>
      </c>
      <c r="YI2" s="60" t="e">
        <f>(YJ2/'1. Портфель'!#REF!)*100</f>
        <v>#REF!</v>
      </c>
      <c r="YJ2" s="61">
        <v>6499</v>
      </c>
      <c r="YK2" s="60">
        <v>0.06</v>
      </c>
      <c r="YL2" s="61">
        <v>7395.7219999999998</v>
      </c>
      <c r="YM2" s="60">
        <f t="shared" ref="YM2" si="82">(6197/9719935)*100</f>
        <v>6.3755570381900703E-2</v>
      </c>
      <c r="YN2" s="61" t="s">
        <v>126</v>
      </c>
      <c r="YO2" s="9">
        <v>3</v>
      </c>
      <c r="YP2" s="6" t="s">
        <v>124</v>
      </c>
      <c r="YQ2" s="60" t="e">
        <f>(YR2/'1. Портфель'!#REF!)*100</f>
        <v>#REF!</v>
      </c>
      <c r="YR2" s="61">
        <v>6499</v>
      </c>
      <c r="YS2" s="60">
        <v>0.06</v>
      </c>
      <c r="YT2" s="61">
        <v>7395.7219999999998</v>
      </c>
      <c r="YU2" s="60">
        <f t="shared" ref="YU2" si="83">(6197/9719935)*100</f>
        <v>6.3755570381900703E-2</v>
      </c>
      <c r="YV2" s="61" t="s">
        <v>126</v>
      </c>
      <c r="YW2" s="9">
        <v>3</v>
      </c>
      <c r="YX2" s="6" t="s">
        <v>124</v>
      </c>
      <c r="YY2" s="60" t="e">
        <f>(YZ2/'1. Портфель'!#REF!)*100</f>
        <v>#REF!</v>
      </c>
      <c r="YZ2" s="61">
        <v>6499</v>
      </c>
      <c r="ZA2" s="60">
        <v>0.06</v>
      </c>
      <c r="ZB2" s="61">
        <v>7395.7219999999998</v>
      </c>
      <c r="ZC2" s="60">
        <f t="shared" ref="ZC2" si="84">(6197/9719935)*100</f>
        <v>6.3755570381900703E-2</v>
      </c>
      <c r="ZD2" s="61" t="s">
        <v>126</v>
      </c>
      <c r="ZE2" s="9">
        <v>3</v>
      </c>
      <c r="ZF2" s="6" t="s">
        <v>124</v>
      </c>
      <c r="ZG2" s="60" t="e">
        <f>(ZH2/'1. Портфель'!#REF!)*100</f>
        <v>#REF!</v>
      </c>
      <c r="ZH2" s="61">
        <v>6499</v>
      </c>
      <c r="ZI2" s="60">
        <v>0.06</v>
      </c>
      <c r="ZJ2" s="61">
        <v>7395.7219999999998</v>
      </c>
      <c r="ZK2" s="60">
        <f t="shared" ref="ZK2" si="85">(6197/9719935)*100</f>
        <v>6.3755570381900703E-2</v>
      </c>
      <c r="ZL2" s="61" t="s">
        <v>126</v>
      </c>
      <c r="ZM2" s="9">
        <v>3</v>
      </c>
      <c r="ZN2" s="6" t="s">
        <v>124</v>
      </c>
      <c r="ZO2" s="60" t="e">
        <f>(ZP2/'1. Портфель'!#REF!)*100</f>
        <v>#REF!</v>
      </c>
      <c r="ZP2" s="61">
        <v>6499</v>
      </c>
      <c r="ZQ2" s="60">
        <v>0.06</v>
      </c>
      <c r="ZR2" s="61">
        <v>7395.7219999999998</v>
      </c>
      <c r="ZS2" s="60">
        <f t="shared" ref="ZS2" si="86">(6197/9719935)*100</f>
        <v>6.3755570381900703E-2</v>
      </c>
      <c r="ZT2" s="61" t="s">
        <v>126</v>
      </c>
      <c r="ZU2" s="9">
        <v>3</v>
      </c>
      <c r="ZV2" s="6" t="s">
        <v>124</v>
      </c>
      <c r="ZW2" s="60" t="e">
        <f>(ZX2/'1. Портфель'!#REF!)*100</f>
        <v>#REF!</v>
      </c>
      <c r="ZX2" s="61">
        <v>6499</v>
      </c>
      <c r="ZY2" s="60">
        <v>0.06</v>
      </c>
      <c r="ZZ2" s="61">
        <v>7395.7219999999998</v>
      </c>
      <c r="AAA2" s="60">
        <f t="shared" ref="AAA2" si="87">(6197/9719935)*100</f>
        <v>6.3755570381900703E-2</v>
      </c>
      <c r="AAB2" s="61" t="s">
        <v>126</v>
      </c>
      <c r="AAC2" s="9">
        <v>3</v>
      </c>
      <c r="AAD2" s="6" t="s">
        <v>124</v>
      </c>
      <c r="AAE2" s="60" t="e">
        <f>(AAF2/'1. Портфель'!#REF!)*100</f>
        <v>#REF!</v>
      </c>
      <c r="AAF2" s="61">
        <v>6499</v>
      </c>
      <c r="AAG2" s="60">
        <v>0.06</v>
      </c>
      <c r="AAH2" s="61">
        <v>7395.7219999999998</v>
      </c>
      <c r="AAI2" s="60">
        <f t="shared" ref="AAI2" si="88">(6197/9719935)*100</f>
        <v>6.3755570381900703E-2</v>
      </c>
      <c r="AAJ2" s="61" t="s">
        <v>126</v>
      </c>
      <c r="AAK2" s="9">
        <v>3</v>
      </c>
      <c r="AAL2" s="6" t="s">
        <v>124</v>
      </c>
      <c r="AAM2" s="60" t="e">
        <f>(AAN2/'1. Портфель'!#REF!)*100</f>
        <v>#REF!</v>
      </c>
      <c r="AAN2" s="61">
        <v>6499</v>
      </c>
      <c r="AAO2" s="60">
        <v>0.06</v>
      </c>
      <c r="AAP2" s="61">
        <v>7395.7219999999998</v>
      </c>
      <c r="AAQ2" s="60">
        <f t="shared" ref="AAQ2" si="89">(6197/9719935)*100</f>
        <v>6.3755570381900703E-2</v>
      </c>
      <c r="AAR2" s="61" t="s">
        <v>126</v>
      </c>
      <c r="AAS2" s="9">
        <v>3</v>
      </c>
      <c r="AAT2" s="6" t="s">
        <v>124</v>
      </c>
      <c r="AAU2" s="60" t="e">
        <f>(AAV2/'1. Портфель'!#REF!)*100</f>
        <v>#REF!</v>
      </c>
      <c r="AAV2" s="61">
        <v>6499</v>
      </c>
      <c r="AAW2" s="60">
        <v>0.06</v>
      </c>
      <c r="AAX2" s="61">
        <v>7395.7219999999998</v>
      </c>
      <c r="AAY2" s="60">
        <f t="shared" ref="AAY2" si="90">(6197/9719935)*100</f>
        <v>6.3755570381900703E-2</v>
      </c>
      <c r="AAZ2" s="61" t="s">
        <v>126</v>
      </c>
      <c r="ABA2" s="9">
        <v>3</v>
      </c>
      <c r="ABB2" s="6" t="s">
        <v>124</v>
      </c>
      <c r="ABC2" s="60" t="e">
        <f>(ABD2/'1. Портфель'!#REF!)*100</f>
        <v>#REF!</v>
      </c>
      <c r="ABD2" s="61">
        <v>6499</v>
      </c>
      <c r="ABE2" s="60">
        <v>0.06</v>
      </c>
      <c r="ABF2" s="61">
        <v>7395.7219999999998</v>
      </c>
      <c r="ABG2" s="60">
        <f t="shared" ref="ABG2" si="91">(6197/9719935)*100</f>
        <v>6.3755570381900703E-2</v>
      </c>
      <c r="ABH2" s="61" t="s">
        <v>126</v>
      </c>
      <c r="ABI2" s="9">
        <v>3</v>
      </c>
      <c r="ABJ2" s="6" t="s">
        <v>124</v>
      </c>
      <c r="ABK2" s="60" t="e">
        <f>(ABL2/'1. Портфель'!#REF!)*100</f>
        <v>#REF!</v>
      </c>
      <c r="ABL2" s="61">
        <v>6499</v>
      </c>
      <c r="ABM2" s="60">
        <v>0.06</v>
      </c>
      <c r="ABN2" s="61">
        <v>7395.7219999999998</v>
      </c>
      <c r="ABO2" s="60">
        <f t="shared" ref="ABO2" si="92">(6197/9719935)*100</f>
        <v>6.3755570381900703E-2</v>
      </c>
      <c r="ABP2" s="61" t="s">
        <v>126</v>
      </c>
      <c r="ABQ2" s="9">
        <v>3</v>
      </c>
      <c r="ABR2" s="6" t="s">
        <v>124</v>
      </c>
      <c r="ABS2" s="60" t="e">
        <f>(ABT2/'1. Портфель'!#REF!)*100</f>
        <v>#REF!</v>
      </c>
      <c r="ABT2" s="61">
        <v>6499</v>
      </c>
      <c r="ABU2" s="60">
        <v>0.06</v>
      </c>
      <c r="ABV2" s="61">
        <v>7395.7219999999998</v>
      </c>
      <c r="ABW2" s="60">
        <f t="shared" ref="ABW2" si="93">(6197/9719935)*100</f>
        <v>6.3755570381900703E-2</v>
      </c>
      <c r="ABX2" s="61" t="s">
        <v>126</v>
      </c>
      <c r="ABY2" s="9">
        <v>3</v>
      </c>
      <c r="ABZ2" s="6" t="s">
        <v>124</v>
      </c>
      <c r="ACA2" s="60" t="e">
        <f>(ACB2/'1. Портфель'!#REF!)*100</f>
        <v>#REF!</v>
      </c>
      <c r="ACB2" s="61">
        <v>6499</v>
      </c>
      <c r="ACC2" s="60">
        <v>0.06</v>
      </c>
      <c r="ACD2" s="61">
        <v>7395.7219999999998</v>
      </c>
      <c r="ACE2" s="60">
        <f t="shared" ref="ACE2" si="94">(6197/9719935)*100</f>
        <v>6.3755570381900703E-2</v>
      </c>
      <c r="ACF2" s="61" t="s">
        <v>126</v>
      </c>
      <c r="ACG2" s="9">
        <v>3</v>
      </c>
      <c r="ACH2" s="6" t="s">
        <v>124</v>
      </c>
      <c r="ACI2" s="60" t="e">
        <f>(ACJ2/'1. Портфель'!#REF!)*100</f>
        <v>#REF!</v>
      </c>
      <c r="ACJ2" s="61">
        <v>6499</v>
      </c>
      <c r="ACK2" s="60">
        <v>0.06</v>
      </c>
      <c r="ACL2" s="61">
        <v>7395.7219999999998</v>
      </c>
      <c r="ACM2" s="60">
        <f t="shared" ref="ACM2" si="95">(6197/9719935)*100</f>
        <v>6.3755570381900703E-2</v>
      </c>
      <c r="ACN2" s="61" t="s">
        <v>126</v>
      </c>
      <c r="ACO2" s="9">
        <v>3</v>
      </c>
      <c r="ACP2" s="6" t="s">
        <v>124</v>
      </c>
      <c r="ACQ2" s="60" t="e">
        <f>(ACR2/'1. Портфель'!#REF!)*100</f>
        <v>#REF!</v>
      </c>
      <c r="ACR2" s="61">
        <v>6499</v>
      </c>
      <c r="ACS2" s="60">
        <v>0.06</v>
      </c>
      <c r="ACT2" s="61">
        <v>7395.7219999999998</v>
      </c>
      <c r="ACU2" s="60">
        <f t="shared" ref="ACU2" si="96">(6197/9719935)*100</f>
        <v>6.3755570381900703E-2</v>
      </c>
      <c r="ACV2" s="61" t="s">
        <v>126</v>
      </c>
      <c r="ACW2" s="9">
        <v>3</v>
      </c>
      <c r="ACX2" s="6" t="s">
        <v>124</v>
      </c>
      <c r="ACY2" s="60" t="e">
        <f>(ACZ2/'1. Портфель'!#REF!)*100</f>
        <v>#REF!</v>
      </c>
      <c r="ACZ2" s="61">
        <v>6499</v>
      </c>
      <c r="ADA2" s="60">
        <v>0.06</v>
      </c>
      <c r="ADB2" s="61">
        <v>7395.7219999999998</v>
      </c>
      <c r="ADC2" s="60">
        <f t="shared" ref="ADC2" si="97">(6197/9719935)*100</f>
        <v>6.3755570381900703E-2</v>
      </c>
      <c r="ADD2" s="61" t="s">
        <v>126</v>
      </c>
      <c r="ADE2" s="9">
        <v>3</v>
      </c>
      <c r="ADF2" s="6" t="s">
        <v>124</v>
      </c>
      <c r="ADG2" s="60" t="e">
        <f>(ADH2/'1. Портфель'!#REF!)*100</f>
        <v>#REF!</v>
      </c>
      <c r="ADH2" s="61">
        <v>6499</v>
      </c>
      <c r="ADI2" s="60">
        <v>0.06</v>
      </c>
      <c r="ADJ2" s="61">
        <v>7395.7219999999998</v>
      </c>
      <c r="ADK2" s="60">
        <f t="shared" ref="ADK2" si="98">(6197/9719935)*100</f>
        <v>6.3755570381900703E-2</v>
      </c>
      <c r="ADL2" s="61" t="s">
        <v>126</v>
      </c>
      <c r="ADM2" s="9">
        <v>3</v>
      </c>
      <c r="ADN2" s="6" t="s">
        <v>124</v>
      </c>
      <c r="ADO2" s="60" t="e">
        <f>(ADP2/'1. Портфель'!#REF!)*100</f>
        <v>#REF!</v>
      </c>
      <c r="ADP2" s="61">
        <v>6499</v>
      </c>
      <c r="ADQ2" s="60">
        <v>0.06</v>
      </c>
      <c r="ADR2" s="61">
        <v>7395.7219999999998</v>
      </c>
      <c r="ADS2" s="60">
        <f t="shared" ref="ADS2" si="99">(6197/9719935)*100</f>
        <v>6.3755570381900703E-2</v>
      </c>
      <c r="ADT2" s="61" t="s">
        <v>126</v>
      </c>
      <c r="ADU2" s="9">
        <v>3</v>
      </c>
      <c r="ADV2" s="6" t="s">
        <v>124</v>
      </c>
      <c r="ADW2" s="60" t="e">
        <f>(ADX2/'1. Портфель'!#REF!)*100</f>
        <v>#REF!</v>
      </c>
      <c r="ADX2" s="61">
        <v>6499</v>
      </c>
      <c r="ADY2" s="60">
        <v>0.06</v>
      </c>
      <c r="ADZ2" s="61">
        <v>7395.7219999999998</v>
      </c>
      <c r="AEA2" s="60">
        <f t="shared" ref="AEA2" si="100">(6197/9719935)*100</f>
        <v>6.3755570381900703E-2</v>
      </c>
      <c r="AEB2" s="61" t="s">
        <v>126</v>
      </c>
      <c r="AEC2" s="9">
        <v>3</v>
      </c>
      <c r="AED2" s="6" t="s">
        <v>124</v>
      </c>
      <c r="AEE2" s="60" t="e">
        <f>(AEF2/'1. Портфель'!#REF!)*100</f>
        <v>#REF!</v>
      </c>
      <c r="AEF2" s="61">
        <v>6499</v>
      </c>
      <c r="AEG2" s="60">
        <v>0.06</v>
      </c>
      <c r="AEH2" s="61">
        <v>7395.7219999999998</v>
      </c>
      <c r="AEI2" s="60">
        <f t="shared" ref="AEI2" si="101">(6197/9719935)*100</f>
        <v>6.3755570381900703E-2</v>
      </c>
      <c r="AEJ2" s="61" t="s">
        <v>126</v>
      </c>
      <c r="AEK2" s="9">
        <v>3</v>
      </c>
      <c r="AEL2" s="6" t="s">
        <v>124</v>
      </c>
      <c r="AEM2" s="60" t="e">
        <f>(AEN2/'1. Портфель'!#REF!)*100</f>
        <v>#REF!</v>
      </c>
      <c r="AEN2" s="61">
        <v>6499</v>
      </c>
      <c r="AEO2" s="60">
        <v>0.06</v>
      </c>
      <c r="AEP2" s="61">
        <v>7395.7219999999998</v>
      </c>
      <c r="AEQ2" s="60">
        <f t="shared" ref="AEQ2" si="102">(6197/9719935)*100</f>
        <v>6.3755570381900703E-2</v>
      </c>
      <c r="AER2" s="61" t="s">
        <v>126</v>
      </c>
      <c r="AES2" s="9">
        <v>3</v>
      </c>
      <c r="AET2" s="6" t="s">
        <v>124</v>
      </c>
      <c r="AEU2" s="60" t="e">
        <f>(AEV2/'1. Портфель'!#REF!)*100</f>
        <v>#REF!</v>
      </c>
      <c r="AEV2" s="61">
        <v>6499</v>
      </c>
      <c r="AEW2" s="60">
        <v>0.06</v>
      </c>
      <c r="AEX2" s="61">
        <v>7395.7219999999998</v>
      </c>
      <c r="AEY2" s="60">
        <f t="shared" ref="AEY2" si="103">(6197/9719935)*100</f>
        <v>6.3755570381900703E-2</v>
      </c>
      <c r="AEZ2" s="61" t="s">
        <v>126</v>
      </c>
      <c r="AFA2" s="9">
        <v>3</v>
      </c>
      <c r="AFB2" s="6" t="s">
        <v>124</v>
      </c>
      <c r="AFC2" s="60" t="e">
        <f>(AFD2/'1. Портфель'!#REF!)*100</f>
        <v>#REF!</v>
      </c>
      <c r="AFD2" s="61">
        <v>6499</v>
      </c>
      <c r="AFE2" s="60">
        <v>0.06</v>
      </c>
      <c r="AFF2" s="61">
        <v>7395.7219999999998</v>
      </c>
      <c r="AFG2" s="60">
        <f t="shared" ref="AFG2" si="104">(6197/9719935)*100</f>
        <v>6.3755570381900703E-2</v>
      </c>
      <c r="AFH2" s="61" t="s">
        <v>126</v>
      </c>
      <c r="AFI2" s="9">
        <v>3</v>
      </c>
      <c r="AFJ2" s="6" t="s">
        <v>124</v>
      </c>
      <c r="AFK2" s="60" t="e">
        <f>(AFL2/'1. Портфель'!#REF!)*100</f>
        <v>#REF!</v>
      </c>
      <c r="AFL2" s="61">
        <v>6499</v>
      </c>
      <c r="AFM2" s="60">
        <v>0.06</v>
      </c>
      <c r="AFN2" s="61">
        <v>7395.7219999999998</v>
      </c>
      <c r="AFO2" s="60">
        <f t="shared" ref="AFO2" si="105">(6197/9719935)*100</f>
        <v>6.3755570381900703E-2</v>
      </c>
      <c r="AFP2" s="61" t="s">
        <v>126</v>
      </c>
      <c r="AFQ2" s="9">
        <v>3</v>
      </c>
      <c r="AFR2" s="6" t="s">
        <v>124</v>
      </c>
      <c r="AFS2" s="60" t="e">
        <f>(AFT2/'1. Портфель'!#REF!)*100</f>
        <v>#REF!</v>
      </c>
      <c r="AFT2" s="61">
        <v>6499</v>
      </c>
      <c r="AFU2" s="60">
        <v>0.06</v>
      </c>
      <c r="AFV2" s="61">
        <v>7395.7219999999998</v>
      </c>
      <c r="AFW2" s="60">
        <f t="shared" ref="AFW2" si="106">(6197/9719935)*100</f>
        <v>6.3755570381900703E-2</v>
      </c>
      <c r="AFX2" s="61" t="s">
        <v>126</v>
      </c>
      <c r="AFY2" s="9">
        <v>3</v>
      </c>
      <c r="AFZ2" s="6" t="s">
        <v>124</v>
      </c>
      <c r="AGA2" s="60" t="e">
        <f>(AGB2/'1. Портфель'!#REF!)*100</f>
        <v>#REF!</v>
      </c>
      <c r="AGB2" s="61">
        <v>6499</v>
      </c>
      <c r="AGC2" s="60">
        <v>0.06</v>
      </c>
      <c r="AGD2" s="61">
        <v>7395.7219999999998</v>
      </c>
      <c r="AGE2" s="60">
        <f t="shared" ref="AGE2" si="107">(6197/9719935)*100</f>
        <v>6.3755570381900703E-2</v>
      </c>
      <c r="AGF2" s="61" t="s">
        <v>126</v>
      </c>
      <c r="AGG2" s="9">
        <v>3</v>
      </c>
      <c r="AGH2" s="6" t="s">
        <v>124</v>
      </c>
      <c r="AGI2" s="60" t="e">
        <f>(AGJ2/'1. Портфель'!#REF!)*100</f>
        <v>#REF!</v>
      </c>
      <c r="AGJ2" s="61">
        <v>6499</v>
      </c>
      <c r="AGK2" s="60">
        <v>0.06</v>
      </c>
      <c r="AGL2" s="61">
        <v>7395.7219999999998</v>
      </c>
      <c r="AGM2" s="60">
        <f t="shared" ref="AGM2" si="108">(6197/9719935)*100</f>
        <v>6.3755570381900703E-2</v>
      </c>
      <c r="AGN2" s="61" t="s">
        <v>126</v>
      </c>
      <c r="AGO2" s="9">
        <v>3</v>
      </c>
      <c r="AGP2" s="6" t="s">
        <v>124</v>
      </c>
      <c r="AGQ2" s="60" t="e">
        <f>(AGR2/'1. Портфель'!#REF!)*100</f>
        <v>#REF!</v>
      </c>
      <c r="AGR2" s="61">
        <v>6499</v>
      </c>
      <c r="AGS2" s="60">
        <v>0.06</v>
      </c>
      <c r="AGT2" s="61">
        <v>7395.7219999999998</v>
      </c>
      <c r="AGU2" s="60">
        <f t="shared" ref="AGU2" si="109">(6197/9719935)*100</f>
        <v>6.3755570381900703E-2</v>
      </c>
      <c r="AGV2" s="61" t="s">
        <v>126</v>
      </c>
      <c r="AGW2" s="9">
        <v>3</v>
      </c>
      <c r="AGX2" s="6" t="s">
        <v>124</v>
      </c>
      <c r="AGY2" s="60" t="e">
        <f>(AGZ2/'1. Портфель'!#REF!)*100</f>
        <v>#REF!</v>
      </c>
      <c r="AGZ2" s="61">
        <v>6499</v>
      </c>
      <c r="AHA2" s="60">
        <v>0.06</v>
      </c>
      <c r="AHB2" s="61">
        <v>7395.7219999999998</v>
      </c>
      <c r="AHC2" s="60">
        <f t="shared" ref="AHC2" si="110">(6197/9719935)*100</f>
        <v>6.3755570381900703E-2</v>
      </c>
      <c r="AHD2" s="61" t="s">
        <v>126</v>
      </c>
      <c r="AHE2" s="9">
        <v>3</v>
      </c>
      <c r="AHF2" s="6" t="s">
        <v>124</v>
      </c>
      <c r="AHG2" s="60" t="e">
        <f>(AHH2/'1. Портфель'!#REF!)*100</f>
        <v>#REF!</v>
      </c>
      <c r="AHH2" s="61">
        <v>6499</v>
      </c>
      <c r="AHI2" s="60">
        <v>0.06</v>
      </c>
      <c r="AHJ2" s="61">
        <v>7395.7219999999998</v>
      </c>
      <c r="AHK2" s="60">
        <f t="shared" ref="AHK2" si="111">(6197/9719935)*100</f>
        <v>6.3755570381900703E-2</v>
      </c>
      <c r="AHL2" s="61" t="s">
        <v>126</v>
      </c>
      <c r="AHM2" s="9">
        <v>3</v>
      </c>
      <c r="AHN2" s="6" t="s">
        <v>124</v>
      </c>
      <c r="AHO2" s="60" t="e">
        <f>(AHP2/'1. Портфель'!#REF!)*100</f>
        <v>#REF!</v>
      </c>
      <c r="AHP2" s="61">
        <v>6499</v>
      </c>
      <c r="AHQ2" s="60">
        <v>0.06</v>
      </c>
      <c r="AHR2" s="61">
        <v>7395.7219999999998</v>
      </c>
      <c r="AHS2" s="60">
        <f t="shared" ref="AHS2" si="112">(6197/9719935)*100</f>
        <v>6.3755570381900703E-2</v>
      </c>
      <c r="AHT2" s="61" t="s">
        <v>126</v>
      </c>
      <c r="AHU2" s="9">
        <v>3</v>
      </c>
      <c r="AHV2" s="6" t="s">
        <v>124</v>
      </c>
      <c r="AHW2" s="60" t="e">
        <f>(AHX2/'1. Портфель'!#REF!)*100</f>
        <v>#REF!</v>
      </c>
      <c r="AHX2" s="61">
        <v>6499</v>
      </c>
      <c r="AHY2" s="60">
        <v>0.06</v>
      </c>
      <c r="AHZ2" s="61">
        <v>7395.7219999999998</v>
      </c>
      <c r="AIA2" s="60">
        <f t="shared" ref="AIA2" si="113">(6197/9719935)*100</f>
        <v>6.3755570381900703E-2</v>
      </c>
      <c r="AIB2" s="61" t="s">
        <v>126</v>
      </c>
      <c r="AIC2" s="9">
        <v>3</v>
      </c>
      <c r="AID2" s="6" t="s">
        <v>124</v>
      </c>
      <c r="AIE2" s="60" t="e">
        <f>(AIF2/'1. Портфель'!#REF!)*100</f>
        <v>#REF!</v>
      </c>
      <c r="AIF2" s="61">
        <v>6499</v>
      </c>
      <c r="AIG2" s="60">
        <v>0.06</v>
      </c>
      <c r="AIH2" s="61">
        <v>7395.7219999999998</v>
      </c>
      <c r="AII2" s="60">
        <f t="shared" ref="AII2" si="114">(6197/9719935)*100</f>
        <v>6.3755570381900703E-2</v>
      </c>
      <c r="AIJ2" s="61" t="s">
        <v>126</v>
      </c>
      <c r="AIK2" s="9">
        <v>3</v>
      </c>
      <c r="AIL2" s="6" t="s">
        <v>124</v>
      </c>
      <c r="AIM2" s="60" t="e">
        <f>(AIN2/'1. Портфель'!#REF!)*100</f>
        <v>#REF!</v>
      </c>
      <c r="AIN2" s="61">
        <v>6499</v>
      </c>
      <c r="AIO2" s="60">
        <v>0.06</v>
      </c>
      <c r="AIP2" s="61">
        <v>7395.7219999999998</v>
      </c>
      <c r="AIQ2" s="60">
        <f t="shared" ref="AIQ2" si="115">(6197/9719935)*100</f>
        <v>6.3755570381900703E-2</v>
      </c>
      <c r="AIR2" s="61" t="s">
        <v>126</v>
      </c>
      <c r="AIS2" s="9">
        <v>3</v>
      </c>
      <c r="AIT2" s="6" t="s">
        <v>124</v>
      </c>
      <c r="AIU2" s="60" t="e">
        <f>(AIV2/'1. Портфель'!#REF!)*100</f>
        <v>#REF!</v>
      </c>
      <c r="AIV2" s="61">
        <v>6499</v>
      </c>
      <c r="AIW2" s="60">
        <v>0.06</v>
      </c>
      <c r="AIX2" s="61">
        <v>7395.7219999999998</v>
      </c>
      <c r="AIY2" s="60">
        <f t="shared" ref="AIY2" si="116">(6197/9719935)*100</f>
        <v>6.3755570381900703E-2</v>
      </c>
      <c r="AIZ2" s="61" t="s">
        <v>126</v>
      </c>
      <c r="AJA2" s="9">
        <v>3</v>
      </c>
      <c r="AJB2" s="6" t="s">
        <v>124</v>
      </c>
      <c r="AJC2" s="60" t="e">
        <f>(AJD2/'1. Портфель'!#REF!)*100</f>
        <v>#REF!</v>
      </c>
      <c r="AJD2" s="61">
        <v>6499</v>
      </c>
      <c r="AJE2" s="60">
        <v>0.06</v>
      </c>
      <c r="AJF2" s="61">
        <v>7395.7219999999998</v>
      </c>
      <c r="AJG2" s="60">
        <f t="shared" ref="AJG2" si="117">(6197/9719935)*100</f>
        <v>6.3755570381900703E-2</v>
      </c>
      <c r="AJH2" s="61" t="s">
        <v>126</v>
      </c>
      <c r="AJI2" s="9">
        <v>3</v>
      </c>
      <c r="AJJ2" s="6" t="s">
        <v>124</v>
      </c>
      <c r="AJK2" s="60" t="e">
        <f>(AJL2/'1. Портфель'!#REF!)*100</f>
        <v>#REF!</v>
      </c>
      <c r="AJL2" s="61">
        <v>6499</v>
      </c>
      <c r="AJM2" s="60">
        <v>0.06</v>
      </c>
      <c r="AJN2" s="61">
        <v>7395.7219999999998</v>
      </c>
      <c r="AJO2" s="60">
        <f t="shared" ref="AJO2" si="118">(6197/9719935)*100</f>
        <v>6.3755570381900703E-2</v>
      </c>
      <c r="AJP2" s="61" t="s">
        <v>126</v>
      </c>
      <c r="AJQ2" s="9">
        <v>3</v>
      </c>
      <c r="AJR2" s="6" t="s">
        <v>124</v>
      </c>
      <c r="AJS2" s="60" t="e">
        <f>(AJT2/'1. Портфель'!#REF!)*100</f>
        <v>#REF!</v>
      </c>
      <c r="AJT2" s="61">
        <v>6499</v>
      </c>
      <c r="AJU2" s="60">
        <v>0.06</v>
      </c>
      <c r="AJV2" s="61">
        <v>7395.7219999999998</v>
      </c>
      <c r="AJW2" s="60">
        <f t="shared" ref="AJW2" si="119">(6197/9719935)*100</f>
        <v>6.3755570381900703E-2</v>
      </c>
      <c r="AJX2" s="61" t="s">
        <v>126</v>
      </c>
      <c r="AJY2" s="9">
        <v>3</v>
      </c>
      <c r="AJZ2" s="6" t="s">
        <v>124</v>
      </c>
      <c r="AKA2" s="60" t="e">
        <f>(AKB2/'1. Портфель'!#REF!)*100</f>
        <v>#REF!</v>
      </c>
      <c r="AKB2" s="61">
        <v>6499</v>
      </c>
      <c r="AKC2" s="60">
        <v>0.06</v>
      </c>
      <c r="AKD2" s="61">
        <v>7395.7219999999998</v>
      </c>
      <c r="AKE2" s="60">
        <f t="shared" ref="AKE2" si="120">(6197/9719935)*100</f>
        <v>6.3755570381900703E-2</v>
      </c>
      <c r="AKF2" s="61" t="s">
        <v>126</v>
      </c>
      <c r="AKG2" s="9">
        <v>3</v>
      </c>
      <c r="AKH2" s="6" t="s">
        <v>124</v>
      </c>
      <c r="AKI2" s="60" t="e">
        <f>(AKJ2/'1. Портфель'!#REF!)*100</f>
        <v>#REF!</v>
      </c>
      <c r="AKJ2" s="61">
        <v>6499</v>
      </c>
      <c r="AKK2" s="60">
        <v>0.06</v>
      </c>
      <c r="AKL2" s="61">
        <v>7395.7219999999998</v>
      </c>
      <c r="AKM2" s="60">
        <f t="shared" ref="AKM2" si="121">(6197/9719935)*100</f>
        <v>6.3755570381900703E-2</v>
      </c>
      <c r="AKN2" s="61" t="s">
        <v>126</v>
      </c>
      <c r="AKO2" s="9">
        <v>3</v>
      </c>
      <c r="AKP2" s="6" t="s">
        <v>124</v>
      </c>
      <c r="AKQ2" s="60" t="e">
        <f>(AKR2/'1. Портфель'!#REF!)*100</f>
        <v>#REF!</v>
      </c>
      <c r="AKR2" s="61">
        <v>6499</v>
      </c>
      <c r="AKS2" s="60">
        <v>0.06</v>
      </c>
      <c r="AKT2" s="61">
        <v>7395.7219999999998</v>
      </c>
      <c r="AKU2" s="60">
        <f t="shared" ref="AKU2" si="122">(6197/9719935)*100</f>
        <v>6.3755570381900703E-2</v>
      </c>
      <c r="AKV2" s="61" t="s">
        <v>126</v>
      </c>
      <c r="AKW2" s="9">
        <v>3</v>
      </c>
      <c r="AKX2" s="6" t="s">
        <v>124</v>
      </c>
      <c r="AKY2" s="60" t="e">
        <f>(AKZ2/'1. Портфель'!#REF!)*100</f>
        <v>#REF!</v>
      </c>
      <c r="AKZ2" s="61">
        <v>6499</v>
      </c>
      <c r="ALA2" s="60">
        <v>0.06</v>
      </c>
      <c r="ALB2" s="61">
        <v>7395.7219999999998</v>
      </c>
      <c r="ALC2" s="60">
        <f t="shared" ref="ALC2" si="123">(6197/9719935)*100</f>
        <v>6.3755570381900703E-2</v>
      </c>
      <c r="ALD2" s="61" t="s">
        <v>126</v>
      </c>
      <c r="ALE2" s="9">
        <v>3</v>
      </c>
      <c r="ALF2" s="6" t="s">
        <v>124</v>
      </c>
      <c r="ALG2" s="60" t="e">
        <f>(ALH2/'1. Портфель'!#REF!)*100</f>
        <v>#REF!</v>
      </c>
      <c r="ALH2" s="61">
        <v>6499</v>
      </c>
      <c r="ALI2" s="60">
        <v>0.06</v>
      </c>
      <c r="ALJ2" s="61">
        <v>7395.7219999999998</v>
      </c>
      <c r="ALK2" s="60">
        <f t="shared" ref="ALK2" si="124">(6197/9719935)*100</f>
        <v>6.3755570381900703E-2</v>
      </c>
      <c r="ALL2" s="61" t="s">
        <v>126</v>
      </c>
      <c r="ALM2" s="9">
        <v>3</v>
      </c>
      <c r="ALN2" s="6" t="s">
        <v>124</v>
      </c>
      <c r="ALO2" s="60" t="e">
        <f>(ALP2/'1. Портфель'!#REF!)*100</f>
        <v>#REF!</v>
      </c>
      <c r="ALP2" s="61">
        <v>6499</v>
      </c>
      <c r="ALQ2" s="60">
        <v>0.06</v>
      </c>
      <c r="ALR2" s="61">
        <v>7395.7219999999998</v>
      </c>
      <c r="ALS2" s="60">
        <f t="shared" ref="ALS2" si="125">(6197/9719935)*100</f>
        <v>6.3755570381900703E-2</v>
      </c>
      <c r="ALT2" s="61" t="s">
        <v>126</v>
      </c>
      <c r="ALU2" s="9">
        <v>3</v>
      </c>
      <c r="ALV2" s="6" t="s">
        <v>124</v>
      </c>
      <c r="ALW2" s="60" t="e">
        <f>(ALX2/'1. Портфель'!#REF!)*100</f>
        <v>#REF!</v>
      </c>
      <c r="ALX2" s="61">
        <v>6499</v>
      </c>
      <c r="ALY2" s="60">
        <v>0.06</v>
      </c>
      <c r="ALZ2" s="61">
        <v>7395.7219999999998</v>
      </c>
      <c r="AMA2" s="60">
        <f t="shared" ref="AMA2" si="126">(6197/9719935)*100</f>
        <v>6.3755570381900703E-2</v>
      </c>
      <c r="AMB2" s="61" t="s">
        <v>126</v>
      </c>
      <c r="AMC2" s="9">
        <v>3</v>
      </c>
      <c r="AMD2" s="6" t="s">
        <v>124</v>
      </c>
      <c r="AME2" s="60" t="e">
        <f>(AMF2/'1. Портфель'!#REF!)*100</f>
        <v>#REF!</v>
      </c>
      <c r="AMF2" s="61">
        <v>6499</v>
      </c>
      <c r="AMG2" s="60">
        <v>0.06</v>
      </c>
      <c r="AMH2" s="61">
        <v>7395.7219999999998</v>
      </c>
      <c r="AMI2" s="60">
        <f t="shared" ref="AMI2" si="127">(6197/9719935)*100</f>
        <v>6.3755570381900703E-2</v>
      </c>
      <c r="AMJ2" s="61" t="s">
        <v>126</v>
      </c>
      <c r="AMK2" s="9">
        <v>3</v>
      </c>
      <c r="AML2" s="6" t="s">
        <v>124</v>
      </c>
      <c r="AMM2" s="60" t="e">
        <f>(AMN2/'1. Портфель'!#REF!)*100</f>
        <v>#REF!</v>
      </c>
      <c r="AMN2" s="61">
        <v>6499</v>
      </c>
      <c r="AMO2" s="60">
        <v>0.06</v>
      </c>
      <c r="AMP2" s="61">
        <v>7395.7219999999998</v>
      </c>
      <c r="AMQ2" s="60">
        <f t="shared" ref="AMQ2" si="128">(6197/9719935)*100</f>
        <v>6.3755570381900703E-2</v>
      </c>
      <c r="AMR2" s="61" t="s">
        <v>126</v>
      </c>
      <c r="AMS2" s="9">
        <v>3</v>
      </c>
      <c r="AMT2" s="6" t="s">
        <v>124</v>
      </c>
      <c r="AMU2" s="60" t="e">
        <f>(AMV2/'1. Портфель'!#REF!)*100</f>
        <v>#REF!</v>
      </c>
      <c r="AMV2" s="61">
        <v>6499</v>
      </c>
      <c r="AMW2" s="60">
        <v>0.06</v>
      </c>
      <c r="AMX2" s="61">
        <v>7395.7219999999998</v>
      </c>
      <c r="AMY2" s="60">
        <f t="shared" ref="AMY2" si="129">(6197/9719935)*100</f>
        <v>6.3755570381900703E-2</v>
      </c>
      <c r="AMZ2" s="61" t="s">
        <v>126</v>
      </c>
      <c r="ANA2" s="9">
        <v>3</v>
      </c>
      <c r="ANB2" s="6" t="s">
        <v>124</v>
      </c>
      <c r="ANC2" s="60" t="e">
        <f>(AND2/'1. Портфель'!#REF!)*100</f>
        <v>#REF!</v>
      </c>
      <c r="AND2" s="61">
        <v>6499</v>
      </c>
      <c r="ANE2" s="60">
        <v>0.06</v>
      </c>
      <c r="ANF2" s="61">
        <v>7395.7219999999998</v>
      </c>
      <c r="ANG2" s="60">
        <f t="shared" ref="ANG2" si="130">(6197/9719935)*100</f>
        <v>6.3755570381900703E-2</v>
      </c>
      <c r="ANH2" s="61" t="s">
        <v>126</v>
      </c>
      <c r="ANI2" s="9">
        <v>3</v>
      </c>
      <c r="ANJ2" s="6" t="s">
        <v>124</v>
      </c>
      <c r="ANK2" s="60" t="e">
        <f>(ANL2/'1. Портфель'!#REF!)*100</f>
        <v>#REF!</v>
      </c>
      <c r="ANL2" s="61">
        <v>6499</v>
      </c>
      <c r="ANM2" s="60">
        <v>0.06</v>
      </c>
      <c r="ANN2" s="61">
        <v>7395.7219999999998</v>
      </c>
      <c r="ANO2" s="60">
        <f t="shared" ref="ANO2" si="131">(6197/9719935)*100</f>
        <v>6.3755570381900703E-2</v>
      </c>
      <c r="ANP2" s="61" t="s">
        <v>126</v>
      </c>
      <c r="ANQ2" s="9">
        <v>3</v>
      </c>
      <c r="ANR2" s="6" t="s">
        <v>124</v>
      </c>
      <c r="ANS2" s="60" t="e">
        <f>(ANT2/'1. Портфель'!#REF!)*100</f>
        <v>#REF!</v>
      </c>
      <c r="ANT2" s="61">
        <v>6499</v>
      </c>
      <c r="ANU2" s="60">
        <v>0.06</v>
      </c>
      <c r="ANV2" s="61">
        <v>7395.7219999999998</v>
      </c>
      <c r="ANW2" s="60">
        <f t="shared" ref="ANW2" si="132">(6197/9719935)*100</f>
        <v>6.3755570381900703E-2</v>
      </c>
      <c r="ANX2" s="61" t="s">
        <v>126</v>
      </c>
      <c r="ANY2" s="9">
        <v>3</v>
      </c>
      <c r="ANZ2" s="6" t="s">
        <v>124</v>
      </c>
      <c r="AOA2" s="60" t="e">
        <f>(AOB2/'1. Портфель'!#REF!)*100</f>
        <v>#REF!</v>
      </c>
      <c r="AOB2" s="61">
        <v>6499</v>
      </c>
      <c r="AOC2" s="60">
        <v>0.06</v>
      </c>
      <c r="AOD2" s="61">
        <v>7395.7219999999998</v>
      </c>
      <c r="AOE2" s="60">
        <f t="shared" ref="AOE2" si="133">(6197/9719935)*100</f>
        <v>6.3755570381900703E-2</v>
      </c>
      <c r="AOF2" s="61" t="s">
        <v>126</v>
      </c>
      <c r="AOG2" s="9">
        <v>3</v>
      </c>
      <c r="AOH2" s="6" t="s">
        <v>124</v>
      </c>
      <c r="AOI2" s="60" t="e">
        <f>(AOJ2/'1. Портфель'!#REF!)*100</f>
        <v>#REF!</v>
      </c>
      <c r="AOJ2" s="61">
        <v>6499</v>
      </c>
      <c r="AOK2" s="60">
        <v>0.06</v>
      </c>
      <c r="AOL2" s="61">
        <v>7395.7219999999998</v>
      </c>
      <c r="AOM2" s="60">
        <f t="shared" ref="AOM2" si="134">(6197/9719935)*100</f>
        <v>6.3755570381900703E-2</v>
      </c>
      <c r="AON2" s="61" t="s">
        <v>126</v>
      </c>
      <c r="AOO2" s="9">
        <v>3</v>
      </c>
      <c r="AOP2" s="6" t="s">
        <v>124</v>
      </c>
      <c r="AOQ2" s="60" t="e">
        <f>(AOR2/'1. Портфель'!#REF!)*100</f>
        <v>#REF!</v>
      </c>
      <c r="AOR2" s="61">
        <v>6499</v>
      </c>
      <c r="AOS2" s="60">
        <v>0.06</v>
      </c>
      <c r="AOT2" s="61">
        <v>7395.7219999999998</v>
      </c>
      <c r="AOU2" s="60">
        <f t="shared" ref="AOU2" si="135">(6197/9719935)*100</f>
        <v>6.3755570381900703E-2</v>
      </c>
      <c r="AOV2" s="61" t="s">
        <v>126</v>
      </c>
      <c r="AOW2" s="9">
        <v>3</v>
      </c>
      <c r="AOX2" s="6" t="s">
        <v>124</v>
      </c>
      <c r="AOY2" s="60" t="e">
        <f>(AOZ2/'1. Портфель'!#REF!)*100</f>
        <v>#REF!</v>
      </c>
      <c r="AOZ2" s="61">
        <v>6499</v>
      </c>
      <c r="APA2" s="60">
        <v>0.06</v>
      </c>
      <c r="APB2" s="61">
        <v>7395.7219999999998</v>
      </c>
      <c r="APC2" s="60">
        <f t="shared" ref="APC2" si="136">(6197/9719935)*100</f>
        <v>6.3755570381900703E-2</v>
      </c>
      <c r="APD2" s="61" t="s">
        <v>126</v>
      </c>
      <c r="APE2" s="9">
        <v>3</v>
      </c>
      <c r="APF2" s="6" t="s">
        <v>124</v>
      </c>
      <c r="APG2" s="60" t="e">
        <f>(APH2/'1. Портфель'!#REF!)*100</f>
        <v>#REF!</v>
      </c>
      <c r="APH2" s="61">
        <v>6499</v>
      </c>
      <c r="API2" s="60">
        <v>0.06</v>
      </c>
      <c r="APJ2" s="61">
        <v>7395.7219999999998</v>
      </c>
      <c r="APK2" s="60">
        <f t="shared" ref="APK2" si="137">(6197/9719935)*100</f>
        <v>6.3755570381900703E-2</v>
      </c>
      <c r="APL2" s="61" t="s">
        <v>126</v>
      </c>
      <c r="APM2" s="9">
        <v>3</v>
      </c>
      <c r="APN2" s="6" t="s">
        <v>124</v>
      </c>
      <c r="APO2" s="60" t="e">
        <f>(APP2/'1. Портфель'!#REF!)*100</f>
        <v>#REF!</v>
      </c>
      <c r="APP2" s="61">
        <v>6499</v>
      </c>
      <c r="APQ2" s="60">
        <v>0.06</v>
      </c>
      <c r="APR2" s="61">
        <v>7395.7219999999998</v>
      </c>
      <c r="APS2" s="60">
        <f t="shared" ref="APS2" si="138">(6197/9719935)*100</f>
        <v>6.3755570381900703E-2</v>
      </c>
      <c r="APT2" s="61" t="s">
        <v>126</v>
      </c>
      <c r="APU2" s="9">
        <v>3</v>
      </c>
      <c r="APV2" s="6" t="s">
        <v>124</v>
      </c>
      <c r="APW2" s="60" t="e">
        <f>(APX2/'1. Портфель'!#REF!)*100</f>
        <v>#REF!</v>
      </c>
      <c r="APX2" s="61">
        <v>6499</v>
      </c>
      <c r="APY2" s="60">
        <v>0.06</v>
      </c>
      <c r="APZ2" s="61">
        <v>7395.7219999999998</v>
      </c>
      <c r="AQA2" s="60">
        <f t="shared" ref="AQA2" si="139">(6197/9719935)*100</f>
        <v>6.3755570381900703E-2</v>
      </c>
      <c r="AQB2" s="61" t="s">
        <v>126</v>
      </c>
      <c r="AQC2" s="9">
        <v>3</v>
      </c>
      <c r="AQD2" s="6" t="s">
        <v>124</v>
      </c>
      <c r="AQE2" s="60" t="e">
        <f>(AQF2/'1. Портфель'!#REF!)*100</f>
        <v>#REF!</v>
      </c>
      <c r="AQF2" s="61">
        <v>6499</v>
      </c>
      <c r="AQG2" s="60">
        <v>0.06</v>
      </c>
      <c r="AQH2" s="61">
        <v>7395.7219999999998</v>
      </c>
      <c r="AQI2" s="60">
        <f t="shared" ref="AQI2" si="140">(6197/9719935)*100</f>
        <v>6.3755570381900703E-2</v>
      </c>
      <c r="AQJ2" s="61" t="s">
        <v>126</v>
      </c>
      <c r="AQK2" s="9">
        <v>3</v>
      </c>
      <c r="AQL2" s="6" t="s">
        <v>124</v>
      </c>
      <c r="AQM2" s="60" t="e">
        <f>(AQN2/'1. Портфель'!#REF!)*100</f>
        <v>#REF!</v>
      </c>
      <c r="AQN2" s="61">
        <v>6499</v>
      </c>
      <c r="AQO2" s="60">
        <v>0.06</v>
      </c>
      <c r="AQP2" s="61">
        <v>7395.7219999999998</v>
      </c>
      <c r="AQQ2" s="60">
        <f t="shared" ref="AQQ2" si="141">(6197/9719935)*100</f>
        <v>6.3755570381900703E-2</v>
      </c>
      <c r="AQR2" s="61" t="s">
        <v>126</v>
      </c>
      <c r="AQS2" s="9">
        <v>3</v>
      </c>
      <c r="AQT2" s="6" t="s">
        <v>124</v>
      </c>
      <c r="AQU2" s="60" t="e">
        <f>(AQV2/'1. Портфель'!#REF!)*100</f>
        <v>#REF!</v>
      </c>
      <c r="AQV2" s="61">
        <v>6499</v>
      </c>
      <c r="AQW2" s="60">
        <v>0.06</v>
      </c>
      <c r="AQX2" s="61">
        <v>7395.7219999999998</v>
      </c>
      <c r="AQY2" s="60">
        <f t="shared" ref="AQY2" si="142">(6197/9719935)*100</f>
        <v>6.3755570381900703E-2</v>
      </c>
      <c r="AQZ2" s="61" t="s">
        <v>126</v>
      </c>
      <c r="ARA2" s="9">
        <v>3</v>
      </c>
      <c r="ARB2" s="6" t="s">
        <v>124</v>
      </c>
      <c r="ARC2" s="60" t="e">
        <f>(ARD2/'1. Портфель'!#REF!)*100</f>
        <v>#REF!</v>
      </c>
      <c r="ARD2" s="61">
        <v>6499</v>
      </c>
      <c r="ARE2" s="60">
        <v>0.06</v>
      </c>
      <c r="ARF2" s="61">
        <v>7395.7219999999998</v>
      </c>
      <c r="ARG2" s="60">
        <f t="shared" ref="ARG2" si="143">(6197/9719935)*100</f>
        <v>6.3755570381900703E-2</v>
      </c>
      <c r="ARH2" s="61" t="s">
        <v>126</v>
      </c>
      <c r="ARI2" s="9">
        <v>3</v>
      </c>
      <c r="ARJ2" s="6" t="s">
        <v>124</v>
      </c>
      <c r="ARK2" s="60" t="e">
        <f>(ARL2/'1. Портфель'!#REF!)*100</f>
        <v>#REF!</v>
      </c>
      <c r="ARL2" s="61">
        <v>6499</v>
      </c>
      <c r="ARM2" s="60">
        <v>0.06</v>
      </c>
      <c r="ARN2" s="61">
        <v>7395.7219999999998</v>
      </c>
      <c r="ARO2" s="60">
        <f t="shared" ref="ARO2" si="144">(6197/9719935)*100</f>
        <v>6.3755570381900703E-2</v>
      </c>
      <c r="ARP2" s="61" t="s">
        <v>126</v>
      </c>
      <c r="ARQ2" s="9">
        <v>3</v>
      </c>
      <c r="ARR2" s="6" t="s">
        <v>124</v>
      </c>
      <c r="ARS2" s="60" t="e">
        <f>(ART2/'1. Портфель'!#REF!)*100</f>
        <v>#REF!</v>
      </c>
      <c r="ART2" s="61">
        <v>6499</v>
      </c>
      <c r="ARU2" s="60">
        <v>0.06</v>
      </c>
      <c r="ARV2" s="61">
        <v>7395.7219999999998</v>
      </c>
      <c r="ARW2" s="60">
        <f t="shared" ref="ARW2" si="145">(6197/9719935)*100</f>
        <v>6.3755570381900703E-2</v>
      </c>
      <c r="ARX2" s="61" t="s">
        <v>126</v>
      </c>
      <c r="ARY2" s="9">
        <v>3</v>
      </c>
      <c r="ARZ2" s="6" t="s">
        <v>124</v>
      </c>
      <c r="ASA2" s="60" t="e">
        <f>(ASB2/'1. Портфель'!#REF!)*100</f>
        <v>#REF!</v>
      </c>
      <c r="ASB2" s="61">
        <v>6499</v>
      </c>
      <c r="ASC2" s="60">
        <v>0.06</v>
      </c>
      <c r="ASD2" s="61">
        <v>7395.7219999999998</v>
      </c>
      <c r="ASE2" s="60">
        <f t="shared" ref="ASE2" si="146">(6197/9719935)*100</f>
        <v>6.3755570381900703E-2</v>
      </c>
      <c r="ASF2" s="61" t="s">
        <v>126</v>
      </c>
      <c r="ASG2" s="9">
        <v>3</v>
      </c>
      <c r="ASH2" s="6" t="s">
        <v>124</v>
      </c>
      <c r="ASI2" s="60" t="e">
        <f>(ASJ2/'1. Портфель'!#REF!)*100</f>
        <v>#REF!</v>
      </c>
      <c r="ASJ2" s="61">
        <v>6499</v>
      </c>
      <c r="ASK2" s="60">
        <v>0.06</v>
      </c>
      <c r="ASL2" s="61">
        <v>7395.7219999999998</v>
      </c>
      <c r="ASM2" s="60">
        <f t="shared" ref="ASM2" si="147">(6197/9719935)*100</f>
        <v>6.3755570381900703E-2</v>
      </c>
      <c r="ASN2" s="61" t="s">
        <v>126</v>
      </c>
      <c r="ASO2" s="9">
        <v>3</v>
      </c>
      <c r="ASP2" s="6" t="s">
        <v>124</v>
      </c>
      <c r="ASQ2" s="60" t="e">
        <f>(ASR2/'1. Портфель'!#REF!)*100</f>
        <v>#REF!</v>
      </c>
      <c r="ASR2" s="61">
        <v>6499</v>
      </c>
      <c r="ASS2" s="60">
        <v>0.06</v>
      </c>
      <c r="AST2" s="61">
        <v>7395.7219999999998</v>
      </c>
      <c r="ASU2" s="60">
        <f t="shared" ref="ASU2" si="148">(6197/9719935)*100</f>
        <v>6.3755570381900703E-2</v>
      </c>
      <c r="ASV2" s="61" t="s">
        <v>126</v>
      </c>
      <c r="ASW2" s="9">
        <v>3</v>
      </c>
      <c r="ASX2" s="6" t="s">
        <v>124</v>
      </c>
      <c r="ASY2" s="60" t="e">
        <f>(ASZ2/'1. Портфель'!#REF!)*100</f>
        <v>#REF!</v>
      </c>
      <c r="ASZ2" s="61">
        <v>6499</v>
      </c>
      <c r="ATA2" s="60">
        <v>0.06</v>
      </c>
      <c r="ATB2" s="61">
        <v>7395.7219999999998</v>
      </c>
      <c r="ATC2" s="60">
        <f t="shared" ref="ATC2" si="149">(6197/9719935)*100</f>
        <v>6.3755570381900703E-2</v>
      </c>
      <c r="ATD2" s="61" t="s">
        <v>126</v>
      </c>
      <c r="ATE2" s="9">
        <v>3</v>
      </c>
      <c r="ATF2" s="6" t="s">
        <v>124</v>
      </c>
      <c r="ATG2" s="60" t="e">
        <f>(ATH2/'1. Портфель'!#REF!)*100</f>
        <v>#REF!</v>
      </c>
      <c r="ATH2" s="61">
        <v>6499</v>
      </c>
      <c r="ATI2" s="60">
        <v>0.06</v>
      </c>
      <c r="ATJ2" s="61">
        <v>7395.7219999999998</v>
      </c>
      <c r="ATK2" s="60">
        <f t="shared" ref="ATK2" si="150">(6197/9719935)*100</f>
        <v>6.3755570381900703E-2</v>
      </c>
      <c r="ATL2" s="61" t="s">
        <v>126</v>
      </c>
      <c r="ATM2" s="9">
        <v>3</v>
      </c>
      <c r="ATN2" s="6" t="s">
        <v>124</v>
      </c>
      <c r="ATO2" s="60" t="e">
        <f>(ATP2/'1. Портфель'!#REF!)*100</f>
        <v>#REF!</v>
      </c>
      <c r="ATP2" s="61">
        <v>6499</v>
      </c>
      <c r="ATQ2" s="60">
        <v>0.06</v>
      </c>
      <c r="ATR2" s="61">
        <v>7395.7219999999998</v>
      </c>
      <c r="ATS2" s="60">
        <f t="shared" ref="ATS2" si="151">(6197/9719935)*100</f>
        <v>6.3755570381900703E-2</v>
      </c>
      <c r="ATT2" s="61" t="s">
        <v>126</v>
      </c>
      <c r="ATU2" s="9">
        <v>3</v>
      </c>
      <c r="ATV2" s="6" t="s">
        <v>124</v>
      </c>
      <c r="ATW2" s="60" t="e">
        <f>(ATX2/'1. Портфель'!#REF!)*100</f>
        <v>#REF!</v>
      </c>
      <c r="ATX2" s="61">
        <v>6499</v>
      </c>
      <c r="ATY2" s="60">
        <v>0.06</v>
      </c>
      <c r="ATZ2" s="61">
        <v>7395.7219999999998</v>
      </c>
      <c r="AUA2" s="60">
        <f t="shared" ref="AUA2" si="152">(6197/9719935)*100</f>
        <v>6.3755570381900703E-2</v>
      </c>
      <c r="AUB2" s="61" t="s">
        <v>126</v>
      </c>
      <c r="AUC2" s="9">
        <v>3</v>
      </c>
      <c r="AUD2" s="6" t="s">
        <v>124</v>
      </c>
      <c r="AUE2" s="60" t="e">
        <f>(AUF2/'1. Портфель'!#REF!)*100</f>
        <v>#REF!</v>
      </c>
      <c r="AUF2" s="61">
        <v>6499</v>
      </c>
      <c r="AUG2" s="60">
        <v>0.06</v>
      </c>
      <c r="AUH2" s="61">
        <v>7395.7219999999998</v>
      </c>
      <c r="AUI2" s="60">
        <f t="shared" ref="AUI2" si="153">(6197/9719935)*100</f>
        <v>6.3755570381900703E-2</v>
      </c>
      <c r="AUJ2" s="61" t="s">
        <v>126</v>
      </c>
      <c r="AUK2" s="9">
        <v>3</v>
      </c>
      <c r="AUL2" s="6" t="s">
        <v>124</v>
      </c>
      <c r="AUM2" s="60" t="e">
        <f>(AUN2/'1. Портфель'!#REF!)*100</f>
        <v>#REF!</v>
      </c>
      <c r="AUN2" s="61">
        <v>6499</v>
      </c>
      <c r="AUO2" s="60">
        <v>0.06</v>
      </c>
      <c r="AUP2" s="61">
        <v>7395.7219999999998</v>
      </c>
      <c r="AUQ2" s="60">
        <f t="shared" ref="AUQ2" si="154">(6197/9719935)*100</f>
        <v>6.3755570381900703E-2</v>
      </c>
      <c r="AUR2" s="61" t="s">
        <v>126</v>
      </c>
      <c r="AUS2" s="9">
        <v>3</v>
      </c>
      <c r="AUT2" s="6" t="s">
        <v>124</v>
      </c>
      <c r="AUU2" s="60" t="e">
        <f>(AUV2/'1. Портфель'!#REF!)*100</f>
        <v>#REF!</v>
      </c>
      <c r="AUV2" s="61">
        <v>6499</v>
      </c>
      <c r="AUW2" s="60">
        <v>0.06</v>
      </c>
      <c r="AUX2" s="61">
        <v>7395.7219999999998</v>
      </c>
      <c r="AUY2" s="60">
        <f t="shared" ref="AUY2" si="155">(6197/9719935)*100</f>
        <v>6.3755570381900703E-2</v>
      </c>
      <c r="AUZ2" s="61" t="s">
        <v>126</v>
      </c>
      <c r="AVA2" s="9">
        <v>3</v>
      </c>
      <c r="AVB2" s="6" t="s">
        <v>124</v>
      </c>
      <c r="AVC2" s="60" t="e">
        <f>(AVD2/'1. Портфель'!#REF!)*100</f>
        <v>#REF!</v>
      </c>
      <c r="AVD2" s="61">
        <v>6499</v>
      </c>
      <c r="AVE2" s="60">
        <v>0.06</v>
      </c>
      <c r="AVF2" s="61">
        <v>7395.7219999999998</v>
      </c>
      <c r="AVG2" s="60">
        <f t="shared" ref="AVG2" si="156">(6197/9719935)*100</f>
        <v>6.3755570381900703E-2</v>
      </c>
      <c r="AVH2" s="61" t="s">
        <v>126</v>
      </c>
      <c r="AVI2" s="9">
        <v>3</v>
      </c>
      <c r="AVJ2" s="6" t="s">
        <v>124</v>
      </c>
      <c r="AVK2" s="60" t="e">
        <f>(AVL2/'1. Портфель'!#REF!)*100</f>
        <v>#REF!</v>
      </c>
      <c r="AVL2" s="61">
        <v>6499</v>
      </c>
      <c r="AVM2" s="60">
        <v>0.06</v>
      </c>
      <c r="AVN2" s="61">
        <v>7395.7219999999998</v>
      </c>
      <c r="AVO2" s="60">
        <f t="shared" ref="AVO2" si="157">(6197/9719935)*100</f>
        <v>6.3755570381900703E-2</v>
      </c>
      <c r="AVP2" s="61" t="s">
        <v>126</v>
      </c>
      <c r="AVQ2" s="9">
        <v>3</v>
      </c>
      <c r="AVR2" s="6" t="s">
        <v>124</v>
      </c>
      <c r="AVS2" s="60" t="e">
        <f>(AVT2/'1. Портфель'!#REF!)*100</f>
        <v>#REF!</v>
      </c>
      <c r="AVT2" s="61">
        <v>6499</v>
      </c>
      <c r="AVU2" s="60">
        <v>0.06</v>
      </c>
      <c r="AVV2" s="61">
        <v>7395.7219999999998</v>
      </c>
      <c r="AVW2" s="60">
        <f t="shared" ref="AVW2" si="158">(6197/9719935)*100</f>
        <v>6.3755570381900703E-2</v>
      </c>
      <c r="AVX2" s="61" t="s">
        <v>126</v>
      </c>
      <c r="AVY2" s="9">
        <v>3</v>
      </c>
      <c r="AVZ2" s="6" t="s">
        <v>124</v>
      </c>
      <c r="AWA2" s="60" t="e">
        <f>(AWB2/'1. Портфель'!#REF!)*100</f>
        <v>#REF!</v>
      </c>
      <c r="AWB2" s="61">
        <v>6499</v>
      </c>
      <c r="AWC2" s="60">
        <v>0.06</v>
      </c>
      <c r="AWD2" s="61">
        <v>7395.7219999999998</v>
      </c>
      <c r="AWE2" s="60">
        <f t="shared" ref="AWE2" si="159">(6197/9719935)*100</f>
        <v>6.3755570381900703E-2</v>
      </c>
      <c r="AWF2" s="61" t="s">
        <v>126</v>
      </c>
      <c r="AWG2" s="9">
        <v>3</v>
      </c>
      <c r="AWH2" s="6" t="s">
        <v>124</v>
      </c>
      <c r="AWI2" s="60" t="e">
        <f>(AWJ2/'1. Портфель'!#REF!)*100</f>
        <v>#REF!</v>
      </c>
      <c r="AWJ2" s="61">
        <v>6499</v>
      </c>
      <c r="AWK2" s="60">
        <v>0.06</v>
      </c>
      <c r="AWL2" s="61">
        <v>7395.7219999999998</v>
      </c>
      <c r="AWM2" s="60">
        <f t="shared" ref="AWM2" si="160">(6197/9719935)*100</f>
        <v>6.3755570381900703E-2</v>
      </c>
      <c r="AWN2" s="61" t="s">
        <v>126</v>
      </c>
      <c r="AWO2" s="9">
        <v>3</v>
      </c>
      <c r="AWP2" s="6" t="s">
        <v>124</v>
      </c>
      <c r="AWQ2" s="60" t="e">
        <f>(AWR2/'1. Портфель'!#REF!)*100</f>
        <v>#REF!</v>
      </c>
      <c r="AWR2" s="61">
        <v>6499</v>
      </c>
      <c r="AWS2" s="60">
        <v>0.06</v>
      </c>
      <c r="AWT2" s="61">
        <v>7395.7219999999998</v>
      </c>
      <c r="AWU2" s="60">
        <f t="shared" ref="AWU2" si="161">(6197/9719935)*100</f>
        <v>6.3755570381900703E-2</v>
      </c>
      <c r="AWV2" s="61" t="s">
        <v>126</v>
      </c>
      <c r="AWW2" s="9">
        <v>3</v>
      </c>
      <c r="AWX2" s="6" t="s">
        <v>124</v>
      </c>
      <c r="AWY2" s="60" t="e">
        <f>(AWZ2/'1. Портфель'!#REF!)*100</f>
        <v>#REF!</v>
      </c>
      <c r="AWZ2" s="61">
        <v>6499</v>
      </c>
      <c r="AXA2" s="60">
        <v>0.06</v>
      </c>
      <c r="AXB2" s="61">
        <v>7395.7219999999998</v>
      </c>
      <c r="AXC2" s="60">
        <f t="shared" ref="AXC2" si="162">(6197/9719935)*100</f>
        <v>6.3755570381900703E-2</v>
      </c>
      <c r="AXD2" s="61" t="s">
        <v>126</v>
      </c>
      <c r="AXE2" s="9">
        <v>3</v>
      </c>
      <c r="AXF2" s="6" t="s">
        <v>124</v>
      </c>
      <c r="AXG2" s="60" t="e">
        <f>(AXH2/'1. Портфель'!#REF!)*100</f>
        <v>#REF!</v>
      </c>
      <c r="AXH2" s="61">
        <v>6499</v>
      </c>
      <c r="AXI2" s="60">
        <v>0.06</v>
      </c>
      <c r="AXJ2" s="61">
        <v>7395.7219999999998</v>
      </c>
      <c r="AXK2" s="60">
        <f t="shared" ref="AXK2" si="163">(6197/9719935)*100</f>
        <v>6.3755570381900703E-2</v>
      </c>
      <c r="AXL2" s="61" t="s">
        <v>126</v>
      </c>
      <c r="AXM2" s="9">
        <v>3</v>
      </c>
      <c r="AXN2" s="6" t="s">
        <v>124</v>
      </c>
      <c r="AXO2" s="60" t="e">
        <f>(AXP2/'1. Портфель'!#REF!)*100</f>
        <v>#REF!</v>
      </c>
      <c r="AXP2" s="61">
        <v>6499</v>
      </c>
      <c r="AXQ2" s="60">
        <v>0.06</v>
      </c>
      <c r="AXR2" s="61">
        <v>7395.7219999999998</v>
      </c>
      <c r="AXS2" s="60">
        <f t="shared" ref="AXS2" si="164">(6197/9719935)*100</f>
        <v>6.3755570381900703E-2</v>
      </c>
      <c r="AXT2" s="61" t="s">
        <v>126</v>
      </c>
      <c r="AXU2" s="9">
        <v>3</v>
      </c>
      <c r="AXV2" s="6" t="s">
        <v>124</v>
      </c>
      <c r="AXW2" s="60" t="e">
        <f>(AXX2/'1. Портфель'!#REF!)*100</f>
        <v>#REF!</v>
      </c>
      <c r="AXX2" s="61">
        <v>6499</v>
      </c>
      <c r="AXY2" s="60">
        <v>0.06</v>
      </c>
      <c r="AXZ2" s="61">
        <v>7395.7219999999998</v>
      </c>
      <c r="AYA2" s="60">
        <f t="shared" ref="AYA2" si="165">(6197/9719935)*100</f>
        <v>6.3755570381900703E-2</v>
      </c>
      <c r="AYB2" s="61" t="s">
        <v>126</v>
      </c>
      <c r="AYC2" s="9">
        <v>3</v>
      </c>
      <c r="AYD2" s="6" t="s">
        <v>124</v>
      </c>
      <c r="AYE2" s="60" t="e">
        <f>(AYF2/'1. Портфель'!#REF!)*100</f>
        <v>#REF!</v>
      </c>
      <c r="AYF2" s="61">
        <v>6499</v>
      </c>
      <c r="AYG2" s="60">
        <v>0.06</v>
      </c>
      <c r="AYH2" s="61">
        <v>7395.7219999999998</v>
      </c>
      <c r="AYI2" s="60">
        <f t="shared" ref="AYI2" si="166">(6197/9719935)*100</f>
        <v>6.3755570381900703E-2</v>
      </c>
      <c r="AYJ2" s="61" t="s">
        <v>126</v>
      </c>
      <c r="AYK2" s="9">
        <v>3</v>
      </c>
      <c r="AYL2" s="6" t="s">
        <v>124</v>
      </c>
      <c r="AYM2" s="60" t="e">
        <f>(AYN2/'1. Портфель'!#REF!)*100</f>
        <v>#REF!</v>
      </c>
      <c r="AYN2" s="61">
        <v>6499</v>
      </c>
      <c r="AYO2" s="60">
        <v>0.06</v>
      </c>
      <c r="AYP2" s="61">
        <v>7395.7219999999998</v>
      </c>
      <c r="AYQ2" s="60">
        <f t="shared" ref="AYQ2" si="167">(6197/9719935)*100</f>
        <v>6.3755570381900703E-2</v>
      </c>
      <c r="AYR2" s="61" t="s">
        <v>126</v>
      </c>
      <c r="AYS2" s="9">
        <v>3</v>
      </c>
      <c r="AYT2" s="6" t="s">
        <v>124</v>
      </c>
      <c r="AYU2" s="60" t="e">
        <f>(AYV2/'1. Портфель'!#REF!)*100</f>
        <v>#REF!</v>
      </c>
      <c r="AYV2" s="61">
        <v>6499</v>
      </c>
      <c r="AYW2" s="60">
        <v>0.06</v>
      </c>
      <c r="AYX2" s="61">
        <v>7395.7219999999998</v>
      </c>
      <c r="AYY2" s="60">
        <f t="shared" ref="AYY2" si="168">(6197/9719935)*100</f>
        <v>6.3755570381900703E-2</v>
      </c>
      <c r="AYZ2" s="61" t="s">
        <v>126</v>
      </c>
      <c r="AZA2" s="9">
        <v>3</v>
      </c>
      <c r="AZB2" s="6" t="s">
        <v>124</v>
      </c>
      <c r="AZC2" s="60" t="e">
        <f>(AZD2/'1. Портфель'!#REF!)*100</f>
        <v>#REF!</v>
      </c>
      <c r="AZD2" s="61">
        <v>6499</v>
      </c>
      <c r="AZE2" s="60">
        <v>0.06</v>
      </c>
      <c r="AZF2" s="61">
        <v>7395.7219999999998</v>
      </c>
      <c r="AZG2" s="60">
        <f t="shared" ref="AZG2" si="169">(6197/9719935)*100</f>
        <v>6.3755570381900703E-2</v>
      </c>
      <c r="AZH2" s="61" t="s">
        <v>126</v>
      </c>
      <c r="AZI2" s="9">
        <v>3</v>
      </c>
      <c r="AZJ2" s="6" t="s">
        <v>124</v>
      </c>
      <c r="AZK2" s="60" t="e">
        <f>(AZL2/'1. Портфель'!#REF!)*100</f>
        <v>#REF!</v>
      </c>
      <c r="AZL2" s="61">
        <v>6499</v>
      </c>
      <c r="AZM2" s="60">
        <v>0.06</v>
      </c>
      <c r="AZN2" s="61">
        <v>7395.7219999999998</v>
      </c>
      <c r="AZO2" s="60">
        <f t="shared" ref="AZO2" si="170">(6197/9719935)*100</f>
        <v>6.3755570381900703E-2</v>
      </c>
      <c r="AZP2" s="61" t="s">
        <v>126</v>
      </c>
      <c r="AZQ2" s="9">
        <v>3</v>
      </c>
      <c r="AZR2" s="6" t="s">
        <v>124</v>
      </c>
      <c r="AZS2" s="60" t="e">
        <f>(AZT2/'1. Портфель'!#REF!)*100</f>
        <v>#REF!</v>
      </c>
      <c r="AZT2" s="61">
        <v>6499</v>
      </c>
      <c r="AZU2" s="60">
        <v>0.06</v>
      </c>
      <c r="AZV2" s="61">
        <v>7395.7219999999998</v>
      </c>
      <c r="AZW2" s="60">
        <f t="shared" ref="AZW2" si="171">(6197/9719935)*100</f>
        <v>6.3755570381900703E-2</v>
      </c>
      <c r="AZX2" s="61" t="s">
        <v>126</v>
      </c>
      <c r="AZY2" s="9">
        <v>3</v>
      </c>
      <c r="AZZ2" s="6" t="s">
        <v>124</v>
      </c>
      <c r="BAA2" s="60" t="e">
        <f>(BAB2/'1. Портфель'!#REF!)*100</f>
        <v>#REF!</v>
      </c>
      <c r="BAB2" s="61">
        <v>6499</v>
      </c>
      <c r="BAC2" s="60">
        <v>0.06</v>
      </c>
      <c r="BAD2" s="61">
        <v>7395.7219999999998</v>
      </c>
      <c r="BAE2" s="60">
        <f t="shared" ref="BAE2" si="172">(6197/9719935)*100</f>
        <v>6.3755570381900703E-2</v>
      </c>
      <c r="BAF2" s="61" t="s">
        <v>126</v>
      </c>
      <c r="BAG2" s="9">
        <v>3</v>
      </c>
      <c r="BAH2" s="6" t="s">
        <v>124</v>
      </c>
      <c r="BAI2" s="60" t="e">
        <f>(BAJ2/'1. Портфель'!#REF!)*100</f>
        <v>#REF!</v>
      </c>
      <c r="BAJ2" s="61">
        <v>6499</v>
      </c>
      <c r="BAK2" s="60">
        <v>0.06</v>
      </c>
      <c r="BAL2" s="61">
        <v>7395.7219999999998</v>
      </c>
      <c r="BAM2" s="60">
        <f t="shared" ref="BAM2" si="173">(6197/9719935)*100</f>
        <v>6.3755570381900703E-2</v>
      </c>
      <c r="BAN2" s="61" t="s">
        <v>126</v>
      </c>
      <c r="BAO2" s="9">
        <v>3</v>
      </c>
      <c r="BAP2" s="6" t="s">
        <v>124</v>
      </c>
      <c r="BAQ2" s="60" t="e">
        <f>(BAR2/'1. Портфель'!#REF!)*100</f>
        <v>#REF!</v>
      </c>
      <c r="BAR2" s="61">
        <v>6499</v>
      </c>
      <c r="BAS2" s="60">
        <v>0.06</v>
      </c>
      <c r="BAT2" s="61">
        <v>7395.7219999999998</v>
      </c>
      <c r="BAU2" s="60">
        <f t="shared" ref="BAU2" si="174">(6197/9719935)*100</f>
        <v>6.3755570381900703E-2</v>
      </c>
      <c r="BAV2" s="61" t="s">
        <v>126</v>
      </c>
      <c r="BAW2" s="9">
        <v>3</v>
      </c>
      <c r="BAX2" s="6" t="s">
        <v>124</v>
      </c>
      <c r="BAY2" s="60" t="e">
        <f>(BAZ2/'1. Портфель'!#REF!)*100</f>
        <v>#REF!</v>
      </c>
      <c r="BAZ2" s="61">
        <v>6499</v>
      </c>
      <c r="BBA2" s="60">
        <v>0.06</v>
      </c>
      <c r="BBB2" s="61">
        <v>7395.7219999999998</v>
      </c>
      <c r="BBC2" s="60">
        <f t="shared" ref="BBC2" si="175">(6197/9719935)*100</f>
        <v>6.3755570381900703E-2</v>
      </c>
      <c r="BBD2" s="61" t="s">
        <v>126</v>
      </c>
      <c r="BBE2" s="9">
        <v>3</v>
      </c>
      <c r="BBF2" s="6" t="s">
        <v>124</v>
      </c>
      <c r="BBG2" s="60" t="e">
        <f>(BBH2/'1. Портфель'!#REF!)*100</f>
        <v>#REF!</v>
      </c>
      <c r="BBH2" s="61">
        <v>6499</v>
      </c>
      <c r="BBI2" s="60">
        <v>0.06</v>
      </c>
      <c r="BBJ2" s="61">
        <v>7395.7219999999998</v>
      </c>
      <c r="BBK2" s="60">
        <f t="shared" ref="BBK2" si="176">(6197/9719935)*100</f>
        <v>6.3755570381900703E-2</v>
      </c>
      <c r="BBL2" s="61" t="s">
        <v>126</v>
      </c>
      <c r="BBM2" s="9">
        <v>3</v>
      </c>
      <c r="BBN2" s="6" t="s">
        <v>124</v>
      </c>
      <c r="BBO2" s="60" t="e">
        <f>(BBP2/'1. Портфель'!#REF!)*100</f>
        <v>#REF!</v>
      </c>
      <c r="BBP2" s="61">
        <v>6499</v>
      </c>
      <c r="BBQ2" s="60">
        <v>0.06</v>
      </c>
      <c r="BBR2" s="61">
        <v>7395.7219999999998</v>
      </c>
      <c r="BBS2" s="60">
        <f t="shared" ref="BBS2" si="177">(6197/9719935)*100</f>
        <v>6.3755570381900703E-2</v>
      </c>
      <c r="BBT2" s="61" t="s">
        <v>126</v>
      </c>
      <c r="BBU2" s="9">
        <v>3</v>
      </c>
      <c r="BBV2" s="6" t="s">
        <v>124</v>
      </c>
      <c r="BBW2" s="60" t="e">
        <f>(BBX2/'1. Портфель'!#REF!)*100</f>
        <v>#REF!</v>
      </c>
      <c r="BBX2" s="61">
        <v>6499</v>
      </c>
      <c r="BBY2" s="60">
        <v>0.06</v>
      </c>
      <c r="BBZ2" s="61">
        <v>7395.7219999999998</v>
      </c>
      <c r="BCA2" s="60">
        <f t="shared" ref="BCA2" si="178">(6197/9719935)*100</f>
        <v>6.3755570381900703E-2</v>
      </c>
      <c r="BCB2" s="61" t="s">
        <v>126</v>
      </c>
      <c r="BCC2" s="9">
        <v>3</v>
      </c>
      <c r="BCD2" s="6" t="s">
        <v>124</v>
      </c>
      <c r="BCE2" s="60" t="e">
        <f>(BCF2/'1. Портфель'!#REF!)*100</f>
        <v>#REF!</v>
      </c>
      <c r="BCF2" s="61">
        <v>6499</v>
      </c>
      <c r="BCG2" s="60">
        <v>0.06</v>
      </c>
      <c r="BCH2" s="61">
        <v>7395.7219999999998</v>
      </c>
      <c r="BCI2" s="60">
        <f t="shared" ref="BCI2" si="179">(6197/9719935)*100</f>
        <v>6.3755570381900703E-2</v>
      </c>
      <c r="BCJ2" s="61" t="s">
        <v>126</v>
      </c>
      <c r="BCK2" s="9">
        <v>3</v>
      </c>
      <c r="BCL2" s="6" t="s">
        <v>124</v>
      </c>
      <c r="BCM2" s="60" t="e">
        <f>(BCN2/'1. Портфель'!#REF!)*100</f>
        <v>#REF!</v>
      </c>
      <c r="BCN2" s="61">
        <v>6499</v>
      </c>
      <c r="BCO2" s="60">
        <v>0.06</v>
      </c>
      <c r="BCP2" s="61">
        <v>7395.7219999999998</v>
      </c>
      <c r="BCQ2" s="60">
        <f t="shared" ref="BCQ2" si="180">(6197/9719935)*100</f>
        <v>6.3755570381900703E-2</v>
      </c>
      <c r="BCR2" s="61" t="s">
        <v>126</v>
      </c>
      <c r="BCS2" s="9">
        <v>3</v>
      </c>
      <c r="BCT2" s="6" t="s">
        <v>124</v>
      </c>
      <c r="BCU2" s="60" t="e">
        <f>(BCV2/'1. Портфель'!#REF!)*100</f>
        <v>#REF!</v>
      </c>
      <c r="BCV2" s="61">
        <v>6499</v>
      </c>
      <c r="BCW2" s="60">
        <v>0.06</v>
      </c>
      <c r="BCX2" s="61">
        <v>7395.7219999999998</v>
      </c>
      <c r="BCY2" s="60">
        <f t="shared" ref="BCY2" si="181">(6197/9719935)*100</f>
        <v>6.3755570381900703E-2</v>
      </c>
      <c r="BCZ2" s="61" t="s">
        <v>126</v>
      </c>
      <c r="BDA2" s="9">
        <v>3</v>
      </c>
      <c r="BDB2" s="6" t="s">
        <v>124</v>
      </c>
      <c r="BDC2" s="60" t="e">
        <f>(BDD2/'1. Портфель'!#REF!)*100</f>
        <v>#REF!</v>
      </c>
      <c r="BDD2" s="61">
        <v>6499</v>
      </c>
      <c r="BDE2" s="60">
        <v>0.06</v>
      </c>
      <c r="BDF2" s="61">
        <v>7395.7219999999998</v>
      </c>
      <c r="BDG2" s="60">
        <f t="shared" ref="BDG2" si="182">(6197/9719935)*100</f>
        <v>6.3755570381900703E-2</v>
      </c>
      <c r="BDH2" s="61" t="s">
        <v>126</v>
      </c>
      <c r="BDI2" s="9">
        <v>3</v>
      </c>
      <c r="BDJ2" s="6" t="s">
        <v>124</v>
      </c>
      <c r="BDK2" s="60" t="e">
        <f>(BDL2/'1. Портфель'!#REF!)*100</f>
        <v>#REF!</v>
      </c>
      <c r="BDL2" s="61">
        <v>6499</v>
      </c>
      <c r="BDM2" s="60">
        <v>0.06</v>
      </c>
      <c r="BDN2" s="61">
        <v>7395.7219999999998</v>
      </c>
      <c r="BDO2" s="60">
        <f t="shared" ref="BDO2" si="183">(6197/9719935)*100</f>
        <v>6.3755570381900703E-2</v>
      </c>
      <c r="BDP2" s="61" t="s">
        <v>126</v>
      </c>
      <c r="BDQ2" s="9">
        <v>3</v>
      </c>
      <c r="BDR2" s="6" t="s">
        <v>124</v>
      </c>
      <c r="BDS2" s="60" t="e">
        <f>(BDT2/'1. Портфель'!#REF!)*100</f>
        <v>#REF!</v>
      </c>
      <c r="BDT2" s="61">
        <v>6499</v>
      </c>
      <c r="BDU2" s="60">
        <v>0.06</v>
      </c>
      <c r="BDV2" s="61">
        <v>7395.7219999999998</v>
      </c>
      <c r="BDW2" s="60">
        <f t="shared" ref="BDW2" si="184">(6197/9719935)*100</f>
        <v>6.3755570381900703E-2</v>
      </c>
      <c r="BDX2" s="61" t="s">
        <v>126</v>
      </c>
      <c r="BDY2" s="9">
        <v>3</v>
      </c>
      <c r="BDZ2" s="6" t="s">
        <v>124</v>
      </c>
      <c r="BEA2" s="60" t="e">
        <f>(BEB2/'1. Портфель'!#REF!)*100</f>
        <v>#REF!</v>
      </c>
      <c r="BEB2" s="61">
        <v>6499</v>
      </c>
      <c r="BEC2" s="60">
        <v>0.06</v>
      </c>
      <c r="BED2" s="61">
        <v>7395.7219999999998</v>
      </c>
      <c r="BEE2" s="60">
        <f t="shared" ref="BEE2" si="185">(6197/9719935)*100</f>
        <v>6.3755570381900703E-2</v>
      </c>
      <c r="BEF2" s="61" t="s">
        <v>126</v>
      </c>
      <c r="BEG2" s="9">
        <v>3</v>
      </c>
      <c r="BEH2" s="6" t="s">
        <v>124</v>
      </c>
      <c r="BEI2" s="60" t="e">
        <f>(BEJ2/'1. Портфель'!#REF!)*100</f>
        <v>#REF!</v>
      </c>
      <c r="BEJ2" s="61">
        <v>6499</v>
      </c>
      <c r="BEK2" s="60">
        <v>0.06</v>
      </c>
      <c r="BEL2" s="61">
        <v>7395.7219999999998</v>
      </c>
      <c r="BEM2" s="60">
        <f t="shared" ref="BEM2" si="186">(6197/9719935)*100</f>
        <v>6.3755570381900703E-2</v>
      </c>
      <c r="BEN2" s="61" t="s">
        <v>126</v>
      </c>
      <c r="BEO2" s="9">
        <v>3</v>
      </c>
      <c r="BEP2" s="6" t="s">
        <v>124</v>
      </c>
      <c r="BEQ2" s="60" t="e">
        <f>(BER2/'1. Портфель'!#REF!)*100</f>
        <v>#REF!</v>
      </c>
      <c r="BER2" s="61">
        <v>6499</v>
      </c>
      <c r="BES2" s="60">
        <v>0.06</v>
      </c>
      <c r="BET2" s="61">
        <v>7395.7219999999998</v>
      </c>
      <c r="BEU2" s="60">
        <f t="shared" ref="BEU2" si="187">(6197/9719935)*100</f>
        <v>6.3755570381900703E-2</v>
      </c>
      <c r="BEV2" s="61" t="s">
        <v>126</v>
      </c>
      <c r="BEW2" s="9">
        <v>3</v>
      </c>
      <c r="BEX2" s="6" t="s">
        <v>124</v>
      </c>
      <c r="BEY2" s="60" t="e">
        <f>(BEZ2/'1. Портфель'!#REF!)*100</f>
        <v>#REF!</v>
      </c>
      <c r="BEZ2" s="61">
        <v>6499</v>
      </c>
      <c r="BFA2" s="60">
        <v>0.06</v>
      </c>
      <c r="BFB2" s="61">
        <v>7395.7219999999998</v>
      </c>
      <c r="BFC2" s="60">
        <f t="shared" ref="BFC2" si="188">(6197/9719935)*100</f>
        <v>6.3755570381900703E-2</v>
      </c>
      <c r="BFD2" s="61" t="s">
        <v>126</v>
      </c>
      <c r="BFE2" s="9">
        <v>3</v>
      </c>
      <c r="BFF2" s="6" t="s">
        <v>124</v>
      </c>
      <c r="BFG2" s="60" t="e">
        <f>(BFH2/'1. Портфель'!#REF!)*100</f>
        <v>#REF!</v>
      </c>
      <c r="BFH2" s="61">
        <v>6499</v>
      </c>
      <c r="BFI2" s="60">
        <v>0.06</v>
      </c>
      <c r="BFJ2" s="61">
        <v>7395.7219999999998</v>
      </c>
      <c r="BFK2" s="60">
        <f t="shared" ref="BFK2" si="189">(6197/9719935)*100</f>
        <v>6.3755570381900703E-2</v>
      </c>
      <c r="BFL2" s="61" t="s">
        <v>126</v>
      </c>
      <c r="BFM2" s="9">
        <v>3</v>
      </c>
      <c r="BFN2" s="6" t="s">
        <v>124</v>
      </c>
      <c r="BFO2" s="60" t="e">
        <f>(BFP2/'1. Портфель'!#REF!)*100</f>
        <v>#REF!</v>
      </c>
      <c r="BFP2" s="61">
        <v>6499</v>
      </c>
      <c r="BFQ2" s="60">
        <v>0.06</v>
      </c>
      <c r="BFR2" s="61">
        <v>7395.7219999999998</v>
      </c>
      <c r="BFS2" s="60">
        <f t="shared" ref="BFS2" si="190">(6197/9719935)*100</f>
        <v>6.3755570381900703E-2</v>
      </c>
      <c r="BFT2" s="61" t="s">
        <v>126</v>
      </c>
      <c r="BFU2" s="9">
        <v>3</v>
      </c>
      <c r="BFV2" s="6" t="s">
        <v>124</v>
      </c>
      <c r="BFW2" s="60" t="e">
        <f>(BFX2/'1. Портфель'!#REF!)*100</f>
        <v>#REF!</v>
      </c>
      <c r="BFX2" s="61">
        <v>6499</v>
      </c>
      <c r="BFY2" s="60">
        <v>0.06</v>
      </c>
      <c r="BFZ2" s="61">
        <v>7395.7219999999998</v>
      </c>
      <c r="BGA2" s="60">
        <f t="shared" ref="BGA2" si="191">(6197/9719935)*100</f>
        <v>6.3755570381900703E-2</v>
      </c>
      <c r="BGB2" s="61" t="s">
        <v>126</v>
      </c>
      <c r="BGC2" s="9">
        <v>3</v>
      </c>
      <c r="BGD2" s="6" t="s">
        <v>124</v>
      </c>
      <c r="BGE2" s="60" t="e">
        <f>(BGF2/'1. Портфель'!#REF!)*100</f>
        <v>#REF!</v>
      </c>
      <c r="BGF2" s="61">
        <v>6499</v>
      </c>
      <c r="BGG2" s="60">
        <v>0.06</v>
      </c>
      <c r="BGH2" s="61">
        <v>7395.7219999999998</v>
      </c>
      <c r="BGI2" s="60">
        <f t="shared" ref="BGI2" si="192">(6197/9719935)*100</f>
        <v>6.3755570381900703E-2</v>
      </c>
      <c r="BGJ2" s="61" t="s">
        <v>126</v>
      </c>
      <c r="BGK2" s="9">
        <v>3</v>
      </c>
      <c r="BGL2" s="6" t="s">
        <v>124</v>
      </c>
      <c r="BGM2" s="60" t="e">
        <f>(BGN2/'1. Портфель'!#REF!)*100</f>
        <v>#REF!</v>
      </c>
      <c r="BGN2" s="61">
        <v>6499</v>
      </c>
      <c r="BGO2" s="60">
        <v>0.06</v>
      </c>
      <c r="BGP2" s="61">
        <v>7395.7219999999998</v>
      </c>
      <c r="BGQ2" s="60">
        <f t="shared" ref="BGQ2" si="193">(6197/9719935)*100</f>
        <v>6.3755570381900703E-2</v>
      </c>
      <c r="BGR2" s="61" t="s">
        <v>126</v>
      </c>
      <c r="BGS2" s="9">
        <v>3</v>
      </c>
      <c r="BGT2" s="6" t="s">
        <v>124</v>
      </c>
      <c r="BGU2" s="60" t="e">
        <f>(BGV2/'1. Портфель'!#REF!)*100</f>
        <v>#REF!</v>
      </c>
      <c r="BGV2" s="61">
        <v>6499</v>
      </c>
      <c r="BGW2" s="60">
        <v>0.06</v>
      </c>
      <c r="BGX2" s="61">
        <v>7395.7219999999998</v>
      </c>
      <c r="BGY2" s="60">
        <f t="shared" ref="BGY2" si="194">(6197/9719935)*100</f>
        <v>6.3755570381900703E-2</v>
      </c>
      <c r="BGZ2" s="61" t="s">
        <v>126</v>
      </c>
      <c r="BHA2" s="9">
        <v>3</v>
      </c>
      <c r="BHB2" s="6" t="s">
        <v>124</v>
      </c>
      <c r="BHC2" s="60" t="e">
        <f>(BHD2/'1. Портфель'!#REF!)*100</f>
        <v>#REF!</v>
      </c>
      <c r="BHD2" s="61">
        <v>6499</v>
      </c>
      <c r="BHE2" s="60">
        <v>0.06</v>
      </c>
      <c r="BHF2" s="61">
        <v>7395.7219999999998</v>
      </c>
      <c r="BHG2" s="60">
        <f t="shared" ref="BHG2" si="195">(6197/9719935)*100</f>
        <v>6.3755570381900703E-2</v>
      </c>
      <c r="BHH2" s="61" t="s">
        <v>126</v>
      </c>
      <c r="BHI2" s="9">
        <v>3</v>
      </c>
      <c r="BHJ2" s="6" t="s">
        <v>124</v>
      </c>
      <c r="BHK2" s="60" t="e">
        <f>(BHL2/'1. Портфель'!#REF!)*100</f>
        <v>#REF!</v>
      </c>
      <c r="BHL2" s="61">
        <v>6499</v>
      </c>
      <c r="BHM2" s="60">
        <v>0.06</v>
      </c>
      <c r="BHN2" s="61">
        <v>7395.7219999999998</v>
      </c>
      <c r="BHO2" s="60">
        <f t="shared" ref="BHO2" si="196">(6197/9719935)*100</f>
        <v>6.3755570381900703E-2</v>
      </c>
      <c r="BHP2" s="61" t="s">
        <v>126</v>
      </c>
      <c r="BHQ2" s="9">
        <v>3</v>
      </c>
      <c r="BHR2" s="6" t="s">
        <v>124</v>
      </c>
      <c r="BHS2" s="60" t="e">
        <f>(BHT2/'1. Портфель'!#REF!)*100</f>
        <v>#REF!</v>
      </c>
      <c r="BHT2" s="61">
        <v>6499</v>
      </c>
      <c r="BHU2" s="60">
        <v>0.06</v>
      </c>
      <c r="BHV2" s="61">
        <v>7395.7219999999998</v>
      </c>
      <c r="BHW2" s="60">
        <f t="shared" ref="BHW2" si="197">(6197/9719935)*100</f>
        <v>6.3755570381900703E-2</v>
      </c>
      <c r="BHX2" s="61" t="s">
        <v>126</v>
      </c>
      <c r="BHY2" s="9">
        <v>3</v>
      </c>
      <c r="BHZ2" s="6" t="s">
        <v>124</v>
      </c>
      <c r="BIA2" s="60" t="e">
        <f>(BIB2/'1. Портфель'!#REF!)*100</f>
        <v>#REF!</v>
      </c>
      <c r="BIB2" s="61">
        <v>6499</v>
      </c>
      <c r="BIC2" s="60">
        <v>0.06</v>
      </c>
      <c r="BID2" s="61">
        <v>7395.7219999999998</v>
      </c>
      <c r="BIE2" s="60">
        <f t="shared" ref="BIE2" si="198">(6197/9719935)*100</f>
        <v>6.3755570381900703E-2</v>
      </c>
      <c r="BIF2" s="61" t="s">
        <v>126</v>
      </c>
      <c r="BIG2" s="9">
        <v>3</v>
      </c>
      <c r="BIH2" s="6" t="s">
        <v>124</v>
      </c>
      <c r="BII2" s="60" t="e">
        <f>(BIJ2/'1. Портфель'!#REF!)*100</f>
        <v>#REF!</v>
      </c>
      <c r="BIJ2" s="61">
        <v>6499</v>
      </c>
      <c r="BIK2" s="60">
        <v>0.06</v>
      </c>
      <c r="BIL2" s="61">
        <v>7395.7219999999998</v>
      </c>
      <c r="BIM2" s="60">
        <f t="shared" ref="BIM2" si="199">(6197/9719935)*100</f>
        <v>6.3755570381900703E-2</v>
      </c>
      <c r="BIN2" s="61" t="s">
        <v>126</v>
      </c>
      <c r="BIO2" s="9">
        <v>3</v>
      </c>
      <c r="BIP2" s="6" t="s">
        <v>124</v>
      </c>
      <c r="BIQ2" s="60" t="e">
        <f>(BIR2/'1. Портфель'!#REF!)*100</f>
        <v>#REF!</v>
      </c>
      <c r="BIR2" s="61">
        <v>6499</v>
      </c>
      <c r="BIS2" s="60">
        <v>0.06</v>
      </c>
      <c r="BIT2" s="61">
        <v>7395.7219999999998</v>
      </c>
      <c r="BIU2" s="60">
        <f t="shared" ref="BIU2" si="200">(6197/9719935)*100</f>
        <v>6.3755570381900703E-2</v>
      </c>
      <c r="BIV2" s="61" t="s">
        <v>126</v>
      </c>
      <c r="BIW2" s="9">
        <v>3</v>
      </c>
      <c r="BIX2" s="6" t="s">
        <v>124</v>
      </c>
      <c r="BIY2" s="60" t="e">
        <f>(BIZ2/'1. Портфель'!#REF!)*100</f>
        <v>#REF!</v>
      </c>
      <c r="BIZ2" s="61">
        <v>6499</v>
      </c>
      <c r="BJA2" s="60">
        <v>0.06</v>
      </c>
      <c r="BJB2" s="61">
        <v>7395.7219999999998</v>
      </c>
      <c r="BJC2" s="60">
        <f t="shared" ref="BJC2" si="201">(6197/9719935)*100</f>
        <v>6.3755570381900703E-2</v>
      </c>
      <c r="BJD2" s="61" t="s">
        <v>126</v>
      </c>
      <c r="BJE2" s="9">
        <v>3</v>
      </c>
      <c r="BJF2" s="6" t="s">
        <v>124</v>
      </c>
      <c r="BJG2" s="60" t="e">
        <f>(BJH2/'1. Портфель'!#REF!)*100</f>
        <v>#REF!</v>
      </c>
      <c r="BJH2" s="61">
        <v>6499</v>
      </c>
      <c r="BJI2" s="60">
        <v>0.06</v>
      </c>
      <c r="BJJ2" s="61">
        <v>7395.7219999999998</v>
      </c>
      <c r="BJK2" s="60">
        <f t="shared" ref="BJK2" si="202">(6197/9719935)*100</f>
        <v>6.3755570381900703E-2</v>
      </c>
      <c r="BJL2" s="61" t="s">
        <v>126</v>
      </c>
      <c r="BJM2" s="9">
        <v>3</v>
      </c>
      <c r="BJN2" s="6" t="s">
        <v>124</v>
      </c>
      <c r="BJO2" s="60" t="e">
        <f>(BJP2/'1. Портфель'!#REF!)*100</f>
        <v>#REF!</v>
      </c>
      <c r="BJP2" s="61">
        <v>6499</v>
      </c>
      <c r="BJQ2" s="60">
        <v>0.06</v>
      </c>
      <c r="BJR2" s="61">
        <v>7395.7219999999998</v>
      </c>
      <c r="BJS2" s="60">
        <f t="shared" ref="BJS2" si="203">(6197/9719935)*100</f>
        <v>6.3755570381900703E-2</v>
      </c>
      <c r="BJT2" s="61" t="s">
        <v>126</v>
      </c>
      <c r="BJU2" s="9">
        <v>3</v>
      </c>
      <c r="BJV2" s="6" t="s">
        <v>124</v>
      </c>
      <c r="BJW2" s="60" t="e">
        <f>(BJX2/'1. Портфель'!#REF!)*100</f>
        <v>#REF!</v>
      </c>
      <c r="BJX2" s="61">
        <v>6499</v>
      </c>
      <c r="BJY2" s="60">
        <v>0.06</v>
      </c>
      <c r="BJZ2" s="61">
        <v>7395.7219999999998</v>
      </c>
      <c r="BKA2" s="60">
        <f t="shared" ref="BKA2" si="204">(6197/9719935)*100</f>
        <v>6.3755570381900703E-2</v>
      </c>
      <c r="BKB2" s="61" t="s">
        <v>126</v>
      </c>
      <c r="BKC2" s="9">
        <v>3</v>
      </c>
      <c r="BKD2" s="6" t="s">
        <v>124</v>
      </c>
      <c r="BKE2" s="60" t="e">
        <f>(BKF2/'1. Портфель'!#REF!)*100</f>
        <v>#REF!</v>
      </c>
      <c r="BKF2" s="61">
        <v>6499</v>
      </c>
      <c r="BKG2" s="60">
        <v>0.06</v>
      </c>
      <c r="BKH2" s="61">
        <v>7395.7219999999998</v>
      </c>
      <c r="BKI2" s="60">
        <f t="shared" ref="BKI2" si="205">(6197/9719935)*100</f>
        <v>6.3755570381900703E-2</v>
      </c>
      <c r="BKJ2" s="61" t="s">
        <v>126</v>
      </c>
      <c r="BKK2" s="9">
        <v>3</v>
      </c>
      <c r="BKL2" s="6" t="s">
        <v>124</v>
      </c>
      <c r="BKM2" s="60" t="e">
        <f>(BKN2/'1. Портфель'!#REF!)*100</f>
        <v>#REF!</v>
      </c>
      <c r="BKN2" s="61">
        <v>6499</v>
      </c>
      <c r="BKO2" s="60">
        <v>0.06</v>
      </c>
      <c r="BKP2" s="61">
        <v>7395.7219999999998</v>
      </c>
      <c r="BKQ2" s="60">
        <f t="shared" ref="BKQ2" si="206">(6197/9719935)*100</f>
        <v>6.3755570381900703E-2</v>
      </c>
      <c r="BKR2" s="61" t="s">
        <v>126</v>
      </c>
      <c r="BKS2" s="9">
        <v>3</v>
      </c>
      <c r="BKT2" s="6" t="s">
        <v>124</v>
      </c>
      <c r="BKU2" s="60" t="e">
        <f>(BKV2/'1. Портфель'!#REF!)*100</f>
        <v>#REF!</v>
      </c>
      <c r="BKV2" s="61">
        <v>6499</v>
      </c>
      <c r="BKW2" s="60">
        <v>0.06</v>
      </c>
      <c r="BKX2" s="61">
        <v>7395.7219999999998</v>
      </c>
      <c r="BKY2" s="60">
        <f t="shared" ref="BKY2" si="207">(6197/9719935)*100</f>
        <v>6.3755570381900703E-2</v>
      </c>
      <c r="BKZ2" s="61" t="s">
        <v>126</v>
      </c>
      <c r="BLA2" s="9">
        <v>3</v>
      </c>
      <c r="BLB2" s="6" t="s">
        <v>124</v>
      </c>
      <c r="BLC2" s="60" t="e">
        <f>(BLD2/'1. Портфель'!#REF!)*100</f>
        <v>#REF!</v>
      </c>
      <c r="BLD2" s="61">
        <v>6499</v>
      </c>
      <c r="BLE2" s="60">
        <v>0.06</v>
      </c>
      <c r="BLF2" s="61">
        <v>7395.7219999999998</v>
      </c>
      <c r="BLG2" s="60">
        <f t="shared" ref="BLG2" si="208">(6197/9719935)*100</f>
        <v>6.3755570381900703E-2</v>
      </c>
      <c r="BLH2" s="61" t="s">
        <v>126</v>
      </c>
      <c r="BLI2" s="9">
        <v>3</v>
      </c>
      <c r="BLJ2" s="6" t="s">
        <v>124</v>
      </c>
      <c r="BLK2" s="60" t="e">
        <f>(BLL2/'1. Портфель'!#REF!)*100</f>
        <v>#REF!</v>
      </c>
      <c r="BLL2" s="61">
        <v>6499</v>
      </c>
      <c r="BLM2" s="60">
        <v>0.06</v>
      </c>
      <c r="BLN2" s="61">
        <v>7395.7219999999998</v>
      </c>
      <c r="BLO2" s="60">
        <f t="shared" ref="BLO2" si="209">(6197/9719935)*100</f>
        <v>6.3755570381900703E-2</v>
      </c>
      <c r="BLP2" s="61" t="s">
        <v>126</v>
      </c>
      <c r="BLQ2" s="9">
        <v>3</v>
      </c>
      <c r="BLR2" s="6" t="s">
        <v>124</v>
      </c>
      <c r="BLS2" s="60" t="e">
        <f>(BLT2/'1. Портфель'!#REF!)*100</f>
        <v>#REF!</v>
      </c>
      <c r="BLT2" s="61">
        <v>6499</v>
      </c>
      <c r="BLU2" s="60">
        <v>0.06</v>
      </c>
      <c r="BLV2" s="61">
        <v>7395.7219999999998</v>
      </c>
      <c r="BLW2" s="60">
        <f t="shared" ref="BLW2" si="210">(6197/9719935)*100</f>
        <v>6.3755570381900703E-2</v>
      </c>
      <c r="BLX2" s="61" t="s">
        <v>126</v>
      </c>
      <c r="BLY2" s="9">
        <v>3</v>
      </c>
      <c r="BLZ2" s="6" t="s">
        <v>124</v>
      </c>
      <c r="BMA2" s="60" t="e">
        <f>(BMB2/'1. Портфель'!#REF!)*100</f>
        <v>#REF!</v>
      </c>
      <c r="BMB2" s="61">
        <v>6499</v>
      </c>
      <c r="BMC2" s="60">
        <v>0.06</v>
      </c>
      <c r="BMD2" s="61">
        <v>7395.7219999999998</v>
      </c>
      <c r="BME2" s="60">
        <f t="shared" ref="BME2" si="211">(6197/9719935)*100</f>
        <v>6.3755570381900703E-2</v>
      </c>
      <c r="BMF2" s="61" t="s">
        <v>126</v>
      </c>
      <c r="BMG2" s="9">
        <v>3</v>
      </c>
      <c r="BMH2" s="6" t="s">
        <v>124</v>
      </c>
      <c r="BMI2" s="60" t="e">
        <f>(BMJ2/'1. Портфель'!#REF!)*100</f>
        <v>#REF!</v>
      </c>
      <c r="BMJ2" s="61">
        <v>6499</v>
      </c>
      <c r="BMK2" s="60">
        <v>0.06</v>
      </c>
      <c r="BML2" s="61">
        <v>7395.7219999999998</v>
      </c>
      <c r="BMM2" s="60">
        <f t="shared" ref="BMM2" si="212">(6197/9719935)*100</f>
        <v>6.3755570381900703E-2</v>
      </c>
      <c r="BMN2" s="61" t="s">
        <v>126</v>
      </c>
      <c r="BMO2" s="9">
        <v>3</v>
      </c>
      <c r="BMP2" s="6" t="s">
        <v>124</v>
      </c>
      <c r="BMQ2" s="60" t="e">
        <f>(BMR2/'1. Портфель'!#REF!)*100</f>
        <v>#REF!</v>
      </c>
      <c r="BMR2" s="61">
        <v>6499</v>
      </c>
      <c r="BMS2" s="60">
        <v>0.06</v>
      </c>
      <c r="BMT2" s="61">
        <v>7395.7219999999998</v>
      </c>
      <c r="BMU2" s="60">
        <f t="shared" ref="BMU2" si="213">(6197/9719935)*100</f>
        <v>6.3755570381900703E-2</v>
      </c>
      <c r="BMV2" s="61" t="s">
        <v>126</v>
      </c>
      <c r="BMW2" s="9">
        <v>3</v>
      </c>
      <c r="BMX2" s="6" t="s">
        <v>124</v>
      </c>
      <c r="BMY2" s="60" t="e">
        <f>(BMZ2/'1. Портфель'!#REF!)*100</f>
        <v>#REF!</v>
      </c>
      <c r="BMZ2" s="61">
        <v>6499</v>
      </c>
      <c r="BNA2" s="60">
        <v>0.06</v>
      </c>
      <c r="BNB2" s="61">
        <v>7395.7219999999998</v>
      </c>
      <c r="BNC2" s="60">
        <f t="shared" ref="BNC2" si="214">(6197/9719935)*100</f>
        <v>6.3755570381900703E-2</v>
      </c>
      <c r="BND2" s="61" t="s">
        <v>126</v>
      </c>
      <c r="BNE2" s="9">
        <v>3</v>
      </c>
      <c r="BNF2" s="6" t="s">
        <v>124</v>
      </c>
      <c r="BNG2" s="60" t="e">
        <f>(BNH2/'1. Портфель'!#REF!)*100</f>
        <v>#REF!</v>
      </c>
      <c r="BNH2" s="61">
        <v>6499</v>
      </c>
      <c r="BNI2" s="60">
        <v>0.06</v>
      </c>
      <c r="BNJ2" s="61">
        <v>7395.7219999999998</v>
      </c>
      <c r="BNK2" s="60">
        <f t="shared" ref="BNK2" si="215">(6197/9719935)*100</f>
        <v>6.3755570381900703E-2</v>
      </c>
      <c r="BNL2" s="61" t="s">
        <v>126</v>
      </c>
      <c r="BNM2" s="9">
        <v>3</v>
      </c>
      <c r="BNN2" s="6" t="s">
        <v>124</v>
      </c>
      <c r="BNO2" s="60" t="e">
        <f>(BNP2/'1. Портфель'!#REF!)*100</f>
        <v>#REF!</v>
      </c>
      <c r="BNP2" s="61">
        <v>6499</v>
      </c>
      <c r="BNQ2" s="60">
        <v>0.06</v>
      </c>
      <c r="BNR2" s="61">
        <v>7395.7219999999998</v>
      </c>
      <c r="BNS2" s="60">
        <f t="shared" ref="BNS2" si="216">(6197/9719935)*100</f>
        <v>6.3755570381900703E-2</v>
      </c>
      <c r="BNT2" s="61" t="s">
        <v>126</v>
      </c>
      <c r="BNU2" s="9">
        <v>3</v>
      </c>
      <c r="BNV2" s="6" t="s">
        <v>124</v>
      </c>
      <c r="BNW2" s="60" t="e">
        <f>(BNX2/'1. Портфель'!#REF!)*100</f>
        <v>#REF!</v>
      </c>
      <c r="BNX2" s="61">
        <v>6499</v>
      </c>
      <c r="BNY2" s="60">
        <v>0.06</v>
      </c>
      <c r="BNZ2" s="61">
        <v>7395.7219999999998</v>
      </c>
      <c r="BOA2" s="60">
        <f t="shared" ref="BOA2" si="217">(6197/9719935)*100</f>
        <v>6.3755570381900703E-2</v>
      </c>
      <c r="BOB2" s="61" t="s">
        <v>126</v>
      </c>
      <c r="BOC2" s="9">
        <v>3</v>
      </c>
      <c r="BOD2" s="6" t="s">
        <v>124</v>
      </c>
      <c r="BOE2" s="60" t="e">
        <f>(BOF2/'1. Портфель'!#REF!)*100</f>
        <v>#REF!</v>
      </c>
      <c r="BOF2" s="61">
        <v>6499</v>
      </c>
      <c r="BOG2" s="60">
        <v>0.06</v>
      </c>
      <c r="BOH2" s="61">
        <v>7395.7219999999998</v>
      </c>
      <c r="BOI2" s="60">
        <f t="shared" ref="BOI2" si="218">(6197/9719935)*100</f>
        <v>6.3755570381900703E-2</v>
      </c>
      <c r="BOJ2" s="61" t="s">
        <v>126</v>
      </c>
      <c r="BOK2" s="9">
        <v>3</v>
      </c>
      <c r="BOL2" s="6" t="s">
        <v>124</v>
      </c>
      <c r="BOM2" s="60" t="e">
        <f>(BON2/'1. Портфель'!#REF!)*100</f>
        <v>#REF!</v>
      </c>
      <c r="BON2" s="61">
        <v>6499</v>
      </c>
      <c r="BOO2" s="60">
        <v>0.06</v>
      </c>
      <c r="BOP2" s="61">
        <v>7395.7219999999998</v>
      </c>
      <c r="BOQ2" s="60">
        <f t="shared" ref="BOQ2" si="219">(6197/9719935)*100</f>
        <v>6.3755570381900703E-2</v>
      </c>
      <c r="BOR2" s="61" t="s">
        <v>126</v>
      </c>
      <c r="BOS2" s="9">
        <v>3</v>
      </c>
      <c r="BOT2" s="6" t="s">
        <v>124</v>
      </c>
      <c r="BOU2" s="60" t="e">
        <f>(BOV2/'1. Портфель'!#REF!)*100</f>
        <v>#REF!</v>
      </c>
      <c r="BOV2" s="61">
        <v>6499</v>
      </c>
      <c r="BOW2" s="60">
        <v>0.06</v>
      </c>
      <c r="BOX2" s="61">
        <v>7395.7219999999998</v>
      </c>
      <c r="BOY2" s="60">
        <f t="shared" ref="BOY2" si="220">(6197/9719935)*100</f>
        <v>6.3755570381900703E-2</v>
      </c>
      <c r="BOZ2" s="61" t="s">
        <v>126</v>
      </c>
      <c r="BPA2" s="9">
        <v>3</v>
      </c>
      <c r="BPB2" s="6" t="s">
        <v>124</v>
      </c>
      <c r="BPC2" s="60" t="e">
        <f>(BPD2/'1. Портфель'!#REF!)*100</f>
        <v>#REF!</v>
      </c>
      <c r="BPD2" s="61">
        <v>6499</v>
      </c>
      <c r="BPE2" s="60">
        <v>0.06</v>
      </c>
      <c r="BPF2" s="61">
        <v>7395.7219999999998</v>
      </c>
      <c r="BPG2" s="60">
        <f t="shared" ref="BPG2" si="221">(6197/9719935)*100</f>
        <v>6.3755570381900703E-2</v>
      </c>
      <c r="BPH2" s="61" t="s">
        <v>126</v>
      </c>
      <c r="BPI2" s="9">
        <v>3</v>
      </c>
      <c r="BPJ2" s="6" t="s">
        <v>124</v>
      </c>
      <c r="BPK2" s="60" t="e">
        <f>(BPL2/'1. Портфель'!#REF!)*100</f>
        <v>#REF!</v>
      </c>
      <c r="BPL2" s="61">
        <v>6499</v>
      </c>
      <c r="BPM2" s="60">
        <v>0.06</v>
      </c>
      <c r="BPN2" s="61">
        <v>7395.7219999999998</v>
      </c>
      <c r="BPO2" s="60">
        <f t="shared" ref="BPO2" si="222">(6197/9719935)*100</f>
        <v>6.3755570381900703E-2</v>
      </c>
      <c r="BPP2" s="61" t="s">
        <v>126</v>
      </c>
      <c r="BPQ2" s="9">
        <v>3</v>
      </c>
      <c r="BPR2" s="6" t="s">
        <v>124</v>
      </c>
      <c r="BPS2" s="60" t="e">
        <f>(BPT2/'1. Портфель'!#REF!)*100</f>
        <v>#REF!</v>
      </c>
      <c r="BPT2" s="61">
        <v>6499</v>
      </c>
      <c r="BPU2" s="60">
        <v>0.06</v>
      </c>
      <c r="BPV2" s="61">
        <v>7395.7219999999998</v>
      </c>
      <c r="BPW2" s="60">
        <f t="shared" ref="BPW2" si="223">(6197/9719935)*100</f>
        <v>6.3755570381900703E-2</v>
      </c>
      <c r="BPX2" s="61" t="s">
        <v>126</v>
      </c>
      <c r="BPY2" s="9">
        <v>3</v>
      </c>
      <c r="BPZ2" s="6" t="s">
        <v>124</v>
      </c>
      <c r="BQA2" s="60" t="e">
        <f>(BQB2/'1. Портфель'!#REF!)*100</f>
        <v>#REF!</v>
      </c>
      <c r="BQB2" s="61">
        <v>6499</v>
      </c>
      <c r="BQC2" s="60">
        <v>0.06</v>
      </c>
      <c r="BQD2" s="61">
        <v>7395.7219999999998</v>
      </c>
      <c r="BQE2" s="60">
        <f t="shared" ref="BQE2" si="224">(6197/9719935)*100</f>
        <v>6.3755570381900703E-2</v>
      </c>
      <c r="BQF2" s="61" t="s">
        <v>126</v>
      </c>
      <c r="BQG2" s="9">
        <v>3</v>
      </c>
      <c r="BQH2" s="6" t="s">
        <v>124</v>
      </c>
      <c r="BQI2" s="60" t="e">
        <f>(BQJ2/'1. Портфель'!#REF!)*100</f>
        <v>#REF!</v>
      </c>
      <c r="BQJ2" s="61">
        <v>6499</v>
      </c>
      <c r="BQK2" s="60">
        <v>0.06</v>
      </c>
      <c r="BQL2" s="61">
        <v>7395.7219999999998</v>
      </c>
      <c r="BQM2" s="60">
        <f t="shared" ref="BQM2" si="225">(6197/9719935)*100</f>
        <v>6.3755570381900703E-2</v>
      </c>
      <c r="BQN2" s="61" t="s">
        <v>126</v>
      </c>
      <c r="BQO2" s="9">
        <v>3</v>
      </c>
      <c r="BQP2" s="6" t="s">
        <v>124</v>
      </c>
      <c r="BQQ2" s="60" t="e">
        <f>(BQR2/'1. Портфель'!#REF!)*100</f>
        <v>#REF!</v>
      </c>
      <c r="BQR2" s="61">
        <v>6499</v>
      </c>
      <c r="BQS2" s="60">
        <v>0.06</v>
      </c>
      <c r="BQT2" s="61">
        <v>7395.7219999999998</v>
      </c>
      <c r="BQU2" s="60">
        <f t="shared" ref="BQU2" si="226">(6197/9719935)*100</f>
        <v>6.3755570381900703E-2</v>
      </c>
      <c r="BQV2" s="61" t="s">
        <v>126</v>
      </c>
      <c r="BQW2" s="9">
        <v>3</v>
      </c>
      <c r="BQX2" s="6" t="s">
        <v>124</v>
      </c>
      <c r="BQY2" s="60" t="e">
        <f>(BQZ2/'1. Портфель'!#REF!)*100</f>
        <v>#REF!</v>
      </c>
      <c r="BQZ2" s="61">
        <v>6499</v>
      </c>
      <c r="BRA2" s="60">
        <v>0.06</v>
      </c>
      <c r="BRB2" s="61">
        <v>7395.7219999999998</v>
      </c>
      <c r="BRC2" s="60">
        <f t="shared" ref="BRC2" si="227">(6197/9719935)*100</f>
        <v>6.3755570381900703E-2</v>
      </c>
      <c r="BRD2" s="61" t="s">
        <v>126</v>
      </c>
      <c r="BRE2" s="9">
        <v>3</v>
      </c>
      <c r="BRF2" s="6" t="s">
        <v>124</v>
      </c>
      <c r="BRG2" s="60" t="e">
        <f>(BRH2/'1. Портфель'!#REF!)*100</f>
        <v>#REF!</v>
      </c>
      <c r="BRH2" s="61">
        <v>6499</v>
      </c>
      <c r="BRI2" s="60">
        <v>0.06</v>
      </c>
      <c r="BRJ2" s="61">
        <v>7395.7219999999998</v>
      </c>
      <c r="BRK2" s="60">
        <f t="shared" ref="BRK2" si="228">(6197/9719935)*100</f>
        <v>6.3755570381900703E-2</v>
      </c>
      <c r="BRL2" s="61" t="s">
        <v>126</v>
      </c>
      <c r="BRM2" s="9">
        <v>3</v>
      </c>
      <c r="BRN2" s="6" t="s">
        <v>124</v>
      </c>
      <c r="BRO2" s="60" t="e">
        <f>(BRP2/'1. Портфель'!#REF!)*100</f>
        <v>#REF!</v>
      </c>
      <c r="BRP2" s="61">
        <v>6499</v>
      </c>
      <c r="BRQ2" s="60">
        <v>0.06</v>
      </c>
      <c r="BRR2" s="61">
        <v>7395.7219999999998</v>
      </c>
      <c r="BRS2" s="60">
        <f t="shared" ref="BRS2" si="229">(6197/9719935)*100</f>
        <v>6.3755570381900703E-2</v>
      </c>
      <c r="BRT2" s="61" t="s">
        <v>126</v>
      </c>
      <c r="BRU2" s="9">
        <v>3</v>
      </c>
      <c r="BRV2" s="6" t="s">
        <v>124</v>
      </c>
      <c r="BRW2" s="60" t="e">
        <f>(BRX2/'1. Портфель'!#REF!)*100</f>
        <v>#REF!</v>
      </c>
      <c r="BRX2" s="61">
        <v>6499</v>
      </c>
      <c r="BRY2" s="60">
        <v>0.06</v>
      </c>
      <c r="BRZ2" s="61">
        <v>7395.7219999999998</v>
      </c>
      <c r="BSA2" s="60">
        <f t="shared" ref="BSA2" si="230">(6197/9719935)*100</f>
        <v>6.3755570381900703E-2</v>
      </c>
      <c r="BSB2" s="61" t="s">
        <v>126</v>
      </c>
      <c r="BSC2" s="9">
        <v>3</v>
      </c>
      <c r="BSD2" s="6" t="s">
        <v>124</v>
      </c>
      <c r="BSE2" s="60" t="e">
        <f>(BSF2/'1. Портфель'!#REF!)*100</f>
        <v>#REF!</v>
      </c>
      <c r="BSF2" s="61">
        <v>6499</v>
      </c>
      <c r="BSG2" s="60">
        <v>0.06</v>
      </c>
      <c r="BSH2" s="61">
        <v>7395.7219999999998</v>
      </c>
      <c r="BSI2" s="60">
        <f t="shared" ref="BSI2" si="231">(6197/9719935)*100</f>
        <v>6.3755570381900703E-2</v>
      </c>
      <c r="BSJ2" s="61" t="s">
        <v>126</v>
      </c>
      <c r="BSK2" s="9">
        <v>3</v>
      </c>
      <c r="BSL2" s="6" t="s">
        <v>124</v>
      </c>
      <c r="BSM2" s="60" t="e">
        <f>(BSN2/'1. Портфель'!#REF!)*100</f>
        <v>#REF!</v>
      </c>
      <c r="BSN2" s="61">
        <v>6499</v>
      </c>
      <c r="BSO2" s="60">
        <v>0.06</v>
      </c>
      <c r="BSP2" s="61">
        <v>7395.7219999999998</v>
      </c>
      <c r="BSQ2" s="60">
        <f t="shared" ref="BSQ2" si="232">(6197/9719935)*100</f>
        <v>6.3755570381900703E-2</v>
      </c>
      <c r="BSR2" s="61" t="s">
        <v>126</v>
      </c>
      <c r="BSS2" s="9">
        <v>3</v>
      </c>
      <c r="BST2" s="6" t="s">
        <v>124</v>
      </c>
      <c r="BSU2" s="60" t="e">
        <f>(BSV2/'1. Портфель'!#REF!)*100</f>
        <v>#REF!</v>
      </c>
      <c r="BSV2" s="61">
        <v>6499</v>
      </c>
      <c r="BSW2" s="60">
        <v>0.06</v>
      </c>
      <c r="BSX2" s="61">
        <v>7395.7219999999998</v>
      </c>
      <c r="BSY2" s="60">
        <f t="shared" ref="BSY2" si="233">(6197/9719935)*100</f>
        <v>6.3755570381900703E-2</v>
      </c>
      <c r="BSZ2" s="61" t="s">
        <v>126</v>
      </c>
      <c r="BTA2" s="9">
        <v>3</v>
      </c>
      <c r="BTB2" s="6" t="s">
        <v>124</v>
      </c>
      <c r="BTC2" s="60" t="e">
        <f>(BTD2/'1. Портфель'!#REF!)*100</f>
        <v>#REF!</v>
      </c>
      <c r="BTD2" s="61">
        <v>6499</v>
      </c>
      <c r="BTE2" s="60">
        <v>0.06</v>
      </c>
      <c r="BTF2" s="61">
        <v>7395.7219999999998</v>
      </c>
      <c r="BTG2" s="60">
        <f t="shared" ref="BTG2" si="234">(6197/9719935)*100</f>
        <v>6.3755570381900703E-2</v>
      </c>
      <c r="BTH2" s="61" t="s">
        <v>126</v>
      </c>
      <c r="BTI2" s="9">
        <v>3</v>
      </c>
      <c r="BTJ2" s="6" t="s">
        <v>124</v>
      </c>
      <c r="BTK2" s="60" t="e">
        <f>(BTL2/'1. Портфель'!#REF!)*100</f>
        <v>#REF!</v>
      </c>
      <c r="BTL2" s="61">
        <v>6499</v>
      </c>
      <c r="BTM2" s="60">
        <v>0.06</v>
      </c>
      <c r="BTN2" s="61">
        <v>7395.7219999999998</v>
      </c>
      <c r="BTO2" s="60">
        <f t="shared" ref="BTO2" si="235">(6197/9719935)*100</f>
        <v>6.3755570381900703E-2</v>
      </c>
      <c r="BTP2" s="61" t="s">
        <v>126</v>
      </c>
      <c r="BTQ2" s="9">
        <v>3</v>
      </c>
      <c r="BTR2" s="6" t="s">
        <v>124</v>
      </c>
      <c r="BTS2" s="60" t="e">
        <f>(BTT2/'1. Портфель'!#REF!)*100</f>
        <v>#REF!</v>
      </c>
      <c r="BTT2" s="61">
        <v>6499</v>
      </c>
      <c r="BTU2" s="60">
        <v>0.06</v>
      </c>
      <c r="BTV2" s="61">
        <v>7395.7219999999998</v>
      </c>
      <c r="BTW2" s="60">
        <f t="shared" ref="BTW2" si="236">(6197/9719935)*100</f>
        <v>6.3755570381900703E-2</v>
      </c>
      <c r="BTX2" s="61" t="s">
        <v>126</v>
      </c>
      <c r="BTY2" s="9">
        <v>3</v>
      </c>
      <c r="BTZ2" s="6" t="s">
        <v>124</v>
      </c>
      <c r="BUA2" s="60" t="e">
        <f>(BUB2/'1. Портфель'!#REF!)*100</f>
        <v>#REF!</v>
      </c>
      <c r="BUB2" s="61">
        <v>6499</v>
      </c>
      <c r="BUC2" s="60">
        <v>0.06</v>
      </c>
      <c r="BUD2" s="61">
        <v>7395.7219999999998</v>
      </c>
      <c r="BUE2" s="60">
        <f t="shared" ref="BUE2" si="237">(6197/9719935)*100</f>
        <v>6.3755570381900703E-2</v>
      </c>
      <c r="BUF2" s="61" t="s">
        <v>126</v>
      </c>
      <c r="BUG2" s="9">
        <v>3</v>
      </c>
      <c r="BUH2" s="6" t="s">
        <v>124</v>
      </c>
      <c r="BUI2" s="60" t="e">
        <f>(BUJ2/'1. Портфель'!#REF!)*100</f>
        <v>#REF!</v>
      </c>
      <c r="BUJ2" s="61">
        <v>6499</v>
      </c>
      <c r="BUK2" s="60">
        <v>0.06</v>
      </c>
      <c r="BUL2" s="61">
        <v>7395.7219999999998</v>
      </c>
      <c r="BUM2" s="60">
        <f t="shared" ref="BUM2" si="238">(6197/9719935)*100</f>
        <v>6.3755570381900703E-2</v>
      </c>
      <c r="BUN2" s="61" t="s">
        <v>126</v>
      </c>
      <c r="BUO2" s="9">
        <v>3</v>
      </c>
      <c r="BUP2" s="6" t="s">
        <v>124</v>
      </c>
      <c r="BUQ2" s="60" t="e">
        <f>(BUR2/'1. Портфель'!#REF!)*100</f>
        <v>#REF!</v>
      </c>
      <c r="BUR2" s="61">
        <v>6499</v>
      </c>
      <c r="BUS2" s="60">
        <v>0.06</v>
      </c>
      <c r="BUT2" s="61">
        <v>7395.7219999999998</v>
      </c>
      <c r="BUU2" s="60">
        <f t="shared" ref="BUU2" si="239">(6197/9719935)*100</f>
        <v>6.3755570381900703E-2</v>
      </c>
      <c r="BUV2" s="61" t="s">
        <v>126</v>
      </c>
      <c r="BUW2" s="9">
        <v>3</v>
      </c>
      <c r="BUX2" s="6" t="s">
        <v>124</v>
      </c>
      <c r="BUY2" s="60" t="e">
        <f>(BUZ2/'1. Портфель'!#REF!)*100</f>
        <v>#REF!</v>
      </c>
      <c r="BUZ2" s="61">
        <v>6499</v>
      </c>
      <c r="BVA2" s="60">
        <v>0.06</v>
      </c>
      <c r="BVB2" s="61">
        <v>7395.7219999999998</v>
      </c>
      <c r="BVC2" s="60">
        <f t="shared" ref="BVC2" si="240">(6197/9719935)*100</f>
        <v>6.3755570381900703E-2</v>
      </c>
      <c r="BVD2" s="61" t="s">
        <v>126</v>
      </c>
      <c r="BVE2" s="9">
        <v>3</v>
      </c>
      <c r="BVF2" s="6" t="s">
        <v>124</v>
      </c>
      <c r="BVG2" s="60" t="e">
        <f>(BVH2/'1. Портфель'!#REF!)*100</f>
        <v>#REF!</v>
      </c>
      <c r="BVH2" s="61">
        <v>6499</v>
      </c>
      <c r="BVI2" s="60">
        <v>0.06</v>
      </c>
      <c r="BVJ2" s="61">
        <v>7395.7219999999998</v>
      </c>
      <c r="BVK2" s="60">
        <f t="shared" ref="BVK2" si="241">(6197/9719935)*100</f>
        <v>6.3755570381900703E-2</v>
      </c>
      <c r="BVL2" s="61" t="s">
        <v>126</v>
      </c>
      <c r="BVM2" s="9">
        <v>3</v>
      </c>
      <c r="BVN2" s="6" t="s">
        <v>124</v>
      </c>
      <c r="BVO2" s="60" t="e">
        <f>(BVP2/'1. Портфель'!#REF!)*100</f>
        <v>#REF!</v>
      </c>
      <c r="BVP2" s="61">
        <v>6499</v>
      </c>
      <c r="BVQ2" s="60">
        <v>0.06</v>
      </c>
      <c r="BVR2" s="61">
        <v>7395.7219999999998</v>
      </c>
      <c r="BVS2" s="60">
        <f t="shared" ref="BVS2" si="242">(6197/9719935)*100</f>
        <v>6.3755570381900703E-2</v>
      </c>
      <c r="BVT2" s="61" t="s">
        <v>126</v>
      </c>
      <c r="BVU2" s="9">
        <v>3</v>
      </c>
      <c r="BVV2" s="6" t="s">
        <v>124</v>
      </c>
      <c r="BVW2" s="60" t="e">
        <f>(BVX2/'1. Портфель'!#REF!)*100</f>
        <v>#REF!</v>
      </c>
      <c r="BVX2" s="61">
        <v>6499</v>
      </c>
      <c r="BVY2" s="60">
        <v>0.06</v>
      </c>
      <c r="BVZ2" s="61">
        <v>7395.7219999999998</v>
      </c>
      <c r="BWA2" s="60">
        <f t="shared" ref="BWA2" si="243">(6197/9719935)*100</f>
        <v>6.3755570381900703E-2</v>
      </c>
      <c r="BWB2" s="61" t="s">
        <v>126</v>
      </c>
      <c r="BWC2" s="9">
        <v>3</v>
      </c>
      <c r="BWD2" s="6" t="s">
        <v>124</v>
      </c>
      <c r="BWE2" s="60" t="e">
        <f>(BWF2/'1. Портфель'!#REF!)*100</f>
        <v>#REF!</v>
      </c>
      <c r="BWF2" s="61">
        <v>6499</v>
      </c>
      <c r="BWG2" s="60">
        <v>0.06</v>
      </c>
      <c r="BWH2" s="61">
        <v>7395.7219999999998</v>
      </c>
      <c r="BWI2" s="60">
        <f t="shared" ref="BWI2" si="244">(6197/9719935)*100</f>
        <v>6.3755570381900703E-2</v>
      </c>
      <c r="BWJ2" s="61" t="s">
        <v>126</v>
      </c>
      <c r="BWK2" s="9">
        <v>3</v>
      </c>
      <c r="BWL2" s="6" t="s">
        <v>124</v>
      </c>
      <c r="BWM2" s="60" t="e">
        <f>(BWN2/'1. Портфель'!#REF!)*100</f>
        <v>#REF!</v>
      </c>
      <c r="BWN2" s="61">
        <v>6499</v>
      </c>
      <c r="BWO2" s="60">
        <v>0.06</v>
      </c>
      <c r="BWP2" s="61">
        <v>7395.7219999999998</v>
      </c>
      <c r="BWQ2" s="60">
        <f t="shared" ref="BWQ2" si="245">(6197/9719935)*100</f>
        <v>6.3755570381900703E-2</v>
      </c>
      <c r="BWR2" s="61" t="s">
        <v>126</v>
      </c>
      <c r="BWS2" s="9">
        <v>3</v>
      </c>
      <c r="BWT2" s="6" t="s">
        <v>124</v>
      </c>
      <c r="BWU2" s="60" t="e">
        <f>(BWV2/'1. Портфель'!#REF!)*100</f>
        <v>#REF!</v>
      </c>
      <c r="BWV2" s="61">
        <v>6499</v>
      </c>
      <c r="BWW2" s="60">
        <v>0.06</v>
      </c>
      <c r="BWX2" s="61">
        <v>7395.7219999999998</v>
      </c>
      <c r="BWY2" s="60">
        <f t="shared" ref="BWY2" si="246">(6197/9719935)*100</f>
        <v>6.3755570381900703E-2</v>
      </c>
      <c r="BWZ2" s="61" t="s">
        <v>126</v>
      </c>
      <c r="BXA2" s="9">
        <v>3</v>
      </c>
      <c r="BXB2" s="6" t="s">
        <v>124</v>
      </c>
      <c r="BXC2" s="60" t="e">
        <f>(BXD2/'1. Портфель'!#REF!)*100</f>
        <v>#REF!</v>
      </c>
      <c r="BXD2" s="61">
        <v>6499</v>
      </c>
      <c r="BXE2" s="60">
        <v>0.06</v>
      </c>
      <c r="BXF2" s="61">
        <v>7395.7219999999998</v>
      </c>
      <c r="BXG2" s="60">
        <f t="shared" ref="BXG2" si="247">(6197/9719935)*100</f>
        <v>6.3755570381900703E-2</v>
      </c>
      <c r="BXH2" s="61" t="s">
        <v>126</v>
      </c>
      <c r="BXI2" s="9">
        <v>3</v>
      </c>
      <c r="BXJ2" s="6" t="s">
        <v>124</v>
      </c>
      <c r="BXK2" s="60" t="e">
        <f>(BXL2/'1. Портфель'!#REF!)*100</f>
        <v>#REF!</v>
      </c>
      <c r="BXL2" s="61">
        <v>6499</v>
      </c>
      <c r="BXM2" s="60">
        <v>0.06</v>
      </c>
      <c r="BXN2" s="61">
        <v>7395.7219999999998</v>
      </c>
      <c r="BXO2" s="60">
        <f t="shared" ref="BXO2" si="248">(6197/9719935)*100</f>
        <v>6.3755570381900703E-2</v>
      </c>
      <c r="BXP2" s="61" t="s">
        <v>126</v>
      </c>
      <c r="BXQ2" s="9">
        <v>3</v>
      </c>
      <c r="BXR2" s="6" t="s">
        <v>124</v>
      </c>
      <c r="BXS2" s="60" t="e">
        <f>(BXT2/'1. Портфель'!#REF!)*100</f>
        <v>#REF!</v>
      </c>
      <c r="BXT2" s="61">
        <v>6499</v>
      </c>
      <c r="BXU2" s="60">
        <v>0.06</v>
      </c>
      <c r="BXV2" s="61">
        <v>7395.7219999999998</v>
      </c>
      <c r="BXW2" s="60">
        <f t="shared" ref="BXW2" si="249">(6197/9719935)*100</f>
        <v>6.3755570381900703E-2</v>
      </c>
      <c r="BXX2" s="61" t="s">
        <v>126</v>
      </c>
      <c r="BXY2" s="9">
        <v>3</v>
      </c>
      <c r="BXZ2" s="6" t="s">
        <v>124</v>
      </c>
      <c r="BYA2" s="60" t="e">
        <f>(BYB2/'1. Портфель'!#REF!)*100</f>
        <v>#REF!</v>
      </c>
      <c r="BYB2" s="61">
        <v>6499</v>
      </c>
      <c r="BYC2" s="60">
        <v>0.06</v>
      </c>
      <c r="BYD2" s="61">
        <v>7395.7219999999998</v>
      </c>
      <c r="BYE2" s="60">
        <f t="shared" ref="BYE2" si="250">(6197/9719935)*100</f>
        <v>6.3755570381900703E-2</v>
      </c>
      <c r="BYF2" s="61" t="s">
        <v>126</v>
      </c>
      <c r="BYG2" s="9">
        <v>3</v>
      </c>
      <c r="BYH2" s="6" t="s">
        <v>124</v>
      </c>
      <c r="BYI2" s="60" t="e">
        <f>(BYJ2/'1. Портфель'!#REF!)*100</f>
        <v>#REF!</v>
      </c>
      <c r="BYJ2" s="61">
        <v>6499</v>
      </c>
      <c r="BYK2" s="60">
        <v>0.06</v>
      </c>
      <c r="BYL2" s="61">
        <v>7395.7219999999998</v>
      </c>
      <c r="BYM2" s="60">
        <f t="shared" ref="BYM2" si="251">(6197/9719935)*100</f>
        <v>6.3755570381900703E-2</v>
      </c>
      <c r="BYN2" s="61" t="s">
        <v>126</v>
      </c>
      <c r="BYO2" s="9">
        <v>3</v>
      </c>
      <c r="BYP2" s="6" t="s">
        <v>124</v>
      </c>
      <c r="BYQ2" s="60" t="e">
        <f>(BYR2/'1. Портфель'!#REF!)*100</f>
        <v>#REF!</v>
      </c>
      <c r="BYR2" s="61">
        <v>6499</v>
      </c>
      <c r="BYS2" s="60">
        <v>0.06</v>
      </c>
      <c r="BYT2" s="61">
        <v>7395.7219999999998</v>
      </c>
      <c r="BYU2" s="60">
        <f t="shared" ref="BYU2" si="252">(6197/9719935)*100</f>
        <v>6.3755570381900703E-2</v>
      </c>
      <c r="BYV2" s="61" t="s">
        <v>126</v>
      </c>
      <c r="BYW2" s="9">
        <v>3</v>
      </c>
      <c r="BYX2" s="6" t="s">
        <v>124</v>
      </c>
      <c r="BYY2" s="60" t="e">
        <f>(BYZ2/'1. Портфель'!#REF!)*100</f>
        <v>#REF!</v>
      </c>
      <c r="BYZ2" s="61">
        <v>6499</v>
      </c>
      <c r="BZA2" s="60">
        <v>0.06</v>
      </c>
      <c r="BZB2" s="61">
        <v>7395.7219999999998</v>
      </c>
      <c r="BZC2" s="60">
        <f t="shared" ref="BZC2" si="253">(6197/9719935)*100</f>
        <v>6.3755570381900703E-2</v>
      </c>
      <c r="BZD2" s="61" t="s">
        <v>126</v>
      </c>
      <c r="BZE2" s="9">
        <v>3</v>
      </c>
      <c r="BZF2" s="6" t="s">
        <v>124</v>
      </c>
      <c r="BZG2" s="60" t="e">
        <f>(BZH2/'1. Портфель'!#REF!)*100</f>
        <v>#REF!</v>
      </c>
      <c r="BZH2" s="61">
        <v>6499</v>
      </c>
      <c r="BZI2" s="60">
        <v>0.06</v>
      </c>
      <c r="BZJ2" s="61">
        <v>7395.7219999999998</v>
      </c>
      <c r="BZK2" s="60">
        <f t="shared" ref="BZK2" si="254">(6197/9719935)*100</f>
        <v>6.3755570381900703E-2</v>
      </c>
      <c r="BZL2" s="61" t="s">
        <v>126</v>
      </c>
      <c r="BZM2" s="9">
        <v>3</v>
      </c>
      <c r="BZN2" s="6" t="s">
        <v>124</v>
      </c>
      <c r="BZO2" s="60" t="e">
        <f>(BZP2/'1. Портфель'!#REF!)*100</f>
        <v>#REF!</v>
      </c>
      <c r="BZP2" s="61">
        <v>6499</v>
      </c>
      <c r="BZQ2" s="60">
        <v>0.06</v>
      </c>
      <c r="BZR2" s="61">
        <v>7395.7219999999998</v>
      </c>
      <c r="BZS2" s="60">
        <f t="shared" ref="BZS2" si="255">(6197/9719935)*100</f>
        <v>6.3755570381900703E-2</v>
      </c>
      <c r="BZT2" s="61" t="s">
        <v>126</v>
      </c>
      <c r="BZU2" s="9">
        <v>3</v>
      </c>
      <c r="BZV2" s="6" t="s">
        <v>124</v>
      </c>
      <c r="BZW2" s="60" t="e">
        <f>(BZX2/'1. Портфель'!#REF!)*100</f>
        <v>#REF!</v>
      </c>
      <c r="BZX2" s="61">
        <v>6499</v>
      </c>
      <c r="BZY2" s="60">
        <v>0.06</v>
      </c>
      <c r="BZZ2" s="61">
        <v>7395.7219999999998</v>
      </c>
      <c r="CAA2" s="60">
        <f t="shared" ref="CAA2" si="256">(6197/9719935)*100</f>
        <v>6.3755570381900703E-2</v>
      </c>
      <c r="CAB2" s="61" t="s">
        <v>126</v>
      </c>
      <c r="CAC2" s="9">
        <v>3</v>
      </c>
      <c r="CAD2" s="6" t="s">
        <v>124</v>
      </c>
      <c r="CAE2" s="60" t="e">
        <f>(CAF2/'1. Портфель'!#REF!)*100</f>
        <v>#REF!</v>
      </c>
      <c r="CAF2" s="61">
        <v>6499</v>
      </c>
      <c r="CAG2" s="60">
        <v>0.06</v>
      </c>
      <c r="CAH2" s="61">
        <v>7395.7219999999998</v>
      </c>
      <c r="CAI2" s="60">
        <f t="shared" ref="CAI2" si="257">(6197/9719935)*100</f>
        <v>6.3755570381900703E-2</v>
      </c>
      <c r="CAJ2" s="61" t="s">
        <v>126</v>
      </c>
      <c r="CAK2" s="9">
        <v>3</v>
      </c>
      <c r="CAL2" s="6" t="s">
        <v>124</v>
      </c>
      <c r="CAM2" s="60" t="e">
        <f>(CAN2/'1. Портфель'!#REF!)*100</f>
        <v>#REF!</v>
      </c>
      <c r="CAN2" s="61">
        <v>6499</v>
      </c>
      <c r="CAO2" s="60">
        <v>0.06</v>
      </c>
      <c r="CAP2" s="61">
        <v>7395.7219999999998</v>
      </c>
      <c r="CAQ2" s="60">
        <f t="shared" ref="CAQ2" si="258">(6197/9719935)*100</f>
        <v>6.3755570381900703E-2</v>
      </c>
      <c r="CAR2" s="61" t="s">
        <v>126</v>
      </c>
      <c r="CAS2" s="9">
        <v>3</v>
      </c>
      <c r="CAT2" s="6" t="s">
        <v>124</v>
      </c>
      <c r="CAU2" s="60" t="e">
        <f>(CAV2/'1. Портфель'!#REF!)*100</f>
        <v>#REF!</v>
      </c>
      <c r="CAV2" s="61">
        <v>6499</v>
      </c>
      <c r="CAW2" s="60">
        <v>0.06</v>
      </c>
      <c r="CAX2" s="61">
        <v>7395.7219999999998</v>
      </c>
      <c r="CAY2" s="60">
        <f t="shared" ref="CAY2" si="259">(6197/9719935)*100</f>
        <v>6.3755570381900703E-2</v>
      </c>
      <c r="CAZ2" s="61" t="s">
        <v>126</v>
      </c>
      <c r="CBA2" s="9">
        <v>3</v>
      </c>
      <c r="CBB2" s="6" t="s">
        <v>124</v>
      </c>
      <c r="CBC2" s="60" t="e">
        <f>(CBD2/'1. Портфель'!#REF!)*100</f>
        <v>#REF!</v>
      </c>
      <c r="CBD2" s="61">
        <v>6499</v>
      </c>
      <c r="CBE2" s="60">
        <v>0.06</v>
      </c>
      <c r="CBF2" s="61">
        <v>7395.7219999999998</v>
      </c>
      <c r="CBG2" s="60">
        <f t="shared" ref="CBG2" si="260">(6197/9719935)*100</f>
        <v>6.3755570381900703E-2</v>
      </c>
      <c r="CBH2" s="61" t="s">
        <v>126</v>
      </c>
      <c r="CBI2" s="9">
        <v>3</v>
      </c>
      <c r="CBJ2" s="6" t="s">
        <v>124</v>
      </c>
      <c r="CBK2" s="60" t="e">
        <f>(CBL2/'1. Портфель'!#REF!)*100</f>
        <v>#REF!</v>
      </c>
      <c r="CBL2" s="61">
        <v>6499</v>
      </c>
      <c r="CBM2" s="60">
        <v>0.06</v>
      </c>
      <c r="CBN2" s="61">
        <v>7395.7219999999998</v>
      </c>
      <c r="CBO2" s="60">
        <f t="shared" ref="CBO2" si="261">(6197/9719935)*100</f>
        <v>6.3755570381900703E-2</v>
      </c>
      <c r="CBP2" s="61" t="s">
        <v>126</v>
      </c>
      <c r="CBQ2" s="9">
        <v>3</v>
      </c>
      <c r="CBR2" s="6" t="s">
        <v>124</v>
      </c>
      <c r="CBS2" s="60" t="e">
        <f>(CBT2/'1. Портфель'!#REF!)*100</f>
        <v>#REF!</v>
      </c>
      <c r="CBT2" s="61">
        <v>6499</v>
      </c>
      <c r="CBU2" s="60">
        <v>0.06</v>
      </c>
      <c r="CBV2" s="61">
        <v>7395.7219999999998</v>
      </c>
      <c r="CBW2" s="60">
        <f t="shared" ref="CBW2" si="262">(6197/9719935)*100</f>
        <v>6.3755570381900703E-2</v>
      </c>
      <c r="CBX2" s="61" t="s">
        <v>126</v>
      </c>
      <c r="CBY2" s="9">
        <v>3</v>
      </c>
      <c r="CBZ2" s="6" t="s">
        <v>124</v>
      </c>
      <c r="CCA2" s="60" t="e">
        <f>(CCB2/'1. Портфель'!#REF!)*100</f>
        <v>#REF!</v>
      </c>
      <c r="CCB2" s="61">
        <v>6499</v>
      </c>
      <c r="CCC2" s="60">
        <v>0.06</v>
      </c>
      <c r="CCD2" s="61">
        <v>7395.7219999999998</v>
      </c>
      <c r="CCE2" s="60">
        <f t="shared" ref="CCE2" si="263">(6197/9719935)*100</f>
        <v>6.3755570381900703E-2</v>
      </c>
      <c r="CCF2" s="61" t="s">
        <v>126</v>
      </c>
      <c r="CCG2" s="9">
        <v>3</v>
      </c>
      <c r="CCH2" s="6" t="s">
        <v>124</v>
      </c>
      <c r="CCI2" s="60" t="e">
        <f>(CCJ2/'1. Портфель'!#REF!)*100</f>
        <v>#REF!</v>
      </c>
      <c r="CCJ2" s="61">
        <v>6499</v>
      </c>
      <c r="CCK2" s="60">
        <v>0.06</v>
      </c>
      <c r="CCL2" s="61">
        <v>7395.7219999999998</v>
      </c>
      <c r="CCM2" s="60">
        <f t="shared" ref="CCM2" si="264">(6197/9719935)*100</f>
        <v>6.3755570381900703E-2</v>
      </c>
      <c r="CCN2" s="61" t="s">
        <v>126</v>
      </c>
      <c r="CCO2" s="9">
        <v>3</v>
      </c>
      <c r="CCP2" s="6" t="s">
        <v>124</v>
      </c>
      <c r="CCQ2" s="60" t="e">
        <f>(CCR2/'1. Портфель'!#REF!)*100</f>
        <v>#REF!</v>
      </c>
      <c r="CCR2" s="61">
        <v>6499</v>
      </c>
      <c r="CCS2" s="60">
        <v>0.06</v>
      </c>
      <c r="CCT2" s="61">
        <v>7395.7219999999998</v>
      </c>
      <c r="CCU2" s="60">
        <f t="shared" ref="CCU2" si="265">(6197/9719935)*100</f>
        <v>6.3755570381900703E-2</v>
      </c>
      <c r="CCV2" s="61" t="s">
        <v>126</v>
      </c>
      <c r="CCW2" s="9">
        <v>3</v>
      </c>
      <c r="CCX2" s="6" t="s">
        <v>124</v>
      </c>
      <c r="CCY2" s="60" t="e">
        <f>(CCZ2/'1. Портфель'!#REF!)*100</f>
        <v>#REF!</v>
      </c>
      <c r="CCZ2" s="61">
        <v>6499</v>
      </c>
      <c r="CDA2" s="60">
        <v>0.06</v>
      </c>
      <c r="CDB2" s="61">
        <v>7395.7219999999998</v>
      </c>
      <c r="CDC2" s="60">
        <f t="shared" ref="CDC2" si="266">(6197/9719935)*100</f>
        <v>6.3755570381900703E-2</v>
      </c>
      <c r="CDD2" s="61" t="s">
        <v>126</v>
      </c>
      <c r="CDE2" s="9">
        <v>3</v>
      </c>
      <c r="CDF2" s="6" t="s">
        <v>124</v>
      </c>
      <c r="CDG2" s="60" t="e">
        <f>(CDH2/'1. Портфель'!#REF!)*100</f>
        <v>#REF!</v>
      </c>
      <c r="CDH2" s="61">
        <v>6499</v>
      </c>
      <c r="CDI2" s="60">
        <v>0.06</v>
      </c>
      <c r="CDJ2" s="61">
        <v>7395.7219999999998</v>
      </c>
      <c r="CDK2" s="60">
        <f t="shared" ref="CDK2" si="267">(6197/9719935)*100</f>
        <v>6.3755570381900703E-2</v>
      </c>
      <c r="CDL2" s="61" t="s">
        <v>126</v>
      </c>
      <c r="CDM2" s="9">
        <v>3</v>
      </c>
      <c r="CDN2" s="6" t="s">
        <v>124</v>
      </c>
      <c r="CDO2" s="60" t="e">
        <f>(CDP2/'1. Портфель'!#REF!)*100</f>
        <v>#REF!</v>
      </c>
      <c r="CDP2" s="61">
        <v>6499</v>
      </c>
      <c r="CDQ2" s="60">
        <v>0.06</v>
      </c>
      <c r="CDR2" s="61">
        <v>7395.7219999999998</v>
      </c>
      <c r="CDS2" s="60">
        <f t="shared" ref="CDS2" si="268">(6197/9719935)*100</f>
        <v>6.3755570381900703E-2</v>
      </c>
      <c r="CDT2" s="61" t="s">
        <v>126</v>
      </c>
      <c r="CDU2" s="9">
        <v>3</v>
      </c>
      <c r="CDV2" s="6" t="s">
        <v>124</v>
      </c>
      <c r="CDW2" s="60" t="e">
        <f>(CDX2/'1. Портфель'!#REF!)*100</f>
        <v>#REF!</v>
      </c>
      <c r="CDX2" s="61">
        <v>6499</v>
      </c>
      <c r="CDY2" s="60">
        <v>0.06</v>
      </c>
      <c r="CDZ2" s="61">
        <v>7395.7219999999998</v>
      </c>
      <c r="CEA2" s="60">
        <f t="shared" ref="CEA2" si="269">(6197/9719935)*100</f>
        <v>6.3755570381900703E-2</v>
      </c>
      <c r="CEB2" s="61" t="s">
        <v>126</v>
      </c>
      <c r="CEC2" s="9">
        <v>3</v>
      </c>
      <c r="CED2" s="6" t="s">
        <v>124</v>
      </c>
      <c r="CEE2" s="60" t="e">
        <f>(CEF2/'1. Портфель'!#REF!)*100</f>
        <v>#REF!</v>
      </c>
      <c r="CEF2" s="61">
        <v>6499</v>
      </c>
      <c r="CEG2" s="60">
        <v>0.06</v>
      </c>
      <c r="CEH2" s="61">
        <v>7395.7219999999998</v>
      </c>
      <c r="CEI2" s="60">
        <f t="shared" ref="CEI2" si="270">(6197/9719935)*100</f>
        <v>6.3755570381900703E-2</v>
      </c>
      <c r="CEJ2" s="61" t="s">
        <v>126</v>
      </c>
      <c r="CEK2" s="9">
        <v>3</v>
      </c>
      <c r="CEL2" s="6" t="s">
        <v>124</v>
      </c>
      <c r="CEM2" s="60" t="e">
        <f>(CEN2/'1. Портфель'!#REF!)*100</f>
        <v>#REF!</v>
      </c>
      <c r="CEN2" s="61">
        <v>6499</v>
      </c>
      <c r="CEO2" s="60">
        <v>0.06</v>
      </c>
      <c r="CEP2" s="61">
        <v>7395.7219999999998</v>
      </c>
      <c r="CEQ2" s="60">
        <f t="shared" ref="CEQ2" si="271">(6197/9719935)*100</f>
        <v>6.3755570381900703E-2</v>
      </c>
      <c r="CER2" s="61" t="s">
        <v>126</v>
      </c>
      <c r="CES2" s="9">
        <v>3</v>
      </c>
      <c r="CET2" s="6" t="s">
        <v>124</v>
      </c>
      <c r="CEU2" s="60" t="e">
        <f>(CEV2/'1. Портфель'!#REF!)*100</f>
        <v>#REF!</v>
      </c>
      <c r="CEV2" s="61">
        <v>6499</v>
      </c>
      <c r="CEW2" s="60">
        <v>0.06</v>
      </c>
      <c r="CEX2" s="61">
        <v>7395.7219999999998</v>
      </c>
      <c r="CEY2" s="60">
        <f t="shared" ref="CEY2" si="272">(6197/9719935)*100</f>
        <v>6.3755570381900703E-2</v>
      </c>
      <c r="CEZ2" s="61" t="s">
        <v>126</v>
      </c>
      <c r="CFA2" s="9">
        <v>3</v>
      </c>
      <c r="CFB2" s="6" t="s">
        <v>124</v>
      </c>
      <c r="CFC2" s="60" t="e">
        <f>(CFD2/'1. Портфель'!#REF!)*100</f>
        <v>#REF!</v>
      </c>
      <c r="CFD2" s="61">
        <v>6499</v>
      </c>
      <c r="CFE2" s="60">
        <v>0.06</v>
      </c>
      <c r="CFF2" s="61">
        <v>7395.7219999999998</v>
      </c>
      <c r="CFG2" s="60">
        <f t="shared" ref="CFG2" si="273">(6197/9719935)*100</f>
        <v>6.3755570381900703E-2</v>
      </c>
      <c r="CFH2" s="61" t="s">
        <v>126</v>
      </c>
      <c r="CFI2" s="9">
        <v>3</v>
      </c>
      <c r="CFJ2" s="6" t="s">
        <v>124</v>
      </c>
      <c r="CFK2" s="60" t="e">
        <f>(CFL2/'1. Портфель'!#REF!)*100</f>
        <v>#REF!</v>
      </c>
      <c r="CFL2" s="61">
        <v>6499</v>
      </c>
      <c r="CFM2" s="60">
        <v>0.06</v>
      </c>
      <c r="CFN2" s="61">
        <v>7395.7219999999998</v>
      </c>
      <c r="CFO2" s="60">
        <f t="shared" ref="CFO2" si="274">(6197/9719935)*100</f>
        <v>6.3755570381900703E-2</v>
      </c>
      <c r="CFP2" s="61" t="s">
        <v>126</v>
      </c>
      <c r="CFQ2" s="9">
        <v>3</v>
      </c>
      <c r="CFR2" s="6" t="s">
        <v>124</v>
      </c>
      <c r="CFS2" s="60" t="e">
        <f>(CFT2/'1. Портфель'!#REF!)*100</f>
        <v>#REF!</v>
      </c>
      <c r="CFT2" s="61">
        <v>6499</v>
      </c>
      <c r="CFU2" s="60">
        <v>0.06</v>
      </c>
      <c r="CFV2" s="61">
        <v>7395.7219999999998</v>
      </c>
      <c r="CFW2" s="60">
        <f t="shared" ref="CFW2" si="275">(6197/9719935)*100</f>
        <v>6.3755570381900703E-2</v>
      </c>
      <c r="CFX2" s="61" t="s">
        <v>126</v>
      </c>
      <c r="CFY2" s="9">
        <v>3</v>
      </c>
      <c r="CFZ2" s="6" t="s">
        <v>124</v>
      </c>
      <c r="CGA2" s="60" t="e">
        <f>(CGB2/'1. Портфель'!#REF!)*100</f>
        <v>#REF!</v>
      </c>
      <c r="CGB2" s="61">
        <v>6499</v>
      </c>
      <c r="CGC2" s="60">
        <v>0.06</v>
      </c>
      <c r="CGD2" s="61">
        <v>7395.7219999999998</v>
      </c>
      <c r="CGE2" s="60">
        <f t="shared" ref="CGE2" si="276">(6197/9719935)*100</f>
        <v>6.3755570381900703E-2</v>
      </c>
      <c r="CGF2" s="61" t="s">
        <v>126</v>
      </c>
      <c r="CGG2" s="9">
        <v>3</v>
      </c>
      <c r="CGH2" s="6" t="s">
        <v>124</v>
      </c>
      <c r="CGI2" s="60" t="e">
        <f>(CGJ2/'1. Портфель'!#REF!)*100</f>
        <v>#REF!</v>
      </c>
      <c r="CGJ2" s="61">
        <v>6499</v>
      </c>
      <c r="CGK2" s="60">
        <v>0.06</v>
      </c>
      <c r="CGL2" s="61">
        <v>7395.7219999999998</v>
      </c>
      <c r="CGM2" s="60">
        <f t="shared" ref="CGM2" si="277">(6197/9719935)*100</f>
        <v>6.3755570381900703E-2</v>
      </c>
      <c r="CGN2" s="61" t="s">
        <v>126</v>
      </c>
      <c r="CGO2" s="9">
        <v>3</v>
      </c>
      <c r="CGP2" s="6" t="s">
        <v>124</v>
      </c>
      <c r="CGQ2" s="60" t="e">
        <f>(CGR2/'1. Портфель'!#REF!)*100</f>
        <v>#REF!</v>
      </c>
      <c r="CGR2" s="61">
        <v>6499</v>
      </c>
      <c r="CGS2" s="60">
        <v>0.06</v>
      </c>
      <c r="CGT2" s="61">
        <v>7395.7219999999998</v>
      </c>
      <c r="CGU2" s="60">
        <f t="shared" ref="CGU2" si="278">(6197/9719935)*100</f>
        <v>6.3755570381900703E-2</v>
      </c>
      <c r="CGV2" s="61" t="s">
        <v>126</v>
      </c>
      <c r="CGW2" s="9">
        <v>3</v>
      </c>
      <c r="CGX2" s="6" t="s">
        <v>124</v>
      </c>
      <c r="CGY2" s="60" t="e">
        <f>(CGZ2/'1. Портфель'!#REF!)*100</f>
        <v>#REF!</v>
      </c>
      <c r="CGZ2" s="61">
        <v>6499</v>
      </c>
      <c r="CHA2" s="60">
        <v>0.06</v>
      </c>
      <c r="CHB2" s="61">
        <v>7395.7219999999998</v>
      </c>
      <c r="CHC2" s="60">
        <f t="shared" ref="CHC2" si="279">(6197/9719935)*100</f>
        <v>6.3755570381900703E-2</v>
      </c>
      <c r="CHD2" s="61" t="s">
        <v>126</v>
      </c>
      <c r="CHE2" s="9">
        <v>3</v>
      </c>
      <c r="CHF2" s="6" t="s">
        <v>124</v>
      </c>
      <c r="CHG2" s="60" t="e">
        <f>(CHH2/'1. Портфель'!#REF!)*100</f>
        <v>#REF!</v>
      </c>
      <c r="CHH2" s="61">
        <v>6499</v>
      </c>
      <c r="CHI2" s="60">
        <v>0.06</v>
      </c>
      <c r="CHJ2" s="61">
        <v>7395.7219999999998</v>
      </c>
      <c r="CHK2" s="60">
        <f t="shared" ref="CHK2" si="280">(6197/9719935)*100</f>
        <v>6.3755570381900703E-2</v>
      </c>
      <c r="CHL2" s="61" t="s">
        <v>126</v>
      </c>
      <c r="CHM2" s="9">
        <v>3</v>
      </c>
      <c r="CHN2" s="6" t="s">
        <v>124</v>
      </c>
      <c r="CHO2" s="60" t="e">
        <f>(CHP2/'1. Портфель'!#REF!)*100</f>
        <v>#REF!</v>
      </c>
      <c r="CHP2" s="61">
        <v>6499</v>
      </c>
      <c r="CHQ2" s="60">
        <v>0.06</v>
      </c>
      <c r="CHR2" s="61">
        <v>7395.7219999999998</v>
      </c>
      <c r="CHS2" s="60">
        <f t="shared" ref="CHS2" si="281">(6197/9719935)*100</f>
        <v>6.3755570381900703E-2</v>
      </c>
      <c r="CHT2" s="61" t="s">
        <v>126</v>
      </c>
      <c r="CHU2" s="9">
        <v>3</v>
      </c>
      <c r="CHV2" s="6" t="s">
        <v>124</v>
      </c>
      <c r="CHW2" s="60" t="e">
        <f>(CHX2/'1. Портфель'!#REF!)*100</f>
        <v>#REF!</v>
      </c>
      <c r="CHX2" s="61">
        <v>6499</v>
      </c>
      <c r="CHY2" s="60">
        <v>0.06</v>
      </c>
      <c r="CHZ2" s="61">
        <v>7395.7219999999998</v>
      </c>
      <c r="CIA2" s="60">
        <f t="shared" ref="CIA2" si="282">(6197/9719935)*100</f>
        <v>6.3755570381900703E-2</v>
      </c>
      <c r="CIB2" s="61" t="s">
        <v>126</v>
      </c>
      <c r="CIC2" s="9">
        <v>3</v>
      </c>
      <c r="CID2" s="6" t="s">
        <v>124</v>
      </c>
      <c r="CIE2" s="60" t="e">
        <f>(CIF2/'1. Портфель'!#REF!)*100</f>
        <v>#REF!</v>
      </c>
      <c r="CIF2" s="61">
        <v>6499</v>
      </c>
      <c r="CIG2" s="60">
        <v>0.06</v>
      </c>
      <c r="CIH2" s="61">
        <v>7395.7219999999998</v>
      </c>
      <c r="CII2" s="60">
        <f t="shared" ref="CII2" si="283">(6197/9719935)*100</f>
        <v>6.3755570381900703E-2</v>
      </c>
      <c r="CIJ2" s="61" t="s">
        <v>126</v>
      </c>
      <c r="CIK2" s="9">
        <v>3</v>
      </c>
      <c r="CIL2" s="6" t="s">
        <v>124</v>
      </c>
      <c r="CIM2" s="60" t="e">
        <f>(CIN2/'1. Портфель'!#REF!)*100</f>
        <v>#REF!</v>
      </c>
      <c r="CIN2" s="61">
        <v>6499</v>
      </c>
      <c r="CIO2" s="60">
        <v>0.06</v>
      </c>
      <c r="CIP2" s="61">
        <v>7395.7219999999998</v>
      </c>
      <c r="CIQ2" s="60">
        <f t="shared" ref="CIQ2" si="284">(6197/9719935)*100</f>
        <v>6.3755570381900703E-2</v>
      </c>
      <c r="CIR2" s="61" t="s">
        <v>126</v>
      </c>
      <c r="CIS2" s="9">
        <v>3</v>
      </c>
      <c r="CIT2" s="6" t="s">
        <v>124</v>
      </c>
      <c r="CIU2" s="60" t="e">
        <f>(CIV2/'1. Портфель'!#REF!)*100</f>
        <v>#REF!</v>
      </c>
      <c r="CIV2" s="61">
        <v>6499</v>
      </c>
      <c r="CIW2" s="60">
        <v>0.06</v>
      </c>
      <c r="CIX2" s="61">
        <v>7395.7219999999998</v>
      </c>
      <c r="CIY2" s="60">
        <f t="shared" ref="CIY2" si="285">(6197/9719935)*100</f>
        <v>6.3755570381900703E-2</v>
      </c>
      <c r="CIZ2" s="61" t="s">
        <v>126</v>
      </c>
      <c r="CJA2" s="9">
        <v>3</v>
      </c>
      <c r="CJB2" s="6" t="s">
        <v>124</v>
      </c>
      <c r="CJC2" s="60" t="e">
        <f>(CJD2/'1. Портфель'!#REF!)*100</f>
        <v>#REF!</v>
      </c>
      <c r="CJD2" s="61">
        <v>6499</v>
      </c>
      <c r="CJE2" s="60">
        <v>0.06</v>
      </c>
      <c r="CJF2" s="61">
        <v>7395.7219999999998</v>
      </c>
      <c r="CJG2" s="60">
        <f t="shared" ref="CJG2" si="286">(6197/9719935)*100</f>
        <v>6.3755570381900703E-2</v>
      </c>
      <c r="CJH2" s="61" t="s">
        <v>126</v>
      </c>
      <c r="CJI2" s="9">
        <v>3</v>
      </c>
      <c r="CJJ2" s="6" t="s">
        <v>124</v>
      </c>
      <c r="CJK2" s="60" t="e">
        <f>(CJL2/'1. Портфель'!#REF!)*100</f>
        <v>#REF!</v>
      </c>
      <c r="CJL2" s="61">
        <v>6499</v>
      </c>
      <c r="CJM2" s="60">
        <v>0.06</v>
      </c>
      <c r="CJN2" s="61">
        <v>7395.7219999999998</v>
      </c>
      <c r="CJO2" s="60">
        <f t="shared" ref="CJO2" si="287">(6197/9719935)*100</f>
        <v>6.3755570381900703E-2</v>
      </c>
      <c r="CJP2" s="61" t="s">
        <v>126</v>
      </c>
      <c r="CJQ2" s="9">
        <v>3</v>
      </c>
      <c r="CJR2" s="6" t="s">
        <v>124</v>
      </c>
      <c r="CJS2" s="60" t="e">
        <f>(CJT2/'1. Портфель'!#REF!)*100</f>
        <v>#REF!</v>
      </c>
      <c r="CJT2" s="61">
        <v>6499</v>
      </c>
      <c r="CJU2" s="60">
        <v>0.06</v>
      </c>
      <c r="CJV2" s="61">
        <v>7395.7219999999998</v>
      </c>
      <c r="CJW2" s="60">
        <f t="shared" ref="CJW2" si="288">(6197/9719935)*100</f>
        <v>6.3755570381900703E-2</v>
      </c>
      <c r="CJX2" s="61" t="s">
        <v>126</v>
      </c>
      <c r="CJY2" s="9">
        <v>3</v>
      </c>
      <c r="CJZ2" s="6" t="s">
        <v>124</v>
      </c>
      <c r="CKA2" s="60" t="e">
        <f>(CKB2/'1. Портфель'!#REF!)*100</f>
        <v>#REF!</v>
      </c>
      <c r="CKB2" s="61">
        <v>6499</v>
      </c>
      <c r="CKC2" s="60">
        <v>0.06</v>
      </c>
      <c r="CKD2" s="61">
        <v>7395.7219999999998</v>
      </c>
      <c r="CKE2" s="60">
        <f t="shared" ref="CKE2" si="289">(6197/9719935)*100</f>
        <v>6.3755570381900703E-2</v>
      </c>
      <c r="CKF2" s="61" t="s">
        <v>126</v>
      </c>
      <c r="CKG2" s="9">
        <v>3</v>
      </c>
      <c r="CKH2" s="6" t="s">
        <v>124</v>
      </c>
      <c r="CKI2" s="60" t="e">
        <f>(CKJ2/'1. Портфель'!#REF!)*100</f>
        <v>#REF!</v>
      </c>
      <c r="CKJ2" s="61">
        <v>6499</v>
      </c>
      <c r="CKK2" s="60">
        <v>0.06</v>
      </c>
      <c r="CKL2" s="61">
        <v>7395.7219999999998</v>
      </c>
      <c r="CKM2" s="60">
        <f t="shared" ref="CKM2" si="290">(6197/9719935)*100</f>
        <v>6.3755570381900703E-2</v>
      </c>
      <c r="CKN2" s="61" t="s">
        <v>126</v>
      </c>
      <c r="CKO2" s="9">
        <v>3</v>
      </c>
      <c r="CKP2" s="6" t="s">
        <v>124</v>
      </c>
      <c r="CKQ2" s="60" t="e">
        <f>(CKR2/'1. Портфель'!#REF!)*100</f>
        <v>#REF!</v>
      </c>
      <c r="CKR2" s="61">
        <v>6499</v>
      </c>
      <c r="CKS2" s="60">
        <v>0.06</v>
      </c>
      <c r="CKT2" s="61">
        <v>7395.7219999999998</v>
      </c>
      <c r="CKU2" s="60">
        <f t="shared" ref="CKU2" si="291">(6197/9719935)*100</f>
        <v>6.3755570381900703E-2</v>
      </c>
      <c r="CKV2" s="61" t="s">
        <v>126</v>
      </c>
      <c r="CKW2" s="9">
        <v>3</v>
      </c>
      <c r="CKX2" s="6" t="s">
        <v>124</v>
      </c>
      <c r="CKY2" s="60" t="e">
        <f>(CKZ2/'1. Портфель'!#REF!)*100</f>
        <v>#REF!</v>
      </c>
      <c r="CKZ2" s="61">
        <v>6499</v>
      </c>
      <c r="CLA2" s="60">
        <v>0.06</v>
      </c>
      <c r="CLB2" s="61">
        <v>7395.7219999999998</v>
      </c>
      <c r="CLC2" s="60">
        <f t="shared" ref="CLC2" si="292">(6197/9719935)*100</f>
        <v>6.3755570381900703E-2</v>
      </c>
      <c r="CLD2" s="61" t="s">
        <v>126</v>
      </c>
      <c r="CLE2" s="9">
        <v>3</v>
      </c>
      <c r="CLF2" s="6" t="s">
        <v>124</v>
      </c>
      <c r="CLG2" s="60" t="e">
        <f>(CLH2/'1. Портфель'!#REF!)*100</f>
        <v>#REF!</v>
      </c>
      <c r="CLH2" s="61">
        <v>6499</v>
      </c>
      <c r="CLI2" s="60">
        <v>0.06</v>
      </c>
      <c r="CLJ2" s="61">
        <v>7395.7219999999998</v>
      </c>
      <c r="CLK2" s="60">
        <f t="shared" ref="CLK2" si="293">(6197/9719935)*100</f>
        <v>6.3755570381900703E-2</v>
      </c>
      <c r="CLL2" s="61" t="s">
        <v>126</v>
      </c>
      <c r="CLM2" s="9">
        <v>3</v>
      </c>
      <c r="CLN2" s="6" t="s">
        <v>124</v>
      </c>
      <c r="CLO2" s="60" t="e">
        <f>(CLP2/'1. Портфель'!#REF!)*100</f>
        <v>#REF!</v>
      </c>
      <c r="CLP2" s="61">
        <v>6499</v>
      </c>
      <c r="CLQ2" s="60">
        <v>0.06</v>
      </c>
      <c r="CLR2" s="61">
        <v>7395.7219999999998</v>
      </c>
      <c r="CLS2" s="60">
        <f t="shared" ref="CLS2" si="294">(6197/9719935)*100</f>
        <v>6.3755570381900703E-2</v>
      </c>
      <c r="CLT2" s="61" t="s">
        <v>126</v>
      </c>
      <c r="CLU2" s="9">
        <v>3</v>
      </c>
      <c r="CLV2" s="6" t="s">
        <v>124</v>
      </c>
      <c r="CLW2" s="60" t="e">
        <f>(CLX2/'1. Портфель'!#REF!)*100</f>
        <v>#REF!</v>
      </c>
      <c r="CLX2" s="61">
        <v>6499</v>
      </c>
      <c r="CLY2" s="60">
        <v>0.06</v>
      </c>
      <c r="CLZ2" s="61">
        <v>7395.7219999999998</v>
      </c>
      <c r="CMA2" s="60">
        <f t="shared" ref="CMA2" si="295">(6197/9719935)*100</f>
        <v>6.3755570381900703E-2</v>
      </c>
      <c r="CMB2" s="61" t="s">
        <v>126</v>
      </c>
      <c r="CMC2" s="9">
        <v>3</v>
      </c>
      <c r="CMD2" s="6" t="s">
        <v>124</v>
      </c>
      <c r="CME2" s="60" t="e">
        <f>(CMF2/'1. Портфель'!#REF!)*100</f>
        <v>#REF!</v>
      </c>
      <c r="CMF2" s="61">
        <v>6499</v>
      </c>
      <c r="CMG2" s="60">
        <v>0.06</v>
      </c>
      <c r="CMH2" s="61">
        <v>7395.7219999999998</v>
      </c>
      <c r="CMI2" s="60">
        <f t="shared" ref="CMI2" si="296">(6197/9719935)*100</f>
        <v>6.3755570381900703E-2</v>
      </c>
      <c r="CMJ2" s="61" t="s">
        <v>126</v>
      </c>
      <c r="CMK2" s="9">
        <v>3</v>
      </c>
      <c r="CML2" s="6" t="s">
        <v>124</v>
      </c>
      <c r="CMM2" s="60" t="e">
        <f>(CMN2/'1. Портфель'!#REF!)*100</f>
        <v>#REF!</v>
      </c>
      <c r="CMN2" s="61">
        <v>6499</v>
      </c>
      <c r="CMO2" s="60">
        <v>0.06</v>
      </c>
      <c r="CMP2" s="61">
        <v>7395.7219999999998</v>
      </c>
      <c r="CMQ2" s="60">
        <f t="shared" ref="CMQ2" si="297">(6197/9719935)*100</f>
        <v>6.3755570381900703E-2</v>
      </c>
      <c r="CMR2" s="61" t="s">
        <v>126</v>
      </c>
      <c r="CMS2" s="9">
        <v>3</v>
      </c>
      <c r="CMT2" s="6" t="s">
        <v>124</v>
      </c>
      <c r="CMU2" s="60" t="e">
        <f>(CMV2/'1. Портфель'!#REF!)*100</f>
        <v>#REF!</v>
      </c>
      <c r="CMV2" s="61">
        <v>6499</v>
      </c>
      <c r="CMW2" s="60">
        <v>0.06</v>
      </c>
      <c r="CMX2" s="61">
        <v>7395.7219999999998</v>
      </c>
      <c r="CMY2" s="60">
        <f t="shared" ref="CMY2" si="298">(6197/9719935)*100</f>
        <v>6.3755570381900703E-2</v>
      </c>
      <c r="CMZ2" s="61" t="s">
        <v>126</v>
      </c>
      <c r="CNA2" s="9">
        <v>3</v>
      </c>
      <c r="CNB2" s="6" t="s">
        <v>124</v>
      </c>
      <c r="CNC2" s="60" t="e">
        <f>(CND2/'1. Портфель'!#REF!)*100</f>
        <v>#REF!</v>
      </c>
      <c r="CND2" s="61">
        <v>6499</v>
      </c>
      <c r="CNE2" s="60">
        <v>0.06</v>
      </c>
      <c r="CNF2" s="61">
        <v>7395.7219999999998</v>
      </c>
      <c r="CNG2" s="60">
        <f t="shared" ref="CNG2" si="299">(6197/9719935)*100</f>
        <v>6.3755570381900703E-2</v>
      </c>
      <c r="CNH2" s="61" t="s">
        <v>126</v>
      </c>
      <c r="CNI2" s="9">
        <v>3</v>
      </c>
      <c r="CNJ2" s="6" t="s">
        <v>124</v>
      </c>
      <c r="CNK2" s="60" t="e">
        <f>(CNL2/'1. Портфель'!#REF!)*100</f>
        <v>#REF!</v>
      </c>
      <c r="CNL2" s="61">
        <v>6499</v>
      </c>
      <c r="CNM2" s="60">
        <v>0.06</v>
      </c>
      <c r="CNN2" s="61">
        <v>7395.7219999999998</v>
      </c>
      <c r="CNO2" s="60">
        <f t="shared" ref="CNO2" si="300">(6197/9719935)*100</f>
        <v>6.3755570381900703E-2</v>
      </c>
      <c r="CNP2" s="61" t="s">
        <v>126</v>
      </c>
      <c r="CNQ2" s="9">
        <v>3</v>
      </c>
      <c r="CNR2" s="6" t="s">
        <v>124</v>
      </c>
      <c r="CNS2" s="60" t="e">
        <f>(CNT2/'1. Портфель'!#REF!)*100</f>
        <v>#REF!</v>
      </c>
      <c r="CNT2" s="61">
        <v>6499</v>
      </c>
      <c r="CNU2" s="60">
        <v>0.06</v>
      </c>
      <c r="CNV2" s="61">
        <v>7395.7219999999998</v>
      </c>
      <c r="CNW2" s="60">
        <f t="shared" ref="CNW2" si="301">(6197/9719935)*100</f>
        <v>6.3755570381900703E-2</v>
      </c>
      <c r="CNX2" s="61" t="s">
        <v>126</v>
      </c>
      <c r="CNY2" s="9">
        <v>3</v>
      </c>
      <c r="CNZ2" s="6" t="s">
        <v>124</v>
      </c>
      <c r="COA2" s="60" t="e">
        <f>(COB2/'1. Портфель'!#REF!)*100</f>
        <v>#REF!</v>
      </c>
      <c r="COB2" s="61">
        <v>6499</v>
      </c>
      <c r="COC2" s="60">
        <v>0.06</v>
      </c>
      <c r="COD2" s="61">
        <v>7395.7219999999998</v>
      </c>
      <c r="COE2" s="60">
        <f t="shared" ref="COE2" si="302">(6197/9719935)*100</f>
        <v>6.3755570381900703E-2</v>
      </c>
      <c r="COF2" s="61" t="s">
        <v>126</v>
      </c>
      <c r="COG2" s="9">
        <v>3</v>
      </c>
      <c r="COH2" s="6" t="s">
        <v>124</v>
      </c>
      <c r="COI2" s="60" t="e">
        <f>(COJ2/'1. Портфель'!#REF!)*100</f>
        <v>#REF!</v>
      </c>
      <c r="COJ2" s="61">
        <v>6499</v>
      </c>
      <c r="COK2" s="60">
        <v>0.06</v>
      </c>
      <c r="COL2" s="61">
        <v>7395.7219999999998</v>
      </c>
      <c r="COM2" s="60">
        <f t="shared" ref="COM2" si="303">(6197/9719935)*100</f>
        <v>6.3755570381900703E-2</v>
      </c>
      <c r="CON2" s="61" t="s">
        <v>126</v>
      </c>
      <c r="COO2" s="9">
        <v>3</v>
      </c>
      <c r="COP2" s="6" t="s">
        <v>124</v>
      </c>
      <c r="COQ2" s="60" t="e">
        <f>(COR2/'1. Портфель'!#REF!)*100</f>
        <v>#REF!</v>
      </c>
      <c r="COR2" s="61">
        <v>6499</v>
      </c>
      <c r="COS2" s="60">
        <v>0.06</v>
      </c>
      <c r="COT2" s="61">
        <v>7395.7219999999998</v>
      </c>
      <c r="COU2" s="60">
        <f t="shared" ref="COU2" si="304">(6197/9719935)*100</f>
        <v>6.3755570381900703E-2</v>
      </c>
      <c r="COV2" s="61" t="s">
        <v>126</v>
      </c>
      <c r="COW2" s="9">
        <v>3</v>
      </c>
      <c r="COX2" s="6" t="s">
        <v>124</v>
      </c>
      <c r="COY2" s="60" t="e">
        <f>(COZ2/'1. Портфель'!#REF!)*100</f>
        <v>#REF!</v>
      </c>
      <c r="COZ2" s="61">
        <v>6499</v>
      </c>
      <c r="CPA2" s="60">
        <v>0.06</v>
      </c>
      <c r="CPB2" s="61">
        <v>7395.7219999999998</v>
      </c>
      <c r="CPC2" s="60">
        <f t="shared" ref="CPC2" si="305">(6197/9719935)*100</f>
        <v>6.3755570381900703E-2</v>
      </c>
      <c r="CPD2" s="61" t="s">
        <v>126</v>
      </c>
      <c r="CPE2" s="9">
        <v>3</v>
      </c>
      <c r="CPF2" s="6" t="s">
        <v>124</v>
      </c>
      <c r="CPG2" s="60" t="e">
        <f>(CPH2/'1. Портфель'!#REF!)*100</f>
        <v>#REF!</v>
      </c>
      <c r="CPH2" s="61">
        <v>6499</v>
      </c>
      <c r="CPI2" s="60">
        <v>0.06</v>
      </c>
      <c r="CPJ2" s="61">
        <v>7395.7219999999998</v>
      </c>
      <c r="CPK2" s="60">
        <f t="shared" ref="CPK2" si="306">(6197/9719935)*100</f>
        <v>6.3755570381900703E-2</v>
      </c>
      <c r="CPL2" s="61" t="s">
        <v>126</v>
      </c>
      <c r="CPM2" s="9">
        <v>3</v>
      </c>
      <c r="CPN2" s="6" t="s">
        <v>124</v>
      </c>
      <c r="CPO2" s="60" t="e">
        <f>(CPP2/'1. Портфель'!#REF!)*100</f>
        <v>#REF!</v>
      </c>
      <c r="CPP2" s="61">
        <v>6499</v>
      </c>
      <c r="CPQ2" s="60">
        <v>0.06</v>
      </c>
      <c r="CPR2" s="61">
        <v>7395.7219999999998</v>
      </c>
      <c r="CPS2" s="60">
        <f t="shared" ref="CPS2" si="307">(6197/9719935)*100</f>
        <v>6.3755570381900703E-2</v>
      </c>
      <c r="CPT2" s="61" t="s">
        <v>126</v>
      </c>
      <c r="CPU2" s="9">
        <v>3</v>
      </c>
      <c r="CPV2" s="6" t="s">
        <v>124</v>
      </c>
      <c r="CPW2" s="60" t="e">
        <f>(CPX2/'1. Портфель'!#REF!)*100</f>
        <v>#REF!</v>
      </c>
      <c r="CPX2" s="61">
        <v>6499</v>
      </c>
      <c r="CPY2" s="60">
        <v>0.06</v>
      </c>
      <c r="CPZ2" s="61">
        <v>7395.7219999999998</v>
      </c>
      <c r="CQA2" s="60">
        <f t="shared" ref="CQA2" si="308">(6197/9719935)*100</f>
        <v>6.3755570381900703E-2</v>
      </c>
      <c r="CQB2" s="61" t="s">
        <v>126</v>
      </c>
      <c r="CQC2" s="9">
        <v>3</v>
      </c>
      <c r="CQD2" s="6" t="s">
        <v>124</v>
      </c>
      <c r="CQE2" s="60" t="e">
        <f>(CQF2/'1. Портфель'!#REF!)*100</f>
        <v>#REF!</v>
      </c>
      <c r="CQF2" s="61">
        <v>6499</v>
      </c>
      <c r="CQG2" s="60">
        <v>0.06</v>
      </c>
      <c r="CQH2" s="61">
        <v>7395.7219999999998</v>
      </c>
      <c r="CQI2" s="60">
        <f t="shared" ref="CQI2" si="309">(6197/9719935)*100</f>
        <v>6.3755570381900703E-2</v>
      </c>
      <c r="CQJ2" s="61" t="s">
        <v>126</v>
      </c>
      <c r="CQK2" s="9">
        <v>3</v>
      </c>
      <c r="CQL2" s="6" t="s">
        <v>124</v>
      </c>
      <c r="CQM2" s="60" t="e">
        <f>(CQN2/'1. Портфель'!#REF!)*100</f>
        <v>#REF!</v>
      </c>
      <c r="CQN2" s="61">
        <v>6499</v>
      </c>
      <c r="CQO2" s="60">
        <v>0.06</v>
      </c>
      <c r="CQP2" s="61">
        <v>7395.7219999999998</v>
      </c>
      <c r="CQQ2" s="60">
        <f t="shared" ref="CQQ2" si="310">(6197/9719935)*100</f>
        <v>6.3755570381900703E-2</v>
      </c>
      <c r="CQR2" s="61" t="s">
        <v>126</v>
      </c>
      <c r="CQS2" s="9">
        <v>3</v>
      </c>
      <c r="CQT2" s="6" t="s">
        <v>124</v>
      </c>
      <c r="CQU2" s="60" t="e">
        <f>(CQV2/'1. Портфель'!#REF!)*100</f>
        <v>#REF!</v>
      </c>
      <c r="CQV2" s="61">
        <v>6499</v>
      </c>
      <c r="CQW2" s="60">
        <v>0.06</v>
      </c>
      <c r="CQX2" s="61">
        <v>7395.7219999999998</v>
      </c>
      <c r="CQY2" s="60">
        <f t="shared" ref="CQY2" si="311">(6197/9719935)*100</f>
        <v>6.3755570381900703E-2</v>
      </c>
      <c r="CQZ2" s="61" t="s">
        <v>126</v>
      </c>
      <c r="CRA2" s="9">
        <v>3</v>
      </c>
      <c r="CRB2" s="6" t="s">
        <v>124</v>
      </c>
      <c r="CRC2" s="60" t="e">
        <f>(CRD2/'1. Портфель'!#REF!)*100</f>
        <v>#REF!</v>
      </c>
      <c r="CRD2" s="61">
        <v>6499</v>
      </c>
      <c r="CRE2" s="60">
        <v>0.06</v>
      </c>
      <c r="CRF2" s="61">
        <v>7395.7219999999998</v>
      </c>
      <c r="CRG2" s="60">
        <f t="shared" ref="CRG2" si="312">(6197/9719935)*100</f>
        <v>6.3755570381900703E-2</v>
      </c>
      <c r="CRH2" s="61" t="s">
        <v>126</v>
      </c>
      <c r="CRI2" s="9">
        <v>3</v>
      </c>
      <c r="CRJ2" s="6" t="s">
        <v>124</v>
      </c>
      <c r="CRK2" s="60" t="e">
        <f>(CRL2/'1. Портфель'!#REF!)*100</f>
        <v>#REF!</v>
      </c>
      <c r="CRL2" s="61">
        <v>6499</v>
      </c>
      <c r="CRM2" s="60">
        <v>0.06</v>
      </c>
      <c r="CRN2" s="61">
        <v>7395.7219999999998</v>
      </c>
      <c r="CRO2" s="60">
        <f t="shared" ref="CRO2" si="313">(6197/9719935)*100</f>
        <v>6.3755570381900703E-2</v>
      </c>
      <c r="CRP2" s="61" t="s">
        <v>126</v>
      </c>
      <c r="CRQ2" s="9">
        <v>3</v>
      </c>
      <c r="CRR2" s="6" t="s">
        <v>124</v>
      </c>
      <c r="CRS2" s="60" t="e">
        <f>(CRT2/'1. Портфель'!#REF!)*100</f>
        <v>#REF!</v>
      </c>
      <c r="CRT2" s="61">
        <v>6499</v>
      </c>
      <c r="CRU2" s="60">
        <v>0.06</v>
      </c>
      <c r="CRV2" s="61">
        <v>7395.7219999999998</v>
      </c>
      <c r="CRW2" s="60">
        <f t="shared" ref="CRW2" si="314">(6197/9719935)*100</f>
        <v>6.3755570381900703E-2</v>
      </c>
      <c r="CRX2" s="61" t="s">
        <v>126</v>
      </c>
      <c r="CRY2" s="9">
        <v>3</v>
      </c>
      <c r="CRZ2" s="6" t="s">
        <v>124</v>
      </c>
      <c r="CSA2" s="60" t="e">
        <f>(CSB2/'1. Портфель'!#REF!)*100</f>
        <v>#REF!</v>
      </c>
      <c r="CSB2" s="61">
        <v>6499</v>
      </c>
      <c r="CSC2" s="60">
        <v>0.06</v>
      </c>
      <c r="CSD2" s="61">
        <v>7395.7219999999998</v>
      </c>
      <c r="CSE2" s="60">
        <f t="shared" ref="CSE2" si="315">(6197/9719935)*100</f>
        <v>6.3755570381900703E-2</v>
      </c>
      <c r="CSF2" s="61" t="s">
        <v>126</v>
      </c>
      <c r="CSG2" s="9">
        <v>3</v>
      </c>
      <c r="CSH2" s="6" t="s">
        <v>124</v>
      </c>
      <c r="CSI2" s="60" t="e">
        <f>(CSJ2/'1. Портфель'!#REF!)*100</f>
        <v>#REF!</v>
      </c>
      <c r="CSJ2" s="61">
        <v>6499</v>
      </c>
      <c r="CSK2" s="60">
        <v>0.06</v>
      </c>
      <c r="CSL2" s="61">
        <v>7395.7219999999998</v>
      </c>
      <c r="CSM2" s="60">
        <f t="shared" ref="CSM2" si="316">(6197/9719935)*100</f>
        <v>6.3755570381900703E-2</v>
      </c>
      <c r="CSN2" s="61" t="s">
        <v>126</v>
      </c>
      <c r="CSO2" s="9">
        <v>3</v>
      </c>
      <c r="CSP2" s="6" t="s">
        <v>124</v>
      </c>
      <c r="CSQ2" s="60" t="e">
        <f>(CSR2/'1. Портфель'!#REF!)*100</f>
        <v>#REF!</v>
      </c>
      <c r="CSR2" s="61">
        <v>6499</v>
      </c>
      <c r="CSS2" s="60">
        <v>0.06</v>
      </c>
      <c r="CST2" s="61">
        <v>7395.7219999999998</v>
      </c>
      <c r="CSU2" s="60">
        <f t="shared" ref="CSU2" si="317">(6197/9719935)*100</f>
        <v>6.3755570381900703E-2</v>
      </c>
      <c r="CSV2" s="61" t="s">
        <v>126</v>
      </c>
      <c r="CSW2" s="9">
        <v>3</v>
      </c>
      <c r="CSX2" s="6" t="s">
        <v>124</v>
      </c>
      <c r="CSY2" s="60" t="e">
        <f>(CSZ2/'1. Портфель'!#REF!)*100</f>
        <v>#REF!</v>
      </c>
      <c r="CSZ2" s="61">
        <v>6499</v>
      </c>
      <c r="CTA2" s="60">
        <v>0.06</v>
      </c>
      <c r="CTB2" s="61">
        <v>7395.7219999999998</v>
      </c>
      <c r="CTC2" s="60">
        <f t="shared" ref="CTC2" si="318">(6197/9719935)*100</f>
        <v>6.3755570381900703E-2</v>
      </c>
      <c r="CTD2" s="61" t="s">
        <v>126</v>
      </c>
      <c r="CTE2" s="9">
        <v>3</v>
      </c>
      <c r="CTF2" s="6" t="s">
        <v>124</v>
      </c>
      <c r="CTG2" s="60" t="e">
        <f>(CTH2/'1. Портфель'!#REF!)*100</f>
        <v>#REF!</v>
      </c>
      <c r="CTH2" s="61">
        <v>6499</v>
      </c>
      <c r="CTI2" s="60">
        <v>0.06</v>
      </c>
      <c r="CTJ2" s="61">
        <v>7395.7219999999998</v>
      </c>
      <c r="CTK2" s="60">
        <f t="shared" ref="CTK2" si="319">(6197/9719935)*100</f>
        <v>6.3755570381900703E-2</v>
      </c>
      <c r="CTL2" s="61" t="s">
        <v>126</v>
      </c>
      <c r="CTM2" s="9">
        <v>3</v>
      </c>
      <c r="CTN2" s="6" t="s">
        <v>124</v>
      </c>
      <c r="CTO2" s="60" t="e">
        <f>(CTP2/'1. Портфель'!#REF!)*100</f>
        <v>#REF!</v>
      </c>
      <c r="CTP2" s="61">
        <v>6499</v>
      </c>
      <c r="CTQ2" s="60">
        <v>0.06</v>
      </c>
      <c r="CTR2" s="61">
        <v>7395.7219999999998</v>
      </c>
      <c r="CTS2" s="60">
        <f t="shared" ref="CTS2" si="320">(6197/9719935)*100</f>
        <v>6.3755570381900703E-2</v>
      </c>
      <c r="CTT2" s="61" t="s">
        <v>126</v>
      </c>
      <c r="CTU2" s="9">
        <v>3</v>
      </c>
      <c r="CTV2" s="6" t="s">
        <v>124</v>
      </c>
      <c r="CTW2" s="60" t="e">
        <f>(CTX2/'1. Портфель'!#REF!)*100</f>
        <v>#REF!</v>
      </c>
      <c r="CTX2" s="61">
        <v>6499</v>
      </c>
      <c r="CTY2" s="60">
        <v>0.06</v>
      </c>
      <c r="CTZ2" s="61">
        <v>7395.7219999999998</v>
      </c>
      <c r="CUA2" s="60">
        <f t="shared" ref="CUA2" si="321">(6197/9719935)*100</f>
        <v>6.3755570381900703E-2</v>
      </c>
      <c r="CUB2" s="61" t="s">
        <v>126</v>
      </c>
      <c r="CUC2" s="9">
        <v>3</v>
      </c>
      <c r="CUD2" s="6" t="s">
        <v>124</v>
      </c>
      <c r="CUE2" s="60" t="e">
        <f>(CUF2/'1. Портфель'!#REF!)*100</f>
        <v>#REF!</v>
      </c>
      <c r="CUF2" s="61">
        <v>6499</v>
      </c>
      <c r="CUG2" s="60">
        <v>0.06</v>
      </c>
      <c r="CUH2" s="61">
        <v>7395.7219999999998</v>
      </c>
      <c r="CUI2" s="60">
        <f t="shared" ref="CUI2" si="322">(6197/9719935)*100</f>
        <v>6.3755570381900703E-2</v>
      </c>
      <c r="CUJ2" s="61" t="s">
        <v>126</v>
      </c>
      <c r="CUK2" s="9">
        <v>3</v>
      </c>
      <c r="CUL2" s="6" t="s">
        <v>124</v>
      </c>
      <c r="CUM2" s="60" t="e">
        <f>(CUN2/'1. Портфель'!#REF!)*100</f>
        <v>#REF!</v>
      </c>
      <c r="CUN2" s="61">
        <v>6499</v>
      </c>
      <c r="CUO2" s="60">
        <v>0.06</v>
      </c>
      <c r="CUP2" s="61">
        <v>7395.7219999999998</v>
      </c>
      <c r="CUQ2" s="60">
        <f t="shared" ref="CUQ2" si="323">(6197/9719935)*100</f>
        <v>6.3755570381900703E-2</v>
      </c>
      <c r="CUR2" s="61" t="s">
        <v>126</v>
      </c>
      <c r="CUS2" s="9">
        <v>3</v>
      </c>
      <c r="CUT2" s="6" t="s">
        <v>124</v>
      </c>
      <c r="CUU2" s="60" t="e">
        <f>(CUV2/'1. Портфель'!#REF!)*100</f>
        <v>#REF!</v>
      </c>
      <c r="CUV2" s="61">
        <v>6499</v>
      </c>
      <c r="CUW2" s="60">
        <v>0.06</v>
      </c>
      <c r="CUX2" s="61">
        <v>7395.7219999999998</v>
      </c>
      <c r="CUY2" s="60">
        <f t="shared" ref="CUY2" si="324">(6197/9719935)*100</f>
        <v>6.3755570381900703E-2</v>
      </c>
      <c r="CUZ2" s="61" t="s">
        <v>126</v>
      </c>
      <c r="CVA2" s="9">
        <v>3</v>
      </c>
      <c r="CVB2" s="6" t="s">
        <v>124</v>
      </c>
      <c r="CVC2" s="60" t="e">
        <f>(CVD2/'1. Портфель'!#REF!)*100</f>
        <v>#REF!</v>
      </c>
      <c r="CVD2" s="61">
        <v>6499</v>
      </c>
      <c r="CVE2" s="60">
        <v>0.06</v>
      </c>
      <c r="CVF2" s="61">
        <v>7395.7219999999998</v>
      </c>
      <c r="CVG2" s="60">
        <f t="shared" ref="CVG2" si="325">(6197/9719935)*100</f>
        <v>6.3755570381900703E-2</v>
      </c>
      <c r="CVH2" s="61" t="s">
        <v>126</v>
      </c>
      <c r="CVI2" s="9">
        <v>3</v>
      </c>
      <c r="CVJ2" s="6" t="s">
        <v>124</v>
      </c>
      <c r="CVK2" s="60" t="e">
        <f>(CVL2/'1. Портфель'!#REF!)*100</f>
        <v>#REF!</v>
      </c>
      <c r="CVL2" s="61">
        <v>6499</v>
      </c>
      <c r="CVM2" s="60">
        <v>0.06</v>
      </c>
      <c r="CVN2" s="61">
        <v>7395.7219999999998</v>
      </c>
      <c r="CVO2" s="60">
        <f t="shared" ref="CVO2" si="326">(6197/9719935)*100</f>
        <v>6.3755570381900703E-2</v>
      </c>
      <c r="CVP2" s="61" t="s">
        <v>126</v>
      </c>
      <c r="CVQ2" s="9">
        <v>3</v>
      </c>
      <c r="CVR2" s="6" t="s">
        <v>124</v>
      </c>
      <c r="CVS2" s="60" t="e">
        <f>(CVT2/'1. Портфель'!#REF!)*100</f>
        <v>#REF!</v>
      </c>
      <c r="CVT2" s="61">
        <v>6499</v>
      </c>
      <c r="CVU2" s="60">
        <v>0.06</v>
      </c>
      <c r="CVV2" s="61">
        <v>7395.7219999999998</v>
      </c>
      <c r="CVW2" s="60">
        <f t="shared" ref="CVW2" si="327">(6197/9719935)*100</f>
        <v>6.3755570381900703E-2</v>
      </c>
      <c r="CVX2" s="61" t="s">
        <v>126</v>
      </c>
      <c r="CVY2" s="9">
        <v>3</v>
      </c>
      <c r="CVZ2" s="6" t="s">
        <v>124</v>
      </c>
      <c r="CWA2" s="60" t="e">
        <f>(CWB2/'1. Портфель'!#REF!)*100</f>
        <v>#REF!</v>
      </c>
      <c r="CWB2" s="61">
        <v>6499</v>
      </c>
      <c r="CWC2" s="60">
        <v>0.06</v>
      </c>
      <c r="CWD2" s="61">
        <v>7395.7219999999998</v>
      </c>
      <c r="CWE2" s="60">
        <f t="shared" ref="CWE2" si="328">(6197/9719935)*100</f>
        <v>6.3755570381900703E-2</v>
      </c>
      <c r="CWF2" s="61" t="s">
        <v>126</v>
      </c>
      <c r="CWG2" s="9">
        <v>3</v>
      </c>
      <c r="CWH2" s="6" t="s">
        <v>124</v>
      </c>
      <c r="CWI2" s="60" t="e">
        <f>(CWJ2/'1. Портфель'!#REF!)*100</f>
        <v>#REF!</v>
      </c>
      <c r="CWJ2" s="61">
        <v>6499</v>
      </c>
      <c r="CWK2" s="60">
        <v>0.06</v>
      </c>
      <c r="CWL2" s="61">
        <v>7395.7219999999998</v>
      </c>
      <c r="CWM2" s="60">
        <f t="shared" ref="CWM2" si="329">(6197/9719935)*100</f>
        <v>6.3755570381900703E-2</v>
      </c>
      <c r="CWN2" s="61" t="s">
        <v>126</v>
      </c>
      <c r="CWO2" s="9">
        <v>3</v>
      </c>
      <c r="CWP2" s="6" t="s">
        <v>124</v>
      </c>
      <c r="CWQ2" s="60" t="e">
        <f>(CWR2/'1. Портфель'!#REF!)*100</f>
        <v>#REF!</v>
      </c>
      <c r="CWR2" s="61">
        <v>6499</v>
      </c>
      <c r="CWS2" s="60">
        <v>0.06</v>
      </c>
      <c r="CWT2" s="61">
        <v>7395.7219999999998</v>
      </c>
      <c r="CWU2" s="60">
        <f t="shared" ref="CWU2" si="330">(6197/9719935)*100</f>
        <v>6.3755570381900703E-2</v>
      </c>
      <c r="CWV2" s="61" t="s">
        <v>126</v>
      </c>
      <c r="CWW2" s="9">
        <v>3</v>
      </c>
      <c r="CWX2" s="6" t="s">
        <v>124</v>
      </c>
      <c r="CWY2" s="60" t="e">
        <f>(CWZ2/'1. Портфель'!#REF!)*100</f>
        <v>#REF!</v>
      </c>
      <c r="CWZ2" s="61">
        <v>6499</v>
      </c>
      <c r="CXA2" s="60">
        <v>0.06</v>
      </c>
      <c r="CXB2" s="61">
        <v>7395.7219999999998</v>
      </c>
      <c r="CXC2" s="60">
        <f t="shared" ref="CXC2" si="331">(6197/9719935)*100</f>
        <v>6.3755570381900703E-2</v>
      </c>
      <c r="CXD2" s="61" t="s">
        <v>126</v>
      </c>
      <c r="CXE2" s="9">
        <v>3</v>
      </c>
      <c r="CXF2" s="6" t="s">
        <v>124</v>
      </c>
      <c r="CXG2" s="60" t="e">
        <f>(CXH2/'1. Портфель'!#REF!)*100</f>
        <v>#REF!</v>
      </c>
      <c r="CXH2" s="61">
        <v>6499</v>
      </c>
      <c r="CXI2" s="60">
        <v>0.06</v>
      </c>
      <c r="CXJ2" s="61">
        <v>7395.7219999999998</v>
      </c>
      <c r="CXK2" s="60">
        <f t="shared" ref="CXK2" si="332">(6197/9719935)*100</f>
        <v>6.3755570381900703E-2</v>
      </c>
      <c r="CXL2" s="61" t="s">
        <v>126</v>
      </c>
      <c r="CXM2" s="9">
        <v>3</v>
      </c>
      <c r="CXN2" s="6" t="s">
        <v>124</v>
      </c>
      <c r="CXO2" s="60" t="e">
        <f>(CXP2/'1. Портфель'!#REF!)*100</f>
        <v>#REF!</v>
      </c>
      <c r="CXP2" s="61">
        <v>6499</v>
      </c>
      <c r="CXQ2" s="60">
        <v>0.06</v>
      </c>
      <c r="CXR2" s="61">
        <v>7395.7219999999998</v>
      </c>
      <c r="CXS2" s="60">
        <f t="shared" ref="CXS2" si="333">(6197/9719935)*100</f>
        <v>6.3755570381900703E-2</v>
      </c>
      <c r="CXT2" s="61" t="s">
        <v>126</v>
      </c>
      <c r="CXU2" s="9">
        <v>3</v>
      </c>
      <c r="CXV2" s="6" t="s">
        <v>124</v>
      </c>
      <c r="CXW2" s="60" t="e">
        <f>(CXX2/'1. Портфель'!#REF!)*100</f>
        <v>#REF!</v>
      </c>
      <c r="CXX2" s="61">
        <v>6499</v>
      </c>
      <c r="CXY2" s="60">
        <v>0.06</v>
      </c>
      <c r="CXZ2" s="61">
        <v>7395.7219999999998</v>
      </c>
      <c r="CYA2" s="60">
        <f t="shared" ref="CYA2" si="334">(6197/9719935)*100</f>
        <v>6.3755570381900703E-2</v>
      </c>
      <c r="CYB2" s="61" t="s">
        <v>126</v>
      </c>
      <c r="CYC2" s="9">
        <v>3</v>
      </c>
      <c r="CYD2" s="6" t="s">
        <v>124</v>
      </c>
      <c r="CYE2" s="60" t="e">
        <f>(CYF2/'1. Портфель'!#REF!)*100</f>
        <v>#REF!</v>
      </c>
      <c r="CYF2" s="61">
        <v>6499</v>
      </c>
      <c r="CYG2" s="60">
        <v>0.06</v>
      </c>
      <c r="CYH2" s="61">
        <v>7395.7219999999998</v>
      </c>
      <c r="CYI2" s="60">
        <f t="shared" ref="CYI2" si="335">(6197/9719935)*100</f>
        <v>6.3755570381900703E-2</v>
      </c>
      <c r="CYJ2" s="61" t="s">
        <v>126</v>
      </c>
      <c r="CYK2" s="9">
        <v>3</v>
      </c>
      <c r="CYL2" s="6" t="s">
        <v>124</v>
      </c>
      <c r="CYM2" s="60" t="e">
        <f>(CYN2/'1. Портфель'!#REF!)*100</f>
        <v>#REF!</v>
      </c>
      <c r="CYN2" s="61">
        <v>6499</v>
      </c>
      <c r="CYO2" s="60">
        <v>0.06</v>
      </c>
      <c r="CYP2" s="61">
        <v>7395.7219999999998</v>
      </c>
      <c r="CYQ2" s="60">
        <f t="shared" ref="CYQ2" si="336">(6197/9719935)*100</f>
        <v>6.3755570381900703E-2</v>
      </c>
      <c r="CYR2" s="61" t="s">
        <v>126</v>
      </c>
      <c r="CYS2" s="9">
        <v>3</v>
      </c>
      <c r="CYT2" s="6" t="s">
        <v>124</v>
      </c>
      <c r="CYU2" s="60" t="e">
        <f>(CYV2/'1. Портфель'!#REF!)*100</f>
        <v>#REF!</v>
      </c>
      <c r="CYV2" s="61">
        <v>6499</v>
      </c>
      <c r="CYW2" s="60">
        <v>0.06</v>
      </c>
      <c r="CYX2" s="61">
        <v>7395.7219999999998</v>
      </c>
      <c r="CYY2" s="60">
        <f t="shared" ref="CYY2" si="337">(6197/9719935)*100</f>
        <v>6.3755570381900703E-2</v>
      </c>
      <c r="CYZ2" s="61" t="s">
        <v>126</v>
      </c>
      <c r="CZA2" s="9">
        <v>3</v>
      </c>
      <c r="CZB2" s="6" t="s">
        <v>124</v>
      </c>
      <c r="CZC2" s="60" t="e">
        <f>(CZD2/'1. Портфель'!#REF!)*100</f>
        <v>#REF!</v>
      </c>
      <c r="CZD2" s="61">
        <v>6499</v>
      </c>
      <c r="CZE2" s="60">
        <v>0.06</v>
      </c>
      <c r="CZF2" s="61">
        <v>7395.7219999999998</v>
      </c>
      <c r="CZG2" s="60">
        <f t="shared" ref="CZG2" si="338">(6197/9719935)*100</f>
        <v>6.3755570381900703E-2</v>
      </c>
      <c r="CZH2" s="61" t="s">
        <v>126</v>
      </c>
      <c r="CZI2" s="9">
        <v>3</v>
      </c>
      <c r="CZJ2" s="6" t="s">
        <v>124</v>
      </c>
      <c r="CZK2" s="60" t="e">
        <f>(CZL2/'1. Портфель'!#REF!)*100</f>
        <v>#REF!</v>
      </c>
      <c r="CZL2" s="61">
        <v>6499</v>
      </c>
      <c r="CZM2" s="60">
        <v>0.06</v>
      </c>
      <c r="CZN2" s="61">
        <v>7395.7219999999998</v>
      </c>
      <c r="CZO2" s="60">
        <f t="shared" ref="CZO2" si="339">(6197/9719935)*100</f>
        <v>6.3755570381900703E-2</v>
      </c>
      <c r="CZP2" s="61" t="s">
        <v>126</v>
      </c>
      <c r="CZQ2" s="9">
        <v>3</v>
      </c>
      <c r="CZR2" s="6" t="s">
        <v>124</v>
      </c>
      <c r="CZS2" s="60" t="e">
        <f>(CZT2/'1. Портфель'!#REF!)*100</f>
        <v>#REF!</v>
      </c>
      <c r="CZT2" s="61">
        <v>6499</v>
      </c>
      <c r="CZU2" s="60">
        <v>0.06</v>
      </c>
      <c r="CZV2" s="61">
        <v>7395.7219999999998</v>
      </c>
      <c r="CZW2" s="60">
        <f t="shared" ref="CZW2" si="340">(6197/9719935)*100</f>
        <v>6.3755570381900703E-2</v>
      </c>
      <c r="CZX2" s="61" t="s">
        <v>126</v>
      </c>
      <c r="CZY2" s="9">
        <v>3</v>
      </c>
      <c r="CZZ2" s="6" t="s">
        <v>124</v>
      </c>
      <c r="DAA2" s="60" t="e">
        <f>(DAB2/'1. Портфель'!#REF!)*100</f>
        <v>#REF!</v>
      </c>
      <c r="DAB2" s="61">
        <v>6499</v>
      </c>
      <c r="DAC2" s="60">
        <v>0.06</v>
      </c>
      <c r="DAD2" s="61">
        <v>7395.7219999999998</v>
      </c>
      <c r="DAE2" s="60">
        <f t="shared" ref="DAE2" si="341">(6197/9719935)*100</f>
        <v>6.3755570381900703E-2</v>
      </c>
      <c r="DAF2" s="61" t="s">
        <v>126</v>
      </c>
      <c r="DAG2" s="9">
        <v>3</v>
      </c>
      <c r="DAH2" s="6" t="s">
        <v>124</v>
      </c>
      <c r="DAI2" s="60" t="e">
        <f>(DAJ2/'1. Портфель'!#REF!)*100</f>
        <v>#REF!</v>
      </c>
      <c r="DAJ2" s="61">
        <v>6499</v>
      </c>
      <c r="DAK2" s="60">
        <v>0.06</v>
      </c>
      <c r="DAL2" s="61">
        <v>7395.7219999999998</v>
      </c>
      <c r="DAM2" s="60">
        <f t="shared" ref="DAM2" si="342">(6197/9719935)*100</f>
        <v>6.3755570381900703E-2</v>
      </c>
      <c r="DAN2" s="61" t="s">
        <v>126</v>
      </c>
      <c r="DAO2" s="9">
        <v>3</v>
      </c>
      <c r="DAP2" s="6" t="s">
        <v>124</v>
      </c>
      <c r="DAQ2" s="60" t="e">
        <f>(DAR2/'1. Портфель'!#REF!)*100</f>
        <v>#REF!</v>
      </c>
      <c r="DAR2" s="61">
        <v>6499</v>
      </c>
      <c r="DAS2" s="60">
        <v>0.06</v>
      </c>
      <c r="DAT2" s="61">
        <v>7395.7219999999998</v>
      </c>
      <c r="DAU2" s="60">
        <f t="shared" ref="DAU2" si="343">(6197/9719935)*100</f>
        <v>6.3755570381900703E-2</v>
      </c>
      <c r="DAV2" s="61" t="s">
        <v>126</v>
      </c>
      <c r="DAW2" s="9">
        <v>3</v>
      </c>
      <c r="DAX2" s="6" t="s">
        <v>124</v>
      </c>
      <c r="DAY2" s="60" t="e">
        <f>(DAZ2/'1. Портфель'!#REF!)*100</f>
        <v>#REF!</v>
      </c>
      <c r="DAZ2" s="61">
        <v>6499</v>
      </c>
      <c r="DBA2" s="60">
        <v>0.06</v>
      </c>
      <c r="DBB2" s="61">
        <v>7395.7219999999998</v>
      </c>
      <c r="DBC2" s="60">
        <f t="shared" ref="DBC2" si="344">(6197/9719935)*100</f>
        <v>6.3755570381900703E-2</v>
      </c>
      <c r="DBD2" s="61" t="s">
        <v>126</v>
      </c>
      <c r="DBE2" s="9">
        <v>3</v>
      </c>
      <c r="DBF2" s="6" t="s">
        <v>124</v>
      </c>
      <c r="DBG2" s="60" t="e">
        <f>(DBH2/'1. Портфель'!#REF!)*100</f>
        <v>#REF!</v>
      </c>
      <c r="DBH2" s="61">
        <v>6499</v>
      </c>
      <c r="DBI2" s="60">
        <v>0.06</v>
      </c>
      <c r="DBJ2" s="61">
        <v>7395.7219999999998</v>
      </c>
      <c r="DBK2" s="60">
        <f t="shared" ref="DBK2" si="345">(6197/9719935)*100</f>
        <v>6.3755570381900703E-2</v>
      </c>
      <c r="DBL2" s="61" t="s">
        <v>126</v>
      </c>
      <c r="DBM2" s="9">
        <v>3</v>
      </c>
      <c r="DBN2" s="6" t="s">
        <v>124</v>
      </c>
      <c r="DBO2" s="60" t="e">
        <f>(DBP2/'1. Портфель'!#REF!)*100</f>
        <v>#REF!</v>
      </c>
      <c r="DBP2" s="61">
        <v>6499</v>
      </c>
      <c r="DBQ2" s="60">
        <v>0.06</v>
      </c>
      <c r="DBR2" s="61">
        <v>7395.7219999999998</v>
      </c>
      <c r="DBS2" s="60">
        <f t="shared" ref="DBS2" si="346">(6197/9719935)*100</f>
        <v>6.3755570381900703E-2</v>
      </c>
      <c r="DBT2" s="61" t="s">
        <v>126</v>
      </c>
      <c r="DBU2" s="9">
        <v>3</v>
      </c>
      <c r="DBV2" s="6" t="s">
        <v>124</v>
      </c>
      <c r="DBW2" s="60" t="e">
        <f>(DBX2/'1. Портфель'!#REF!)*100</f>
        <v>#REF!</v>
      </c>
      <c r="DBX2" s="61">
        <v>6499</v>
      </c>
      <c r="DBY2" s="60">
        <v>0.06</v>
      </c>
      <c r="DBZ2" s="61">
        <v>7395.7219999999998</v>
      </c>
      <c r="DCA2" s="60">
        <f t="shared" ref="DCA2" si="347">(6197/9719935)*100</f>
        <v>6.3755570381900703E-2</v>
      </c>
      <c r="DCB2" s="61" t="s">
        <v>126</v>
      </c>
      <c r="DCC2" s="9">
        <v>3</v>
      </c>
      <c r="DCD2" s="6" t="s">
        <v>124</v>
      </c>
      <c r="DCE2" s="60" t="e">
        <f>(DCF2/'1. Портфель'!#REF!)*100</f>
        <v>#REF!</v>
      </c>
      <c r="DCF2" s="61">
        <v>6499</v>
      </c>
      <c r="DCG2" s="60">
        <v>0.06</v>
      </c>
      <c r="DCH2" s="61">
        <v>7395.7219999999998</v>
      </c>
      <c r="DCI2" s="60">
        <f t="shared" ref="DCI2" si="348">(6197/9719935)*100</f>
        <v>6.3755570381900703E-2</v>
      </c>
      <c r="DCJ2" s="61" t="s">
        <v>126</v>
      </c>
      <c r="DCK2" s="9">
        <v>3</v>
      </c>
      <c r="DCL2" s="6" t="s">
        <v>124</v>
      </c>
      <c r="DCM2" s="60" t="e">
        <f>(DCN2/'1. Портфель'!#REF!)*100</f>
        <v>#REF!</v>
      </c>
      <c r="DCN2" s="61">
        <v>6499</v>
      </c>
      <c r="DCO2" s="60">
        <v>0.06</v>
      </c>
      <c r="DCP2" s="61">
        <v>7395.7219999999998</v>
      </c>
      <c r="DCQ2" s="60">
        <f t="shared" ref="DCQ2" si="349">(6197/9719935)*100</f>
        <v>6.3755570381900703E-2</v>
      </c>
      <c r="DCR2" s="61" t="s">
        <v>126</v>
      </c>
      <c r="DCS2" s="9">
        <v>3</v>
      </c>
      <c r="DCT2" s="6" t="s">
        <v>124</v>
      </c>
      <c r="DCU2" s="60" t="e">
        <f>(DCV2/'1. Портфель'!#REF!)*100</f>
        <v>#REF!</v>
      </c>
      <c r="DCV2" s="61">
        <v>6499</v>
      </c>
      <c r="DCW2" s="60">
        <v>0.06</v>
      </c>
      <c r="DCX2" s="61">
        <v>7395.7219999999998</v>
      </c>
      <c r="DCY2" s="60">
        <f t="shared" ref="DCY2" si="350">(6197/9719935)*100</f>
        <v>6.3755570381900703E-2</v>
      </c>
      <c r="DCZ2" s="61" t="s">
        <v>126</v>
      </c>
      <c r="DDA2" s="9">
        <v>3</v>
      </c>
      <c r="DDB2" s="6" t="s">
        <v>124</v>
      </c>
      <c r="DDC2" s="60" t="e">
        <f>(DDD2/'1. Портфель'!#REF!)*100</f>
        <v>#REF!</v>
      </c>
      <c r="DDD2" s="61">
        <v>6499</v>
      </c>
      <c r="DDE2" s="60">
        <v>0.06</v>
      </c>
      <c r="DDF2" s="61">
        <v>7395.7219999999998</v>
      </c>
      <c r="DDG2" s="60">
        <f t="shared" ref="DDG2" si="351">(6197/9719935)*100</f>
        <v>6.3755570381900703E-2</v>
      </c>
      <c r="DDH2" s="61" t="s">
        <v>126</v>
      </c>
      <c r="DDI2" s="9">
        <v>3</v>
      </c>
      <c r="DDJ2" s="6" t="s">
        <v>124</v>
      </c>
      <c r="DDK2" s="60" t="e">
        <f>(DDL2/'1. Портфель'!#REF!)*100</f>
        <v>#REF!</v>
      </c>
      <c r="DDL2" s="61">
        <v>6499</v>
      </c>
      <c r="DDM2" s="60">
        <v>0.06</v>
      </c>
      <c r="DDN2" s="61">
        <v>7395.7219999999998</v>
      </c>
      <c r="DDO2" s="60">
        <f t="shared" ref="DDO2" si="352">(6197/9719935)*100</f>
        <v>6.3755570381900703E-2</v>
      </c>
      <c r="DDP2" s="61" t="s">
        <v>126</v>
      </c>
      <c r="DDQ2" s="9">
        <v>3</v>
      </c>
      <c r="DDR2" s="6" t="s">
        <v>124</v>
      </c>
      <c r="DDS2" s="60" t="e">
        <f>(DDT2/'1. Портфель'!#REF!)*100</f>
        <v>#REF!</v>
      </c>
      <c r="DDT2" s="61">
        <v>6499</v>
      </c>
      <c r="DDU2" s="60">
        <v>0.06</v>
      </c>
      <c r="DDV2" s="61">
        <v>7395.7219999999998</v>
      </c>
      <c r="DDW2" s="60">
        <f t="shared" ref="DDW2" si="353">(6197/9719935)*100</f>
        <v>6.3755570381900703E-2</v>
      </c>
      <c r="DDX2" s="61" t="s">
        <v>126</v>
      </c>
      <c r="DDY2" s="9">
        <v>3</v>
      </c>
      <c r="DDZ2" s="6" t="s">
        <v>124</v>
      </c>
      <c r="DEA2" s="60" t="e">
        <f>(DEB2/'1. Портфель'!#REF!)*100</f>
        <v>#REF!</v>
      </c>
      <c r="DEB2" s="61">
        <v>6499</v>
      </c>
      <c r="DEC2" s="60">
        <v>0.06</v>
      </c>
      <c r="DED2" s="61">
        <v>7395.7219999999998</v>
      </c>
      <c r="DEE2" s="60">
        <f t="shared" ref="DEE2" si="354">(6197/9719935)*100</f>
        <v>6.3755570381900703E-2</v>
      </c>
      <c r="DEF2" s="61" t="s">
        <v>126</v>
      </c>
      <c r="DEG2" s="9">
        <v>3</v>
      </c>
      <c r="DEH2" s="6" t="s">
        <v>124</v>
      </c>
      <c r="DEI2" s="60" t="e">
        <f>(DEJ2/'1. Портфель'!#REF!)*100</f>
        <v>#REF!</v>
      </c>
      <c r="DEJ2" s="61">
        <v>6499</v>
      </c>
      <c r="DEK2" s="60">
        <v>0.06</v>
      </c>
      <c r="DEL2" s="61">
        <v>7395.7219999999998</v>
      </c>
      <c r="DEM2" s="60">
        <f t="shared" ref="DEM2" si="355">(6197/9719935)*100</f>
        <v>6.3755570381900703E-2</v>
      </c>
      <c r="DEN2" s="61" t="s">
        <v>126</v>
      </c>
      <c r="DEO2" s="9">
        <v>3</v>
      </c>
      <c r="DEP2" s="6" t="s">
        <v>124</v>
      </c>
      <c r="DEQ2" s="60" t="e">
        <f>(DER2/'1. Портфель'!#REF!)*100</f>
        <v>#REF!</v>
      </c>
      <c r="DER2" s="61">
        <v>6499</v>
      </c>
      <c r="DES2" s="60">
        <v>0.06</v>
      </c>
      <c r="DET2" s="61">
        <v>7395.7219999999998</v>
      </c>
      <c r="DEU2" s="60">
        <f t="shared" ref="DEU2" si="356">(6197/9719935)*100</f>
        <v>6.3755570381900703E-2</v>
      </c>
      <c r="DEV2" s="61" t="s">
        <v>126</v>
      </c>
      <c r="DEW2" s="9">
        <v>3</v>
      </c>
      <c r="DEX2" s="6" t="s">
        <v>124</v>
      </c>
      <c r="DEY2" s="60" t="e">
        <f>(DEZ2/'1. Портфель'!#REF!)*100</f>
        <v>#REF!</v>
      </c>
      <c r="DEZ2" s="61">
        <v>6499</v>
      </c>
      <c r="DFA2" s="60">
        <v>0.06</v>
      </c>
      <c r="DFB2" s="61">
        <v>7395.7219999999998</v>
      </c>
      <c r="DFC2" s="60">
        <f t="shared" ref="DFC2" si="357">(6197/9719935)*100</f>
        <v>6.3755570381900703E-2</v>
      </c>
      <c r="DFD2" s="61" t="s">
        <v>126</v>
      </c>
      <c r="DFE2" s="9">
        <v>3</v>
      </c>
      <c r="DFF2" s="6" t="s">
        <v>124</v>
      </c>
      <c r="DFG2" s="60" t="e">
        <f>(DFH2/'1. Портфель'!#REF!)*100</f>
        <v>#REF!</v>
      </c>
      <c r="DFH2" s="61">
        <v>6499</v>
      </c>
      <c r="DFI2" s="60">
        <v>0.06</v>
      </c>
      <c r="DFJ2" s="61">
        <v>7395.7219999999998</v>
      </c>
      <c r="DFK2" s="60">
        <f t="shared" ref="DFK2" si="358">(6197/9719935)*100</f>
        <v>6.3755570381900703E-2</v>
      </c>
      <c r="DFL2" s="61" t="s">
        <v>126</v>
      </c>
      <c r="DFM2" s="9">
        <v>3</v>
      </c>
      <c r="DFN2" s="6" t="s">
        <v>124</v>
      </c>
      <c r="DFO2" s="60" t="e">
        <f>(DFP2/'1. Портфель'!#REF!)*100</f>
        <v>#REF!</v>
      </c>
      <c r="DFP2" s="61">
        <v>6499</v>
      </c>
      <c r="DFQ2" s="60">
        <v>0.06</v>
      </c>
      <c r="DFR2" s="61">
        <v>7395.7219999999998</v>
      </c>
      <c r="DFS2" s="60">
        <f t="shared" ref="DFS2" si="359">(6197/9719935)*100</f>
        <v>6.3755570381900703E-2</v>
      </c>
      <c r="DFT2" s="61" t="s">
        <v>126</v>
      </c>
      <c r="DFU2" s="9">
        <v>3</v>
      </c>
      <c r="DFV2" s="6" t="s">
        <v>124</v>
      </c>
      <c r="DFW2" s="60" t="e">
        <f>(DFX2/'1. Портфель'!#REF!)*100</f>
        <v>#REF!</v>
      </c>
      <c r="DFX2" s="61">
        <v>6499</v>
      </c>
      <c r="DFY2" s="60">
        <v>0.06</v>
      </c>
      <c r="DFZ2" s="61">
        <v>7395.7219999999998</v>
      </c>
      <c r="DGA2" s="60">
        <f t="shared" ref="DGA2" si="360">(6197/9719935)*100</f>
        <v>6.3755570381900703E-2</v>
      </c>
      <c r="DGB2" s="61" t="s">
        <v>126</v>
      </c>
      <c r="DGC2" s="9">
        <v>3</v>
      </c>
      <c r="DGD2" s="6" t="s">
        <v>124</v>
      </c>
      <c r="DGE2" s="60" t="e">
        <f>(DGF2/'1. Портфель'!#REF!)*100</f>
        <v>#REF!</v>
      </c>
      <c r="DGF2" s="61">
        <v>6499</v>
      </c>
      <c r="DGG2" s="60">
        <v>0.06</v>
      </c>
      <c r="DGH2" s="61">
        <v>7395.7219999999998</v>
      </c>
      <c r="DGI2" s="60">
        <f t="shared" ref="DGI2" si="361">(6197/9719935)*100</f>
        <v>6.3755570381900703E-2</v>
      </c>
      <c r="DGJ2" s="61" t="s">
        <v>126</v>
      </c>
      <c r="DGK2" s="9">
        <v>3</v>
      </c>
      <c r="DGL2" s="6" t="s">
        <v>124</v>
      </c>
      <c r="DGM2" s="60" t="e">
        <f>(DGN2/'1. Портфель'!#REF!)*100</f>
        <v>#REF!</v>
      </c>
      <c r="DGN2" s="61">
        <v>6499</v>
      </c>
      <c r="DGO2" s="60">
        <v>0.06</v>
      </c>
      <c r="DGP2" s="61">
        <v>7395.7219999999998</v>
      </c>
      <c r="DGQ2" s="60">
        <f t="shared" ref="DGQ2" si="362">(6197/9719935)*100</f>
        <v>6.3755570381900703E-2</v>
      </c>
      <c r="DGR2" s="61" t="s">
        <v>126</v>
      </c>
      <c r="DGS2" s="9">
        <v>3</v>
      </c>
      <c r="DGT2" s="6" t="s">
        <v>124</v>
      </c>
      <c r="DGU2" s="60" t="e">
        <f>(DGV2/'1. Портфель'!#REF!)*100</f>
        <v>#REF!</v>
      </c>
      <c r="DGV2" s="61">
        <v>6499</v>
      </c>
      <c r="DGW2" s="60">
        <v>0.06</v>
      </c>
      <c r="DGX2" s="61">
        <v>7395.7219999999998</v>
      </c>
      <c r="DGY2" s="60">
        <f t="shared" ref="DGY2" si="363">(6197/9719935)*100</f>
        <v>6.3755570381900703E-2</v>
      </c>
      <c r="DGZ2" s="61" t="s">
        <v>126</v>
      </c>
      <c r="DHA2" s="9">
        <v>3</v>
      </c>
      <c r="DHB2" s="6" t="s">
        <v>124</v>
      </c>
      <c r="DHC2" s="60" t="e">
        <f>(DHD2/'1. Портфель'!#REF!)*100</f>
        <v>#REF!</v>
      </c>
      <c r="DHD2" s="61">
        <v>6499</v>
      </c>
      <c r="DHE2" s="60">
        <v>0.06</v>
      </c>
      <c r="DHF2" s="61">
        <v>7395.7219999999998</v>
      </c>
      <c r="DHG2" s="60">
        <f t="shared" ref="DHG2" si="364">(6197/9719935)*100</f>
        <v>6.3755570381900703E-2</v>
      </c>
      <c r="DHH2" s="61" t="s">
        <v>126</v>
      </c>
      <c r="DHI2" s="9">
        <v>3</v>
      </c>
      <c r="DHJ2" s="6" t="s">
        <v>124</v>
      </c>
      <c r="DHK2" s="60" t="e">
        <f>(DHL2/'1. Портфель'!#REF!)*100</f>
        <v>#REF!</v>
      </c>
      <c r="DHL2" s="61">
        <v>6499</v>
      </c>
      <c r="DHM2" s="60">
        <v>0.06</v>
      </c>
      <c r="DHN2" s="61">
        <v>7395.7219999999998</v>
      </c>
      <c r="DHO2" s="60">
        <f t="shared" ref="DHO2" si="365">(6197/9719935)*100</f>
        <v>6.3755570381900703E-2</v>
      </c>
      <c r="DHP2" s="61" t="s">
        <v>126</v>
      </c>
      <c r="DHQ2" s="9">
        <v>3</v>
      </c>
      <c r="DHR2" s="6" t="s">
        <v>124</v>
      </c>
      <c r="DHS2" s="60" t="e">
        <f>(DHT2/'1. Портфель'!#REF!)*100</f>
        <v>#REF!</v>
      </c>
      <c r="DHT2" s="61">
        <v>6499</v>
      </c>
      <c r="DHU2" s="60">
        <v>0.06</v>
      </c>
      <c r="DHV2" s="61">
        <v>7395.7219999999998</v>
      </c>
      <c r="DHW2" s="60">
        <f t="shared" ref="DHW2" si="366">(6197/9719935)*100</f>
        <v>6.3755570381900703E-2</v>
      </c>
      <c r="DHX2" s="61" t="s">
        <v>126</v>
      </c>
      <c r="DHY2" s="9">
        <v>3</v>
      </c>
      <c r="DHZ2" s="6" t="s">
        <v>124</v>
      </c>
      <c r="DIA2" s="60" t="e">
        <f>(DIB2/'1. Портфель'!#REF!)*100</f>
        <v>#REF!</v>
      </c>
      <c r="DIB2" s="61">
        <v>6499</v>
      </c>
      <c r="DIC2" s="60">
        <v>0.06</v>
      </c>
      <c r="DID2" s="61">
        <v>7395.7219999999998</v>
      </c>
      <c r="DIE2" s="60">
        <f t="shared" ref="DIE2" si="367">(6197/9719935)*100</f>
        <v>6.3755570381900703E-2</v>
      </c>
      <c r="DIF2" s="61" t="s">
        <v>126</v>
      </c>
      <c r="DIG2" s="9">
        <v>3</v>
      </c>
      <c r="DIH2" s="6" t="s">
        <v>124</v>
      </c>
      <c r="DII2" s="60" t="e">
        <f>(DIJ2/'1. Портфель'!#REF!)*100</f>
        <v>#REF!</v>
      </c>
      <c r="DIJ2" s="61">
        <v>6499</v>
      </c>
      <c r="DIK2" s="60">
        <v>0.06</v>
      </c>
      <c r="DIL2" s="61">
        <v>7395.7219999999998</v>
      </c>
      <c r="DIM2" s="60">
        <f t="shared" ref="DIM2" si="368">(6197/9719935)*100</f>
        <v>6.3755570381900703E-2</v>
      </c>
      <c r="DIN2" s="61" t="s">
        <v>126</v>
      </c>
      <c r="DIO2" s="9">
        <v>3</v>
      </c>
      <c r="DIP2" s="6" t="s">
        <v>124</v>
      </c>
      <c r="DIQ2" s="60" t="e">
        <f>(DIR2/'1. Портфель'!#REF!)*100</f>
        <v>#REF!</v>
      </c>
      <c r="DIR2" s="61">
        <v>6499</v>
      </c>
      <c r="DIS2" s="60">
        <v>0.06</v>
      </c>
      <c r="DIT2" s="61">
        <v>7395.7219999999998</v>
      </c>
      <c r="DIU2" s="60">
        <f t="shared" ref="DIU2" si="369">(6197/9719935)*100</f>
        <v>6.3755570381900703E-2</v>
      </c>
      <c r="DIV2" s="61" t="s">
        <v>126</v>
      </c>
      <c r="DIW2" s="9">
        <v>3</v>
      </c>
      <c r="DIX2" s="6" t="s">
        <v>124</v>
      </c>
      <c r="DIY2" s="60" t="e">
        <f>(DIZ2/'1. Портфель'!#REF!)*100</f>
        <v>#REF!</v>
      </c>
      <c r="DIZ2" s="61">
        <v>6499</v>
      </c>
      <c r="DJA2" s="60">
        <v>0.06</v>
      </c>
      <c r="DJB2" s="61">
        <v>7395.7219999999998</v>
      </c>
      <c r="DJC2" s="60">
        <f t="shared" ref="DJC2" si="370">(6197/9719935)*100</f>
        <v>6.3755570381900703E-2</v>
      </c>
      <c r="DJD2" s="61" t="s">
        <v>126</v>
      </c>
      <c r="DJE2" s="9">
        <v>3</v>
      </c>
      <c r="DJF2" s="6" t="s">
        <v>124</v>
      </c>
      <c r="DJG2" s="60" t="e">
        <f>(DJH2/'1. Портфель'!#REF!)*100</f>
        <v>#REF!</v>
      </c>
      <c r="DJH2" s="61">
        <v>6499</v>
      </c>
      <c r="DJI2" s="60">
        <v>0.06</v>
      </c>
      <c r="DJJ2" s="61">
        <v>7395.7219999999998</v>
      </c>
      <c r="DJK2" s="60">
        <f t="shared" ref="DJK2" si="371">(6197/9719935)*100</f>
        <v>6.3755570381900703E-2</v>
      </c>
      <c r="DJL2" s="61" t="s">
        <v>126</v>
      </c>
      <c r="DJM2" s="9">
        <v>3</v>
      </c>
      <c r="DJN2" s="6" t="s">
        <v>124</v>
      </c>
      <c r="DJO2" s="60" t="e">
        <f>(DJP2/'1. Портфель'!#REF!)*100</f>
        <v>#REF!</v>
      </c>
      <c r="DJP2" s="61">
        <v>6499</v>
      </c>
      <c r="DJQ2" s="60">
        <v>0.06</v>
      </c>
      <c r="DJR2" s="61">
        <v>7395.7219999999998</v>
      </c>
      <c r="DJS2" s="60">
        <f t="shared" ref="DJS2" si="372">(6197/9719935)*100</f>
        <v>6.3755570381900703E-2</v>
      </c>
      <c r="DJT2" s="61" t="s">
        <v>126</v>
      </c>
      <c r="DJU2" s="9">
        <v>3</v>
      </c>
      <c r="DJV2" s="6" t="s">
        <v>124</v>
      </c>
      <c r="DJW2" s="60" t="e">
        <f>(DJX2/'1. Портфель'!#REF!)*100</f>
        <v>#REF!</v>
      </c>
      <c r="DJX2" s="61">
        <v>6499</v>
      </c>
      <c r="DJY2" s="60">
        <v>0.06</v>
      </c>
      <c r="DJZ2" s="61">
        <v>7395.7219999999998</v>
      </c>
      <c r="DKA2" s="60">
        <f t="shared" ref="DKA2" si="373">(6197/9719935)*100</f>
        <v>6.3755570381900703E-2</v>
      </c>
      <c r="DKB2" s="61" t="s">
        <v>126</v>
      </c>
      <c r="DKC2" s="9">
        <v>3</v>
      </c>
      <c r="DKD2" s="6" t="s">
        <v>124</v>
      </c>
      <c r="DKE2" s="60" t="e">
        <f>(DKF2/'1. Портфель'!#REF!)*100</f>
        <v>#REF!</v>
      </c>
      <c r="DKF2" s="61">
        <v>6499</v>
      </c>
      <c r="DKG2" s="60">
        <v>0.06</v>
      </c>
      <c r="DKH2" s="61">
        <v>7395.7219999999998</v>
      </c>
      <c r="DKI2" s="60">
        <f t="shared" ref="DKI2" si="374">(6197/9719935)*100</f>
        <v>6.3755570381900703E-2</v>
      </c>
      <c r="DKJ2" s="61" t="s">
        <v>126</v>
      </c>
      <c r="DKK2" s="9">
        <v>3</v>
      </c>
      <c r="DKL2" s="6" t="s">
        <v>124</v>
      </c>
      <c r="DKM2" s="60" t="e">
        <f>(DKN2/'1. Портфель'!#REF!)*100</f>
        <v>#REF!</v>
      </c>
      <c r="DKN2" s="61">
        <v>6499</v>
      </c>
      <c r="DKO2" s="60">
        <v>0.06</v>
      </c>
      <c r="DKP2" s="61">
        <v>7395.7219999999998</v>
      </c>
      <c r="DKQ2" s="60">
        <f t="shared" ref="DKQ2" si="375">(6197/9719935)*100</f>
        <v>6.3755570381900703E-2</v>
      </c>
      <c r="DKR2" s="61" t="s">
        <v>126</v>
      </c>
      <c r="DKS2" s="9">
        <v>3</v>
      </c>
      <c r="DKT2" s="6" t="s">
        <v>124</v>
      </c>
      <c r="DKU2" s="60" t="e">
        <f>(DKV2/'1. Портфель'!#REF!)*100</f>
        <v>#REF!</v>
      </c>
      <c r="DKV2" s="61">
        <v>6499</v>
      </c>
      <c r="DKW2" s="60">
        <v>0.06</v>
      </c>
      <c r="DKX2" s="61">
        <v>7395.7219999999998</v>
      </c>
      <c r="DKY2" s="60">
        <f t="shared" ref="DKY2" si="376">(6197/9719935)*100</f>
        <v>6.3755570381900703E-2</v>
      </c>
      <c r="DKZ2" s="61" t="s">
        <v>126</v>
      </c>
      <c r="DLA2" s="9">
        <v>3</v>
      </c>
      <c r="DLB2" s="6" t="s">
        <v>124</v>
      </c>
      <c r="DLC2" s="60" t="e">
        <f>(DLD2/'1. Портфель'!#REF!)*100</f>
        <v>#REF!</v>
      </c>
      <c r="DLD2" s="61">
        <v>6499</v>
      </c>
      <c r="DLE2" s="60">
        <v>0.06</v>
      </c>
      <c r="DLF2" s="61">
        <v>7395.7219999999998</v>
      </c>
      <c r="DLG2" s="60">
        <f t="shared" ref="DLG2" si="377">(6197/9719935)*100</f>
        <v>6.3755570381900703E-2</v>
      </c>
      <c r="DLH2" s="61" t="s">
        <v>126</v>
      </c>
      <c r="DLI2" s="9">
        <v>3</v>
      </c>
      <c r="DLJ2" s="6" t="s">
        <v>124</v>
      </c>
      <c r="DLK2" s="60" t="e">
        <f>(DLL2/'1. Портфель'!#REF!)*100</f>
        <v>#REF!</v>
      </c>
      <c r="DLL2" s="61">
        <v>6499</v>
      </c>
      <c r="DLM2" s="60">
        <v>0.06</v>
      </c>
      <c r="DLN2" s="61">
        <v>7395.7219999999998</v>
      </c>
      <c r="DLO2" s="60">
        <f t="shared" ref="DLO2" si="378">(6197/9719935)*100</f>
        <v>6.3755570381900703E-2</v>
      </c>
      <c r="DLP2" s="61" t="s">
        <v>126</v>
      </c>
      <c r="DLQ2" s="9">
        <v>3</v>
      </c>
      <c r="DLR2" s="6" t="s">
        <v>124</v>
      </c>
      <c r="DLS2" s="60" t="e">
        <f>(DLT2/'1. Портфель'!#REF!)*100</f>
        <v>#REF!</v>
      </c>
      <c r="DLT2" s="61">
        <v>6499</v>
      </c>
      <c r="DLU2" s="60">
        <v>0.06</v>
      </c>
      <c r="DLV2" s="61">
        <v>7395.7219999999998</v>
      </c>
      <c r="DLW2" s="60">
        <f t="shared" ref="DLW2" si="379">(6197/9719935)*100</f>
        <v>6.3755570381900703E-2</v>
      </c>
      <c r="DLX2" s="61" t="s">
        <v>126</v>
      </c>
      <c r="DLY2" s="9">
        <v>3</v>
      </c>
      <c r="DLZ2" s="6" t="s">
        <v>124</v>
      </c>
      <c r="DMA2" s="60" t="e">
        <f>(DMB2/'1. Портфель'!#REF!)*100</f>
        <v>#REF!</v>
      </c>
      <c r="DMB2" s="61">
        <v>6499</v>
      </c>
      <c r="DMC2" s="60">
        <v>0.06</v>
      </c>
      <c r="DMD2" s="61">
        <v>7395.7219999999998</v>
      </c>
      <c r="DME2" s="60">
        <f t="shared" ref="DME2" si="380">(6197/9719935)*100</f>
        <v>6.3755570381900703E-2</v>
      </c>
      <c r="DMF2" s="61" t="s">
        <v>126</v>
      </c>
      <c r="DMG2" s="9">
        <v>3</v>
      </c>
      <c r="DMH2" s="6" t="s">
        <v>124</v>
      </c>
      <c r="DMI2" s="60" t="e">
        <f>(DMJ2/'1. Портфель'!#REF!)*100</f>
        <v>#REF!</v>
      </c>
      <c r="DMJ2" s="61">
        <v>6499</v>
      </c>
      <c r="DMK2" s="60">
        <v>0.06</v>
      </c>
      <c r="DML2" s="61">
        <v>7395.7219999999998</v>
      </c>
      <c r="DMM2" s="60">
        <f t="shared" ref="DMM2" si="381">(6197/9719935)*100</f>
        <v>6.3755570381900703E-2</v>
      </c>
      <c r="DMN2" s="61" t="s">
        <v>126</v>
      </c>
      <c r="DMO2" s="9">
        <v>3</v>
      </c>
      <c r="DMP2" s="6" t="s">
        <v>124</v>
      </c>
      <c r="DMQ2" s="60" t="e">
        <f>(DMR2/'1. Портфель'!#REF!)*100</f>
        <v>#REF!</v>
      </c>
      <c r="DMR2" s="61">
        <v>6499</v>
      </c>
      <c r="DMS2" s="60">
        <v>0.06</v>
      </c>
      <c r="DMT2" s="61">
        <v>7395.7219999999998</v>
      </c>
      <c r="DMU2" s="60">
        <f t="shared" ref="DMU2" si="382">(6197/9719935)*100</f>
        <v>6.3755570381900703E-2</v>
      </c>
      <c r="DMV2" s="61" t="s">
        <v>126</v>
      </c>
      <c r="DMW2" s="9">
        <v>3</v>
      </c>
      <c r="DMX2" s="6" t="s">
        <v>124</v>
      </c>
      <c r="DMY2" s="60" t="e">
        <f>(DMZ2/'1. Портфель'!#REF!)*100</f>
        <v>#REF!</v>
      </c>
      <c r="DMZ2" s="61">
        <v>6499</v>
      </c>
      <c r="DNA2" s="60">
        <v>0.06</v>
      </c>
      <c r="DNB2" s="61">
        <v>7395.7219999999998</v>
      </c>
      <c r="DNC2" s="60">
        <f t="shared" ref="DNC2" si="383">(6197/9719935)*100</f>
        <v>6.3755570381900703E-2</v>
      </c>
      <c r="DND2" s="61" t="s">
        <v>126</v>
      </c>
      <c r="DNE2" s="9">
        <v>3</v>
      </c>
      <c r="DNF2" s="6" t="s">
        <v>124</v>
      </c>
      <c r="DNG2" s="60" t="e">
        <f>(DNH2/'1. Портфель'!#REF!)*100</f>
        <v>#REF!</v>
      </c>
      <c r="DNH2" s="61">
        <v>6499</v>
      </c>
      <c r="DNI2" s="60">
        <v>0.06</v>
      </c>
      <c r="DNJ2" s="61">
        <v>7395.7219999999998</v>
      </c>
      <c r="DNK2" s="60">
        <f t="shared" ref="DNK2" si="384">(6197/9719935)*100</f>
        <v>6.3755570381900703E-2</v>
      </c>
      <c r="DNL2" s="61" t="s">
        <v>126</v>
      </c>
      <c r="DNM2" s="9">
        <v>3</v>
      </c>
      <c r="DNN2" s="6" t="s">
        <v>124</v>
      </c>
      <c r="DNO2" s="60" t="e">
        <f>(DNP2/'1. Портфель'!#REF!)*100</f>
        <v>#REF!</v>
      </c>
      <c r="DNP2" s="61">
        <v>6499</v>
      </c>
      <c r="DNQ2" s="60">
        <v>0.06</v>
      </c>
      <c r="DNR2" s="61">
        <v>7395.7219999999998</v>
      </c>
      <c r="DNS2" s="60">
        <f t="shared" ref="DNS2" si="385">(6197/9719935)*100</f>
        <v>6.3755570381900703E-2</v>
      </c>
      <c r="DNT2" s="61" t="s">
        <v>126</v>
      </c>
      <c r="DNU2" s="9">
        <v>3</v>
      </c>
      <c r="DNV2" s="6" t="s">
        <v>124</v>
      </c>
      <c r="DNW2" s="60" t="e">
        <f>(DNX2/'1. Портфель'!#REF!)*100</f>
        <v>#REF!</v>
      </c>
      <c r="DNX2" s="61">
        <v>6499</v>
      </c>
      <c r="DNY2" s="60">
        <v>0.06</v>
      </c>
      <c r="DNZ2" s="61">
        <v>7395.7219999999998</v>
      </c>
      <c r="DOA2" s="60">
        <f t="shared" ref="DOA2" si="386">(6197/9719935)*100</f>
        <v>6.3755570381900703E-2</v>
      </c>
      <c r="DOB2" s="61" t="s">
        <v>126</v>
      </c>
      <c r="DOC2" s="9">
        <v>3</v>
      </c>
      <c r="DOD2" s="6" t="s">
        <v>124</v>
      </c>
      <c r="DOE2" s="60" t="e">
        <f>(DOF2/'1. Портфель'!#REF!)*100</f>
        <v>#REF!</v>
      </c>
      <c r="DOF2" s="61">
        <v>6499</v>
      </c>
      <c r="DOG2" s="60">
        <v>0.06</v>
      </c>
      <c r="DOH2" s="61">
        <v>7395.7219999999998</v>
      </c>
      <c r="DOI2" s="60">
        <f t="shared" ref="DOI2" si="387">(6197/9719935)*100</f>
        <v>6.3755570381900703E-2</v>
      </c>
      <c r="DOJ2" s="61" t="s">
        <v>126</v>
      </c>
      <c r="DOK2" s="9">
        <v>3</v>
      </c>
      <c r="DOL2" s="6" t="s">
        <v>124</v>
      </c>
      <c r="DOM2" s="60" t="e">
        <f>(DON2/'1. Портфель'!#REF!)*100</f>
        <v>#REF!</v>
      </c>
      <c r="DON2" s="61">
        <v>6499</v>
      </c>
      <c r="DOO2" s="60">
        <v>0.06</v>
      </c>
      <c r="DOP2" s="61">
        <v>7395.7219999999998</v>
      </c>
      <c r="DOQ2" s="60">
        <f t="shared" ref="DOQ2" si="388">(6197/9719935)*100</f>
        <v>6.3755570381900703E-2</v>
      </c>
      <c r="DOR2" s="61" t="s">
        <v>126</v>
      </c>
      <c r="DOS2" s="9">
        <v>3</v>
      </c>
      <c r="DOT2" s="6" t="s">
        <v>124</v>
      </c>
      <c r="DOU2" s="60" t="e">
        <f>(DOV2/'1. Портфель'!#REF!)*100</f>
        <v>#REF!</v>
      </c>
      <c r="DOV2" s="61">
        <v>6499</v>
      </c>
      <c r="DOW2" s="60">
        <v>0.06</v>
      </c>
      <c r="DOX2" s="61">
        <v>7395.7219999999998</v>
      </c>
      <c r="DOY2" s="60">
        <f t="shared" ref="DOY2" si="389">(6197/9719935)*100</f>
        <v>6.3755570381900703E-2</v>
      </c>
      <c r="DOZ2" s="61" t="s">
        <v>126</v>
      </c>
      <c r="DPA2" s="9">
        <v>3</v>
      </c>
      <c r="DPB2" s="6" t="s">
        <v>124</v>
      </c>
      <c r="DPC2" s="60" t="e">
        <f>(DPD2/'1. Портфель'!#REF!)*100</f>
        <v>#REF!</v>
      </c>
      <c r="DPD2" s="61">
        <v>6499</v>
      </c>
      <c r="DPE2" s="60">
        <v>0.06</v>
      </c>
      <c r="DPF2" s="61">
        <v>7395.7219999999998</v>
      </c>
      <c r="DPG2" s="60">
        <f t="shared" ref="DPG2" si="390">(6197/9719935)*100</f>
        <v>6.3755570381900703E-2</v>
      </c>
      <c r="DPH2" s="61" t="s">
        <v>126</v>
      </c>
      <c r="DPI2" s="9">
        <v>3</v>
      </c>
      <c r="DPJ2" s="6" t="s">
        <v>124</v>
      </c>
      <c r="DPK2" s="60" t="e">
        <f>(DPL2/'1. Портфель'!#REF!)*100</f>
        <v>#REF!</v>
      </c>
      <c r="DPL2" s="61">
        <v>6499</v>
      </c>
      <c r="DPM2" s="60">
        <v>0.06</v>
      </c>
      <c r="DPN2" s="61">
        <v>7395.7219999999998</v>
      </c>
      <c r="DPO2" s="60">
        <f t="shared" ref="DPO2" si="391">(6197/9719935)*100</f>
        <v>6.3755570381900703E-2</v>
      </c>
      <c r="DPP2" s="61" t="s">
        <v>126</v>
      </c>
      <c r="DPQ2" s="9">
        <v>3</v>
      </c>
      <c r="DPR2" s="6" t="s">
        <v>124</v>
      </c>
      <c r="DPS2" s="60" t="e">
        <f>(DPT2/'1. Портфель'!#REF!)*100</f>
        <v>#REF!</v>
      </c>
      <c r="DPT2" s="61">
        <v>6499</v>
      </c>
      <c r="DPU2" s="60">
        <v>0.06</v>
      </c>
      <c r="DPV2" s="61">
        <v>7395.7219999999998</v>
      </c>
      <c r="DPW2" s="60">
        <f t="shared" ref="DPW2" si="392">(6197/9719935)*100</f>
        <v>6.3755570381900703E-2</v>
      </c>
      <c r="DPX2" s="61" t="s">
        <v>126</v>
      </c>
      <c r="DPY2" s="9">
        <v>3</v>
      </c>
      <c r="DPZ2" s="6" t="s">
        <v>124</v>
      </c>
      <c r="DQA2" s="60" t="e">
        <f>(DQB2/'1. Портфель'!#REF!)*100</f>
        <v>#REF!</v>
      </c>
      <c r="DQB2" s="61">
        <v>6499</v>
      </c>
      <c r="DQC2" s="60">
        <v>0.06</v>
      </c>
      <c r="DQD2" s="61">
        <v>7395.7219999999998</v>
      </c>
      <c r="DQE2" s="60">
        <f t="shared" ref="DQE2" si="393">(6197/9719935)*100</f>
        <v>6.3755570381900703E-2</v>
      </c>
      <c r="DQF2" s="61" t="s">
        <v>126</v>
      </c>
      <c r="DQG2" s="9">
        <v>3</v>
      </c>
      <c r="DQH2" s="6" t="s">
        <v>124</v>
      </c>
      <c r="DQI2" s="60" t="e">
        <f>(DQJ2/'1. Портфель'!#REF!)*100</f>
        <v>#REF!</v>
      </c>
      <c r="DQJ2" s="61">
        <v>6499</v>
      </c>
      <c r="DQK2" s="60">
        <v>0.06</v>
      </c>
      <c r="DQL2" s="61">
        <v>7395.7219999999998</v>
      </c>
      <c r="DQM2" s="60">
        <f t="shared" ref="DQM2" si="394">(6197/9719935)*100</f>
        <v>6.3755570381900703E-2</v>
      </c>
      <c r="DQN2" s="61" t="s">
        <v>126</v>
      </c>
      <c r="DQO2" s="9">
        <v>3</v>
      </c>
      <c r="DQP2" s="6" t="s">
        <v>124</v>
      </c>
      <c r="DQQ2" s="60" t="e">
        <f>(DQR2/'1. Портфель'!#REF!)*100</f>
        <v>#REF!</v>
      </c>
      <c r="DQR2" s="61">
        <v>6499</v>
      </c>
      <c r="DQS2" s="60">
        <v>0.06</v>
      </c>
      <c r="DQT2" s="61">
        <v>7395.7219999999998</v>
      </c>
      <c r="DQU2" s="60">
        <f t="shared" ref="DQU2" si="395">(6197/9719935)*100</f>
        <v>6.3755570381900703E-2</v>
      </c>
      <c r="DQV2" s="61" t="s">
        <v>126</v>
      </c>
      <c r="DQW2" s="9">
        <v>3</v>
      </c>
      <c r="DQX2" s="6" t="s">
        <v>124</v>
      </c>
      <c r="DQY2" s="60" t="e">
        <f>(DQZ2/'1. Портфель'!#REF!)*100</f>
        <v>#REF!</v>
      </c>
      <c r="DQZ2" s="61">
        <v>6499</v>
      </c>
      <c r="DRA2" s="60">
        <v>0.06</v>
      </c>
      <c r="DRB2" s="61">
        <v>7395.7219999999998</v>
      </c>
      <c r="DRC2" s="60">
        <f t="shared" ref="DRC2" si="396">(6197/9719935)*100</f>
        <v>6.3755570381900703E-2</v>
      </c>
      <c r="DRD2" s="61" t="s">
        <v>126</v>
      </c>
      <c r="DRE2" s="9">
        <v>3</v>
      </c>
      <c r="DRF2" s="6" t="s">
        <v>124</v>
      </c>
      <c r="DRG2" s="60" t="e">
        <f>(DRH2/'1. Портфель'!#REF!)*100</f>
        <v>#REF!</v>
      </c>
      <c r="DRH2" s="61">
        <v>6499</v>
      </c>
      <c r="DRI2" s="60">
        <v>0.06</v>
      </c>
      <c r="DRJ2" s="61">
        <v>7395.7219999999998</v>
      </c>
      <c r="DRK2" s="60">
        <f t="shared" ref="DRK2" si="397">(6197/9719935)*100</f>
        <v>6.3755570381900703E-2</v>
      </c>
      <c r="DRL2" s="61" t="s">
        <v>126</v>
      </c>
      <c r="DRM2" s="9">
        <v>3</v>
      </c>
      <c r="DRN2" s="6" t="s">
        <v>124</v>
      </c>
      <c r="DRO2" s="60" t="e">
        <f>(DRP2/'1. Портфель'!#REF!)*100</f>
        <v>#REF!</v>
      </c>
      <c r="DRP2" s="61">
        <v>6499</v>
      </c>
      <c r="DRQ2" s="60">
        <v>0.06</v>
      </c>
      <c r="DRR2" s="61">
        <v>7395.7219999999998</v>
      </c>
      <c r="DRS2" s="60">
        <f t="shared" ref="DRS2" si="398">(6197/9719935)*100</f>
        <v>6.3755570381900703E-2</v>
      </c>
      <c r="DRT2" s="61" t="s">
        <v>126</v>
      </c>
      <c r="DRU2" s="9">
        <v>3</v>
      </c>
      <c r="DRV2" s="6" t="s">
        <v>124</v>
      </c>
      <c r="DRW2" s="60" t="e">
        <f>(DRX2/'1. Портфель'!#REF!)*100</f>
        <v>#REF!</v>
      </c>
      <c r="DRX2" s="61">
        <v>6499</v>
      </c>
      <c r="DRY2" s="60">
        <v>0.06</v>
      </c>
      <c r="DRZ2" s="61">
        <v>7395.7219999999998</v>
      </c>
      <c r="DSA2" s="60">
        <f t="shared" ref="DSA2" si="399">(6197/9719935)*100</f>
        <v>6.3755570381900703E-2</v>
      </c>
      <c r="DSB2" s="61" t="s">
        <v>126</v>
      </c>
      <c r="DSC2" s="9">
        <v>3</v>
      </c>
      <c r="DSD2" s="6" t="s">
        <v>124</v>
      </c>
      <c r="DSE2" s="60" t="e">
        <f>(DSF2/'1. Портфель'!#REF!)*100</f>
        <v>#REF!</v>
      </c>
      <c r="DSF2" s="61">
        <v>6499</v>
      </c>
      <c r="DSG2" s="60">
        <v>0.06</v>
      </c>
      <c r="DSH2" s="61">
        <v>7395.7219999999998</v>
      </c>
      <c r="DSI2" s="60">
        <f t="shared" ref="DSI2" si="400">(6197/9719935)*100</f>
        <v>6.3755570381900703E-2</v>
      </c>
      <c r="DSJ2" s="61" t="s">
        <v>126</v>
      </c>
      <c r="DSK2" s="9">
        <v>3</v>
      </c>
      <c r="DSL2" s="6" t="s">
        <v>124</v>
      </c>
      <c r="DSM2" s="60" t="e">
        <f>(DSN2/'1. Портфель'!#REF!)*100</f>
        <v>#REF!</v>
      </c>
      <c r="DSN2" s="61">
        <v>6499</v>
      </c>
      <c r="DSO2" s="60">
        <v>0.06</v>
      </c>
      <c r="DSP2" s="61">
        <v>7395.7219999999998</v>
      </c>
      <c r="DSQ2" s="60">
        <f t="shared" ref="DSQ2" si="401">(6197/9719935)*100</f>
        <v>6.3755570381900703E-2</v>
      </c>
      <c r="DSR2" s="61" t="s">
        <v>126</v>
      </c>
      <c r="DSS2" s="9">
        <v>3</v>
      </c>
      <c r="DST2" s="6" t="s">
        <v>124</v>
      </c>
      <c r="DSU2" s="60" t="e">
        <f>(DSV2/'1. Портфель'!#REF!)*100</f>
        <v>#REF!</v>
      </c>
      <c r="DSV2" s="61">
        <v>6499</v>
      </c>
      <c r="DSW2" s="60">
        <v>0.06</v>
      </c>
      <c r="DSX2" s="61">
        <v>7395.7219999999998</v>
      </c>
      <c r="DSY2" s="60">
        <f t="shared" ref="DSY2" si="402">(6197/9719935)*100</f>
        <v>6.3755570381900703E-2</v>
      </c>
      <c r="DSZ2" s="61" t="s">
        <v>126</v>
      </c>
      <c r="DTA2" s="9">
        <v>3</v>
      </c>
      <c r="DTB2" s="6" t="s">
        <v>124</v>
      </c>
      <c r="DTC2" s="60" t="e">
        <f>(DTD2/'1. Портфель'!#REF!)*100</f>
        <v>#REF!</v>
      </c>
      <c r="DTD2" s="61">
        <v>6499</v>
      </c>
      <c r="DTE2" s="60">
        <v>0.06</v>
      </c>
      <c r="DTF2" s="61">
        <v>7395.7219999999998</v>
      </c>
      <c r="DTG2" s="60">
        <f t="shared" ref="DTG2" si="403">(6197/9719935)*100</f>
        <v>6.3755570381900703E-2</v>
      </c>
      <c r="DTH2" s="61" t="s">
        <v>126</v>
      </c>
      <c r="DTI2" s="9">
        <v>3</v>
      </c>
      <c r="DTJ2" s="6" t="s">
        <v>124</v>
      </c>
      <c r="DTK2" s="60" t="e">
        <f>(DTL2/'1. Портфель'!#REF!)*100</f>
        <v>#REF!</v>
      </c>
      <c r="DTL2" s="61">
        <v>6499</v>
      </c>
      <c r="DTM2" s="60">
        <v>0.06</v>
      </c>
      <c r="DTN2" s="61">
        <v>7395.7219999999998</v>
      </c>
      <c r="DTO2" s="60">
        <f t="shared" ref="DTO2" si="404">(6197/9719935)*100</f>
        <v>6.3755570381900703E-2</v>
      </c>
      <c r="DTP2" s="61" t="s">
        <v>126</v>
      </c>
      <c r="DTQ2" s="9">
        <v>3</v>
      </c>
      <c r="DTR2" s="6" t="s">
        <v>124</v>
      </c>
      <c r="DTS2" s="60" t="e">
        <f>(DTT2/'1. Портфель'!#REF!)*100</f>
        <v>#REF!</v>
      </c>
      <c r="DTT2" s="61">
        <v>6499</v>
      </c>
      <c r="DTU2" s="60">
        <v>0.06</v>
      </c>
      <c r="DTV2" s="61">
        <v>7395.7219999999998</v>
      </c>
      <c r="DTW2" s="60">
        <f t="shared" ref="DTW2" si="405">(6197/9719935)*100</f>
        <v>6.3755570381900703E-2</v>
      </c>
      <c r="DTX2" s="61" t="s">
        <v>126</v>
      </c>
      <c r="DTY2" s="9">
        <v>3</v>
      </c>
      <c r="DTZ2" s="6" t="s">
        <v>124</v>
      </c>
      <c r="DUA2" s="60" t="e">
        <f>(DUB2/'1. Портфель'!#REF!)*100</f>
        <v>#REF!</v>
      </c>
      <c r="DUB2" s="61">
        <v>6499</v>
      </c>
      <c r="DUC2" s="60">
        <v>0.06</v>
      </c>
      <c r="DUD2" s="61">
        <v>7395.7219999999998</v>
      </c>
      <c r="DUE2" s="60">
        <f t="shared" ref="DUE2" si="406">(6197/9719935)*100</f>
        <v>6.3755570381900703E-2</v>
      </c>
      <c r="DUF2" s="61" t="s">
        <v>126</v>
      </c>
      <c r="DUG2" s="9">
        <v>3</v>
      </c>
      <c r="DUH2" s="6" t="s">
        <v>124</v>
      </c>
      <c r="DUI2" s="60" t="e">
        <f>(DUJ2/'1. Портфель'!#REF!)*100</f>
        <v>#REF!</v>
      </c>
      <c r="DUJ2" s="61">
        <v>6499</v>
      </c>
      <c r="DUK2" s="60">
        <v>0.06</v>
      </c>
      <c r="DUL2" s="61">
        <v>7395.7219999999998</v>
      </c>
      <c r="DUM2" s="60">
        <f t="shared" ref="DUM2" si="407">(6197/9719935)*100</f>
        <v>6.3755570381900703E-2</v>
      </c>
      <c r="DUN2" s="61" t="s">
        <v>126</v>
      </c>
      <c r="DUO2" s="9">
        <v>3</v>
      </c>
      <c r="DUP2" s="6" t="s">
        <v>124</v>
      </c>
      <c r="DUQ2" s="60" t="e">
        <f>(DUR2/'1. Портфель'!#REF!)*100</f>
        <v>#REF!</v>
      </c>
      <c r="DUR2" s="61">
        <v>6499</v>
      </c>
      <c r="DUS2" s="60">
        <v>0.06</v>
      </c>
      <c r="DUT2" s="61">
        <v>7395.7219999999998</v>
      </c>
      <c r="DUU2" s="60">
        <f t="shared" ref="DUU2" si="408">(6197/9719935)*100</f>
        <v>6.3755570381900703E-2</v>
      </c>
      <c r="DUV2" s="61" t="s">
        <v>126</v>
      </c>
      <c r="DUW2" s="9">
        <v>3</v>
      </c>
      <c r="DUX2" s="6" t="s">
        <v>124</v>
      </c>
      <c r="DUY2" s="60" t="e">
        <f>(DUZ2/'1. Портфель'!#REF!)*100</f>
        <v>#REF!</v>
      </c>
      <c r="DUZ2" s="61">
        <v>6499</v>
      </c>
      <c r="DVA2" s="60">
        <v>0.06</v>
      </c>
      <c r="DVB2" s="61">
        <v>7395.7219999999998</v>
      </c>
      <c r="DVC2" s="60">
        <f t="shared" ref="DVC2" si="409">(6197/9719935)*100</f>
        <v>6.3755570381900703E-2</v>
      </c>
      <c r="DVD2" s="61" t="s">
        <v>126</v>
      </c>
      <c r="DVE2" s="9">
        <v>3</v>
      </c>
      <c r="DVF2" s="6" t="s">
        <v>124</v>
      </c>
      <c r="DVG2" s="60" t="e">
        <f>(DVH2/'1. Портфель'!#REF!)*100</f>
        <v>#REF!</v>
      </c>
      <c r="DVH2" s="61">
        <v>6499</v>
      </c>
      <c r="DVI2" s="60">
        <v>0.06</v>
      </c>
      <c r="DVJ2" s="61">
        <v>7395.7219999999998</v>
      </c>
      <c r="DVK2" s="60">
        <f t="shared" ref="DVK2" si="410">(6197/9719935)*100</f>
        <v>6.3755570381900703E-2</v>
      </c>
      <c r="DVL2" s="61" t="s">
        <v>126</v>
      </c>
      <c r="DVM2" s="9">
        <v>3</v>
      </c>
      <c r="DVN2" s="6" t="s">
        <v>124</v>
      </c>
      <c r="DVO2" s="60" t="e">
        <f>(DVP2/'1. Портфель'!#REF!)*100</f>
        <v>#REF!</v>
      </c>
      <c r="DVP2" s="61">
        <v>6499</v>
      </c>
      <c r="DVQ2" s="60">
        <v>0.06</v>
      </c>
      <c r="DVR2" s="61">
        <v>7395.7219999999998</v>
      </c>
      <c r="DVS2" s="60">
        <f t="shared" ref="DVS2" si="411">(6197/9719935)*100</f>
        <v>6.3755570381900703E-2</v>
      </c>
      <c r="DVT2" s="61" t="s">
        <v>126</v>
      </c>
      <c r="DVU2" s="9">
        <v>3</v>
      </c>
      <c r="DVV2" s="6" t="s">
        <v>124</v>
      </c>
      <c r="DVW2" s="60" t="e">
        <f>(DVX2/'1. Портфель'!#REF!)*100</f>
        <v>#REF!</v>
      </c>
      <c r="DVX2" s="61">
        <v>6499</v>
      </c>
      <c r="DVY2" s="60">
        <v>0.06</v>
      </c>
      <c r="DVZ2" s="61">
        <v>7395.7219999999998</v>
      </c>
      <c r="DWA2" s="60">
        <f t="shared" ref="DWA2" si="412">(6197/9719935)*100</f>
        <v>6.3755570381900703E-2</v>
      </c>
      <c r="DWB2" s="61" t="s">
        <v>126</v>
      </c>
      <c r="DWC2" s="9">
        <v>3</v>
      </c>
      <c r="DWD2" s="6" t="s">
        <v>124</v>
      </c>
      <c r="DWE2" s="60" t="e">
        <f>(DWF2/'1. Портфель'!#REF!)*100</f>
        <v>#REF!</v>
      </c>
      <c r="DWF2" s="61">
        <v>6499</v>
      </c>
      <c r="DWG2" s="60">
        <v>0.06</v>
      </c>
      <c r="DWH2" s="61">
        <v>7395.7219999999998</v>
      </c>
      <c r="DWI2" s="60">
        <f t="shared" ref="DWI2" si="413">(6197/9719935)*100</f>
        <v>6.3755570381900703E-2</v>
      </c>
      <c r="DWJ2" s="61" t="s">
        <v>126</v>
      </c>
      <c r="DWK2" s="9">
        <v>3</v>
      </c>
      <c r="DWL2" s="6" t="s">
        <v>124</v>
      </c>
      <c r="DWM2" s="60" t="e">
        <f>(DWN2/'1. Портфель'!#REF!)*100</f>
        <v>#REF!</v>
      </c>
      <c r="DWN2" s="61">
        <v>6499</v>
      </c>
      <c r="DWO2" s="60">
        <v>0.06</v>
      </c>
      <c r="DWP2" s="61">
        <v>7395.7219999999998</v>
      </c>
      <c r="DWQ2" s="60">
        <f t="shared" ref="DWQ2" si="414">(6197/9719935)*100</f>
        <v>6.3755570381900703E-2</v>
      </c>
      <c r="DWR2" s="61" t="s">
        <v>126</v>
      </c>
      <c r="DWS2" s="9">
        <v>3</v>
      </c>
      <c r="DWT2" s="6" t="s">
        <v>124</v>
      </c>
      <c r="DWU2" s="60" t="e">
        <f>(DWV2/'1. Портфель'!#REF!)*100</f>
        <v>#REF!</v>
      </c>
      <c r="DWV2" s="61">
        <v>6499</v>
      </c>
      <c r="DWW2" s="60">
        <v>0.06</v>
      </c>
      <c r="DWX2" s="61">
        <v>7395.7219999999998</v>
      </c>
      <c r="DWY2" s="60">
        <f t="shared" ref="DWY2" si="415">(6197/9719935)*100</f>
        <v>6.3755570381900703E-2</v>
      </c>
      <c r="DWZ2" s="61" t="s">
        <v>126</v>
      </c>
      <c r="DXA2" s="9">
        <v>3</v>
      </c>
      <c r="DXB2" s="6" t="s">
        <v>124</v>
      </c>
      <c r="DXC2" s="60" t="e">
        <f>(DXD2/'1. Портфель'!#REF!)*100</f>
        <v>#REF!</v>
      </c>
      <c r="DXD2" s="61">
        <v>6499</v>
      </c>
      <c r="DXE2" s="60">
        <v>0.06</v>
      </c>
      <c r="DXF2" s="61">
        <v>7395.7219999999998</v>
      </c>
      <c r="DXG2" s="60">
        <f t="shared" ref="DXG2" si="416">(6197/9719935)*100</f>
        <v>6.3755570381900703E-2</v>
      </c>
      <c r="DXH2" s="61" t="s">
        <v>126</v>
      </c>
      <c r="DXI2" s="9">
        <v>3</v>
      </c>
      <c r="DXJ2" s="6" t="s">
        <v>124</v>
      </c>
      <c r="DXK2" s="60" t="e">
        <f>(DXL2/'1. Портфель'!#REF!)*100</f>
        <v>#REF!</v>
      </c>
      <c r="DXL2" s="61">
        <v>6499</v>
      </c>
      <c r="DXM2" s="60">
        <v>0.06</v>
      </c>
      <c r="DXN2" s="61">
        <v>7395.7219999999998</v>
      </c>
      <c r="DXO2" s="60">
        <f t="shared" ref="DXO2" si="417">(6197/9719935)*100</f>
        <v>6.3755570381900703E-2</v>
      </c>
      <c r="DXP2" s="61" t="s">
        <v>126</v>
      </c>
      <c r="DXQ2" s="9">
        <v>3</v>
      </c>
      <c r="DXR2" s="6" t="s">
        <v>124</v>
      </c>
      <c r="DXS2" s="60" t="e">
        <f>(DXT2/'1. Портфель'!#REF!)*100</f>
        <v>#REF!</v>
      </c>
      <c r="DXT2" s="61">
        <v>6499</v>
      </c>
      <c r="DXU2" s="60">
        <v>0.06</v>
      </c>
      <c r="DXV2" s="61">
        <v>7395.7219999999998</v>
      </c>
      <c r="DXW2" s="60">
        <f t="shared" ref="DXW2" si="418">(6197/9719935)*100</f>
        <v>6.3755570381900703E-2</v>
      </c>
      <c r="DXX2" s="61" t="s">
        <v>126</v>
      </c>
      <c r="DXY2" s="9">
        <v>3</v>
      </c>
      <c r="DXZ2" s="6" t="s">
        <v>124</v>
      </c>
      <c r="DYA2" s="60" t="e">
        <f>(DYB2/'1. Портфель'!#REF!)*100</f>
        <v>#REF!</v>
      </c>
      <c r="DYB2" s="61">
        <v>6499</v>
      </c>
      <c r="DYC2" s="60">
        <v>0.06</v>
      </c>
      <c r="DYD2" s="61">
        <v>7395.7219999999998</v>
      </c>
      <c r="DYE2" s="60">
        <f t="shared" ref="DYE2" si="419">(6197/9719935)*100</f>
        <v>6.3755570381900703E-2</v>
      </c>
      <c r="DYF2" s="61" t="s">
        <v>126</v>
      </c>
      <c r="DYG2" s="9">
        <v>3</v>
      </c>
      <c r="DYH2" s="6" t="s">
        <v>124</v>
      </c>
      <c r="DYI2" s="60" t="e">
        <f>(DYJ2/'1. Портфель'!#REF!)*100</f>
        <v>#REF!</v>
      </c>
      <c r="DYJ2" s="61">
        <v>6499</v>
      </c>
      <c r="DYK2" s="60">
        <v>0.06</v>
      </c>
      <c r="DYL2" s="61">
        <v>7395.7219999999998</v>
      </c>
      <c r="DYM2" s="60">
        <f t="shared" ref="DYM2" si="420">(6197/9719935)*100</f>
        <v>6.3755570381900703E-2</v>
      </c>
      <c r="DYN2" s="61" t="s">
        <v>126</v>
      </c>
      <c r="DYO2" s="9">
        <v>3</v>
      </c>
      <c r="DYP2" s="6" t="s">
        <v>124</v>
      </c>
      <c r="DYQ2" s="60" t="e">
        <f>(DYR2/'1. Портфель'!#REF!)*100</f>
        <v>#REF!</v>
      </c>
      <c r="DYR2" s="61">
        <v>6499</v>
      </c>
      <c r="DYS2" s="60">
        <v>0.06</v>
      </c>
      <c r="DYT2" s="61">
        <v>7395.7219999999998</v>
      </c>
      <c r="DYU2" s="60">
        <f t="shared" ref="DYU2" si="421">(6197/9719935)*100</f>
        <v>6.3755570381900703E-2</v>
      </c>
      <c r="DYV2" s="61" t="s">
        <v>126</v>
      </c>
      <c r="DYW2" s="9">
        <v>3</v>
      </c>
      <c r="DYX2" s="6" t="s">
        <v>124</v>
      </c>
      <c r="DYY2" s="60" t="e">
        <f>(DYZ2/'1. Портфель'!#REF!)*100</f>
        <v>#REF!</v>
      </c>
      <c r="DYZ2" s="61">
        <v>6499</v>
      </c>
      <c r="DZA2" s="60">
        <v>0.06</v>
      </c>
      <c r="DZB2" s="61">
        <v>7395.7219999999998</v>
      </c>
      <c r="DZC2" s="60">
        <f t="shared" ref="DZC2" si="422">(6197/9719935)*100</f>
        <v>6.3755570381900703E-2</v>
      </c>
      <c r="DZD2" s="61" t="s">
        <v>126</v>
      </c>
      <c r="DZE2" s="9">
        <v>3</v>
      </c>
      <c r="DZF2" s="6" t="s">
        <v>124</v>
      </c>
      <c r="DZG2" s="60" t="e">
        <f>(DZH2/'1. Портфель'!#REF!)*100</f>
        <v>#REF!</v>
      </c>
      <c r="DZH2" s="61">
        <v>6499</v>
      </c>
      <c r="DZI2" s="60">
        <v>0.06</v>
      </c>
      <c r="DZJ2" s="61">
        <v>7395.7219999999998</v>
      </c>
      <c r="DZK2" s="60">
        <f t="shared" ref="DZK2" si="423">(6197/9719935)*100</f>
        <v>6.3755570381900703E-2</v>
      </c>
      <c r="DZL2" s="61" t="s">
        <v>126</v>
      </c>
      <c r="DZM2" s="9">
        <v>3</v>
      </c>
      <c r="DZN2" s="6" t="s">
        <v>124</v>
      </c>
      <c r="DZO2" s="60" t="e">
        <f>(DZP2/'1. Портфель'!#REF!)*100</f>
        <v>#REF!</v>
      </c>
      <c r="DZP2" s="61">
        <v>6499</v>
      </c>
      <c r="DZQ2" s="60">
        <v>0.06</v>
      </c>
      <c r="DZR2" s="61">
        <v>7395.7219999999998</v>
      </c>
      <c r="DZS2" s="60">
        <f t="shared" ref="DZS2" si="424">(6197/9719935)*100</f>
        <v>6.3755570381900703E-2</v>
      </c>
      <c r="DZT2" s="61" t="s">
        <v>126</v>
      </c>
      <c r="DZU2" s="9">
        <v>3</v>
      </c>
      <c r="DZV2" s="6" t="s">
        <v>124</v>
      </c>
      <c r="DZW2" s="60" t="e">
        <f>(DZX2/'1. Портфель'!#REF!)*100</f>
        <v>#REF!</v>
      </c>
      <c r="DZX2" s="61">
        <v>6499</v>
      </c>
      <c r="DZY2" s="60">
        <v>0.06</v>
      </c>
      <c r="DZZ2" s="61">
        <v>7395.7219999999998</v>
      </c>
      <c r="EAA2" s="60">
        <f t="shared" ref="EAA2" si="425">(6197/9719935)*100</f>
        <v>6.3755570381900703E-2</v>
      </c>
      <c r="EAB2" s="61" t="s">
        <v>126</v>
      </c>
      <c r="EAC2" s="9">
        <v>3</v>
      </c>
      <c r="EAD2" s="6" t="s">
        <v>124</v>
      </c>
      <c r="EAE2" s="60" t="e">
        <f>(EAF2/'1. Портфель'!#REF!)*100</f>
        <v>#REF!</v>
      </c>
      <c r="EAF2" s="61">
        <v>6499</v>
      </c>
      <c r="EAG2" s="60">
        <v>0.06</v>
      </c>
      <c r="EAH2" s="61">
        <v>7395.7219999999998</v>
      </c>
      <c r="EAI2" s="60">
        <f t="shared" ref="EAI2" si="426">(6197/9719935)*100</f>
        <v>6.3755570381900703E-2</v>
      </c>
      <c r="EAJ2" s="61" t="s">
        <v>126</v>
      </c>
      <c r="EAK2" s="9">
        <v>3</v>
      </c>
      <c r="EAL2" s="6" t="s">
        <v>124</v>
      </c>
      <c r="EAM2" s="60" t="e">
        <f>(EAN2/'1. Портфель'!#REF!)*100</f>
        <v>#REF!</v>
      </c>
      <c r="EAN2" s="61">
        <v>6499</v>
      </c>
      <c r="EAO2" s="60">
        <v>0.06</v>
      </c>
      <c r="EAP2" s="61">
        <v>7395.7219999999998</v>
      </c>
      <c r="EAQ2" s="60">
        <f t="shared" ref="EAQ2" si="427">(6197/9719935)*100</f>
        <v>6.3755570381900703E-2</v>
      </c>
      <c r="EAR2" s="61" t="s">
        <v>126</v>
      </c>
      <c r="EAS2" s="9">
        <v>3</v>
      </c>
      <c r="EAT2" s="6" t="s">
        <v>124</v>
      </c>
      <c r="EAU2" s="60" t="e">
        <f>(EAV2/'1. Портфель'!#REF!)*100</f>
        <v>#REF!</v>
      </c>
      <c r="EAV2" s="61">
        <v>6499</v>
      </c>
      <c r="EAW2" s="60">
        <v>0.06</v>
      </c>
      <c r="EAX2" s="61">
        <v>7395.7219999999998</v>
      </c>
      <c r="EAY2" s="60">
        <f t="shared" ref="EAY2" si="428">(6197/9719935)*100</f>
        <v>6.3755570381900703E-2</v>
      </c>
      <c r="EAZ2" s="61" t="s">
        <v>126</v>
      </c>
      <c r="EBA2" s="9">
        <v>3</v>
      </c>
      <c r="EBB2" s="6" t="s">
        <v>124</v>
      </c>
      <c r="EBC2" s="60" t="e">
        <f>(EBD2/'1. Портфель'!#REF!)*100</f>
        <v>#REF!</v>
      </c>
      <c r="EBD2" s="61">
        <v>6499</v>
      </c>
      <c r="EBE2" s="60">
        <v>0.06</v>
      </c>
      <c r="EBF2" s="61">
        <v>7395.7219999999998</v>
      </c>
      <c r="EBG2" s="60">
        <f t="shared" ref="EBG2" si="429">(6197/9719935)*100</f>
        <v>6.3755570381900703E-2</v>
      </c>
      <c r="EBH2" s="61" t="s">
        <v>126</v>
      </c>
      <c r="EBI2" s="9">
        <v>3</v>
      </c>
      <c r="EBJ2" s="6" t="s">
        <v>124</v>
      </c>
      <c r="EBK2" s="60" t="e">
        <f>(EBL2/'1. Портфель'!#REF!)*100</f>
        <v>#REF!</v>
      </c>
      <c r="EBL2" s="61">
        <v>6499</v>
      </c>
      <c r="EBM2" s="60">
        <v>0.06</v>
      </c>
      <c r="EBN2" s="61">
        <v>7395.7219999999998</v>
      </c>
      <c r="EBO2" s="60">
        <f t="shared" ref="EBO2" si="430">(6197/9719935)*100</f>
        <v>6.3755570381900703E-2</v>
      </c>
      <c r="EBP2" s="61" t="s">
        <v>126</v>
      </c>
      <c r="EBQ2" s="9">
        <v>3</v>
      </c>
      <c r="EBR2" s="6" t="s">
        <v>124</v>
      </c>
      <c r="EBS2" s="60" t="e">
        <f>(EBT2/'1. Портфель'!#REF!)*100</f>
        <v>#REF!</v>
      </c>
      <c r="EBT2" s="61">
        <v>6499</v>
      </c>
      <c r="EBU2" s="60">
        <v>0.06</v>
      </c>
      <c r="EBV2" s="61">
        <v>7395.7219999999998</v>
      </c>
      <c r="EBW2" s="60">
        <f t="shared" ref="EBW2" si="431">(6197/9719935)*100</f>
        <v>6.3755570381900703E-2</v>
      </c>
      <c r="EBX2" s="61" t="s">
        <v>126</v>
      </c>
      <c r="EBY2" s="9">
        <v>3</v>
      </c>
      <c r="EBZ2" s="6" t="s">
        <v>124</v>
      </c>
      <c r="ECA2" s="60" t="e">
        <f>(ECB2/'1. Портфель'!#REF!)*100</f>
        <v>#REF!</v>
      </c>
      <c r="ECB2" s="61">
        <v>6499</v>
      </c>
      <c r="ECC2" s="60">
        <v>0.06</v>
      </c>
      <c r="ECD2" s="61">
        <v>7395.7219999999998</v>
      </c>
      <c r="ECE2" s="60">
        <f t="shared" ref="ECE2" si="432">(6197/9719935)*100</f>
        <v>6.3755570381900703E-2</v>
      </c>
      <c r="ECF2" s="61" t="s">
        <v>126</v>
      </c>
      <c r="ECG2" s="9">
        <v>3</v>
      </c>
      <c r="ECH2" s="6" t="s">
        <v>124</v>
      </c>
      <c r="ECI2" s="60" t="e">
        <f>(ECJ2/'1. Портфель'!#REF!)*100</f>
        <v>#REF!</v>
      </c>
      <c r="ECJ2" s="61">
        <v>6499</v>
      </c>
      <c r="ECK2" s="60">
        <v>0.06</v>
      </c>
      <c r="ECL2" s="61">
        <v>7395.7219999999998</v>
      </c>
      <c r="ECM2" s="60">
        <f t="shared" ref="ECM2" si="433">(6197/9719935)*100</f>
        <v>6.3755570381900703E-2</v>
      </c>
      <c r="ECN2" s="61" t="s">
        <v>126</v>
      </c>
      <c r="ECO2" s="9">
        <v>3</v>
      </c>
      <c r="ECP2" s="6" t="s">
        <v>124</v>
      </c>
      <c r="ECQ2" s="60" t="e">
        <f>(ECR2/'1. Портфель'!#REF!)*100</f>
        <v>#REF!</v>
      </c>
      <c r="ECR2" s="61">
        <v>6499</v>
      </c>
      <c r="ECS2" s="60">
        <v>0.06</v>
      </c>
      <c r="ECT2" s="61">
        <v>7395.7219999999998</v>
      </c>
      <c r="ECU2" s="60">
        <f t="shared" ref="ECU2" si="434">(6197/9719935)*100</f>
        <v>6.3755570381900703E-2</v>
      </c>
      <c r="ECV2" s="61" t="s">
        <v>126</v>
      </c>
      <c r="ECW2" s="9">
        <v>3</v>
      </c>
      <c r="ECX2" s="6" t="s">
        <v>124</v>
      </c>
      <c r="ECY2" s="60" t="e">
        <f>(ECZ2/'1. Портфель'!#REF!)*100</f>
        <v>#REF!</v>
      </c>
      <c r="ECZ2" s="61">
        <v>6499</v>
      </c>
      <c r="EDA2" s="60">
        <v>0.06</v>
      </c>
      <c r="EDB2" s="61">
        <v>7395.7219999999998</v>
      </c>
      <c r="EDC2" s="60">
        <f t="shared" ref="EDC2" si="435">(6197/9719935)*100</f>
        <v>6.3755570381900703E-2</v>
      </c>
      <c r="EDD2" s="61" t="s">
        <v>126</v>
      </c>
      <c r="EDE2" s="9">
        <v>3</v>
      </c>
      <c r="EDF2" s="6" t="s">
        <v>124</v>
      </c>
      <c r="EDG2" s="60" t="e">
        <f>(EDH2/'1. Портфель'!#REF!)*100</f>
        <v>#REF!</v>
      </c>
      <c r="EDH2" s="61">
        <v>6499</v>
      </c>
      <c r="EDI2" s="60">
        <v>0.06</v>
      </c>
      <c r="EDJ2" s="61">
        <v>7395.7219999999998</v>
      </c>
      <c r="EDK2" s="60">
        <f t="shared" ref="EDK2" si="436">(6197/9719935)*100</f>
        <v>6.3755570381900703E-2</v>
      </c>
      <c r="EDL2" s="61" t="s">
        <v>126</v>
      </c>
      <c r="EDM2" s="9">
        <v>3</v>
      </c>
      <c r="EDN2" s="6" t="s">
        <v>124</v>
      </c>
      <c r="EDO2" s="60" t="e">
        <f>(EDP2/'1. Портфель'!#REF!)*100</f>
        <v>#REF!</v>
      </c>
      <c r="EDP2" s="61">
        <v>6499</v>
      </c>
      <c r="EDQ2" s="60">
        <v>0.06</v>
      </c>
      <c r="EDR2" s="61">
        <v>7395.7219999999998</v>
      </c>
      <c r="EDS2" s="60">
        <f t="shared" ref="EDS2" si="437">(6197/9719935)*100</f>
        <v>6.3755570381900703E-2</v>
      </c>
      <c r="EDT2" s="61" t="s">
        <v>126</v>
      </c>
      <c r="EDU2" s="9">
        <v>3</v>
      </c>
      <c r="EDV2" s="6" t="s">
        <v>124</v>
      </c>
      <c r="EDW2" s="60" t="e">
        <f>(EDX2/'1. Портфель'!#REF!)*100</f>
        <v>#REF!</v>
      </c>
      <c r="EDX2" s="61">
        <v>6499</v>
      </c>
      <c r="EDY2" s="60">
        <v>0.06</v>
      </c>
      <c r="EDZ2" s="61">
        <v>7395.7219999999998</v>
      </c>
      <c r="EEA2" s="60">
        <f t="shared" ref="EEA2" si="438">(6197/9719935)*100</f>
        <v>6.3755570381900703E-2</v>
      </c>
      <c r="EEB2" s="61" t="s">
        <v>126</v>
      </c>
      <c r="EEC2" s="9">
        <v>3</v>
      </c>
      <c r="EED2" s="6" t="s">
        <v>124</v>
      </c>
      <c r="EEE2" s="60" t="e">
        <f>(EEF2/'1. Портфель'!#REF!)*100</f>
        <v>#REF!</v>
      </c>
      <c r="EEF2" s="61">
        <v>6499</v>
      </c>
      <c r="EEG2" s="60">
        <v>0.06</v>
      </c>
      <c r="EEH2" s="61">
        <v>7395.7219999999998</v>
      </c>
      <c r="EEI2" s="60">
        <f t="shared" ref="EEI2" si="439">(6197/9719935)*100</f>
        <v>6.3755570381900703E-2</v>
      </c>
      <c r="EEJ2" s="61" t="s">
        <v>126</v>
      </c>
      <c r="EEK2" s="9">
        <v>3</v>
      </c>
      <c r="EEL2" s="6" t="s">
        <v>124</v>
      </c>
      <c r="EEM2" s="60" t="e">
        <f>(EEN2/'1. Портфель'!#REF!)*100</f>
        <v>#REF!</v>
      </c>
      <c r="EEN2" s="61">
        <v>6499</v>
      </c>
      <c r="EEO2" s="60">
        <v>0.06</v>
      </c>
      <c r="EEP2" s="61">
        <v>7395.7219999999998</v>
      </c>
      <c r="EEQ2" s="60">
        <f t="shared" ref="EEQ2" si="440">(6197/9719935)*100</f>
        <v>6.3755570381900703E-2</v>
      </c>
      <c r="EER2" s="61" t="s">
        <v>126</v>
      </c>
      <c r="EES2" s="9">
        <v>3</v>
      </c>
      <c r="EET2" s="6" t="s">
        <v>124</v>
      </c>
      <c r="EEU2" s="60" t="e">
        <f>(EEV2/'1. Портфель'!#REF!)*100</f>
        <v>#REF!</v>
      </c>
      <c r="EEV2" s="61">
        <v>6499</v>
      </c>
      <c r="EEW2" s="60">
        <v>0.06</v>
      </c>
      <c r="EEX2" s="61">
        <v>7395.7219999999998</v>
      </c>
      <c r="EEY2" s="60">
        <f t="shared" ref="EEY2" si="441">(6197/9719935)*100</f>
        <v>6.3755570381900703E-2</v>
      </c>
      <c r="EEZ2" s="61" t="s">
        <v>126</v>
      </c>
      <c r="EFA2" s="9">
        <v>3</v>
      </c>
      <c r="EFB2" s="6" t="s">
        <v>124</v>
      </c>
      <c r="EFC2" s="60" t="e">
        <f>(EFD2/'1. Портфель'!#REF!)*100</f>
        <v>#REF!</v>
      </c>
      <c r="EFD2" s="61">
        <v>6499</v>
      </c>
      <c r="EFE2" s="60">
        <v>0.06</v>
      </c>
      <c r="EFF2" s="61">
        <v>7395.7219999999998</v>
      </c>
      <c r="EFG2" s="60">
        <f t="shared" ref="EFG2" si="442">(6197/9719935)*100</f>
        <v>6.3755570381900703E-2</v>
      </c>
      <c r="EFH2" s="61" t="s">
        <v>126</v>
      </c>
      <c r="EFI2" s="9">
        <v>3</v>
      </c>
      <c r="EFJ2" s="6" t="s">
        <v>124</v>
      </c>
      <c r="EFK2" s="60" t="e">
        <f>(EFL2/'1. Портфель'!#REF!)*100</f>
        <v>#REF!</v>
      </c>
      <c r="EFL2" s="61">
        <v>6499</v>
      </c>
      <c r="EFM2" s="60">
        <v>0.06</v>
      </c>
      <c r="EFN2" s="61">
        <v>7395.7219999999998</v>
      </c>
      <c r="EFO2" s="60">
        <f t="shared" ref="EFO2" si="443">(6197/9719935)*100</f>
        <v>6.3755570381900703E-2</v>
      </c>
      <c r="EFP2" s="61" t="s">
        <v>126</v>
      </c>
      <c r="EFQ2" s="9">
        <v>3</v>
      </c>
      <c r="EFR2" s="6" t="s">
        <v>124</v>
      </c>
      <c r="EFS2" s="60" t="e">
        <f>(EFT2/'1. Портфель'!#REF!)*100</f>
        <v>#REF!</v>
      </c>
      <c r="EFT2" s="61">
        <v>6499</v>
      </c>
      <c r="EFU2" s="60">
        <v>0.06</v>
      </c>
      <c r="EFV2" s="61">
        <v>7395.7219999999998</v>
      </c>
      <c r="EFW2" s="60">
        <f t="shared" ref="EFW2" si="444">(6197/9719935)*100</f>
        <v>6.3755570381900703E-2</v>
      </c>
      <c r="EFX2" s="61" t="s">
        <v>126</v>
      </c>
      <c r="EFY2" s="9">
        <v>3</v>
      </c>
      <c r="EFZ2" s="6" t="s">
        <v>124</v>
      </c>
      <c r="EGA2" s="60" t="e">
        <f>(EGB2/'1. Портфель'!#REF!)*100</f>
        <v>#REF!</v>
      </c>
      <c r="EGB2" s="61">
        <v>6499</v>
      </c>
      <c r="EGC2" s="60">
        <v>0.06</v>
      </c>
      <c r="EGD2" s="61">
        <v>7395.7219999999998</v>
      </c>
      <c r="EGE2" s="60">
        <f t="shared" ref="EGE2" si="445">(6197/9719935)*100</f>
        <v>6.3755570381900703E-2</v>
      </c>
      <c r="EGF2" s="61" t="s">
        <v>126</v>
      </c>
      <c r="EGG2" s="9">
        <v>3</v>
      </c>
      <c r="EGH2" s="6" t="s">
        <v>124</v>
      </c>
      <c r="EGI2" s="60" t="e">
        <f>(EGJ2/'1. Портфель'!#REF!)*100</f>
        <v>#REF!</v>
      </c>
      <c r="EGJ2" s="61">
        <v>6499</v>
      </c>
      <c r="EGK2" s="60">
        <v>0.06</v>
      </c>
      <c r="EGL2" s="61">
        <v>7395.7219999999998</v>
      </c>
      <c r="EGM2" s="60">
        <f t="shared" ref="EGM2" si="446">(6197/9719935)*100</f>
        <v>6.3755570381900703E-2</v>
      </c>
      <c r="EGN2" s="61" t="s">
        <v>126</v>
      </c>
      <c r="EGO2" s="9">
        <v>3</v>
      </c>
      <c r="EGP2" s="6" t="s">
        <v>124</v>
      </c>
      <c r="EGQ2" s="60" t="e">
        <f>(EGR2/'1. Портфель'!#REF!)*100</f>
        <v>#REF!</v>
      </c>
      <c r="EGR2" s="61">
        <v>6499</v>
      </c>
      <c r="EGS2" s="60">
        <v>0.06</v>
      </c>
      <c r="EGT2" s="61">
        <v>7395.7219999999998</v>
      </c>
      <c r="EGU2" s="60">
        <f t="shared" ref="EGU2" si="447">(6197/9719935)*100</f>
        <v>6.3755570381900703E-2</v>
      </c>
      <c r="EGV2" s="61" t="s">
        <v>126</v>
      </c>
      <c r="EGW2" s="9">
        <v>3</v>
      </c>
      <c r="EGX2" s="6" t="s">
        <v>124</v>
      </c>
      <c r="EGY2" s="60" t="e">
        <f>(EGZ2/'1. Портфель'!#REF!)*100</f>
        <v>#REF!</v>
      </c>
      <c r="EGZ2" s="61">
        <v>6499</v>
      </c>
      <c r="EHA2" s="60">
        <v>0.06</v>
      </c>
      <c r="EHB2" s="61">
        <v>7395.7219999999998</v>
      </c>
      <c r="EHC2" s="60">
        <f t="shared" ref="EHC2" si="448">(6197/9719935)*100</f>
        <v>6.3755570381900703E-2</v>
      </c>
      <c r="EHD2" s="61" t="s">
        <v>126</v>
      </c>
      <c r="EHE2" s="9">
        <v>3</v>
      </c>
      <c r="EHF2" s="6" t="s">
        <v>124</v>
      </c>
      <c r="EHG2" s="60" t="e">
        <f>(EHH2/'1. Портфель'!#REF!)*100</f>
        <v>#REF!</v>
      </c>
      <c r="EHH2" s="61">
        <v>6499</v>
      </c>
      <c r="EHI2" s="60">
        <v>0.06</v>
      </c>
      <c r="EHJ2" s="61">
        <v>7395.7219999999998</v>
      </c>
      <c r="EHK2" s="60">
        <f t="shared" ref="EHK2" si="449">(6197/9719935)*100</f>
        <v>6.3755570381900703E-2</v>
      </c>
      <c r="EHL2" s="61" t="s">
        <v>126</v>
      </c>
      <c r="EHM2" s="9">
        <v>3</v>
      </c>
      <c r="EHN2" s="6" t="s">
        <v>124</v>
      </c>
      <c r="EHO2" s="60" t="e">
        <f>(EHP2/'1. Портфель'!#REF!)*100</f>
        <v>#REF!</v>
      </c>
      <c r="EHP2" s="61">
        <v>6499</v>
      </c>
      <c r="EHQ2" s="60">
        <v>0.06</v>
      </c>
      <c r="EHR2" s="61">
        <v>7395.7219999999998</v>
      </c>
      <c r="EHS2" s="60">
        <f t="shared" ref="EHS2" si="450">(6197/9719935)*100</f>
        <v>6.3755570381900703E-2</v>
      </c>
      <c r="EHT2" s="61" t="s">
        <v>126</v>
      </c>
      <c r="EHU2" s="9">
        <v>3</v>
      </c>
      <c r="EHV2" s="6" t="s">
        <v>124</v>
      </c>
      <c r="EHW2" s="60" t="e">
        <f>(EHX2/'1. Портфель'!#REF!)*100</f>
        <v>#REF!</v>
      </c>
      <c r="EHX2" s="61">
        <v>6499</v>
      </c>
      <c r="EHY2" s="60">
        <v>0.06</v>
      </c>
      <c r="EHZ2" s="61">
        <v>7395.7219999999998</v>
      </c>
      <c r="EIA2" s="60">
        <f t="shared" ref="EIA2" si="451">(6197/9719935)*100</f>
        <v>6.3755570381900703E-2</v>
      </c>
      <c r="EIB2" s="61" t="s">
        <v>126</v>
      </c>
      <c r="EIC2" s="9">
        <v>3</v>
      </c>
      <c r="EID2" s="6" t="s">
        <v>124</v>
      </c>
      <c r="EIE2" s="60" t="e">
        <f>(EIF2/'1. Портфель'!#REF!)*100</f>
        <v>#REF!</v>
      </c>
      <c r="EIF2" s="61">
        <v>6499</v>
      </c>
      <c r="EIG2" s="60">
        <v>0.06</v>
      </c>
      <c r="EIH2" s="61">
        <v>7395.7219999999998</v>
      </c>
      <c r="EII2" s="60">
        <f t="shared" ref="EII2" si="452">(6197/9719935)*100</f>
        <v>6.3755570381900703E-2</v>
      </c>
      <c r="EIJ2" s="61" t="s">
        <v>126</v>
      </c>
      <c r="EIK2" s="9">
        <v>3</v>
      </c>
      <c r="EIL2" s="6" t="s">
        <v>124</v>
      </c>
      <c r="EIM2" s="60" t="e">
        <f>(EIN2/'1. Портфель'!#REF!)*100</f>
        <v>#REF!</v>
      </c>
      <c r="EIN2" s="61">
        <v>6499</v>
      </c>
      <c r="EIO2" s="60">
        <v>0.06</v>
      </c>
      <c r="EIP2" s="61">
        <v>7395.7219999999998</v>
      </c>
      <c r="EIQ2" s="60">
        <f t="shared" ref="EIQ2" si="453">(6197/9719935)*100</f>
        <v>6.3755570381900703E-2</v>
      </c>
      <c r="EIR2" s="61" t="s">
        <v>126</v>
      </c>
      <c r="EIS2" s="9">
        <v>3</v>
      </c>
      <c r="EIT2" s="6" t="s">
        <v>124</v>
      </c>
      <c r="EIU2" s="60" t="e">
        <f>(EIV2/'1. Портфель'!#REF!)*100</f>
        <v>#REF!</v>
      </c>
      <c r="EIV2" s="61">
        <v>6499</v>
      </c>
      <c r="EIW2" s="60">
        <v>0.06</v>
      </c>
      <c r="EIX2" s="61">
        <v>7395.7219999999998</v>
      </c>
      <c r="EIY2" s="60">
        <f t="shared" ref="EIY2" si="454">(6197/9719935)*100</f>
        <v>6.3755570381900703E-2</v>
      </c>
      <c r="EIZ2" s="61" t="s">
        <v>126</v>
      </c>
      <c r="EJA2" s="9">
        <v>3</v>
      </c>
      <c r="EJB2" s="6" t="s">
        <v>124</v>
      </c>
      <c r="EJC2" s="60" t="e">
        <f>(EJD2/'1. Портфель'!#REF!)*100</f>
        <v>#REF!</v>
      </c>
      <c r="EJD2" s="61">
        <v>6499</v>
      </c>
      <c r="EJE2" s="60">
        <v>0.06</v>
      </c>
      <c r="EJF2" s="61">
        <v>7395.7219999999998</v>
      </c>
      <c r="EJG2" s="60">
        <f t="shared" ref="EJG2" si="455">(6197/9719935)*100</f>
        <v>6.3755570381900703E-2</v>
      </c>
      <c r="EJH2" s="61" t="s">
        <v>126</v>
      </c>
      <c r="EJI2" s="9">
        <v>3</v>
      </c>
      <c r="EJJ2" s="6" t="s">
        <v>124</v>
      </c>
      <c r="EJK2" s="60" t="e">
        <f>(EJL2/'1. Портфель'!#REF!)*100</f>
        <v>#REF!</v>
      </c>
      <c r="EJL2" s="61">
        <v>6499</v>
      </c>
      <c r="EJM2" s="60">
        <v>0.06</v>
      </c>
      <c r="EJN2" s="61">
        <v>7395.7219999999998</v>
      </c>
      <c r="EJO2" s="60">
        <f t="shared" ref="EJO2" si="456">(6197/9719935)*100</f>
        <v>6.3755570381900703E-2</v>
      </c>
      <c r="EJP2" s="61" t="s">
        <v>126</v>
      </c>
      <c r="EJQ2" s="9">
        <v>3</v>
      </c>
      <c r="EJR2" s="6" t="s">
        <v>124</v>
      </c>
      <c r="EJS2" s="60" t="e">
        <f>(EJT2/'1. Портфель'!#REF!)*100</f>
        <v>#REF!</v>
      </c>
      <c r="EJT2" s="61">
        <v>6499</v>
      </c>
      <c r="EJU2" s="60">
        <v>0.06</v>
      </c>
      <c r="EJV2" s="61">
        <v>7395.7219999999998</v>
      </c>
      <c r="EJW2" s="60">
        <f t="shared" ref="EJW2" si="457">(6197/9719935)*100</f>
        <v>6.3755570381900703E-2</v>
      </c>
      <c r="EJX2" s="61" t="s">
        <v>126</v>
      </c>
      <c r="EJY2" s="9">
        <v>3</v>
      </c>
      <c r="EJZ2" s="6" t="s">
        <v>124</v>
      </c>
      <c r="EKA2" s="60" t="e">
        <f>(EKB2/'1. Портфель'!#REF!)*100</f>
        <v>#REF!</v>
      </c>
      <c r="EKB2" s="61">
        <v>6499</v>
      </c>
      <c r="EKC2" s="60">
        <v>0.06</v>
      </c>
      <c r="EKD2" s="61">
        <v>7395.7219999999998</v>
      </c>
      <c r="EKE2" s="60">
        <f t="shared" ref="EKE2" si="458">(6197/9719935)*100</f>
        <v>6.3755570381900703E-2</v>
      </c>
      <c r="EKF2" s="61" t="s">
        <v>126</v>
      </c>
      <c r="EKG2" s="9">
        <v>3</v>
      </c>
      <c r="EKH2" s="6" t="s">
        <v>124</v>
      </c>
      <c r="EKI2" s="60" t="e">
        <f>(EKJ2/'1. Портфель'!#REF!)*100</f>
        <v>#REF!</v>
      </c>
      <c r="EKJ2" s="61">
        <v>6499</v>
      </c>
      <c r="EKK2" s="60">
        <v>0.06</v>
      </c>
      <c r="EKL2" s="61">
        <v>7395.7219999999998</v>
      </c>
      <c r="EKM2" s="60">
        <f t="shared" ref="EKM2" si="459">(6197/9719935)*100</f>
        <v>6.3755570381900703E-2</v>
      </c>
      <c r="EKN2" s="61" t="s">
        <v>126</v>
      </c>
      <c r="EKO2" s="9">
        <v>3</v>
      </c>
      <c r="EKP2" s="6" t="s">
        <v>124</v>
      </c>
      <c r="EKQ2" s="60" t="e">
        <f>(EKR2/'1. Портфель'!#REF!)*100</f>
        <v>#REF!</v>
      </c>
      <c r="EKR2" s="61">
        <v>6499</v>
      </c>
      <c r="EKS2" s="60">
        <v>0.06</v>
      </c>
      <c r="EKT2" s="61">
        <v>7395.7219999999998</v>
      </c>
      <c r="EKU2" s="60">
        <f t="shared" ref="EKU2" si="460">(6197/9719935)*100</f>
        <v>6.3755570381900703E-2</v>
      </c>
      <c r="EKV2" s="61" t="s">
        <v>126</v>
      </c>
      <c r="EKW2" s="9">
        <v>3</v>
      </c>
      <c r="EKX2" s="6" t="s">
        <v>124</v>
      </c>
      <c r="EKY2" s="60" t="e">
        <f>(EKZ2/'1. Портфель'!#REF!)*100</f>
        <v>#REF!</v>
      </c>
      <c r="EKZ2" s="61">
        <v>6499</v>
      </c>
      <c r="ELA2" s="60">
        <v>0.06</v>
      </c>
      <c r="ELB2" s="61">
        <v>7395.7219999999998</v>
      </c>
      <c r="ELC2" s="60">
        <f t="shared" ref="ELC2" si="461">(6197/9719935)*100</f>
        <v>6.3755570381900703E-2</v>
      </c>
      <c r="ELD2" s="61" t="s">
        <v>126</v>
      </c>
      <c r="ELE2" s="9">
        <v>3</v>
      </c>
      <c r="ELF2" s="6" t="s">
        <v>124</v>
      </c>
      <c r="ELG2" s="60" t="e">
        <f>(ELH2/'1. Портфель'!#REF!)*100</f>
        <v>#REF!</v>
      </c>
      <c r="ELH2" s="61">
        <v>6499</v>
      </c>
      <c r="ELI2" s="60">
        <v>0.06</v>
      </c>
      <c r="ELJ2" s="61">
        <v>7395.7219999999998</v>
      </c>
      <c r="ELK2" s="60">
        <f t="shared" ref="ELK2" si="462">(6197/9719935)*100</f>
        <v>6.3755570381900703E-2</v>
      </c>
      <c r="ELL2" s="61" t="s">
        <v>126</v>
      </c>
      <c r="ELM2" s="9">
        <v>3</v>
      </c>
      <c r="ELN2" s="6" t="s">
        <v>124</v>
      </c>
      <c r="ELO2" s="60" t="e">
        <f>(ELP2/'1. Портфель'!#REF!)*100</f>
        <v>#REF!</v>
      </c>
      <c r="ELP2" s="61">
        <v>6499</v>
      </c>
      <c r="ELQ2" s="60">
        <v>0.06</v>
      </c>
      <c r="ELR2" s="61">
        <v>7395.7219999999998</v>
      </c>
      <c r="ELS2" s="60">
        <f t="shared" ref="ELS2" si="463">(6197/9719935)*100</f>
        <v>6.3755570381900703E-2</v>
      </c>
      <c r="ELT2" s="61" t="s">
        <v>126</v>
      </c>
      <c r="ELU2" s="9">
        <v>3</v>
      </c>
      <c r="ELV2" s="6" t="s">
        <v>124</v>
      </c>
      <c r="ELW2" s="60" t="e">
        <f>(ELX2/'1. Портфель'!#REF!)*100</f>
        <v>#REF!</v>
      </c>
      <c r="ELX2" s="61">
        <v>6499</v>
      </c>
      <c r="ELY2" s="60">
        <v>0.06</v>
      </c>
      <c r="ELZ2" s="61">
        <v>7395.7219999999998</v>
      </c>
      <c r="EMA2" s="60">
        <f t="shared" ref="EMA2" si="464">(6197/9719935)*100</f>
        <v>6.3755570381900703E-2</v>
      </c>
      <c r="EMB2" s="61" t="s">
        <v>126</v>
      </c>
      <c r="EMC2" s="9">
        <v>3</v>
      </c>
      <c r="EMD2" s="6" t="s">
        <v>124</v>
      </c>
      <c r="EME2" s="60" t="e">
        <f>(EMF2/'1. Портфель'!#REF!)*100</f>
        <v>#REF!</v>
      </c>
      <c r="EMF2" s="61">
        <v>6499</v>
      </c>
      <c r="EMG2" s="60">
        <v>0.06</v>
      </c>
      <c r="EMH2" s="61">
        <v>7395.7219999999998</v>
      </c>
      <c r="EMI2" s="60">
        <f t="shared" ref="EMI2" si="465">(6197/9719935)*100</f>
        <v>6.3755570381900703E-2</v>
      </c>
      <c r="EMJ2" s="61" t="s">
        <v>126</v>
      </c>
      <c r="EMK2" s="9">
        <v>3</v>
      </c>
      <c r="EML2" s="6" t="s">
        <v>124</v>
      </c>
      <c r="EMM2" s="60" t="e">
        <f>(EMN2/'1. Портфель'!#REF!)*100</f>
        <v>#REF!</v>
      </c>
      <c r="EMN2" s="61">
        <v>6499</v>
      </c>
      <c r="EMO2" s="60">
        <v>0.06</v>
      </c>
      <c r="EMP2" s="61">
        <v>7395.7219999999998</v>
      </c>
      <c r="EMQ2" s="60">
        <f t="shared" ref="EMQ2" si="466">(6197/9719935)*100</f>
        <v>6.3755570381900703E-2</v>
      </c>
      <c r="EMR2" s="61" t="s">
        <v>126</v>
      </c>
      <c r="EMS2" s="9">
        <v>3</v>
      </c>
      <c r="EMT2" s="6" t="s">
        <v>124</v>
      </c>
      <c r="EMU2" s="60" t="e">
        <f>(EMV2/'1. Портфель'!#REF!)*100</f>
        <v>#REF!</v>
      </c>
      <c r="EMV2" s="61">
        <v>6499</v>
      </c>
      <c r="EMW2" s="60">
        <v>0.06</v>
      </c>
      <c r="EMX2" s="61">
        <v>7395.7219999999998</v>
      </c>
      <c r="EMY2" s="60">
        <f t="shared" ref="EMY2" si="467">(6197/9719935)*100</f>
        <v>6.3755570381900703E-2</v>
      </c>
      <c r="EMZ2" s="61" t="s">
        <v>126</v>
      </c>
      <c r="ENA2" s="9">
        <v>3</v>
      </c>
      <c r="ENB2" s="6" t="s">
        <v>124</v>
      </c>
      <c r="ENC2" s="60" t="e">
        <f>(END2/'1. Портфель'!#REF!)*100</f>
        <v>#REF!</v>
      </c>
      <c r="END2" s="61">
        <v>6499</v>
      </c>
      <c r="ENE2" s="60">
        <v>0.06</v>
      </c>
      <c r="ENF2" s="61">
        <v>7395.7219999999998</v>
      </c>
      <c r="ENG2" s="60">
        <f t="shared" ref="ENG2" si="468">(6197/9719935)*100</f>
        <v>6.3755570381900703E-2</v>
      </c>
      <c r="ENH2" s="61" t="s">
        <v>126</v>
      </c>
      <c r="ENI2" s="9">
        <v>3</v>
      </c>
      <c r="ENJ2" s="6" t="s">
        <v>124</v>
      </c>
      <c r="ENK2" s="60" t="e">
        <f>(ENL2/'1. Портфель'!#REF!)*100</f>
        <v>#REF!</v>
      </c>
      <c r="ENL2" s="61">
        <v>6499</v>
      </c>
      <c r="ENM2" s="60">
        <v>0.06</v>
      </c>
      <c r="ENN2" s="61">
        <v>7395.7219999999998</v>
      </c>
      <c r="ENO2" s="60">
        <f t="shared" ref="ENO2" si="469">(6197/9719935)*100</f>
        <v>6.3755570381900703E-2</v>
      </c>
      <c r="ENP2" s="61" t="s">
        <v>126</v>
      </c>
      <c r="ENQ2" s="9">
        <v>3</v>
      </c>
      <c r="ENR2" s="6" t="s">
        <v>124</v>
      </c>
      <c r="ENS2" s="60" t="e">
        <f>(ENT2/'1. Портфель'!#REF!)*100</f>
        <v>#REF!</v>
      </c>
      <c r="ENT2" s="61">
        <v>6499</v>
      </c>
      <c r="ENU2" s="60">
        <v>0.06</v>
      </c>
      <c r="ENV2" s="61">
        <v>7395.7219999999998</v>
      </c>
      <c r="ENW2" s="60">
        <f t="shared" ref="ENW2" si="470">(6197/9719935)*100</f>
        <v>6.3755570381900703E-2</v>
      </c>
      <c r="ENX2" s="61" t="s">
        <v>126</v>
      </c>
      <c r="ENY2" s="9">
        <v>3</v>
      </c>
      <c r="ENZ2" s="6" t="s">
        <v>124</v>
      </c>
      <c r="EOA2" s="60" t="e">
        <f>(EOB2/'1. Портфель'!#REF!)*100</f>
        <v>#REF!</v>
      </c>
      <c r="EOB2" s="61">
        <v>6499</v>
      </c>
      <c r="EOC2" s="60">
        <v>0.06</v>
      </c>
      <c r="EOD2" s="61">
        <v>7395.7219999999998</v>
      </c>
      <c r="EOE2" s="60">
        <f t="shared" ref="EOE2" si="471">(6197/9719935)*100</f>
        <v>6.3755570381900703E-2</v>
      </c>
      <c r="EOF2" s="61" t="s">
        <v>126</v>
      </c>
      <c r="EOG2" s="9">
        <v>3</v>
      </c>
      <c r="EOH2" s="6" t="s">
        <v>124</v>
      </c>
      <c r="EOI2" s="60" t="e">
        <f>(EOJ2/'1. Портфель'!#REF!)*100</f>
        <v>#REF!</v>
      </c>
      <c r="EOJ2" s="61">
        <v>6499</v>
      </c>
      <c r="EOK2" s="60">
        <v>0.06</v>
      </c>
      <c r="EOL2" s="61">
        <v>7395.7219999999998</v>
      </c>
      <c r="EOM2" s="60">
        <f t="shared" ref="EOM2" si="472">(6197/9719935)*100</f>
        <v>6.3755570381900703E-2</v>
      </c>
      <c r="EON2" s="61" t="s">
        <v>126</v>
      </c>
      <c r="EOO2" s="9">
        <v>3</v>
      </c>
      <c r="EOP2" s="6" t="s">
        <v>124</v>
      </c>
      <c r="EOQ2" s="60" t="e">
        <f>(EOR2/'1. Портфель'!#REF!)*100</f>
        <v>#REF!</v>
      </c>
      <c r="EOR2" s="61">
        <v>6499</v>
      </c>
      <c r="EOS2" s="60">
        <v>0.06</v>
      </c>
      <c r="EOT2" s="61">
        <v>7395.7219999999998</v>
      </c>
      <c r="EOU2" s="60">
        <f t="shared" ref="EOU2" si="473">(6197/9719935)*100</f>
        <v>6.3755570381900703E-2</v>
      </c>
      <c r="EOV2" s="61" t="s">
        <v>126</v>
      </c>
      <c r="EOW2" s="9">
        <v>3</v>
      </c>
      <c r="EOX2" s="6" t="s">
        <v>124</v>
      </c>
      <c r="EOY2" s="60" t="e">
        <f>(EOZ2/'1. Портфель'!#REF!)*100</f>
        <v>#REF!</v>
      </c>
      <c r="EOZ2" s="61">
        <v>6499</v>
      </c>
      <c r="EPA2" s="60">
        <v>0.06</v>
      </c>
      <c r="EPB2" s="61">
        <v>7395.7219999999998</v>
      </c>
      <c r="EPC2" s="60">
        <f t="shared" ref="EPC2" si="474">(6197/9719935)*100</f>
        <v>6.3755570381900703E-2</v>
      </c>
      <c r="EPD2" s="61" t="s">
        <v>126</v>
      </c>
      <c r="EPE2" s="9">
        <v>3</v>
      </c>
      <c r="EPF2" s="6" t="s">
        <v>124</v>
      </c>
      <c r="EPG2" s="60" t="e">
        <f>(EPH2/'1. Портфель'!#REF!)*100</f>
        <v>#REF!</v>
      </c>
      <c r="EPH2" s="61">
        <v>6499</v>
      </c>
      <c r="EPI2" s="60">
        <v>0.06</v>
      </c>
      <c r="EPJ2" s="61">
        <v>7395.7219999999998</v>
      </c>
      <c r="EPK2" s="60">
        <f t="shared" ref="EPK2" si="475">(6197/9719935)*100</f>
        <v>6.3755570381900703E-2</v>
      </c>
      <c r="EPL2" s="61" t="s">
        <v>126</v>
      </c>
      <c r="EPM2" s="9">
        <v>3</v>
      </c>
      <c r="EPN2" s="6" t="s">
        <v>124</v>
      </c>
      <c r="EPO2" s="60" t="e">
        <f>(EPP2/'1. Портфель'!#REF!)*100</f>
        <v>#REF!</v>
      </c>
      <c r="EPP2" s="61">
        <v>6499</v>
      </c>
      <c r="EPQ2" s="60">
        <v>0.06</v>
      </c>
      <c r="EPR2" s="61">
        <v>7395.7219999999998</v>
      </c>
      <c r="EPS2" s="60">
        <f t="shared" ref="EPS2" si="476">(6197/9719935)*100</f>
        <v>6.3755570381900703E-2</v>
      </c>
      <c r="EPT2" s="61" t="s">
        <v>126</v>
      </c>
      <c r="EPU2" s="9">
        <v>3</v>
      </c>
      <c r="EPV2" s="6" t="s">
        <v>124</v>
      </c>
      <c r="EPW2" s="60" t="e">
        <f>(EPX2/'1. Портфель'!#REF!)*100</f>
        <v>#REF!</v>
      </c>
      <c r="EPX2" s="61">
        <v>6499</v>
      </c>
      <c r="EPY2" s="60">
        <v>0.06</v>
      </c>
      <c r="EPZ2" s="61">
        <v>7395.7219999999998</v>
      </c>
      <c r="EQA2" s="60">
        <f t="shared" ref="EQA2" si="477">(6197/9719935)*100</f>
        <v>6.3755570381900703E-2</v>
      </c>
      <c r="EQB2" s="61" t="s">
        <v>126</v>
      </c>
      <c r="EQC2" s="9">
        <v>3</v>
      </c>
      <c r="EQD2" s="6" t="s">
        <v>124</v>
      </c>
      <c r="EQE2" s="60" t="e">
        <f>(EQF2/'1. Портфель'!#REF!)*100</f>
        <v>#REF!</v>
      </c>
      <c r="EQF2" s="61">
        <v>6499</v>
      </c>
      <c r="EQG2" s="60">
        <v>0.06</v>
      </c>
      <c r="EQH2" s="61">
        <v>7395.7219999999998</v>
      </c>
      <c r="EQI2" s="60">
        <f t="shared" ref="EQI2" si="478">(6197/9719935)*100</f>
        <v>6.3755570381900703E-2</v>
      </c>
      <c r="EQJ2" s="61" t="s">
        <v>126</v>
      </c>
      <c r="EQK2" s="9">
        <v>3</v>
      </c>
      <c r="EQL2" s="6" t="s">
        <v>124</v>
      </c>
      <c r="EQM2" s="60" t="e">
        <f>(EQN2/'1. Портфель'!#REF!)*100</f>
        <v>#REF!</v>
      </c>
      <c r="EQN2" s="61">
        <v>6499</v>
      </c>
      <c r="EQO2" s="60">
        <v>0.06</v>
      </c>
      <c r="EQP2" s="61">
        <v>7395.7219999999998</v>
      </c>
      <c r="EQQ2" s="60">
        <f t="shared" ref="EQQ2" si="479">(6197/9719935)*100</f>
        <v>6.3755570381900703E-2</v>
      </c>
      <c r="EQR2" s="61" t="s">
        <v>126</v>
      </c>
      <c r="EQS2" s="9">
        <v>3</v>
      </c>
      <c r="EQT2" s="6" t="s">
        <v>124</v>
      </c>
      <c r="EQU2" s="60" t="e">
        <f>(EQV2/'1. Портфель'!#REF!)*100</f>
        <v>#REF!</v>
      </c>
      <c r="EQV2" s="61">
        <v>6499</v>
      </c>
      <c r="EQW2" s="60">
        <v>0.06</v>
      </c>
      <c r="EQX2" s="61">
        <v>7395.7219999999998</v>
      </c>
      <c r="EQY2" s="60">
        <f t="shared" ref="EQY2" si="480">(6197/9719935)*100</f>
        <v>6.3755570381900703E-2</v>
      </c>
      <c r="EQZ2" s="61" t="s">
        <v>126</v>
      </c>
      <c r="ERA2" s="9">
        <v>3</v>
      </c>
      <c r="ERB2" s="6" t="s">
        <v>124</v>
      </c>
      <c r="ERC2" s="60" t="e">
        <f>(ERD2/'1. Портфель'!#REF!)*100</f>
        <v>#REF!</v>
      </c>
      <c r="ERD2" s="61">
        <v>6499</v>
      </c>
      <c r="ERE2" s="60">
        <v>0.06</v>
      </c>
      <c r="ERF2" s="61">
        <v>7395.7219999999998</v>
      </c>
      <c r="ERG2" s="60">
        <f t="shared" ref="ERG2" si="481">(6197/9719935)*100</f>
        <v>6.3755570381900703E-2</v>
      </c>
      <c r="ERH2" s="61" t="s">
        <v>126</v>
      </c>
      <c r="ERI2" s="9">
        <v>3</v>
      </c>
      <c r="ERJ2" s="6" t="s">
        <v>124</v>
      </c>
      <c r="ERK2" s="60" t="e">
        <f>(ERL2/'1. Портфель'!#REF!)*100</f>
        <v>#REF!</v>
      </c>
      <c r="ERL2" s="61">
        <v>6499</v>
      </c>
      <c r="ERM2" s="60">
        <v>0.06</v>
      </c>
      <c r="ERN2" s="61">
        <v>7395.7219999999998</v>
      </c>
      <c r="ERO2" s="60">
        <f t="shared" ref="ERO2" si="482">(6197/9719935)*100</f>
        <v>6.3755570381900703E-2</v>
      </c>
      <c r="ERP2" s="61" t="s">
        <v>126</v>
      </c>
      <c r="ERQ2" s="9">
        <v>3</v>
      </c>
      <c r="ERR2" s="6" t="s">
        <v>124</v>
      </c>
      <c r="ERS2" s="60" t="e">
        <f>(ERT2/'1. Портфель'!#REF!)*100</f>
        <v>#REF!</v>
      </c>
      <c r="ERT2" s="61">
        <v>6499</v>
      </c>
      <c r="ERU2" s="60">
        <v>0.06</v>
      </c>
      <c r="ERV2" s="61">
        <v>7395.7219999999998</v>
      </c>
      <c r="ERW2" s="60">
        <f t="shared" ref="ERW2" si="483">(6197/9719935)*100</f>
        <v>6.3755570381900703E-2</v>
      </c>
      <c r="ERX2" s="61" t="s">
        <v>126</v>
      </c>
      <c r="ERY2" s="9">
        <v>3</v>
      </c>
      <c r="ERZ2" s="6" t="s">
        <v>124</v>
      </c>
      <c r="ESA2" s="60" t="e">
        <f>(ESB2/'1. Портфель'!#REF!)*100</f>
        <v>#REF!</v>
      </c>
      <c r="ESB2" s="61">
        <v>6499</v>
      </c>
      <c r="ESC2" s="60">
        <v>0.06</v>
      </c>
      <c r="ESD2" s="61">
        <v>7395.7219999999998</v>
      </c>
      <c r="ESE2" s="60">
        <f t="shared" ref="ESE2" si="484">(6197/9719935)*100</f>
        <v>6.3755570381900703E-2</v>
      </c>
      <c r="ESF2" s="61" t="s">
        <v>126</v>
      </c>
      <c r="ESG2" s="9">
        <v>3</v>
      </c>
      <c r="ESH2" s="6" t="s">
        <v>124</v>
      </c>
      <c r="ESI2" s="60" t="e">
        <f>(ESJ2/'1. Портфель'!#REF!)*100</f>
        <v>#REF!</v>
      </c>
      <c r="ESJ2" s="61">
        <v>6499</v>
      </c>
      <c r="ESK2" s="60">
        <v>0.06</v>
      </c>
      <c r="ESL2" s="61">
        <v>7395.7219999999998</v>
      </c>
      <c r="ESM2" s="60">
        <f t="shared" ref="ESM2" si="485">(6197/9719935)*100</f>
        <v>6.3755570381900703E-2</v>
      </c>
      <c r="ESN2" s="61" t="s">
        <v>126</v>
      </c>
      <c r="ESO2" s="9">
        <v>3</v>
      </c>
      <c r="ESP2" s="6" t="s">
        <v>124</v>
      </c>
      <c r="ESQ2" s="60" t="e">
        <f>(ESR2/'1. Портфель'!#REF!)*100</f>
        <v>#REF!</v>
      </c>
      <c r="ESR2" s="61">
        <v>6499</v>
      </c>
      <c r="ESS2" s="60">
        <v>0.06</v>
      </c>
      <c r="EST2" s="61">
        <v>7395.7219999999998</v>
      </c>
      <c r="ESU2" s="60">
        <f t="shared" ref="ESU2" si="486">(6197/9719935)*100</f>
        <v>6.3755570381900703E-2</v>
      </c>
      <c r="ESV2" s="61" t="s">
        <v>126</v>
      </c>
      <c r="ESW2" s="9">
        <v>3</v>
      </c>
      <c r="ESX2" s="6" t="s">
        <v>124</v>
      </c>
      <c r="ESY2" s="60" t="e">
        <f>(ESZ2/'1. Портфель'!#REF!)*100</f>
        <v>#REF!</v>
      </c>
      <c r="ESZ2" s="61">
        <v>6499</v>
      </c>
      <c r="ETA2" s="60">
        <v>0.06</v>
      </c>
      <c r="ETB2" s="61">
        <v>7395.7219999999998</v>
      </c>
      <c r="ETC2" s="60">
        <f t="shared" ref="ETC2" si="487">(6197/9719935)*100</f>
        <v>6.3755570381900703E-2</v>
      </c>
      <c r="ETD2" s="61" t="s">
        <v>126</v>
      </c>
      <c r="ETE2" s="9">
        <v>3</v>
      </c>
      <c r="ETF2" s="6" t="s">
        <v>124</v>
      </c>
      <c r="ETG2" s="60" t="e">
        <f>(ETH2/'1. Портфель'!#REF!)*100</f>
        <v>#REF!</v>
      </c>
      <c r="ETH2" s="61">
        <v>6499</v>
      </c>
      <c r="ETI2" s="60">
        <v>0.06</v>
      </c>
      <c r="ETJ2" s="61">
        <v>7395.7219999999998</v>
      </c>
      <c r="ETK2" s="60">
        <f t="shared" ref="ETK2" si="488">(6197/9719935)*100</f>
        <v>6.3755570381900703E-2</v>
      </c>
      <c r="ETL2" s="61" t="s">
        <v>126</v>
      </c>
      <c r="ETM2" s="9">
        <v>3</v>
      </c>
      <c r="ETN2" s="6" t="s">
        <v>124</v>
      </c>
      <c r="ETO2" s="60" t="e">
        <f>(ETP2/'1. Портфель'!#REF!)*100</f>
        <v>#REF!</v>
      </c>
      <c r="ETP2" s="61">
        <v>6499</v>
      </c>
      <c r="ETQ2" s="60">
        <v>0.06</v>
      </c>
      <c r="ETR2" s="61">
        <v>7395.7219999999998</v>
      </c>
      <c r="ETS2" s="60">
        <f t="shared" ref="ETS2" si="489">(6197/9719935)*100</f>
        <v>6.3755570381900703E-2</v>
      </c>
      <c r="ETT2" s="61" t="s">
        <v>126</v>
      </c>
      <c r="ETU2" s="9">
        <v>3</v>
      </c>
      <c r="ETV2" s="6" t="s">
        <v>124</v>
      </c>
      <c r="ETW2" s="60" t="e">
        <f>(ETX2/'1. Портфель'!#REF!)*100</f>
        <v>#REF!</v>
      </c>
      <c r="ETX2" s="61">
        <v>6499</v>
      </c>
      <c r="ETY2" s="60">
        <v>0.06</v>
      </c>
      <c r="ETZ2" s="61">
        <v>7395.7219999999998</v>
      </c>
      <c r="EUA2" s="60">
        <f t="shared" ref="EUA2" si="490">(6197/9719935)*100</f>
        <v>6.3755570381900703E-2</v>
      </c>
      <c r="EUB2" s="61" t="s">
        <v>126</v>
      </c>
      <c r="EUC2" s="9">
        <v>3</v>
      </c>
      <c r="EUD2" s="6" t="s">
        <v>124</v>
      </c>
      <c r="EUE2" s="60" t="e">
        <f>(EUF2/'1. Портфель'!#REF!)*100</f>
        <v>#REF!</v>
      </c>
      <c r="EUF2" s="61">
        <v>6499</v>
      </c>
      <c r="EUG2" s="60">
        <v>0.06</v>
      </c>
      <c r="EUH2" s="61">
        <v>7395.7219999999998</v>
      </c>
      <c r="EUI2" s="60">
        <f t="shared" ref="EUI2" si="491">(6197/9719935)*100</f>
        <v>6.3755570381900703E-2</v>
      </c>
      <c r="EUJ2" s="61" t="s">
        <v>126</v>
      </c>
      <c r="EUK2" s="9">
        <v>3</v>
      </c>
      <c r="EUL2" s="6" t="s">
        <v>124</v>
      </c>
      <c r="EUM2" s="60" t="e">
        <f>(EUN2/'1. Портфель'!#REF!)*100</f>
        <v>#REF!</v>
      </c>
      <c r="EUN2" s="61">
        <v>6499</v>
      </c>
      <c r="EUO2" s="60">
        <v>0.06</v>
      </c>
      <c r="EUP2" s="61">
        <v>7395.7219999999998</v>
      </c>
      <c r="EUQ2" s="60">
        <f t="shared" ref="EUQ2" si="492">(6197/9719935)*100</f>
        <v>6.3755570381900703E-2</v>
      </c>
      <c r="EUR2" s="61" t="s">
        <v>126</v>
      </c>
      <c r="EUS2" s="9">
        <v>3</v>
      </c>
      <c r="EUT2" s="6" t="s">
        <v>124</v>
      </c>
      <c r="EUU2" s="60" t="e">
        <f>(EUV2/'1. Портфель'!#REF!)*100</f>
        <v>#REF!</v>
      </c>
      <c r="EUV2" s="61">
        <v>6499</v>
      </c>
      <c r="EUW2" s="60">
        <v>0.06</v>
      </c>
      <c r="EUX2" s="61">
        <v>7395.7219999999998</v>
      </c>
      <c r="EUY2" s="60">
        <f t="shared" ref="EUY2" si="493">(6197/9719935)*100</f>
        <v>6.3755570381900703E-2</v>
      </c>
      <c r="EUZ2" s="61" t="s">
        <v>126</v>
      </c>
      <c r="EVA2" s="9">
        <v>3</v>
      </c>
      <c r="EVB2" s="6" t="s">
        <v>124</v>
      </c>
      <c r="EVC2" s="60" t="e">
        <f>(EVD2/'1. Портфель'!#REF!)*100</f>
        <v>#REF!</v>
      </c>
      <c r="EVD2" s="61">
        <v>6499</v>
      </c>
      <c r="EVE2" s="60">
        <v>0.06</v>
      </c>
      <c r="EVF2" s="61">
        <v>7395.7219999999998</v>
      </c>
      <c r="EVG2" s="60">
        <f t="shared" ref="EVG2" si="494">(6197/9719935)*100</f>
        <v>6.3755570381900703E-2</v>
      </c>
      <c r="EVH2" s="61" t="s">
        <v>126</v>
      </c>
      <c r="EVI2" s="9">
        <v>3</v>
      </c>
      <c r="EVJ2" s="6" t="s">
        <v>124</v>
      </c>
      <c r="EVK2" s="60" t="e">
        <f>(EVL2/'1. Портфель'!#REF!)*100</f>
        <v>#REF!</v>
      </c>
      <c r="EVL2" s="61">
        <v>6499</v>
      </c>
      <c r="EVM2" s="60">
        <v>0.06</v>
      </c>
      <c r="EVN2" s="61">
        <v>7395.7219999999998</v>
      </c>
      <c r="EVO2" s="60">
        <f t="shared" ref="EVO2" si="495">(6197/9719935)*100</f>
        <v>6.3755570381900703E-2</v>
      </c>
      <c r="EVP2" s="61" t="s">
        <v>126</v>
      </c>
      <c r="EVQ2" s="9">
        <v>3</v>
      </c>
      <c r="EVR2" s="6" t="s">
        <v>124</v>
      </c>
      <c r="EVS2" s="60" t="e">
        <f>(EVT2/'1. Портфель'!#REF!)*100</f>
        <v>#REF!</v>
      </c>
      <c r="EVT2" s="61">
        <v>6499</v>
      </c>
      <c r="EVU2" s="60">
        <v>0.06</v>
      </c>
      <c r="EVV2" s="61">
        <v>7395.7219999999998</v>
      </c>
      <c r="EVW2" s="60">
        <f t="shared" ref="EVW2" si="496">(6197/9719935)*100</f>
        <v>6.3755570381900703E-2</v>
      </c>
      <c r="EVX2" s="61" t="s">
        <v>126</v>
      </c>
      <c r="EVY2" s="9">
        <v>3</v>
      </c>
      <c r="EVZ2" s="6" t="s">
        <v>124</v>
      </c>
      <c r="EWA2" s="60" t="e">
        <f>(EWB2/'1. Портфель'!#REF!)*100</f>
        <v>#REF!</v>
      </c>
      <c r="EWB2" s="61">
        <v>6499</v>
      </c>
      <c r="EWC2" s="60">
        <v>0.06</v>
      </c>
      <c r="EWD2" s="61">
        <v>7395.7219999999998</v>
      </c>
      <c r="EWE2" s="60">
        <f t="shared" ref="EWE2" si="497">(6197/9719935)*100</f>
        <v>6.3755570381900703E-2</v>
      </c>
      <c r="EWF2" s="61" t="s">
        <v>126</v>
      </c>
      <c r="EWG2" s="9">
        <v>3</v>
      </c>
      <c r="EWH2" s="6" t="s">
        <v>124</v>
      </c>
      <c r="EWI2" s="60" t="e">
        <f>(EWJ2/'1. Портфель'!#REF!)*100</f>
        <v>#REF!</v>
      </c>
      <c r="EWJ2" s="61">
        <v>6499</v>
      </c>
      <c r="EWK2" s="60">
        <v>0.06</v>
      </c>
      <c r="EWL2" s="61">
        <v>7395.7219999999998</v>
      </c>
      <c r="EWM2" s="60">
        <f t="shared" ref="EWM2" si="498">(6197/9719935)*100</f>
        <v>6.3755570381900703E-2</v>
      </c>
      <c r="EWN2" s="61" t="s">
        <v>126</v>
      </c>
      <c r="EWO2" s="9">
        <v>3</v>
      </c>
      <c r="EWP2" s="6" t="s">
        <v>124</v>
      </c>
      <c r="EWQ2" s="60" t="e">
        <f>(EWR2/'1. Портфель'!#REF!)*100</f>
        <v>#REF!</v>
      </c>
      <c r="EWR2" s="61">
        <v>6499</v>
      </c>
      <c r="EWS2" s="60">
        <v>0.06</v>
      </c>
      <c r="EWT2" s="61">
        <v>7395.7219999999998</v>
      </c>
      <c r="EWU2" s="60">
        <f t="shared" ref="EWU2" si="499">(6197/9719935)*100</f>
        <v>6.3755570381900703E-2</v>
      </c>
      <c r="EWV2" s="61" t="s">
        <v>126</v>
      </c>
      <c r="EWW2" s="9">
        <v>3</v>
      </c>
      <c r="EWX2" s="6" t="s">
        <v>124</v>
      </c>
      <c r="EWY2" s="60" t="e">
        <f>(EWZ2/'1. Портфель'!#REF!)*100</f>
        <v>#REF!</v>
      </c>
      <c r="EWZ2" s="61">
        <v>6499</v>
      </c>
      <c r="EXA2" s="60">
        <v>0.06</v>
      </c>
      <c r="EXB2" s="61">
        <v>7395.7219999999998</v>
      </c>
      <c r="EXC2" s="60">
        <f t="shared" ref="EXC2" si="500">(6197/9719935)*100</f>
        <v>6.3755570381900703E-2</v>
      </c>
      <c r="EXD2" s="61" t="s">
        <v>126</v>
      </c>
      <c r="EXE2" s="9">
        <v>3</v>
      </c>
      <c r="EXF2" s="6" t="s">
        <v>124</v>
      </c>
      <c r="EXG2" s="60" t="e">
        <f>(EXH2/'1. Портфель'!#REF!)*100</f>
        <v>#REF!</v>
      </c>
      <c r="EXH2" s="61">
        <v>6499</v>
      </c>
      <c r="EXI2" s="60">
        <v>0.06</v>
      </c>
      <c r="EXJ2" s="61">
        <v>7395.7219999999998</v>
      </c>
      <c r="EXK2" s="60">
        <f t="shared" ref="EXK2" si="501">(6197/9719935)*100</f>
        <v>6.3755570381900703E-2</v>
      </c>
      <c r="EXL2" s="61" t="s">
        <v>126</v>
      </c>
      <c r="EXM2" s="9">
        <v>3</v>
      </c>
      <c r="EXN2" s="6" t="s">
        <v>124</v>
      </c>
      <c r="EXO2" s="60" t="e">
        <f>(EXP2/'1. Портфель'!#REF!)*100</f>
        <v>#REF!</v>
      </c>
      <c r="EXP2" s="61">
        <v>6499</v>
      </c>
      <c r="EXQ2" s="60">
        <v>0.06</v>
      </c>
      <c r="EXR2" s="61">
        <v>7395.7219999999998</v>
      </c>
      <c r="EXS2" s="60">
        <f t="shared" ref="EXS2" si="502">(6197/9719935)*100</f>
        <v>6.3755570381900703E-2</v>
      </c>
      <c r="EXT2" s="61" t="s">
        <v>126</v>
      </c>
      <c r="EXU2" s="9">
        <v>3</v>
      </c>
      <c r="EXV2" s="6" t="s">
        <v>124</v>
      </c>
      <c r="EXW2" s="60" t="e">
        <f>(EXX2/'1. Портфель'!#REF!)*100</f>
        <v>#REF!</v>
      </c>
      <c r="EXX2" s="61">
        <v>6499</v>
      </c>
      <c r="EXY2" s="60">
        <v>0.06</v>
      </c>
      <c r="EXZ2" s="61">
        <v>7395.7219999999998</v>
      </c>
      <c r="EYA2" s="60">
        <f t="shared" ref="EYA2" si="503">(6197/9719935)*100</f>
        <v>6.3755570381900703E-2</v>
      </c>
      <c r="EYB2" s="61" t="s">
        <v>126</v>
      </c>
      <c r="EYC2" s="9">
        <v>3</v>
      </c>
      <c r="EYD2" s="6" t="s">
        <v>124</v>
      </c>
      <c r="EYE2" s="60" t="e">
        <f>(EYF2/'1. Портфель'!#REF!)*100</f>
        <v>#REF!</v>
      </c>
      <c r="EYF2" s="61">
        <v>6499</v>
      </c>
      <c r="EYG2" s="60">
        <v>0.06</v>
      </c>
      <c r="EYH2" s="61">
        <v>7395.7219999999998</v>
      </c>
      <c r="EYI2" s="60">
        <f t="shared" ref="EYI2" si="504">(6197/9719935)*100</f>
        <v>6.3755570381900703E-2</v>
      </c>
      <c r="EYJ2" s="61" t="s">
        <v>126</v>
      </c>
      <c r="EYK2" s="9">
        <v>3</v>
      </c>
      <c r="EYL2" s="6" t="s">
        <v>124</v>
      </c>
      <c r="EYM2" s="60" t="e">
        <f>(EYN2/'1. Портфель'!#REF!)*100</f>
        <v>#REF!</v>
      </c>
      <c r="EYN2" s="61">
        <v>6499</v>
      </c>
      <c r="EYO2" s="60">
        <v>0.06</v>
      </c>
      <c r="EYP2" s="61">
        <v>7395.7219999999998</v>
      </c>
      <c r="EYQ2" s="60">
        <f t="shared" ref="EYQ2" si="505">(6197/9719935)*100</f>
        <v>6.3755570381900703E-2</v>
      </c>
      <c r="EYR2" s="61" t="s">
        <v>126</v>
      </c>
      <c r="EYS2" s="9">
        <v>3</v>
      </c>
      <c r="EYT2" s="6" t="s">
        <v>124</v>
      </c>
      <c r="EYU2" s="60" t="e">
        <f>(EYV2/'1. Портфель'!#REF!)*100</f>
        <v>#REF!</v>
      </c>
      <c r="EYV2" s="61">
        <v>6499</v>
      </c>
      <c r="EYW2" s="60">
        <v>0.06</v>
      </c>
      <c r="EYX2" s="61">
        <v>7395.7219999999998</v>
      </c>
      <c r="EYY2" s="60">
        <f t="shared" ref="EYY2" si="506">(6197/9719935)*100</f>
        <v>6.3755570381900703E-2</v>
      </c>
      <c r="EYZ2" s="61" t="s">
        <v>126</v>
      </c>
      <c r="EZA2" s="9">
        <v>3</v>
      </c>
      <c r="EZB2" s="6" t="s">
        <v>124</v>
      </c>
      <c r="EZC2" s="60" t="e">
        <f>(EZD2/'1. Портфель'!#REF!)*100</f>
        <v>#REF!</v>
      </c>
      <c r="EZD2" s="61">
        <v>6499</v>
      </c>
      <c r="EZE2" s="60">
        <v>0.06</v>
      </c>
      <c r="EZF2" s="61">
        <v>7395.7219999999998</v>
      </c>
      <c r="EZG2" s="60">
        <f t="shared" ref="EZG2" si="507">(6197/9719935)*100</f>
        <v>6.3755570381900703E-2</v>
      </c>
      <c r="EZH2" s="61" t="s">
        <v>126</v>
      </c>
      <c r="EZI2" s="9">
        <v>3</v>
      </c>
      <c r="EZJ2" s="6" t="s">
        <v>124</v>
      </c>
      <c r="EZK2" s="60" t="e">
        <f>(EZL2/'1. Портфель'!#REF!)*100</f>
        <v>#REF!</v>
      </c>
      <c r="EZL2" s="61">
        <v>6499</v>
      </c>
      <c r="EZM2" s="60">
        <v>0.06</v>
      </c>
      <c r="EZN2" s="61">
        <v>7395.7219999999998</v>
      </c>
      <c r="EZO2" s="60">
        <f t="shared" ref="EZO2" si="508">(6197/9719935)*100</f>
        <v>6.3755570381900703E-2</v>
      </c>
      <c r="EZP2" s="61" t="s">
        <v>126</v>
      </c>
      <c r="EZQ2" s="9">
        <v>3</v>
      </c>
      <c r="EZR2" s="6" t="s">
        <v>124</v>
      </c>
      <c r="EZS2" s="60" t="e">
        <f>(EZT2/'1. Портфель'!#REF!)*100</f>
        <v>#REF!</v>
      </c>
      <c r="EZT2" s="61">
        <v>6499</v>
      </c>
      <c r="EZU2" s="60">
        <v>0.06</v>
      </c>
      <c r="EZV2" s="61">
        <v>7395.7219999999998</v>
      </c>
      <c r="EZW2" s="60">
        <f t="shared" ref="EZW2" si="509">(6197/9719935)*100</f>
        <v>6.3755570381900703E-2</v>
      </c>
      <c r="EZX2" s="61" t="s">
        <v>126</v>
      </c>
      <c r="EZY2" s="9">
        <v>3</v>
      </c>
      <c r="EZZ2" s="6" t="s">
        <v>124</v>
      </c>
      <c r="FAA2" s="60" t="e">
        <f>(FAB2/'1. Портфель'!#REF!)*100</f>
        <v>#REF!</v>
      </c>
      <c r="FAB2" s="61">
        <v>6499</v>
      </c>
      <c r="FAC2" s="60">
        <v>0.06</v>
      </c>
      <c r="FAD2" s="61">
        <v>7395.7219999999998</v>
      </c>
      <c r="FAE2" s="60">
        <f t="shared" ref="FAE2" si="510">(6197/9719935)*100</f>
        <v>6.3755570381900703E-2</v>
      </c>
      <c r="FAF2" s="61" t="s">
        <v>126</v>
      </c>
      <c r="FAG2" s="9">
        <v>3</v>
      </c>
      <c r="FAH2" s="6" t="s">
        <v>124</v>
      </c>
      <c r="FAI2" s="60" t="e">
        <f>(FAJ2/'1. Портфель'!#REF!)*100</f>
        <v>#REF!</v>
      </c>
      <c r="FAJ2" s="61">
        <v>6499</v>
      </c>
      <c r="FAK2" s="60">
        <v>0.06</v>
      </c>
      <c r="FAL2" s="61">
        <v>7395.7219999999998</v>
      </c>
      <c r="FAM2" s="60">
        <f t="shared" ref="FAM2" si="511">(6197/9719935)*100</f>
        <v>6.3755570381900703E-2</v>
      </c>
      <c r="FAN2" s="61" t="s">
        <v>126</v>
      </c>
      <c r="FAO2" s="9">
        <v>3</v>
      </c>
      <c r="FAP2" s="6" t="s">
        <v>124</v>
      </c>
      <c r="FAQ2" s="60" t="e">
        <f>(FAR2/'1. Портфель'!#REF!)*100</f>
        <v>#REF!</v>
      </c>
      <c r="FAR2" s="61">
        <v>6499</v>
      </c>
      <c r="FAS2" s="60">
        <v>0.06</v>
      </c>
      <c r="FAT2" s="61">
        <v>7395.7219999999998</v>
      </c>
      <c r="FAU2" s="60">
        <f t="shared" ref="FAU2" si="512">(6197/9719935)*100</f>
        <v>6.3755570381900703E-2</v>
      </c>
      <c r="FAV2" s="61" t="s">
        <v>126</v>
      </c>
      <c r="FAW2" s="9">
        <v>3</v>
      </c>
      <c r="FAX2" s="6" t="s">
        <v>124</v>
      </c>
      <c r="FAY2" s="60" t="e">
        <f>(FAZ2/'1. Портфель'!#REF!)*100</f>
        <v>#REF!</v>
      </c>
      <c r="FAZ2" s="61">
        <v>6499</v>
      </c>
      <c r="FBA2" s="60">
        <v>0.06</v>
      </c>
      <c r="FBB2" s="61">
        <v>7395.7219999999998</v>
      </c>
      <c r="FBC2" s="60">
        <f t="shared" ref="FBC2" si="513">(6197/9719935)*100</f>
        <v>6.3755570381900703E-2</v>
      </c>
      <c r="FBD2" s="61" t="s">
        <v>126</v>
      </c>
      <c r="FBE2" s="9">
        <v>3</v>
      </c>
      <c r="FBF2" s="6" t="s">
        <v>124</v>
      </c>
      <c r="FBG2" s="60" t="e">
        <f>(FBH2/'1. Портфель'!#REF!)*100</f>
        <v>#REF!</v>
      </c>
      <c r="FBH2" s="61">
        <v>6499</v>
      </c>
      <c r="FBI2" s="60">
        <v>0.06</v>
      </c>
      <c r="FBJ2" s="61">
        <v>7395.7219999999998</v>
      </c>
      <c r="FBK2" s="60">
        <f t="shared" ref="FBK2" si="514">(6197/9719935)*100</f>
        <v>6.3755570381900703E-2</v>
      </c>
      <c r="FBL2" s="61" t="s">
        <v>126</v>
      </c>
      <c r="FBM2" s="9">
        <v>3</v>
      </c>
      <c r="FBN2" s="6" t="s">
        <v>124</v>
      </c>
      <c r="FBO2" s="60" t="e">
        <f>(FBP2/'1. Портфель'!#REF!)*100</f>
        <v>#REF!</v>
      </c>
      <c r="FBP2" s="61">
        <v>6499</v>
      </c>
      <c r="FBQ2" s="60">
        <v>0.06</v>
      </c>
      <c r="FBR2" s="61">
        <v>7395.7219999999998</v>
      </c>
      <c r="FBS2" s="60">
        <f t="shared" ref="FBS2" si="515">(6197/9719935)*100</f>
        <v>6.3755570381900703E-2</v>
      </c>
      <c r="FBT2" s="61" t="s">
        <v>126</v>
      </c>
      <c r="FBU2" s="9">
        <v>3</v>
      </c>
      <c r="FBV2" s="6" t="s">
        <v>124</v>
      </c>
      <c r="FBW2" s="60" t="e">
        <f>(FBX2/'1. Портфель'!#REF!)*100</f>
        <v>#REF!</v>
      </c>
      <c r="FBX2" s="61">
        <v>6499</v>
      </c>
      <c r="FBY2" s="60">
        <v>0.06</v>
      </c>
      <c r="FBZ2" s="61">
        <v>7395.7219999999998</v>
      </c>
      <c r="FCA2" s="60">
        <f t="shared" ref="FCA2" si="516">(6197/9719935)*100</f>
        <v>6.3755570381900703E-2</v>
      </c>
      <c r="FCB2" s="61" t="s">
        <v>126</v>
      </c>
      <c r="FCC2" s="9">
        <v>3</v>
      </c>
      <c r="FCD2" s="6" t="s">
        <v>124</v>
      </c>
      <c r="FCE2" s="60" t="e">
        <f>(FCF2/'1. Портфель'!#REF!)*100</f>
        <v>#REF!</v>
      </c>
      <c r="FCF2" s="61">
        <v>6499</v>
      </c>
      <c r="FCG2" s="60">
        <v>0.06</v>
      </c>
      <c r="FCH2" s="61">
        <v>7395.7219999999998</v>
      </c>
      <c r="FCI2" s="60">
        <f t="shared" ref="FCI2" si="517">(6197/9719935)*100</f>
        <v>6.3755570381900703E-2</v>
      </c>
      <c r="FCJ2" s="61" t="s">
        <v>126</v>
      </c>
      <c r="FCK2" s="9">
        <v>3</v>
      </c>
      <c r="FCL2" s="6" t="s">
        <v>124</v>
      </c>
      <c r="FCM2" s="60" t="e">
        <f>(FCN2/'1. Портфель'!#REF!)*100</f>
        <v>#REF!</v>
      </c>
      <c r="FCN2" s="61">
        <v>6499</v>
      </c>
      <c r="FCO2" s="60">
        <v>0.06</v>
      </c>
      <c r="FCP2" s="61">
        <v>7395.7219999999998</v>
      </c>
      <c r="FCQ2" s="60">
        <f t="shared" ref="FCQ2" si="518">(6197/9719935)*100</f>
        <v>6.3755570381900703E-2</v>
      </c>
      <c r="FCR2" s="61" t="s">
        <v>126</v>
      </c>
      <c r="FCS2" s="9">
        <v>3</v>
      </c>
      <c r="FCT2" s="6" t="s">
        <v>124</v>
      </c>
      <c r="FCU2" s="60" t="e">
        <f>(FCV2/'1. Портфель'!#REF!)*100</f>
        <v>#REF!</v>
      </c>
      <c r="FCV2" s="61">
        <v>6499</v>
      </c>
      <c r="FCW2" s="60">
        <v>0.06</v>
      </c>
      <c r="FCX2" s="61">
        <v>7395.7219999999998</v>
      </c>
      <c r="FCY2" s="60">
        <f t="shared" ref="FCY2" si="519">(6197/9719935)*100</f>
        <v>6.3755570381900703E-2</v>
      </c>
      <c r="FCZ2" s="61" t="s">
        <v>126</v>
      </c>
      <c r="FDA2" s="9">
        <v>3</v>
      </c>
      <c r="FDB2" s="6" t="s">
        <v>124</v>
      </c>
      <c r="FDC2" s="60" t="e">
        <f>(FDD2/'1. Портфель'!#REF!)*100</f>
        <v>#REF!</v>
      </c>
      <c r="FDD2" s="61">
        <v>6499</v>
      </c>
      <c r="FDE2" s="60">
        <v>0.06</v>
      </c>
      <c r="FDF2" s="61">
        <v>7395.7219999999998</v>
      </c>
      <c r="FDG2" s="60">
        <f t="shared" ref="FDG2" si="520">(6197/9719935)*100</f>
        <v>6.3755570381900703E-2</v>
      </c>
      <c r="FDH2" s="61" t="s">
        <v>126</v>
      </c>
      <c r="FDI2" s="9">
        <v>3</v>
      </c>
      <c r="FDJ2" s="6" t="s">
        <v>124</v>
      </c>
      <c r="FDK2" s="60" t="e">
        <f>(FDL2/'1. Портфель'!#REF!)*100</f>
        <v>#REF!</v>
      </c>
      <c r="FDL2" s="61">
        <v>6499</v>
      </c>
      <c r="FDM2" s="60">
        <v>0.06</v>
      </c>
      <c r="FDN2" s="61">
        <v>7395.7219999999998</v>
      </c>
      <c r="FDO2" s="60">
        <f t="shared" ref="FDO2" si="521">(6197/9719935)*100</f>
        <v>6.3755570381900703E-2</v>
      </c>
      <c r="FDP2" s="61" t="s">
        <v>126</v>
      </c>
      <c r="FDQ2" s="9">
        <v>3</v>
      </c>
      <c r="FDR2" s="6" t="s">
        <v>124</v>
      </c>
      <c r="FDS2" s="60" t="e">
        <f>(FDT2/'1. Портфель'!#REF!)*100</f>
        <v>#REF!</v>
      </c>
      <c r="FDT2" s="61">
        <v>6499</v>
      </c>
      <c r="FDU2" s="60">
        <v>0.06</v>
      </c>
      <c r="FDV2" s="61">
        <v>7395.7219999999998</v>
      </c>
      <c r="FDW2" s="60">
        <f t="shared" ref="FDW2" si="522">(6197/9719935)*100</f>
        <v>6.3755570381900703E-2</v>
      </c>
      <c r="FDX2" s="61" t="s">
        <v>126</v>
      </c>
      <c r="FDY2" s="9">
        <v>3</v>
      </c>
      <c r="FDZ2" s="6" t="s">
        <v>124</v>
      </c>
      <c r="FEA2" s="60" t="e">
        <f>(FEB2/'1. Портфель'!#REF!)*100</f>
        <v>#REF!</v>
      </c>
      <c r="FEB2" s="61">
        <v>6499</v>
      </c>
      <c r="FEC2" s="60">
        <v>0.06</v>
      </c>
      <c r="FED2" s="61">
        <v>7395.7219999999998</v>
      </c>
      <c r="FEE2" s="60">
        <f t="shared" ref="FEE2" si="523">(6197/9719935)*100</f>
        <v>6.3755570381900703E-2</v>
      </c>
      <c r="FEF2" s="61" t="s">
        <v>126</v>
      </c>
      <c r="FEG2" s="9">
        <v>3</v>
      </c>
      <c r="FEH2" s="6" t="s">
        <v>124</v>
      </c>
      <c r="FEI2" s="60" t="e">
        <f>(FEJ2/'1. Портфель'!#REF!)*100</f>
        <v>#REF!</v>
      </c>
      <c r="FEJ2" s="61">
        <v>6499</v>
      </c>
      <c r="FEK2" s="60">
        <v>0.06</v>
      </c>
      <c r="FEL2" s="61">
        <v>7395.7219999999998</v>
      </c>
      <c r="FEM2" s="60">
        <f t="shared" ref="FEM2" si="524">(6197/9719935)*100</f>
        <v>6.3755570381900703E-2</v>
      </c>
      <c r="FEN2" s="61" t="s">
        <v>126</v>
      </c>
      <c r="FEO2" s="9">
        <v>3</v>
      </c>
      <c r="FEP2" s="6" t="s">
        <v>124</v>
      </c>
      <c r="FEQ2" s="60" t="e">
        <f>(FER2/'1. Портфель'!#REF!)*100</f>
        <v>#REF!</v>
      </c>
      <c r="FER2" s="61">
        <v>6499</v>
      </c>
      <c r="FES2" s="60">
        <v>0.06</v>
      </c>
      <c r="FET2" s="61">
        <v>7395.7219999999998</v>
      </c>
      <c r="FEU2" s="60">
        <f t="shared" ref="FEU2" si="525">(6197/9719935)*100</f>
        <v>6.3755570381900703E-2</v>
      </c>
      <c r="FEV2" s="61" t="s">
        <v>126</v>
      </c>
      <c r="FEW2" s="9">
        <v>3</v>
      </c>
      <c r="FEX2" s="6" t="s">
        <v>124</v>
      </c>
      <c r="FEY2" s="60" t="e">
        <f>(FEZ2/'1. Портфель'!#REF!)*100</f>
        <v>#REF!</v>
      </c>
      <c r="FEZ2" s="61">
        <v>6499</v>
      </c>
      <c r="FFA2" s="60">
        <v>0.06</v>
      </c>
      <c r="FFB2" s="61">
        <v>7395.7219999999998</v>
      </c>
      <c r="FFC2" s="60">
        <f t="shared" ref="FFC2" si="526">(6197/9719935)*100</f>
        <v>6.3755570381900703E-2</v>
      </c>
      <c r="FFD2" s="61" t="s">
        <v>126</v>
      </c>
      <c r="FFE2" s="9">
        <v>3</v>
      </c>
      <c r="FFF2" s="6" t="s">
        <v>124</v>
      </c>
      <c r="FFG2" s="60" t="e">
        <f>(FFH2/'1. Портфель'!#REF!)*100</f>
        <v>#REF!</v>
      </c>
      <c r="FFH2" s="61">
        <v>6499</v>
      </c>
      <c r="FFI2" s="60">
        <v>0.06</v>
      </c>
      <c r="FFJ2" s="61">
        <v>7395.7219999999998</v>
      </c>
      <c r="FFK2" s="60">
        <f t="shared" ref="FFK2" si="527">(6197/9719935)*100</f>
        <v>6.3755570381900703E-2</v>
      </c>
      <c r="FFL2" s="61" t="s">
        <v>126</v>
      </c>
      <c r="FFM2" s="9">
        <v>3</v>
      </c>
      <c r="FFN2" s="6" t="s">
        <v>124</v>
      </c>
      <c r="FFO2" s="60" t="e">
        <f>(FFP2/'1. Портфель'!#REF!)*100</f>
        <v>#REF!</v>
      </c>
      <c r="FFP2" s="61">
        <v>6499</v>
      </c>
      <c r="FFQ2" s="60">
        <v>0.06</v>
      </c>
      <c r="FFR2" s="61">
        <v>7395.7219999999998</v>
      </c>
      <c r="FFS2" s="60">
        <f t="shared" ref="FFS2" si="528">(6197/9719935)*100</f>
        <v>6.3755570381900703E-2</v>
      </c>
      <c r="FFT2" s="61" t="s">
        <v>126</v>
      </c>
      <c r="FFU2" s="9">
        <v>3</v>
      </c>
      <c r="FFV2" s="6" t="s">
        <v>124</v>
      </c>
      <c r="FFW2" s="60" t="e">
        <f>(FFX2/'1. Портфель'!#REF!)*100</f>
        <v>#REF!</v>
      </c>
      <c r="FFX2" s="61">
        <v>6499</v>
      </c>
      <c r="FFY2" s="60">
        <v>0.06</v>
      </c>
      <c r="FFZ2" s="61">
        <v>7395.7219999999998</v>
      </c>
      <c r="FGA2" s="60">
        <f t="shared" ref="FGA2" si="529">(6197/9719935)*100</f>
        <v>6.3755570381900703E-2</v>
      </c>
      <c r="FGB2" s="61" t="s">
        <v>126</v>
      </c>
      <c r="FGC2" s="9">
        <v>3</v>
      </c>
      <c r="FGD2" s="6" t="s">
        <v>124</v>
      </c>
      <c r="FGE2" s="60" t="e">
        <f>(FGF2/'1. Портфель'!#REF!)*100</f>
        <v>#REF!</v>
      </c>
      <c r="FGF2" s="61">
        <v>6499</v>
      </c>
      <c r="FGG2" s="60">
        <v>0.06</v>
      </c>
      <c r="FGH2" s="61">
        <v>7395.7219999999998</v>
      </c>
      <c r="FGI2" s="60">
        <f t="shared" ref="FGI2" si="530">(6197/9719935)*100</f>
        <v>6.3755570381900703E-2</v>
      </c>
      <c r="FGJ2" s="61" t="s">
        <v>126</v>
      </c>
      <c r="FGK2" s="9">
        <v>3</v>
      </c>
      <c r="FGL2" s="6" t="s">
        <v>124</v>
      </c>
      <c r="FGM2" s="60" t="e">
        <f>(FGN2/'1. Портфель'!#REF!)*100</f>
        <v>#REF!</v>
      </c>
      <c r="FGN2" s="61">
        <v>6499</v>
      </c>
      <c r="FGO2" s="60">
        <v>0.06</v>
      </c>
      <c r="FGP2" s="61">
        <v>7395.7219999999998</v>
      </c>
      <c r="FGQ2" s="60">
        <f t="shared" ref="FGQ2" si="531">(6197/9719935)*100</f>
        <v>6.3755570381900703E-2</v>
      </c>
      <c r="FGR2" s="61" t="s">
        <v>126</v>
      </c>
      <c r="FGS2" s="9">
        <v>3</v>
      </c>
      <c r="FGT2" s="6" t="s">
        <v>124</v>
      </c>
      <c r="FGU2" s="60" t="e">
        <f>(FGV2/'1. Портфель'!#REF!)*100</f>
        <v>#REF!</v>
      </c>
      <c r="FGV2" s="61">
        <v>6499</v>
      </c>
      <c r="FGW2" s="60">
        <v>0.06</v>
      </c>
      <c r="FGX2" s="61">
        <v>7395.7219999999998</v>
      </c>
      <c r="FGY2" s="60">
        <f t="shared" ref="FGY2" si="532">(6197/9719935)*100</f>
        <v>6.3755570381900703E-2</v>
      </c>
      <c r="FGZ2" s="61" t="s">
        <v>126</v>
      </c>
      <c r="FHA2" s="9">
        <v>3</v>
      </c>
      <c r="FHB2" s="6" t="s">
        <v>124</v>
      </c>
      <c r="FHC2" s="60" t="e">
        <f>(FHD2/'1. Портфель'!#REF!)*100</f>
        <v>#REF!</v>
      </c>
      <c r="FHD2" s="61">
        <v>6499</v>
      </c>
      <c r="FHE2" s="60">
        <v>0.06</v>
      </c>
      <c r="FHF2" s="61">
        <v>7395.7219999999998</v>
      </c>
      <c r="FHG2" s="60">
        <f t="shared" ref="FHG2" si="533">(6197/9719935)*100</f>
        <v>6.3755570381900703E-2</v>
      </c>
      <c r="FHH2" s="61" t="s">
        <v>126</v>
      </c>
      <c r="FHI2" s="9">
        <v>3</v>
      </c>
      <c r="FHJ2" s="6" t="s">
        <v>124</v>
      </c>
      <c r="FHK2" s="60" t="e">
        <f>(FHL2/'1. Портфель'!#REF!)*100</f>
        <v>#REF!</v>
      </c>
      <c r="FHL2" s="61">
        <v>6499</v>
      </c>
      <c r="FHM2" s="60">
        <v>0.06</v>
      </c>
      <c r="FHN2" s="61">
        <v>7395.7219999999998</v>
      </c>
      <c r="FHO2" s="60">
        <f t="shared" ref="FHO2" si="534">(6197/9719935)*100</f>
        <v>6.3755570381900703E-2</v>
      </c>
      <c r="FHP2" s="61" t="s">
        <v>126</v>
      </c>
      <c r="FHQ2" s="9">
        <v>3</v>
      </c>
      <c r="FHR2" s="6" t="s">
        <v>124</v>
      </c>
      <c r="FHS2" s="60" t="e">
        <f>(FHT2/'1. Портфель'!#REF!)*100</f>
        <v>#REF!</v>
      </c>
      <c r="FHT2" s="61">
        <v>6499</v>
      </c>
      <c r="FHU2" s="60">
        <v>0.06</v>
      </c>
      <c r="FHV2" s="61">
        <v>7395.7219999999998</v>
      </c>
      <c r="FHW2" s="60">
        <f t="shared" ref="FHW2" si="535">(6197/9719935)*100</f>
        <v>6.3755570381900703E-2</v>
      </c>
      <c r="FHX2" s="61" t="s">
        <v>126</v>
      </c>
      <c r="FHY2" s="9">
        <v>3</v>
      </c>
      <c r="FHZ2" s="6" t="s">
        <v>124</v>
      </c>
      <c r="FIA2" s="60" t="e">
        <f>(FIB2/'1. Портфель'!#REF!)*100</f>
        <v>#REF!</v>
      </c>
      <c r="FIB2" s="61">
        <v>6499</v>
      </c>
      <c r="FIC2" s="60">
        <v>0.06</v>
      </c>
      <c r="FID2" s="61">
        <v>7395.7219999999998</v>
      </c>
      <c r="FIE2" s="60">
        <f t="shared" ref="FIE2" si="536">(6197/9719935)*100</f>
        <v>6.3755570381900703E-2</v>
      </c>
      <c r="FIF2" s="61" t="s">
        <v>126</v>
      </c>
      <c r="FIG2" s="9">
        <v>3</v>
      </c>
      <c r="FIH2" s="6" t="s">
        <v>124</v>
      </c>
      <c r="FII2" s="60" t="e">
        <f>(FIJ2/'1. Портфель'!#REF!)*100</f>
        <v>#REF!</v>
      </c>
      <c r="FIJ2" s="61">
        <v>6499</v>
      </c>
      <c r="FIK2" s="60">
        <v>0.06</v>
      </c>
      <c r="FIL2" s="61">
        <v>7395.7219999999998</v>
      </c>
      <c r="FIM2" s="60">
        <f t="shared" ref="FIM2" si="537">(6197/9719935)*100</f>
        <v>6.3755570381900703E-2</v>
      </c>
      <c r="FIN2" s="61" t="s">
        <v>126</v>
      </c>
      <c r="FIO2" s="9">
        <v>3</v>
      </c>
      <c r="FIP2" s="6" t="s">
        <v>124</v>
      </c>
      <c r="FIQ2" s="60" t="e">
        <f>(FIR2/'1. Портфель'!#REF!)*100</f>
        <v>#REF!</v>
      </c>
      <c r="FIR2" s="61">
        <v>6499</v>
      </c>
      <c r="FIS2" s="60">
        <v>0.06</v>
      </c>
      <c r="FIT2" s="61">
        <v>7395.7219999999998</v>
      </c>
      <c r="FIU2" s="60">
        <f t="shared" ref="FIU2" si="538">(6197/9719935)*100</f>
        <v>6.3755570381900703E-2</v>
      </c>
      <c r="FIV2" s="61" t="s">
        <v>126</v>
      </c>
      <c r="FIW2" s="9">
        <v>3</v>
      </c>
      <c r="FIX2" s="6" t="s">
        <v>124</v>
      </c>
      <c r="FIY2" s="60" t="e">
        <f>(FIZ2/'1. Портфель'!#REF!)*100</f>
        <v>#REF!</v>
      </c>
      <c r="FIZ2" s="61">
        <v>6499</v>
      </c>
      <c r="FJA2" s="60">
        <v>0.06</v>
      </c>
      <c r="FJB2" s="61">
        <v>7395.7219999999998</v>
      </c>
      <c r="FJC2" s="60">
        <f t="shared" ref="FJC2" si="539">(6197/9719935)*100</f>
        <v>6.3755570381900703E-2</v>
      </c>
      <c r="FJD2" s="61" t="s">
        <v>126</v>
      </c>
      <c r="FJE2" s="9">
        <v>3</v>
      </c>
      <c r="FJF2" s="6" t="s">
        <v>124</v>
      </c>
      <c r="FJG2" s="60" t="e">
        <f>(FJH2/'1. Портфель'!#REF!)*100</f>
        <v>#REF!</v>
      </c>
      <c r="FJH2" s="61">
        <v>6499</v>
      </c>
      <c r="FJI2" s="60">
        <v>0.06</v>
      </c>
      <c r="FJJ2" s="61">
        <v>7395.7219999999998</v>
      </c>
      <c r="FJK2" s="60">
        <f t="shared" ref="FJK2" si="540">(6197/9719935)*100</f>
        <v>6.3755570381900703E-2</v>
      </c>
      <c r="FJL2" s="61" t="s">
        <v>126</v>
      </c>
      <c r="FJM2" s="9">
        <v>3</v>
      </c>
      <c r="FJN2" s="6" t="s">
        <v>124</v>
      </c>
      <c r="FJO2" s="60" t="e">
        <f>(FJP2/'1. Портфель'!#REF!)*100</f>
        <v>#REF!</v>
      </c>
      <c r="FJP2" s="61">
        <v>6499</v>
      </c>
      <c r="FJQ2" s="60">
        <v>0.06</v>
      </c>
      <c r="FJR2" s="61">
        <v>7395.7219999999998</v>
      </c>
      <c r="FJS2" s="60">
        <f t="shared" ref="FJS2" si="541">(6197/9719935)*100</f>
        <v>6.3755570381900703E-2</v>
      </c>
      <c r="FJT2" s="61" t="s">
        <v>126</v>
      </c>
      <c r="FJU2" s="9">
        <v>3</v>
      </c>
      <c r="FJV2" s="6" t="s">
        <v>124</v>
      </c>
      <c r="FJW2" s="60" t="e">
        <f>(FJX2/'1. Портфель'!#REF!)*100</f>
        <v>#REF!</v>
      </c>
      <c r="FJX2" s="61">
        <v>6499</v>
      </c>
      <c r="FJY2" s="60">
        <v>0.06</v>
      </c>
      <c r="FJZ2" s="61">
        <v>7395.7219999999998</v>
      </c>
      <c r="FKA2" s="60">
        <f t="shared" ref="FKA2" si="542">(6197/9719935)*100</f>
        <v>6.3755570381900703E-2</v>
      </c>
      <c r="FKB2" s="61" t="s">
        <v>126</v>
      </c>
      <c r="FKC2" s="9">
        <v>3</v>
      </c>
      <c r="FKD2" s="6" t="s">
        <v>124</v>
      </c>
      <c r="FKE2" s="60" t="e">
        <f>(FKF2/'1. Портфель'!#REF!)*100</f>
        <v>#REF!</v>
      </c>
      <c r="FKF2" s="61">
        <v>6499</v>
      </c>
      <c r="FKG2" s="60">
        <v>0.06</v>
      </c>
      <c r="FKH2" s="61">
        <v>7395.7219999999998</v>
      </c>
      <c r="FKI2" s="60">
        <f t="shared" ref="FKI2" si="543">(6197/9719935)*100</f>
        <v>6.3755570381900703E-2</v>
      </c>
      <c r="FKJ2" s="61" t="s">
        <v>126</v>
      </c>
      <c r="FKK2" s="9">
        <v>3</v>
      </c>
      <c r="FKL2" s="6" t="s">
        <v>124</v>
      </c>
      <c r="FKM2" s="60" t="e">
        <f>(FKN2/'1. Портфель'!#REF!)*100</f>
        <v>#REF!</v>
      </c>
      <c r="FKN2" s="61">
        <v>6499</v>
      </c>
      <c r="FKO2" s="60">
        <v>0.06</v>
      </c>
      <c r="FKP2" s="61">
        <v>7395.7219999999998</v>
      </c>
      <c r="FKQ2" s="60">
        <f t="shared" ref="FKQ2" si="544">(6197/9719935)*100</f>
        <v>6.3755570381900703E-2</v>
      </c>
      <c r="FKR2" s="61" t="s">
        <v>126</v>
      </c>
      <c r="FKS2" s="9">
        <v>3</v>
      </c>
      <c r="FKT2" s="6" t="s">
        <v>124</v>
      </c>
      <c r="FKU2" s="60" t="e">
        <f>(FKV2/'1. Портфель'!#REF!)*100</f>
        <v>#REF!</v>
      </c>
      <c r="FKV2" s="61">
        <v>6499</v>
      </c>
      <c r="FKW2" s="60">
        <v>0.06</v>
      </c>
      <c r="FKX2" s="61">
        <v>7395.7219999999998</v>
      </c>
      <c r="FKY2" s="60">
        <f t="shared" ref="FKY2" si="545">(6197/9719935)*100</f>
        <v>6.3755570381900703E-2</v>
      </c>
      <c r="FKZ2" s="61" t="s">
        <v>126</v>
      </c>
      <c r="FLA2" s="9">
        <v>3</v>
      </c>
      <c r="FLB2" s="6" t="s">
        <v>124</v>
      </c>
      <c r="FLC2" s="60" t="e">
        <f>(FLD2/'1. Портфель'!#REF!)*100</f>
        <v>#REF!</v>
      </c>
      <c r="FLD2" s="61">
        <v>6499</v>
      </c>
      <c r="FLE2" s="60">
        <v>0.06</v>
      </c>
      <c r="FLF2" s="61">
        <v>7395.7219999999998</v>
      </c>
      <c r="FLG2" s="60">
        <f t="shared" ref="FLG2" si="546">(6197/9719935)*100</f>
        <v>6.3755570381900703E-2</v>
      </c>
      <c r="FLH2" s="61" t="s">
        <v>126</v>
      </c>
      <c r="FLI2" s="9">
        <v>3</v>
      </c>
      <c r="FLJ2" s="6" t="s">
        <v>124</v>
      </c>
      <c r="FLK2" s="60" t="e">
        <f>(FLL2/'1. Портфель'!#REF!)*100</f>
        <v>#REF!</v>
      </c>
      <c r="FLL2" s="61">
        <v>6499</v>
      </c>
      <c r="FLM2" s="60">
        <v>0.06</v>
      </c>
      <c r="FLN2" s="61">
        <v>7395.7219999999998</v>
      </c>
      <c r="FLO2" s="60">
        <f t="shared" ref="FLO2" si="547">(6197/9719935)*100</f>
        <v>6.3755570381900703E-2</v>
      </c>
      <c r="FLP2" s="61" t="s">
        <v>126</v>
      </c>
      <c r="FLQ2" s="9">
        <v>3</v>
      </c>
      <c r="FLR2" s="6" t="s">
        <v>124</v>
      </c>
      <c r="FLS2" s="60" t="e">
        <f>(FLT2/'1. Портфель'!#REF!)*100</f>
        <v>#REF!</v>
      </c>
      <c r="FLT2" s="61">
        <v>6499</v>
      </c>
      <c r="FLU2" s="60">
        <v>0.06</v>
      </c>
      <c r="FLV2" s="61">
        <v>7395.7219999999998</v>
      </c>
      <c r="FLW2" s="60">
        <f t="shared" ref="FLW2" si="548">(6197/9719935)*100</f>
        <v>6.3755570381900703E-2</v>
      </c>
      <c r="FLX2" s="61" t="s">
        <v>126</v>
      </c>
      <c r="FLY2" s="9">
        <v>3</v>
      </c>
      <c r="FLZ2" s="6" t="s">
        <v>124</v>
      </c>
      <c r="FMA2" s="60" t="e">
        <f>(FMB2/'1. Портфель'!#REF!)*100</f>
        <v>#REF!</v>
      </c>
      <c r="FMB2" s="61">
        <v>6499</v>
      </c>
      <c r="FMC2" s="60">
        <v>0.06</v>
      </c>
      <c r="FMD2" s="61">
        <v>7395.7219999999998</v>
      </c>
      <c r="FME2" s="60">
        <f t="shared" ref="FME2" si="549">(6197/9719935)*100</f>
        <v>6.3755570381900703E-2</v>
      </c>
      <c r="FMF2" s="61" t="s">
        <v>126</v>
      </c>
      <c r="FMG2" s="9">
        <v>3</v>
      </c>
      <c r="FMH2" s="6" t="s">
        <v>124</v>
      </c>
      <c r="FMI2" s="60" t="e">
        <f>(FMJ2/'1. Портфель'!#REF!)*100</f>
        <v>#REF!</v>
      </c>
      <c r="FMJ2" s="61">
        <v>6499</v>
      </c>
      <c r="FMK2" s="60">
        <v>0.06</v>
      </c>
      <c r="FML2" s="61">
        <v>7395.7219999999998</v>
      </c>
      <c r="FMM2" s="60">
        <f t="shared" ref="FMM2" si="550">(6197/9719935)*100</f>
        <v>6.3755570381900703E-2</v>
      </c>
      <c r="FMN2" s="61" t="s">
        <v>126</v>
      </c>
      <c r="FMO2" s="9">
        <v>3</v>
      </c>
      <c r="FMP2" s="6" t="s">
        <v>124</v>
      </c>
      <c r="FMQ2" s="60" t="e">
        <f>(FMR2/'1. Портфель'!#REF!)*100</f>
        <v>#REF!</v>
      </c>
      <c r="FMR2" s="61">
        <v>6499</v>
      </c>
      <c r="FMS2" s="60">
        <v>0.06</v>
      </c>
      <c r="FMT2" s="61">
        <v>7395.7219999999998</v>
      </c>
      <c r="FMU2" s="60">
        <f t="shared" ref="FMU2" si="551">(6197/9719935)*100</f>
        <v>6.3755570381900703E-2</v>
      </c>
      <c r="FMV2" s="61" t="s">
        <v>126</v>
      </c>
      <c r="FMW2" s="9">
        <v>3</v>
      </c>
      <c r="FMX2" s="6" t="s">
        <v>124</v>
      </c>
      <c r="FMY2" s="60" t="e">
        <f>(FMZ2/'1. Портфель'!#REF!)*100</f>
        <v>#REF!</v>
      </c>
      <c r="FMZ2" s="61">
        <v>6499</v>
      </c>
      <c r="FNA2" s="60">
        <v>0.06</v>
      </c>
      <c r="FNB2" s="61">
        <v>7395.7219999999998</v>
      </c>
      <c r="FNC2" s="60">
        <f t="shared" ref="FNC2" si="552">(6197/9719935)*100</f>
        <v>6.3755570381900703E-2</v>
      </c>
      <c r="FND2" s="61" t="s">
        <v>126</v>
      </c>
      <c r="FNE2" s="9">
        <v>3</v>
      </c>
      <c r="FNF2" s="6" t="s">
        <v>124</v>
      </c>
      <c r="FNG2" s="60" t="e">
        <f>(FNH2/'1. Портфель'!#REF!)*100</f>
        <v>#REF!</v>
      </c>
      <c r="FNH2" s="61">
        <v>6499</v>
      </c>
      <c r="FNI2" s="60">
        <v>0.06</v>
      </c>
      <c r="FNJ2" s="61">
        <v>7395.7219999999998</v>
      </c>
      <c r="FNK2" s="60">
        <f t="shared" ref="FNK2" si="553">(6197/9719935)*100</f>
        <v>6.3755570381900703E-2</v>
      </c>
      <c r="FNL2" s="61" t="s">
        <v>126</v>
      </c>
      <c r="FNM2" s="9">
        <v>3</v>
      </c>
      <c r="FNN2" s="6" t="s">
        <v>124</v>
      </c>
      <c r="FNO2" s="60" t="e">
        <f>(FNP2/'1. Портфель'!#REF!)*100</f>
        <v>#REF!</v>
      </c>
      <c r="FNP2" s="61">
        <v>6499</v>
      </c>
      <c r="FNQ2" s="60">
        <v>0.06</v>
      </c>
      <c r="FNR2" s="61">
        <v>7395.7219999999998</v>
      </c>
      <c r="FNS2" s="60">
        <f t="shared" ref="FNS2" si="554">(6197/9719935)*100</f>
        <v>6.3755570381900703E-2</v>
      </c>
      <c r="FNT2" s="61" t="s">
        <v>126</v>
      </c>
      <c r="FNU2" s="9">
        <v>3</v>
      </c>
      <c r="FNV2" s="6" t="s">
        <v>124</v>
      </c>
      <c r="FNW2" s="60" t="e">
        <f>(FNX2/'1. Портфель'!#REF!)*100</f>
        <v>#REF!</v>
      </c>
      <c r="FNX2" s="61">
        <v>6499</v>
      </c>
      <c r="FNY2" s="60">
        <v>0.06</v>
      </c>
      <c r="FNZ2" s="61">
        <v>7395.7219999999998</v>
      </c>
      <c r="FOA2" s="60">
        <f t="shared" ref="FOA2" si="555">(6197/9719935)*100</f>
        <v>6.3755570381900703E-2</v>
      </c>
      <c r="FOB2" s="61" t="s">
        <v>126</v>
      </c>
      <c r="FOC2" s="9">
        <v>3</v>
      </c>
      <c r="FOD2" s="6" t="s">
        <v>124</v>
      </c>
      <c r="FOE2" s="60" t="e">
        <f>(FOF2/'1. Портфель'!#REF!)*100</f>
        <v>#REF!</v>
      </c>
      <c r="FOF2" s="61">
        <v>6499</v>
      </c>
      <c r="FOG2" s="60">
        <v>0.06</v>
      </c>
      <c r="FOH2" s="61">
        <v>7395.7219999999998</v>
      </c>
      <c r="FOI2" s="60">
        <f t="shared" ref="FOI2" si="556">(6197/9719935)*100</f>
        <v>6.3755570381900703E-2</v>
      </c>
      <c r="FOJ2" s="61" t="s">
        <v>126</v>
      </c>
      <c r="FOK2" s="9">
        <v>3</v>
      </c>
      <c r="FOL2" s="6" t="s">
        <v>124</v>
      </c>
      <c r="FOM2" s="60" t="e">
        <f>(FON2/'1. Портфель'!#REF!)*100</f>
        <v>#REF!</v>
      </c>
      <c r="FON2" s="61">
        <v>6499</v>
      </c>
      <c r="FOO2" s="60">
        <v>0.06</v>
      </c>
      <c r="FOP2" s="61">
        <v>7395.7219999999998</v>
      </c>
      <c r="FOQ2" s="60">
        <f t="shared" ref="FOQ2" si="557">(6197/9719935)*100</f>
        <v>6.3755570381900703E-2</v>
      </c>
      <c r="FOR2" s="61" t="s">
        <v>126</v>
      </c>
      <c r="FOS2" s="9">
        <v>3</v>
      </c>
      <c r="FOT2" s="6" t="s">
        <v>124</v>
      </c>
      <c r="FOU2" s="60" t="e">
        <f>(FOV2/'1. Портфель'!#REF!)*100</f>
        <v>#REF!</v>
      </c>
      <c r="FOV2" s="61">
        <v>6499</v>
      </c>
      <c r="FOW2" s="60">
        <v>0.06</v>
      </c>
      <c r="FOX2" s="61">
        <v>7395.7219999999998</v>
      </c>
      <c r="FOY2" s="60">
        <f t="shared" ref="FOY2" si="558">(6197/9719935)*100</f>
        <v>6.3755570381900703E-2</v>
      </c>
      <c r="FOZ2" s="61" t="s">
        <v>126</v>
      </c>
      <c r="FPA2" s="9">
        <v>3</v>
      </c>
      <c r="FPB2" s="6" t="s">
        <v>124</v>
      </c>
      <c r="FPC2" s="60" t="e">
        <f>(FPD2/'1. Портфель'!#REF!)*100</f>
        <v>#REF!</v>
      </c>
      <c r="FPD2" s="61">
        <v>6499</v>
      </c>
      <c r="FPE2" s="60">
        <v>0.06</v>
      </c>
      <c r="FPF2" s="61">
        <v>7395.7219999999998</v>
      </c>
      <c r="FPG2" s="60">
        <f t="shared" ref="FPG2" si="559">(6197/9719935)*100</f>
        <v>6.3755570381900703E-2</v>
      </c>
      <c r="FPH2" s="61" t="s">
        <v>126</v>
      </c>
      <c r="FPI2" s="9">
        <v>3</v>
      </c>
      <c r="FPJ2" s="6" t="s">
        <v>124</v>
      </c>
      <c r="FPK2" s="60" t="e">
        <f>(FPL2/'1. Портфель'!#REF!)*100</f>
        <v>#REF!</v>
      </c>
      <c r="FPL2" s="61">
        <v>6499</v>
      </c>
      <c r="FPM2" s="60">
        <v>0.06</v>
      </c>
      <c r="FPN2" s="61">
        <v>7395.7219999999998</v>
      </c>
      <c r="FPO2" s="60">
        <f t="shared" ref="FPO2" si="560">(6197/9719935)*100</f>
        <v>6.3755570381900703E-2</v>
      </c>
      <c r="FPP2" s="61" t="s">
        <v>126</v>
      </c>
      <c r="FPQ2" s="9">
        <v>3</v>
      </c>
      <c r="FPR2" s="6" t="s">
        <v>124</v>
      </c>
      <c r="FPS2" s="60" t="e">
        <f>(FPT2/'1. Портфель'!#REF!)*100</f>
        <v>#REF!</v>
      </c>
      <c r="FPT2" s="61">
        <v>6499</v>
      </c>
      <c r="FPU2" s="60">
        <v>0.06</v>
      </c>
      <c r="FPV2" s="61">
        <v>7395.7219999999998</v>
      </c>
      <c r="FPW2" s="60">
        <f t="shared" ref="FPW2" si="561">(6197/9719935)*100</f>
        <v>6.3755570381900703E-2</v>
      </c>
      <c r="FPX2" s="61" t="s">
        <v>126</v>
      </c>
      <c r="FPY2" s="9">
        <v>3</v>
      </c>
      <c r="FPZ2" s="6" t="s">
        <v>124</v>
      </c>
      <c r="FQA2" s="60" t="e">
        <f>(FQB2/'1. Портфель'!#REF!)*100</f>
        <v>#REF!</v>
      </c>
      <c r="FQB2" s="61">
        <v>6499</v>
      </c>
      <c r="FQC2" s="60">
        <v>0.06</v>
      </c>
      <c r="FQD2" s="61">
        <v>7395.7219999999998</v>
      </c>
      <c r="FQE2" s="60">
        <f t="shared" ref="FQE2" si="562">(6197/9719935)*100</f>
        <v>6.3755570381900703E-2</v>
      </c>
      <c r="FQF2" s="61" t="s">
        <v>126</v>
      </c>
      <c r="FQG2" s="9">
        <v>3</v>
      </c>
      <c r="FQH2" s="6" t="s">
        <v>124</v>
      </c>
      <c r="FQI2" s="60" t="e">
        <f>(FQJ2/'1. Портфель'!#REF!)*100</f>
        <v>#REF!</v>
      </c>
      <c r="FQJ2" s="61">
        <v>6499</v>
      </c>
      <c r="FQK2" s="60">
        <v>0.06</v>
      </c>
      <c r="FQL2" s="61">
        <v>7395.7219999999998</v>
      </c>
      <c r="FQM2" s="60">
        <f t="shared" ref="FQM2" si="563">(6197/9719935)*100</f>
        <v>6.3755570381900703E-2</v>
      </c>
      <c r="FQN2" s="61" t="s">
        <v>126</v>
      </c>
      <c r="FQO2" s="9">
        <v>3</v>
      </c>
      <c r="FQP2" s="6" t="s">
        <v>124</v>
      </c>
      <c r="FQQ2" s="60" t="e">
        <f>(FQR2/'1. Портфель'!#REF!)*100</f>
        <v>#REF!</v>
      </c>
      <c r="FQR2" s="61">
        <v>6499</v>
      </c>
      <c r="FQS2" s="60">
        <v>0.06</v>
      </c>
      <c r="FQT2" s="61">
        <v>7395.7219999999998</v>
      </c>
      <c r="FQU2" s="60">
        <f t="shared" ref="FQU2" si="564">(6197/9719935)*100</f>
        <v>6.3755570381900703E-2</v>
      </c>
      <c r="FQV2" s="61" t="s">
        <v>126</v>
      </c>
      <c r="FQW2" s="9">
        <v>3</v>
      </c>
      <c r="FQX2" s="6" t="s">
        <v>124</v>
      </c>
      <c r="FQY2" s="60" t="e">
        <f>(FQZ2/'1. Портфель'!#REF!)*100</f>
        <v>#REF!</v>
      </c>
      <c r="FQZ2" s="61">
        <v>6499</v>
      </c>
      <c r="FRA2" s="60">
        <v>0.06</v>
      </c>
      <c r="FRB2" s="61">
        <v>7395.7219999999998</v>
      </c>
      <c r="FRC2" s="60">
        <f t="shared" ref="FRC2" si="565">(6197/9719935)*100</f>
        <v>6.3755570381900703E-2</v>
      </c>
      <c r="FRD2" s="61" t="s">
        <v>126</v>
      </c>
      <c r="FRE2" s="9">
        <v>3</v>
      </c>
      <c r="FRF2" s="6" t="s">
        <v>124</v>
      </c>
      <c r="FRG2" s="60" t="e">
        <f>(FRH2/'1. Портфель'!#REF!)*100</f>
        <v>#REF!</v>
      </c>
      <c r="FRH2" s="61">
        <v>6499</v>
      </c>
      <c r="FRI2" s="60">
        <v>0.06</v>
      </c>
      <c r="FRJ2" s="61">
        <v>7395.7219999999998</v>
      </c>
      <c r="FRK2" s="60">
        <f t="shared" ref="FRK2" si="566">(6197/9719935)*100</f>
        <v>6.3755570381900703E-2</v>
      </c>
      <c r="FRL2" s="61" t="s">
        <v>126</v>
      </c>
      <c r="FRM2" s="9">
        <v>3</v>
      </c>
      <c r="FRN2" s="6" t="s">
        <v>124</v>
      </c>
      <c r="FRO2" s="60" t="e">
        <f>(FRP2/'1. Портфель'!#REF!)*100</f>
        <v>#REF!</v>
      </c>
      <c r="FRP2" s="61">
        <v>6499</v>
      </c>
      <c r="FRQ2" s="60">
        <v>0.06</v>
      </c>
      <c r="FRR2" s="61">
        <v>7395.7219999999998</v>
      </c>
      <c r="FRS2" s="60">
        <f t="shared" ref="FRS2" si="567">(6197/9719935)*100</f>
        <v>6.3755570381900703E-2</v>
      </c>
      <c r="FRT2" s="61" t="s">
        <v>126</v>
      </c>
      <c r="FRU2" s="9">
        <v>3</v>
      </c>
      <c r="FRV2" s="6" t="s">
        <v>124</v>
      </c>
      <c r="FRW2" s="60" t="e">
        <f>(FRX2/'1. Портфель'!#REF!)*100</f>
        <v>#REF!</v>
      </c>
      <c r="FRX2" s="61">
        <v>6499</v>
      </c>
      <c r="FRY2" s="60">
        <v>0.06</v>
      </c>
      <c r="FRZ2" s="61">
        <v>7395.7219999999998</v>
      </c>
      <c r="FSA2" s="60">
        <f t="shared" ref="FSA2" si="568">(6197/9719935)*100</f>
        <v>6.3755570381900703E-2</v>
      </c>
      <c r="FSB2" s="61" t="s">
        <v>126</v>
      </c>
      <c r="FSC2" s="9">
        <v>3</v>
      </c>
      <c r="FSD2" s="6" t="s">
        <v>124</v>
      </c>
      <c r="FSE2" s="60" t="e">
        <f>(FSF2/'1. Портфель'!#REF!)*100</f>
        <v>#REF!</v>
      </c>
      <c r="FSF2" s="61">
        <v>6499</v>
      </c>
      <c r="FSG2" s="60">
        <v>0.06</v>
      </c>
      <c r="FSH2" s="61">
        <v>7395.7219999999998</v>
      </c>
      <c r="FSI2" s="60">
        <f t="shared" ref="FSI2" si="569">(6197/9719935)*100</f>
        <v>6.3755570381900703E-2</v>
      </c>
      <c r="FSJ2" s="61" t="s">
        <v>126</v>
      </c>
      <c r="FSK2" s="9">
        <v>3</v>
      </c>
      <c r="FSL2" s="6" t="s">
        <v>124</v>
      </c>
      <c r="FSM2" s="60" t="e">
        <f>(FSN2/'1. Портфель'!#REF!)*100</f>
        <v>#REF!</v>
      </c>
      <c r="FSN2" s="61">
        <v>6499</v>
      </c>
      <c r="FSO2" s="60">
        <v>0.06</v>
      </c>
      <c r="FSP2" s="61">
        <v>7395.7219999999998</v>
      </c>
      <c r="FSQ2" s="60">
        <f t="shared" ref="FSQ2" si="570">(6197/9719935)*100</f>
        <v>6.3755570381900703E-2</v>
      </c>
      <c r="FSR2" s="61" t="s">
        <v>126</v>
      </c>
      <c r="FSS2" s="9">
        <v>3</v>
      </c>
      <c r="FST2" s="6" t="s">
        <v>124</v>
      </c>
      <c r="FSU2" s="60" t="e">
        <f>(FSV2/'1. Портфель'!#REF!)*100</f>
        <v>#REF!</v>
      </c>
      <c r="FSV2" s="61">
        <v>6499</v>
      </c>
      <c r="FSW2" s="60">
        <v>0.06</v>
      </c>
      <c r="FSX2" s="61">
        <v>7395.7219999999998</v>
      </c>
      <c r="FSY2" s="60">
        <f t="shared" ref="FSY2" si="571">(6197/9719935)*100</f>
        <v>6.3755570381900703E-2</v>
      </c>
      <c r="FSZ2" s="61" t="s">
        <v>126</v>
      </c>
      <c r="FTA2" s="9">
        <v>3</v>
      </c>
      <c r="FTB2" s="6" t="s">
        <v>124</v>
      </c>
      <c r="FTC2" s="60" t="e">
        <f>(FTD2/'1. Портфель'!#REF!)*100</f>
        <v>#REF!</v>
      </c>
      <c r="FTD2" s="61">
        <v>6499</v>
      </c>
      <c r="FTE2" s="60">
        <v>0.06</v>
      </c>
      <c r="FTF2" s="61">
        <v>7395.7219999999998</v>
      </c>
      <c r="FTG2" s="60">
        <f t="shared" ref="FTG2" si="572">(6197/9719935)*100</f>
        <v>6.3755570381900703E-2</v>
      </c>
      <c r="FTH2" s="61" t="s">
        <v>126</v>
      </c>
      <c r="FTI2" s="9">
        <v>3</v>
      </c>
      <c r="FTJ2" s="6" t="s">
        <v>124</v>
      </c>
      <c r="FTK2" s="60" t="e">
        <f>(FTL2/'1. Портфель'!#REF!)*100</f>
        <v>#REF!</v>
      </c>
      <c r="FTL2" s="61">
        <v>6499</v>
      </c>
      <c r="FTM2" s="60">
        <v>0.06</v>
      </c>
      <c r="FTN2" s="61">
        <v>7395.7219999999998</v>
      </c>
      <c r="FTO2" s="60">
        <f t="shared" ref="FTO2" si="573">(6197/9719935)*100</f>
        <v>6.3755570381900703E-2</v>
      </c>
      <c r="FTP2" s="61" t="s">
        <v>126</v>
      </c>
      <c r="FTQ2" s="9">
        <v>3</v>
      </c>
      <c r="FTR2" s="6" t="s">
        <v>124</v>
      </c>
      <c r="FTS2" s="60" t="e">
        <f>(FTT2/'1. Портфель'!#REF!)*100</f>
        <v>#REF!</v>
      </c>
      <c r="FTT2" s="61">
        <v>6499</v>
      </c>
      <c r="FTU2" s="60">
        <v>0.06</v>
      </c>
      <c r="FTV2" s="61">
        <v>7395.7219999999998</v>
      </c>
      <c r="FTW2" s="60">
        <f t="shared" ref="FTW2" si="574">(6197/9719935)*100</f>
        <v>6.3755570381900703E-2</v>
      </c>
      <c r="FTX2" s="61" t="s">
        <v>126</v>
      </c>
      <c r="FTY2" s="9">
        <v>3</v>
      </c>
      <c r="FTZ2" s="6" t="s">
        <v>124</v>
      </c>
      <c r="FUA2" s="60" t="e">
        <f>(FUB2/'1. Портфель'!#REF!)*100</f>
        <v>#REF!</v>
      </c>
      <c r="FUB2" s="61">
        <v>6499</v>
      </c>
      <c r="FUC2" s="60">
        <v>0.06</v>
      </c>
      <c r="FUD2" s="61">
        <v>7395.7219999999998</v>
      </c>
      <c r="FUE2" s="60">
        <f t="shared" ref="FUE2" si="575">(6197/9719935)*100</f>
        <v>6.3755570381900703E-2</v>
      </c>
      <c r="FUF2" s="61" t="s">
        <v>126</v>
      </c>
      <c r="FUG2" s="9">
        <v>3</v>
      </c>
      <c r="FUH2" s="6" t="s">
        <v>124</v>
      </c>
      <c r="FUI2" s="60" t="e">
        <f>(FUJ2/'1. Портфель'!#REF!)*100</f>
        <v>#REF!</v>
      </c>
      <c r="FUJ2" s="61">
        <v>6499</v>
      </c>
      <c r="FUK2" s="60">
        <v>0.06</v>
      </c>
      <c r="FUL2" s="61">
        <v>7395.7219999999998</v>
      </c>
      <c r="FUM2" s="60">
        <f t="shared" ref="FUM2" si="576">(6197/9719935)*100</f>
        <v>6.3755570381900703E-2</v>
      </c>
      <c r="FUN2" s="61" t="s">
        <v>126</v>
      </c>
      <c r="FUO2" s="9">
        <v>3</v>
      </c>
      <c r="FUP2" s="6" t="s">
        <v>124</v>
      </c>
      <c r="FUQ2" s="60" t="e">
        <f>(FUR2/'1. Портфель'!#REF!)*100</f>
        <v>#REF!</v>
      </c>
      <c r="FUR2" s="61">
        <v>6499</v>
      </c>
      <c r="FUS2" s="60">
        <v>0.06</v>
      </c>
      <c r="FUT2" s="61">
        <v>7395.7219999999998</v>
      </c>
      <c r="FUU2" s="60">
        <f t="shared" ref="FUU2" si="577">(6197/9719935)*100</f>
        <v>6.3755570381900703E-2</v>
      </c>
      <c r="FUV2" s="61" t="s">
        <v>126</v>
      </c>
      <c r="FUW2" s="9">
        <v>3</v>
      </c>
      <c r="FUX2" s="6" t="s">
        <v>124</v>
      </c>
      <c r="FUY2" s="60" t="e">
        <f>(FUZ2/'1. Портфель'!#REF!)*100</f>
        <v>#REF!</v>
      </c>
      <c r="FUZ2" s="61">
        <v>6499</v>
      </c>
      <c r="FVA2" s="60">
        <v>0.06</v>
      </c>
      <c r="FVB2" s="61">
        <v>7395.7219999999998</v>
      </c>
      <c r="FVC2" s="60">
        <f t="shared" ref="FVC2" si="578">(6197/9719935)*100</f>
        <v>6.3755570381900703E-2</v>
      </c>
      <c r="FVD2" s="61" t="s">
        <v>126</v>
      </c>
      <c r="FVE2" s="9">
        <v>3</v>
      </c>
      <c r="FVF2" s="6" t="s">
        <v>124</v>
      </c>
      <c r="FVG2" s="60" t="e">
        <f>(FVH2/'1. Портфель'!#REF!)*100</f>
        <v>#REF!</v>
      </c>
      <c r="FVH2" s="61">
        <v>6499</v>
      </c>
      <c r="FVI2" s="60">
        <v>0.06</v>
      </c>
      <c r="FVJ2" s="61">
        <v>7395.7219999999998</v>
      </c>
      <c r="FVK2" s="60">
        <f t="shared" ref="FVK2" si="579">(6197/9719935)*100</f>
        <v>6.3755570381900703E-2</v>
      </c>
      <c r="FVL2" s="61" t="s">
        <v>126</v>
      </c>
      <c r="FVM2" s="9">
        <v>3</v>
      </c>
      <c r="FVN2" s="6" t="s">
        <v>124</v>
      </c>
      <c r="FVO2" s="60" t="e">
        <f>(FVP2/'1. Портфель'!#REF!)*100</f>
        <v>#REF!</v>
      </c>
      <c r="FVP2" s="61">
        <v>6499</v>
      </c>
      <c r="FVQ2" s="60">
        <v>0.06</v>
      </c>
      <c r="FVR2" s="61">
        <v>7395.7219999999998</v>
      </c>
      <c r="FVS2" s="60">
        <f t="shared" ref="FVS2" si="580">(6197/9719935)*100</f>
        <v>6.3755570381900703E-2</v>
      </c>
      <c r="FVT2" s="61" t="s">
        <v>126</v>
      </c>
      <c r="FVU2" s="9">
        <v>3</v>
      </c>
      <c r="FVV2" s="6" t="s">
        <v>124</v>
      </c>
      <c r="FVW2" s="60" t="e">
        <f>(FVX2/'1. Портфель'!#REF!)*100</f>
        <v>#REF!</v>
      </c>
      <c r="FVX2" s="61">
        <v>6499</v>
      </c>
      <c r="FVY2" s="60">
        <v>0.06</v>
      </c>
      <c r="FVZ2" s="61">
        <v>7395.7219999999998</v>
      </c>
      <c r="FWA2" s="60">
        <f t="shared" ref="FWA2" si="581">(6197/9719935)*100</f>
        <v>6.3755570381900703E-2</v>
      </c>
      <c r="FWB2" s="61" t="s">
        <v>126</v>
      </c>
      <c r="FWC2" s="9">
        <v>3</v>
      </c>
      <c r="FWD2" s="6" t="s">
        <v>124</v>
      </c>
      <c r="FWE2" s="60" t="e">
        <f>(FWF2/'1. Портфель'!#REF!)*100</f>
        <v>#REF!</v>
      </c>
      <c r="FWF2" s="61">
        <v>6499</v>
      </c>
      <c r="FWG2" s="60">
        <v>0.06</v>
      </c>
      <c r="FWH2" s="61">
        <v>7395.7219999999998</v>
      </c>
      <c r="FWI2" s="60">
        <f t="shared" ref="FWI2" si="582">(6197/9719935)*100</f>
        <v>6.3755570381900703E-2</v>
      </c>
      <c r="FWJ2" s="61" t="s">
        <v>126</v>
      </c>
      <c r="FWK2" s="9">
        <v>3</v>
      </c>
      <c r="FWL2" s="6" t="s">
        <v>124</v>
      </c>
      <c r="FWM2" s="60" t="e">
        <f>(FWN2/'1. Портфель'!#REF!)*100</f>
        <v>#REF!</v>
      </c>
      <c r="FWN2" s="61">
        <v>6499</v>
      </c>
      <c r="FWO2" s="60">
        <v>0.06</v>
      </c>
      <c r="FWP2" s="61">
        <v>7395.7219999999998</v>
      </c>
      <c r="FWQ2" s="60">
        <f t="shared" ref="FWQ2" si="583">(6197/9719935)*100</f>
        <v>6.3755570381900703E-2</v>
      </c>
      <c r="FWR2" s="61" t="s">
        <v>126</v>
      </c>
      <c r="FWS2" s="9">
        <v>3</v>
      </c>
      <c r="FWT2" s="6" t="s">
        <v>124</v>
      </c>
      <c r="FWU2" s="60" t="e">
        <f>(FWV2/'1. Портфель'!#REF!)*100</f>
        <v>#REF!</v>
      </c>
      <c r="FWV2" s="61">
        <v>6499</v>
      </c>
      <c r="FWW2" s="60">
        <v>0.06</v>
      </c>
      <c r="FWX2" s="61">
        <v>7395.7219999999998</v>
      </c>
      <c r="FWY2" s="60">
        <f t="shared" ref="FWY2" si="584">(6197/9719935)*100</f>
        <v>6.3755570381900703E-2</v>
      </c>
      <c r="FWZ2" s="61" t="s">
        <v>126</v>
      </c>
      <c r="FXA2" s="9">
        <v>3</v>
      </c>
      <c r="FXB2" s="6" t="s">
        <v>124</v>
      </c>
      <c r="FXC2" s="60" t="e">
        <f>(FXD2/'1. Портфель'!#REF!)*100</f>
        <v>#REF!</v>
      </c>
      <c r="FXD2" s="61">
        <v>6499</v>
      </c>
      <c r="FXE2" s="60">
        <v>0.06</v>
      </c>
      <c r="FXF2" s="61">
        <v>7395.7219999999998</v>
      </c>
      <c r="FXG2" s="60">
        <f t="shared" ref="FXG2" si="585">(6197/9719935)*100</f>
        <v>6.3755570381900703E-2</v>
      </c>
      <c r="FXH2" s="61" t="s">
        <v>126</v>
      </c>
      <c r="FXI2" s="9">
        <v>3</v>
      </c>
      <c r="FXJ2" s="6" t="s">
        <v>124</v>
      </c>
      <c r="FXK2" s="60" t="e">
        <f>(FXL2/'1. Портфель'!#REF!)*100</f>
        <v>#REF!</v>
      </c>
      <c r="FXL2" s="61">
        <v>6499</v>
      </c>
      <c r="FXM2" s="60">
        <v>0.06</v>
      </c>
      <c r="FXN2" s="61">
        <v>7395.7219999999998</v>
      </c>
      <c r="FXO2" s="60">
        <f t="shared" ref="FXO2" si="586">(6197/9719935)*100</f>
        <v>6.3755570381900703E-2</v>
      </c>
      <c r="FXP2" s="61" t="s">
        <v>126</v>
      </c>
      <c r="FXQ2" s="9">
        <v>3</v>
      </c>
      <c r="FXR2" s="6" t="s">
        <v>124</v>
      </c>
      <c r="FXS2" s="60" t="e">
        <f>(FXT2/'1. Портфель'!#REF!)*100</f>
        <v>#REF!</v>
      </c>
      <c r="FXT2" s="61">
        <v>6499</v>
      </c>
      <c r="FXU2" s="60">
        <v>0.06</v>
      </c>
      <c r="FXV2" s="61">
        <v>7395.7219999999998</v>
      </c>
      <c r="FXW2" s="60">
        <f t="shared" ref="FXW2" si="587">(6197/9719935)*100</f>
        <v>6.3755570381900703E-2</v>
      </c>
      <c r="FXX2" s="61" t="s">
        <v>126</v>
      </c>
      <c r="FXY2" s="9">
        <v>3</v>
      </c>
      <c r="FXZ2" s="6" t="s">
        <v>124</v>
      </c>
      <c r="FYA2" s="60" t="e">
        <f>(FYB2/'1. Портфель'!#REF!)*100</f>
        <v>#REF!</v>
      </c>
      <c r="FYB2" s="61">
        <v>6499</v>
      </c>
      <c r="FYC2" s="60">
        <v>0.06</v>
      </c>
      <c r="FYD2" s="61">
        <v>7395.7219999999998</v>
      </c>
      <c r="FYE2" s="60">
        <f t="shared" ref="FYE2" si="588">(6197/9719935)*100</f>
        <v>6.3755570381900703E-2</v>
      </c>
      <c r="FYF2" s="61" t="s">
        <v>126</v>
      </c>
      <c r="FYG2" s="9">
        <v>3</v>
      </c>
      <c r="FYH2" s="6" t="s">
        <v>124</v>
      </c>
      <c r="FYI2" s="60" t="e">
        <f>(FYJ2/'1. Портфель'!#REF!)*100</f>
        <v>#REF!</v>
      </c>
      <c r="FYJ2" s="61">
        <v>6499</v>
      </c>
      <c r="FYK2" s="60">
        <v>0.06</v>
      </c>
      <c r="FYL2" s="61">
        <v>7395.7219999999998</v>
      </c>
      <c r="FYM2" s="60">
        <f t="shared" ref="FYM2" si="589">(6197/9719935)*100</f>
        <v>6.3755570381900703E-2</v>
      </c>
      <c r="FYN2" s="61" t="s">
        <v>126</v>
      </c>
      <c r="FYO2" s="9">
        <v>3</v>
      </c>
      <c r="FYP2" s="6" t="s">
        <v>124</v>
      </c>
      <c r="FYQ2" s="60" t="e">
        <f>(FYR2/'1. Портфель'!#REF!)*100</f>
        <v>#REF!</v>
      </c>
      <c r="FYR2" s="61">
        <v>6499</v>
      </c>
      <c r="FYS2" s="60">
        <v>0.06</v>
      </c>
      <c r="FYT2" s="61">
        <v>7395.7219999999998</v>
      </c>
      <c r="FYU2" s="60">
        <f t="shared" ref="FYU2" si="590">(6197/9719935)*100</f>
        <v>6.3755570381900703E-2</v>
      </c>
      <c r="FYV2" s="61" t="s">
        <v>126</v>
      </c>
      <c r="FYW2" s="9">
        <v>3</v>
      </c>
      <c r="FYX2" s="6" t="s">
        <v>124</v>
      </c>
      <c r="FYY2" s="60" t="e">
        <f>(FYZ2/'1. Портфель'!#REF!)*100</f>
        <v>#REF!</v>
      </c>
      <c r="FYZ2" s="61">
        <v>6499</v>
      </c>
      <c r="FZA2" s="60">
        <v>0.06</v>
      </c>
      <c r="FZB2" s="61">
        <v>7395.7219999999998</v>
      </c>
      <c r="FZC2" s="60">
        <f t="shared" ref="FZC2" si="591">(6197/9719935)*100</f>
        <v>6.3755570381900703E-2</v>
      </c>
      <c r="FZD2" s="61" t="s">
        <v>126</v>
      </c>
      <c r="FZE2" s="9">
        <v>3</v>
      </c>
      <c r="FZF2" s="6" t="s">
        <v>124</v>
      </c>
      <c r="FZG2" s="60" t="e">
        <f>(FZH2/'1. Портфель'!#REF!)*100</f>
        <v>#REF!</v>
      </c>
      <c r="FZH2" s="61">
        <v>6499</v>
      </c>
      <c r="FZI2" s="60">
        <v>0.06</v>
      </c>
      <c r="FZJ2" s="61">
        <v>7395.7219999999998</v>
      </c>
      <c r="FZK2" s="60">
        <f t="shared" ref="FZK2" si="592">(6197/9719935)*100</f>
        <v>6.3755570381900703E-2</v>
      </c>
      <c r="FZL2" s="61" t="s">
        <v>126</v>
      </c>
      <c r="FZM2" s="9">
        <v>3</v>
      </c>
      <c r="FZN2" s="6" t="s">
        <v>124</v>
      </c>
      <c r="FZO2" s="60" t="e">
        <f>(FZP2/'1. Портфель'!#REF!)*100</f>
        <v>#REF!</v>
      </c>
      <c r="FZP2" s="61">
        <v>6499</v>
      </c>
      <c r="FZQ2" s="60">
        <v>0.06</v>
      </c>
      <c r="FZR2" s="61">
        <v>7395.7219999999998</v>
      </c>
      <c r="FZS2" s="60">
        <f t="shared" ref="FZS2" si="593">(6197/9719935)*100</f>
        <v>6.3755570381900703E-2</v>
      </c>
      <c r="FZT2" s="61" t="s">
        <v>126</v>
      </c>
      <c r="FZU2" s="9">
        <v>3</v>
      </c>
      <c r="FZV2" s="6" t="s">
        <v>124</v>
      </c>
      <c r="FZW2" s="60" t="e">
        <f>(FZX2/'1. Портфель'!#REF!)*100</f>
        <v>#REF!</v>
      </c>
      <c r="FZX2" s="61">
        <v>6499</v>
      </c>
      <c r="FZY2" s="60">
        <v>0.06</v>
      </c>
      <c r="FZZ2" s="61">
        <v>7395.7219999999998</v>
      </c>
      <c r="GAA2" s="60">
        <f t="shared" ref="GAA2" si="594">(6197/9719935)*100</f>
        <v>6.3755570381900703E-2</v>
      </c>
      <c r="GAB2" s="61" t="s">
        <v>126</v>
      </c>
      <c r="GAC2" s="9">
        <v>3</v>
      </c>
      <c r="GAD2" s="6" t="s">
        <v>124</v>
      </c>
      <c r="GAE2" s="60" t="e">
        <f>(GAF2/'1. Портфель'!#REF!)*100</f>
        <v>#REF!</v>
      </c>
      <c r="GAF2" s="61">
        <v>6499</v>
      </c>
      <c r="GAG2" s="60">
        <v>0.06</v>
      </c>
      <c r="GAH2" s="61">
        <v>7395.7219999999998</v>
      </c>
      <c r="GAI2" s="60">
        <f t="shared" ref="GAI2" si="595">(6197/9719935)*100</f>
        <v>6.3755570381900703E-2</v>
      </c>
      <c r="GAJ2" s="61" t="s">
        <v>126</v>
      </c>
      <c r="GAK2" s="9">
        <v>3</v>
      </c>
      <c r="GAL2" s="6" t="s">
        <v>124</v>
      </c>
      <c r="GAM2" s="60" t="e">
        <f>(GAN2/'1. Портфель'!#REF!)*100</f>
        <v>#REF!</v>
      </c>
      <c r="GAN2" s="61">
        <v>6499</v>
      </c>
      <c r="GAO2" s="60">
        <v>0.06</v>
      </c>
      <c r="GAP2" s="61">
        <v>7395.7219999999998</v>
      </c>
      <c r="GAQ2" s="60">
        <f t="shared" ref="GAQ2" si="596">(6197/9719935)*100</f>
        <v>6.3755570381900703E-2</v>
      </c>
      <c r="GAR2" s="61" t="s">
        <v>126</v>
      </c>
      <c r="GAS2" s="9">
        <v>3</v>
      </c>
      <c r="GAT2" s="6" t="s">
        <v>124</v>
      </c>
      <c r="GAU2" s="60" t="e">
        <f>(GAV2/'1. Портфель'!#REF!)*100</f>
        <v>#REF!</v>
      </c>
      <c r="GAV2" s="61">
        <v>6499</v>
      </c>
      <c r="GAW2" s="60">
        <v>0.06</v>
      </c>
      <c r="GAX2" s="61">
        <v>7395.7219999999998</v>
      </c>
      <c r="GAY2" s="60">
        <f t="shared" ref="GAY2" si="597">(6197/9719935)*100</f>
        <v>6.3755570381900703E-2</v>
      </c>
      <c r="GAZ2" s="61" t="s">
        <v>126</v>
      </c>
      <c r="GBA2" s="9">
        <v>3</v>
      </c>
      <c r="GBB2" s="6" t="s">
        <v>124</v>
      </c>
      <c r="GBC2" s="60" t="e">
        <f>(GBD2/'1. Портфель'!#REF!)*100</f>
        <v>#REF!</v>
      </c>
      <c r="GBD2" s="61">
        <v>6499</v>
      </c>
      <c r="GBE2" s="60">
        <v>0.06</v>
      </c>
      <c r="GBF2" s="61">
        <v>7395.7219999999998</v>
      </c>
      <c r="GBG2" s="60">
        <f t="shared" ref="GBG2" si="598">(6197/9719935)*100</f>
        <v>6.3755570381900703E-2</v>
      </c>
      <c r="GBH2" s="61" t="s">
        <v>126</v>
      </c>
      <c r="GBI2" s="9">
        <v>3</v>
      </c>
      <c r="GBJ2" s="6" t="s">
        <v>124</v>
      </c>
      <c r="GBK2" s="60" t="e">
        <f>(GBL2/'1. Портфель'!#REF!)*100</f>
        <v>#REF!</v>
      </c>
      <c r="GBL2" s="61">
        <v>6499</v>
      </c>
      <c r="GBM2" s="60">
        <v>0.06</v>
      </c>
      <c r="GBN2" s="61">
        <v>7395.7219999999998</v>
      </c>
      <c r="GBO2" s="60">
        <f t="shared" ref="GBO2" si="599">(6197/9719935)*100</f>
        <v>6.3755570381900703E-2</v>
      </c>
      <c r="GBP2" s="61" t="s">
        <v>126</v>
      </c>
      <c r="GBQ2" s="9">
        <v>3</v>
      </c>
      <c r="GBR2" s="6" t="s">
        <v>124</v>
      </c>
      <c r="GBS2" s="60" t="e">
        <f>(GBT2/'1. Портфель'!#REF!)*100</f>
        <v>#REF!</v>
      </c>
      <c r="GBT2" s="61">
        <v>6499</v>
      </c>
      <c r="GBU2" s="60">
        <v>0.06</v>
      </c>
      <c r="GBV2" s="61">
        <v>7395.7219999999998</v>
      </c>
      <c r="GBW2" s="60">
        <f t="shared" ref="GBW2" si="600">(6197/9719935)*100</f>
        <v>6.3755570381900703E-2</v>
      </c>
      <c r="GBX2" s="61" t="s">
        <v>126</v>
      </c>
      <c r="GBY2" s="9">
        <v>3</v>
      </c>
      <c r="GBZ2" s="6" t="s">
        <v>124</v>
      </c>
      <c r="GCA2" s="60" t="e">
        <f>(GCB2/'1. Портфель'!#REF!)*100</f>
        <v>#REF!</v>
      </c>
      <c r="GCB2" s="61">
        <v>6499</v>
      </c>
      <c r="GCC2" s="60">
        <v>0.06</v>
      </c>
      <c r="GCD2" s="61">
        <v>7395.7219999999998</v>
      </c>
      <c r="GCE2" s="60">
        <f t="shared" ref="GCE2" si="601">(6197/9719935)*100</f>
        <v>6.3755570381900703E-2</v>
      </c>
      <c r="GCF2" s="61" t="s">
        <v>126</v>
      </c>
      <c r="GCG2" s="9">
        <v>3</v>
      </c>
      <c r="GCH2" s="6" t="s">
        <v>124</v>
      </c>
      <c r="GCI2" s="60" t="e">
        <f>(GCJ2/'1. Портфель'!#REF!)*100</f>
        <v>#REF!</v>
      </c>
      <c r="GCJ2" s="61">
        <v>6499</v>
      </c>
      <c r="GCK2" s="60">
        <v>0.06</v>
      </c>
      <c r="GCL2" s="61">
        <v>7395.7219999999998</v>
      </c>
      <c r="GCM2" s="60">
        <f t="shared" ref="GCM2" si="602">(6197/9719935)*100</f>
        <v>6.3755570381900703E-2</v>
      </c>
      <c r="GCN2" s="61" t="s">
        <v>126</v>
      </c>
      <c r="GCO2" s="9">
        <v>3</v>
      </c>
      <c r="GCP2" s="6" t="s">
        <v>124</v>
      </c>
      <c r="GCQ2" s="60" t="e">
        <f>(GCR2/'1. Портфель'!#REF!)*100</f>
        <v>#REF!</v>
      </c>
      <c r="GCR2" s="61">
        <v>6499</v>
      </c>
      <c r="GCS2" s="60">
        <v>0.06</v>
      </c>
      <c r="GCT2" s="61">
        <v>7395.7219999999998</v>
      </c>
      <c r="GCU2" s="60">
        <f t="shared" ref="GCU2" si="603">(6197/9719935)*100</f>
        <v>6.3755570381900703E-2</v>
      </c>
      <c r="GCV2" s="61" t="s">
        <v>126</v>
      </c>
      <c r="GCW2" s="9">
        <v>3</v>
      </c>
      <c r="GCX2" s="6" t="s">
        <v>124</v>
      </c>
      <c r="GCY2" s="60" t="e">
        <f>(GCZ2/'1. Портфель'!#REF!)*100</f>
        <v>#REF!</v>
      </c>
      <c r="GCZ2" s="61">
        <v>6499</v>
      </c>
      <c r="GDA2" s="60">
        <v>0.06</v>
      </c>
      <c r="GDB2" s="61">
        <v>7395.7219999999998</v>
      </c>
      <c r="GDC2" s="60">
        <f t="shared" ref="GDC2" si="604">(6197/9719935)*100</f>
        <v>6.3755570381900703E-2</v>
      </c>
      <c r="GDD2" s="61" t="s">
        <v>126</v>
      </c>
      <c r="GDE2" s="9">
        <v>3</v>
      </c>
      <c r="GDF2" s="6" t="s">
        <v>124</v>
      </c>
      <c r="GDG2" s="60" t="e">
        <f>(GDH2/'1. Портфель'!#REF!)*100</f>
        <v>#REF!</v>
      </c>
      <c r="GDH2" s="61">
        <v>6499</v>
      </c>
      <c r="GDI2" s="60">
        <v>0.06</v>
      </c>
      <c r="GDJ2" s="61">
        <v>7395.7219999999998</v>
      </c>
      <c r="GDK2" s="60">
        <f t="shared" ref="GDK2" si="605">(6197/9719935)*100</f>
        <v>6.3755570381900703E-2</v>
      </c>
      <c r="GDL2" s="61" t="s">
        <v>126</v>
      </c>
      <c r="GDM2" s="9">
        <v>3</v>
      </c>
      <c r="GDN2" s="6" t="s">
        <v>124</v>
      </c>
      <c r="GDO2" s="60" t="e">
        <f>(GDP2/'1. Портфель'!#REF!)*100</f>
        <v>#REF!</v>
      </c>
      <c r="GDP2" s="61">
        <v>6499</v>
      </c>
      <c r="GDQ2" s="60">
        <v>0.06</v>
      </c>
      <c r="GDR2" s="61">
        <v>7395.7219999999998</v>
      </c>
      <c r="GDS2" s="60">
        <f t="shared" ref="GDS2" si="606">(6197/9719935)*100</f>
        <v>6.3755570381900703E-2</v>
      </c>
      <c r="GDT2" s="61" t="s">
        <v>126</v>
      </c>
      <c r="GDU2" s="9">
        <v>3</v>
      </c>
      <c r="GDV2" s="6" t="s">
        <v>124</v>
      </c>
      <c r="GDW2" s="60" t="e">
        <f>(GDX2/'1. Портфель'!#REF!)*100</f>
        <v>#REF!</v>
      </c>
      <c r="GDX2" s="61">
        <v>6499</v>
      </c>
      <c r="GDY2" s="60">
        <v>0.06</v>
      </c>
      <c r="GDZ2" s="61">
        <v>7395.7219999999998</v>
      </c>
      <c r="GEA2" s="60">
        <f t="shared" ref="GEA2" si="607">(6197/9719935)*100</f>
        <v>6.3755570381900703E-2</v>
      </c>
      <c r="GEB2" s="61" t="s">
        <v>126</v>
      </c>
      <c r="GEC2" s="9">
        <v>3</v>
      </c>
      <c r="GED2" s="6" t="s">
        <v>124</v>
      </c>
      <c r="GEE2" s="60" t="e">
        <f>(GEF2/'1. Портфель'!#REF!)*100</f>
        <v>#REF!</v>
      </c>
      <c r="GEF2" s="61">
        <v>6499</v>
      </c>
      <c r="GEG2" s="60">
        <v>0.06</v>
      </c>
      <c r="GEH2" s="61">
        <v>7395.7219999999998</v>
      </c>
      <c r="GEI2" s="60">
        <f t="shared" ref="GEI2" si="608">(6197/9719935)*100</f>
        <v>6.3755570381900703E-2</v>
      </c>
      <c r="GEJ2" s="61" t="s">
        <v>126</v>
      </c>
      <c r="GEK2" s="9">
        <v>3</v>
      </c>
      <c r="GEL2" s="6" t="s">
        <v>124</v>
      </c>
      <c r="GEM2" s="60" t="e">
        <f>(GEN2/'1. Портфель'!#REF!)*100</f>
        <v>#REF!</v>
      </c>
      <c r="GEN2" s="61">
        <v>6499</v>
      </c>
      <c r="GEO2" s="60">
        <v>0.06</v>
      </c>
      <c r="GEP2" s="61">
        <v>7395.7219999999998</v>
      </c>
      <c r="GEQ2" s="60">
        <f t="shared" ref="GEQ2" si="609">(6197/9719935)*100</f>
        <v>6.3755570381900703E-2</v>
      </c>
      <c r="GER2" s="61" t="s">
        <v>126</v>
      </c>
      <c r="GES2" s="9">
        <v>3</v>
      </c>
      <c r="GET2" s="6" t="s">
        <v>124</v>
      </c>
      <c r="GEU2" s="60" t="e">
        <f>(GEV2/'1. Портфель'!#REF!)*100</f>
        <v>#REF!</v>
      </c>
      <c r="GEV2" s="61">
        <v>6499</v>
      </c>
      <c r="GEW2" s="60">
        <v>0.06</v>
      </c>
      <c r="GEX2" s="61">
        <v>7395.7219999999998</v>
      </c>
      <c r="GEY2" s="60">
        <f t="shared" ref="GEY2" si="610">(6197/9719935)*100</f>
        <v>6.3755570381900703E-2</v>
      </c>
      <c r="GEZ2" s="61" t="s">
        <v>126</v>
      </c>
      <c r="GFA2" s="9">
        <v>3</v>
      </c>
      <c r="GFB2" s="6" t="s">
        <v>124</v>
      </c>
      <c r="GFC2" s="60" t="e">
        <f>(GFD2/'1. Портфель'!#REF!)*100</f>
        <v>#REF!</v>
      </c>
      <c r="GFD2" s="61">
        <v>6499</v>
      </c>
      <c r="GFE2" s="60">
        <v>0.06</v>
      </c>
      <c r="GFF2" s="61">
        <v>7395.7219999999998</v>
      </c>
      <c r="GFG2" s="60">
        <f t="shared" ref="GFG2" si="611">(6197/9719935)*100</f>
        <v>6.3755570381900703E-2</v>
      </c>
      <c r="GFH2" s="61" t="s">
        <v>126</v>
      </c>
      <c r="GFI2" s="9">
        <v>3</v>
      </c>
      <c r="GFJ2" s="6" t="s">
        <v>124</v>
      </c>
      <c r="GFK2" s="60" t="e">
        <f>(GFL2/'1. Портфель'!#REF!)*100</f>
        <v>#REF!</v>
      </c>
      <c r="GFL2" s="61">
        <v>6499</v>
      </c>
      <c r="GFM2" s="60">
        <v>0.06</v>
      </c>
      <c r="GFN2" s="61">
        <v>7395.7219999999998</v>
      </c>
      <c r="GFO2" s="60">
        <f t="shared" ref="GFO2" si="612">(6197/9719935)*100</f>
        <v>6.3755570381900703E-2</v>
      </c>
      <c r="GFP2" s="61" t="s">
        <v>126</v>
      </c>
      <c r="GFQ2" s="9">
        <v>3</v>
      </c>
      <c r="GFR2" s="6" t="s">
        <v>124</v>
      </c>
      <c r="GFS2" s="60" t="e">
        <f>(GFT2/'1. Портфель'!#REF!)*100</f>
        <v>#REF!</v>
      </c>
      <c r="GFT2" s="61">
        <v>6499</v>
      </c>
      <c r="GFU2" s="60">
        <v>0.06</v>
      </c>
      <c r="GFV2" s="61">
        <v>7395.7219999999998</v>
      </c>
      <c r="GFW2" s="60">
        <f t="shared" ref="GFW2" si="613">(6197/9719935)*100</f>
        <v>6.3755570381900703E-2</v>
      </c>
      <c r="GFX2" s="61" t="s">
        <v>126</v>
      </c>
      <c r="GFY2" s="9">
        <v>3</v>
      </c>
      <c r="GFZ2" s="6" t="s">
        <v>124</v>
      </c>
      <c r="GGA2" s="60" t="e">
        <f>(GGB2/'1. Портфель'!#REF!)*100</f>
        <v>#REF!</v>
      </c>
      <c r="GGB2" s="61">
        <v>6499</v>
      </c>
      <c r="GGC2" s="60">
        <v>0.06</v>
      </c>
      <c r="GGD2" s="61">
        <v>7395.7219999999998</v>
      </c>
      <c r="GGE2" s="60">
        <f t="shared" ref="GGE2" si="614">(6197/9719935)*100</f>
        <v>6.3755570381900703E-2</v>
      </c>
      <c r="GGF2" s="61" t="s">
        <v>126</v>
      </c>
      <c r="GGG2" s="9">
        <v>3</v>
      </c>
      <c r="GGH2" s="6" t="s">
        <v>124</v>
      </c>
      <c r="GGI2" s="60" t="e">
        <f>(GGJ2/'1. Портфель'!#REF!)*100</f>
        <v>#REF!</v>
      </c>
      <c r="GGJ2" s="61">
        <v>6499</v>
      </c>
      <c r="GGK2" s="60">
        <v>0.06</v>
      </c>
      <c r="GGL2" s="61">
        <v>7395.7219999999998</v>
      </c>
      <c r="GGM2" s="60">
        <f t="shared" ref="GGM2" si="615">(6197/9719935)*100</f>
        <v>6.3755570381900703E-2</v>
      </c>
      <c r="GGN2" s="61" t="s">
        <v>126</v>
      </c>
      <c r="GGO2" s="9">
        <v>3</v>
      </c>
      <c r="GGP2" s="6" t="s">
        <v>124</v>
      </c>
      <c r="GGQ2" s="60" t="e">
        <f>(GGR2/'1. Портфель'!#REF!)*100</f>
        <v>#REF!</v>
      </c>
      <c r="GGR2" s="61">
        <v>6499</v>
      </c>
      <c r="GGS2" s="60">
        <v>0.06</v>
      </c>
      <c r="GGT2" s="61">
        <v>7395.7219999999998</v>
      </c>
      <c r="GGU2" s="60">
        <f t="shared" ref="GGU2" si="616">(6197/9719935)*100</f>
        <v>6.3755570381900703E-2</v>
      </c>
      <c r="GGV2" s="61" t="s">
        <v>126</v>
      </c>
      <c r="GGW2" s="9">
        <v>3</v>
      </c>
      <c r="GGX2" s="6" t="s">
        <v>124</v>
      </c>
      <c r="GGY2" s="60" t="e">
        <f>(GGZ2/'1. Портфель'!#REF!)*100</f>
        <v>#REF!</v>
      </c>
      <c r="GGZ2" s="61">
        <v>6499</v>
      </c>
      <c r="GHA2" s="60">
        <v>0.06</v>
      </c>
      <c r="GHB2" s="61">
        <v>7395.7219999999998</v>
      </c>
      <c r="GHC2" s="60">
        <f t="shared" ref="GHC2" si="617">(6197/9719935)*100</f>
        <v>6.3755570381900703E-2</v>
      </c>
      <c r="GHD2" s="61" t="s">
        <v>126</v>
      </c>
      <c r="GHE2" s="9">
        <v>3</v>
      </c>
      <c r="GHF2" s="6" t="s">
        <v>124</v>
      </c>
      <c r="GHG2" s="60" t="e">
        <f>(GHH2/'1. Портфель'!#REF!)*100</f>
        <v>#REF!</v>
      </c>
      <c r="GHH2" s="61">
        <v>6499</v>
      </c>
      <c r="GHI2" s="60">
        <v>0.06</v>
      </c>
      <c r="GHJ2" s="61">
        <v>7395.7219999999998</v>
      </c>
      <c r="GHK2" s="60">
        <f t="shared" ref="GHK2" si="618">(6197/9719935)*100</f>
        <v>6.3755570381900703E-2</v>
      </c>
      <c r="GHL2" s="61" t="s">
        <v>126</v>
      </c>
      <c r="GHM2" s="9">
        <v>3</v>
      </c>
      <c r="GHN2" s="6" t="s">
        <v>124</v>
      </c>
      <c r="GHO2" s="60" t="e">
        <f>(GHP2/'1. Портфель'!#REF!)*100</f>
        <v>#REF!</v>
      </c>
      <c r="GHP2" s="61">
        <v>6499</v>
      </c>
      <c r="GHQ2" s="60">
        <v>0.06</v>
      </c>
      <c r="GHR2" s="61">
        <v>7395.7219999999998</v>
      </c>
      <c r="GHS2" s="60">
        <f t="shared" ref="GHS2" si="619">(6197/9719935)*100</f>
        <v>6.3755570381900703E-2</v>
      </c>
      <c r="GHT2" s="61" t="s">
        <v>126</v>
      </c>
      <c r="GHU2" s="9">
        <v>3</v>
      </c>
      <c r="GHV2" s="6" t="s">
        <v>124</v>
      </c>
      <c r="GHW2" s="60" t="e">
        <f>(GHX2/'1. Портфель'!#REF!)*100</f>
        <v>#REF!</v>
      </c>
      <c r="GHX2" s="61">
        <v>6499</v>
      </c>
      <c r="GHY2" s="60">
        <v>0.06</v>
      </c>
      <c r="GHZ2" s="61">
        <v>7395.7219999999998</v>
      </c>
      <c r="GIA2" s="60">
        <f t="shared" ref="GIA2" si="620">(6197/9719935)*100</f>
        <v>6.3755570381900703E-2</v>
      </c>
      <c r="GIB2" s="61" t="s">
        <v>126</v>
      </c>
      <c r="GIC2" s="9">
        <v>3</v>
      </c>
      <c r="GID2" s="6" t="s">
        <v>124</v>
      </c>
      <c r="GIE2" s="60" t="e">
        <f>(GIF2/'1. Портфель'!#REF!)*100</f>
        <v>#REF!</v>
      </c>
      <c r="GIF2" s="61">
        <v>6499</v>
      </c>
      <c r="GIG2" s="60">
        <v>0.06</v>
      </c>
      <c r="GIH2" s="61">
        <v>7395.7219999999998</v>
      </c>
      <c r="GII2" s="60">
        <f t="shared" ref="GII2" si="621">(6197/9719935)*100</f>
        <v>6.3755570381900703E-2</v>
      </c>
      <c r="GIJ2" s="61" t="s">
        <v>126</v>
      </c>
      <c r="GIK2" s="9">
        <v>3</v>
      </c>
      <c r="GIL2" s="6" t="s">
        <v>124</v>
      </c>
      <c r="GIM2" s="60" t="e">
        <f>(GIN2/'1. Портфель'!#REF!)*100</f>
        <v>#REF!</v>
      </c>
      <c r="GIN2" s="61">
        <v>6499</v>
      </c>
      <c r="GIO2" s="60">
        <v>0.06</v>
      </c>
      <c r="GIP2" s="61">
        <v>7395.7219999999998</v>
      </c>
      <c r="GIQ2" s="60">
        <f t="shared" ref="GIQ2" si="622">(6197/9719935)*100</f>
        <v>6.3755570381900703E-2</v>
      </c>
      <c r="GIR2" s="61" t="s">
        <v>126</v>
      </c>
      <c r="GIS2" s="9">
        <v>3</v>
      </c>
      <c r="GIT2" s="6" t="s">
        <v>124</v>
      </c>
      <c r="GIU2" s="60" t="e">
        <f>(GIV2/'1. Портфель'!#REF!)*100</f>
        <v>#REF!</v>
      </c>
      <c r="GIV2" s="61">
        <v>6499</v>
      </c>
      <c r="GIW2" s="60">
        <v>0.06</v>
      </c>
      <c r="GIX2" s="61">
        <v>7395.7219999999998</v>
      </c>
      <c r="GIY2" s="60">
        <f t="shared" ref="GIY2" si="623">(6197/9719935)*100</f>
        <v>6.3755570381900703E-2</v>
      </c>
      <c r="GIZ2" s="61" t="s">
        <v>126</v>
      </c>
      <c r="GJA2" s="9">
        <v>3</v>
      </c>
      <c r="GJB2" s="6" t="s">
        <v>124</v>
      </c>
      <c r="GJC2" s="60" t="e">
        <f>(GJD2/'1. Портфель'!#REF!)*100</f>
        <v>#REF!</v>
      </c>
      <c r="GJD2" s="61">
        <v>6499</v>
      </c>
      <c r="GJE2" s="60">
        <v>0.06</v>
      </c>
      <c r="GJF2" s="61">
        <v>7395.7219999999998</v>
      </c>
      <c r="GJG2" s="60">
        <f t="shared" ref="GJG2" si="624">(6197/9719935)*100</f>
        <v>6.3755570381900703E-2</v>
      </c>
      <c r="GJH2" s="61" t="s">
        <v>126</v>
      </c>
      <c r="GJI2" s="9">
        <v>3</v>
      </c>
      <c r="GJJ2" s="6" t="s">
        <v>124</v>
      </c>
      <c r="GJK2" s="60" t="e">
        <f>(GJL2/'1. Портфель'!#REF!)*100</f>
        <v>#REF!</v>
      </c>
      <c r="GJL2" s="61">
        <v>6499</v>
      </c>
      <c r="GJM2" s="60">
        <v>0.06</v>
      </c>
      <c r="GJN2" s="61">
        <v>7395.7219999999998</v>
      </c>
      <c r="GJO2" s="60">
        <f t="shared" ref="GJO2" si="625">(6197/9719935)*100</f>
        <v>6.3755570381900703E-2</v>
      </c>
      <c r="GJP2" s="61" t="s">
        <v>126</v>
      </c>
      <c r="GJQ2" s="9">
        <v>3</v>
      </c>
      <c r="GJR2" s="6" t="s">
        <v>124</v>
      </c>
      <c r="GJS2" s="60" t="e">
        <f>(GJT2/'1. Портфель'!#REF!)*100</f>
        <v>#REF!</v>
      </c>
      <c r="GJT2" s="61">
        <v>6499</v>
      </c>
      <c r="GJU2" s="60">
        <v>0.06</v>
      </c>
      <c r="GJV2" s="61">
        <v>7395.7219999999998</v>
      </c>
      <c r="GJW2" s="60">
        <f t="shared" ref="GJW2" si="626">(6197/9719935)*100</f>
        <v>6.3755570381900703E-2</v>
      </c>
      <c r="GJX2" s="61" t="s">
        <v>126</v>
      </c>
      <c r="GJY2" s="9">
        <v>3</v>
      </c>
      <c r="GJZ2" s="6" t="s">
        <v>124</v>
      </c>
      <c r="GKA2" s="60" t="e">
        <f>(GKB2/'1. Портфель'!#REF!)*100</f>
        <v>#REF!</v>
      </c>
      <c r="GKB2" s="61">
        <v>6499</v>
      </c>
      <c r="GKC2" s="60">
        <v>0.06</v>
      </c>
      <c r="GKD2" s="61">
        <v>7395.7219999999998</v>
      </c>
      <c r="GKE2" s="60">
        <f t="shared" ref="GKE2" si="627">(6197/9719935)*100</f>
        <v>6.3755570381900703E-2</v>
      </c>
      <c r="GKF2" s="61" t="s">
        <v>126</v>
      </c>
      <c r="GKG2" s="9">
        <v>3</v>
      </c>
      <c r="GKH2" s="6" t="s">
        <v>124</v>
      </c>
      <c r="GKI2" s="60" t="e">
        <f>(GKJ2/'1. Портфель'!#REF!)*100</f>
        <v>#REF!</v>
      </c>
      <c r="GKJ2" s="61">
        <v>6499</v>
      </c>
      <c r="GKK2" s="60">
        <v>0.06</v>
      </c>
      <c r="GKL2" s="61">
        <v>7395.7219999999998</v>
      </c>
      <c r="GKM2" s="60">
        <f t="shared" ref="GKM2" si="628">(6197/9719935)*100</f>
        <v>6.3755570381900703E-2</v>
      </c>
      <c r="GKN2" s="61" t="s">
        <v>126</v>
      </c>
      <c r="GKO2" s="9">
        <v>3</v>
      </c>
      <c r="GKP2" s="6" t="s">
        <v>124</v>
      </c>
      <c r="GKQ2" s="60" t="e">
        <f>(GKR2/'1. Портфель'!#REF!)*100</f>
        <v>#REF!</v>
      </c>
      <c r="GKR2" s="61">
        <v>6499</v>
      </c>
      <c r="GKS2" s="60">
        <v>0.06</v>
      </c>
      <c r="GKT2" s="61">
        <v>7395.7219999999998</v>
      </c>
      <c r="GKU2" s="60">
        <f t="shared" ref="GKU2" si="629">(6197/9719935)*100</f>
        <v>6.3755570381900703E-2</v>
      </c>
      <c r="GKV2" s="61" t="s">
        <v>126</v>
      </c>
      <c r="GKW2" s="9">
        <v>3</v>
      </c>
      <c r="GKX2" s="6" t="s">
        <v>124</v>
      </c>
      <c r="GKY2" s="60" t="e">
        <f>(GKZ2/'1. Портфель'!#REF!)*100</f>
        <v>#REF!</v>
      </c>
      <c r="GKZ2" s="61">
        <v>6499</v>
      </c>
      <c r="GLA2" s="60">
        <v>0.06</v>
      </c>
      <c r="GLB2" s="61">
        <v>7395.7219999999998</v>
      </c>
      <c r="GLC2" s="60">
        <f t="shared" ref="GLC2" si="630">(6197/9719935)*100</f>
        <v>6.3755570381900703E-2</v>
      </c>
      <c r="GLD2" s="61" t="s">
        <v>126</v>
      </c>
      <c r="GLE2" s="9">
        <v>3</v>
      </c>
      <c r="GLF2" s="6" t="s">
        <v>124</v>
      </c>
      <c r="GLG2" s="60" t="e">
        <f>(GLH2/'1. Портфель'!#REF!)*100</f>
        <v>#REF!</v>
      </c>
      <c r="GLH2" s="61">
        <v>6499</v>
      </c>
      <c r="GLI2" s="60">
        <v>0.06</v>
      </c>
      <c r="GLJ2" s="61">
        <v>7395.7219999999998</v>
      </c>
      <c r="GLK2" s="60">
        <f t="shared" ref="GLK2" si="631">(6197/9719935)*100</f>
        <v>6.3755570381900703E-2</v>
      </c>
      <c r="GLL2" s="61" t="s">
        <v>126</v>
      </c>
      <c r="GLM2" s="9">
        <v>3</v>
      </c>
      <c r="GLN2" s="6" t="s">
        <v>124</v>
      </c>
      <c r="GLO2" s="60" t="e">
        <f>(GLP2/'1. Портфель'!#REF!)*100</f>
        <v>#REF!</v>
      </c>
      <c r="GLP2" s="61">
        <v>6499</v>
      </c>
      <c r="GLQ2" s="60">
        <v>0.06</v>
      </c>
      <c r="GLR2" s="61">
        <v>7395.7219999999998</v>
      </c>
      <c r="GLS2" s="60">
        <f t="shared" ref="GLS2" si="632">(6197/9719935)*100</f>
        <v>6.3755570381900703E-2</v>
      </c>
      <c r="GLT2" s="61" t="s">
        <v>126</v>
      </c>
      <c r="GLU2" s="9">
        <v>3</v>
      </c>
      <c r="GLV2" s="6" t="s">
        <v>124</v>
      </c>
      <c r="GLW2" s="60" t="e">
        <f>(GLX2/'1. Портфель'!#REF!)*100</f>
        <v>#REF!</v>
      </c>
      <c r="GLX2" s="61">
        <v>6499</v>
      </c>
      <c r="GLY2" s="60">
        <v>0.06</v>
      </c>
      <c r="GLZ2" s="61">
        <v>7395.7219999999998</v>
      </c>
      <c r="GMA2" s="60">
        <f t="shared" ref="GMA2" si="633">(6197/9719935)*100</f>
        <v>6.3755570381900703E-2</v>
      </c>
      <c r="GMB2" s="61" t="s">
        <v>126</v>
      </c>
      <c r="GMC2" s="9">
        <v>3</v>
      </c>
      <c r="GMD2" s="6" t="s">
        <v>124</v>
      </c>
      <c r="GME2" s="60" t="e">
        <f>(GMF2/'1. Портфель'!#REF!)*100</f>
        <v>#REF!</v>
      </c>
      <c r="GMF2" s="61">
        <v>6499</v>
      </c>
      <c r="GMG2" s="60">
        <v>0.06</v>
      </c>
      <c r="GMH2" s="61">
        <v>7395.7219999999998</v>
      </c>
      <c r="GMI2" s="60">
        <f t="shared" ref="GMI2" si="634">(6197/9719935)*100</f>
        <v>6.3755570381900703E-2</v>
      </c>
      <c r="GMJ2" s="61" t="s">
        <v>126</v>
      </c>
      <c r="GMK2" s="9">
        <v>3</v>
      </c>
      <c r="GML2" s="6" t="s">
        <v>124</v>
      </c>
      <c r="GMM2" s="60" t="e">
        <f>(GMN2/'1. Портфель'!#REF!)*100</f>
        <v>#REF!</v>
      </c>
      <c r="GMN2" s="61">
        <v>6499</v>
      </c>
      <c r="GMO2" s="60">
        <v>0.06</v>
      </c>
      <c r="GMP2" s="61">
        <v>7395.7219999999998</v>
      </c>
      <c r="GMQ2" s="60">
        <f t="shared" ref="GMQ2" si="635">(6197/9719935)*100</f>
        <v>6.3755570381900703E-2</v>
      </c>
      <c r="GMR2" s="61" t="s">
        <v>126</v>
      </c>
      <c r="GMS2" s="9">
        <v>3</v>
      </c>
      <c r="GMT2" s="6" t="s">
        <v>124</v>
      </c>
      <c r="GMU2" s="60" t="e">
        <f>(GMV2/'1. Портфель'!#REF!)*100</f>
        <v>#REF!</v>
      </c>
      <c r="GMV2" s="61">
        <v>6499</v>
      </c>
      <c r="GMW2" s="60">
        <v>0.06</v>
      </c>
      <c r="GMX2" s="61">
        <v>7395.7219999999998</v>
      </c>
      <c r="GMY2" s="60">
        <f t="shared" ref="GMY2" si="636">(6197/9719935)*100</f>
        <v>6.3755570381900703E-2</v>
      </c>
      <c r="GMZ2" s="61" t="s">
        <v>126</v>
      </c>
      <c r="GNA2" s="9">
        <v>3</v>
      </c>
      <c r="GNB2" s="6" t="s">
        <v>124</v>
      </c>
      <c r="GNC2" s="60" t="e">
        <f>(GND2/'1. Портфель'!#REF!)*100</f>
        <v>#REF!</v>
      </c>
      <c r="GND2" s="61">
        <v>6499</v>
      </c>
      <c r="GNE2" s="60">
        <v>0.06</v>
      </c>
      <c r="GNF2" s="61">
        <v>7395.7219999999998</v>
      </c>
      <c r="GNG2" s="60">
        <f t="shared" ref="GNG2" si="637">(6197/9719935)*100</f>
        <v>6.3755570381900703E-2</v>
      </c>
      <c r="GNH2" s="61" t="s">
        <v>126</v>
      </c>
      <c r="GNI2" s="9">
        <v>3</v>
      </c>
      <c r="GNJ2" s="6" t="s">
        <v>124</v>
      </c>
      <c r="GNK2" s="60" t="e">
        <f>(GNL2/'1. Портфель'!#REF!)*100</f>
        <v>#REF!</v>
      </c>
      <c r="GNL2" s="61">
        <v>6499</v>
      </c>
      <c r="GNM2" s="60">
        <v>0.06</v>
      </c>
      <c r="GNN2" s="61">
        <v>7395.7219999999998</v>
      </c>
      <c r="GNO2" s="60">
        <f t="shared" ref="GNO2" si="638">(6197/9719935)*100</f>
        <v>6.3755570381900703E-2</v>
      </c>
      <c r="GNP2" s="61" t="s">
        <v>126</v>
      </c>
      <c r="GNQ2" s="9">
        <v>3</v>
      </c>
      <c r="GNR2" s="6" t="s">
        <v>124</v>
      </c>
      <c r="GNS2" s="60" t="e">
        <f>(GNT2/'1. Портфель'!#REF!)*100</f>
        <v>#REF!</v>
      </c>
      <c r="GNT2" s="61">
        <v>6499</v>
      </c>
      <c r="GNU2" s="60">
        <v>0.06</v>
      </c>
      <c r="GNV2" s="61">
        <v>7395.7219999999998</v>
      </c>
      <c r="GNW2" s="60">
        <f t="shared" ref="GNW2" si="639">(6197/9719935)*100</f>
        <v>6.3755570381900703E-2</v>
      </c>
      <c r="GNX2" s="61" t="s">
        <v>126</v>
      </c>
      <c r="GNY2" s="9">
        <v>3</v>
      </c>
      <c r="GNZ2" s="6" t="s">
        <v>124</v>
      </c>
      <c r="GOA2" s="60" t="e">
        <f>(GOB2/'1. Портфель'!#REF!)*100</f>
        <v>#REF!</v>
      </c>
      <c r="GOB2" s="61">
        <v>6499</v>
      </c>
      <c r="GOC2" s="60">
        <v>0.06</v>
      </c>
      <c r="GOD2" s="61">
        <v>7395.7219999999998</v>
      </c>
      <c r="GOE2" s="60">
        <f t="shared" ref="GOE2" si="640">(6197/9719935)*100</f>
        <v>6.3755570381900703E-2</v>
      </c>
      <c r="GOF2" s="61" t="s">
        <v>126</v>
      </c>
      <c r="GOG2" s="9">
        <v>3</v>
      </c>
      <c r="GOH2" s="6" t="s">
        <v>124</v>
      </c>
      <c r="GOI2" s="60" t="e">
        <f>(GOJ2/'1. Портфель'!#REF!)*100</f>
        <v>#REF!</v>
      </c>
      <c r="GOJ2" s="61">
        <v>6499</v>
      </c>
      <c r="GOK2" s="60">
        <v>0.06</v>
      </c>
      <c r="GOL2" s="61">
        <v>7395.7219999999998</v>
      </c>
      <c r="GOM2" s="60">
        <f t="shared" ref="GOM2" si="641">(6197/9719935)*100</f>
        <v>6.3755570381900703E-2</v>
      </c>
      <c r="GON2" s="61" t="s">
        <v>126</v>
      </c>
      <c r="GOO2" s="9">
        <v>3</v>
      </c>
      <c r="GOP2" s="6" t="s">
        <v>124</v>
      </c>
      <c r="GOQ2" s="60" t="e">
        <f>(GOR2/'1. Портфель'!#REF!)*100</f>
        <v>#REF!</v>
      </c>
      <c r="GOR2" s="61">
        <v>6499</v>
      </c>
      <c r="GOS2" s="60">
        <v>0.06</v>
      </c>
      <c r="GOT2" s="61">
        <v>7395.7219999999998</v>
      </c>
      <c r="GOU2" s="60">
        <f t="shared" ref="GOU2" si="642">(6197/9719935)*100</f>
        <v>6.3755570381900703E-2</v>
      </c>
      <c r="GOV2" s="61" t="s">
        <v>126</v>
      </c>
      <c r="GOW2" s="9">
        <v>3</v>
      </c>
      <c r="GOX2" s="6" t="s">
        <v>124</v>
      </c>
      <c r="GOY2" s="60" t="e">
        <f>(GOZ2/'1. Портфель'!#REF!)*100</f>
        <v>#REF!</v>
      </c>
      <c r="GOZ2" s="61">
        <v>6499</v>
      </c>
      <c r="GPA2" s="60">
        <v>0.06</v>
      </c>
      <c r="GPB2" s="61">
        <v>7395.7219999999998</v>
      </c>
      <c r="GPC2" s="60">
        <f t="shared" ref="GPC2" si="643">(6197/9719935)*100</f>
        <v>6.3755570381900703E-2</v>
      </c>
      <c r="GPD2" s="61" t="s">
        <v>126</v>
      </c>
      <c r="GPE2" s="9">
        <v>3</v>
      </c>
      <c r="GPF2" s="6" t="s">
        <v>124</v>
      </c>
      <c r="GPG2" s="60" t="e">
        <f>(GPH2/'1. Портфель'!#REF!)*100</f>
        <v>#REF!</v>
      </c>
      <c r="GPH2" s="61">
        <v>6499</v>
      </c>
      <c r="GPI2" s="60">
        <v>0.06</v>
      </c>
      <c r="GPJ2" s="61">
        <v>7395.7219999999998</v>
      </c>
      <c r="GPK2" s="60">
        <f t="shared" ref="GPK2" si="644">(6197/9719935)*100</f>
        <v>6.3755570381900703E-2</v>
      </c>
      <c r="GPL2" s="61" t="s">
        <v>126</v>
      </c>
      <c r="GPM2" s="9">
        <v>3</v>
      </c>
      <c r="GPN2" s="6" t="s">
        <v>124</v>
      </c>
      <c r="GPO2" s="60" t="e">
        <f>(GPP2/'1. Портфель'!#REF!)*100</f>
        <v>#REF!</v>
      </c>
      <c r="GPP2" s="61">
        <v>6499</v>
      </c>
      <c r="GPQ2" s="60">
        <v>0.06</v>
      </c>
      <c r="GPR2" s="61">
        <v>7395.7219999999998</v>
      </c>
      <c r="GPS2" s="60">
        <f t="shared" ref="GPS2" si="645">(6197/9719935)*100</f>
        <v>6.3755570381900703E-2</v>
      </c>
      <c r="GPT2" s="61" t="s">
        <v>126</v>
      </c>
      <c r="GPU2" s="9">
        <v>3</v>
      </c>
      <c r="GPV2" s="6" t="s">
        <v>124</v>
      </c>
      <c r="GPW2" s="60" t="e">
        <f>(GPX2/'1. Портфель'!#REF!)*100</f>
        <v>#REF!</v>
      </c>
      <c r="GPX2" s="61">
        <v>6499</v>
      </c>
      <c r="GPY2" s="60">
        <v>0.06</v>
      </c>
      <c r="GPZ2" s="61">
        <v>7395.7219999999998</v>
      </c>
      <c r="GQA2" s="60">
        <f t="shared" ref="GQA2" si="646">(6197/9719935)*100</f>
        <v>6.3755570381900703E-2</v>
      </c>
      <c r="GQB2" s="61" t="s">
        <v>126</v>
      </c>
      <c r="GQC2" s="9">
        <v>3</v>
      </c>
      <c r="GQD2" s="6" t="s">
        <v>124</v>
      </c>
      <c r="GQE2" s="60" t="e">
        <f>(GQF2/'1. Портфель'!#REF!)*100</f>
        <v>#REF!</v>
      </c>
      <c r="GQF2" s="61">
        <v>6499</v>
      </c>
      <c r="GQG2" s="60">
        <v>0.06</v>
      </c>
      <c r="GQH2" s="61">
        <v>7395.7219999999998</v>
      </c>
      <c r="GQI2" s="60">
        <f t="shared" ref="GQI2" si="647">(6197/9719935)*100</f>
        <v>6.3755570381900703E-2</v>
      </c>
      <c r="GQJ2" s="61" t="s">
        <v>126</v>
      </c>
      <c r="GQK2" s="9">
        <v>3</v>
      </c>
      <c r="GQL2" s="6" t="s">
        <v>124</v>
      </c>
      <c r="GQM2" s="60" t="e">
        <f>(GQN2/'1. Портфель'!#REF!)*100</f>
        <v>#REF!</v>
      </c>
      <c r="GQN2" s="61">
        <v>6499</v>
      </c>
      <c r="GQO2" s="60">
        <v>0.06</v>
      </c>
      <c r="GQP2" s="61">
        <v>7395.7219999999998</v>
      </c>
      <c r="GQQ2" s="60">
        <f t="shared" ref="GQQ2" si="648">(6197/9719935)*100</f>
        <v>6.3755570381900703E-2</v>
      </c>
      <c r="GQR2" s="61" t="s">
        <v>126</v>
      </c>
      <c r="GQS2" s="9">
        <v>3</v>
      </c>
      <c r="GQT2" s="6" t="s">
        <v>124</v>
      </c>
      <c r="GQU2" s="60" t="e">
        <f>(GQV2/'1. Портфель'!#REF!)*100</f>
        <v>#REF!</v>
      </c>
      <c r="GQV2" s="61">
        <v>6499</v>
      </c>
      <c r="GQW2" s="60">
        <v>0.06</v>
      </c>
      <c r="GQX2" s="61">
        <v>7395.7219999999998</v>
      </c>
      <c r="GQY2" s="60">
        <f t="shared" ref="GQY2" si="649">(6197/9719935)*100</f>
        <v>6.3755570381900703E-2</v>
      </c>
      <c r="GQZ2" s="61" t="s">
        <v>126</v>
      </c>
      <c r="GRA2" s="9">
        <v>3</v>
      </c>
      <c r="GRB2" s="6" t="s">
        <v>124</v>
      </c>
      <c r="GRC2" s="60" t="e">
        <f>(GRD2/'1. Портфель'!#REF!)*100</f>
        <v>#REF!</v>
      </c>
      <c r="GRD2" s="61">
        <v>6499</v>
      </c>
      <c r="GRE2" s="60">
        <v>0.06</v>
      </c>
      <c r="GRF2" s="61">
        <v>7395.7219999999998</v>
      </c>
      <c r="GRG2" s="60">
        <f t="shared" ref="GRG2" si="650">(6197/9719935)*100</f>
        <v>6.3755570381900703E-2</v>
      </c>
      <c r="GRH2" s="61" t="s">
        <v>126</v>
      </c>
      <c r="GRI2" s="9">
        <v>3</v>
      </c>
      <c r="GRJ2" s="6" t="s">
        <v>124</v>
      </c>
      <c r="GRK2" s="60" t="e">
        <f>(GRL2/'1. Портфель'!#REF!)*100</f>
        <v>#REF!</v>
      </c>
      <c r="GRL2" s="61">
        <v>6499</v>
      </c>
      <c r="GRM2" s="60">
        <v>0.06</v>
      </c>
      <c r="GRN2" s="61">
        <v>7395.7219999999998</v>
      </c>
      <c r="GRO2" s="60">
        <f t="shared" ref="GRO2" si="651">(6197/9719935)*100</f>
        <v>6.3755570381900703E-2</v>
      </c>
      <c r="GRP2" s="61" t="s">
        <v>126</v>
      </c>
      <c r="GRQ2" s="9">
        <v>3</v>
      </c>
      <c r="GRR2" s="6" t="s">
        <v>124</v>
      </c>
      <c r="GRS2" s="60" t="e">
        <f>(GRT2/'1. Портфель'!#REF!)*100</f>
        <v>#REF!</v>
      </c>
      <c r="GRT2" s="61">
        <v>6499</v>
      </c>
      <c r="GRU2" s="60">
        <v>0.06</v>
      </c>
      <c r="GRV2" s="61">
        <v>7395.7219999999998</v>
      </c>
      <c r="GRW2" s="60">
        <f t="shared" ref="GRW2" si="652">(6197/9719935)*100</f>
        <v>6.3755570381900703E-2</v>
      </c>
      <c r="GRX2" s="61" t="s">
        <v>126</v>
      </c>
      <c r="GRY2" s="9">
        <v>3</v>
      </c>
      <c r="GRZ2" s="6" t="s">
        <v>124</v>
      </c>
      <c r="GSA2" s="60" t="e">
        <f>(GSB2/'1. Портфель'!#REF!)*100</f>
        <v>#REF!</v>
      </c>
      <c r="GSB2" s="61">
        <v>6499</v>
      </c>
      <c r="GSC2" s="60">
        <v>0.06</v>
      </c>
      <c r="GSD2" s="61">
        <v>7395.7219999999998</v>
      </c>
      <c r="GSE2" s="60">
        <f t="shared" ref="GSE2" si="653">(6197/9719935)*100</f>
        <v>6.3755570381900703E-2</v>
      </c>
      <c r="GSF2" s="61" t="s">
        <v>126</v>
      </c>
      <c r="GSG2" s="9">
        <v>3</v>
      </c>
      <c r="GSH2" s="6" t="s">
        <v>124</v>
      </c>
      <c r="GSI2" s="60" t="e">
        <f>(GSJ2/'1. Портфель'!#REF!)*100</f>
        <v>#REF!</v>
      </c>
      <c r="GSJ2" s="61">
        <v>6499</v>
      </c>
      <c r="GSK2" s="60">
        <v>0.06</v>
      </c>
      <c r="GSL2" s="61">
        <v>7395.7219999999998</v>
      </c>
      <c r="GSM2" s="60">
        <f t="shared" ref="GSM2" si="654">(6197/9719935)*100</f>
        <v>6.3755570381900703E-2</v>
      </c>
      <c r="GSN2" s="61" t="s">
        <v>126</v>
      </c>
      <c r="GSO2" s="9">
        <v>3</v>
      </c>
      <c r="GSP2" s="6" t="s">
        <v>124</v>
      </c>
      <c r="GSQ2" s="60" t="e">
        <f>(GSR2/'1. Портфель'!#REF!)*100</f>
        <v>#REF!</v>
      </c>
      <c r="GSR2" s="61">
        <v>6499</v>
      </c>
      <c r="GSS2" s="60">
        <v>0.06</v>
      </c>
      <c r="GST2" s="61">
        <v>7395.7219999999998</v>
      </c>
      <c r="GSU2" s="60">
        <f t="shared" ref="GSU2" si="655">(6197/9719935)*100</f>
        <v>6.3755570381900703E-2</v>
      </c>
      <c r="GSV2" s="61" t="s">
        <v>126</v>
      </c>
      <c r="GSW2" s="9">
        <v>3</v>
      </c>
      <c r="GSX2" s="6" t="s">
        <v>124</v>
      </c>
      <c r="GSY2" s="60" t="e">
        <f>(GSZ2/'1. Портфель'!#REF!)*100</f>
        <v>#REF!</v>
      </c>
      <c r="GSZ2" s="61">
        <v>6499</v>
      </c>
      <c r="GTA2" s="60">
        <v>0.06</v>
      </c>
      <c r="GTB2" s="61">
        <v>7395.7219999999998</v>
      </c>
      <c r="GTC2" s="60">
        <f t="shared" ref="GTC2" si="656">(6197/9719935)*100</f>
        <v>6.3755570381900703E-2</v>
      </c>
      <c r="GTD2" s="61" t="s">
        <v>126</v>
      </c>
      <c r="GTE2" s="9">
        <v>3</v>
      </c>
      <c r="GTF2" s="6" t="s">
        <v>124</v>
      </c>
      <c r="GTG2" s="60" t="e">
        <f>(GTH2/'1. Портфель'!#REF!)*100</f>
        <v>#REF!</v>
      </c>
      <c r="GTH2" s="61">
        <v>6499</v>
      </c>
      <c r="GTI2" s="60">
        <v>0.06</v>
      </c>
      <c r="GTJ2" s="61">
        <v>7395.7219999999998</v>
      </c>
      <c r="GTK2" s="60">
        <f t="shared" ref="GTK2" si="657">(6197/9719935)*100</f>
        <v>6.3755570381900703E-2</v>
      </c>
      <c r="GTL2" s="61" t="s">
        <v>126</v>
      </c>
      <c r="GTM2" s="9">
        <v>3</v>
      </c>
      <c r="GTN2" s="6" t="s">
        <v>124</v>
      </c>
      <c r="GTO2" s="60" t="e">
        <f>(GTP2/'1. Портфель'!#REF!)*100</f>
        <v>#REF!</v>
      </c>
      <c r="GTP2" s="61">
        <v>6499</v>
      </c>
      <c r="GTQ2" s="60">
        <v>0.06</v>
      </c>
      <c r="GTR2" s="61">
        <v>7395.7219999999998</v>
      </c>
      <c r="GTS2" s="60">
        <f t="shared" ref="GTS2" si="658">(6197/9719935)*100</f>
        <v>6.3755570381900703E-2</v>
      </c>
      <c r="GTT2" s="61" t="s">
        <v>126</v>
      </c>
      <c r="GTU2" s="9">
        <v>3</v>
      </c>
      <c r="GTV2" s="6" t="s">
        <v>124</v>
      </c>
      <c r="GTW2" s="60" t="e">
        <f>(GTX2/'1. Портфель'!#REF!)*100</f>
        <v>#REF!</v>
      </c>
      <c r="GTX2" s="61">
        <v>6499</v>
      </c>
      <c r="GTY2" s="60">
        <v>0.06</v>
      </c>
      <c r="GTZ2" s="61">
        <v>7395.7219999999998</v>
      </c>
      <c r="GUA2" s="60">
        <f t="shared" ref="GUA2" si="659">(6197/9719935)*100</f>
        <v>6.3755570381900703E-2</v>
      </c>
      <c r="GUB2" s="61" t="s">
        <v>126</v>
      </c>
      <c r="GUC2" s="9">
        <v>3</v>
      </c>
      <c r="GUD2" s="6" t="s">
        <v>124</v>
      </c>
      <c r="GUE2" s="60" t="e">
        <f>(GUF2/'1. Портфель'!#REF!)*100</f>
        <v>#REF!</v>
      </c>
      <c r="GUF2" s="61">
        <v>6499</v>
      </c>
      <c r="GUG2" s="60">
        <v>0.06</v>
      </c>
      <c r="GUH2" s="61">
        <v>7395.7219999999998</v>
      </c>
      <c r="GUI2" s="60">
        <f t="shared" ref="GUI2" si="660">(6197/9719935)*100</f>
        <v>6.3755570381900703E-2</v>
      </c>
      <c r="GUJ2" s="61" t="s">
        <v>126</v>
      </c>
      <c r="GUK2" s="9">
        <v>3</v>
      </c>
      <c r="GUL2" s="6" t="s">
        <v>124</v>
      </c>
      <c r="GUM2" s="60" t="e">
        <f>(GUN2/'1. Портфель'!#REF!)*100</f>
        <v>#REF!</v>
      </c>
      <c r="GUN2" s="61">
        <v>6499</v>
      </c>
      <c r="GUO2" s="60">
        <v>0.06</v>
      </c>
      <c r="GUP2" s="61">
        <v>7395.7219999999998</v>
      </c>
      <c r="GUQ2" s="60">
        <f t="shared" ref="GUQ2" si="661">(6197/9719935)*100</f>
        <v>6.3755570381900703E-2</v>
      </c>
      <c r="GUR2" s="61" t="s">
        <v>126</v>
      </c>
      <c r="GUS2" s="9">
        <v>3</v>
      </c>
      <c r="GUT2" s="6" t="s">
        <v>124</v>
      </c>
      <c r="GUU2" s="60" t="e">
        <f>(GUV2/'1. Портфель'!#REF!)*100</f>
        <v>#REF!</v>
      </c>
      <c r="GUV2" s="61">
        <v>6499</v>
      </c>
      <c r="GUW2" s="60">
        <v>0.06</v>
      </c>
      <c r="GUX2" s="61">
        <v>7395.7219999999998</v>
      </c>
      <c r="GUY2" s="60">
        <f t="shared" ref="GUY2" si="662">(6197/9719935)*100</f>
        <v>6.3755570381900703E-2</v>
      </c>
      <c r="GUZ2" s="61" t="s">
        <v>126</v>
      </c>
      <c r="GVA2" s="9">
        <v>3</v>
      </c>
      <c r="GVB2" s="6" t="s">
        <v>124</v>
      </c>
      <c r="GVC2" s="60" t="e">
        <f>(GVD2/'1. Портфель'!#REF!)*100</f>
        <v>#REF!</v>
      </c>
      <c r="GVD2" s="61">
        <v>6499</v>
      </c>
      <c r="GVE2" s="60">
        <v>0.06</v>
      </c>
      <c r="GVF2" s="61">
        <v>7395.7219999999998</v>
      </c>
      <c r="GVG2" s="60">
        <f t="shared" ref="GVG2" si="663">(6197/9719935)*100</f>
        <v>6.3755570381900703E-2</v>
      </c>
      <c r="GVH2" s="61" t="s">
        <v>126</v>
      </c>
      <c r="GVI2" s="9">
        <v>3</v>
      </c>
      <c r="GVJ2" s="6" t="s">
        <v>124</v>
      </c>
      <c r="GVK2" s="60" t="e">
        <f>(GVL2/'1. Портфель'!#REF!)*100</f>
        <v>#REF!</v>
      </c>
      <c r="GVL2" s="61">
        <v>6499</v>
      </c>
      <c r="GVM2" s="60">
        <v>0.06</v>
      </c>
      <c r="GVN2" s="61">
        <v>7395.7219999999998</v>
      </c>
      <c r="GVO2" s="60">
        <f t="shared" ref="GVO2" si="664">(6197/9719935)*100</f>
        <v>6.3755570381900703E-2</v>
      </c>
      <c r="GVP2" s="61" t="s">
        <v>126</v>
      </c>
      <c r="GVQ2" s="9">
        <v>3</v>
      </c>
      <c r="GVR2" s="6" t="s">
        <v>124</v>
      </c>
      <c r="GVS2" s="60" t="e">
        <f>(GVT2/'1. Портфель'!#REF!)*100</f>
        <v>#REF!</v>
      </c>
      <c r="GVT2" s="61">
        <v>6499</v>
      </c>
      <c r="GVU2" s="60">
        <v>0.06</v>
      </c>
      <c r="GVV2" s="61">
        <v>7395.7219999999998</v>
      </c>
      <c r="GVW2" s="60">
        <f t="shared" ref="GVW2" si="665">(6197/9719935)*100</f>
        <v>6.3755570381900703E-2</v>
      </c>
      <c r="GVX2" s="61" t="s">
        <v>126</v>
      </c>
      <c r="GVY2" s="9">
        <v>3</v>
      </c>
      <c r="GVZ2" s="6" t="s">
        <v>124</v>
      </c>
      <c r="GWA2" s="60" t="e">
        <f>(GWB2/'1. Портфель'!#REF!)*100</f>
        <v>#REF!</v>
      </c>
      <c r="GWB2" s="61">
        <v>6499</v>
      </c>
      <c r="GWC2" s="60">
        <v>0.06</v>
      </c>
      <c r="GWD2" s="61">
        <v>7395.7219999999998</v>
      </c>
      <c r="GWE2" s="60">
        <f t="shared" ref="GWE2" si="666">(6197/9719935)*100</f>
        <v>6.3755570381900703E-2</v>
      </c>
      <c r="GWF2" s="61" t="s">
        <v>126</v>
      </c>
      <c r="GWG2" s="9">
        <v>3</v>
      </c>
      <c r="GWH2" s="6" t="s">
        <v>124</v>
      </c>
      <c r="GWI2" s="60" t="e">
        <f>(GWJ2/'1. Портфель'!#REF!)*100</f>
        <v>#REF!</v>
      </c>
      <c r="GWJ2" s="61">
        <v>6499</v>
      </c>
      <c r="GWK2" s="60">
        <v>0.06</v>
      </c>
      <c r="GWL2" s="61">
        <v>7395.7219999999998</v>
      </c>
      <c r="GWM2" s="60">
        <f t="shared" ref="GWM2" si="667">(6197/9719935)*100</f>
        <v>6.3755570381900703E-2</v>
      </c>
      <c r="GWN2" s="61" t="s">
        <v>126</v>
      </c>
      <c r="GWO2" s="9">
        <v>3</v>
      </c>
      <c r="GWP2" s="6" t="s">
        <v>124</v>
      </c>
      <c r="GWQ2" s="60" t="e">
        <f>(GWR2/'1. Портфель'!#REF!)*100</f>
        <v>#REF!</v>
      </c>
      <c r="GWR2" s="61">
        <v>6499</v>
      </c>
      <c r="GWS2" s="60">
        <v>0.06</v>
      </c>
      <c r="GWT2" s="61">
        <v>7395.7219999999998</v>
      </c>
      <c r="GWU2" s="60">
        <f t="shared" ref="GWU2" si="668">(6197/9719935)*100</f>
        <v>6.3755570381900703E-2</v>
      </c>
      <c r="GWV2" s="61" t="s">
        <v>126</v>
      </c>
      <c r="GWW2" s="9">
        <v>3</v>
      </c>
      <c r="GWX2" s="6" t="s">
        <v>124</v>
      </c>
      <c r="GWY2" s="60" t="e">
        <f>(GWZ2/'1. Портфель'!#REF!)*100</f>
        <v>#REF!</v>
      </c>
      <c r="GWZ2" s="61">
        <v>6499</v>
      </c>
      <c r="GXA2" s="60">
        <v>0.06</v>
      </c>
      <c r="GXB2" s="61">
        <v>7395.7219999999998</v>
      </c>
      <c r="GXC2" s="60">
        <f t="shared" ref="GXC2" si="669">(6197/9719935)*100</f>
        <v>6.3755570381900703E-2</v>
      </c>
      <c r="GXD2" s="61" t="s">
        <v>126</v>
      </c>
      <c r="GXE2" s="9">
        <v>3</v>
      </c>
      <c r="GXF2" s="6" t="s">
        <v>124</v>
      </c>
      <c r="GXG2" s="60" t="e">
        <f>(GXH2/'1. Портфель'!#REF!)*100</f>
        <v>#REF!</v>
      </c>
      <c r="GXH2" s="61">
        <v>6499</v>
      </c>
      <c r="GXI2" s="60">
        <v>0.06</v>
      </c>
      <c r="GXJ2" s="61">
        <v>7395.7219999999998</v>
      </c>
      <c r="GXK2" s="60">
        <f t="shared" ref="GXK2" si="670">(6197/9719935)*100</f>
        <v>6.3755570381900703E-2</v>
      </c>
      <c r="GXL2" s="61" t="s">
        <v>126</v>
      </c>
      <c r="GXM2" s="9">
        <v>3</v>
      </c>
      <c r="GXN2" s="6" t="s">
        <v>124</v>
      </c>
      <c r="GXO2" s="60" t="e">
        <f>(GXP2/'1. Портфель'!#REF!)*100</f>
        <v>#REF!</v>
      </c>
      <c r="GXP2" s="61">
        <v>6499</v>
      </c>
      <c r="GXQ2" s="60">
        <v>0.06</v>
      </c>
      <c r="GXR2" s="61">
        <v>7395.7219999999998</v>
      </c>
      <c r="GXS2" s="60">
        <f t="shared" ref="GXS2" si="671">(6197/9719935)*100</f>
        <v>6.3755570381900703E-2</v>
      </c>
      <c r="GXT2" s="61" t="s">
        <v>126</v>
      </c>
      <c r="GXU2" s="9">
        <v>3</v>
      </c>
      <c r="GXV2" s="6" t="s">
        <v>124</v>
      </c>
      <c r="GXW2" s="60" t="e">
        <f>(GXX2/'1. Портфель'!#REF!)*100</f>
        <v>#REF!</v>
      </c>
      <c r="GXX2" s="61">
        <v>6499</v>
      </c>
      <c r="GXY2" s="60">
        <v>0.06</v>
      </c>
      <c r="GXZ2" s="61">
        <v>7395.7219999999998</v>
      </c>
      <c r="GYA2" s="60">
        <f t="shared" ref="GYA2" si="672">(6197/9719935)*100</f>
        <v>6.3755570381900703E-2</v>
      </c>
      <c r="GYB2" s="61" t="s">
        <v>126</v>
      </c>
      <c r="GYC2" s="9">
        <v>3</v>
      </c>
      <c r="GYD2" s="6" t="s">
        <v>124</v>
      </c>
      <c r="GYE2" s="60" t="e">
        <f>(GYF2/'1. Портфель'!#REF!)*100</f>
        <v>#REF!</v>
      </c>
      <c r="GYF2" s="61">
        <v>6499</v>
      </c>
      <c r="GYG2" s="60">
        <v>0.06</v>
      </c>
      <c r="GYH2" s="61">
        <v>7395.7219999999998</v>
      </c>
      <c r="GYI2" s="60">
        <f t="shared" ref="GYI2" si="673">(6197/9719935)*100</f>
        <v>6.3755570381900703E-2</v>
      </c>
      <c r="GYJ2" s="61" t="s">
        <v>126</v>
      </c>
      <c r="GYK2" s="9">
        <v>3</v>
      </c>
      <c r="GYL2" s="6" t="s">
        <v>124</v>
      </c>
      <c r="GYM2" s="60" t="e">
        <f>(GYN2/'1. Портфель'!#REF!)*100</f>
        <v>#REF!</v>
      </c>
      <c r="GYN2" s="61">
        <v>6499</v>
      </c>
      <c r="GYO2" s="60">
        <v>0.06</v>
      </c>
      <c r="GYP2" s="61">
        <v>7395.7219999999998</v>
      </c>
      <c r="GYQ2" s="60">
        <f t="shared" ref="GYQ2" si="674">(6197/9719935)*100</f>
        <v>6.3755570381900703E-2</v>
      </c>
      <c r="GYR2" s="61" t="s">
        <v>126</v>
      </c>
      <c r="GYS2" s="9">
        <v>3</v>
      </c>
      <c r="GYT2" s="6" t="s">
        <v>124</v>
      </c>
      <c r="GYU2" s="60" t="e">
        <f>(GYV2/'1. Портфель'!#REF!)*100</f>
        <v>#REF!</v>
      </c>
      <c r="GYV2" s="61">
        <v>6499</v>
      </c>
      <c r="GYW2" s="60">
        <v>0.06</v>
      </c>
      <c r="GYX2" s="61">
        <v>7395.7219999999998</v>
      </c>
      <c r="GYY2" s="60">
        <f t="shared" ref="GYY2" si="675">(6197/9719935)*100</f>
        <v>6.3755570381900703E-2</v>
      </c>
      <c r="GYZ2" s="61" t="s">
        <v>126</v>
      </c>
      <c r="GZA2" s="9">
        <v>3</v>
      </c>
      <c r="GZB2" s="6" t="s">
        <v>124</v>
      </c>
      <c r="GZC2" s="60" t="e">
        <f>(GZD2/'1. Портфель'!#REF!)*100</f>
        <v>#REF!</v>
      </c>
      <c r="GZD2" s="61">
        <v>6499</v>
      </c>
      <c r="GZE2" s="60">
        <v>0.06</v>
      </c>
      <c r="GZF2" s="61">
        <v>7395.7219999999998</v>
      </c>
      <c r="GZG2" s="60">
        <f t="shared" ref="GZG2" si="676">(6197/9719935)*100</f>
        <v>6.3755570381900703E-2</v>
      </c>
      <c r="GZH2" s="61" t="s">
        <v>126</v>
      </c>
      <c r="GZI2" s="9">
        <v>3</v>
      </c>
      <c r="GZJ2" s="6" t="s">
        <v>124</v>
      </c>
      <c r="GZK2" s="60" t="e">
        <f>(GZL2/'1. Портфель'!#REF!)*100</f>
        <v>#REF!</v>
      </c>
      <c r="GZL2" s="61">
        <v>6499</v>
      </c>
      <c r="GZM2" s="60">
        <v>0.06</v>
      </c>
      <c r="GZN2" s="61">
        <v>7395.7219999999998</v>
      </c>
      <c r="GZO2" s="60">
        <f t="shared" ref="GZO2" si="677">(6197/9719935)*100</f>
        <v>6.3755570381900703E-2</v>
      </c>
      <c r="GZP2" s="61" t="s">
        <v>126</v>
      </c>
      <c r="GZQ2" s="9">
        <v>3</v>
      </c>
      <c r="GZR2" s="6" t="s">
        <v>124</v>
      </c>
      <c r="GZS2" s="60" t="e">
        <f>(GZT2/'1. Портфель'!#REF!)*100</f>
        <v>#REF!</v>
      </c>
      <c r="GZT2" s="61">
        <v>6499</v>
      </c>
      <c r="GZU2" s="60">
        <v>0.06</v>
      </c>
      <c r="GZV2" s="61">
        <v>7395.7219999999998</v>
      </c>
      <c r="GZW2" s="60">
        <f t="shared" ref="GZW2" si="678">(6197/9719935)*100</f>
        <v>6.3755570381900703E-2</v>
      </c>
      <c r="GZX2" s="61" t="s">
        <v>126</v>
      </c>
      <c r="GZY2" s="9">
        <v>3</v>
      </c>
      <c r="GZZ2" s="6" t="s">
        <v>124</v>
      </c>
      <c r="HAA2" s="60" t="e">
        <f>(HAB2/'1. Портфель'!#REF!)*100</f>
        <v>#REF!</v>
      </c>
      <c r="HAB2" s="61">
        <v>6499</v>
      </c>
      <c r="HAC2" s="60">
        <v>0.06</v>
      </c>
      <c r="HAD2" s="61">
        <v>7395.7219999999998</v>
      </c>
      <c r="HAE2" s="60">
        <f t="shared" ref="HAE2" si="679">(6197/9719935)*100</f>
        <v>6.3755570381900703E-2</v>
      </c>
      <c r="HAF2" s="61" t="s">
        <v>126</v>
      </c>
      <c r="HAG2" s="9">
        <v>3</v>
      </c>
      <c r="HAH2" s="6" t="s">
        <v>124</v>
      </c>
      <c r="HAI2" s="60" t="e">
        <f>(HAJ2/'1. Портфель'!#REF!)*100</f>
        <v>#REF!</v>
      </c>
      <c r="HAJ2" s="61">
        <v>6499</v>
      </c>
      <c r="HAK2" s="60">
        <v>0.06</v>
      </c>
      <c r="HAL2" s="61">
        <v>7395.7219999999998</v>
      </c>
      <c r="HAM2" s="60">
        <f t="shared" ref="HAM2" si="680">(6197/9719935)*100</f>
        <v>6.3755570381900703E-2</v>
      </c>
      <c r="HAN2" s="61" t="s">
        <v>126</v>
      </c>
      <c r="HAO2" s="9">
        <v>3</v>
      </c>
      <c r="HAP2" s="6" t="s">
        <v>124</v>
      </c>
      <c r="HAQ2" s="60" t="e">
        <f>(HAR2/'1. Портфель'!#REF!)*100</f>
        <v>#REF!</v>
      </c>
      <c r="HAR2" s="61">
        <v>6499</v>
      </c>
      <c r="HAS2" s="60">
        <v>0.06</v>
      </c>
      <c r="HAT2" s="61">
        <v>7395.7219999999998</v>
      </c>
      <c r="HAU2" s="60">
        <f t="shared" ref="HAU2" si="681">(6197/9719935)*100</f>
        <v>6.3755570381900703E-2</v>
      </c>
      <c r="HAV2" s="61" t="s">
        <v>126</v>
      </c>
      <c r="HAW2" s="9">
        <v>3</v>
      </c>
      <c r="HAX2" s="6" t="s">
        <v>124</v>
      </c>
      <c r="HAY2" s="60" t="e">
        <f>(HAZ2/'1. Портфель'!#REF!)*100</f>
        <v>#REF!</v>
      </c>
      <c r="HAZ2" s="61">
        <v>6499</v>
      </c>
      <c r="HBA2" s="60">
        <v>0.06</v>
      </c>
      <c r="HBB2" s="61">
        <v>7395.7219999999998</v>
      </c>
      <c r="HBC2" s="60">
        <f t="shared" ref="HBC2" si="682">(6197/9719935)*100</f>
        <v>6.3755570381900703E-2</v>
      </c>
      <c r="HBD2" s="61" t="s">
        <v>126</v>
      </c>
      <c r="HBE2" s="9">
        <v>3</v>
      </c>
      <c r="HBF2" s="6" t="s">
        <v>124</v>
      </c>
      <c r="HBG2" s="60" t="e">
        <f>(HBH2/'1. Портфель'!#REF!)*100</f>
        <v>#REF!</v>
      </c>
      <c r="HBH2" s="61">
        <v>6499</v>
      </c>
      <c r="HBI2" s="60">
        <v>0.06</v>
      </c>
      <c r="HBJ2" s="61">
        <v>7395.7219999999998</v>
      </c>
      <c r="HBK2" s="60">
        <f t="shared" ref="HBK2" si="683">(6197/9719935)*100</f>
        <v>6.3755570381900703E-2</v>
      </c>
      <c r="HBL2" s="61" t="s">
        <v>126</v>
      </c>
      <c r="HBM2" s="9">
        <v>3</v>
      </c>
      <c r="HBN2" s="6" t="s">
        <v>124</v>
      </c>
      <c r="HBO2" s="60" t="e">
        <f>(HBP2/'1. Портфель'!#REF!)*100</f>
        <v>#REF!</v>
      </c>
      <c r="HBP2" s="61">
        <v>6499</v>
      </c>
      <c r="HBQ2" s="60">
        <v>0.06</v>
      </c>
      <c r="HBR2" s="61">
        <v>7395.7219999999998</v>
      </c>
      <c r="HBS2" s="60">
        <f t="shared" ref="HBS2" si="684">(6197/9719935)*100</f>
        <v>6.3755570381900703E-2</v>
      </c>
      <c r="HBT2" s="61" t="s">
        <v>126</v>
      </c>
      <c r="HBU2" s="9">
        <v>3</v>
      </c>
      <c r="HBV2" s="6" t="s">
        <v>124</v>
      </c>
      <c r="HBW2" s="60" t="e">
        <f>(HBX2/'1. Портфель'!#REF!)*100</f>
        <v>#REF!</v>
      </c>
      <c r="HBX2" s="61">
        <v>6499</v>
      </c>
      <c r="HBY2" s="60">
        <v>0.06</v>
      </c>
      <c r="HBZ2" s="61">
        <v>7395.7219999999998</v>
      </c>
      <c r="HCA2" s="60">
        <f t="shared" ref="HCA2" si="685">(6197/9719935)*100</f>
        <v>6.3755570381900703E-2</v>
      </c>
      <c r="HCB2" s="61" t="s">
        <v>126</v>
      </c>
      <c r="HCC2" s="9">
        <v>3</v>
      </c>
      <c r="HCD2" s="6" t="s">
        <v>124</v>
      </c>
      <c r="HCE2" s="60" t="e">
        <f>(HCF2/'1. Портфель'!#REF!)*100</f>
        <v>#REF!</v>
      </c>
      <c r="HCF2" s="61">
        <v>6499</v>
      </c>
      <c r="HCG2" s="60">
        <v>0.06</v>
      </c>
      <c r="HCH2" s="61">
        <v>7395.7219999999998</v>
      </c>
      <c r="HCI2" s="60">
        <f t="shared" ref="HCI2" si="686">(6197/9719935)*100</f>
        <v>6.3755570381900703E-2</v>
      </c>
      <c r="HCJ2" s="61" t="s">
        <v>126</v>
      </c>
      <c r="HCK2" s="9">
        <v>3</v>
      </c>
      <c r="HCL2" s="6" t="s">
        <v>124</v>
      </c>
      <c r="HCM2" s="60" t="e">
        <f>(HCN2/'1. Портфель'!#REF!)*100</f>
        <v>#REF!</v>
      </c>
      <c r="HCN2" s="61">
        <v>6499</v>
      </c>
      <c r="HCO2" s="60">
        <v>0.06</v>
      </c>
      <c r="HCP2" s="61">
        <v>7395.7219999999998</v>
      </c>
      <c r="HCQ2" s="60">
        <f t="shared" ref="HCQ2" si="687">(6197/9719935)*100</f>
        <v>6.3755570381900703E-2</v>
      </c>
      <c r="HCR2" s="61" t="s">
        <v>126</v>
      </c>
      <c r="HCS2" s="9">
        <v>3</v>
      </c>
      <c r="HCT2" s="6" t="s">
        <v>124</v>
      </c>
      <c r="HCU2" s="60" t="e">
        <f>(HCV2/'1. Портфель'!#REF!)*100</f>
        <v>#REF!</v>
      </c>
      <c r="HCV2" s="61">
        <v>6499</v>
      </c>
      <c r="HCW2" s="60">
        <v>0.06</v>
      </c>
      <c r="HCX2" s="61">
        <v>7395.7219999999998</v>
      </c>
      <c r="HCY2" s="60">
        <f t="shared" ref="HCY2" si="688">(6197/9719935)*100</f>
        <v>6.3755570381900703E-2</v>
      </c>
      <c r="HCZ2" s="61" t="s">
        <v>126</v>
      </c>
      <c r="HDA2" s="9">
        <v>3</v>
      </c>
      <c r="HDB2" s="6" t="s">
        <v>124</v>
      </c>
      <c r="HDC2" s="60" t="e">
        <f>(HDD2/'1. Портфель'!#REF!)*100</f>
        <v>#REF!</v>
      </c>
      <c r="HDD2" s="61">
        <v>6499</v>
      </c>
      <c r="HDE2" s="60">
        <v>0.06</v>
      </c>
      <c r="HDF2" s="61">
        <v>7395.7219999999998</v>
      </c>
      <c r="HDG2" s="60">
        <f t="shared" ref="HDG2" si="689">(6197/9719935)*100</f>
        <v>6.3755570381900703E-2</v>
      </c>
      <c r="HDH2" s="61" t="s">
        <v>126</v>
      </c>
      <c r="HDI2" s="9">
        <v>3</v>
      </c>
      <c r="HDJ2" s="6" t="s">
        <v>124</v>
      </c>
      <c r="HDK2" s="60" t="e">
        <f>(HDL2/'1. Портфель'!#REF!)*100</f>
        <v>#REF!</v>
      </c>
      <c r="HDL2" s="61">
        <v>6499</v>
      </c>
      <c r="HDM2" s="60">
        <v>0.06</v>
      </c>
      <c r="HDN2" s="61">
        <v>7395.7219999999998</v>
      </c>
      <c r="HDO2" s="60">
        <f t="shared" ref="HDO2" si="690">(6197/9719935)*100</f>
        <v>6.3755570381900703E-2</v>
      </c>
      <c r="HDP2" s="61" t="s">
        <v>126</v>
      </c>
      <c r="HDQ2" s="9">
        <v>3</v>
      </c>
      <c r="HDR2" s="6" t="s">
        <v>124</v>
      </c>
      <c r="HDS2" s="60" t="e">
        <f>(HDT2/'1. Портфель'!#REF!)*100</f>
        <v>#REF!</v>
      </c>
      <c r="HDT2" s="61">
        <v>6499</v>
      </c>
      <c r="HDU2" s="60">
        <v>0.06</v>
      </c>
      <c r="HDV2" s="61">
        <v>7395.7219999999998</v>
      </c>
      <c r="HDW2" s="60">
        <f t="shared" ref="HDW2" si="691">(6197/9719935)*100</f>
        <v>6.3755570381900703E-2</v>
      </c>
      <c r="HDX2" s="61" t="s">
        <v>126</v>
      </c>
      <c r="HDY2" s="9">
        <v>3</v>
      </c>
      <c r="HDZ2" s="6" t="s">
        <v>124</v>
      </c>
      <c r="HEA2" s="60" t="e">
        <f>(HEB2/'1. Портфель'!#REF!)*100</f>
        <v>#REF!</v>
      </c>
      <c r="HEB2" s="61">
        <v>6499</v>
      </c>
      <c r="HEC2" s="60">
        <v>0.06</v>
      </c>
      <c r="HED2" s="61">
        <v>7395.7219999999998</v>
      </c>
      <c r="HEE2" s="60">
        <f t="shared" ref="HEE2" si="692">(6197/9719935)*100</f>
        <v>6.3755570381900703E-2</v>
      </c>
      <c r="HEF2" s="61" t="s">
        <v>126</v>
      </c>
      <c r="HEG2" s="9">
        <v>3</v>
      </c>
      <c r="HEH2" s="6" t="s">
        <v>124</v>
      </c>
      <c r="HEI2" s="60" t="e">
        <f>(HEJ2/'1. Портфель'!#REF!)*100</f>
        <v>#REF!</v>
      </c>
      <c r="HEJ2" s="61">
        <v>6499</v>
      </c>
      <c r="HEK2" s="60">
        <v>0.06</v>
      </c>
      <c r="HEL2" s="61">
        <v>7395.7219999999998</v>
      </c>
      <c r="HEM2" s="60">
        <f t="shared" ref="HEM2" si="693">(6197/9719935)*100</f>
        <v>6.3755570381900703E-2</v>
      </c>
      <c r="HEN2" s="61" t="s">
        <v>126</v>
      </c>
      <c r="HEO2" s="9">
        <v>3</v>
      </c>
      <c r="HEP2" s="6" t="s">
        <v>124</v>
      </c>
      <c r="HEQ2" s="60" t="e">
        <f>(HER2/'1. Портфель'!#REF!)*100</f>
        <v>#REF!</v>
      </c>
      <c r="HER2" s="61">
        <v>6499</v>
      </c>
      <c r="HES2" s="60">
        <v>0.06</v>
      </c>
      <c r="HET2" s="61">
        <v>7395.7219999999998</v>
      </c>
      <c r="HEU2" s="60">
        <f t="shared" ref="HEU2" si="694">(6197/9719935)*100</f>
        <v>6.3755570381900703E-2</v>
      </c>
      <c r="HEV2" s="61" t="s">
        <v>126</v>
      </c>
      <c r="HEW2" s="9">
        <v>3</v>
      </c>
      <c r="HEX2" s="6" t="s">
        <v>124</v>
      </c>
      <c r="HEY2" s="60" t="e">
        <f>(HEZ2/'1. Портфель'!#REF!)*100</f>
        <v>#REF!</v>
      </c>
      <c r="HEZ2" s="61">
        <v>6499</v>
      </c>
      <c r="HFA2" s="60">
        <v>0.06</v>
      </c>
      <c r="HFB2" s="61">
        <v>7395.7219999999998</v>
      </c>
      <c r="HFC2" s="60">
        <f t="shared" ref="HFC2" si="695">(6197/9719935)*100</f>
        <v>6.3755570381900703E-2</v>
      </c>
      <c r="HFD2" s="61" t="s">
        <v>126</v>
      </c>
      <c r="HFE2" s="9">
        <v>3</v>
      </c>
      <c r="HFF2" s="6" t="s">
        <v>124</v>
      </c>
      <c r="HFG2" s="60" t="e">
        <f>(HFH2/'1. Портфель'!#REF!)*100</f>
        <v>#REF!</v>
      </c>
      <c r="HFH2" s="61">
        <v>6499</v>
      </c>
      <c r="HFI2" s="60">
        <v>0.06</v>
      </c>
      <c r="HFJ2" s="61">
        <v>7395.7219999999998</v>
      </c>
      <c r="HFK2" s="60">
        <f t="shared" ref="HFK2" si="696">(6197/9719935)*100</f>
        <v>6.3755570381900703E-2</v>
      </c>
      <c r="HFL2" s="61" t="s">
        <v>126</v>
      </c>
      <c r="HFM2" s="9">
        <v>3</v>
      </c>
      <c r="HFN2" s="6" t="s">
        <v>124</v>
      </c>
      <c r="HFO2" s="60" t="e">
        <f>(HFP2/'1. Портфель'!#REF!)*100</f>
        <v>#REF!</v>
      </c>
      <c r="HFP2" s="61">
        <v>6499</v>
      </c>
      <c r="HFQ2" s="60">
        <v>0.06</v>
      </c>
      <c r="HFR2" s="61">
        <v>7395.7219999999998</v>
      </c>
      <c r="HFS2" s="60">
        <f t="shared" ref="HFS2" si="697">(6197/9719935)*100</f>
        <v>6.3755570381900703E-2</v>
      </c>
      <c r="HFT2" s="61" t="s">
        <v>126</v>
      </c>
      <c r="HFU2" s="9">
        <v>3</v>
      </c>
      <c r="HFV2" s="6" t="s">
        <v>124</v>
      </c>
      <c r="HFW2" s="60" t="e">
        <f>(HFX2/'1. Портфель'!#REF!)*100</f>
        <v>#REF!</v>
      </c>
      <c r="HFX2" s="61">
        <v>6499</v>
      </c>
      <c r="HFY2" s="60">
        <v>0.06</v>
      </c>
      <c r="HFZ2" s="61">
        <v>7395.7219999999998</v>
      </c>
      <c r="HGA2" s="60">
        <f t="shared" ref="HGA2" si="698">(6197/9719935)*100</f>
        <v>6.3755570381900703E-2</v>
      </c>
      <c r="HGB2" s="61" t="s">
        <v>126</v>
      </c>
      <c r="HGC2" s="9">
        <v>3</v>
      </c>
      <c r="HGD2" s="6" t="s">
        <v>124</v>
      </c>
      <c r="HGE2" s="60" t="e">
        <f>(HGF2/'1. Портфель'!#REF!)*100</f>
        <v>#REF!</v>
      </c>
      <c r="HGF2" s="61">
        <v>6499</v>
      </c>
      <c r="HGG2" s="60">
        <v>0.06</v>
      </c>
      <c r="HGH2" s="61">
        <v>7395.7219999999998</v>
      </c>
      <c r="HGI2" s="60">
        <f t="shared" ref="HGI2" si="699">(6197/9719935)*100</f>
        <v>6.3755570381900703E-2</v>
      </c>
      <c r="HGJ2" s="61" t="s">
        <v>126</v>
      </c>
      <c r="HGK2" s="9">
        <v>3</v>
      </c>
      <c r="HGL2" s="6" t="s">
        <v>124</v>
      </c>
      <c r="HGM2" s="60" t="e">
        <f>(HGN2/'1. Портфель'!#REF!)*100</f>
        <v>#REF!</v>
      </c>
      <c r="HGN2" s="61">
        <v>6499</v>
      </c>
      <c r="HGO2" s="60">
        <v>0.06</v>
      </c>
      <c r="HGP2" s="61">
        <v>7395.7219999999998</v>
      </c>
      <c r="HGQ2" s="60">
        <f t="shared" ref="HGQ2" si="700">(6197/9719935)*100</f>
        <v>6.3755570381900703E-2</v>
      </c>
      <c r="HGR2" s="61" t="s">
        <v>126</v>
      </c>
      <c r="HGS2" s="9">
        <v>3</v>
      </c>
      <c r="HGT2" s="6" t="s">
        <v>124</v>
      </c>
      <c r="HGU2" s="60" t="e">
        <f>(HGV2/'1. Портфель'!#REF!)*100</f>
        <v>#REF!</v>
      </c>
      <c r="HGV2" s="61">
        <v>6499</v>
      </c>
      <c r="HGW2" s="60">
        <v>0.06</v>
      </c>
      <c r="HGX2" s="61">
        <v>7395.7219999999998</v>
      </c>
      <c r="HGY2" s="60">
        <f t="shared" ref="HGY2" si="701">(6197/9719935)*100</f>
        <v>6.3755570381900703E-2</v>
      </c>
      <c r="HGZ2" s="61" t="s">
        <v>126</v>
      </c>
      <c r="HHA2" s="9">
        <v>3</v>
      </c>
      <c r="HHB2" s="6" t="s">
        <v>124</v>
      </c>
      <c r="HHC2" s="60" t="e">
        <f>(HHD2/'1. Портфель'!#REF!)*100</f>
        <v>#REF!</v>
      </c>
      <c r="HHD2" s="61">
        <v>6499</v>
      </c>
      <c r="HHE2" s="60">
        <v>0.06</v>
      </c>
      <c r="HHF2" s="61">
        <v>7395.7219999999998</v>
      </c>
      <c r="HHG2" s="60">
        <f t="shared" ref="HHG2" si="702">(6197/9719935)*100</f>
        <v>6.3755570381900703E-2</v>
      </c>
      <c r="HHH2" s="61" t="s">
        <v>126</v>
      </c>
      <c r="HHI2" s="9">
        <v>3</v>
      </c>
      <c r="HHJ2" s="6" t="s">
        <v>124</v>
      </c>
      <c r="HHK2" s="60" t="e">
        <f>(HHL2/'1. Портфель'!#REF!)*100</f>
        <v>#REF!</v>
      </c>
      <c r="HHL2" s="61">
        <v>6499</v>
      </c>
      <c r="HHM2" s="60">
        <v>0.06</v>
      </c>
      <c r="HHN2" s="61">
        <v>7395.7219999999998</v>
      </c>
      <c r="HHO2" s="60">
        <f t="shared" ref="HHO2" si="703">(6197/9719935)*100</f>
        <v>6.3755570381900703E-2</v>
      </c>
      <c r="HHP2" s="61" t="s">
        <v>126</v>
      </c>
      <c r="HHQ2" s="9">
        <v>3</v>
      </c>
      <c r="HHR2" s="6" t="s">
        <v>124</v>
      </c>
      <c r="HHS2" s="60" t="e">
        <f>(HHT2/'1. Портфель'!#REF!)*100</f>
        <v>#REF!</v>
      </c>
      <c r="HHT2" s="61">
        <v>6499</v>
      </c>
      <c r="HHU2" s="60">
        <v>0.06</v>
      </c>
      <c r="HHV2" s="61">
        <v>7395.7219999999998</v>
      </c>
      <c r="HHW2" s="60">
        <f t="shared" ref="HHW2" si="704">(6197/9719935)*100</f>
        <v>6.3755570381900703E-2</v>
      </c>
      <c r="HHX2" s="61" t="s">
        <v>126</v>
      </c>
      <c r="HHY2" s="9">
        <v>3</v>
      </c>
      <c r="HHZ2" s="6" t="s">
        <v>124</v>
      </c>
      <c r="HIA2" s="60" t="e">
        <f>(HIB2/'1. Портфель'!#REF!)*100</f>
        <v>#REF!</v>
      </c>
      <c r="HIB2" s="61">
        <v>6499</v>
      </c>
      <c r="HIC2" s="60">
        <v>0.06</v>
      </c>
      <c r="HID2" s="61">
        <v>7395.7219999999998</v>
      </c>
      <c r="HIE2" s="60">
        <f t="shared" ref="HIE2" si="705">(6197/9719935)*100</f>
        <v>6.3755570381900703E-2</v>
      </c>
      <c r="HIF2" s="61" t="s">
        <v>126</v>
      </c>
      <c r="HIG2" s="9">
        <v>3</v>
      </c>
      <c r="HIH2" s="6" t="s">
        <v>124</v>
      </c>
      <c r="HII2" s="60" t="e">
        <f>(HIJ2/'1. Портфель'!#REF!)*100</f>
        <v>#REF!</v>
      </c>
      <c r="HIJ2" s="61">
        <v>6499</v>
      </c>
      <c r="HIK2" s="60">
        <v>0.06</v>
      </c>
      <c r="HIL2" s="61">
        <v>7395.7219999999998</v>
      </c>
      <c r="HIM2" s="60">
        <f t="shared" ref="HIM2" si="706">(6197/9719935)*100</f>
        <v>6.3755570381900703E-2</v>
      </c>
      <c r="HIN2" s="61" t="s">
        <v>126</v>
      </c>
      <c r="HIO2" s="9">
        <v>3</v>
      </c>
      <c r="HIP2" s="6" t="s">
        <v>124</v>
      </c>
      <c r="HIQ2" s="60" t="e">
        <f>(HIR2/'1. Портфель'!#REF!)*100</f>
        <v>#REF!</v>
      </c>
      <c r="HIR2" s="61">
        <v>6499</v>
      </c>
      <c r="HIS2" s="60">
        <v>0.06</v>
      </c>
      <c r="HIT2" s="61">
        <v>7395.7219999999998</v>
      </c>
      <c r="HIU2" s="60">
        <f t="shared" ref="HIU2" si="707">(6197/9719935)*100</f>
        <v>6.3755570381900703E-2</v>
      </c>
      <c r="HIV2" s="61" t="s">
        <v>126</v>
      </c>
      <c r="HIW2" s="9">
        <v>3</v>
      </c>
      <c r="HIX2" s="6" t="s">
        <v>124</v>
      </c>
      <c r="HIY2" s="60" t="e">
        <f>(HIZ2/'1. Портфель'!#REF!)*100</f>
        <v>#REF!</v>
      </c>
      <c r="HIZ2" s="61">
        <v>6499</v>
      </c>
      <c r="HJA2" s="60">
        <v>0.06</v>
      </c>
      <c r="HJB2" s="61">
        <v>7395.7219999999998</v>
      </c>
      <c r="HJC2" s="60">
        <f t="shared" ref="HJC2" si="708">(6197/9719935)*100</f>
        <v>6.3755570381900703E-2</v>
      </c>
      <c r="HJD2" s="61" t="s">
        <v>126</v>
      </c>
      <c r="HJE2" s="9">
        <v>3</v>
      </c>
      <c r="HJF2" s="6" t="s">
        <v>124</v>
      </c>
      <c r="HJG2" s="60" t="e">
        <f>(HJH2/'1. Портфель'!#REF!)*100</f>
        <v>#REF!</v>
      </c>
      <c r="HJH2" s="61">
        <v>6499</v>
      </c>
      <c r="HJI2" s="60">
        <v>0.06</v>
      </c>
      <c r="HJJ2" s="61">
        <v>7395.7219999999998</v>
      </c>
      <c r="HJK2" s="60">
        <f t="shared" ref="HJK2" si="709">(6197/9719935)*100</f>
        <v>6.3755570381900703E-2</v>
      </c>
      <c r="HJL2" s="61" t="s">
        <v>126</v>
      </c>
      <c r="HJM2" s="9">
        <v>3</v>
      </c>
      <c r="HJN2" s="6" t="s">
        <v>124</v>
      </c>
      <c r="HJO2" s="60" t="e">
        <f>(HJP2/'1. Портфель'!#REF!)*100</f>
        <v>#REF!</v>
      </c>
      <c r="HJP2" s="61">
        <v>6499</v>
      </c>
      <c r="HJQ2" s="60">
        <v>0.06</v>
      </c>
      <c r="HJR2" s="61">
        <v>7395.7219999999998</v>
      </c>
      <c r="HJS2" s="60">
        <f t="shared" ref="HJS2" si="710">(6197/9719935)*100</f>
        <v>6.3755570381900703E-2</v>
      </c>
      <c r="HJT2" s="61" t="s">
        <v>126</v>
      </c>
      <c r="HJU2" s="9">
        <v>3</v>
      </c>
      <c r="HJV2" s="6" t="s">
        <v>124</v>
      </c>
      <c r="HJW2" s="60" t="e">
        <f>(HJX2/'1. Портфель'!#REF!)*100</f>
        <v>#REF!</v>
      </c>
      <c r="HJX2" s="61">
        <v>6499</v>
      </c>
      <c r="HJY2" s="60">
        <v>0.06</v>
      </c>
      <c r="HJZ2" s="61">
        <v>7395.7219999999998</v>
      </c>
      <c r="HKA2" s="60">
        <f t="shared" ref="HKA2" si="711">(6197/9719935)*100</f>
        <v>6.3755570381900703E-2</v>
      </c>
      <c r="HKB2" s="61" t="s">
        <v>126</v>
      </c>
      <c r="HKC2" s="9">
        <v>3</v>
      </c>
      <c r="HKD2" s="6" t="s">
        <v>124</v>
      </c>
      <c r="HKE2" s="60" t="e">
        <f>(HKF2/'1. Портфель'!#REF!)*100</f>
        <v>#REF!</v>
      </c>
      <c r="HKF2" s="61">
        <v>6499</v>
      </c>
      <c r="HKG2" s="60">
        <v>0.06</v>
      </c>
      <c r="HKH2" s="61">
        <v>7395.7219999999998</v>
      </c>
      <c r="HKI2" s="60">
        <f t="shared" ref="HKI2" si="712">(6197/9719935)*100</f>
        <v>6.3755570381900703E-2</v>
      </c>
      <c r="HKJ2" s="61" t="s">
        <v>126</v>
      </c>
      <c r="HKK2" s="9">
        <v>3</v>
      </c>
      <c r="HKL2" s="6" t="s">
        <v>124</v>
      </c>
      <c r="HKM2" s="60" t="e">
        <f>(HKN2/'1. Портфель'!#REF!)*100</f>
        <v>#REF!</v>
      </c>
      <c r="HKN2" s="61">
        <v>6499</v>
      </c>
      <c r="HKO2" s="60">
        <v>0.06</v>
      </c>
      <c r="HKP2" s="61">
        <v>7395.7219999999998</v>
      </c>
      <c r="HKQ2" s="60">
        <f t="shared" ref="HKQ2" si="713">(6197/9719935)*100</f>
        <v>6.3755570381900703E-2</v>
      </c>
      <c r="HKR2" s="61" t="s">
        <v>126</v>
      </c>
      <c r="HKS2" s="9">
        <v>3</v>
      </c>
      <c r="HKT2" s="6" t="s">
        <v>124</v>
      </c>
      <c r="HKU2" s="60" t="e">
        <f>(HKV2/'1. Портфель'!#REF!)*100</f>
        <v>#REF!</v>
      </c>
      <c r="HKV2" s="61">
        <v>6499</v>
      </c>
      <c r="HKW2" s="60">
        <v>0.06</v>
      </c>
      <c r="HKX2" s="61">
        <v>7395.7219999999998</v>
      </c>
      <c r="HKY2" s="60">
        <f t="shared" ref="HKY2" si="714">(6197/9719935)*100</f>
        <v>6.3755570381900703E-2</v>
      </c>
      <c r="HKZ2" s="61" t="s">
        <v>126</v>
      </c>
      <c r="HLA2" s="9">
        <v>3</v>
      </c>
      <c r="HLB2" s="6" t="s">
        <v>124</v>
      </c>
      <c r="HLC2" s="60" t="e">
        <f>(HLD2/'1. Портфель'!#REF!)*100</f>
        <v>#REF!</v>
      </c>
      <c r="HLD2" s="61">
        <v>6499</v>
      </c>
      <c r="HLE2" s="60">
        <v>0.06</v>
      </c>
      <c r="HLF2" s="61">
        <v>7395.7219999999998</v>
      </c>
      <c r="HLG2" s="60">
        <f t="shared" ref="HLG2" si="715">(6197/9719935)*100</f>
        <v>6.3755570381900703E-2</v>
      </c>
      <c r="HLH2" s="61" t="s">
        <v>126</v>
      </c>
      <c r="HLI2" s="9">
        <v>3</v>
      </c>
      <c r="HLJ2" s="6" t="s">
        <v>124</v>
      </c>
      <c r="HLK2" s="60" t="e">
        <f>(HLL2/'1. Портфель'!#REF!)*100</f>
        <v>#REF!</v>
      </c>
      <c r="HLL2" s="61">
        <v>6499</v>
      </c>
      <c r="HLM2" s="60">
        <v>0.06</v>
      </c>
      <c r="HLN2" s="61">
        <v>7395.7219999999998</v>
      </c>
      <c r="HLO2" s="60">
        <f t="shared" ref="HLO2" si="716">(6197/9719935)*100</f>
        <v>6.3755570381900703E-2</v>
      </c>
      <c r="HLP2" s="61" t="s">
        <v>126</v>
      </c>
      <c r="HLQ2" s="9">
        <v>3</v>
      </c>
      <c r="HLR2" s="6" t="s">
        <v>124</v>
      </c>
      <c r="HLS2" s="60" t="e">
        <f>(HLT2/'1. Портфель'!#REF!)*100</f>
        <v>#REF!</v>
      </c>
      <c r="HLT2" s="61">
        <v>6499</v>
      </c>
      <c r="HLU2" s="60">
        <v>0.06</v>
      </c>
      <c r="HLV2" s="61">
        <v>7395.7219999999998</v>
      </c>
      <c r="HLW2" s="60">
        <f t="shared" ref="HLW2" si="717">(6197/9719935)*100</f>
        <v>6.3755570381900703E-2</v>
      </c>
      <c r="HLX2" s="61" t="s">
        <v>126</v>
      </c>
      <c r="HLY2" s="9">
        <v>3</v>
      </c>
      <c r="HLZ2" s="6" t="s">
        <v>124</v>
      </c>
      <c r="HMA2" s="60" t="e">
        <f>(HMB2/'1. Портфель'!#REF!)*100</f>
        <v>#REF!</v>
      </c>
      <c r="HMB2" s="61">
        <v>6499</v>
      </c>
      <c r="HMC2" s="60">
        <v>0.06</v>
      </c>
      <c r="HMD2" s="61">
        <v>7395.7219999999998</v>
      </c>
      <c r="HME2" s="60">
        <f t="shared" ref="HME2" si="718">(6197/9719935)*100</f>
        <v>6.3755570381900703E-2</v>
      </c>
      <c r="HMF2" s="61" t="s">
        <v>126</v>
      </c>
      <c r="HMG2" s="9">
        <v>3</v>
      </c>
      <c r="HMH2" s="6" t="s">
        <v>124</v>
      </c>
      <c r="HMI2" s="60" t="e">
        <f>(HMJ2/'1. Портфель'!#REF!)*100</f>
        <v>#REF!</v>
      </c>
      <c r="HMJ2" s="61">
        <v>6499</v>
      </c>
      <c r="HMK2" s="60">
        <v>0.06</v>
      </c>
      <c r="HML2" s="61">
        <v>7395.7219999999998</v>
      </c>
      <c r="HMM2" s="60">
        <f t="shared" ref="HMM2" si="719">(6197/9719935)*100</f>
        <v>6.3755570381900703E-2</v>
      </c>
      <c r="HMN2" s="61" t="s">
        <v>126</v>
      </c>
      <c r="HMO2" s="9">
        <v>3</v>
      </c>
      <c r="HMP2" s="6" t="s">
        <v>124</v>
      </c>
      <c r="HMQ2" s="60" t="e">
        <f>(HMR2/'1. Портфель'!#REF!)*100</f>
        <v>#REF!</v>
      </c>
      <c r="HMR2" s="61">
        <v>6499</v>
      </c>
      <c r="HMS2" s="60">
        <v>0.06</v>
      </c>
      <c r="HMT2" s="61">
        <v>7395.7219999999998</v>
      </c>
      <c r="HMU2" s="60">
        <f t="shared" ref="HMU2" si="720">(6197/9719935)*100</f>
        <v>6.3755570381900703E-2</v>
      </c>
      <c r="HMV2" s="61" t="s">
        <v>126</v>
      </c>
      <c r="HMW2" s="9">
        <v>3</v>
      </c>
      <c r="HMX2" s="6" t="s">
        <v>124</v>
      </c>
      <c r="HMY2" s="60" t="e">
        <f>(HMZ2/'1. Портфель'!#REF!)*100</f>
        <v>#REF!</v>
      </c>
      <c r="HMZ2" s="61">
        <v>6499</v>
      </c>
      <c r="HNA2" s="60">
        <v>0.06</v>
      </c>
      <c r="HNB2" s="61">
        <v>7395.7219999999998</v>
      </c>
      <c r="HNC2" s="60">
        <f t="shared" ref="HNC2" si="721">(6197/9719935)*100</f>
        <v>6.3755570381900703E-2</v>
      </c>
      <c r="HND2" s="61" t="s">
        <v>126</v>
      </c>
      <c r="HNE2" s="9">
        <v>3</v>
      </c>
      <c r="HNF2" s="6" t="s">
        <v>124</v>
      </c>
      <c r="HNG2" s="60" t="e">
        <f>(HNH2/'1. Портфель'!#REF!)*100</f>
        <v>#REF!</v>
      </c>
      <c r="HNH2" s="61">
        <v>6499</v>
      </c>
      <c r="HNI2" s="60">
        <v>0.06</v>
      </c>
      <c r="HNJ2" s="61">
        <v>7395.7219999999998</v>
      </c>
      <c r="HNK2" s="60">
        <f t="shared" ref="HNK2" si="722">(6197/9719935)*100</f>
        <v>6.3755570381900703E-2</v>
      </c>
      <c r="HNL2" s="61" t="s">
        <v>126</v>
      </c>
      <c r="HNM2" s="9">
        <v>3</v>
      </c>
      <c r="HNN2" s="6" t="s">
        <v>124</v>
      </c>
      <c r="HNO2" s="60" t="e">
        <f>(HNP2/'1. Портфель'!#REF!)*100</f>
        <v>#REF!</v>
      </c>
      <c r="HNP2" s="61">
        <v>6499</v>
      </c>
      <c r="HNQ2" s="60">
        <v>0.06</v>
      </c>
      <c r="HNR2" s="61">
        <v>7395.7219999999998</v>
      </c>
      <c r="HNS2" s="60">
        <f t="shared" ref="HNS2" si="723">(6197/9719935)*100</f>
        <v>6.3755570381900703E-2</v>
      </c>
      <c r="HNT2" s="61" t="s">
        <v>126</v>
      </c>
      <c r="HNU2" s="9">
        <v>3</v>
      </c>
      <c r="HNV2" s="6" t="s">
        <v>124</v>
      </c>
      <c r="HNW2" s="60" t="e">
        <f>(HNX2/'1. Портфель'!#REF!)*100</f>
        <v>#REF!</v>
      </c>
      <c r="HNX2" s="61">
        <v>6499</v>
      </c>
      <c r="HNY2" s="60">
        <v>0.06</v>
      </c>
      <c r="HNZ2" s="61">
        <v>7395.7219999999998</v>
      </c>
      <c r="HOA2" s="60">
        <f t="shared" ref="HOA2" si="724">(6197/9719935)*100</f>
        <v>6.3755570381900703E-2</v>
      </c>
      <c r="HOB2" s="61" t="s">
        <v>126</v>
      </c>
      <c r="HOC2" s="9">
        <v>3</v>
      </c>
      <c r="HOD2" s="6" t="s">
        <v>124</v>
      </c>
      <c r="HOE2" s="60" t="e">
        <f>(HOF2/'1. Портфель'!#REF!)*100</f>
        <v>#REF!</v>
      </c>
      <c r="HOF2" s="61">
        <v>6499</v>
      </c>
      <c r="HOG2" s="60">
        <v>0.06</v>
      </c>
      <c r="HOH2" s="61">
        <v>7395.7219999999998</v>
      </c>
      <c r="HOI2" s="60">
        <f t="shared" ref="HOI2" si="725">(6197/9719935)*100</f>
        <v>6.3755570381900703E-2</v>
      </c>
      <c r="HOJ2" s="61" t="s">
        <v>126</v>
      </c>
      <c r="HOK2" s="9">
        <v>3</v>
      </c>
      <c r="HOL2" s="6" t="s">
        <v>124</v>
      </c>
      <c r="HOM2" s="60" t="e">
        <f>(HON2/'1. Портфель'!#REF!)*100</f>
        <v>#REF!</v>
      </c>
      <c r="HON2" s="61">
        <v>6499</v>
      </c>
      <c r="HOO2" s="60">
        <v>0.06</v>
      </c>
      <c r="HOP2" s="61">
        <v>7395.7219999999998</v>
      </c>
      <c r="HOQ2" s="60">
        <f t="shared" ref="HOQ2" si="726">(6197/9719935)*100</f>
        <v>6.3755570381900703E-2</v>
      </c>
      <c r="HOR2" s="61" t="s">
        <v>126</v>
      </c>
      <c r="HOS2" s="9">
        <v>3</v>
      </c>
      <c r="HOT2" s="6" t="s">
        <v>124</v>
      </c>
      <c r="HOU2" s="60" t="e">
        <f>(HOV2/'1. Портфель'!#REF!)*100</f>
        <v>#REF!</v>
      </c>
      <c r="HOV2" s="61">
        <v>6499</v>
      </c>
      <c r="HOW2" s="60">
        <v>0.06</v>
      </c>
      <c r="HOX2" s="61">
        <v>7395.7219999999998</v>
      </c>
      <c r="HOY2" s="60">
        <f t="shared" ref="HOY2" si="727">(6197/9719935)*100</f>
        <v>6.3755570381900703E-2</v>
      </c>
      <c r="HOZ2" s="61" t="s">
        <v>126</v>
      </c>
      <c r="HPA2" s="9">
        <v>3</v>
      </c>
      <c r="HPB2" s="6" t="s">
        <v>124</v>
      </c>
      <c r="HPC2" s="60" t="e">
        <f>(HPD2/'1. Портфель'!#REF!)*100</f>
        <v>#REF!</v>
      </c>
      <c r="HPD2" s="61">
        <v>6499</v>
      </c>
      <c r="HPE2" s="60">
        <v>0.06</v>
      </c>
      <c r="HPF2" s="61">
        <v>7395.7219999999998</v>
      </c>
      <c r="HPG2" s="60">
        <f t="shared" ref="HPG2" si="728">(6197/9719935)*100</f>
        <v>6.3755570381900703E-2</v>
      </c>
      <c r="HPH2" s="61" t="s">
        <v>126</v>
      </c>
      <c r="HPI2" s="9">
        <v>3</v>
      </c>
      <c r="HPJ2" s="6" t="s">
        <v>124</v>
      </c>
      <c r="HPK2" s="60" t="e">
        <f>(HPL2/'1. Портфель'!#REF!)*100</f>
        <v>#REF!</v>
      </c>
      <c r="HPL2" s="61">
        <v>6499</v>
      </c>
      <c r="HPM2" s="60">
        <v>0.06</v>
      </c>
      <c r="HPN2" s="61">
        <v>7395.7219999999998</v>
      </c>
      <c r="HPO2" s="60">
        <f t="shared" ref="HPO2" si="729">(6197/9719935)*100</f>
        <v>6.3755570381900703E-2</v>
      </c>
      <c r="HPP2" s="61" t="s">
        <v>126</v>
      </c>
      <c r="HPQ2" s="9">
        <v>3</v>
      </c>
      <c r="HPR2" s="6" t="s">
        <v>124</v>
      </c>
      <c r="HPS2" s="60" t="e">
        <f>(HPT2/'1. Портфель'!#REF!)*100</f>
        <v>#REF!</v>
      </c>
      <c r="HPT2" s="61">
        <v>6499</v>
      </c>
      <c r="HPU2" s="60">
        <v>0.06</v>
      </c>
      <c r="HPV2" s="61">
        <v>7395.7219999999998</v>
      </c>
      <c r="HPW2" s="60">
        <f t="shared" ref="HPW2" si="730">(6197/9719935)*100</f>
        <v>6.3755570381900703E-2</v>
      </c>
      <c r="HPX2" s="61" t="s">
        <v>126</v>
      </c>
      <c r="HPY2" s="9">
        <v>3</v>
      </c>
      <c r="HPZ2" s="6" t="s">
        <v>124</v>
      </c>
      <c r="HQA2" s="60" t="e">
        <f>(HQB2/'1. Портфель'!#REF!)*100</f>
        <v>#REF!</v>
      </c>
      <c r="HQB2" s="61">
        <v>6499</v>
      </c>
      <c r="HQC2" s="60">
        <v>0.06</v>
      </c>
      <c r="HQD2" s="61">
        <v>7395.7219999999998</v>
      </c>
      <c r="HQE2" s="60">
        <f t="shared" ref="HQE2" si="731">(6197/9719935)*100</f>
        <v>6.3755570381900703E-2</v>
      </c>
      <c r="HQF2" s="61" t="s">
        <v>126</v>
      </c>
      <c r="HQG2" s="9">
        <v>3</v>
      </c>
      <c r="HQH2" s="6" t="s">
        <v>124</v>
      </c>
      <c r="HQI2" s="60" t="e">
        <f>(HQJ2/'1. Портфель'!#REF!)*100</f>
        <v>#REF!</v>
      </c>
      <c r="HQJ2" s="61">
        <v>6499</v>
      </c>
      <c r="HQK2" s="60">
        <v>0.06</v>
      </c>
      <c r="HQL2" s="61">
        <v>7395.7219999999998</v>
      </c>
      <c r="HQM2" s="60">
        <f t="shared" ref="HQM2" si="732">(6197/9719935)*100</f>
        <v>6.3755570381900703E-2</v>
      </c>
      <c r="HQN2" s="61" t="s">
        <v>126</v>
      </c>
      <c r="HQO2" s="9">
        <v>3</v>
      </c>
      <c r="HQP2" s="6" t="s">
        <v>124</v>
      </c>
      <c r="HQQ2" s="60" t="e">
        <f>(HQR2/'1. Портфель'!#REF!)*100</f>
        <v>#REF!</v>
      </c>
      <c r="HQR2" s="61">
        <v>6499</v>
      </c>
      <c r="HQS2" s="60">
        <v>0.06</v>
      </c>
      <c r="HQT2" s="61">
        <v>7395.7219999999998</v>
      </c>
      <c r="HQU2" s="60">
        <f t="shared" ref="HQU2" si="733">(6197/9719935)*100</f>
        <v>6.3755570381900703E-2</v>
      </c>
      <c r="HQV2" s="61" t="s">
        <v>126</v>
      </c>
      <c r="HQW2" s="9">
        <v>3</v>
      </c>
      <c r="HQX2" s="6" t="s">
        <v>124</v>
      </c>
      <c r="HQY2" s="60" t="e">
        <f>(HQZ2/'1. Портфель'!#REF!)*100</f>
        <v>#REF!</v>
      </c>
      <c r="HQZ2" s="61">
        <v>6499</v>
      </c>
      <c r="HRA2" s="60">
        <v>0.06</v>
      </c>
      <c r="HRB2" s="61">
        <v>7395.7219999999998</v>
      </c>
      <c r="HRC2" s="60">
        <f t="shared" ref="HRC2" si="734">(6197/9719935)*100</f>
        <v>6.3755570381900703E-2</v>
      </c>
      <c r="HRD2" s="61" t="s">
        <v>126</v>
      </c>
      <c r="HRE2" s="9">
        <v>3</v>
      </c>
      <c r="HRF2" s="6" t="s">
        <v>124</v>
      </c>
      <c r="HRG2" s="60" t="e">
        <f>(HRH2/'1. Портфель'!#REF!)*100</f>
        <v>#REF!</v>
      </c>
      <c r="HRH2" s="61">
        <v>6499</v>
      </c>
      <c r="HRI2" s="60">
        <v>0.06</v>
      </c>
      <c r="HRJ2" s="61">
        <v>7395.7219999999998</v>
      </c>
      <c r="HRK2" s="60">
        <f t="shared" ref="HRK2" si="735">(6197/9719935)*100</f>
        <v>6.3755570381900703E-2</v>
      </c>
      <c r="HRL2" s="61" t="s">
        <v>126</v>
      </c>
      <c r="HRM2" s="9">
        <v>3</v>
      </c>
      <c r="HRN2" s="6" t="s">
        <v>124</v>
      </c>
      <c r="HRO2" s="60" t="e">
        <f>(HRP2/'1. Портфель'!#REF!)*100</f>
        <v>#REF!</v>
      </c>
      <c r="HRP2" s="61">
        <v>6499</v>
      </c>
      <c r="HRQ2" s="60">
        <v>0.06</v>
      </c>
      <c r="HRR2" s="61">
        <v>7395.7219999999998</v>
      </c>
      <c r="HRS2" s="60">
        <f t="shared" ref="HRS2" si="736">(6197/9719935)*100</f>
        <v>6.3755570381900703E-2</v>
      </c>
      <c r="HRT2" s="61" t="s">
        <v>126</v>
      </c>
      <c r="HRU2" s="9">
        <v>3</v>
      </c>
      <c r="HRV2" s="6" t="s">
        <v>124</v>
      </c>
      <c r="HRW2" s="60" t="e">
        <f>(HRX2/'1. Портфель'!#REF!)*100</f>
        <v>#REF!</v>
      </c>
      <c r="HRX2" s="61">
        <v>6499</v>
      </c>
      <c r="HRY2" s="60">
        <v>0.06</v>
      </c>
      <c r="HRZ2" s="61">
        <v>7395.7219999999998</v>
      </c>
      <c r="HSA2" s="60">
        <f t="shared" ref="HSA2" si="737">(6197/9719935)*100</f>
        <v>6.3755570381900703E-2</v>
      </c>
      <c r="HSB2" s="61" t="s">
        <v>126</v>
      </c>
      <c r="HSC2" s="9">
        <v>3</v>
      </c>
      <c r="HSD2" s="6" t="s">
        <v>124</v>
      </c>
      <c r="HSE2" s="60" t="e">
        <f>(HSF2/'1. Портфель'!#REF!)*100</f>
        <v>#REF!</v>
      </c>
      <c r="HSF2" s="61">
        <v>6499</v>
      </c>
      <c r="HSG2" s="60">
        <v>0.06</v>
      </c>
      <c r="HSH2" s="61">
        <v>7395.7219999999998</v>
      </c>
      <c r="HSI2" s="60">
        <f t="shared" ref="HSI2" si="738">(6197/9719935)*100</f>
        <v>6.3755570381900703E-2</v>
      </c>
      <c r="HSJ2" s="61" t="s">
        <v>126</v>
      </c>
      <c r="HSK2" s="9">
        <v>3</v>
      </c>
      <c r="HSL2" s="6" t="s">
        <v>124</v>
      </c>
      <c r="HSM2" s="60" t="e">
        <f>(HSN2/'1. Портфель'!#REF!)*100</f>
        <v>#REF!</v>
      </c>
      <c r="HSN2" s="61">
        <v>6499</v>
      </c>
      <c r="HSO2" s="60">
        <v>0.06</v>
      </c>
      <c r="HSP2" s="61">
        <v>7395.7219999999998</v>
      </c>
      <c r="HSQ2" s="60">
        <f t="shared" ref="HSQ2" si="739">(6197/9719935)*100</f>
        <v>6.3755570381900703E-2</v>
      </c>
      <c r="HSR2" s="61" t="s">
        <v>126</v>
      </c>
      <c r="HSS2" s="9">
        <v>3</v>
      </c>
      <c r="HST2" s="6" t="s">
        <v>124</v>
      </c>
      <c r="HSU2" s="60" t="e">
        <f>(HSV2/'1. Портфель'!#REF!)*100</f>
        <v>#REF!</v>
      </c>
      <c r="HSV2" s="61">
        <v>6499</v>
      </c>
      <c r="HSW2" s="60">
        <v>0.06</v>
      </c>
      <c r="HSX2" s="61">
        <v>7395.7219999999998</v>
      </c>
      <c r="HSY2" s="60">
        <f t="shared" ref="HSY2" si="740">(6197/9719935)*100</f>
        <v>6.3755570381900703E-2</v>
      </c>
      <c r="HSZ2" s="61" t="s">
        <v>126</v>
      </c>
      <c r="HTA2" s="9">
        <v>3</v>
      </c>
      <c r="HTB2" s="6" t="s">
        <v>124</v>
      </c>
      <c r="HTC2" s="60" t="e">
        <f>(HTD2/'1. Портфель'!#REF!)*100</f>
        <v>#REF!</v>
      </c>
      <c r="HTD2" s="61">
        <v>6499</v>
      </c>
      <c r="HTE2" s="60">
        <v>0.06</v>
      </c>
      <c r="HTF2" s="61">
        <v>7395.7219999999998</v>
      </c>
      <c r="HTG2" s="60">
        <f t="shared" ref="HTG2" si="741">(6197/9719935)*100</f>
        <v>6.3755570381900703E-2</v>
      </c>
      <c r="HTH2" s="61" t="s">
        <v>126</v>
      </c>
      <c r="HTI2" s="9">
        <v>3</v>
      </c>
      <c r="HTJ2" s="6" t="s">
        <v>124</v>
      </c>
      <c r="HTK2" s="60" t="e">
        <f>(HTL2/'1. Портфель'!#REF!)*100</f>
        <v>#REF!</v>
      </c>
      <c r="HTL2" s="61">
        <v>6499</v>
      </c>
      <c r="HTM2" s="60">
        <v>0.06</v>
      </c>
      <c r="HTN2" s="61">
        <v>7395.7219999999998</v>
      </c>
      <c r="HTO2" s="60">
        <f t="shared" ref="HTO2" si="742">(6197/9719935)*100</f>
        <v>6.3755570381900703E-2</v>
      </c>
      <c r="HTP2" s="61" t="s">
        <v>126</v>
      </c>
      <c r="HTQ2" s="9">
        <v>3</v>
      </c>
      <c r="HTR2" s="6" t="s">
        <v>124</v>
      </c>
      <c r="HTS2" s="60" t="e">
        <f>(HTT2/'1. Портфель'!#REF!)*100</f>
        <v>#REF!</v>
      </c>
      <c r="HTT2" s="61">
        <v>6499</v>
      </c>
      <c r="HTU2" s="60">
        <v>0.06</v>
      </c>
      <c r="HTV2" s="61">
        <v>7395.7219999999998</v>
      </c>
      <c r="HTW2" s="60">
        <f t="shared" ref="HTW2" si="743">(6197/9719935)*100</f>
        <v>6.3755570381900703E-2</v>
      </c>
      <c r="HTX2" s="61" t="s">
        <v>126</v>
      </c>
      <c r="HTY2" s="9">
        <v>3</v>
      </c>
      <c r="HTZ2" s="6" t="s">
        <v>124</v>
      </c>
      <c r="HUA2" s="60" t="e">
        <f>(HUB2/'1. Портфель'!#REF!)*100</f>
        <v>#REF!</v>
      </c>
      <c r="HUB2" s="61">
        <v>6499</v>
      </c>
      <c r="HUC2" s="60">
        <v>0.06</v>
      </c>
      <c r="HUD2" s="61">
        <v>7395.7219999999998</v>
      </c>
      <c r="HUE2" s="60">
        <f t="shared" ref="HUE2" si="744">(6197/9719935)*100</f>
        <v>6.3755570381900703E-2</v>
      </c>
      <c r="HUF2" s="61" t="s">
        <v>126</v>
      </c>
      <c r="HUG2" s="9">
        <v>3</v>
      </c>
      <c r="HUH2" s="6" t="s">
        <v>124</v>
      </c>
      <c r="HUI2" s="60" t="e">
        <f>(HUJ2/'1. Портфель'!#REF!)*100</f>
        <v>#REF!</v>
      </c>
      <c r="HUJ2" s="61">
        <v>6499</v>
      </c>
      <c r="HUK2" s="60">
        <v>0.06</v>
      </c>
      <c r="HUL2" s="61">
        <v>7395.7219999999998</v>
      </c>
      <c r="HUM2" s="60">
        <f t="shared" ref="HUM2" si="745">(6197/9719935)*100</f>
        <v>6.3755570381900703E-2</v>
      </c>
      <c r="HUN2" s="61" t="s">
        <v>126</v>
      </c>
      <c r="HUO2" s="9">
        <v>3</v>
      </c>
      <c r="HUP2" s="6" t="s">
        <v>124</v>
      </c>
      <c r="HUQ2" s="60" t="e">
        <f>(HUR2/'1. Портфель'!#REF!)*100</f>
        <v>#REF!</v>
      </c>
      <c r="HUR2" s="61">
        <v>6499</v>
      </c>
      <c r="HUS2" s="60">
        <v>0.06</v>
      </c>
      <c r="HUT2" s="61">
        <v>7395.7219999999998</v>
      </c>
      <c r="HUU2" s="60">
        <f t="shared" ref="HUU2" si="746">(6197/9719935)*100</f>
        <v>6.3755570381900703E-2</v>
      </c>
      <c r="HUV2" s="61" t="s">
        <v>126</v>
      </c>
      <c r="HUW2" s="9">
        <v>3</v>
      </c>
      <c r="HUX2" s="6" t="s">
        <v>124</v>
      </c>
      <c r="HUY2" s="60" t="e">
        <f>(HUZ2/'1. Портфель'!#REF!)*100</f>
        <v>#REF!</v>
      </c>
      <c r="HUZ2" s="61">
        <v>6499</v>
      </c>
      <c r="HVA2" s="60">
        <v>0.06</v>
      </c>
      <c r="HVB2" s="61">
        <v>7395.7219999999998</v>
      </c>
      <c r="HVC2" s="60">
        <f t="shared" ref="HVC2" si="747">(6197/9719935)*100</f>
        <v>6.3755570381900703E-2</v>
      </c>
      <c r="HVD2" s="61" t="s">
        <v>126</v>
      </c>
      <c r="HVE2" s="9">
        <v>3</v>
      </c>
      <c r="HVF2" s="6" t="s">
        <v>124</v>
      </c>
      <c r="HVG2" s="60" t="e">
        <f>(HVH2/'1. Портфель'!#REF!)*100</f>
        <v>#REF!</v>
      </c>
      <c r="HVH2" s="61">
        <v>6499</v>
      </c>
      <c r="HVI2" s="60">
        <v>0.06</v>
      </c>
      <c r="HVJ2" s="61">
        <v>7395.7219999999998</v>
      </c>
      <c r="HVK2" s="60">
        <f t="shared" ref="HVK2" si="748">(6197/9719935)*100</f>
        <v>6.3755570381900703E-2</v>
      </c>
      <c r="HVL2" s="61" t="s">
        <v>126</v>
      </c>
      <c r="HVM2" s="9">
        <v>3</v>
      </c>
      <c r="HVN2" s="6" t="s">
        <v>124</v>
      </c>
      <c r="HVO2" s="60" t="e">
        <f>(HVP2/'1. Портфель'!#REF!)*100</f>
        <v>#REF!</v>
      </c>
      <c r="HVP2" s="61">
        <v>6499</v>
      </c>
      <c r="HVQ2" s="60">
        <v>0.06</v>
      </c>
      <c r="HVR2" s="61">
        <v>7395.7219999999998</v>
      </c>
      <c r="HVS2" s="60">
        <f t="shared" ref="HVS2" si="749">(6197/9719935)*100</f>
        <v>6.3755570381900703E-2</v>
      </c>
      <c r="HVT2" s="61" t="s">
        <v>126</v>
      </c>
      <c r="HVU2" s="9">
        <v>3</v>
      </c>
      <c r="HVV2" s="6" t="s">
        <v>124</v>
      </c>
      <c r="HVW2" s="60" t="e">
        <f>(HVX2/'1. Портфель'!#REF!)*100</f>
        <v>#REF!</v>
      </c>
      <c r="HVX2" s="61">
        <v>6499</v>
      </c>
      <c r="HVY2" s="60">
        <v>0.06</v>
      </c>
      <c r="HVZ2" s="61">
        <v>7395.7219999999998</v>
      </c>
      <c r="HWA2" s="60">
        <f t="shared" ref="HWA2" si="750">(6197/9719935)*100</f>
        <v>6.3755570381900703E-2</v>
      </c>
      <c r="HWB2" s="61" t="s">
        <v>126</v>
      </c>
      <c r="HWC2" s="9">
        <v>3</v>
      </c>
      <c r="HWD2" s="6" t="s">
        <v>124</v>
      </c>
      <c r="HWE2" s="60" t="e">
        <f>(HWF2/'1. Портфель'!#REF!)*100</f>
        <v>#REF!</v>
      </c>
      <c r="HWF2" s="61">
        <v>6499</v>
      </c>
      <c r="HWG2" s="60">
        <v>0.06</v>
      </c>
      <c r="HWH2" s="61">
        <v>7395.7219999999998</v>
      </c>
      <c r="HWI2" s="60">
        <f t="shared" ref="HWI2" si="751">(6197/9719935)*100</f>
        <v>6.3755570381900703E-2</v>
      </c>
      <c r="HWJ2" s="61" t="s">
        <v>126</v>
      </c>
      <c r="HWK2" s="9">
        <v>3</v>
      </c>
      <c r="HWL2" s="6" t="s">
        <v>124</v>
      </c>
      <c r="HWM2" s="60" t="e">
        <f>(HWN2/'1. Портфель'!#REF!)*100</f>
        <v>#REF!</v>
      </c>
      <c r="HWN2" s="61">
        <v>6499</v>
      </c>
      <c r="HWO2" s="60">
        <v>0.06</v>
      </c>
      <c r="HWP2" s="61">
        <v>7395.7219999999998</v>
      </c>
      <c r="HWQ2" s="60">
        <f t="shared" ref="HWQ2" si="752">(6197/9719935)*100</f>
        <v>6.3755570381900703E-2</v>
      </c>
      <c r="HWR2" s="61" t="s">
        <v>126</v>
      </c>
      <c r="HWS2" s="9">
        <v>3</v>
      </c>
      <c r="HWT2" s="6" t="s">
        <v>124</v>
      </c>
      <c r="HWU2" s="60" t="e">
        <f>(HWV2/'1. Портфель'!#REF!)*100</f>
        <v>#REF!</v>
      </c>
      <c r="HWV2" s="61">
        <v>6499</v>
      </c>
      <c r="HWW2" s="60">
        <v>0.06</v>
      </c>
      <c r="HWX2" s="61">
        <v>7395.7219999999998</v>
      </c>
      <c r="HWY2" s="60">
        <f t="shared" ref="HWY2" si="753">(6197/9719935)*100</f>
        <v>6.3755570381900703E-2</v>
      </c>
      <c r="HWZ2" s="61" t="s">
        <v>126</v>
      </c>
      <c r="HXA2" s="9">
        <v>3</v>
      </c>
      <c r="HXB2" s="6" t="s">
        <v>124</v>
      </c>
      <c r="HXC2" s="60" t="e">
        <f>(HXD2/'1. Портфель'!#REF!)*100</f>
        <v>#REF!</v>
      </c>
      <c r="HXD2" s="61">
        <v>6499</v>
      </c>
      <c r="HXE2" s="60">
        <v>0.06</v>
      </c>
      <c r="HXF2" s="61">
        <v>7395.7219999999998</v>
      </c>
      <c r="HXG2" s="60">
        <f t="shared" ref="HXG2" si="754">(6197/9719935)*100</f>
        <v>6.3755570381900703E-2</v>
      </c>
      <c r="HXH2" s="61" t="s">
        <v>126</v>
      </c>
      <c r="HXI2" s="9">
        <v>3</v>
      </c>
      <c r="HXJ2" s="6" t="s">
        <v>124</v>
      </c>
      <c r="HXK2" s="60" t="e">
        <f>(HXL2/'1. Портфель'!#REF!)*100</f>
        <v>#REF!</v>
      </c>
      <c r="HXL2" s="61">
        <v>6499</v>
      </c>
      <c r="HXM2" s="60">
        <v>0.06</v>
      </c>
      <c r="HXN2" s="61">
        <v>7395.7219999999998</v>
      </c>
      <c r="HXO2" s="60">
        <f t="shared" ref="HXO2" si="755">(6197/9719935)*100</f>
        <v>6.3755570381900703E-2</v>
      </c>
      <c r="HXP2" s="61" t="s">
        <v>126</v>
      </c>
      <c r="HXQ2" s="9">
        <v>3</v>
      </c>
      <c r="HXR2" s="6" t="s">
        <v>124</v>
      </c>
      <c r="HXS2" s="60" t="e">
        <f>(HXT2/'1. Портфель'!#REF!)*100</f>
        <v>#REF!</v>
      </c>
      <c r="HXT2" s="61">
        <v>6499</v>
      </c>
      <c r="HXU2" s="60">
        <v>0.06</v>
      </c>
      <c r="HXV2" s="61">
        <v>7395.7219999999998</v>
      </c>
      <c r="HXW2" s="60">
        <f t="shared" ref="HXW2" si="756">(6197/9719935)*100</f>
        <v>6.3755570381900703E-2</v>
      </c>
      <c r="HXX2" s="61" t="s">
        <v>126</v>
      </c>
      <c r="HXY2" s="9">
        <v>3</v>
      </c>
      <c r="HXZ2" s="6" t="s">
        <v>124</v>
      </c>
      <c r="HYA2" s="60" t="e">
        <f>(HYB2/'1. Портфель'!#REF!)*100</f>
        <v>#REF!</v>
      </c>
      <c r="HYB2" s="61">
        <v>6499</v>
      </c>
      <c r="HYC2" s="60">
        <v>0.06</v>
      </c>
      <c r="HYD2" s="61">
        <v>7395.7219999999998</v>
      </c>
      <c r="HYE2" s="60">
        <f t="shared" ref="HYE2" si="757">(6197/9719935)*100</f>
        <v>6.3755570381900703E-2</v>
      </c>
      <c r="HYF2" s="61" t="s">
        <v>126</v>
      </c>
      <c r="HYG2" s="9">
        <v>3</v>
      </c>
      <c r="HYH2" s="6" t="s">
        <v>124</v>
      </c>
      <c r="HYI2" s="60" t="e">
        <f>(HYJ2/'1. Портфель'!#REF!)*100</f>
        <v>#REF!</v>
      </c>
      <c r="HYJ2" s="61">
        <v>6499</v>
      </c>
      <c r="HYK2" s="60">
        <v>0.06</v>
      </c>
      <c r="HYL2" s="61">
        <v>7395.7219999999998</v>
      </c>
      <c r="HYM2" s="60">
        <f t="shared" ref="HYM2" si="758">(6197/9719935)*100</f>
        <v>6.3755570381900703E-2</v>
      </c>
      <c r="HYN2" s="61" t="s">
        <v>126</v>
      </c>
      <c r="HYO2" s="9">
        <v>3</v>
      </c>
      <c r="HYP2" s="6" t="s">
        <v>124</v>
      </c>
      <c r="HYQ2" s="60" t="e">
        <f>(HYR2/'1. Портфель'!#REF!)*100</f>
        <v>#REF!</v>
      </c>
      <c r="HYR2" s="61">
        <v>6499</v>
      </c>
      <c r="HYS2" s="60">
        <v>0.06</v>
      </c>
      <c r="HYT2" s="61">
        <v>7395.7219999999998</v>
      </c>
      <c r="HYU2" s="60">
        <f t="shared" ref="HYU2" si="759">(6197/9719935)*100</f>
        <v>6.3755570381900703E-2</v>
      </c>
      <c r="HYV2" s="61" t="s">
        <v>126</v>
      </c>
      <c r="HYW2" s="9">
        <v>3</v>
      </c>
      <c r="HYX2" s="6" t="s">
        <v>124</v>
      </c>
      <c r="HYY2" s="60" t="e">
        <f>(HYZ2/'1. Портфель'!#REF!)*100</f>
        <v>#REF!</v>
      </c>
      <c r="HYZ2" s="61">
        <v>6499</v>
      </c>
      <c r="HZA2" s="60">
        <v>0.06</v>
      </c>
      <c r="HZB2" s="61">
        <v>7395.7219999999998</v>
      </c>
      <c r="HZC2" s="60">
        <f t="shared" ref="HZC2" si="760">(6197/9719935)*100</f>
        <v>6.3755570381900703E-2</v>
      </c>
      <c r="HZD2" s="61" t="s">
        <v>126</v>
      </c>
      <c r="HZE2" s="9">
        <v>3</v>
      </c>
      <c r="HZF2" s="6" t="s">
        <v>124</v>
      </c>
      <c r="HZG2" s="60" t="e">
        <f>(HZH2/'1. Портфель'!#REF!)*100</f>
        <v>#REF!</v>
      </c>
      <c r="HZH2" s="61">
        <v>6499</v>
      </c>
      <c r="HZI2" s="60">
        <v>0.06</v>
      </c>
      <c r="HZJ2" s="61">
        <v>7395.7219999999998</v>
      </c>
      <c r="HZK2" s="60">
        <f t="shared" ref="HZK2" si="761">(6197/9719935)*100</f>
        <v>6.3755570381900703E-2</v>
      </c>
      <c r="HZL2" s="61" t="s">
        <v>126</v>
      </c>
      <c r="HZM2" s="9">
        <v>3</v>
      </c>
      <c r="HZN2" s="6" t="s">
        <v>124</v>
      </c>
      <c r="HZO2" s="60" t="e">
        <f>(HZP2/'1. Портфель'!#REF!)*100</f>
        <v>#REF!</v>
      </c>
      <c r="HZP2" s="61">
        <v>6499</v>
      </c>
      <c r="HZQ2" s="60">
        <v>0.06</v>
      </c>
      <c r="HZR2" s="61">
        <v>7395.7219999999998</v>
      </c>
      <c r="HZS2" s="60">
        <f t="shared" ref="HZS2" si="762">(6197/9719935)*100</f>
        <v>6.3755570381900703E-2</v>
      </c>
      <c r="HZT2" s="61" t="s">
        <v>126</v>
      </c>
      <c r="HZU2" s="9">
        <v>3</v>
      </c>
      <c r="HZV2" s="6" t="s">
        <v>124</v>
      </c>
      <c r="HZW2" s="60" t="e">
        <f>(HZX2/'1. Портфель'!#REF!)*100</f>
        <v>#REF!</v>
      </c>
      <c r="HZX2" s="61">
        <v>6499</v>
      </c>
      <c r="HZY2" s="60">
        <v>0.06</v>
      </c>
      <c r="HZZ2" s="61">
        <v>7395.7219999999998</v>
      </c>
      <c r="IAA2" s="60">
        <f t="shared" ref="IAA2" si="763">(6197/9719935)*100</f>
        <v>6.3755570381900703E-2</v>
      </c>
      <c r="IAB2" s="61" t="s">
        <v>126</v>
      </c>
      <c r="IAC2" s="9">
        <v>3</v>
      </c>
      <c r="IAD2" s="6" t="s">
        <v>124</v>
      </c>
      <c r="IAE2" s="60" t="e">
        <f>(IAF2/'1. Портфель'!#REF!)*100</f>
        <v>#REF!</v>
      </c>
      <c r="IAF2" s="61">
        <v>6499</v>
      </c>
      <c r="IAG2" s="60">
        <v>0.06</v>
      </c>
      <c r="IAH2" s="61">
        <v>7395.7219999999998</v>
      </c>
      <c r="IAI2" s="60">
        <f t="shared" ref="IAI2" si="764">(6197/9719935)*100</f>
        <v>6.3755570381900703E-2</v>
      </c>
      <c r="IAJ2" s="61" t="s">
        <v>126</v>
      </c>
      <c r="IAK2" s="9">
        <v>3</v>
      </c>
      <c r="IAL2" s="6" t="s">
        <v>124</v>
      </c>
      <c r="IAM2" s="60" t="e">
        <f>(IAN2/'1. Портфель'!#REF!)*100</f>
        <v>#REF!</v>
      </c>
      <c r="IAN2" s="61">
        <v>6499</v>
      </c>
      <c r="IAO2" s="60">
        <v>0.06</v>
      </c>
      <c r="IAP2" s="61">
        <v>7395.7219999999998</v>
      </c>
      <c r="IAQ2" s="60">
        <f t="shared" ref="IAQ2" si="765">(6197/9719935)*100</f>
        <v>6.3755570381900703E-2</v>
      </c>
      <c r="IAR2" s="61" t="s">
        <v>126</v>
      </c>
      <c r="IAS2" s="9">
        <v>3</v>
      </c>
      <c r="IAT2" s="6" t="s">
        <v>124</v>
      </c>
      <c r="IAU2" s="60" t="e">
        <f>(IAV2/'1. Портфель'!#REF!)*100</f>
        <v>#REF!</v>
      </c>
      <c r="IAV2" s="61">
        <v>6499</v>
      </c>
      <c r="IAW2" s="60">
        <v>0.06</v>
      </c>
      <c r="IAX2" s="61">
        <v>7395.7219999999998</v>
      </c>
      <c r="IAY2" s="60">
        <f t="shared" ref="IAY2" si="766">(6197/9719935)*100</f>
        <v>6.3755570381900703E-2</v>
      </c>
      <c r="IAZ2" s="61" t="s">
        <v>126</v>
      </c>
      <c r="IBA2" s="9">
        <v>3</v>
      </c>
      <c r="IBB2" s="6" t="s">
        <v>124</v>
      </c>
      <c r="IBC2" s="60" t="e">
        <f>(IBD2/'1. Портфель'!#REF!)*100</f>
        <v>#REF!</v>
      </c>
      <c r="IBD2" s="61">
        <v>6499</v>
      </c>
      <c r="IBE2" s="60">
        <v>0.06</v>
      </c>
      <c r="IBF2" s="61">
        <v>7395.7219999999998</v>
      </c>
      <c r="IBG2" s="60">
        <f t="shared" ref="IBG2" si="767">(6197/9719935)*100</f>
        <v>6.3755570381900703E-2</v>
      </c>
      <c r="IBH2" s="61" t="s">
        <v>126</v>
      </c>
      <c r="IBI2" s="9">
        <v>3</v>
      </c>
      <c r="IBJ2" s="6" t="s">
        <v>124</v>
      </c>
      <c r="IBK2" s="60" t="e">
        <f>(IBL2/'1. Портфель'!#REF!)*100</f>
        <v>#REF!</v>
      </c>
      <c r="IBL2" s="61">
        <v>6499</v>
      </c>
      <c r="IBM2" s="60">
        <v>0.06</v>
      </c>
      <c r="IBN2" s="61">
        <v>7395.7219999999998</v>
      </c>
      <c r="IBO2" s="60">
        <f t="shared" ref="IBO2" si="768">(6197/9719935)*100</f>
        <v>6.3755570381900703E-2</v>
      </c>
      <c r="IBP2" s="61" t="s">
        <v>126</v>
      </c>
      <c r="IBQ2" s="9">
        <v>3</v>
      </c>
      <c r="IBR2" s="6" t="s">
        <v>124</v>
      </c>
      <c r="IBS2" s="60" t="e">
        <f>(IBT2/'1. Портфель'!#REF!)*100</f>
        <v>#REF!</v>
      </c>
      <c r="IBT2" s="61">
        <v>6499</v>
      </c>
      <c r="IBU2" s="60">
        <v>0.06</v>
      </c>
      <c r="IBV2" s="61">
        <v>7395.7219999999998</v>
      </c>
      <c r="IBW2" s="60">
        <f t="shared" ref="IBW2" si="769">(6197/9719935)*100</f>
        <v>6.3755570381900703E-2</v>
      </c>
      <c r="IBX2" s="61" t="s">
        <v>126</v>
      </c>
      <c r="IBY2" s="9">
        <v>3</v>
      </c>
      <c r="IBZ2" s="6" t="s">
        <v>124</v>
      </c>
      <c r="ICA2" s="60" t="e">
        <f>(ICB2/'1. Портфель'!#REF!)*100</f>
        <v>#REF!</v>
      </c>
      <c r="ICB2" s="61">
        <v>6499</v>
      </c>
      <c r="ICC2" s="60">
        <v>0.06</v>
      </c>
      <c r="ICD2" s="61">
        <v>7395.7219999999998</v>
      </c>
      <c r="ICE2" s="60">
        <f t="shared" ref="ICE2" si="770">(6197/9719935)*100</f>
        <v>6.3755570381900703E-2</v>
      </c>
      <c r="ICF2" s="61" t="s">
        <v>126</v>
      </c>
      <c r="ICG2" s="9">
        <v>3</v>
      </c>
      <c r="ICH2" s="6" t="s">
        <v>124</v>
      </c>
      <c r="ICI2" s="60" t="e">
        <f>(ICJ2/'1. Портфель'!#REF!)*100</f>
        <v>#REF!</v>
      </c>
      <c r="ICJ2" s="61">
        <v>6499</v>
      </c>
      <c r="ICK2" s="60">
        <v>0.06</v>
      </c>
      <c r="ICL2" s="61">
        <v>7395.7219999999998</v>
      </c>
      <c r="ICM2" s="60">
        <f t="shared" ref="ICM2" si="771">(6197/9719935)*100</f>
        <v>6.3755570381900703E-2</v>
      </c>
      <c r="ICN2" s="61" t="s">
        <v>126</v>
      </c>
      <c r="ICO2" s="9">
        <v>3</v>
      </c>
      <c r="ICP2" s="6" t="s">
        <v>124</v>
      </c>
      <c r="ICQ2" s="60" t="e">
        <f>(ICR2/'1. Портфель'!#REF!)*100</f>
        <v>#REF!</v>
      </c>
      <c r="ICR2" s="61">
        <v>6499</v>
      </c>
      <c r="ICS2" s="60">
        <v>0.06</v>
      </c>
      <c r="ICT2" s="61">
        <v>7395.7219999999998</v>
      </c>
      <c r="ICU2" s="60">
        <f t="shared" ref="ICU2" si="772">(6197/9719935)*100</f>
        <v>6.3755570381900703E-2</v>
      </c>
      <c r="ICV2" s="61" t="s">
        <v>126</v>
      </c>
      <c r="ICW2" s="9">
        <v>3</v>
      </c>
      <c r="ICX2" s="6" t="s">
        <v>124</v>
      </c>
      <c r="ICY2" s="60" t="e">
        <f>(ICZ2/'1. Портфель'!#REF!)*100</f>
        <v>#REF!</v>
      </c>
      <c r="ICZ2" s="61">
        <v>6499</v>
      </c>
      <c r="IDA2" s="60">
        <v>0.06</v>
      </c>
      <c r="IDB2" s="61">
        <v>7395.7219999999998</v>
      </c>
      <c r="IDC2" s="60">
        <f t="shared" ref="IDC2" si="773">(6197/9719935)*100</f>
        <v>6.3755570381900703E-2</v>
      </c>
      <c r="IDD2" s="61" t="s">
        <v>126</v>
      </c>
      <c r="IDE2" s="9">
        <v>3</v>
      </c>
      <c r="IDF2" s="6" t="s">
        <v>124</v>
      </c>
      <c r="IDG2" s="60" t="e">
        <f>(IDH2/'1. Портфель'!#REF!)*100</f>
        <v>#REF!</v>
      </c>
      <c r="IDH2" s="61">
        <v>6499</v>
      </c>
      <c r="IDI2" s="60">
        <v>0.06</v>
      </c>
      <c r="IDJ2" s="61">
        <v>7395.7219999999998</v>
      </c>
      <c r="IDK2" s="60">
        <f t="shared" ref="IDK2" si="774">(6197/9719935)*100</f>
        <v>6.3755570381900703E-2</v>
      </c>
      <c r="IDL2" s="61" t="s">
        <v>126</v>
      </c>
      <c r="IDM2" s="9">
        <v>3</v>
      </c>
      <c r="IDN2" s="6" t="s">
        <v>124</v>
      </c>
      <c r="IDO2" s="60" t="e">
        <f>(IDP2/'1. Портфель'!#REF!)*100</f>
        <v>#REF!</v>
      </c>
      <c r="IDP2" s="61">
        <v>6499</v>
      </c>
      <c r="IDQ2" s="60">
        <v>0.06</v>
      </c>
      <c r="IDR2" s="61">
        <v>7395.7219999999998</v>
      </c>
      <c r="IDS2" s="60">
        <f t="shared" ref="IDS2" si="775">(6197/9719935)*100</f>
        <v>6.3755570381900703E-2</v>
      </c>
      <c r="IDT2" s="61" t="s">
        <v>126</v>
      </c>
      <c r="IDU2" s="9">
        <v>3</v>
      </c>
      <c r="IDV2" s="6" t="s">
        <v>124</v>
      </c>
      <c r="IDW2" s="60" t="e">
        <f>(IDX2/'1. Портфель'!#REF!)*100</f>
        <v>#REF!</v>
      </c>
      <c r="IDX2" s="61">
        <v>6499</v>
      </c>
      <c r="IDY2" s="60">
        <v>0.06</v>
      </c>
      <c r="IDZ2" s="61">
        <v>7395.7219999999998</v>
      </c>
      <c r="IEA2" s="60">
        <f t="shared" ref="IEA2" si="776">(6197/9719935)*100</f>
        <v>6.3755570381900703E-2</v>
      </c>
      <c r="IEB2" s="61" t="s">
        <v>126</v>
      </c>
      <c r="IEC2" s="9">
        <v>3</v>
      </c>
      <c r="IED2" s="6" t="s">
        <v>124</v>
      </c>
      <c r="IEE2" s="60" t="e">
        <f>(IEF2/'1. Портфель'!#REF!)*100</f>
        <v>#REF!</v>
      </c>
      <c r="IEF2" s="61">
        <v>6499</v>
      </c>
      <c r="IEG2" s="60">
        <v>0.06</v>
      </c>
      <c r="IEH2" s="61">
        <v>7395.7219999999998</v>
      </c>
      <c r="IEI2" s="60">
        <f t="shared" ref="IEI2" si="777">(6197/9719935)*100</f>
        <v>6.3755570381900703E-2</v>
      </c>
      <c r="IEJ2" s="61" t="s">
        <v>126</v>
      </c>
      <c r="IEK2" s="9">
        <v>3</v>
      </c>
      <c r="IEL2" s="6" t="s">
        <v>124</v>
      </c>
      <c r="IEM2" s="60" t="e">
        <f>(IEN2/'1. Портфель'!#REF!)*100</f>
        <v>#REF!</v>
      </c>
      <c r="IEN2" s="61">
        <v>6499</v>
      </c>
      <c r="IEO2" s="60">
        <v>0.06</v>
      </c>
      <c r="IEP2" s="61">
        <v>7395.7219999999998</v>
      </c>
      <c r="IEQ2" s="60">
        <f t="shared" ref="IEQ2" si="778">(6197/9719935)*100</f>
        <v>6.3755570381900703E-2</v>
      </c>
      <c r="IER2" s="61" t="s">
        <v>126</v>
      </c>
      <c r="IES2" s="9">
        <v>3</v>
      </c>
      <c r="IET2" s="6" t="s">
        <v>124</v>
      </c>
      <c r="IEU2" s="60" t="e">
        <f>(IEV2/'1. Портфель'!#REF!)*100</f>
        <v>#REF!</v>
      </c>
      <c r="IEV2" s="61">
        <v>6499</v>
      </c>
      <c r="IEW2" s="60">
        <v>0.06</v>
      </c>
      <c r="IEX2" s="61">
        <v>7395.7219999999998</v>
      </c>
      <c r="IEY2" s="60">
        <f t="shared" ref="IEY2" si="779">(6197/9719935)*100</f>
        <v>6.3755570381900703E-2</v>
      </c>
      <c r="IEZ2" s="61" t="s">
        <v>126</v>
      </c>
      <c r="IFA2" s="9">
        <v>3</v>
      </c>
      <c r="IFB2" s="6" t="s">
        <v>124</v>
      </c>
      <c r="IFC2" s="60" t="e">
        <f>(IFD2/'1. Портфель'!#REF!)*100</f>
        <v>#REF!</v>
      </c>
      <c r="IFD2" s="61">
        <v>6499</v>
      </c>
      <c r="IFE2" s="60">
        <v>0.06</v>
      </c>
      <c r="IFF2" s="61">
        <v>7395.7219999999998</v>
      </c>
      <c r="IFG2" s="60">
        <f t="shared" ref="IFG2" si="780">(6197/9719935)*100</f>
        <v>6.3755570381900703E-2</v>
      </c>
      <c r="IFH2" s="61" t="s">
        <v>126</v>
      </c>
      <c r="IFI2" s="9">
        <v>3</v>
      </c>
      <c r="IFJ2" s="6" t="s">
        <v>124</v>
      </c>
      <c r="IFK2" s="60" t="e">
        <f>(IFL2/'1. Портфель'!#REF!)*100</f>
        <v>#REF!</v>
      </c>
      <c r="IFL2" s="61">
        <v>6499</v>
      </c>
      <c r="IFM2" s="60">
        <v>0.06</v>
      </c>
      <c r="IFN2" s="61">
        <v>7395.7219999999998</v>
      </c>
      <c r="IFO2" s="60">
        <f t="shared" ref="IFO2" si="781">(6197/9719935)*100</f>
        <v>6.3755570381900703E-2</v>
      </c>
      <c r="IFP2" s="61" t="s">
        <v>126</v>
      </c>
      <c r="IFQ2" s="9">
        <v>3</v>
      </c>
      <c r="IFR2" s="6" t="s">
        <v>124</v>
      </c>
      <c r="IFS2" s="60" t="e">
        <f>(IFT2/'1. Портфель'!#REF!)*100</f>
        <v>#REF!</v>
      </c>
      <c r="IFT2" s="61">
        <v>6499</v>
      </c>
      <c r="IFU2" s="60">
        <v>0.06</v>
      </c>
      <c r="IFV2" s="61">
        <v>7395.7219999999998</v>
      </c>
      <c r="IFW2" s="60">
        <f t="shared" ref="IFW2" si="782">(6197/9719935)*100</f>
        <v>6.3755570381900703E-2</v>
      </c>
      <c r="IFX2" s="61" t="s">
        <v>126</v>
      </c>
      <c r="IFY2" s="9">
        <v>3</v>
      </c>
      <c r="IFZ2" s="6" t="s">
        <v>124</v>
      </c>
      <c r="IGA2" s="60" t="e">
        <f>(IGB2/'1. Портфель'!#REF!)*100</f>
        <v>#REF!</v>
      </c>
      <c r="IGB2" s="61">
        <v>6499</v>
      </c>
      <c r="IGC2" s="60">
        <v>0.06</v>
      </c>
      <c r="IGD2" s="61">
        <v>7395.7219999999998</v>
      </c>
      <c r="IGE2" s="60">
        <f t="shared" ref="IGE2" si="783">(6197/9719935)*100</f>
        <v>6.3755570381900703E-2</v>
      </c>
      <c r="IGF2" s="61" t="s">
        <v>126</v>
      </c>
      <c r="IGG2" s="9">
        <v>3</v>
      </c>
      <c r="IGH2" s="6" t="s">
        <v>124</v>
      </c>
      <c r="IGI2" s="60" t="e">
        <f>(IGJ2/'1. Портфель'!#REF!)*100</f>
        <v>#REF!</v>
      </c>
      <c r="IGJ2" s="61">
        <v>6499</v>
      </c>
      <c r="IGK2" s="60">
        <v>0.06</v>
      </c>
      <c r="IGL2" s="61">
        <v>7395.7219999999998</v>
      </c>
      <c r="IGM2" s="60">
        <f t="shared" ref="IGM2" si="784">(6197/9719935)*100</f>
        <v>6.3755570381900703E-2</v>
      </c>
      <c r="IGN2" s="61" t="s">
        <v>126</v>
      </c>
      <c r="IGO2" s="9">
        <v>3</v>
      </c>
      <c r="IGP2" s="6" t="s">
        <v>124</v>
      </c>
      <c r="IGQ2" s="60" t="e">
        <f>(IGR2/'1. Портфель'!#REF!)*100</f>
        <v>#REF!</v>
      </c>
      <c r="IGR2" s="61">
        <v>6499</v>
      </c>
      <c r="IGS2" s="60">
        <v>0.06</v>
      </c>
      <c r="IGT2" s="61">
        <v>7395.7219999999998</v>
      </c>
      <c r="IGU2" s="60">
        <f t="shared" ref="IGU2" si="785">(6197/9719935)*100</f>
        <v>6.3755570381900703E-2</v>
      </c>
      <c r="IGV2" s="61" t="s">
        <v>126</v>
      </c>
      <c r="IGW2" s="9">
        <v>3</v>
      </c>
      <c r="IGX2" s="6" t="s">
        <v>124</v>
      </c>
      <c r="IGY2" s="60" t="e">
        <f>(IGZ2/'1. Портфель'!#REF!)*100</f>
        <v>#REF!</v>
      </c>
      <c r="IGZ2" s="61">
        <v>6499</v>
      </c>
      <c r="IHA2" s="60">
        <v>0.06</v>
      </c>
      <c r="IHB2" s="61">
        <v>7395.7219999999998</v>
      </c>
      <c r="IHC2" s="60">
        <f t="shared" ref="IHC2" si="786">(6197/9719935)*100</f>
        <v>6.3755570381900703E-2</v>
      </c>
      <c r="IHD2" s="61" t="s">
        <v>126</v>
      </c>
      <c r="IHE2" s="9">
        <v>3</v>
      </c>
      <c r="IHF2" s="6" t="s">
        <v>124</v>
      </c>
      <c r="IHG2" s="60" t="e">
        <f>(IHH2/'1. Портфель'!#REF!)*100</f>
        <v>#REF!</v>
      </c>
      <c r="IHH2" s="61">
        <v>6499</v>
      </c>
      <c r="IHI2" s="60">
        <v>0.06</v>
      </c>
      <c r="IHJ2" s="61">
        <v>7395.7219999999998</v>
      </c>
      <c r="IHK2" s="60">
        <f t="shared" ref="IHK2" si="787">(6197/9719935)*100</f>
        <v>6.3755570381900703E-2</v>
      </c>
      <c r="IHL2" s="61" t="s">
        <v>126</v>
      </c>
      <c r="IHM2" s="9">
        <v>3</v>
      </c>
      <c r="IHN2" s="6" t="s">
        <v>124</v>
      </c>
      <c r="IHO2" s="60" t="e">
        <f>(IHP2/'1. Портфель'!#REF!)*100</f>
        <v>#REF!</v>
      </c>
      <c r="IHP2" s="61">
        <v>6499</v>
      </c>
      <c r="IHQ2" s="60">
        <v>0.06</v>
      </c>
      <c r="IHR2" s="61">
        <v>7395.7219999999998</v>
      </c>
      <c r="IHS2" s="60">
        <f t="shared" ref="IHS2" si="788">(6197/9719935)*100</f>
        <v>6.3755570381900703E-2</v>
      </c>
      <c r="IHT2" s="61" t="s">
        <v>126</v>
      </c>
      <c r="IHU2" s="9">
        <v>3</v>
      </c>
      <c r="IHV2" s="6" t="s">
        <v>124</v>
      </c>
      <c r="IHW2" s="60" t="e">
        <f>(IHX2/'1. Портфель'!#REF!)*100</f>
        <v>#REF!</v>
      </c>
      <c r="IHX2" s="61">
        <v>6499</v>
      </c>
      <c r="IHY2" s="60">
        <v>0.06</v>
      </c>
      <c r="IHZ2" s="61">
        <v>7395.7219999999998</v>
      </c>
      <c r="IIA2" s="60">
        <f t="shared" ref="IIA2" si="789">(6197/9719935)*100</f>
        <v>6.3755570381900703E-2</v>
      </c>
      <c r="IIB2" s="61" t="s">
        <v>126</v>
      </c>
      <c r="IIC2" s="9">
        <v>3</v>
      </c>
      <c r="IID2" s="6" t="s">
        <v>124</v>
      </c>
      <c r="IIE2" s="60" t="e">
        <f>(IIF2/'1. Портфель'!#REF!)*100</f>
        <v>#REF!</v>
      </c>
      <c r="IIF2" s="61">
        <v>6499</v>
      </c>
      <c r="IIG2" s="60">
        <v>0.06</v>
      </c>
      <c r="IIH2" s="61">
        <v>7395.7219999999998</v>
      </c>
      <c r="III2" s="60">
        <f t="shared" ref="III2" si="790">(6197/9719935)*100</f>
        <v>6.3755570381900703E-2</v>
      </c>
      <c r="IIJ2" s="61" t="s">
        <v>126</v>
      </c>
      <c r="IIK2" s="9">
        <v>3</v>
      </c>
      <c r="IIL2" s="6" t="s">
        <v>124</v>
      </c>
      <c r="IIM2" s="60" t="e">
        <f>(IIN2/'1. Портфель'!#REF!)*100</f>
        <v>#REF!</v>
      </c>
      <c r="IIN2" s="61">
        <v>6499</v>
      </c>
      <c r="IIO2" s="60">
        <v>0.06</v>
      </c>
      <c r="IIP2" s="61">
        <v>7395.7219999999998</v>
      </c>
      <c r="IIQ2" s="60">
        <f t="shared" ref="IIQ2" si="791">(6197/9719935)*100</f>
        <v>6.3755570381900703E-2</v>
      </c>
      <c r="IIR2" s="61" t="s">
        <v>126</v>
      </c>
      <c r="IIS2" s="9">
        <v>3</v>
      </c>
      <c r="IIT2" s="6" t="s">
        <v>124</v>
      </c>
      <c r="IIU2" s="60" t="e">
        <f>(IIV2/'1. Портфель'!#REF!)*100</f>
        <v>#REF!</v>
      </c>
      <c r="IIV2" s="61">
        <v>6499</v>
      </c>
      <c r="IIW2" s="60">
        <v>0.06</v>
      </c>
      <c r="IIX2" s="61">
        <v>7395.7219999999998</v>
      </c>
      <c r="IIY2" s="60">
        <f t="shared" ref="IIY2" si="792">(6197/9719935)*100</f>
        <v>6.3755570381900703E-2</v>
      </c>
      <c r="IIZ2" s="61" t="s">
        <v>126</v>
      </c>
      <c r="IJA2" s="9">
        <v>3</v>
      </c>
      <c r="IJB2" s="6" t="s">
        <v>124</v>
      </c>
      <c r="IJC2" s="60" t="e">
        <f>(IJD2/'1. Портфель'!#REF!)*100</f>
        <v>#REF!</v>
      </c>
      <c r="IJD2" s="61">
        <v>6499</v>
      </c>
      <c r="IJE2" s="60">
        <v>0.06</v>
      </c>
      <c r="IJF2" s="61">
        <v>7395.7219999999998</v>
      </c>
      <c r="IJG2" s="60">
        <f t="shared" ref="IJG2" si="793">(6197/9719935)*100</f>
        <v>6.3755570381900703E-2</v>
      </c>
      <c r="IJH2" s="61" t="s">
        <v>126</v>
      </c>
      <c r="IJI2" s="9">
        <v>3</v>
      </c>
      <c r="IJJ2" s="6" t="s">
        <v>124</v>
      </c>
      <c r="IJK2" s="60" t="e">
        <f>(IJL2/'1. Портфель'!#REF!)*100</f>
        <v>#REF!</v>
      </c>
      <c r="IJL2" s="61">
        <v>6499</v>
      </c>
      <c r="IJM2" s="60">
        <v>0.06</v>
      </c>
      <c r="IJN2" s="61">
        <v>7395.7219999999998</v>
      </c>
      <c r="IJO2" s="60">
        <f t="shared" ref="IJO2" si="794">(6197/9719935)*100</f>
        <v>6.3755570381900703E-2</v>
      </c>
      <c r="IJP2" s="61" t="s">
        <v>126</v>
      </c>
      <c r="IJQ2" s="9">
        <v>3</v>
      </c>
      <c r="IJR2" s="6" t="s">
        <v>124</v>
      </c>
      <c r="IJS2" s="60" t="e">
        <f>(IJT2/'1. Портфель'!#REF!)*100</f>
        <v>#REF!</v>
      </c>
      <c r="IJT2" s="61">
        <v>6499</v>
      </c>
      <c r="IJU2" s="60">
        <v>0.06</v>
      </c>
      <c r="IJV2" s="61">
        <v>7395.7219999999998</v>
      </c>
      <c r="IJW2" s="60">
        <f t="shared" ref="IJW2" si="795">(6197/9719935)*100</f>
        <v>6.3755570381900703E-2</v>
      </c>
      <c r="IJX2" s="61" t="s">
        <v>126</v>
      </c>
      <c r="IJY2" s="9">
        <v>3</v>
      </c>
      <c r="IJZ2" s="6" t="s">
        <v>124</v>
      </c>
      <c r="IKA2" s="60" t="e">
        <f>(IKB2/'1. Портфель'!#REF!)*100</f>
        <v>#REF!</v>
      </c>
      <c r="IKB2" s="61">
        <v>6499</v>
      </c>
      <c r="IKC2" s="60">
        <v>0.06</v>
      </c>
      <c r="IKD2" s="61">
        <v>7395.7219999999998</v>
      </c>
      <c r="IKE2" s="60">
        <f t="shared" ref="IKE2" si="796">(6197/9719935)*100</f>
        <v>6.3755570381900703E-2</v>
      </c>
      <c r="IKF2" s="61" t="s">
        <v>126</v>
      </c>
      <c r="IKG2" s="9">
        <v>3</v>
      </c>
      <c r="IKH2" s="6" t="s">
        <v>124</v>
      </c>
      <c r="IKI2" s="60" t="e">
        <f>(IKJ2/'1. Портфель'!#REF!)*100</f>
        <v>#REF!</v>
      </c>
      <c r="IKJ2" s="61">
        <v>6499</v>
      </c>
      <c r="IKK2" s="60">
        <v>0.06</v>
      </c>
      <c r="IKL2" s="61">
        <v>7395.7219999999998</v>
      </c>
      <c r="IKM2" s="60">
        <f t="shared" ref="IKM2" si="797">(6197/9719935)*100</f>
        <v>6.3755570381900703E-2</v>
      </c>
      <c r="IKN2" s="61" t="s">
        <v>126</v>
      </c>
      <c r="IKO2" s="9">
        <v>3</v>
      </c>
      <c r="IKP2" s="6" t="s">
        <v>124</v>
      </c>
      <c r="IKQ2" s="60" t="e">
        <f>(IKR2/'1. Портфель'!#REF!)*100</f>
        <v>#REF!</v>
      </c>
      <c r="IKR2" s="61">
        <v>6499</v>
      </c>
      <c r="IKS2" s="60">
        <v>0.06</v>
      </c>
      <c r="IKT2" s="61">
        <v>7395.7219999999998</v>
      </c>
      <c r="IKU2" s="60">
        <f t="shared" ref="IKU2" si="798">(6197/9719935)*100</f>
        <v>6.3755570381900703E-2</v>
      </c>
      <c r="IKV2" s="61" t="s">
        <v>126</v>
      </c>
      <c r="IKW2" s="9">
        <v>3</v>
      </c>
      <c r="IKX2" s="6" t="s">
        <v>124</v>
      </c>
      <c r="IKY2" s="60" t="e">
        <f>(IKZ2/'1. Портфель'!#REF!)*100</f>
        <v>#REF!</v>
      </c>
      <c r="IKZ2" s="61">
        <v>6499</v>
      </c>
      <c r="ILA2" s="60">
        <v>0.06</v>
      </c>
      <c r="ILB2" s="61">
        <v>7395.7219999999998</v>
      </c>
      <c r="ILC2" s="60">
        <f t="shared" ref="ILC2" si="799">(6197/9719935)*100</f>
        <v>6.3755570381900703E-2</v>
      </c>
      <c r="ILD2" s="61" t="s">
        <v>126</v>
      </c>
      <c r="ILE2" s="9">
        <v>3</v>
      </c>
      <c r="ILF2" s="6" t="s">
        <v>124</v>
      </c>
      <c r="ILG2" s="60" t="e">
        <f>(ILH2/'1. Портфель'!#REF!)*100</f>
        <v>#REF!</v>
      </c>
      <c r="ILH2" s="61">
        <v>6499</v>
      </c>
      <c r="ILI2" s="60">
        <v>0.06</v>
      </c>
      <c r="ILJ2" s="61">
        <v>7395.7219999999998</v>
      </c>
      <c r="ILK2" s="60">
        <f t="shared" ref="ILK2" si="800">(6197/9719935)*100</f>
        <v>6.3755570381900703E-2</v>
      </c>
      <c r="ILL2" s="61" t="s">
        <v>126</v>
      </c>
      <c r="ILM2" s="9">
        <v>3</v>
      </c>
      <c r="ILN2" s="6" t="s">
        <v>124</v>
      </c>
      <c r="ILO2" s="60" t="e">
        <f>(ILP2/'1. Портфель'!#REF!)*100</f>
        <v>#REF!</v>
      </c>
      <c r="ILP2" s="61">
        <v>6499</v>
      </c>
      <c r="ILQ2" s="60">
        <v>0.06</v>
      </c>
      <c r="ILR2" s="61">
        <v>7395.7219999999998</v>
      </c>
      <c r="ILS2" s="60">
        <f t="shared" ref="ILS2" si="801">(6197/9719935)*100</f>
        <v>6.3755570381900703E-2</v>
      </c>
      <c r="ILT2" s="61" t="s">
        <v>126</v>
      </c>
      <c r="ILU2" s="9">
        <v>3</v>
      </c>
      <c r="ILV2" s="6" t="s">
        <v>124</v>
      </c>
      <c r="ILW2" s="60" t="e">
        <f>(ILX2/'1. Портфель'!#REF!)*100</f>
        <v>#REF!</v>
      </c>
      <c r="ILX2" s="61">
        <v>6499</v>
      </c>
      <c r="ILY2" s="60">
        <v>0.06</v>
      </c>
      <c r="ILZ2" s="61">
        <v>7395.7219999999998</v>
      </c>
      <c r="IMA2" s="60">
        <f t="shared" ref="IMA2" si="802">(6197/9719935)*100</f>
        <v>6.3755570381900703E-2</v>
      </c>
      <c r="IMB2" s="61" t="s">
        <v>126</v>
      </c>
      <c r="IMC2" s="9">
        <v>3</v>
      </c>
      <c r="IMD2" s="6" t="s">
        <v>124</v>
      </c>
      <c r="IME2" s="60" t="e">
        <f>(IMF2/'1. Портфель'!#REF!)*100</f>
        <v>#REF!</v>
      </c>
      <c r="IMF2" s="61">
        <v>6499</v>
      </c>
      <c r="IMG2" s="60">
        <v>0.06</v>
      </c>
      <c r="IMH2" s="61">
        <v>7395.7219999999998</v>
      </c>
      <c r="IMI2" s="60">
        <f t="shared" ref="IMI2" si="803">(6197/9719935)*100</f>
        <v>6.3755570381900703E-2</v>
      </c>
      <c r="IMJ2" s="61" t="s">
        <v>126</v>
      </c>
      <c r="IMK2" s="9">
        <v>3</v>
      </c>
      <c r="IML2" s="6" t="s">
        <v>124</v>
      </c>
      <c r="IMM2" s="60" t="e">
        <f>(IMN2/'1. Портфель'!#REF!)*100</f>
        <v>#REF!</v>
      </c>
      <c r="IMN2" s="61">
        <v>6499</v>
      </c>
      <c r="IMO2" s="60">
        <v>0.06</v>
      </c>
      <c r="IMP2" s="61">
        <v>7395.7219999999998</v>
      </c>
      <c r="IMQ2" s="60">
        <f t="shared" ref="IMQ2" si="804">(6197/9719935)*100</f>
        <v>6.3755570381900703E-2</v>
      </c>
      <c r="IMR2" s="61" t="s">
        <v>126</v>
      </c>
      <c r="IMS2" s="9">
        <v>3</v>
      </c>
      <c r="IMT2" s="6" t="s">
        <v>124</v>
      </c>
      <c r="IMU2" s="60" t="e">
        <f>(IMV2/'1. Портфель'!#REF!)*100</f>
        <v>#REF!</v>
      </c>
      <c r="IMV2" s="61">
        <v>6499</v>
      </c>
      <c r="IMW2" s="60">
        <v>0.06</v>
      </c>
      <c r="IMX2" s="61">
        <v>7395.7219999999998</v>
      </c>
      <c r="IMY2" s="60">
        <f t="shared" ref="IMY2" si="805">(6197/9719935)*100</f>
        <v>6.3755570381900703E-2</v>
      </c>
      <c r="IMZ2" s="61" t="s">
        <v>126</v>
      </c>
      <c r="INA2" s="9">
        <v>3</v>
      </c>
      <c r="INB2" s="6" t="s">
        <v>124</v>
      </c>
      <c r="INC2" s="60" t="e">
        <f>(IND2/'1. Портфель'!#REF!)*100</f>
        <v>#REF!</v>
      </c>
      <c r="IND2" s="61">
        <v>6499</v>
      </c>
      <c r="INE2" s="60">
        <v>0.06</v>
      </c>
      <c r="INF2" s="61">
        <v>7395.7219999999998</v>
      </c>
      <c r="ING2" s="60">
        <f t="shared" ref="ING2" si="806">(6197/9719935)*100</f>
        <v>6.3755570381900703E-2</v>
      </c>
      <c r="INH2" s="61" t="s">
        <v>126</v>
      </c>
      <c r="INI2" s="9">
        <v>3</v>
      </c>
      <c r="INJ2" s="6" t="s">
        <v>124</v>
      </c>
      <c r="INK2" s="60" t="e">
        <f>(INL2/'1. Портфель'!#REF!)*100</f>
        <v>#REF!</v>
      </c>
      <c r="INL2" s="61">
        <v>6499</v>
      </c>
      <c r="INM2" s="60">
        <v>0.06</v>
      </c>
      <c r="INN2" s="61">
        <v>7395.7219999999998</v>
      </c>
      <c r="INO2" s="60">
        <f t="shared" ref="INO2" si="807">(6197/9719935)*100</f>
        <v>6.3755570381900703E-2</v>
      </c>
      <c r="INP2" s="61" t="s">
        <v>126</v>
      </c>
      <c r="INQ2" s="9">
        <v>3</v>
      </c>
      <c r="INR2" s="6" t="s">
        <v>124</v>
      </c>
      <c r="INS2" s="60" t="e">
        <f>(INT2/'1. Портфель'!#REF!)*100</f>
        <v>#REF!</v>
      </c>
      <c r="INT2" s="61">
        <v>6499</v>
      </c>
      <c r="INU2" s="60">
        <v>0.06</v>
      </c>
      <c r="INV2" s="61">
        <v>7395.7219999999998</v>
      </c>
      <c r="INW2" s="60">
        <f t="shared" ref="INW2" si="808">(6197/9719935)*100</f>
        <v>6.3755570381900703E-2</v>
      </c>
      <c r="INX2" s="61" t="s">
        <v>126</v>
      </c>
      <c r="INY2" s="9">
        <v>3</v>
      </c>
      <c r="INZ2" s="6" t="s">
        <v>124</v>
      </c>
      <c r="IOA2" s="60" t="e">
        <f>(IOB2/'1. Портфель'!#REF!)*100</f>
        <v>#REF!</v>
      </c>
      <c r="IOB2" s="61">
        <v>6499</v>
      </c>
      <c r="IOC2" s="60">
        <v>0.06</v>
      </c>
      <c r="IOD2" s="61">
        <v>7395.7219999999998</v>
      </c>
      <c r="IOE2" s="60">
        <f t="shared" ref="IOE2" si="809">(6197/9719935)*100</f>
        <v>6.3755570381900703E-2</v>
      </c>
      <c r="IOF2" s="61" t="s">
        <v>126</v>
      </c>
      <c r="IOG2" s="9">
        <v>3</v>
      </c>
      <c r="IOH2" s="6" t="s">
        <v>124</v>
      </c>
      <c r="IOI2" s="60" t="e">
        <f>(IOJ2/'1. Портфель'!#REF!)*100</f>
        <v>#REF!</v>
      </c>
      <c r="IOJ2" s="61">
        <v>6499</v>
      </c>
      <c r="IOK2" s="60">
        <v>0.06</v>
      </c>
      <c r="IOL2" s="61">
        <v>7395.7219999999998</v>
      </c>
      <c r="IOM2" s="60">
        <f t="shared" ref="IOM2" si="810">(6197/9719935)*100</f>
        <v>6.3755570381900703E-2</v>
      </c>
      <c r="ION2" s="61" t="s">
        <v>126</v>
      </c>
      <c r="IOO2" s="9">
        <v>3</v>
      </c>
      <c r="IOP2" s="6" t="s">
        <v>124</v>
      </c>
      <c r="IOQ2" s="60" t="e">
        <f>(IOR2/'1. Портфель'!#REF!)*100</f>
        <v>#REF!</v>
      </c>
      <c r="IOR2" s="61">
        <v>6499</v>
      </c>
      <c r="IOS2" s="60">
        <v>0.06</v>
      </c>
      <c r="IOT2" s="61">
        <v>7395.7219999999998</v>
      </c>
      <c r="IOU2" s="60">
        <f t="shared" ref="IOU2" si="811">(6197/9719935)*100</f>
        <v>6.3755570381900703E-2</v>
      </c>
      <c r="IOV2" s="61" t="s">
        <v>126</v>
      </c>
      <c r="IOW2" s="9">
        <v>3</v>
      </c>
      <c r="IOX2" s="6" t="s">
        <v>124</v>
      </c>
      <c r="IOY2" s="60" t="e">
        <f>(IOZ2/'1. Портфель'!#REF!)*100</f>
        <v>#REF!</v>
      </c>
      <c r="IOZ2" s="61">
        <v>6499</v>
      </c>
      <c r="IPA2" s="60">
        <v>0.06</v>
      </c>
      <c r="IPB2" s="61">
        <v>7395.7219999999998</v>
      </c>
      <c r="IPC2" s="60">
        <f t="shared" ref="IPC2" si="812">(6197/9719935)*100</f>
        <v>6.3755570381900703E-2</v>
      </c>
      <c r="IPD2" s="61" t="s">
        <v>126</v>
      </c>
      <c r="IPE2" s="9">
        <v>3</v>
      </c>
      <c r="IPF2" s="6" t="s">
        <v>124</v>
      </c>
      <c r="IPG2" s="60" t="e">
        <f>(IPH2/'1. Портфель'!#REF!)*100</f>
        <v>#REF!</v>
      </c>
      <c r="IPH2" s="61">
        <v>6499</v>
      </c>
      <c r="IPI2" s="60">
        <v>0.06</v>
      </c>
      <c r="IPJ2" s="61">
        <v>7395.7219999999998</v>
      </c>
      <c r="IPK2" s="60">
        <f t="shared" ref="IPK2" si="813">(6197/9719935)*100</f>
        <v>6.3755570381900703E-2</v>
      </c>
      <c r="IPL2" s="61" t="s">
        <v>126</v>
      </c>
      <c r="IPM2" s="9">
        <v>3</v>
      </c>
      <c r="IPN2" s="6" t="s">
        <v>124</v>
      </c>
      <c r="IPO2" s="60" t="e">
        <f>(IPP2/'1. Портфель'!#REF!)*100</f>
        <v>#REF!</v>
      </c>
      <c r="IPP2" s="61">
        <v>6499</v>
      </c>
      <c r="IPQ2" s="60">
        <v>0.06</v>
      </c>
      <c r="IPR2" s="61">
        <v>7395.7219999999998</v>
      </c>
      <c r="IPS2" s="60">
        <f t="shared" ref="IPS2" si="814">(6197/9719935)*100</f>
        <v>6.3755570381900703E-2</v>
      </c>
      <c r="IPT2" s="61" t="s">
        <v>126</v>
      </c>
      <c r="IPU2" s="9">
        <v>3</v>
      </c>
      <c r="IPV2" s="6" t="s">
        <v>124</v>
      </c>
      <c r="IPW2" s="60" t="e">
        <f>(IPX2/'1. Портфель'!#REF!)*100</f>
        <v>#REF!</v>
      </c>
      <c r="IPX2" s="61">
        <v>6499</v>
      </c>
      <c r="IPY2" s="60">
        <v>0.06</v>
      </c>
      <c r="IPZ2" s="61">
        <v>7395.7219999999998</v>
      </c>
      <c r="IQA2" s="60">
        <f t="shared" ref="IQA2" si="815">(6197/9719935)*100</f>
        <v>6.3755570381900703E-2</v>
      </c>
      <c r="IQB2" s="61" t="s">
        <v>126</v>
      </c>
      <c r="IQC2" s="9">
        <v>3</v>
      </c>
      <c r="IQD2" s="6" t="s">
        <v>124</v>
      </c>
      <c r="IQE2" s="60" t="e">
        <f>(IQF2/'1. Портфель'!#REF!)*100</f>
        <v>#REF!</v>
      </c>
      <c r="IQF2" s="61">
        <v>6499</v>
      </c>
      <c r="IQG2" s="60">
        <v>0.06</v>
      </c>
      <c r="IQH2" s="61">
        <v>7395.7219999999998</v>
      </c>
      <c r="IQI2" s="60">
        <f t="shared" ref="IQI2" si="816">(6197/9719935)*100</f>
        <v>6.3755570381900703E-2</v>
      </c>
      <c r="IQJ2" s="61" t="s">
        <v>126</v>
      </c>
      <c r="IQK2" s="9">
        <v>3</v>
      </c>
      <c r="IQL2" s="6" t="s">
        <v>124</v>
      </c>
      <c r="IQM2" s="60" t="e">
        <f>(IQN2/'1. Портфель'!#REF!)*100</f>
        <v>#REF!</v>
      </c>
      <c r="IQN2" s="61">
        <v>6499</v>
      </c>
      <c r="IQO2" s="60">
        <v>0.06</v>
      </c>
      <c r="IQP2" s="61">
        <v>7395.7219999999998</v>
      </c>
      <c r="IQQ2" s="60">
        <f t="shared" ref="IQQ2" si="817">(6197/9719935)*100</f>
        <v>6.3755570381900703E-2</v>
      </c>
      <c r="IQR2" s="61" t="s">
        <v>126</v>
      </c>
      <c r="IQS2" s="9">
        <v>3</v>
      </c>
      <c r="IQT2" s="6" t="s">
        <v>124</v>
      </c>
      <c r="IQU2" s="60" t="e">
        <f>(IQV2/'1. Портфель'!#REF!)*100</f>
        <v>#REF!</v>
      </c>
      <c r="IQV2" s="61">
        <v>6499</v>
      </c>
      <c r="IQW2" s="60">
        <v>0.06</v>
      </c>
      <c r="IQX2" s="61">
        <v>7395.7219999999998</v>
      </c>
      <c r="IQY2" s="60">
        <f t="shared" ref="IQY2" si="818">(6197/9719935)*100</f>
        <v>6.3755570381900703E-2</v>
      </c>
      <c r="IQZ2" s="61" t="s">
        <v>126</v>
      </c>
      <c r="IRA2" s="9">
        <v>3</v>
      </c>
      <c r="IRB2" s="6" t="s">
        <v>124</v>
      </c>
      <c r="IRC2" s="60" t="e">
        <f>(IRD2/'1. Портфель'!#REF!)*100</f>
        <v>#REF!</v>
      </c>
      <c r="IRD2" s="61">
        <v>6499</v>
      </c>
      <c r="IRE2" s="60">
        <v>0.06</v>
      </c>
      <c r="IRF2" s="61">
        <v>7395.7219999999998</v>
      </c>
      <c r="IRG2" s="60">
        <f t="shared" ref="IRG2" si="819">(6197/9719935)*100</f>
        <v>6.3755570381900703E-2</v>
      </c>
      <c r="IRH2" s="61" t="s">
        <v>126</v>
      </c>
      <c r="IRI2" s="9">
        <v>3</v>
      </c>
      <c r="IRJ2" s="6" t="s">
        <v>124</v>
      </c>
      <c r="IRK2" s="60" t="e">
        <f>(IRL2/'1. Портфель'!#REF!)*100</f>
        <v>#REF!</v>
      </c>
      <c r="IRL2" s="61">
        <v>6499</v>
      </c>
      <c r="IRM2" s="60">
        <v>0.06</v>
      </c>
      <c r="IRN2" s="61">
        <v>7395.7219999999998</v>
      </c>
      <c r="IRO2" s="60">
        <f t="shared" ref="IRO2" si="820">(6197/9719935)*100</f>
        <v>6.3755570381900703E-2</v>
      </c>
      <c r="IRP2" s="61" t="s">
        <v>126</v>
      </c>
      <c r="IRQ2" s="9">
        <v>3</v>
      </c>
      <c r="IRR2" s="6" t="s">
        <v>124</v>
      </c>
      <c r="IRS2" s="60" t="e">
        <f>(IRT2/'1. Портфель'!#REF!)*100</f>
        <v>#REF!</v>
      </c>
      <c r="IRT2" s="61">
        <v>6499</v>
      </c>
      <c r="IRU2" s="60">
        <v>0.06</v>
      </c>
      <c r="IRV2" s="61">
        <v>7395.7219999999998</v>
      </c>
      <c r="IRW2" s="60">
        <f t="shared" ref="IRW2" si="821">(6197/9719935)*100</f>
        <v>6.3755570381900703E-2</v>
      </c>
      <c r="IRX2" s="61" t="s">
        <v>126</v>
      </c>
      <c r="IRY2" s="9">
        <v>3</v>
      </c>
      <c r="IRZ2" s="6" t="s">
        <v>124</v>
      </c>
      <c r="ISA2" s="60" t="e">
        <f>(ISB2/'1. Портфель'!#REF!)*100</f>
        <v>#REF!</v>
      </c>
      <c r="ISB2" s="61">
        <v>6499</v>
      </c>
      <c r="ISC2" s="60">
        <v>0.06</v>
      </c>
      <c r="ISD2" s="61">
        <v>7395.7219999999998</v>
      </c>
      <c r="ISE2" s="60">
        <f t="shared" ref="ISE2" si="822">(6197/9719935)*100</f>
        <v>6.3755570381900703E-2</v>
      </c>
      <c r="ISF2" s="61" t="s">
        <v>126</v>
      </c>
      <c r="ISG2" s="9">
        <v>3</v>
      </c>
      <c r="ISH2" s="6" t="s">
        <v>124</v>
      </c>
      <c r="ISI2" s="60" t="e">
        <f>(ISJ2/'1. Портфель'!#REF!)*100</f>
        <v>#REF!</v>
      </c>
      <c r="ISJ2" s="61">
        <v>6499</v>
      </c>
      <c r="ISK2" s="60">
        <v>0.06</v>
      </c>
      <c r="ISL2" s="61">
        <v>7395.7219999999998</v>
      </c>
      <c r="ISM2" s="60">
        <f t="shared" ref="ISM2" si="823">(6197/9719935)*100</f>
        <v>6.3755570381900703E-2</v>
      </c>
      <c r="ISN2" s="61" t="s">
        <v>126</v>
      </c>
      <c r="ISO2" s="9">
        <v>3</v>
      </c>
      <c r="ISP2" s="6" t="s">
        <v>124</v>
      </c>
      <c r="ISQ2" s="60" t="e">
        <f>(ISR2/'1. Портфель'!#REF!)*100</f>
        <v>#REF!</v>
      </c>
      <c r="ISR2" s="61">
        <v>6499</v>
      </c>
      <c r="ISS2" s="60">
        <v>0.06</v>
      </c>
      <c r="IST2" s="61">
        <v>7395.7219999999998</v>
      </c>
      <c r="ISU2" s="60">
        <f t="shared" ref="ISU2" si="824">(6197/9719935)*100</f>
        <v>6.3755570381900703E-2</v>
      </c>
      <c r="ISV2" s="61" t="s">
        <v>126</v>
      </c>
      <c r="ISW2" s="9">
        <v>3</v>
      </c>
      <c r="ISX2" s="6" t="s">
        <v>124</v>
      </c>
      <c r="ISY2" s="60" t="e">
        <f>(ISZ2/'1. Портфель'!#REF!)*100</f>
        <v>#REF!</v>
      </c>
      <c r="ISZ2" s="61">
        <v>6499</v>
      </c>
      <c r="ITA2" s="60">
        <v>0.06</v>
      </c>
      <c r="ITB2" s="61">
        <v>7395.7219999999998</v>
      </c>
      <c r="ITC2" s="60">
        <f t="shared" ref="ITC2" si="825">(6197/9719935)*100</f>
        <v>6.3755570381900703E-2</v>
      </c>
      <c r="ITD2" s="61" t="s">
        <v>126</v>
      </c>
      <c r="ITE2" s="9">
        <v>3</v>
      </c>
      <c r="ITF2" s="6" t="s">
        <v>124</v>
      </c>
      <c r="ITG2" s="60" t="e">
        <f>(ITH2/'1. Портфель'!#REF!)*100</f>
        <v>#REF!</v>
      </c>
      <c r="ITH2" s="61">
        <v>6499</v>
      </c>
      <c r="ITI2" s="60">
        <v>0.06</v>
      </c>
      <c r="ITJ2" s="61">
        <v>7395.7219999999998</v>
      </c>
      <c r="ITK2" s="60">
        <f t="shared" ref="ITK2" si="826">(6197/9719935)*100</f>
        <v>6.3755570381900703E-2</v>
      </c>
      <c r="ITL2" s="61" t="s">
        <v>126</v>
      </c>
      <c r="ITM2" s="9">
        <v>3</v>
      </c>
      <c r="ITN2" s="6" t="s">
        <v>124</v>
      </c>
      <c r="ITO2" s="60" t="e">
        <f>(ITP2/'1. Портфель'!#REF!)*100</f>
        <v>#REF!</v>
      </c>
      <c r="ITP2" s="61">
        <v>6499</v>
      </c>
      <c r="ITQ2" s="60">
        <v>0.06</v>
      </c>
      <c r="ITR2" s="61">
        <v>7395.7219999999998</v>
      </c>
      <c r="ITS2" s="60">
        <f t="shared" ref="ITS2" si="827">(6197/9719935)*100</f>
        <v>6.3755570381900703E-2</v>
      </c>
      <c r="ITT2" s="61" t="s">
        <v>126</v>
      </c>
      <c r="ITU2" s="9">
        <v>3</v>
      </c>
      <c r="ITV2" s="6" t="s">
        <v>124</v>
      </c>
      <c r="ITW2" s="60" t="e">
        <f>(ITX2/'1. Портфель'!#REF!)*100</f>
        <v>#REF!</v>
      </c>
      <c r="ITX2" s="61">
        <v>6499</v>
      </c>
      <c r="ITY2" s="60">
        <v>0.06</v>
      </c>
      <c r="ITZ2" s="61">
        <v>7395.7219999999998</v>
      </c>
      <c r="IUA2" s="60">
        <f t="shared" ref="IUA2" si="828">(6197/9719935)*100</f>
        <v>6.3755570381900703E-2</v>
      </c>
      <c r="IUB2" s="61" t="s">
        <v>126</v>
      </c>
      <c r="IUC2" s="9">
        <v>3</v>
      </c>
      <c r="IUD2" s="6" t="s">
        <v>124</v>
      </c>
      <c r="IUE2" s="60" t="e">
        <f>(IUF2/'1. Портфель'!#REF!)*100</f>
        <v>#REF!</v>
      </c>
      <c r="IUF2" s="61">
        <v>6499</v>
      </c>
      <c r="IUG2" s="60">
        <v>0.06</v>
      </c>
      <c r="IUH2" s="61">
        <v>7395.7219999999998</v>
      </c>
      <c r="IUI2" s="60">
        <f t="shared" ref="IUI2" si="829">(6197/9719935)*100</f>
        <v>6.3755570381900703E-2</v>
      </c>
      <c r="IUJ2" s="61" t="s">
        <v>126</v>
      </c>
      <c r="IUK2" s="9">
        <v>3</v>
      </c>
      <c r="IUL2" s="6" t="s">
        <v>124</v>
      </c>
      <c r="IUM2" s="60" t="e">
        <f>(IUN2/'1. Портфель'!#REF!)*100</f>
        <v>#REF!</v>
      </c>
      <c r="IUN2" s="61">
        <v>6499</v>
      </c>
      <c r="IUO2" s="60">
        <v>0.06</v>
      </c>
      <c r="IUP2" s="61">
        <v>7395.7219999999998</v>
      </c>
      <c r="IUQ2" s="60">
        <f t="shared" ref="IUQ2" si="830">(6197/9719935)*100</f>
        <v>6.3755570381900703E-2</v>
      </c>
      <c r="IUR2" s="61" t="s">
        <v>126</v>
      </c>
      <c r="IUS2" s="9">
        <v>3</v>
      </c>
      <c r="IUT2" s="6" t="s">
        <v>124</v>
      </c>
      <c r="IUU2" s="60" t="e">
        <f>(IUV2/'1. Портфель'!#REF!)*100</f>
        <v>#REF!</v>
      </c>
      <c r="IUV2" s="61">
        <v>6499</v>
      </c>
      <c r="IUW2" s="60">
        <v>0.06</v>
      </c>
      <c r="IUX2" s="61">
        <v>7395.7219999999998</v>
      </c>
      <c r="IUY2" s="60">
        <f t="shared" ref="IUY2" si="831">(6197/9719935)*100</f>
        <v>6.3755570381900703E-2</v>
      </c>
      <c r="IUZ2" s="61" t="s">
        <v>126</v>
      </c>
      <c r="IVA2" s="9">
        <v>3</v>
      </c>
      <c r="IVB2" s="6" t="s">
        <v>124</v>
      </c>
      <c r="IVC2" s="60" t="e">
        <f>(IVD2/'1. Портфель'!#REF!)*100</f>
        <v>#REF!</v>
      </c>
      <c r="IVD2" s="61">
        <v>6499</v>
      </c>
      <c r="IVE2" s="60">
        <v>0.06</v>
      </c>
      <c r="IVF2" s="61">
        <v>7395.7219999999998</v>
      </c>
      <c r="IVG2" s="60">
        <f t="shared" ref="IVG2" si="832">(6197/9719935)*100</f>
        <v>6.3755570381900703E-2</v>
      </c>
      <c r="IVH2" s="61" t="s">
        <v>126</v>
      </c>
      <c r="IVI2" s="9">
        <v>3</v>
      </c>
      <c r="IVJ2" s="6" t="s">
        <v>124</v>
      </c>
      <c r="IVK2" s="60" t="e">
        <f>(IVL2/'1. Портфель'!#REF!)*100</f>
        <v>#REF!</v>
      </c>
      <c r="IVL2" s="61">
        <v>6499</v>
      </c>
      <c r="IVM2" s="60">
        <v>0.06</v>
      </c>
      <c r="IVN2" s="61">
        <v>7395.7219999999998</v>
      </c>
      <c r="IVO2" s="60">
        <f t="shared" ref="IVO2" si="833">(6197/9719935)*100</f>
        <v>6.3755570381900703E-2</v>
      </c>
      <c r="IVP2" s="61" t="s">
        <v>126</v>
      </c>
      <c r="IVQ2" s="9">
        <v>3</v>
      </c>
      <c r="IVR2" s="6" t="s">
        <v>124</v>
      </c>
      <c r="IVS2" s="60" t="e">
        <f>(IVT2/'1. Портфель'!#REF!)*100</f>
        <v>#REF!</v>
      </c>
      <c r="IVT2" s="61">
        <v>6499</v>
      </c>
      <c r="IVU2" s="60">
        <v>0.06</v>
      </c>
      <c r="IVV2" s="61">
        <v>7395.7219999999998</v>
      </c>
      <c r="IVW2" s="60">
        <f t="shared" ref="IVW2" si="834">(6197/9719935)*100</f>
        <v>6.3755570381900703E-2</v>
      </c>
      <c r="IVX2" s="61" t="s">
        <v>126</v>
      </c>
      <c r="IVY2" s="9">
        <v>3</v>
      </c>
      <c r="IVZ2" s="6" t="s">
        <v>124</v>
      </c>
      <c r="IWA2" s="60" t="e">
        <f>(IWB2/'1. Портфель'!#REF!)*100</f>
        <v>#REF!</v>
      </c>
      <c r="IWB2" s="61">
        <v>6499</v>
      </c>
      <c r="IWC2" s="60">
        <v>0.06</v>
      </c>
      <c r="IWD2" s="61">
        <v>7395.7219999999998</v>
      </c>
      <c r="IWE2" s="60">
        <f t="shared" ref="IWE2" si="835">(6197/9719935)*100</f>
        <v>6.3755570381900703E-2</v>
      </c>
      <c r="IWF2" s="61" t="s">
        <v>126</v>
      </c>
      <c r="IWG2" s="9">
        <v>3</v>
      </c>
      <c r="IWH2" s="6" t="s">
        <v>124</v>
      </c>
      <c r="IWI2" s="60" t="e">
        <f>(IWJ2/'1. Портфель'!#REF!)*100</f>
        <v>#REF!</v>
      </c>
      <c r="IWJ2" s="61">
        <v>6499</v>
      </c>
      <c r="IWK2" s="60">
        <v>0.06</v>
      </c>
      <c r="IWL2" s="61">
        <v>7395.7219999999998</v>
      </c>
      <c r="IWM2" s="60">
        <f t="shared" ref="IWM2" si="836">(6197/9719935)*100</f>
        <v>6.3755570381900703E-2</v>
      </c>
      <c r="IWN2" s="61" t="s">
        <v>126</v>
      </c>
      <c r="IWO2" s="9">
        <v>3</v>
      </c>
      <c r="IWP2" s="6" t="s">
        <v>124</v>
      </c>
      <c r="IWQ2" s="60" t="e">
        <f>(IWR2/'1. Портфель'!#REF!)*100</f>
        <v>#REF!</v>
      </c>
      <c r="IWR2" s="61">
        <v>6499</v>
      </c>
      <c r="IWS2" s="60">
        <v>0.06</v>
      </c>
      <c r="IWT2" s="61">
        <v>7395.7219999999998</v>
      </c>
      <c r="IWU2" s="60">
        <f t="shared" ref="IWU2" si="837">(6197/9719935)*100</f>
        <v>6.3755570381900703E-2</v>
      </c>
      <c r="IWV2" s="61" t="s">
        <v>126</v>
      </c>
      <c r="IWW2" s="9">
        <v>3</v>
      </c>
      <c r="IWX2" s="6" t="s">
        <v>124</v>
      </c>
      <c r="IWY2" s="60" t="e">
        <f>(IWZ2/'1. Портфель'!#REF!)*100</f>
        <v>#REF!</v>
      </c>
      <c r="IWZ2" s="61">
        <v>6499</v>
      </c>
      <c r="IXA2" s="60">
        <v>0.06</v>
      </c>
      <c r="IXB2" s="61">
        <v>7395.7219999999998</v>
      </c>
      <c r="IXC2" s="60">
        <f t="shared" ref="IXC2" si="838">(6197/9719935)*100</f>
        <v>6.3755570381900703E-2</v>
      </c>
      <c r="IXD2" s="61" t="s">
        <v>126</v>
      </c>
      <c r="IXE2" s="9">
        <v>3</v>
      </c>
      <c r="IXF2" s="6" t="s">
        <v>124</v>
      </c>
      <c r="IXG2" s="60" t="e">
        <f>(IXH2/'1. Портфель'!#REF!)*100</f>
        <v>#REF!</v>
      </c>
      <c r="IXH2" s="61">
        <v>6499</v>
      </c>
      <c r="IXI2" s="60">
        <v>0.06</v>
      </c>
      <c r="IXJ2" s="61">
        <v>7395.7219999999998</v>
      </c>
      <c r="IXK2" s="60">
        <f t="shared" ref="IXK2" si="839">(6197/9719935)*100</f>
        <v>6.3755570381900703E-2</v>
      </c>
      <c r="IXL2" s="61" t="s">
        <v>126</v>
      </c>
      <c r="IXM2" s="9">
        <v>3</v>
      </c>
      <c r="IXN2" s="6" t="s">
        <v>124</v>
      </c>
      <c r="IXO2" s="60" t="e">
        <f>(IXP2/'1. Портфель'!#REF!)*100</f>
        <v>#REF!</v>
      </c>
      <c r="IXP2" s="61">
        <v>6499</v>
      </c>
      <c r="IXQ2" s="60">
        <v>0.06</v>
      </c>
      <c r="IXR2" s="61">
        <v>7395.7219999999998</v>
      </c>
      <c r="IXS2" s="60">
        <f t="shared" ref="IXS2" si="840">(6197/9719935)*100</f>
        <v>6.3755570381900703E-2</v>
      </c>
      <c r="IXT2" s="61" t="s">
        <v>126</v>
      </c>
      <c r="IXU2" s="9">
        <v>3</v>
      </c>
      <c r="IXV2" s="6" t="s">
        <v>124</v>
      </c>
      <c r="IXW2" s="60" t="e">
        <f>(IXX2/'1. Портфель'!#REF!)*100</f>
        <v>#REF!</v>
      </c>
      <c r="IXX2" s="61">
        <v>6499</v>
      </c>
      <c r="IXY2" s="60">
        <v>0.06</v>
      </c>
      <c r="IXZ2" s="61">
        <v>7395.7219999999998</v>
      </c>
      <c r="IYA2" s="60">
        <f t="shared" ref="IYA2" si="841">(6197/9719935)*100</f>
        <v>6.3755570381900703E-2</v>
      </c>
      <c r="IYB2" s="61" t="s">
        <v>126</v>
      </c>
      <c r="IYC2" s="9">
        <v>3</v>
      </c>
      <c r="IYD2" s="6" t="s">
        <v>124</v>
      </c>
      <c r="IYE2" s="60" t="e">
        <f>(IYF2/'1. Портфель'!#REF!)*100</f>
        <v>#REF!</v>
      </c>
      <c r="IYF2" s="61">
        <v>6499</v>
      </c>
      <c r="IYG2" s="60">
        <v>0.06</v>
      </c>
      <c r="IYH2" s="61">
        <v>7395.7219999999998</v>
      </c>
      <c r="IYI2" s="60">
        <f t="shared" ref="IYI2" si="842">(6197/9719935)*100</f>
        <v>6.3755570381900703E-2</v>
      </c>
      <c r="IYJ2" s="61" t="s">
        <v>126</v>
      </c>
      <c r="IYK2" s="9">
        <v>3</v>
      </c>
      <c r="IYL2" s="6" t="s">
        <v>124</v>
      </c>
      <c r="IYM2" s="60" t="e">
        <f>(IYN2/'1. Портфель'!#REF!)*100</f>
        <v>#REF!</v>
      </c>
      <c r="IYN2" s="61">
        <v>6499</v>
      </c>
      <c r="IYO2" s="60">
        <v>0.06</v>
      </c>
      <c r="IYP2" s="61">
        <v>7395.7219999999998</v>
      </c>
      <c r="IYQ2" s="60">
        <f t="shared" ref="IYQ2" si="843">(6197/9719935)*100</f>
        <v>6.3755570381900703E-2</v>
      </c>
      <c r="IYR2" s="61" t="s">
        <v>126</v>
      </c>
      <c r="IYS2" s="9">
        <v>3</v>
      </c>
      <c r="IYT2" s="6" t="s">
        <v>124</v>
      </c>
      <c r="IYU2" s="60" t="e">
        <f>(IYV2/'1. Портфель'!#REF!)*100</f>
        <v>#REF!</v>
      </c>
      <c r="IYV2" s="61">
        <v>6499</v>
      </c>
      <c r="IYW2" s="60">
        <v>0.06</v>
      </c>
      <c r="IYX2" s="61">
        <v>7395.7219999999998</v>
      </c>
      <c r="IYY2" s="60">
        <f t="shared" ref="IYY2" si="844">(6197/9719935)*100</f>
        <v>6.3755570381900703E-2</v>
      </c>
      <c r="IYZ2" s="61" t="s">
        <v>126</v>
      </c>
      <c r="IZA2" s="9">
        <v>3</v>
      </c>
      <c r="IZB2" s="6" t="s">
        <v>124</v>
      </c>
      <c r="IZC2" s="60" t="e">
        <f>(IZD2/'1. Портфель'!#REF!)*100</f>
        <v>#REF!</v>
      </c>
      <c r="IZD2" s="61">
        <v>6499</v>
      </c>
      <c r="IZE2" s="60">
        <v>0.06</v>
      </c>
      <c r="IZF2" s="61">
        <v>7395.7219999999998</v>
      </c>
      <c r="IZG2" s="60">
        <f t="shared" ref="IZG2" si="845">(6197/9719935)*100</f>
        <v>6.3755570381900703E-2</v>
      </c>
      <c r="IZH2" s="61" t="s">
        <v>126</v>
      </c>
      <c r="IZI2" s="9">
        <v>3</v>
      </c>
      <c r="IZJ2" s="6" t="s">
        <v>124</v>
      </c>
      <c r="IZK2" s="60" t="e">
        <f>(IZL2/'1. Портфель'!#REF!)*100</f>
        <v>#REF!</v>
      </c>
      <c r="IZL2" s="61">
        <v>6499</v>
      </c>
      <c r="IZM2" s="60">
        <v>0.06</v>
      </c>
      <c r="IZN2" s="61">
        <v>7395.7219999999998</v>
      </c>
      <c r="IZO2" s="60">
        <f t="shared" ref="IZO2" si="846">(6197/9719935)*100</f>
        <v>6.3755570381900703E-2</v>
      </c>
      <c r="IZP2" s="61" t="s">
        <v>126</v>
      </c>
      <c r="IZQ2" s="9">
        <v>3</v>
      </c>
      <c r="IZR2" s="6" t="s">
        <v>124</v>
      </c>
      <c r="IZS2" s="60" t="e">
        <f>(IZT2/'1. Портфель'!#REF!)*100</f>
        <v>#REF!</v>
      </c>
      <c r="IZT2" s="61">
        <v>6499</v>
      </c>
      <c r="IZU2" s="60">
        <v>0.06</v>
      </c>
      <c r="IZV2" s="61">
        <v>7395.7219999999998</v>
      </c>
      <c r="IZW2" s="60">
        <f t="shared" ref="IZW2" si="847">(6197/9719935)*100</f>
        <v>6.3755570381900703E-2</v>
      </c>
      <c r="IZX2" s="61" t="s">
        <v>126</v>
      </c>
      <c r="IZY2" s="9">
        <v>3</v>
      </c>
      <c r="IZZ2" s="6" t="s">
        <v>124</v>
      </c>
      <c r="JAA2" s="60" t="e">
        <f>(JAB2/'1. Портфель'!#REF!)*100</f>
        <v>#REF!</v>
      </c>
      <c r="JAB2" s="61">
        <v>6499</v>
      </c>
      <c r="JAC2" s="60">
        <v>0.06</v>
      </c>
      <c r="JAD2" s="61">
        <v>7395.7219999999998</v>
      </c>
      <c r="JAE2" s="60">
        <f t="shared" ref="JAE2" si="848">(6197/9719935)*100</f>
        <v>6.3755570381900703E-2</v>
      </c>
      <c r="JAF2" s="61" t="s">
        <v>126</v>
      </c>
      <c r="JAG2" s="9">
        <v>3</v>
      </c>
      <c r="JAH2" s="6" t="s">
        <v>124</v>
      </c>
      <c r="JAI2" s="60" t="e">
        <f>(JAJ2/'1. Портфель'!#REF!)*100</f>
        <v>#REF!</v>
      </c>
      <c r="JAJ2" s="61">
        <v>6499</v>
      </c>
      <c r="JAK2" s="60">
        <v>0.06</v>
      </c>
      <c r="JAL2" s="61">
        <v>7395.7219999999998</v>
      </c>
      <c r="JAM2" s="60">
        <f t="shared" ref="JAM2" si="849">(6197/9719935)*100</f>
        <v>6.3755570381900703E-2</v>
      </c>
      <c r="JAN2" s="61" t="s">
        <v>126</v>
      </c>
      <c r="JAO2" s="9">
        <v>3</v>
      </c>
      <c r="JAP2" s="6" t="s">
        <v>124</v>
      </c>
      <c r="JAQ2" s="60" t="e">
        <f>(JAR2/'1. Портфель'!#REF!)*100</f>
        <v>#REF!</v>
      </c>
      <c r="JAR2" s="61">
        <v>6499</v>
      </c>
      <c r="JAS2" s="60">
        <v>0.06</v>
      </c>
      <c r="JAT2" s="61">
        <v>7395.7219999999998</v>
      </c>
      <c r="JAU2" s="60">
        <f t="shared" ref="JAU2" si="850">(6197/9719935)*100</f>
        <v>6.3755570381900703E-2</v>
      </c>
      <c r="JAV2" s="61" t="s">
        <v>126</v>
      </c>
      <c r="JAW2" s="9">
        <v>3</v>
      </c>
      <c r="JAX2" s="6" t="s">
        <v>124</v>
      </c>
      <c r="JAY2" s="60" t="e">
        <f>(JAZ2/'1. Портфель'!#REF!)*100</f>
        <v>#REF!</v>
      </c>
      <c r="JAZ2" s="61">
        <v>6499</v>
      </c>
      <c r="JBA2" s="60">
        <v>0.06</v>
      </c>
      <c r="JBB2" s="61">
        <v>7395.7219999999998</v>
      </c>
      <c r="JBC2" s="60">
        <f t="shared" ref="JBC2" si="851">(6197/9719935)*100</f>
        <v>6.3755570381900703E-2</v>
      </c>
      <c r="JBD2" s="61" t="s">
        <v>126</v>
      </c>
      <c r="JBE2" s="9">
        <v>3</v>
      </c>
      <c r="JBF2" s="6" t="s">
        <v>124</v>
      </c>
      <c r="JBG2" s="60" t="e">
        <f>(JBH2/'1. Портфель'!#REF!)*100</f>
        <v>#REF!</v>
      </c>
      <c r="JBH2" s="61">
        <v>6499</v>
      </c>
      <c r="JBI2" s="60">
        <v>0.06</v>
      </c>
      <c r="JBJ2" s="61">
        <v>7395.7219999999998</v>
      </c>
      <c r="JBK2" s="60">
        <f t="shared" ref="JBK2" si="852">(6197/9719935)*100</f>
        <v>6.3755570381900703E-2</v>
      </c>
      <c r="JBL2" s="61" t="s">
        <v>126</v>
      </c>
      <c r="JBM2" s="9">
        <v>3</v>
      </c>
      <c r="JBN2" s="6" t="s">
        <v>124</v>
      </c>
      <c r="JBO2" s="60" t="e">
        <f>(JBP2/'1. Портфель'!#REF!)*100</f>
        <v>#REF!</v>
      </c>
      <c r="JBP2" s="61">
        <v>6499</v>
      </c>
      <c r="JBQ2" s="60">
        <v>0.06</v>
      </c>
      <c r="JBR2" s="61">
        <v>7395.7219999999998</v>
      </c>
      <c r="JBS2" s="60">
        <f t="shared" ref="JBS2" si="853">(6197/9719935)*100</f>
        <v>6.3755570381900703E-2</v>
      </c>
      <c r="JBT2" s="61" t="s">
        <v>126</v>
      </c>
      <c r="JBU2" s="9">
        <v>3</v>
      </c>
      <c r="JBV2" s="6" t="s">
        <v>124</v>
      </c>
      <c r="JBW2" s="60" t="e">
        <f>(JBX2/'1. Портфель'!#REF!)*100</f>
        <v>#REF!</v>
      </c>
      <c r="JBX2" s="61">
        <v>6499</v>
      </c>
      <c r="JBY2" s="60">
        <v>0.06</v>
      </c>
      <c r="JBZ2" s="61">
        <v>7395.7219999999998</v>
      </c>
      <c r="JCA2" s="60">
        <f t="shared" ref="JCA2" si="854">(6197/9719935)*100</f>
        <v>6.3755570381900703E-2</v>
      </c>
      <c r="JCB2" s="61" t="s">
        <v>126</v>
      </c>
      <c r="JCC2" s="9">
        <v>3</v>
      </c>
      <c r="JCD2" s="6" t="s">
        <v>124</v>
      </c>
      <c r="JCE2" s="60" t="e">
        <f>(JCF2/'1. Портфель'!#REF!)*100</f>
        <v>#REF!</v>
      </c>
      <c r="JCF2" s="61">
        <v>6499</v>
      </c>
      <c r="JCG2" s="60">
        <v>0.06</v>
      </c>
      <c r="JCH2" s="61">
        <v>7395.7219999999998</v>
      </c>
      <c r="JCI2" s="60">
        <f t="shared" ref="JCI2" si="855">(6197/9719935)*100</f>
        <v>6.3755570381900703E-2</v>
      </c>
      <c r="JCJ2" s="61" t="s">
        <v>126</v>
      </c>
      <c r="JCK2" s="9">
        <v>3</v>
      </c>
      <c r="JCL2" s="6" t="s">
        <v>124</v>
      </c>
      <c r="JCM2" s="60" t="e">
        <f>(JCN2/'1. Портфель'!#REF!)*100</f>
        <v>#REF!</v>
      </c>
      <c r="JCN2" s="61">
        <v>6499</v>
      </c>
      <c r="JCO2" s="60">
        <v>0.06</v>
      </c>
      <c r="JCP2" s="61">
        <v>7395.7219999999998</v>
      </c>
      <c r="JCQ2" s="60">
        <f t="shared" ref="JCQ2" si="856">(6197/9719935)*100</f>
        <v>6.3755570381900703E-2</v>
      </c>
      <c r="JCR2" s="61" t="s">
        <v>126</v>
      </c>
      <c r="JCS2" s="9">
        <v>3</v>
      </c>
      <c r="JCT2" s="6" t="s">
        <v>124</v>
      </c>
      <c r="JCU2" s="60" t="e">
        <f>(JCV2/'1. Портфель'!#REF!)*100</f>
        <v>#REF!</v>
      </c>
      <c r="JCV2" s="61">
        <v>6499</v>
      </c>
      <c r="JCW2" s="60">
        <v>0.06</v>
      </c>
      <c r="JCX2" s="61">
        <v>7395.7219999999998</v>
      </c>
      <c r="JCY2" s="60">
        <f t="shared" ref="JCY2" si="857">(6197/9719935)*100</f>
        <v>6.3755570381900703E-2</v>
      </c>
      <c r="JCZ2" s="61" t="s">
        <v>126</v>
      </c>
      <c r="JDA2" s="9">
        <v>3</v>
      </c>
      <c r="JDB2" s="6" t="s">
        <v>124</v>
      </c>
      <c r="JDC2" s="60" t="e">
        <f>(JDD2/'1. Портфель'!#REF!)*100</f>
        <v>#REF!</v>
      </c>
      <c r="JDD2" s="61">
        <v>6499</v>
      </c>
      <c r="JDE2" s="60">
        <v>0.06</v>
      </c>
      <c r="JDF2" s="61">
        <v>7395.7219999999998</v>
      </c>
      <c r="JDG2" s="60">
        <f t="shared" ref="JDG2" si="858">(6197/9719935)*100</f>
        <v>6.3755570381900703E-2</v>
      </c>
      <c r="JDH2" s="61" t="s">
        <v>126</v>
      </c>
      <c r="JDI2" s="9">
        <v>3</v>
      </c>
      <c r="JDJ2" s="6" t="s">
        <v>124</v>
      </c>
      <c r="JDK2" s="60" t="e">
        <f>(JDL2/'1. Портфель'!#REF!)*100</f>
        <v>#REF!</v>
      </c>
      <c r="JDL2" s="61">
        <v>6499</v>
      </c>
      <c r="JDM2" s="60">
        <v>0.06</v>
      </c>
      <c r="JDN2" s="61">
        <v>7395.7219999999998</v>
      </c>
      <c r="JDO2" s="60">
        <f t="shared" ref="JDO2" si="859">(6197/9719935)*100</f>
        <v>6.3755570381900703E-2</v>
      </c>
      <c r="JDP2" s="61" t="s">
        <v>126</v>
      </c>
      <c r="JDQ2" s="9">
        <v>3</v>
      </c>
      <c r="JDR2" s="6" t="s">
        <v>124</v>
      </c>
      <c r="JDS2" s="60" t="e">
        <f>(JDT2/'1. Портфель'!#REF!)*100</f>
        <v>#REF!</v>
      </c>
      <c r="JDT2" s="61">
        <v>6499</v>
      </c>
      <c r="JDU2" s="60">
        <v>0.06</v>
      </c>
      <c r="JDV2" s="61">
        <v>7395.7219999999998</v>
      </c>
      <c r="JDW2" s="60">
        <f t="shared" ref="JDW2" si="860">(6197/9719935)*100</f>
        <v>6.3755570381900703E-2</v>
      </c>
      <c r="JDX2" s="61" t="s">
        <v>126</v>
      </c>
      <c r="JDY2" s="9">
        <v>3</v>
      </c>
      <c r="JDZ2" s="6" t="s">
        <v>124</v>
      </c>
      <c r="JEA2" s="60" t="e">
        <f>(JEB2/'1. Портфель'!#REF!)*100</f>
        <v>#REF!</v>
      </c>
      <c r="JEB2" s="61">
        <v>6499</v>
      </c>
      <c r="JEC2" s="60">
        <v>0.06</v>
      </c>
      <c r="JED2" s="61">
        <v>7395.7219999999998</v>
      </c>
      <c r="JEE2" s="60">
        <f t="shared" ref="JEE2" si="861">(6197/9719935)*100</f>
        <v>6.3755570381900703E-2</v>
      </c>
      <c r="JEF2" s="61" t="s">
        <v>126</v>
      </c>
      <c r="JEG2" s="9">
        <v>3</v>
      </c>
      <c r="JEH2" s="6" t="s">
        <v>124</v>
      </c>
      <c r="JEI2" s="60" t="e">
        <f>(JEJ2/'1. Портфель'!#REF!)*100</f>
        <v>#REF!</v>
      </c>
      <c r="JEJ2" s="61">
        <v>6499</v>
      </c>
      <c r="JEK2" s="60">
        <v>0.06</v>
      </c>
      <c r="JEL2" s="61">
        <v>7395.7219999999998</v>
      </c>
      <c r="JEM2" s="60">
        <f t="shared" ref="JEM2" si="862">(6197/9719935)*100</f>
        <v>6.3755570381900703E-2</v>
      </c>
      <c r="JEN2" s="61" t="s">
        <v>126</v>
      </c>
      <c r="JEO2" s="9">
        <v>3</v>
      </c>
      <c r="JEP2" s="6" t="s">
        <v>124</v>
      </c>
      <c r="JEQ2" s="60" t="e">
        <f>(JER2/'1. Портфель'!#REF!)*100</f>
        <v>#REF!</v>
      </c>
      <c r="JER2" s="61">
        <v>6499</v>
      </c>
      <c r="JES2" s="60">
        <v>0.06</v>
      </c>
      <c r="JET2" s="61">
        <v>7395.7219999999998</v>
      </c>
      <c r="JEU2" s="60">
        <f t="shared" ref="JEU2" si="863">(6197/9719935)*100</f>
        <v>6.3755570381900703E-2</v>
      </c>
      <c r="JEV2" s="61" t="s">
        <v>126</v>
      </c>
      <c r="JEW2" s="9">
        <v>3</v>
      </c>
      <c r="JEX2" s="6" t="s">
        <v>124</v>
      </c>
      <c r="JEY2" s="60" t="e">
        <f>(JEZ2/'1. Портфель'!#REF!)*100</f>
        <v>#REF!</v>
      </c>
      <c r="JEZ2" s="61">
        <v>6499</v>
      </c>
      <c r="JFA2" s="60">
        <v>0.06</v>
      </c>
      <c r="JFB2" s="61">
        <v>7395.7219999999998</v>
      </c>
      <c r="JFC2" s="60">
        <f t="shared" ref="JFC2" si="864">(6197/9719935)*100</f>
        <v>6.3755570381900703E-2</v>
      </c>
      <c r="JFD2" s="61" t="s">
        <v>126</v>
      </c>
      <c r="JFE2" s="9">
        <v>3</v>
      </c>
      <c r="JFF2" s="6" t="s">
        <v>124</v>
      </c>
      <c r="JFG2" s="60" t="e">
        <f>(JFH2/'1. Портфель'!#REF!)*100</f>
        <v>#REF!</v>
      </c>
      <c r="JFH2" s="61">
        <v>6499</v>
      </c>
      <c r="JFI2" s="60">
        <v>0.06</v>
      </c>
      <c r="JFJ2" s="61">
        <v>7395.7219999999998</v>
      </c>
      <c r="JFK2" s="60">
        <f t="shared" ref="JFK2" si="865">(6197/9719935)*100</f>
        <v>6.3755570381900703E-2</v>
      </c>
      <c r="JFL2" s="61" t="s">
        <v>126</v>
      </c>
      <c r="JFM2" s="9">
        <v>3</v>
      </c>
      <c r="JFN2" s="6" t="s">
        <v>124</v>
      </c>
      <c r="JFO2" s="60" t="e">
        <f>(JFP2/'1. Портфель'!#REF!)*100</f>
        <v>#REF!</v>
      </c>
      <c r="JFP2" s="61">
        <v>6499</v>
      </c>
      <c r="JFQ2" s="60">
        <v>0.06</v>
      </c>
      <c r="JFR2" s="61">
        <v>7395.7219999999998</v>
      </c>
      <c r="JFS2" s="60">
        <f t="shared" ref="JFS2" si="866">(6197/9719935)*100</f>
        <v>6.3755570381900703E-2</v>
      </c>
      <c r="JFT2" s="61" t="s">
        <v>126</v>
      </c>
      <c r="JFU2" s="9">
        <v>3</v>
      </c>
      <c r="JFV2" s="6" t="s">
        <v>124</v>
      </c>
      <c r="JFW2" s="60" t="e">
        <f>(JFX2/'1. Портфель'!#REF!)*100</f>
        <v>#REF!</v>
      </c>
      <c r="JFX2" s="61">
        <v>6499</v>
      </c>
      <c r="JFY2" s="60">
        <v>0.06</v>
      </c>
      <c r="JFZ2" s="61">
        <v>7395.7219999999998</v>
      </c>
      <c r="JGA2" s="60">
        <f t="shared" ref="JGA2" si="867">(6197/9719935)*100</f>
        <v>6.3755570381900703E-2</v>
      </c>
      <c r="JGB2" s="61" t="s">
        <v>126</v>
      </c>
      <c r="JGC2" s="9">
        <v>3</v>
      </c>
      <c r="JGD2" s="6" t="s">
        <v>124</v>
      </c>
      <c r="JGE2" s="60" t="e">
        <f>(JGF2/'1. Портфель'!#REF!)*100</f>
        <v>#REF!</v>
      </c>
      <c r="JGF2" s="61">
        <v>6499</v>
      </c>
      <c r="JGG2" s="60">
        <v>0.06</v>
      </c>
      <c r="JGH2" s="61">
        <v>7395.7219999999998</v>
      </c>
      <c r="JGI2" s="60">
        <f t="shared" ref="JGI2" si="868">(6197/9719935)*100</f>
        <v>6.3755570381900703E-2</v>
      </c>
      <c r="JGJ2" s="61" t="s">
        <v>126</v>
      </c>
      <c r="JGK2" s="9">
        <v>3</v>
      </c>
      <c r="JGL2" s="6" t="s">
        <v>124</v>
      </c>
      <c r="JGM2" s="60" t="e">
        <f>(JGN2/'1. Портфель'!#REF!)*100</f>
        <v>#REF!</v>
      </c>
      <c r="JGN2" s="61">
        <v>6499</v>
      </c>
      <c r="JGO2" s="60">
        <v>0.06</v>
      </c>
      <c r="JGP2" s="61">
        <v>7395.7219999999998</v>
      </c>
      <c r="JGQ2" s="60">
        <f t="shared" ref="JGQ2" si="869">(6197/9719935)*100</f>
        <v>6.3755570381900703E-2</v>
      </c>
      <c r="JGR2" s="61" t="s">
        <v>126</v>
      </c>
      <c r="JGS2" s="9">
        <v>3</v>
      </c>
      <c r="JGT2" s="6" t="s">
        <v>124</v>
      </c>
      <c r="JGU2" s="60" t="e">
        <f>(JGV2/'1. Портфель'!#REF!)*100</f>
        <v>#REF!</v>
      </c>
      <c r="JGV2" s="61">
        <v>6499</v>
      </c>
      <c r="JGW2" s="60">
        <v>0.06</v>
      </c>
      <c r="JGX2" s="61">
        <v>7395.7219999999998</v>
      </c>
      <c r="JGY2" s="60">
        <f t="shared" ref="JGY2" si="870">(6197/9719935)*100</f>
        <v>6.3755570381900703E-2</v>
      </c>
      <c r="JGZ2" s="61" t="s">
        <v>126</v>
      </c>
      <c r="JHA2" s="9">
        <v>3</v>
      </c>
      <c r="JHB2" s="6" t="s">
        <v>124</v>
      </c>
      <c r="JHC2" s="60" t="e">
        <f>(JHD2/'1. Портфель'!#REF!)*100</f>
        <v>#REF!</v>
      </c>
      <c r="JHD2" s="61">
        <v>6499</v>
      </c>
      <c r="JHE2" s="60">
        <v>0.06</v>
      </c>
      <c r="JHF2" s="61">
        <v>7395.7219999999998</v>
      </c>
      <c r="JHG2" s="60">
        <f t="shared" ref="JHG2" si="871">(6197/9719935)*100</f>
        <v>6.3755570381900703E-2</v>
      </c>
      <c r="JHH2" s="61" t="s">
        <v>126</v>
      </c>
      <c r="JHI2" s="9">
        <v>3</v>
      </c>
      <c r="JHJ2" s="6" t="s">
        <v>124</v>
      </c>
      <c r="JHK2" s="60" t="e">
        <f>(JHL2/'1. Портфель'!#REF!)*100</f>
        <v>#REF!</v>
      </c>
      <c r="JHL2" s="61">
        <v>6499</v>
      </c>
      <c r="JHM2" s="60">
        <v>0.06</v>
      </c>
      <c r="JHN2" s="61">
        <v>7395.7219999999998</v>
      </c>
      <c r="JHO2" s="60">
        <f t="shared" ref="JHO2" si="872">(6197/9719935)*100</f>
        <v>6.3755570381900703E-2</v>
      </c>
      <c r="JHP2" s="61" t="s">
        <v>126</v>
      </c>
      <c r="JHQ2" s="9">
        <v>3</v>
      </c>
      <c r="JHR2" s="6" t="s">
        <v>124</v>
      </c>
      <c r="JHS2" s="60" t="e">
        <f>(JHT2/'1. Портфель'!#REF!)*100</f>
        <v>#REF!</v>
      </c>
      <c r="JHT2" s="61">
        <v>6499</v>
      </c>
      <c r="JHU2" s="60">
        <v>0.06</v>
      </c>
      <c r="JHV2" s="61">
        <v>7395.7219999999998</v>
      </c>
      <c r="JHW2" s="60">
        <f t="shared" ref="JHW2" si="873">(6197/9719935)*100</f>
        <v>6.3755570381900703E-2</v>
      </c>
      <c r="JHX2" s="61" t="s">
        <v>126</v>
      </c>
      <c r="JHY2" s="9">
        <v>3</v>
      </c>
      <c r="JHZ2" s="6" t="s">
        <v>124</v>
      </c>
      <c r="JIA2" s="60" t="e">
        <f>(JIB2/'1. Портфель'!#REF!)*100</f>
        <v>#REF!</v>
      </c>
      <c r="JIB2" s="61">
        <v>6499</v>
      </c>
      <c r="JIC2" s="60">
        <v>0.06</v>
      </c>
      <c r="JID2" s="61">
        <v>7395.7219999999998</v>
      </c>
      <c r="JIE2" s="60">
        <f t="shared" ref="JIE2" si="874">(6197/9719935)*100</f>
        <v>6.3755570381900703E-2</v>
      </c>
      <c r="JIF2" s="61" t="s">
        <v>126</v>
      </c>
      <c r="JIG2" s="9">
        <v>3</v>
      </c>
      <c r="JIH2" s="6" t="s">
        <v>124</v>
      </c>
      <c r="JII2" s="60" t="e">
        <f>(JIJ2/'1. Портфель'!#REF!)*100</f>
        <v>#REF!</v>
      </c>
      <c r="JIJ2" s="61">
        <v>6499</v>
      </c>
      <c r="JIK2" s="60">
        <v>0.06</v>
      </c>
      <c r="JIL2" s="61">
        <v>7395.7219999999998</v>
      </c>
      <c r="JIM2" s="60">
        <f t="shared" ref="JIM2" si="875">(6197/9719935)*100</f>
        <v>6.3755570381900703E-2</v>
      </c>
      <c r="JIN2" s="61" t="s">
        <v>126</v>
      </c>
      <c r="JIO2" s="9">
        <v>3</v>
      </c>
      <c r="JIP2" s="6" t="s">
        <v>124</v>
      </c>
      <c r="JIQ2" s="60" t="e">
        <f>(JIR2/'1. Портфель'!#REF!)*100</f>
        <v>#REF!</v>
      </c>
      <c r="JIR2" s="61">
        <v>6499</v>
      </c>
      <c r="JIS2" s="60">
        <v>0.06</v>
      </c>
      <c r="JIT2" s="61">
        <v>7395.7219999999998</v>
      </c>
      <c r="JIU2" s="60">
        <f t="shared" ref="JIU2" si="876">(6197/9719935)*100</f>
        <v>6.3755570381900703E-2</v>
      </c>
      <c r="JIV2" s="61" t="s">
        <v>126</v>
      </c>
      <c r="JIW2" s="9">
        <v>3</v>
      </c>
      <c r="JIX2" s="6" t="s">
        <v>124</v>
      </c>
      <c r="JIY2" s="60" t="e">
        <f>(JIZ2/'1. Портфель'!#REF!)*100</f>
        <v>#REF!</v>
      </c>
      <c r="JIZ2" s="61">
        <v>6499</v>
      </c>
      <c r="JJA2" s="60">
        <v>0.06</v>
      </c>
      <c r="JJB2" s="61">
        <v>7395.7219999999998</v>
      </c>
      <c r="JJC2" s="60">
        <f t="shared" ref="JJC2" si="877">(6197/9719935)*100</f>
        <v>6.3755570381900703E-2</v>
      </c>
      <c r="JJD2" s="61" t="s">
        <v>126</v>
      </c>
      <c r="JJE2" s="9">
        <v>3</v>
      </c>
      <c r="JJF2" s="6" t="s">
        <v>124</v>
      </c>
      <c r="JJG2" s="60" t="e">
        <f>(JJH2/'1. Портфель'!#REF!)*100</f>
        <v>#REF!</v>
      </c>
      <c r="JJH2" s="61">
        <v>6499</v>
      </c>
      <c r="JJI2" s="60">
        <v>0.06</v>
      </c>
      <c r="JJJ2" s="61">
        <v>7395.7219999999998</v>
      </c>
      <c r="JJK2" s="60">
        <f t="shared" ref="JJK2" si="878">(6197/9719935)*100</f>
        <v>6.3755570381900703E-2</v>
      </c>
      <c r="JJL2" s="61" t="s">
        <v>126</v>
      </c>
      <c r="JJM2" s="9">
        <v>3</v>
      </c>
      <c r="JJN2" s="6" t="s">
        <v>124</v>
      </c>
      <c r="JJO2" s="60" t="e">
        <f>(JJP2/'1. Портфель'!#REF!)*100</f>
        <v>#REF!</v>
      </c>
      <c r="JJP2" s="61">
        <v>6499</v>
      </c>
      <c r="JJQ2" s="60">
        <v>0.06</v>
      </c>
      <c r="JJR2" s="61">
        <v>7395.7219999999998</v>
      </c>
      <c r="JJS2" s="60">
        <f t="shared" ref="JJS2" si="879">(6197/9719935)*100</f>
        <v>6.3755570381900703E-2</v>
      </c>
      <c r="JJT2" s="61" t="s">
        <v>126</v>
      </c>
      <c r="JJU2" s="9">
        <v>3</v>
      </c>
      <c r="JJV2" s="6" t="s">
        <v>124</v>
      </c>
      <c r="JJW2" s="60" t="e">
        <f>(JJX2/'1. Портфель'!#REF!)*100</f>
        <v>#REF!</v>
      </c>
      <c r="JJX2" s="61">
        <v>6499</v>
      </c>
      <c r="JJY2" s="60">
        <v>0.06</v>
      </c>
      <c r="JJZ2" s="61">
        <v>7395.7219999999998</v>
      </c>
      <c r="JKA2" s="60">
        <f t="shared" ref="JKA2" si="880">(6197/9719935)*100</f>
        <v>6.3755570381900703E-2</v>
      </c>
      <c r="JKB2" s="61" t="s">
        <v>126</v>
      </c>
      <c r="JKC2" s="9">
        <v>3</v>
      </c>
      <c r="JKD2" s="6" t="s">
        <v>124</v>
      </c>
      <c r="JKE2" s="60" t="e">
        <f>(JKF2/'1. Портфель'!#REF!)*100</f>
        <v>#REF!</v>
      </c>
      <c r="JKF2" s="61">
        <v>6499</v>
      </c>
      <c r="JKG2" s="60">
        <v>0.06</v>
      </c>
      <c r="JKH2" s="61">
        <v>7395.7219999999998</v>
      </c>
      <c r="JKI2" s="60">
        <f t="shared" ref="JKI2" si="881">(6197/9719935)*100</f>
        <v>6.3755570381900703E-2</v>
      </c>
      <c r="JKJ2" s="61" t="s">
        <v>126</v>
      </c>
      <c r="JKK2" s="9">
        <v>3</v>
      </c>
      <c r="JKL2" s="6" t="s">
        <v>124</v>
      </c>
      <c r="JKM2" s="60" t="e">
        <f>(JKN2/'1. Портфель'!#REF!)*100</f>
        <v>#REF!</v>
      </c>
      <c r="JKN2" s="61">
        <v>6499</v>
      </c>
      <c r="JKO2" s="60">
        <v>0.06</v>
      </c>
      <c r="JKP2" s="61">
        <v>7395.7219999999998</v>
      </c>
      <c r="JKQ2" s="60">
        <f t="shared" ref="JKQ2" si="882">(6197/9719935)*100</f>
        <v>6.3755570381900703E-2</v>
      </c>
      <c r="JKR2" s="61" t="s">
        <v>126</v>
      </c>
      <c r="JKS2" s="9">
        <v>3</v>
      </c>
      <c r="JKT2" s="6" t="s">
        <v>124</v>
      </c>
      <c r="JKU2" s="60" t="e">
        <f>(JKV2/'1. Портфель'!#REF!)*100</f>
        <v>#REF!</v>
      </c>
      <c r="JKV2" s="61">
        <v>6499</v>
      </c>
      <c r="JKW2" s="60">
        <v>0.06</v>
      </c>
      <c r="JKX2" s="61">
        <v>7395.7219999999998</v>
      </c>
      <c r="JKY2" s="60">
        <f t="shared" ref="JKY2" si="883">(6197/9719935)*100</f>
        <v>6.3755570381900703E-2</v>
      </c>
      <c r="JKZ2" s="61" t="s">
        <v>126</v>
      </c>
      <c r="JLA2" s="9">
        <v>3</v>
      </c>
      <c r="JLB2" s="6" t="s">
        <v>124</v>
      </c>
      <c r="JLC2" s="60" t="e">
        <f>(JLD2/'1. Портфель'!#REF!)*100</f>
        <v>#REF!</v>
      </c>
      <c r="JLD2" s="61">
        <v>6499</v>
      </c>
      <c r="JLE2" s="60">
        <v>0.06</v>
      </c>
      <c r="JLF2" s="61">
        <v>7395.7219999999998</v>
      </c>
      <c r="JLG2" s="60">
        <f t="shared" ref="JLG2" si="884">(6197/9719935)*100</f>
        <v>6.3755570381900703E-2</v>
      </c>
      <c r="JLH2" s="61" t="s">
        <v>126</v>
      </c>
      <c r="JLI2" s="9">
        <v>3</v>
      </c>
      <c r="JLJ2" s="6" t="s">
        <v>124</v>
      </c>
      <c r="JLK2" s="60" t="e">
        <f>(JLL2/'1. Портфель'!#REF!)*100</f>
        <v>#REF!</v>
      </c>
      <c r="JLL2" s="61">
        <v>6499</v>
      </c>
      <c r="JLM2" s="60">
        <v>0.06</v>
      </c>
      <c r="JLN2" s="61">
        <v>7395.7219999999998</v>
      </c>
      <c r="JLO2" s="60">
        <f t="shared" ref="JLO2" si="885">(6197/9719935)*100</f>
        <v>6.3755570381900703E-2</v>
      </c>
      <c r="JLP2" s="61" t="s">
        <v>126</v>
      </c>
      <c r="JLQ2" s="9">
        <v>3</v>
      </c>
      <c r="JLR2" s="6" t="s">
        <v>124</v>
      </c>
      <c r="JLS2" s="60" t="e">
        <f>(JLT2/'1. Портфель'!#REF!)*100</f>
        <v>#REF!</v>
      </c>
      <c r="JLT2" s="61">
        <v>6499</v>
      </c>
      <c r="JLU2" s="60">
        <v>0.06</v>
      </c>
      <c r="JLV2" s="61">
        <v>7395.7219999999998</v>
      </c>
      <c r="JLW2" s="60">
        <f t="shared" ref="JLW2" si="886">(6197/9719935)*100</f>
        <v>6.3755570381900703E-2</v>
      </c>
      <c r="JLX2" s="61" t="s">
        <v>126</v>
      </c>
      <c r="JLY2" s="9">
        <v>3</v>
      </c>
      <c r="JLZ2" s="6" t="s">
        <v>124</v>
      </c>
      <c r="JMA2" s="60" t="e">
        <f>(JMB2/'1. Портфель'!#REF!)*100</f>
        <v>#REF!</v>
      </c>
      <c r="JMB2" s="61">
        <v>6499</v>
      </c>
      <c r="JMC2" s="60">
        <v>0.06</v>
      </c>
      <c r="JMD2" s="61">
        <v>7395.7219999999998</v>
      </c>
      <c r="JME2" s="60">
        <f t="shared" ref="JME2" si="887">(6197/9719935)*100</f>
        <v>6.3755570381900703E-2</v>
      </c>
      <c r="JMF2" s="61" t="s">
        <v>126</v>
      </c>
      <c r="JMG2" s="9">
        <v>3</v>
      </c>
      <c r="JMH2" s="6" t="s">
        <v>124</v>
      </c>
      <c r="JMI2" s="60" t="e">
        <f>(JMJ2/'1. Портфель'!#REF!)*100</f>
        <v>#REF!</v>
      </c>
      <c r="JMJ2" s="61">
        <v>6499</v>
      </c>
      <c r="JMK2" s="60">
        <v>0.06</v>
      </c>
      <c r="JML2" s="61">
        <v>7395.7219999999998</v>
      </c>
      <c r="JMM2" s="60">
        <f t="shared" ref="JMM2" si="888">(6197/9719935)*100</f>
        <v>6.3755570381900703E-2</v>
      </c>
      <c r="JMN2" s="61" t="s">
        <v>126</v>
      </c>
      <c r="JMO2" s="9">
        <v>3</v>
      </c>
      <c r="JMP2" s="6" t="s">
        <v>124</v>
      </c>
      <c r="JMQ2" s="60" t="e">
        <f>(JMR2/'1. Портфель'!#REF!)*100</f>
        <v>#REF!</v>
      </c>
      <c r="JMR2" s="61">
        <v>6499</v>
      </c>
      <c r="JMS2" s="60">
        <v>0.06</v>
      </c>
      <c r="JMT2" s="61">
        <v>7395.7219999999998</v>
      </c>
      <c r="JMU2" s="60">
        <f t="shared" ref="JMU2" si="889">(6197/9719935)*100</f>
        <v>6.3755570381900703E-2</v>
      </c>
      <c r="JMV2" s="61" t="s">
        <v>126</v>
      </c>
      <c r="JMW2" s="9">
        <v>3</v>
      </c>
      <c r="JMX2" s="6" t="s">
        <v>124</v>
      </c>
      <c r="JMY2" s="60" t="e">
        <f>(JMZ2/'1. Портфель'!#REF!)*100</f>
        <v>#REF!</v>
      </c>
      <c r="JMZ2" s="61">
        <v>6499</v>
      </c>
      <c r="JNA2" s="60">
        <v>0.06</v>
      </c>
      <c r="JNB2" s="61">
        <v>7395.7219999999998</v>
      </c>
      <c r="JNC2" s="60">
        <f t="shared" ref="JNC2" si="890">(6197/9719935)*100</f>
        <v>6.3755570381900703E-2</v>
      </c>
      <c r="JND2" s="61" t="s">
        <v>126</v>
      </c>
      <c r="JNE2" s="9">
        <v>3</v>
      </c>
      <c r="JNF2" s="6" t="s">
        <v>124</v>
      </c>
      <c r="JNG2" s="60" t="e">
        <f>(JNH2/'1. Портфель'!#REF!)*100</f>
        <v>#REF!</v>
      </c>
      <c r="JNH2" s="61">
        <v>6499</v>
      </c>
      <c r="JNI2" s="60">
        <v>0.06</v>
      </c>
      <c r="JNJ2" s="61">
        <v>7395.7219999999998</v>
      </c>
      <c r="JNK2" s="60">
        <f t="shared" ref="JNK2" si="891">(6197/9719935)*100</f>
        <v>6.3755570381900703E-2</v>
      </c>
      <c r="JNL2" s="61" t="s">
        <v>126</v>
      </c>
      <c r="JNM2" s="9">
        <v>3</v>
      </c>
      <c r="JNN2" s="6" t="s">
        <v>124</v>
      </c>
      <c r="JNO2" s="60" t="e">
        <f>(JNP2/'1. Портфель'!#REF!)*100</f>
        <v>#REF!</v>
      </c>
      <c r="JNP2" s="61">
        <v>6499</v>
      </c>
      <c r="JNQ2" s="60">
        <v>0.06</v>
      </c>
      <c r="JNR2" s="61">
        <v>7395.7219999999998</v>
      </c>
      <c r="JNS2" s="60">
        <f t="shared" ref="JNS2" si="892">(6197/9719935)*100</f>
        <v>6.3755570381900703E-2</v>
      </c>
      <c r="JNT2" s="61" t="s">
        <v>126</v>
      </c>
      <c r="JNU2" s="9">
        <v>3</v>
      </c>
      <c r="JNV2" s="6" t="s">
        <v>124</v>
      </c>
      <c r="JNW2" s="60" t="e">
        <f>(JNX2/'1. Портфель'!#REF!)*100</f>
        <v>#REF!</v>
      </c>
      <c r="JNX2" s="61">
        <v>6499</v>
      </c>
      <c r="JNY2" s="60">
        <v>0.06</v>
      </c>
      <c r="JNZ2" s="61">
        <v>7395.7219999999998</v>
      </c>
      <c r="JOA2" s="60">
        <f t="shared" ref="JOA2" si="893">(6197/9719935)*100</f>
        <v>6.3755570381900703E-2</v>
      </c>
      <c r="JOB2" s="61" t="s">
        <v>126</v>
      </c>
      <c r="JOC2" s="9">
        <v>3</v>
      </c>
      <c r="JOD2" s="6" t="s">
        <v>124</v>
      </c>
      <c r="JOE2" s="60" t="e">
        <f>(JOF2/'1. Портфель'!#REF!)*100</f>
        <v>#REF!</v>
      </c>
      <c r="JOF2" s="61">
        <v>6499</v>
      </c>
      <c r="JOG2" s="60">
        <v>0.06</v>
      </c>
      <c r="JOH2" s="61">
        <v>7395.7219999999998</v>
      </c>
      <c r="JOI2" s="60">
        <f t="shared" ref="JOI2" si="894">(6197/9719935)*100</f>
        <v>6.3755570381900703E-2</v>
      </c>
      <c r="JOJ2" s="61" t="s">
        <v>126</v>
      </c>
      <c r="JOK2" s="9">
        <v>3</v>
      </c>
      <c r="JOL2" s="6" t="s">
        <v>124</v>
      </c>
      <c r="JOM2" s="60" t="e">
        <f>(JON2/'1. Портфель'!#REF!)*100</f>
        <v>#REF!</v>
      </c>
      <c r="JON2" s="61">
        <v>6499</v>
      </c>
      <c r="JOO2" s="60">
        <v>0.06</v>
      </c>
      <c r="JOP2" s="61">
        <v>7395.7219999999998</v>
      </c>
      <c r="JOQ2" s="60">
        <f t="shared" ref="JOQ2" si="895">(6197/9719935)*100</f>
        <v>6.3755570381900703E-2</v>
      </c>
      <c r="JOR2" s="61" t="s">
        <v>126</v>
      </c>
      <c r="JOS2" s="9">
        <v>3</v>
      </c>
      <c r="JOT2" s="6" t="s">
        <v>124</v>
      </c>
      <c r="JOU2" s="60" t="e">
        <f>(JOV2/'1. Портфель'!#REF!)*100</f>
        <v>#REF!</v>
      </c>
      <c r="JOV2" s="61">
        <v>6499</v>
      </c>
      <c r="JOW2" s="60">
        <v>0.06</v>
      </c>
      <c r="JOX2" s="61">
        <v>7395.7219999999998</v>
      </c>
      <c r="JOY2" s="60">
        <f t="shared" ref="JOY2" si="896">(6197/9719935)*100</f>
        <v>6.3755570381900703E-2</v>
      </c>
      <c r="JOZ2" s="61" t="s">
        <v>126</v>
      </c>
      <c r="JPA2" s="9">
        <v>3</v>
      </c>
      <c r="JPB2" s="6" t="s">
        <v>124</v>
      </c>
      <c r="JPC2" s="60" t="e">
        <f>(JPD2/'1. Портфель'!#REF!)*100</f>
        <v>#REF!</v>
      </c>
      <c r="JPD2" s="61">
        <v>6499</v>
      </c>
      <c r="JPE2" s="60">
        <v>0.06</v>
      </c>
      <c r="JPF2" s="61">
        <v>7395.7219999999998</v>
      </c>
      <c r="JPG2" s="60">
        <f t="shared" ref="JPG2" si="897">(6197/9719935)*100</f>
        <v>6.3755570381900703E-2</v>
      </c>
      <c r="JPH2" s="61" t="s">
        <v>126</v>
      </c>
      <c r="JPI2" s="9">
        <v>3</v>
      </c>
      <c r="JPJ2" s="6" t="s">
        <v>124</v>
      </c>
      <c r="JPK2" s="60" t="e">
        <f>(JPL2/'1. Портфель'!#REF!)*100</f>
        <v>#REF!</v>
      </c>
      <c r="JPL2" s="61">
        <v>6499</v>
      </c>
      <c r="JPM2" s="60">
        <v>0.06</v>
      </c>
      <c r="JPN2" s="61">
        <v>7395.7219999999998</v>
      </c>
      <c r="JPO2" s="60">
        <f t="shared" ref="JPO2" si="898">(6197/9719935)*100</f>
        <v>6.3755570381900703E-2</v>
      </c>
      <c r="JPP2" s="61" t="s">
        <v>126</v>
      </c>
      <c r="JPQ2" s="9">
        <v>3</v>
      </c>
      <c r="JPR2" s="6" t="s">
        <v>124</v>
      </c>
      <c r="JPS2" s="60" t="e">
        <f>(JPT2/'1. Портфель'!#REF!)*100</f>
        <v>#REF!</v>
      </c>
      <c r="JPT2" s="61">
        <v>6499</v>
      </c>
      <c r="JPU2" s="60">
        <v>0.06</v>
      </c>
      <c r="JPV2" s="61">
        <v>7395.7219999999998</v>
      </c>
      <c r="JPW2" s="60">
        <f t="shared" ref="JPW2" si="899">(6197/9719935)*100</f>
        <v>6.3755570381900703E-2</v>
      </c>
      <c r="JPX2" s="61" t="s">
        <v>126</v>
      </c>
      <c r="JPY2" s="9">
        <v>3</v>
      </c>
      <c r="JPZ2" s="6" t="s">
        <v>124</v>
      </c>
      <c r="JQA2" s="60" t="e">
        <f>(JQB2/'1. Портфель'!#REF!)*100</f>
        <v>#REF!</v>
      </c>
      <c r="JQB2" s="61">
        <v>6499</v>
      </c>
      <c r="JQC2" s="60">
        <v>0.06</v>
      </c>
      <c r="JQD2" s="61">
        <v>7395.7219999999998</v>
      </c>
      <c r="JQE2" s="60">
        <f t="shared" ref="JQE2" si="900">(6197/9719935)*100</f>
        <v>6.3755570381900703E-2</v>
      </c>
      <c r="JQF2" s="61" t="s">
        <v>126</v>
      </c>
      <c r="JQG2" s="9">
        <v>3</v>
      </c>
      <c r="JQH2" s="6" t="s">
        <v>124</v>
      </c>
      <c r="JQI2" s="60" t="e">
        <f>(JQJ2/'1. Портфель'!#REF!)*100</f>
        <v>#REF!</v>
      </c>
      <c r="JQJ2" s="61">
        <v>6499</v>
      </c>
      <c r="JQK2" s="60">
        <v>0.06</v>
      </c>
      <c r="JQL2" s="61">
        <v>7395.7219999999998</v>
      </c>
      <c r="JQM2" s="60">
        <f t="shared" ref="JQM2" si="901">(6197/9719935)*100</f>
        <v>6.3755570381900703E-2</v>
      </c>
      <c r="JQN2" s="61" t="s">
        <v>126</v>
      </c>
      <c r="JQO2" s="9">
        <v>3</v>
      </c>
      <c r="JQP2" s="6" t="s">
        <v>124</v>
      </c>
      <c r="JQQ2" s="60" t="e">
        <f>(JQR2/'1. Портфель'!#REF!)*100</f>
        <v>#REF!</v>
      </c>
      <c r="JQR2" s="61">
        <v>6499</v>
      </c>
      <c r="JQS2" s="60">
        <v>0.06</v>
      </c>
      <c r="JQT2" s="61">
        <v>7395.7219999999998</v>
      </c>
      <c r="JQU2" s="60">
        <f t="shared" ref="JQU2" si="902">(6197/9719935)*100</f>
        <v>6.3755570381900703E-2</v>
      </c>
      <c r="JQV2" s="61" t="s">
        <v>126</v>
      </c>
      <c r="JQW2" s="9">
        <v>3</v>
      </c>
      <c r="JQX2" s="6" t="s">
        <v>124</v>
      </c>
      <c r="JQY2" s="60" t="e">
        <f>(JQZ2/'1. Портфель'!#REF!)*100</f>
        <v>#REF!</v>
      </c>
      <c r="JQZ2" s="61">
        <v>6499</v>
      </c>
      <c r="JRA2" s="60">
        <v>0.06</v>
      </c>
      <c r="JRB2" s="61">
        <v>7395.7219999999998</v>
      </c>
      <c r="JRC2" s="60">
        <f t="shared" ref="JRC2" si="903">(6197/9719935)*100</f>
        <v>6.3755570381900703E-2</v>
      </c>
      <c r="JRD2" s="61" t="s">
        <v>126</v>
      </c>
      <c r="JRE2" s="9">
        <v>3</v>
      </c>
      <c r="JRF2" s="6" t="s">
        <v>124</v>
      </c>
      <c r="JRG2" s="60" t="e">
        <f>(JRH2/'1. Портфель'!#REF!)*100</f>
        <v>#REF!</v>
      </c>
      <c r="JRH2" s="61">
        <v>6499</v>
      </c>
      <c r="JRI2" s="60">
        <v>0.06</v>
      </c>
      <c r="JRJ2" s="61">
        <v>7395.7219999999998</v>
      </c>
      <c r="JRK2" s="60">
        <f t="shared" ref="JRK2" si="904">(6197/9719935)*100</f>
        <v>6.3755570381900703E-2</v>
      </c>
      <c r="JRL2" s="61" t="s">
        <v>126</v>
      </c>
      <c r="JRM2" s="9">
        <v>3</v>
      </c>
      <c r="JRN2" s="6" t="s">
        <v>124</v>
      </c>
      <c r="JRO2" s="60" t="e">
        <f>(JRP2/'1. Портфель'!#REF!)*100</f>
        <v>#REF!</v>
      </c>
      <c r="JRP2" s="61">
        <v>6499</v>
      </c>
      <c r="JRQ2" s="60">
        <v>0.06</v>
      </c>
      <c r="JRR2" s="61">
        <v>7395.7219999999998</v>
      </c>
      <c r="JRS2" s="60">
        <f t="shared" ref="JRS2" si="905">(6197/9719935)*100</f>
        <v>6.3755570381900703E-2</v>
      </c>
      <c r="JRT2" s="61" t="s">
        <v>126</v>
      </c>
      <c r="JRU2" s="9">
        <v>3</v>
      </c>
      <c r="JRV2" s="6" t="s">
        <v>124</v>
      </c>
      <c r="JRW2" s="60" t="e">
        <f>(JRX2/'1. Портфель'!#REF!)*100</f>
        <v>#REF!</v>
      </c>
      <c r="JRX2" s="61">
        <v>6499</v>
      </c>
      <c r="JRY2" s="60">
        <v>0.06</v>
      </c>
      <c r="JRZ2" s="61">
        <v>7395.7219999999998</v>
      </c>
      <c r="JSA2" s="60">
        <f t="shared" ref="JSA2" si="906">(6197/9719935)*100</f>
        <v>6.3755570381900703E-2</v>
      </c>
      <c r="JSB2" s="61" t="s">
        <v>126</v>
      </c>
      <c r="JSC2" s="9">
        <v>3</v>
      </c>
      <c r="JSD2" s="6" t="s">
        <v>124</v>
      </c>
      <c r="JSE2" s="60" t="e">
        <f>(JSF2/'1. Портфель'!#REF!)*100</f>
        <v>#REF!</v>
      </c>
      <c r="JSF2" s="61">
        <v>6499</v>
      </c>
      <c r="JSG2" s="60">
        <v>0.06</v>
      </c>
      <c r="JSH2" s="61">
        <v>7395.7219999999998</v>
      </c>
      <c r="JSI2" s="60">
        <f t="shared" ref="JSI2" si="907">(6197/9719935)*100</f>
        <v>6.3755570381900703E-2</v>
      </c>
      <c r="JSJ2" s="61" t="s">
        <v>126</v>
      </c>
      <c r="JSK2" s="9">
        <v>3</v>
      </c>
      <c r="JSL2" s="6" t="s">
        <v>124</v>
      </c>
      <c r="JSM2" s="60" t="e">
        <f>(JSN2/'1. Портфель'!#REF!)*100</f>
        <v>#REF!</v>
      </c>
      <c r="JSN2" s="61">
        <v>6499</v>
      </c>
      <c r="JSO2" s="60">
        <v>0.06</v>
      </c>
      <c r="JSP2" s="61">
        <v>7395.7219999999998</v>
      </c>
      <c r="JSQ2" s="60">
        <f t="shared" ref="JSQ2" si="908">(6197/9719935)*100</f>
        <v>6.3755570381900703E-2</v>
      </c>
      <c r="JSR2" s="61" t="s">
        <v>126</v>
      </c>
      <c r="JSS2" s="9">
        <v>3</v>
      </c>
      <c r="JST2" s="6" t="s">
        <v>124</v>
      </c>
      <c r="JSU2" s="60" t="e">
        <f>(JSV2/'1. Портфель'!#REF!)*100</f>
        <v>#REF!</v>
      </c>
      <c r="JSV2" s="61">
        <v>6499</v>
      </c>
      <c r="JSW2" s="60">
        <v>0.06</v>
      </c>
      <c r="JSX2" s="61">
        <v>7395.7219999999998</v>
      </c>
      <c r="JSY2" s="60">
        <f t="shared" ref="JSY2" si="909">(6197/9719935)*100</f>
        <v>6.3755570381900703E-2</v>
      </c>
      <c r="JSZ2" s="61" t="s">
        <v>126</v>
      </c>
      <c r="JTA2" s="9">
        <v>3</v>
      </c>
      <c r="JTB2" s="6" t="s">
        <v>124</v>
      </c>
      <c r="JTC2" s="60" t="e">
        <f>(JTD2/'1. Портфель'!#REF!)*100</f>
        <v>#REF!</v>
      </c>
      <c r="JTD2" s="61">
        <v>6499</v>
      </c>
      <c r="JTE2" s="60">
        <v>0.06</v>
      </c>
      <c r="JTF2" s="61">
        <v>7395.7219999999998</v>
      </c>
      <c r="JTG2" s="60">
        <f t="shared" ref="JTG2" si="910">(6197/9719935)*100</f>
        <v>6.3755570381900703E-2</v>
      </c>
      <c r="JTH2" s="61" t="s">
        <v>126</v>
      </c>
      <c r="JTI2" s="9">
        <v>3</v>
      </c>
      <c r="JTJ2" s="6" t="s">
        <v>124</v>
      </c>
      <c r="JTK2" s="60" t="e">
        <f>(JTL2/'1. Портфель'!#REF!)*100</f>
        <v>#REF!</v>
      </c>
      <c r="JTL2" s="61">
        <v>6499</v>
      </c>
      <c r="JTM2" s="60">
        <v>0.06</v>
      </c>
      <c r="JTN2" s="61">
        <v>7395.7219999999998</v>
      </c>
      <c r="JTO2" s="60">
        <f t="shared" ref="JTO2" si="911">(6197/9719935)*100</f>
        <v>6.3755570381900703E-2</v>
      </c>
      <c r="JTP2" s="61" t="s">
        <v>126</v>
      </c>
      <c r="JTQ2" s="9">
        <v>3</v>
      </c>
      <c r="JTR2" s="6" t="s">
        <v>124</v>
      </c>
      <c r="JTS2" s="60" t="e">
        <f>(JTT2/'1. Портфель'!#REF!)*100</f>
        <v>#REF!</v>
      </c>
      <c r="JTT2" s="61">
        <v>6499</v>
      </c>
      <c r="JTU2" s="60">
        <v>0.06</v>
      </c>
      <c r="JTV2" s="61">
        <v>7395.7219999999998</v>
      </c>
      <c r="JTW2" s="60">
        <f t="shared" ref="JTW2" si="912">(6197/9719935)*100</f>
        <v>6.3755570381900703E-2</v>
      </c>
      <c r="JTX2" s="61" t="s">
        <v>126</v>
      </c>
      <c r="JTY2" s="9">
        <v>3</v>
      </c>
      <c r="JTZ2" s="6" t="s">
        <v>124</v>
      </c>
      <c r="JUA2" s="60" t="e">
        <f>(JUB2/'1. Портфель'!#REF!)*100</f>
        <v>#REF!</v>
      </c>
      <c r="JUB2" s="61">
        <v>6499</v>
      </c>
      <c r="JUC2" s="60">
        <v>0.06</v>
      </c>
      <c r="JUD2" s="61">
        <v>7395.7219999999998</v>
      </c>
      <c r="JUE2" s="60">
        <f t="shared" ref="JUE2" si="913">(6197/9719935)*100</f>
        <v>6.3755570381900703E-2</v>
      </c>
      <c r="JUF2" s="61" t="s">
        <v>126</v>
      </c>
      <c r="JUG2" s="9">
        <v>3</v>
      </c>
      <c r="JUH2" s="6" t="s">
        <v>124</v>
      </c>
      <c r="JUI2" s="60" t="e">
        <f>(JUJ2/'1. Портфель'!#REF!)*100</f>
        <v>#REF!</v>
      </c>
      <c r="JUJ2" s="61">
        <v>6499</v>
      </c>
      <c r="JUK2" s="60">
        <v>0.06</v>
      </c>
      <c r="JUL2" s="61">
        <v>7395.7219999999998</v>
      </c>
      <c r="JUM2" s="60">
        <f t="shared" ref="JUM2" si="914">(6197/9719935)*100</f>
        <v>6.3755570381900703E-2</v>
      </c>
      <c r="JUN2" s="61" t="s">
        <v>126</v>
      </c>
      <c r="JUO2" s="9">
        <v>3</v>
      </c>
      <c r="JUP2" s="6" t="s">
        <v>124</v>
      </c>
      <c r="JUQ2" s="60" t="e">
        <f>(JUR2/'1. Портфель'!#REF!)*100</f>
        <v>#REF!</v>
      </c>
      <c r="JUR2" s="61">
        <v>6499</v>
      </c>
      <c r="JUS2" s="60">
        <v>0.06</v>
      </c>
      <c r="JUT2" s="61">
        <v>7395.7219999999998</v>
      </c>
      <c r="JUU2" s="60">
        <f t="shared" ref="JUU2" si="915">(6197/9719935)*100</f>
        <v>6.3755570381900703E-2</v>
      </c>
      <c r="JUV2" s="61" t="s">
        <v>126</v>
      </c>
      <c r="JUW2" s="9">
        <v>3</v>
      </c>
      <c r="JUX2" s="6" t="s">
        <v>124</v>
      </c>
      <c r="JUY2" s="60" t="e">
        <f>(JUZ2/'1. Портфель'!#REF!)*100</f>
        <v>#REF!</v>
      </c>
      <c r="JUZ2" s="61">
        <v>6499</v>
      </c>
      <c r="JVA2" s="60">
        <v>0.06</v>
      </c>
      <c r="JVB2" s="61">
        <v>7395.7219999999998</v>
      </c>
      <c r="JVC2" s="60">
        <f t="shared" ref="JVC2" si="916">(6197/9719935)*100</f>
        <v>6.3755570381900703E-2</v>
      </c>
      <c r="JVD2" s="61" t="s">
        <v>126</v>
      </c>
      <c r="JVE2" s="9">
        <v>3</v>
      </c>
      <c r="JVF2" s="6" t="s">
        <v>124</v>
      </c>
      <c r="JVG2" s="60" t="e">
        <f>(JVH2/'1. Портфель'!#REF!)*100</f>
        <v>#REF!</v>
      </c>
      <c r="JVH2" s="61">
        <v>6499</v>
      </c>
      <c r="JVI2" s="60">
        <v>0.06</v>
      </c>
      <c r="JVJ2" s="61">
        <v>7395.7219999999998</v>
      </c>
      <c r="JVK2" s="60">
        <f t="shared" ref="JVK2" si="917">(6197/9719935)*100</f>
        <v>6.3755570381900703E-2</v>
      </c>
      <c r="JVL2" s="61" t="s">
        <v>126</v>
      </c>
      <c r="JVM2" s="9">
        <v>3</v>
      </c>
      <c r="JVN2" s="6" t="s">
        <v>124</v>
      </c>
      <c r="JVO2" s="60" t="e">
        <f>(JVP2/'1. Портфель'!#REF!)*100</f>
        <v>#REF!</v>
      </c>
      <c r="JVP2" s="61">
        <v>6499</v>
      </c>
      <c r="JVQ2" s="60">
        <v>0.06</v>
      </c>
      <c r="JVR2" s="61">
        <v>7395.7219999999998</v>
      </c>
      <c r="JVS2" s="60">
        <f t="shared" ref="JVS2" si="918">(6197/9719935)*100</f>
        <v>6.3755570381900703E-2</v>
      </c>
      <c r="JVT2" s="61" t="s">
        <v>126</v>
      </c>
      <c r="JVU2" s="9">
        <v>3</v>
      </c>
      <c r="JVV2" s="6" t="s">
        <v>124</v>
      </c>
      <c r="JVW2" s="60" t="e">
        <f>(JVX2/'1. Портфель'!#REF!)*100</f>
        <v>#REF!</v>
      </c>
      <c r="JVX2" s="61">
        <v>6499</v>
      </c>
      <c r="JVY2" s="60">
        <v>0.06</v>
      </c>
      <c r="JVZ2" s="61">
        <v>7395.7219999999998</v>
      </c>
      <c r="JWA2" s="60">
        <f t="shared" ref="JWA2" si="919">(6197/9719935)*100</f>
        <v>6.3755570381900703E-2</v>
      </c>
      <c r="JWB2" s="61" t="s">
        <v>126</v>
      </c>
      <c r="JWC2" s="9">
        <v>3</v>
      </c>
      <c r="JWD2" s="6" t="s">
        <v>124</v>
      </c>
      <c r="JWE2" s="60" t="e">
        <f>(JWF2/'1. Портфель'!#REF!)*100</f>
        <v>#REF!</v>
      </c>
      <c r="JWF2" s="61">
        <v>6499</v>
      </c>
      <c r="JWG2" s="60">
        <v>0.06</v>
      </c>
      <c r="JWH2" s="61">
        <v>7395.7219999999998</v>
      </c>
      <c r="JWI2" s="60">
        <f t="shared" ref="JWI2" si="920">(6197/9719935)*100</f>
        <v>6.3755570381900703E-2</v>
      </c>
      <c r="JWJ2" s="61" t="s">
        <v>126</v>
      </c>
      <c r="JWK2" s="9">
        <v>3</v>
      </c>
      <c r="JWL2" s="6" t="s">
        <v>124</v>
      </c>
      <c r="JWM2" s="60" t="e">
        <f>(JWN2/'1. Портфель'!#REF!)*100</f>
        <v>#REF!</v>
      </c>
      <c r="JWN2" s="61">
        <v>6499</v>
      </c>
      <c r="JWO2" s="60">
        <v>0.06</v>
      </c>
      <c r="JWP2" s="61">
        <v>7395.7219999999998</v>
      </c>
      <c r="JWQ2" s="60">
        <f t="shared" ref="JWQ2" si="921">(6197/9719935)*100</f>
        <v>6.3755570381900703E-2</v>
      </c>
      <c r="JWR2" s="61" t="s">
        <v>126</v>
      </c>
      <c r="JWS2" s="9">
        <v>3</v>
      </c>
      <c r="JWT2" s="6" t="s">
        <v>124</v>
      </c>
      <c r="JWU2" s="60" t="e">
        <f>(JWV2/'1. Портфель'!#REF!)*100</f>
        <v>#REF!</v>
      </c>
      <c r="JWV2" s="61">
        <v>6499</v>
      </c>
      <c r="JWW2" s="60">
        <v>0.06</v>
      </c>
      <c r="JWX2" s="61">
        <v>7395.7219999999998</v>
      </c>
      <c r="JWY2" s="60">
        <f t="shared" ref="JWY2" si="922">(6197/9719935)*100</f>
        <v>6.3755570381900703E-2</v>
      </c>
      <c r="JWZ2" s="61" t="s">
        <v>126</v>
      </c>
      <c r="JXA2" s="9">
        <v>3</v>
      </c>
      <c r="JXB2" s="6" t="s">
        <v>124</v>
      </c>
      <c r="JXC2" s="60" t="e">
        <f>(JXD2/'1. Портфель'!#REF!)*100</f>
        <v>#REF!</v>
      </c>
      <c r="JXD2" s="61">
        <v>6499</v>
      </c>
      <c r="JXE2" s="60">
        <v>0.06</v>
      </c>
      <c r="JXF2" s="61">
        <v>7395.7219999999998</v>
      </c>
      <c r="JXG2" s="60">
        <f t="shared" ref="JXG2" si="923">(6197/9719935)*100</f>
        <v>6.3755570381900703E-2</v>
      </c>
      <c r="JXH2" s="61" t="s">
        <v>126</v>
      </c>
      <c r="JXI2" s="9">
        <v>3</v>
      </c>
      <c r="JXJ2" s="6" t="s">
        <v>124</v>
      </c>
      <c r="JXK2" s="60" t="e">
        <f>(JXL2/'1. Портфель'!#REF!)*100</f>
        <v>#REF!</v>
      </c>
      <c r="JXL2" s="61">
        <v>6499</v>
      </c>
      <c r="JXM2" s="60">
        <v>0.06</v>
      </c>
      <c r="JXN2" s="61">
        <v>7395.7219999999998</v>
      </c>
      <c r="JXO2" s="60">
        <f t="shared" ref="JXO2" si="924">(6197/9719935)*100</f>
        <v>6.3755570381900703E-2</v>
      </c>
      <c r="JXP2" s="61" t="s">
        <v>126</v>
      </c>
      <c r="JXQ2" s="9">
        <v>3</v>
      </c>
      <c r="JXR2" s="6" t="s">
        <v>124</v>
      </c>
      <c r="JXS2" s="60" t="e">
        <f>(JXT2/'1. Портфель'!#REF!)*100</f>
        <v>#REF!</v>
      </c>
      <c r="JXT2" s="61">
        <v>6499</v>
      </c>
      <c r="JXU2" s="60">
        <v>0.06</v>
      </c>
      <c r="JXV2" s="61">
        <v>7395.7219999999998</v>
      </c>
      <c r="JXW2" s="60">
        <f t="shared" ref="JXW2" si="925">(6197/9719935)*100</f>
        <v>6.3755570381900703E-2</v>
      </c>
      <c r="JXX2" s="61" t="s">
        <v>126</v>
      </c>
      <c r="JXY2" s="9">
        <v>3</v>
      </c>
      <c r="JXZ2" s="6" t="s">
        <v>124</v>
      </c>
      <c r="JYA2" s="60" t="e">
        <f>(JYB2/'1. Портфель'!#REF!)*100</f>
        <v>#REF!</v>
      </c>
      <c r="JYB2" s="61">
        <v>6499</v>
      </c>
      <c r="JYC2" s="60">
        <v>0.06</v>
      </c>
      <c r="JYD2" s="61">
        <v>7395.7219999999998</v>
      </c>
      <c r="JYE2" s="60">
        <f t="shared" ref="JYE2" si="926">(6197/9719935)*100</f>
        <v>6.3755570381900703E-2</v>
      </c>
      <c r="JYF2" s="61" t="s">
        <v>126</v>
      </c>
      <c r="JYG2" s="9">
        <v>3</v>
      </c>
      <c r="JYH2" s="6" t="s">
        <v>124</v>
      </c>
      <c r="JYI2" s="60" t="e">
        <f>(JYJ2/'1. Портфель'!#REF!)*100</f>
        <v>#REF!</v>
      </c>
      <c r="JYJ2" s="61">
        <v>6499</v>
      </c>
      <c r="JYK2" s="60">
        <v>0.06</v>
      </c>
      <c r="JYL2" s="61">
        <v>7395.7219999999998</v>
      </c>
      <c r="JYM2" s="60">
        <f t="shared" ref="JYM2" si="927">(6197/9719935)*100</f>
        <v>6.3755570381900703E-2</v>
      </c>
      <c r="JYN2" s="61" t="s">
        <v>126</v>
      </c>
      <c r="JYO2" s="9">
        <v>3</v>
      </c>
      <c r="JYP2" s="6" t="s">
        <v>124</v>
      </c>
      <c r="JYQ2" s="60" t="e">
        <f>(JYR2/'1. Портфель'!#REF!)*100</f>
        <v>#REF!</v>
      </c>
      <c r="JYR2" s="61">
        <v>6499</v>
      </c>
      <c r="JYS2" s="60">
        <v>0.06</v>
      </c>
      <c r="JYT2" s="61">
        <v>7395.7219999999998</v>
      </c>
      <c r="JYU2" s="60">
        <f t="shared" ref="JYU2" si="928">(6197/9719935)*100</f>
        <v>6.3755570381900703E-2</v>
      </c>
      <c r="JYV2" s="61" t="s">
        <v>126</v>
      </c>
      <c r="JYW2" s="9">
        <v>3</v>
      </c>
      <c r="JYX2" s="6" t="s">
        <v>124</v>
      </c>
      <c r="JYY2" s="60" t="e">
        <f>(JYZ2/'1. Портфель'!#REF!)*100</f>
        <v>#REF!</v>
      </c>
      <c r="JYZ2" s="61">
        <v>6499</v>
      </c>
      <c r="JZA2" s="60">
        <v>0.06</v>
      </c>
      <c r="JZB2" s="61">
        <v>7395.7219999999998</v>
      </c>
      <c r="JZC2" s="60">
        <f t="shared" ref="JZC2" si="929">(6197/9719935)*100</f>
        <v>6.3755570381900703E-2</v>
      </c>
      <c r="JZD2" s="61" t="s">
        <v>126</v>
      </c>
      <c r="JZE2" s="9">
        <v>3</v>
      </c>
      <c r="JZF2" s="6" t="s">
        <v>124</v>
      </c>
      <c r="JZG2" s="60" t="e">
        <f>(JZH2/'1. Портфель'!#REF!)*100</f>
        <v>#REF!</v>
      </c>
      <c r="JZH2" s="61">
        <v>6499</v>
      </c>
      <c r="JZI2" s="60">
        <v>0.06</v>
      </c>
      <c r="JZJ2" s="61">
        <v>7395.7219999999998</v>
      </c>
      <c r="JZK2" s="60">
        <f t="shared" ref="JZK2" si="930">(6197/9719935)*100</f>
        <v>6.3755570381900703E-2</v>
      </c>
      <c r="JZL2" s="61" t="s">
        <v>126</v>
      </c>
      <c r="JZM2" s="9">
        <v>3</v>
      </c>
      <c r="JZN2" s="6" t="s">
        <v>124</v>
      </c>
      <c r="JZO2" s="60" t="e">
        <f>(JZP2/'1. Портфель'!#REF!)*100</f>
        <v>#REF!</v>
      </c>
      <c r="JZP2" s="61">
        <v>6499</v>
      </c>
      <c r="JZQ2" s="60">
        <v>0.06</v>
      </c>
      <c r="JZR2" s="61">
        <v>7395.7219999999998</v>
      </c>
      <c r="JZS2" s="60">
        <f t="shared" ref="JZS2" si="931">(6197/9719935)*100</f>
        <v>6.3755570381900703E-2</v>
      </c>
      <c r="JZT2" s="61" t="s">
        <v>126</v>
      </c>
      <c r="JZU2" s="9">
        <v>3</v>
      </c>
      <c r="JZV2" s="6" t="s">
        <v>124</v>
      </c>
      <c r="JZW2" s="60" t="e">
        <f>(JZX2/'1. Портфель'!#REF!)*100</f>
        <v>#REF!</v>
      </c>
      <c r="JZX2" s="61">
        <v>6499</v>
      </c>
      <c r="JZY2" s="60">
        <v>0.06</v>
      </c>
      <c r="JZZ2" s="61">
        <v>7395.7219999999998</v>
      </c>
      <c r="KAA2" s="60">
        <f t="shared" ref="KAA2" si="932">(6197/9719935)*100</f>
        <v>6.3755570381900703E-2</v>
      </c>
      <c r="KAB2" s="61" t="s">
        <v>126</v>
      </c>
      <c r="KAC2" s="9">
        <v>3</v>
      </c>
      <c r="KAD2" s="6" t="s">
        <v>124</v>
      </c>
      <c r="KAE2" s="60" t="e">
        <f>(KAF2/'1. Портфель'!#REF!)*100</f>
        <v>#REF!</v>
      </c>
      <c r="KAF2" s="61">
        <v>6499</v>
      </c>
      <c r="KAG2" s="60">
        <v>0.06</v>
      </c>
      <c r="KAH2" s="61">
        <v>7395.7219999999998</v>
      </c>
      <c r="KAI2" s="60">
        <f t="shared" ref="KAI2" si="933">(6197/9719935)*100</f>
        <v>6.3755570381900703E-2</v>
      </c>
      <c r="KAJ2" s="61" t="s">
        <v>126</v>
      </c>
      <c r="KAK2" s="9">
        <v>3</v>
      </c>
      <c r="KAL2" s="6" t="s">
        <v>124</v>
      </c>
      <c r="KAM2" s="60" t="e">
        <f>(KAN2/'1. Портфель'!#REF!)*100</f>
        <v>#REF!</v>
      </c>
      <c r="KAN2" s="61">
        <v>6499</v>
      </c>
      <c r="KAO2" s="60">
        <v>0.06</v>
      </c>
      <c r="KAP2" s="61">
        <v>7395.7219999999998</v>
      </c>
      <c r="KAQ2" s="60">
        <f t="shared" ref="KAQ2" si="934">(6197/9719935)*100</f>
        <v>6.3755570381900703E-2</v>
      </c>
      <c r="KAR2" s="61" t="s">
        <v>126</v>
      </c>
      <c r="KAS2" s="9">
        <v>3</v>
      </c>
      <c r="KAT2" s="6" t="s">
        <v>124</v>
      </c>
      <c r="KAU2" s="60" t="e">
        <f>(KAV2/'1. Портфель'!#REF!)*100</f>
        <v>#REF!</v>
      </c>
      <c r="KAV2" s="61">
        <v>6499</v>
      </c>
      <c r="KAW2" s="60">
        <v>0.06</v>
      </c>
      <c r="KAX2" s="61">
        <v>7395.7219999999998</v>
      </c>
      <c r="KAY2" s="60">
        <f t="shared" ref="KAY2" si="935">(6197/9719935)*100</f>
        <v>6.3755570381900703E-2</v>
      </c>
      <c r="KAZ2" s="61" t="s">
        <v>126</v>
      </c>
      <c r="KBA2" s="9">
        <v>3</v>
      </c>
      <c r="KBB2" s="6" t="s">
        <v>124</v>
      </c>
      <c r="KBC2" s="60" t="e">
        <f>(KBD2/'1. Портфель'!#REF!)*100</f>
        <v>#REF!</v>
      </c>
      <c r="KBD2" s="61">
        <v>6499</v>
      </c>
      <c r="KBE2" s="60">
        <v>0.06</v>
      </c>
      <c r="KBF2" s="61">
        <v>7395.7219999999998</v>
      </c>
      <c r="KBG2" s="60">
        <f t="shared" ref="KBG2" si="936">(6197/9719935)*100</f>
        <v>6.3755570381900703E-2</v>
      </c>
      <c r="KBH2" s="61" t="s">
        <v>126</v>
      </c>
      <c r="KBI2" s="9">
        <v>3</v>
      </c>
      <c r="KBJ2" s="6" t="s">
        <v>124</v>
      </c>
      <c r="KBK2" s="60" t="e">
        <f>(KBL2/'1. Портфель'!#REF!)*100</f>
        <v>#REF!</v>
      </c>
      <c r="KBL2" s="61">
        <v>6499</v>
      </c>
      <c r="KBM2" s="60">
        <v>0.06</v>
      </c>
      <c r="KBN2" s="61">
        <v>7395.7219999999998</v>
      </c>
      <c r="KBO2" s="60">
        <f t="shared" ref="KBO2" si="937">(6197/9719935)*100</f>
        <v>6.3755570381900703E-2</v>
      </c>
      <c r="KBP2" s="61" t="s">
        <v>126</v>
      </c>
      <c r="KBQ2" s="9">
        <v>3</v>
      </c>
      <c r="KBR2" s="6" t="s">
        <v>124</v>
      </c>
      <c r="KBS2" s="60" t="e">
        <f>(KBT2/'1. Портфель'!#REF!)*100</f>
        <v>#REF!</v>
      </c>
      <c r="KBT2" s="61">
        <v>6499</v>
      </c>
      <c r="KBU2" s="60">
        <v>0.06</v>
      </c>
      <c r="KBV2" s="61">
        <v>7395.7219999999998</v>
      </c>
      <c r="KBW2" s="60">
        <f t="shared" ref="KBW2" si="938">(6197/9719935)*100</f>
        <v>6.3755570381900703E-2</v>
      </c>
      <c r="KBX2" s="61" t="s">
        <v>126</v>
      </c>
      <c r="KBY2" s="9">
        <v>3</v>
      </c>
      <c r="KBZ2" s="6" t="s">
        <v>124</v>
      </c>
      <c r="KCA2" s="60" t="e">
        <f>(KCB2/'1. Портфель'!#REF!)*100</f>
        <v>#REF!</v>
      </c>
      <c r="KCB2" s="61">
        <v>6499</v>
      </c>
      <c r="KCC2" s="60">
        <v>0.06</v>
      </c>
      <c r="KCD2" s="61">
        <v>7395.7219999999998</v>
      </c>
      <c r="KCE2" s="60">
        <f t="shared" ref="KCE2" si="939">(6197/9719935)*100</f>
        <v>6.3755570381900703E-2</v>
      </c>
      <c r="KCF2" s="61" t="s">
        <v>126</v>
      </c>
      <c r="KCG2" s="9">
        <v>3</v>
      </c>
      <c r="KCH2" s="6" t="s">
        <v>124</v>
      </c>
      <c r="KCI2" s="60" t="e">
        <f>(KCJ2/'1. Портфель'!#REF!)*100</f>
        <v>#REF!</v>
      </c>
      <c r="KCJ2" s="61">
        <v>6499</v>
      </c>
      <c r="KCK2" s="60">
        <v>0.06</v>
      </c>
      <c r="KCL2" s="61">
        <v>7395.7219999999998</v>
      </c>
      <c r="KCM2" s="60">
        <f t="shared" ref="KCM2" si="940">(6197/9719935)*100</f>
        <v>6.3755570381900703E-2</v>
      </c>
      <c r="KCN2" s="61" t="s">
        <v>126</v>
      </c>
      <c r="KCO2" s="9">
        <v>3</v>
      </c>
      <c r="KCP2" s="6" t="s">
        <v>124</v>
      </c>
      <c r="KCQ2" s="60" t="e">
        <f>(KCR2/'1. Портфель'!#REF!)*100</f>
        <v>#REF!</v>
      </c>
      <c r="KCR2" s="61">
        <v>6499</v>
      </c>
      <c r="KCS2" s="60">
        <v>0.06</v>
      </c>
      <c r="KCT2" s="61">
        <v>7395.7219999999998</v>
      </c>
      <c r="KCU2" s="60">
        <f t="shared" ref="KCU2" si="941">(6197/9719935)*100</f>
        <v>6.3755570381900703E-2</v>
      </c>
      <c r="KCV2" s="61" t="s">
        <v>126</v>
      </c>
      <c r="KCW2" s="9">
        <v>3</v>
      </c>
      <c r="KCX2" s="6" t="s">
        <v>124</v>
      </c>
      <c r="KCY2" s="60" t="e">
        <f>(KCZ2/'1. Портфель'!#REF!)*100</f>
        <v>#REF!</v>
      </c>
      <c r="KCZ2" s="61">
        <v>6499</v>
      </c>
      <c r="KDA2" s="60">
        <v>0.06</v>
      </c>
      <c r="KDB2" s="61">
        <v>7395.7219999999998</v>
      </c>
      <c r="KDC2" s="60">
        <f t="shared" ref="KDC2" si="942">(6197/9719935)*100</f>
        <v>6.3755570381900703E-2</v>
      </c>
      <c r="KDD2" s="61" t="s">
        <v>126</v>
      </c>
      <c r="KDE2" s="9">
        <v>3</v>
      </c>
      <c r="KDF2" s="6" t="s">
        <v>124</v>
      </c>
      <c r="KDG2" s="60" t="e">
        <f>(KDH2/'1. Портфель'!#REF!)*100</f>
        <v>#REF!</v>
      </c>
      <c r="KDH2" s="61">
        <v>6499</v>
      </c>
      <c r="KDI2" s="60">
        <v>0.06</v>
      </c>
      <c r="KDJ2" s="61">
        <v>7395.7219999999998</v>
      </c>
      <c r="KDK2" s="60">
        <f t="shared" ref="KDK2" si="943">(6197/9719935)*100</f>
        <v>6.3755570381900703E-2</v>
      </c>
      <c r="KDL2" s="61" t="s">
        <v>126</v>
      </c>
      <c r="KDM2" s="9">
        <v>3</v>
      </c>
      <c r="KDN2" s="6" t="s">
        <v>124</v>
      </c>
      <c r="KDO2" s="60" t="e">
        <f>(KDP2/'1. Портфель'!#REF!)*100</f>
        <v>#REF!</v>
      </c>
      <c r="KDP2" s="61">
        <v>6499</v>
      </c>
      <c r="KDQ2" s="60">
        <v>0.06</v>
      </c>
      <c r="KDR2" s="61">
        <v>7395.7219999999998</v>
      </c>
      <c r="KDS2" s="60">
        <f t="shared" ref="KDS2" si="944">(6197/9719935)*100</f>
        <v>6.3755570381900703E-2</v>
      </c>
      <c r="KDT2" s="61" t="s">
        <v>126</v>
      </c>
      <c r="KDU2" s="9">
        <v>3</v>
      </c>
      <c r="KDV2" s="6" t="s">
        <v>124</v>
      </c>
      <c r="KDW2" s="60" t="e">
        <f>(KDX2/'1. Портфель'!#REF!)*100</f>
        <v>#REF!</v>
      </c>
      <c r="KDX2" s="61">
        <v>6499</v>
      </c>
      <c r="KDY2" s="60">
        <v>0.06</v>
      </c>
      <c r="KDZ2" s="61">
        <v>7395.7219999999998</v>
      </c>
      <c r="KEA2" s="60">
        <f t="shared" ref="KEA2" si="945">(6197/9719935)*100</f>
        <v>6.3755570381900703E-2</v>
      </c>
      <c r="KEB2" s="61" t="s">
        <v>126</v>
      </c>
      <c r="KEC2" s="9">
        <v>3</v>
      </c>
      <c r="KED2" s="6" t="s">
        <v>124</v>
      </c>
      <c r="KEE2" s="60" t="e">
        <f>(KEF2/'1. Портфель'!#REF!)*100</f>
        <v>#REF!</v>
      </c>
      <c r="KEF2" s="61">
        <v>6499</v>
      </c>
      <c r="KEG2" s="60">
        <v>0.06</v>
      </c>
      <c r="KEH2" s="61">
        <v>7395.7219999999998</v>
      </c>
      <c r="KEI2" s="60">
        <f t="shared" ref="KEI2" si="946">(6197/9719935)*100</f>
        <v>6.3755570381900703E-2</v>
      </c>
      <c r="KEJ2" s="61" t="s">
        <v>126</v>
      </c>
      <c r="KEK2" s="9">
        <v>3</v>
      </c>
      <c r="KEL2" s="6" t="s">
        <v>124</v>
      </c>
      <c r="KEM2" s="60" t="e">
        <f>(KEN2/'1. Портфель'!#REF!)*100</f>
        <v>#REF!</v>
      </c>
      <c r="KEN2" s="61">
        <v>6499</v>
      </c>
      <c r="KEO2" s="60">
        <v>0.06</v>
      </c>
      <c r="KEP2" s="61">
        <v>7395.7219999999998</v>
      </c>
      <c r="KEQ2" s="60">
        <f t="shared" ref="KEQ2" si="947">(6197/9719935)*100</f>
        <v>6.3755570381900703E-2</v>
      </c>
      <c r="KER2" s="61" t="s">
        <v>126</v>
      </c>
      <c r="KES2" s="9">
        <v>3</v>
      </c>
      <c r="KET2" s="6" t="s">
        <v>124</v>
      </c>
      <c r="KEU2" s="60" t="e">
        <f>(KEV2/'1. Портфель'!#REF!)*100</f>
        <v>#REF!</v>
      </c>
      <c r="KEV2" s="61">
        <v>6499</v>
      </c>
      <c r="KEW2" s="60">
        <v>0.06</v>
      </c>
      <c r="KEX2" s="61">
        <v>7395.7219999999998</v>
      </c>
      <c r="KEY2" s="60">
        <f t="shared" ref="KEY2" si="948">(6197/9719935)*100</f>
        <v>6.3755570381900703E-2</v>
      </c>
      <c r="KEZ2" s="61" t="s">
        <v>126</v>
      </c>
      <c r="KFA2" s="9">
        <v>3</v>
      </c>
      <c r="KFB2" s="6" t="s">
        <v>124</v>
      </c>
      <c r="KFC2" s="60" t="e">
        <f>(KFD2/'1. Портфель'!#REF!)*100</f>
        <v>#REF!</v>
      </c>
      <c r="KFD2" s="61">
        <v>6499</v>
      </c>
      <c r="KFE2" s="60">
        <v>0.06</v>
      </c>
      <c r="KFF2" s="61">
        <v>7395.7219999999998</v>
      </c>
      <c r="KFG2" s="60">
        <f t="shared" ref="KFG2" si="949">(6197/9719935)*100</f>
        <v>6.3755570381900703E-2</v>
      </c>
      <c r="KFH2" s="61" t="s">
        <v>126</v>
      </c>
      <c r="KFI2" s="9">
        <v>3</v>
      </c>
      <c r="KFJ2" s="6" t="s">
        <v>124</v>
      </c>
      <c r="KFK2" s="60" t="e">
        <f>(KFL2/'1. Портфель'!#REF!)*100</f>
        <v>#REF!</v>
      </c>
      <c r="KFL2" s="61">
        <v>6499</v>
      </c>
      <c r="KFM2" s="60">
        <v>0.06</v>
      </c>
      <c r="KFN2" s="61">
        <v>7395.7219999999998</v>
      </c>
      <c r="KFO2" s="60">
        <f t="shared" ref="KFO2" si="950">(6197/9719935)*100</f>
        <v>6.3755570381900703E-2</v>
      </c>
      <c r="KFP2" s="61" t="s">
        <v>126</v>
      </c>
      <c r="KFQ2" s="9">
        <v>3</v>
      </c>
      <c r="KFR2" s="6" t="s">
        <v>124</v>
      </c>
      <c r="KFS2" s="60" t="e">
        <f>(KFT2/'1. Портфель'!#REF!)*100</f>
        <v>#REF!</v>
      </c>
      <c r="KFT2" s="61">
        <v>6499</v>
      </c>
      <c r="KFU2" s="60">
        <v>0.06</v>
      </c>
      <c r="KFV2" s="61">
        <v>7395.7219999999998</v>
      </c>
      <c r="KFW2" s="60">
        <f t="shared" ref="KFW2" si="951">(6197/9719935)*100</f>
        <v>6.3755570381900703E-2</v>
      </c>
      <c r="KFX2" s="61" t="s">
        <v>126</v>
      </c>
      <c r="KFY2" s="9">
        <v>3</v>
      </c>
      <c r="KFZ2" s="6" t="s">
        <v>124</v>
      </c>
      <c r="KGA2" s="60" t="e">
        <f>(KGB2/'1. Портфель'!#REF!)*100</f>
        <v>#REF!</v>
      </c>
      <c r="KGB2" s="61">
        <v>6499</v>
      </c>
      <c r="KGC2" s="60">
        <v>0.06</v>
      </c>
      <c r="KGD2" s="61">
        <v>7395.7219999999998</v>
      </c>
      <c r="KGE2" s="60">
        <f t="shared" ref="KGE2" si="952">(6197/9719935)*100</f>
        <v>6.3755570381900703E-2</v>
      </c>
      <c r="KGF2" s="61" t="s">
        <v>126</v>
      </c>
      <c r="KGG2" s="9">
        <v>3</v>
      </c>
      <c r="KGH2" s="6" t="s">
        <v>124</v>
      </c>
      <c r="KGI2" s="60" t="e">
        <f>(KGJ2/'1. Портфель'!#REF!)*100</f>
        <v>#REF!</v>
      </c>
      <c r="KGJ2" s="61">
        <v>6499</v>
      </c>
      <c r="KGK2" s="60">
        <v>0.06</v>
      </c>
      <c r="KGL2" s="61">
        <v>7395.7219999999998</v>
      </c>
      <c r="KGM2" s="60">
        <f t="shared" ref="KGM2" si="953">(6197/9719935)*100</f>
        <v>6.3755570381900703E-2</v>
      </c>
      <c r="KGN2" s="61" t="s">
        <v>126</v>
      </c>
      <c r="KGO2" s="9">
        <v>3</v>
      </c>
      <c r="KGP2" s="6" t="s">
        <v>124</v>
      </c>
      <c r="KGQ2" s="60" t="e">
        <f>(KGR2/'1. Портфель'!#REF!)*100</f>
        <v>#REF!</v>
      </c>
      <c r="KGR2" s="61">
        <v>6499</v>
      </c>
      <c r="KGS2" s="60">
        <v>0.06</v>
      </c>
      <c r="KGT2" s="61">
        <v>7395.7219999999998</v>
      </c>
      <c r="KGU2" s="60">
        <f t="shared" ref="KGU2" si="954">(6197/9719935)*100</f>
        <v>6.3755570381900703E-2</v>
      </c>
      <c r="KGV2" s="61" t="s">
        <v>126</v>
      </c>
      <c r="KGW2" s="9">
        <v>3</v>
      </c>
      <c r="KGX2" s="6" t="s">
        <v>124</v>
      </c>
      <c r="KGY2" s="60" t="e">
        <f>(KGZ2/'1. Портфель'!#REF!)*100</f>
        <v>#REF!</v>
      </c>
      <c r="KGZ2" s="61">
        <v>6499</v>
      </c>
      <c r="KHA2" s="60">
        <v>0.06</v>
      </c>
      <c r="KHB2" s="61">
        <v>7395.7219999999998</v>
      </c>
      <c r="KHC2" s="60">
        <f t="shared" ref="KHC2" si="955">(6197/9719935)*100</f>
        <v>6.3755570381900703E-2</v>
      </c>
      <c r="KHD2" s="61" t="s">
        <v>126</v>
      </c>
      <c r="KHE2" s="9">
        <v>3</v>
      </c>
      <c r="KHF2" s="6" t="s">
        <v>124</v>
      </c>
      <c r="KHG2" s="60" t="e">
        <f>(KHH2/'1. Портфель'!#REF!)*100</f>
        <v>#REF!</v>
      </c>
      <c r="KHH2" s="61">
        <v>6499</v>
      </c>
      <c r="KHI2" s="60">
        <v>0.06</v>
      </c>
      <c r="KHJ2" s="61">
        <v>7395.7219999999998</v>
      </c>
      <c r="KHK2" s="60">
        <f t="shared" ref="KHK2" si="956">(6197/9719935)*100</f>
        <v>6.3755570381900703E-2</v>
      </c>
      <c r="KHL2" s="61" t="s">
        <v>126</v>
      </c>
      <c r="KHM2" s="9">
        <v>3</v>
      </c>
      <c r="KHN2" s="6" t="s">
        <v>124</v>
      </c>
      <c r="KHO2" s="60" t="e">
        <f>(KHP2/'1. Портфель'!#REF!)*100</f>
        <v>#REF!</v>
      </c>
      <c r="KHP2" s="61">
        <v>6499</v>
      </c>
      <c r="KHQ2" s="60">
        <v>0.06</v>
      </c>
      <c r="KHR2" s="61">
        <v>7395.7219999999998</v>
      </c>
      <c r="KHS2" s="60">
        <f t="shared" ref="KHS2" si="957">(6197/9719935)*100</f>
        <v>6.3755570381900703E-2</v>
      </c>
      <c r="KHT2" s="61" t="s">
        <v>126</v>
      </c>
      <c r="KHU2" s="9">
        <v>3</v>
      </c>
      <c r="KHV2" s="6" t="s">
        <v>124</v>
      </c>
      <c r="KHW2" s="60" t="e">
        <f>(KHX2/'1. Портфель'!#REF!)*100</f>
        <v>#REF!</v>
      </c>
      <c r="KHX2" s="61">
        <v>6499</v>
      </c>
      <c r="KHY2" s="60">
        <v>0.06</v>
      </c>
      <c r="KHZ2" s="61">
        <v>7395.7219999999998</v>
      </c>
      <c r="KIA2" s="60">
        <f t="shared" ref="KIA2" si="958">(6197/9719935)*100</f>
        <v>6.3755570381900703E-2</v>
      </c>
      <c r="KIB2" s="61" t="s">
        <v>126</v>
      </c>
      <c r="KIC2" s="9">
        <v>3</v>
      </c>
      <c r="KID2" s="6" t="s">
        <v>124</v>
      </c>
      <c r="KIE2" s="60" t="e">
        <f>(KIF2/'1. Портфель'!#REF!)*100</f>
        <v>#REF!</v>
      </c>
      <c r="KIF2" s="61">
        <v>6499</v>
      </c>
      <c r="KIG2" s="60">
        <v>0.06</v>
      </c>
      <c r="KIH2" s="61">
        <v>7395.7219999999998</v>
      </c>
      <c r="KII2" s="60">
        <f t="shared" ref="KII2" si="959">(6197/9719935)*100</f>
        <v>6.3755570381900703E-2</v>
      </c>
      <c r="KIJ2" s="61" t="s">
        <v>126</v>
      </c>
      <c r="KIK2" s="9">
        <v>3</v>
      </c>
      <c r="KIL2" s="6" t="s">
        <v>124</v>
      </c>
      <c r="KIM2" s="60" t="e">
        <f>(KIN2/'1. Портфель'!#REF!)*100</f>
        <v>#REF!</v>
      </c>
      <c r="KIN2" s="61">
        <v>6499</v>
      </c>
      <c r="KIO2" s="60">
        <v>0.06</v>
      </c>
      <c r="KIP2" s="61">
        <v>7395.7219999999998</v>
      </c>
      <c r="KIQ2" s="60">
        <f t="shared" ref="KIQ2" si="960">(6197/9719935)*100</f>
        <v>6.3755570381900703E-2</v>
      </c>
      <c r="KIR2" s="61" t="s">
        <v>126</v>
      </c>
      <c r="KIS2" s="9">
        <v>3</v>
      </c>
      <c r="KIT2" s="6" t="s">
        <v>124</v>
      </c>
      <c r="KIU2" s="60" t="e">
        <f>(KIV2/'1. Портфель'!#REF!)*100</f>
        <v>#REF!</v>
      </c>
      <c r="KIV2" s="61">
        <v>6499</v>
      </c>
      <c r="KIW2" s="60">
        <v>0.06</v>
      </c>
      <c r="KIX2" s="61">
        <v>7395.7219999999998</v>
      </c>
      <c r="KIY2" s="60">
        <f t="shared" ref="KIY2" si="961">(6197/9719935)*100</f>
        <v>6.3755570381900703E-2</v>
      </c>
      <c r="KIZ2" s="61" t="s">
        <v>126</v>
      </c>
      <c r="KJA2" s="9">
        <v>3</v>
      </c>
      <c r="KJB2" s="6" t="s">
        <v>124</v>
      </c>
      <c r="KJC2" s="60" t="e">
        <f>(KJD2/'1. Портфель'!#REF!)*100</f>
        <v>#REF!</v>
      </c>
      <c r="KJD2" s="61">
        <v>6499</v>
      </c>
      <c r="KJE2" s="60">
        <v>0.06</v>
      </c>
      <c r="KJF2" s="61">
        <v>7395.7219999999998</v>
      </c>
      <c r="KJG2" s="60">
        <f t="shared" ref="KJG2" si="962">(6197/9719935)*100</f>
        <v>6.3755570381900703E-2</v>
      </c>
      <c r="KJH2" s="61" t="s">
        <v>126</v>
      </c>
      <c r="KJI2" s="9">
        <v>3</v>
      </c>
      <c r="KJJ2" s="6" t="s">
        <v>124</v>
      </c>
      <c r="KJK2" s="60" t="e">
        <f>(KJL2/'1. Портфель'!#REF!)*100</f>
        <v>#REF!</v>
      </c>
      <c r="KJL2" s="61">
        <v>6499</v>
      </c>
      <c r="KJM2" s="60">
        <v>0.06</v>
      </c>
      <c r="KJN2" s="61">
        <v>7395.7219999999998</v>
      </c>
      <c r="KJO2" s="60">
        <f t="shared" ref="KJO2" si="963">(6197/9719935)*100</f>
        <v>6.3755570381900703E-2</v>
      </c>
      <c r="KJP2" s="61" t="s">
        <v>126</v>
      </c>
      <c r="KJQ2" s="9">
        <v>3</v>
      </c>
      <c r="KJR2" s="6" t="s">
        <v>124</v>
      </c>
      <c r="KJS2" s="60" t="e">
        <f>(KJT2/'1. Портфель'!#REF!)*100</f>
        <v>#REF!</v>
      </c>
      <c r="KJT2" s="61">
        <v>6499</v>
      </c>
      <c r="KJU2" s="60">
        <v>0.06</v>
      </c>
      <c r="KJV2" s="61">
        <v>7395.7219999999998</v>
      </c>
      <c r="KJW2" s="60">
        <f t="shared" ref="KJW2" si="964">(6197/9719935)*100</f>
        <v>6.3755570381900703E-2</v>
      </c>
      <c r="KJX2" s="61" t="s">
        <v>126</v>
      </c>
      <c r="KJY2" s="9">
        <v>3</v>
      </c>
      <c r="KJZ2" s="6" t="s">
        <v>124</v>
      </c>
      <c r="KKA2" s="60" t="e">
        <f>(KKB2/'1. Портфель'!#REF!)*100</f>
        <v>#REF!</v>
      </c>
      <c r="KKB2" s="61">
        <v>6499</v>
      </c>
      <c r="KKC2" s="60">
        <v>0.06</v>
      </c>
      <c r="KKD2" s="61">
        <v>7395.7219999999998</v>
      </c>
      <c r="KKE2" s="60">
        <f t="shared" ref="KKE2" si="965">(6197/9719935)*100</f>
        <v>6.3755570381900703E-2</v>
      </c>
      <c r="KKF2" s="61" t="s">
        <v>126</v>
      </c>
      <c r="KKG2" s="9">
        <v>3</v>
      </c>
      <c r="KKH2" s="6" t="s">
        <v>124</v>
      </c>
      <c r="KKI2" s="60" t="e">
        <f>(KKJ2/'1. Портфель'!#REF!)*100</f>
        <v>#REF!</v>
      </c>
      <c r="KKJ2" s="61">
        <v>6499</v>
      </c>
      <c r="KKK2" s="60">
        <v>0.06</v>
      </c>
      <c r="KKL2" s="61">
        <v>7395.7219999999998</v>
      </c>
      <c r="KKM2" s="60">
        <f t="shared" ref="KKM2" si="966">(6197/9719935)*100</f>
        <v>6.3755570381900703E-2</v>
      </c>
      <c r="KKN2" s="61" t="s">
        <v>126</v>
      </c>
      <c r="KKO2" s="9">
        <v>3</v>
      </c>
      <c r="KKP2" s="6" t="s">
        <v>124</v>
      </c>
      <c r="KKQ2" s="60" t="e">
        <f>(KKR2/'1. Портфель'!#REF!)*100</f>
        <v>#REF!</v>
      </c>
      <c r="KKR2" s="61">
        <v>6499</v>
      </c>
      <c r="KKS2" s="60">
        <v>0.06</v>
      </c>
      <c r="KKT2" s="61">
        <v>7395.7219999999998</v>
      </c>
      <c r="KKU2" s="60">
        <f t="shared" ref="KKU2" si="967">(6197/9719935)*100</f>
        <v>6.3755570381900703E-2</v>
      </c>
      <c r="KKV2" s="61" t="s">
        <v>126</v>
      </c>
      <c r="KKW2" s="9">
        <v>3</v>
      </c>
      <c r="KKX2" s="6" t="s">
        <v>124</v>
      </c>
      <c r="KKY2" s="60" t="e">
        <f>(KKZ2/'1. Портфель'!#REF!)*100</f>
        <v>#REF!</v>
      </c>
      <c r="KKZ2" s="61">
        <v>6499</v>
      </c>
      <c r="KLA2" s="60">
        <v>0.06</v>
      </c>
      <c r="KLB2" s="61">
        <v>7395.7219999999998</v>
      </c>
      <c r="KLC2" s="60">
        <f t="shared" ref="KLC2" si="968">(6197/9719935)*100</f>
        <v>6.3755570381900703E-2</v>
      </c>
      <c r="KLD2" s="61" t="s">
        <v>126</v>
      </c>
      <c r="KLE2" s="9">
        <v>3</v>
      </c>
      <c r="KLF2" s="6" t="s">
        <v>124</v>
      </c>
      <c r="KLG2" s="60" t="e">
        <f>(KLH2/'1. Портфель'!#REF!)*100</f>
        <v>#REF!</v>
      </c>
      <c r="KLH2" s="61">
        <v>6499</v>
      </c>
      <c r="KLI2" s="60">
        <v>0.06</v>
      </c>
      <c r="KLJ2" s="61">
        <v>7395.7219999999998</v>
      </c>
      <c r="KLK2" s="60">
        <f t="shared" ref="KLK2" si="969">(6197/9719935)*100</f>
        <v>6.3755570381900703E-2</v>
      </c>
      <c r="KLL2" s="61" t="s">
        <v>126</v>
      </c>
      <c r="KLM2" s="9">
        <v>3</v>
      </c>
      <c r="KLN2" s="6" t="s">
        <v>124</v>
      </c>
      <c r="KLO2" s="60" t="e">
        <f>(KLP2/'1. Портфель'!#REF!)*100</f>
        <v>#REF!</v>
      </c>
      <c r="KLP2" s="61">
        <v>6499</v>
      </c>
      <c r="KLQ2" s="60">
        <v>0.06</v>
      </c>
      <c r="KLR2" s="61">
        <v>7395.7219999999998</v>
      </c>
      <c r="KLS2" s="60">
        <f t="shared" ref="KLS2" si="970">(6197/9719935)*100</f>
        <v>6.3755570381900703E-2</v>
      </c>
      <c r="KLT2" s="61" t="s">
        <v>126</v>
      </c>
      <c r="KLU2" s="9">
        <v>3</v>
      </c>
      <c r="KLV2" s="6" t="s">
        <v>124</v>
      </c>
      <c r="KLW2" s="60" t="e">
        <f>(KLX2/'1. Портфель'!#REF!)*100</f>
        <v>#REF!</v>
      </c>
      <c r="KLX2" s="61">
        <v>6499</v>
      </c>
      <c r="KLY2" s="60">
        <v>0.06</v>
      </c>
      <c r="KLZ2" s="61">
        <v>7395.7219999999998</v>
      </c>
      <c r="KMA2" s="60">
        <f t="shared" ref="KMA2" si="971">(6197/9719935)*100</f>
        <v>6.3755570381900703E-2</v>
      </c>
      <c r="KMB2" s="61" t="s">
        <v>126</v>
      </c>
      <c r="KMC2" s="9">
        <v>3</v>
      </c>
      <c r="KMD2" s="6" t="s">
        <v>124</v>
      </c>
      <c r="KME2" s="60" t="e">
        <f>(KMF2/'1. Портфель'!#REF!)*100</f>
        <v>#REF!</v>
      </c>
      <c r="KMF2" s="61">
        <v>6499</v>
      </c>
      <c r="KMG2" s="60">
        <v>0.06</v>
      </c>
      <c r="KMH2" s="61">
        <v>7395.7219999999998</v>
      </c>
      <c r="KMI2" s="60">
        <f t="shared" ref="KMI2" si="972">(6197/9719935)*100</f>
        <v>6.3755570381900703E-2</v>
      </c>
      <c r="KMJ2" s="61" t="s">
        <v>126</v>
      </c>
      <c r="KMK2" s="9">
        <v>3</v>
      </c>
      <c r="KML2" s="6" t="s">
        <v>124</v>
      </c>
      <c r="KMM2" s="60" t="e">
        <f>(KMN2/'1. Портфель'!#REF!)*100</f>
        <v>#REF!</v>
      </c>
      <c r="KMN2" s="61">
        <v>6499</v>
      </c>
      <c r="KMO2" s="60">
        <v>0.06</v>
      </c>
      <c r="KMP2" s="61">
        <v>7395.7219999999998</v>
      </c>
      <c r="KMQ2" s="60">
        <f t="shared" ref="KMQ2" si="973">(6197/9719935)*100</f>
        <v>6.3755570381900703E-2</v>
      </c>
      <c r="KMR2" s="61" t="s">
        <v>126</v>
      </c>
      <c r="KMS2" s="9">
        <v>3</v>
      </c>
      <c r="KMT2" s="6" t="s">
        <v>124</v>
      </c>
      <c r="KMU2" s="60" t="e">
        <f>(KMV2/'1. Портфель'!#REF!)*100</f>
        <v>#REF!</v>
      </c>
      <c r="KMV2" s="61">
        <v>6499</v>
      </c>
      <c r="KMW2" s="60">
        <v>0.06</v>
      </c>
      <c r="KMX2" s="61">
        <v>7395.7219999999998</v>
      </c>
      <c r="KMY2" s="60">
        <f t="shared" ref="KMY2" si="974">(6197/9719935)*100</f>
        <v>6.3755570381900703E-2</v>
      </c>
      <c r="KMZ2" s="61" t="s">
        <v>126</v>
      </c>
      <c r="KNA2" s="9">
        <v>3</v>
      </c>
      <c r="KNB2" s="6" t="s">
        <v>124</v>
      </c>
      <c r="KNC2" s="60" t="e">
        <f>(KND2/'1. Портфель'!#REF!)*100</f>
        <v>#REF!</v>
      </c>
      <c r="KND2" s="61">
        <v>6499</v>
      </c>
      <c r="KNE2" s="60">
        <v>0.06</v>
      </c>
      <c r="KNF2" s="61">
        <v>7395.7219999999998</v>
      </c>
      <c r="KNG2" s="60">
        <f t="shared" ref="KNG2" si="975">(6197/9719935)*100</f>
        <v>6.3755570381900703E-2</v>
      </c>
      <c r="KNH2" s="61" t="s">
        <v>126</v>
      </c>
      <c r="KNI2" s="9">
        <v>3</v>
      </c>
      <c r="KNJ2" s="6" t="s">
        <v>124</v>
      </c>
      <c r="KNK2" s="60" t="e">
        <f>(KNL2/'1. Портфель'!#REF!)*100</f>
        <v>#REF!</v>
      </c>
      <c r="KNL2" s="61">
        <v>6499</v>
      </c>
      <c r="KNM2" s="60">
        <v>0.06</v>
      </c>
      <c r="KNN2" s="61">
        <v>7395.7219999999998</v>
      </c>
      <c r="KNO2" s="60">
        <f t="shared" ref="KNO2" si="976">(6197/9719935)*100</f>
        <v>6.3755570381900703E-2</v>
      </c>
      <c r="KNP2" s="61" t="s">
        <v>126</v>
      </c>
      <c r="KNQ2" s="9">
        <v>3</v>
      </c>
      <c r="KNR2" s="6" t="s">
        <v>124</v>
      </c>
      <c r="KNS2" s="60" t="e">
        <f>(KNT2/'1. Портфель'!#REF!)*100</f>
        <v>#REF!</v>
      </c>
      <c r="KNT2" s="61">
        <v>6499</v>
      </c>
      <c r="KNU2" s="60">
        <v>0.06</v>
      </c>
      <c r="KNV2" s="61">
        <v>7395.7219999999998</v>
      </c>
      <c r="KNW2" s="60">
        <f t="shared" ref="KNW2" si="977">(6197/9719935)*100</f>
        <v>6.3755570381900703E-2</v>
      </c>
      <c r="KNX2" s="61" t="s">
        <v>126</v>
      </c>
      <c r="KNY2" s="9">
        <v>3</v>
      </c>
      <c r="KNZ2" s="6" t="s">
        <v>124</v>
      </c>
      <c r="KOA2" s="60" t="e">
        <f>(KOB2/'1. Портфель'!#REF!)*100</f>
        <v>#REF!</v>
      </c>
      <c r="KOB2" s="61">
        <v>6499</v>
      </c>
      <c r="KOC2" s="60">
        <v>0.06</v>
      </c>
      <c r="KOD2" s="61">
        <v>7395.7219999999998</v>
      </c>
      <c r="KOE2" s="60">
        <f t="shared" ref="KOE2" si="978">(6197/9719935)*100</f>
        <v>6.3755570381900703E-2</v>
      </c>
      <c r="KOF2" s="61" t="s">
        <v>126</v>
      </c>
      <c r="KOG2" s="9">
        <v>3</v>
      </c>
      <c r="KOH2" s="6" t="s">
        <v>124</v>
      </c>
      <c r="KOI2" s="60" t="e">
        <f>(KOJ2/'1. Портфель'!#REF!)*100</f>
        <v>#REF!</v>
      </c>
      <c r="KOJ2" s="61">
        <v>6499</v>
      </c>
      <c r="KOK2" s="60">
        <v>0.06</v>
      </c>
      <c r="KOL2" s="61">
        <v>7395.7219999999998</v>
      </c>
      <c r="KOM2" s="60">
        <f t="shared" ref="KOM2" si="979">(6197/9719935)*100</f>
        <v>6.3755570381900703E-2</v>
      </c>
      <c r="KON2" s="61" t="s">
        <v>126</v>
      </c>
      <c r="KOO2" s="9">
        <v>3</v>
      </c>
      <c r="KOP2" s="6" t="s">
        <v>124</v>
      </c>
      <c r="KOQ2" s="60" t="e">
        <f>(KOR2/'1. Портфель'!#REF!)*100</f>
        <v>#REF!</v>
      </c>
      <c r="KOR2" s="61">
        <v>6499</v>
      </c>
      <c r="KOS2" s="60">
        <v>0.06</v>
      </c>
      <c r="KOT2" s="61">
        <v>7395.7219999999998</v>
      </c>
      <c r="KOU2" s="60">
        <f t="shared" ref="KOU2" si="980">(6197/9719935)*100</f>
        <v>6.3755570381900703E-2</v>
      </c>
      <c r="KOV2" s="61" t="s">
        <v>126</v>
      </c>
      <c r="KOW2" s="9">
        <v>3</v>
      </c>
      <c r="KOX2" s="6" t="s">
        <v>124</v>
      </c>
      <c r="KOY2" s="60" t="e">
        <f>(KOZ2/'1. Портфель'!#REF!)*100</f>
        <v>#REF!</v>
      </c>
      <c r="KOZ2" s="61">
        <v>6499</v>
      </c>
      <c r="KPA2" s="60">
        <v>0.06</v>
      </c>
      <c r="KPB2" s="61">
        <v>7395.7219999999998</v>
      </c>
      <c r="KPC2" s="60">
        <f t="shared" ref="KPC2" si="981">(6197/9719935)*100</f>
        <v>6.3755570381900703E-2</v>
      </c>
      <c r="KPD2" s="61" t="s">
        <v>126</v>
      </c>
      <c r="KPE2" s="9">
        <v>3</v>
      </c>
      <c r="KPF2" s="6" t="s">
        <v>124</v>
      </c>
      <c r="KPG2" s="60" t="e">
        <f>(KPH2/'1. Портфель'!#REF!)*100</f>
        <v>#REF!</v>
      </c>
      <c r="KPH2" s="61">
        <v>6499</v>
      </c>
      <c r="KPI2" s="60">
        <v>0.06</v>
      </c>
      <c r="KPJ2" s="61">
        <v>7395.7219999999998</v>
      </c>
      <c r="KPK2" s="60">
        <f t="shared" ref="KPK2" si="982">(6197/9719935)*100</f>
        <v>6.3755570381900703E-2</v>
      </c>
      <c r="KPL2" s="61" t="s">
        <v>126</v>
      </c>
      <c r="KPM2" s="9">
        <v>3</v>
      </c>
      <c r="KPN2" s="6" t="s">
        <v>124</v>
      </c>
      <c r="KPO2" s="60" t="e">
        <f>(KPP2/'1. Портфель'!#REF!)*100</f>
        <v>#REF!</v>
      </c>
      <c r="KPP2" s="61">
        <v>6499</v>
      </c>
      <c r="KPQ2" s="60">
        <v>0.06</v>
      </c>
      <c r="KPR2" s="61">
        <v>7395.7219999999998</v>
      </c>
      <c r="KPS2" s="60">
        <f t="shared" ref="KPS2" si="983">(6197/9719935)*100</f>
        <v>6.3755570381900703E-2</v>
      </c>
      <c r="KPT2" s="61" t="s">
        <v>126</v>
      </c>
      <c r="KPU2" s="9">
        <v>3</v>
      </c>
      <c r="KPV2" s="6" t="s">
        <v>124</v>
      </c>
      <c r="KPW2" s="60" t="e">
        <f>(KPX2/'1. Портфель'!#REF!)*100</f>
        <v>#REF!</v>
      </c>
      <c r="KPX2" s="61">
        <v>6499</v>
      </c>
      <c r="KPY2" s="60">
        <v>0.06</v>
      </c>
      <c r="KPZ2" s="61">
        <v>7395.7219999999998</v>
      </c>
      <c r="KQA2" s="60">
        <f t="shared" ref="KQA2" si="984">(6197/9719935)*100</f>
        <v>6.3755570381900703E-2</v>
      </c>
      <c r="KQB2" s="61" t="s">
        <v>126</v>
      </c>
      <c r="KQC2" s="9">
        <v>3</v>
      </c>
      <c r="KQD2" s="6" t="s">
        <v>124</v>
      </c>
      <c r="KQE2" s="60" t="e">
        <f>(KQF2/'1. Портфель'!#REF!)*100</f>
        <v>#REF!</v>
      </c>
      <c r="KQF2" s="61">
        <v>6499</v>
      </c>
      <c r="KQG2" s="60">
        <v>0.06</v>
      </c>
      <c r="KQH2" s="61">
        <v>7395.7219999999998</v>
      </c>
      <c r="KQI2" s="60">
        <f t="shared" ref="KQI2" si="985">(6197/9719935)*100</f>
        <v>6.3755570381900703E-2</v>
      </c>
      <c r="KQJ2" s="61" t="s">
        <v>126</v>
      </c>
      <c r="KQK2" s="9">
        <v>3</v>
      </c>
      <c r="KQL2" s="6" t="s">
        <v>124</v>
      </c>
      <c r="KQM2" s="60" t="e">
        <f>(KQN2/'1. Портфель'!#REF!)*100</f>
        <v>#REF!</v>
      </c>
      <c r="KQN2" s="61">
        <v>6499</v>
      </c>
      <c r="KQO2" s="60">
        <v>0.06</v>
      </c>
      <c r="KQP2" s="61">
        <v>7395.7219999999998</v>
      </c>
      <c r="KQQ2" s="60">
        <f t="shared" ref="KQQ2" si="986">(6197/9719935)*100</f>
        <v>6.3755570381900703E-2</v>
      </c>
      <c r="KQR2" s="61" t="s">
        <v>126</v>
      </c>
      <c r="KQS2" s="9">
        <v>3</v>
      </c>
      <c r="KQT2" s="6" t="s">
        <v>124</v>
      </c>
      <c r="KQU2" s="60" t="e">
        <f>(KQV2/'1. Портфель'!#REF!)*100</f>
        <v>#REF!</v>
      </c>
      <c r="KQV2" s="61">
        <v>6499</v>
      </c>
      <c r="KQW2" s="60">
        <v>0.06</v>
      </c>
      <c r="KQX2" s="61">
        <v>7395.7219999999998</v>
      </c>
      <c r="KQY2" s="60">
        <f t="shared" ref="KQY2" si="987">(6197/9719935)*100</f>
        <v>6.3755570381900703E-2</v>
      </c>
      <c r="KQZ2" s="61" t="s">
        <v>126</v>
      </c>
      <c r="KRA2" s="9">
        <v>3</v>
      </c>
      <c r="KRB2" s="6" t="s">
        <v>124</v>
      </c>
      <c r="KRC2" s="60" t="e">
        <f>(KRD2/'1. Портфель'!#REF!)*100</f>
        <v>#REF!</v>
      </c>
      <c r="KRD2" s="61">
        <v>6499</v>
      </c>
      <c r="KRE2" s="60">
        <v>0.06</v>
      </c>
      <c r="KRF2" s="61">
        <v>7395.7219999999998</v>
      </c>
      <c r="KRG2" s="60">
        <f t="shared" ref="KRG2" si="988">(6197/9719935)*100</f>
        <v>6.3755570381900703E-2</v>
      </c>
      <c r="KRH2" s="61" t="s">
        <v>126</v>
      </c>
      <c r="KRI2" s="9">
        <v>3</v>
      </c>
      <c r="KRJ2" s="6" t="s">
        <v>124</v>
      </c>
      <c r="KRK2" s="60" t="e">
        <f>(KRL2/'1. Портфель'!#REF!)*100</f>
        <v>#REF!</v>
      </c>
      <c r="KRL2" s="61">
        <v>6499</v>
      </c>
      <c r="KRM2" s="60">
        <v>0.06</v>
      </c>
      <c r="KRN2" s="61">
        <v>7395.7219999999998</v>
      </c>
      <c r="KRO2" s="60">
        <f t="shared" ref="KRO2" si="989">(6197/9719935)*100</f>
        <v>6.3755570381900703E-2</v>
      </c>
      <c r="KRP2" s="61" t="s">
        <v>126</v>
      </c>
      <c r="KRQ2" s="9">
        <v>3</v>
      </c>
      <c r="KRR2" s="6" t="s">
        <v>124</v>
      </c>
      <c r="KRS2" s="60" t="e">
        <f>(KRT2/'1. Портфель'!#REF!)*100</f>
        <v>#REF!</v>
      </c>
      <c r="KRT2" s="61">
        <v>6499</v>
      </c>
      <c r="KRU2" s="60">
        <v>0.06</v>
      </c>
      <c r="KRV2" s="61">
        <v>7395.7219999999998</v>
      </c>
      <c r="KRW2" s="60">
        <f t="shared" ref="KRW2" si="990">(6197/9719935)*100</f>
        <v>6.3755570381900703E-2</v>
      </c>
      <c r="KRX2" s="61" t="s">
        <v>126</v>
      </c>
      <c r="KRY2" s="9">
        <v>3</v>
      </c>
      <c r="KRZ2" s="6" t="s">
        <v>124</v>
      </c>
      <c r="KSA2" s="60" t="e">
        <f>(KSB2/'1. Портфель'!#REF!)*100</f>
        <v>#REF!</v>
      </c>
      <c r="KSB2" s="61">
        <v>6499</v>
      </c>
      <c r="KSC2" s="60">
        <v>0.06</v>
      </c>
      <c r="KSD2" s="61">
        <v>7395.7219999999998</v>
      </c>
      <c r="KSE2" s="60">
        <f t="shared" ref="KSE2" si="991">(6197/9719935)*100</f>
        <v>6.3755570381900703E-2</v>
      </c>
      <c r="KSF2" s="61" t="s">
        <v>126</v>
      </c>
      <c r="KSG2" s="9">
        <v>3</v>
      </c>
      <c r="KSH2" s="6" t="s">
        <v>124</v>
      </c>
      <c r="KSI2" s="60" t="e">
        <f>(KSJ2/'1. Портфель'!#REF!)*100</f>
        <v>#REF!</v>
      </c>
      <c r="KSJ2" s="61">
        <v>6499</v>
      </c>
      <c r="KSK2" s="60">
        <v>0.06</v>
      </c>
      <c r="KSL2" s="61">
        <v>7395.7219999999998</v>
      </c>
      <c r="KSM2" s="60">
        <f t="shared" ref="KSM2" si="992">(6197/9719935)*100</f>
        <v>6.3755570381900703E-2</v>
      </c>
      <c r="KSN2" s="61" t="s">
        <v>126</v>
      </c>
      <c r="KSO2" s="9">
        <v>3</v>
      </c>
      <c r="KSP2" s="6" t="s">
        <v>124</v>
      </c>
      <c r="KSQ2" s="60" t="e">
        <f>(KSR2/'1. Портфель'!#REF!)*100</f>
        <v>#REF!</v>
      </c>
      <c r="KSR2" s="61">
        <v>6499</v>
      </c>
      <c r="KSS2" s="60">
        <v>0.06</v>
      </c>
      <c r="KST2" s="61">
        <v>7395.7219999999998</v>
      </c>
      <c r="KSU2" s="60">
        <f t="shared" ref="KSU2" si="993">(6197/9719935)*100</f>
        <v>6.3755570381900703E-2</v>
      </c>
      <c r="KSV2" s="61" t="s">
        <v>126</v>
      </c>
      <c r="KSW2" s="9">
        <v>3</v>
      </c>
      <c r="KSX2" s="6" t="s">
        <v>124</v>
      </c>
      <c r="KSY2" s="60" t="e">
        <f>(KSZ2/'1. Портфель'!#REF!)*100</f>
        <v>#REF!</v>
      </c>
      <c r="KSZ2" s="61">
        <v>6499</v>
      </c>
      <c r="KTA2" s="60">
        <v>0.06</v>
      </c>
      <c r="KTB2" s="61">
        <v>7395.7219999999998</v>
      </c>
      <c r="KTC2" s="60">
        <f t="shared" ref="KTC2" si="994">(6197/9719935)*100</f>
        <v>6.3755570381900703E-2</v>
      </c>
      <c r="KTD2" s="61" t="s">
        <v>126</v>
      </c>
      <c r="KTE2" s="9">
        <v>3</v>
      </c>
      <c r="KTF2" s="6" t="s">
        <v>124</v>
      </c>
      <c r="KTG2" s="60" t="e">
        <f>(KTH2/'1. Портфель'!#REF!)*100</f>
        <v>#REF!</v>
      </c>
      <c r="KTH2" s="61">
        <v>6499</v>
      </c>
      <c r="KTI2" s="60">
        <v>0.06</v>
      </c>
      <c r="KTJ2" s="61">
        <v>7395.7219999999998</v>
      </c>
      <c r="KTK2" s="60">
        <f t="shared" ref="KTK2" si="995">(6197/9719935)*100</f>
        <v>6.3755570381900703E-2</v>
      </c>
      <c r="KTL2" s="61" t="s">
        <v>126</v>
      </c>
      <c r="KTM2" s="9">
        <v>3</v>
      </c>
      <c r="KTN2" s="6" t="s">
        <v>124</v>
      </c>
      <c r="KTO2" s="60" t="e">
        <f>(KTP2/'1. Портфель'!#REF!)*100</f>
        <v>#REF!</v>
      </c>
      <c r="KTP2" s="61">
        <v>6499</v>
      </c>
      <c r="KTQ2" s="60">
        <v>0.06</v>
      </c>
      <c r="KTR2" s="61">
        <v>7395.7219999999998</v>
      </c>
      <c r="KTS2" s="60">
        <f t="shared" ref="KTS2" si="996">(6197/9719935)*100</f>
        <v>6.3755570381900703E-2</v>
      </c>
      <c r="KTT2" s="61" t="s">
        <v>126</v>
      </c>
      <c r="KTU2" s="9">
        <v>3</v>
      </c>
      <c r="KTV2" s="6" t="s">
        <v>124</v>
      </c>
      <c r="KTW2" s="60" t="e">
        <f>(KTX2/'1. Портфель'!#REF!)*100</f>
        <v>#REF!</v>
      </c>
      <c r="KTX2" s="61">
        <v>6499</v>
      </c>
      <c r="KTY2" s="60">
        <v>0.06</v>
      </c>
      <c r="KTZ2" s="61">
        <v>7395.7219999999998</v>
      </c>
      <c r="KUA2" s="60">
        <f t="shared" ref="KUA2" si="997">(6197/9719935)*100</f>
        <v>6.3755570381900703E-2</v>
      </c>
      <c r="KUB2" s="61" t="s">
        <v>126</v>
      </c>
      <c r="KUC2" s="9">
        <v>3</v>
      </c>
      <c r="KUD2" s="6" t="s">
        <v>124</v>
      </c>
      <c r="KUE2" s="60" t="e">
        <f>(KUF2/'1. Портфель'!#REF!)*100</f>
        <v>#REF!</v>
      </c>
      <c r="KUF2" s="61">
        <v>6499</v>
      </c>
      <c r="KUG2" s="60">
        <v>0.06</v>
      </c>
      <c r="KUH2" s="61">
        <v>7395.7219999999998</v>
      </c>
      <c r="KUI2" s="60">
        <f t="shared" ref="KUI2" si="998">(6197/9719935)*100</f>
        <v>6.3755570381900703E-2</v>
      </c>
      <c r="KUJ2" s="61" t="s">
        <v>126</v>
      </c>
      <c r="KUK2" s="9">
        <v>3</v>
      </c>
      <c r="KUL2" s="6" t="s">
        <v>124</v>
      </c>
      <c r="KUM2" s="60" t="e">
        <f>(KUN2/'1. Портфель'!#REF!)*100</f>
        <v>#REF!</v>
      </c>
      <c r="KUN2" s="61">
        <v>6499</v>
      </c>
      <c r="KUO2" s="60">
        <v>0.06</v>
      </c>
      <c r="KUP2" s="61">
        <v>7395.7219999999998</v>
      </c>
      <c r="KUQ2" s="60">
        <f t="shared" ref="KUQ2" si="999">(6197/9719935)*100</f>
        <v>6.3755570381900703E-2</v>
      </c>
      <c r="KUR2" s="61" t="s">
        <v>126</v>
      </c>
      <c r="KUS2" s="9">
        <v>3</v>
      </c>
      <c r="KUT2" s="6" t="s">
        <v>124</v>
      </c>
      <c r="KUU2" s="60" t="e">
        <f>(KUV2/'1. Портфель'!#REF!)*100</f>
        <v>#REF!</v>
      </c>
      <c r="KUV2" s="61">
        <v>6499</v>
      </c>
      <c r="KUW2" s="60">
        <v>0.06</v>
      </c>
      <c r="KUX2" s="61">
        <v>7395.7219999999998</v>
      </c>
      <c r="KUY2" s="60">
        <f t="shared" ref="KUY2" si="1000">(6197/9719935)*100</f>
        <v>6.3755570381900703E-2</v>
      </c>
      <c r="KUZ2" s="61" t="s">
        <v>126</v>
      </c>
      <c r="KVA2" s="9">
        <v>3</v>
      </c>
      <c r="KVB2" s="6" t="s">
        <v>124</v>
      </c>
      <c r="KVC2" s="60" t="e">
        <f>(KVD2/'1. Портфель'!#REF!)*100</f>
        <v>#REF!</v>
      </c>
      <c r="KVD2" s="61">
        <v>6499</v>
      </c>
      <c r="KVE2" s="60">
        <v>0.06</v>
      </c>
      <c r="KVF2" s="61">
        <v>7395.7219999999998</v>
      </c>
      <c r="KVG2" s="60">
        <f t="shared" ref="KVG2" si="1001">(6197/9719935)*100</f>
        <v>6.3755570381900703E-2</v>
      </c>
      <c r="KVH2" s="61" t="s">
        <v>126</v>
      </c>
      <c r="KVI2" s="9">
        <v>3</v>
      </c>
      <c r="KVJ2" s="6" t="s">
        <v>124</v>
      </c>
      <c r="KVK2" s="60" t="e">
        <f>(KVL2/'1. Портфель'!#REF!)*100</f>
        <v>#REF!</v>
      </c>
      <c r="KVL2" s="61">
        <v>6499</v>
      </c>
      <c r="KVM2" s="60">
        <v>0.06</v>
      </c>
      <c r="KVN2" s="61">
        <v>7395.7219999999998</v>
      </c>
      <c r="KVO2" s="60">
        <f t="shared" ref="KVO2" si="1002">(6197/9719935)*100</f>
        <v>6.3755570381900703E-2</v>
      </c>
      <c r="KVP2" s="61" t="s">
        <v>126</v>
      </c>
      <c r="KVQ2" s="9">
        <v>3</v>
      </c>
      <c r="KVR2" s="6" t="s">
        <v>124</v>
      </c>
      <c r="KVS2" s="60" t="e">
        <f>(KVT2/'1. Портфель'!#REF!)*100</f>
        <v>#REF!</v>
      </c>
      <c r="KVT2" s="61">
        <v>6499</v>
      </c>
      <c r="KVU2" s="60">
        <v>0.06</v>
      </c>
      <c r="KVV2" s="61">
        <v>7395.7219999999998</v>
      </c>
      <c r="KVW2" s="60">
        <f t="shared" ref="KVW2" si="1003">(6197/9719935)*100</f>
        <v>6.3755570381900703E-2</v>
      </c>
      <c r="KVX2" s="61" t="s">
        <v>126</v>
      </c>
      <c r="KVY2" s="9">
        <v>3</v>
      </c>
      <c r="KVZ2" s="6" t="s">
        <v>124</v>
      </c>
      <c r="KWA2" s="60" t="e">
        <f>(KWB2/'1. Портфель'!#REF!)*100</f>
        <v>#REF!</v>
      </c>
      <c r="KWB2" s="61">
        <v>6499</v>
      </c>
      <c r="KWC2" s="60">
        <v>0.06</v>
      </c>
      <c r="KWD2" s="61">
        <v>7395.7219999999998</v>
      </c>
      <c r="KWE2" s="60">
        <f t="shared" ref="KWE2" si="1004">(6197/9719935)*100</f>
        <v>6.3755570381900703E-2</v>
      </c>
      <c r="KWF2" s="61" t="s">
        <v>126</v>
      </c>
      <c r="KWG2" s="9">
        <v>3</v>
      </c>
      <c r="KWH2" s="6" t="s">
        <v>124</v>
      </c>
      <c r="KWI2" s="60" t="e">
        <f>(KWJ2/'1. Портфель'!#REF!)*100</f>
        <v>#REF!</v>
      </c>
      <c r="KWJ2" s="61">
        <v>6499</v>
      </c>
      <c r="KWK2" s="60">
        <v>0.06</v>
      </c>
      <c r="KWL2" s="61">
        <v>7395.7219999999998</v>
      </c>
      <c r="KWM2" s="60">
        <f t="shared" ref="KWM2" si="1005">(6197/9719935)*100</f>
        <v>6.3755570381900703E-2</v>
      </c>
      <c r="KWN2" s="61" t="s">
        <v>126</v>
      </c>
      <c r="KWO2" s="9">
        <v>3</v>
      </c>
      <c r="KWP2" s="6" t="s">
        <v>124</v>
      </c>
      <c r="KWQ2" s="60" t="e">
        <f>(KWR2/'1. Портфель'!#REF!)*100</f>
        <v>#REF!</v>
      </c>
      <c r="KWR2" s="61">
        <v>6499</v>
      </c>
      <c r="KWS2" s="60">
        <v>0.06</v>
      </c>
      <c r="KWT2" s="61">
        <v>7395.7219999999998</v>
      </c>
      <c r="KWU2" s="60">
        <f t="shared" ref="KWU2" si="1006">(6197/9719935)*100</f>
        <v>6.3755570381900703E-2</v>
      </c>
      <c r="KWV2" s="61" t="s">
        <v>126</v>
      </c>
      <c r="KWW2" s="9">
        <v>3</v>
      </c>
      <c r="KWX2" s="6" t="s">
        <v>124</v>
      </c>
      <c r="KWY2" s="60" t="e">
        <f>(KWZ2/'1. Портфель'!#REF!)*100</f>
        <v>#REF!</v>
      </c>
      <c r="KWZ2" s="61">
        <v>6499</v>
      </c>
      <c r="KXA2" s="60">
        <v>0.06</v>
      </c>
      <c r="KXB2" s="61">
        <v>7395.7219999999998</v>
      </c>
      <c r="KXC2" s="60">
        <f t="shared" ref="KXC2" si="1007">(6197/9719935)*100</f>
        <v>6.3755570381900703E-2</v>
      </c>
      <c r="KXD2" s="61" t="s">
        <v>126</v>
      </c>
      <c r="KXE2" s="9">
        <v>3</v>
      </c>
      <c r="KXF2" s="6" t="s">
        <v>124</v>
      </c>
      <c r="KXG2" s="60" t="e">
        <f>(KXH2/'1. Портфель'!#REF!)*100</f>
        <v>#REF!</v>
      </c>
      <c r="KXH2" s="61">
        <v>6499</v>
      </c>
      <c r="KXI2" s="60">
        <v>0.06</v>
      </c>
      <c r="KXJ2" s="61">
        <v>7395.7219999999998</v>
      </c>
      <c r="KXK2" s="60">
        <f t="shared" ref="KXK2" si="1008">(6197/9719935)*100</f>
        <v>6.3755570381900703E-2</v>
      </c>
      <c r="KXL2" s="61" t="s">
        <v>126</v>
      </c>
      <c r="KXM2" s="9">
        <v>3</v>
      </c>
      <c r="KXN2" s="6" t="s">
        <v>124</v>
      </c>
      <c r="KXO2" s="60" t="e">
        <f>(KXP2/'1. Портфель'!#REF!)*100</f>
        <v>#REF!</v>
      </c>
      <c r="KXP2" s="61">
        <v>6499</v>
      </c>
      <c r="KXQ2" s="60">
        <v>0.06</v>
      </c>
      <c r="KXR2" s="61">
        <v>7395.7219999999998</v>
      </c>
      <c r="KXS2" s="60">
        <f t="shared" ref="KXS2" si="1009">(6197/9719935)*100</f>
        <v>6.3755570381900703E-2</v>
      </c>
      <c r="KXT2" s="61" t="s">
        <v>126</v>
      </c>
      <c r="KXU2" s="9">
        <v>3</v>
      </c>
      <c r="KXV2" s="6" t="s">
        <v>124</v>
      </c>
      <c r="KXW2" s="60" t="e">
        <f>(KXX2/'1. Портфель'!#REF!)*100</f>
        <v>#REF!</v>
      </c>
      <c r="KXX2" s="61">
        <v>6499</v>
      </c>
      <c r="KXY2" s="60">
        <v>0.06</v>
      </c>
      <c r="KXZ2" s="61">
        <v>7395.7219999999998</v>
      </c>
      <c r="KYA2" s="60">
        <f t="shared" ref="KYA2" si="1010">(6197/9719935)*100</f>
        <v>6.3755570381900703E-2</v>
      </c>
      <c r="KYB2" s="61" t="s">
        <v>126</v>
      </c>
      <c r="KYC2" s="9">
        <v>3</v>
      </c>
      <c r="KYD2" s="6" t="s">
        <v>124</v>
      </c>
      <c r="KYE2" s="60" t="e">
        <f>(KYF2/'1. Портфель'!#REF!)*100</f>
        <v>#REF!</v>
      </c>
      <c r="KYF2" s="61">
        <v>6499</v>
      </c>
      <c r="KYG2" s="60">
        <v>0.06</v>
      </c>
      <c r="KYH2" s="61">
        <v>7395.7219999999998</v>
      </c>
      <c r="KYI2" s="60">
        <f t="shared" ref="KYI2" si="1011">(6197/9719935)*100</f>
        <v>6.3755570381900703E-2</v>
      </c>
      <c r="KYJ2" s="61" t="s">
        <v>126</v>
      </c>
      <c r="KYK2" s="9">
        <v>3</v>
      </c>
      <c r="KYL2" s="6" t="s">
        <v>124</v>
      </c>
      <c r="KYM2" s="60" t="e">
        <f>(KYN2/'1. Портфель'!#REF!)*100</f>
        <v>#REF!</v>
      </c>
      <c r="KYN2" s="61">
        <v>6499</v>
      </c>
      <c r="KYO2" s="60">
        <v>0.06</v>
      </c>
      <c r="KYP2" s="61">
        <v>7395.7219999999998</v>
      </c>
      <c r="KYQ2" s="60">
        <f t="shared" ref="KYQ2" si="1012">(6197/9719935)*100</f>
        <v>6.3755570381900703E-2</v>
      </c>
      <c r="KYR2" s="61" t="s">
        <v>126</v>
      </c>
      <c r="KYS2" s="9">
        <v>3</v>
      </c>
      <c r="KYT2" s="6" t="s">
        <v>124</v>
      </c>
      <c r="KYU2" s="60" t="e">
        <f>(KYV2/'1. Портфель'!#REF!)*100</f>
        <v>#REF!</v>
      </c>
      <c r="KYV2" s="61">
        <v>6499</v>
      </c>
      <c r="KYW2" s="60">
        <v>0.06</v>
      </c>
      <c r="KYX2" s="61">
        <v>7395.7219999999998</v>
      </c>
      <c r="KYY2" s="60">
        <f t="shared" ref="KYY2" si="1013">(6197/9719935)*100</f>
        <v>6.3755570381900703E-2</v>
      </c>
      <c r="KYZ2" s="61" t="s">
        <v>126</v>
      </c>
      <c r="KZA2" s="9">
        <v>3</v>
      </c>
      <c r="KZB2" s="6" t="s">
        <v>124</v>
      </c>
      <c r="KZC2" s="60" t="e">
        <f>(KZD2/'1. Портфель'!#REF!)*100</f>
        <v>#REF!</v>
      </c>
      <c r="KZD2" s="61">
        <v>6499</v>
      </c>
      <c r="KZE2" s="60">
        <v>0.06</v>
      </c>
      <c r="KZF2" s="61">
        <v>7395.7219999999998</v>
      </c>
      <c r="KZG2" s="60">
        <f t="shared" ref="KZG2" si="1014">(6197/9719935)*100</f>
        <v>6.3755570381900703E-2</v>
      </c>
      <c r="KZH2" s="61" t="s">
        <v>126</v>
      </c>
      <c r="KZI2" s="9">
        <v>3</v>
      </c>
      <c r="KZJ2" s="6" t="s">
        <v>124</v>
      </c>
      <c r="KZK2" s="60" t="e">
        <f>(KZL2/'1. Портфель'!#REF!)*100</f>
        <v>#REF!</v>
      </c>
      <c r="KZL2" s="61">
        <v>6499</v>
      </c>
      <c r="KZM2" s="60">
        <v>0.06</v>
      </c>
      <c r="KZN2" s="61">
        <v>7395.7219999999998</v>
      </c>
      <c r="KZO2" s="60">
        <f t="shared" ref="KZO2" si="1015">(6197/9719935)*100</f>
        <v>6.3755570381900703E-2</v>
      </c>
      <c r="KZP2" s="61" t="s">
        <v>126</v>
      </c>
      <c r="KZQ2" s="9">
        <v>3</v>
      </c>
      <c r="KZR2" s="6" t="s">
        <v>124</v>
      </c>
      <c r="KZS2" s="60" t="e">
        <f>(KZT2/'1. Портфель'!#REF!)*100</f>
        <v>#REF!</v>
      </c>
      <c r="KZT2" s="61">
        <v>6499</v>
      </c>
      <c r="KZU2" s="60">
        <v>0.06</v>
      </c>
      <c r="KZV2" s="61">
        <v>7395.7219999999998</v>
      </c>
      <c r="KZW2" s="60">
        <f t="shared" ref="KZW2" si="1016">(6197/9719935)*100</f>
        <v>6.3755570381900703E-2</v>
      </c>
      <c r="KZX2" s="61" t="s">
        <v>126</v>
      </c>
      <c r="KZY2" s="9">
        <v>3</v>
      </c>
      <c r="KZZ2" s="6" t="s">
        <v>124</v>
      </c>
      <c r="LAA2" s="60" t="e">
        <f>(LAB2/'1. Портфель'!#REF!)*100</f>
        <v>#REF!</v>
      </c>
      <c r="LAB2" s="61">
        <v>6499</v>
      </c>
      <c r="LAC2" s="60">
        <v>0.06</v>
      </c>
      <c r="LAD2" s="61">
        <v>7395.7219999999998</v>
      </c>
      <c r="LAE2" s="60">
        <f t="shared" ref="LAE2" si="1017">(6197/9719935)*100</f>
        <v>6.3755570381900703E-2</v>
      </c>
      <c r="LAF2" s="61" t="s">
        <v>126</v>
      </c>
      <c r="LAG2" s="9">
        <v>3</v>
      </c>
      <c r="LAH2" s="6" t="s">
        <v>124</v>
      </c>
      <c r="LAI2" s="60" t="e">
        <f>(LAJ2/'1. Портфель'!#REF!)*100</f>
        <v>#REF!</v>
      </c>
      <c r="LAJ2" s="61">
        <v>6499</v>
      </c>
      <c r="LAK2" s="60">
        <v>0.06</v>
      </c>
      <c r="LAL2" s="61">
        <v>7395.7219999999998</v>
      </c>
      <c r="LAM2" s="60">
        <f t="shared" ref="LAM2" si="1018">(6197/9719935)*100</f>
        <v>6.3755570381900703E-2</v>
      </c>
      <c r="LAN2" s="61" t="s">
        <v>126</v>
      </c>
      <c r="LAO2" s="9">
        <v>3</v>
      </c>
      <c r="LAP2" s="6" t="s">
        <v>124</v>
      </c>
      <c r="LAQ2" s="60" t="e">
        <f>(LAR2/'1. Портфель'!#REF!)*100</f>
        <v>#REF!</v>
      </c>
      <c r="LAR2" s="61">
        <v>6499</v>
      </c>
      <c r="LAS2" s="60">
        <v>0.06</v>
      </c>
      <c r="LAT2" s="61">
        <v>7395.7219999999998</v>
      </c>
      <c r="LAU2" s="60">
        <f t="shared" ref="LAU2" si="1019">(6197/9719935)*100</f>
        <v>6.3755570381900703E-2</v>
      </c>
      <c r="LAV2" s="61" t="s">
        <v>126</v>
      </c>
      <c r="LAW2" s="9">
        <v>3</v>
      </c>
      <c r="LAX2" s="6" t="s">
        <v>124</v>
      </c>
      <c r="LAY2" s="60" t="e">
        <f>(LAZ2/'1. Портфель'!#REF!)*100</f>
        <v>#REF!</v>
      </c>
      <c r="LAZ2" s="61">
        <v>6499</v>
      </c>
      <c r="LBA2" s="60">
        <v>0.06</v>
      </c>
      <c r="LBB2" s="61">
        <v>7395.7219999999998</v>
      </c>
      <c r="LBC2" s="60">
        <f t="shared" ref="LBC2" si="1020">(6197/9719935)*100</f>
        <v>6.3755570381900703E-2</v>
      </c>
      <c r="LBD2" s="61" t="s">
        <v>126</v>
      </c>
      <c r="LBE2" s="9">
        <v>3</v>
      </c>
      <c r="LBF2" s="6" t="s">
        <v>124</v>
      </c>
      <c r="LBG2" s="60" t="e">
        <f>(LBH2/'1. Портфель'!#REF!)*100</f>
        <v>#REF!</v>
      </c>
      <c r="LBH2" s="61">
        <v>6499</v>
      </c>
      <c r="LBI2" s="60">
        <v>0.06</v>
      </c>
      <c r="LBJ2" s="61">
        <v>7395.7219999999998</v>
      </c>
      <c r="LBK2" s="60">
        <f t="shared" ref="LBK2" si="1021">(6197/9719935)*100</f>
        <v>6.3755570381900703E-2</v>
      </c>
      <c r="LBL2" s="61" t="s">
        <v>126</v>
      </c>
      <c r="LBM2" s="9">
        <v>3</v>
      </c>
      <c r="LBN2" s="6" t="s">
        <v>124</v>
      </c>
      <c r="LBO2" s="60" t="e">
        <f>(LBP2/'1. Портфель'!#REF!)*100</f>
        <v>#REF!</v>
      </c>
      <c r="LBP2" s="61">
        <v>6499</v>
      </c>
      <c r="LBQ2" s="60">
        <v>0.06</v>
      </c>
      <c r="LBR2" s="61">
        <v>7395.7219999999998</v>
      </c>
      <c r="LBS2" s="60">
        <f t="shared" ref="LBS2" si="1022">(6197/9719935)*100</f>
        <v>6.3755570381900703E-2</v>
      </c>
      <c r="LBT2" s="61" t="s">
        <v>126</v>
      </c>
      <c r="LBU2" s="9">
        <v>3</v>
      </c>
      <c r="LBV2" s="6" t="s">
        <v>124</v>
      </c>
      <c r="LBW2" s="60" t="e">
        <f>(LBX2/'1. Портфель'!#REF!)*100</f>
        <v>#REF!</v>
      </c>
      <c r="LBX2" s="61">
        <v>6499</v>
      </c>
      <c r="LBY2" s="60">
        <v>0.06</v>
      </c>
      <c r="LBZ2" s="61">
        <v>7395.7219999999998</v>
      </c>
      <c r="LCA2" s="60">
        <f t="shared" ref="LCA2" si="1023">(6197/9719935)*100</f>
        <v>6.3755570381900703E-2</v>
      </c>
      <c r="LCB2" s="61" t="s">
        <v>126</v>
      </c>
      <c r="LCC2" s="9">
        <v>3</v>
      </c>
      <c r="LCD2" s="6" t="s">
        <v>124</v>
      </c>
      <c r="LCE2" s="60" t="e">
        <f>(LCF2/'1. Портфель'!#REF!)*100</f>
        <v>#REF!</v>
      </c>
      <c r="LCF2" s="61">
        <v>6499</v>
      </c>
      <c r="LCG2" s="60">
        <v>0.06</v>
      </c>
      <c r="LCH2" s="61">
        <v>7395.7219999999998</v>
      </c>
      <c r="LCI2" s="60">
        <f t="shared" ref="LCI2" si="1024">(6197/9719935)*100</f>
        <v>6.3755570381900703E-2</v>
      </c>
      <c r="LCJ2" s="61" t="s">
        <v>126</v>
      </c>
      <c r="LCK2" s="9">
        <v>3</v>
      </c>
      <c r="LCL2" s="6" t="s">
        <v>124</v>
      </c>
      <c r="LCM2" s="60" t="e">
        <f>(LCN2/'1. Портфель'!#REF!)*100</f>
        <v>#REF!</v>
      </c>
      <c r="LCN2" s="61">
        <v>6499</v>
      </c>
      <c r="LCO2" s="60">
        <v>0.06</v>
      </c>
      <c r="LCP2" s="61">
        <v>7395.7219999999998</v>
      </c>
      <c r="LCQ2" s="60">
        <f t="shared" ref="LCQ2" si="1025">(6197/9719935)*100</f>
        <v>6.3755570381900703E-2</v>
      </c>
      <c r="LCR2" s="61" t="s">
        <v>126</v>
      </c>
      <c r="LCS2" s="9">
        <v>3</v>
      </c>
      <c r="LCT2" s="6" t="s">
        <v>124</v>
      </c>
      <c r="LCU2" s="60" t="e">
        <f>(LCV2/'1. Портфель'!#REF!)*100</f>
        <v>#REF!</v>
      </c>
      <c r="LCV2" s="61">
        <v>6499</v>
      </c>
      <c r="LCW2" s="60">
        <v>0.06</v>
      </c>
      <c r="LCX2" s="61">
        <v>7395.7219999999998</v>
      </c>
      <c r="LCY2" s="60">
        <f t="shared" ref="LCY2" si="1026">(6197/9719935)*100</f>
        <v>6.3755570381900703E-2</v>
      </c>
      <c r="LCZ2" s="61" t="s">
        <v>126</v>
      </c>
      <c r="LDA2" s="9">
        <v>3</v>
      </c>
      <c r="LDB2" s="6" t="s">
        <v>124</v>
      </c>
      <c r="LDC2" s="60" t="e">
        <f>(LDD2/'1. Портфель'!#REF!)*100</f>
        <v>#REF!</v>
      </c>
      <c r="LDD2" s="61">
        <v>6499</v>
      </c>
      <c r="LDE2" s="60">
        <v>0.06</v>
      </c>
      <c r="LDF2" s="61">
        <v>7395.7219999999998</v>
      </c>
      <c r="LDG2" s="60">
        <f t="shared" ref="LDG2" si="1027">(6197/9719935)*100</f>
        <v>6.3755570381900703E-2</v>
      </c>
      <c r="LDH2" s="61" t="s">
        <v>126</v>
      </c>
      <c r="LDI2" s="9">
        <v>3</v>
      </c>
      <c r="LDJ2" s="6" t="s">
        <v>124</v>
      </c>
      <c r="LDK2" s="60" t="e">
        <f>(LDL2/'1. Портфель'!#REF!)*100</f>
        <v>#REF!</v>
      </c>
      <c r="LDL2" s="61">
        <v>6499</v>
      </c>
      <c r="LDM2" s="60">
        <v>0.06</v>
      </c>
      <c r="LDN2" s="61">
        <v>7395.7219999999998</v>
      </c>
      <c r="LDO2" s="60">
        <f t="shared" ref="LDO2" si="1028">(6197/9719935)*100</f>
        <v>6.3755570381900703E-2</v>
      </c>
      <c r="LDP2" s="61" t="s">
        <v>126</v>
      </c>
      <c r="LDQ2" s="9">
        <v>3</v>
      </c>
      <c r="LDR2" s="6" t="s">
        <v>124</v>
      </c>
      <c r="LDS2" s="60" t="e">
        <f>(LDT2/'1. Портфель'!#REF!)*100</f>
        <v>#REF!</v>
      </c>
      <c r="LDT2" s="61">
        <v>6499</v>
      </c>
      <c r="LDU2" s="60">
        <v>0.06</v>
      </c>
      <c r="LDV2" s="61">
        <v>7395.7219999999998</v>
      </c>
      <c r="LDW2" s="60">
        <f t="shared" ref="LDW2" si="1029">(6197/9719935)*100</f>
        <v>6.3755570381900703E-2</v>
      </c>
      <c r="LDX2" s="61" t="s">
        <v>126</v>
      </c>
      <c r="LDY2" s="9">
        <v>3</v>
      </c>
      <c r="LDZ2" s="6" t="s">
        <v>124</v>
      </c>
      <c r="LEA2" s="60" t="e">
        <f>(LEB2/'1. Портфель'!#REF!)*100</f>
        <v>#REF!</v>
      </c>
      <c r="LEB2" s="61">
        <v>6499</v>
      </c>
      <c r="LEC2" s="60">
        <v>0.06</v>
      </c>
      <c r="LED2" s="61">
        <v>7395.7219999999998</v>
      </c>
      <c r="LEE2" s="60">
        <f t="shared" ref="LEE2" si="1030">(6197/9719935)*100</f>
        <v>6.3755570381900703E-2</v>
      </c>
      <c r="LEF2" s="61" t="s">
        <v>126</v>
      </c>
      <c r="LEG2" s="9">
        <v>3</v>
      </c>
      <c r="LEH2" s="6" t="s">
        <v>124</v>
      </c>
      <c r="LEI2" s="60" t="e">
        <f>(LEJ2/'1. Портфель'!#REF!)*100</f>
        <v>#REF!</v>
      </c>
      <c r="LEJ2" s="61">
        <v>6499</v>
      </c>
      <c r="LEK2" s="60">
        <v>0.06</v>
      </c>
      <c r="LEL2" s="61">
        <v>7395.7219999999998</v>
      </c>
      <c r="LEM2" s="60">
        <f t="shared" ref="LEM2" si="1031">(6197/9719935)*100</f>
        <v>6.3755570381900703E-2</v>
      </c>
      <c r="LEN2" s="61" t="s">
        <v>126</v>
      </c>
      <c r="LEO2" s="9">
        <v>3</v>
      </c>
      <c r="LEP2" s="6" t="s">
        <v>124</v>
      </c>
      <c r="LEQ2" s="60" t="e">
        <f>(LER2/'1. Портфель'!#REF!)*100</f>
        <v>#REF!</v>
      </c>
      <c r="LER2" s="61">
        <v>6499</v>
      </c>
      <c r="LES2" s="60">
        <v>0.06</v>
      </c>
      <c r="LET2" s="61">
        <v>7395.7219999999998</v>
      </c>
      <c r="LEU2" s="60">
        <f t="shared" ref="LEU2" si="1032">(6197/9719935)*100</f>
        <v>6.3755570381900703E-2</v>
      </c>
      <c r="LEV2" s="61" t="s">
        <v>126</v>
      </c>
      <c r="LEW2" s="9">
        <v>3</v>
      </c>
      <c r="LEX2" s="6" t="s">
        <v>124</v>
      </c>
      <c r="LEY2" s="60" t="e">
        <f>(LEZ2/'1. Портфель'!#REF!)*100</f>
        <v>#REF!</v>
      </c>
      <c r="LEZ2" s="61">
        <v>6499</v>
      </c>
      <c r="LFA2" s="60">
        <v>0.06</v>
      </c>
      <c r="LFB2" s="61">
        <v>7395.7219999999998</v>
      </c>
      <c r="LFC2" s="60">
        <f t="shared" ref="LFC2" si="1033">(6197/9719935)*100</f>
        <v>6.3755570381900703E-2</v>
      </c>
      <c r="LFD2" s="61" t="s">
        <v>126</v>
      </c>
      <c r="LFE2" s="9">
        <v>3</v>
      </c>
      <c r="LFF2" s="6" t="s">
        <v>124</v>
      </c>
      <c r="LFG2" s="60" t="e">
        <f>(LFH2/'1. Портфель'!#REF!)*100</f>
        <v>#REF!</v>
      </c>
      <c r="LFH2" s="61">
        <v>6499</v>
      </c>
      <c r="LFI2" s="60">
        <v>0.06</v>
      </c>
      <c r="LFJ2" s="61">
        <v>7395.7219999999998</v>
      </c>
      <c r="LFK2" s="60">
        <f t="shared" ref="LFK2" si="1034">(6197/9719935)*100</f>
        <v>6.3755570381900703E-2</v>
      </c>
      <c r="LFL2" s="61" t="s">
        <v>126</v>
      </c>
      <c r="LFM2" s="9">
        <v>3</v>
      </c>
      <c r="LFN2" s="6" t="s">
        <v>124</v>
      </c>
      <c r="LFO2" s="60" t="e">
        <f>(LFP2/'1. Портфель'!#REF!)*100</f>
        <v>#REF!</v>
      </c>
      <c r="LFP2" s="61">
        <v>6499</v>
      </c>
      <c r="LFQ2" s="60">
        <v>0.06</v>
      </c>
      <c r="LFR2" s="61">
        <v>7395.7219999999998</v>
      </c>
      <c r="LFS2" s="60">
        <f t="shared" ref="LFS2" si="1035">(6197/9719935)*100</f>
        <v>6.3755570381900703E-2</v>
      </c>
      <c r="LFT2" s="61" t="s">
        <v>126</v>
      </c>
      <c r="LFU2" s="9">
        <v>3</v>
      </c>
      <c r="LFV2" s="6" t="s">
        <v>124</v>
      </c>
      <c r="LFW2" s="60" t="e">
        <f>(LFX2/'1. Портфель'!#REF!)*100</f>
        <v>#REF!</v>
      </c>
      <c r="LFX2" s="61">
        <v>6499</v>
      </c>
      <c r="LFY2" s="60">
        <v>0.06</v>
      </c>
      <c r="LFZ2" s="61">
        <v>7395.7219999999998</v>
      </c>
      <c r="LGA2" s="60">
        <f t="shared" ref="LGA2" si="1036">(6197/9719935)*100</f>
        <v>6.3755570381900703E-2</v>
      </c>
      <c r="LGB2" s="61" t="s">
        <v>126</v>
      </c>
      <c r="LGC2" s="9">
        <v>3</v>
      </c>
      <c r="LGD2" s="6" t="s">
        <v>124</v>
      </c>
      <c r="LGE2" s="60" t="e">
        <f>(LGF2/'1. Портфель'!#REF!)*100</f>
        <v>#REF!</v>
      </c>
      <c r="LGF2" s="61">
        <v>6499</v>
      </c>
      <c r="LGG2" s="60">
        <v>0.06</v>
      </c>
      <c r="LGH2" s="61">
        <v>7395.7219999999998</v>
      </c>
      <c r="LGI2" s="60">
        <f t="shared" ref="LGI2" si="1037">(6197/9719935)*100</f>
        <v>6.3755570381900703E-2</v>
      </c>
      <c r="LGJ2" s="61" t="s">
        <v>126</v>
      </c>
      <c r="LGK2" s="9">
        <v>3</v>
      </c>
      <c r="LGL2" s="6" t="s">
        <v>124</v>
      </c>
      <c r="LGM2" s="60" t="e">
        <f>(LGN2/'1. Портфель'!#REF!)*100</f>
        <v>#REF!</v>
      </c>
      <c r="LGN2" s="61">
        <v>6499</v>
      </c>
      <c r="LGO2" s="60">
        <v>0.06</v>
      </c>
      <c r="LGP2" s="61">
        <v>7395.7219999999998</v>
      </c>
      <c r="LGQ2" s="60">
        <f t="shared" ref="LGQ2" si="1038">(6197/9719935)*100</f>
        <v>6.3755570381900703E-2</v>
      </c>
      <c r="LGR2" s="61" t="s">
        <v>126</v>
      </c>
      <c r="LGS2" s="9">
        <v>3</v>
      </c>
      <c r="LGT2" s="6" t="s">
        <v>124</v>
      </c>
      <c r="LGU2" s="60" t="e">
        <f>(LGV2/'1. Портфель'!#REF!)*100</f>
        <v>#REF!</v>
      </c>
      <c r="LGV2" s="61">
        <v>6499</v>
      </c>
      <c r="LGW2" s="60">
        <v>0.06</v>
      </c>
      <c r="LGX2" s="61">
        <v>7395.7219999999998</v>
      </c>
      <c r="LGY2" s="60">
        <f t="shared" ref="LGY2" si="1039">(6197/9719935)*100</f>
        <v>6.3755570381900703E-2</v>
      </c>
      <c r="LGZ2" s="61" t="s">
        <v>126</v>
      </c>
      <c r="LHA2" s="9">
        <v>3</v>
      </c>
      <c r="LHB2" s="6" t="s">
        <v>124</v>
      </c>
      <c r="LHC2" s="60" t="e">
        <f>(LHD2/'1. Портфель'!#REF!)*100</f>
        <v>#REF!</v>
      </c>
      <c r="LHD2" s="61">
        <v>6499</v>
      </c>
      <c r="LHE2" s="60">
        <v>0.06</v>
      </c>
      <c r="LHF2" s="61">
        <v>7395.7219999999998</v>
      </c>
      <c r="LHG2" s="60">
        <f t="shared" ref="LHG2" si="1040">(6197/9719935)*100</f>
        <v>6.3755570381900703E-2</v>
      </c>
      <c r="LHH2" s="61" t="s">
        <v>126</v>
      </c>
      <c r="LHI2" s="9">
        <v>3</v>
      </c>
      <c r="LHJ2" s="6" t="s">
        <v>124</v>
      </c>
      <c r="LHK2" s="60" t="e">
        <f>(LHL2/'1. Портфель'!#REF!)*100</f>
        <v>#REF!</v>
      </c>
      <c r="LHL2" s="61">
        <v>6499</v>
      </c>
      <c r="LHM2" s="60">
        <v>0.06</v>
      </c>
      <c r="LHN2" s="61">
        <v>7395.7219999999998</v>
      </c>
      <c r="LHO2" s="60">
        <f t="shared" ref="LHO2" si="1041">(6197/9719935)*100</f>
        <v>6.3755570381900703E-2</v>
      </c>
      <c r="LHP2" s="61" t="s">
        <v>126</v>
      </c>
      <c r="LHQ2" s="9">
        <v>3</v>
      </c>
      <c r="LHR2" s="6" t="s">
        <v>124</v>
      </c>
      <c r="LHS2" s="60" t="e">
        <f>(LHT2/'1. Портфель'!#REF!)*100</f>
        <v>#REF!</v>
      </c>
      <c r="LHT2" s="61">
        <v>6499</v>
      </c>
      <c r="LHU2" s="60">
        <v>0.06</v>
      </c>
      <c r="LHV2" s="61">
        <v>7395.7219999999998</v>
      </c>
      <c r="LHW2" s="60">
        <f t="shared" ref="LHW2" si="1042">(6197/9719935)*100</f>
        <v>6.3755570381900703E-2</v>
      </c>
      <c r="LHX2" s="61" t="s">
        <v>126</v>
      </c>
      <c r="LHY2" s="9">
        <v>3</v>
      </c>
      <c r="LHZ2" s="6" t="s">
        <v>124</v>
      </c>
      <c r="LIA2" s="60" t="e">
        <f>(LIB2/'1. Портфель'!#REF!)*100</f>
        <v>#REF!</v>
      </c>
      <c r="LIB2" s="61">
        <v>6499</v>
      </c>
      <c r="LIC2" s="60">
        <v>0.06</v>
      </c>
      <c r="LID2" s="61">
        <v>7395.7219999999998</v>
      </c>
      <c r="LIE2" s="60">
        <f t="shared" ref="LIE2" si="1043">(6197/9719935)*100</f>
        <v>6.3755570381900703E-2</v>
      </c>
      <c r="LIF2" s="61" t="s">
        <v>126</v>
      </c>
      <c r="LIG2" s="9">
        <v>3</v>
      </c>
      <c r="LIH2" s="6" t="s">
        <v>124</v>
      </c>
      <c r="LII2" s="60" t="e">
        <f>(LIJ2/'1. Портфель'!#REF!)*100</f>
        <v>#REF!</v>
      </c>
      <c r="LIJ2" s="61">
        <v>6499</v>
      </c>
      <c r="LIK2" s="60">
        <v>0.06</v>
      </c>
      <c r="LIL2" s="61">
        <v>7395.7219999999998</v>
      </c>
      <c r="LIM2" s="60">
        <f t="shared" ref="LIM2" si="1044">(6197/9719935)*100</f>
        <v>6.3755570381900703E-2</v>
      </c>
      <c r="LIN2" s="61" t="s">
        <v>126</v>
      </c>
      <c r="LIO2" s="9">
        <v>3</v>
      </c>
      <c r="LIP2" s="6" t="s">
        <v>124</v>
      </c>
      <c r="LIQ2" s="60" t="e">
        <f>(LIR2/'1. Портфель'!#REF!)*100</f>
        <v>#REF!</v>
      </c>
      <c r="LIR2" s="61">
        <v>6499</v>
      </c>
      <c r="LIS2" s="60">
        <v>0.06</v>
      </c>
      <c r="LIT2" s="61">
        <v>7395.7219999999998</v>
      </c>
      <c r="LIU2" s="60">
        <f t="shared" ref="LIU2" si="1045">(6197/9719935)*100</f>
        <v>6.3755570381900703E-2</v>
      </c>
      <c r="LIV2" s="61" t="s">
        <v>126</v>
      </c>
      <c r="LIW2" s="9">
        <v>3</v>
      </c>
      <c r="LIX2" s="6" t="s">
        <v>124</v>
      </c>
      <c r="LIY2" s="60" t="e">
        <f>(LIZ2/'1. Портфель'!#REF!)*100</f>
        <v>#REF!</v>
      </c>
      <c r="LIZ2" s="61">
        <v>6499</v>
      </c>
      <c r="LJA2" s="60">
        <v>0.06</v>
      </c>
      <c r="LJB2" s="61">
        <v>7395.7219999999998</v>
      </c>
      <c r="LJC2" s="60">
        <f t="shared" ref="LJC2" si="1046">(6197/9719935)*100</f>
        <v>6.3755570381900703E-2</v>
      </c>
      <c r="LJD2" s="61" t="s">
        <v>126</v>
      </c>
      <c r="LJE2" s="9">
        <v>3</v>
      </c>
      <c r="LJF2" s="6" t="s">
        <v>124</v>
      </c>
      <c r="LJG2" s="60" t="e">
        <f>(LJH2/'1. Портфель'!#REF!)*100</f>
        <v>#REF!</v>
      </c>
      <c r="LJH2" s="61">
        <v>6499</v>
      </c>
      <c r="LJI2" s="60">
        <v>0.06</v>
      </c>
      <c r="LJJ2" s="61">
        <v>7395.7219999999998</v>
      </c>
      <c r="LJK2" s="60">
        <f t="shared" ref="LJK2" si="1047">(6197/9719935)*100</f>
        <v>6.3755570381900703E-2</v>
      </c>
      <c r="LJL2" s="61" t="s">
        <v>126</v>
      </c>
      <c r="LJM2" s="9">
        <v>3</v>
      </c>
      <c r="LJN2" s="6" t="s">
        <v>124</v>
      </c>
      <c r="LJO2" s="60" t="e">
        <f>(LJP2/'1. Портфель'!#REF!)*100</f>
        <v>#REF!</v>
      </c>
      <c r="LJP2" s="61">
        <v>6499</v>
      </c>
      <c r="LJQ2" s="60">
        <v>0.06</v>
      </c>
      <c r="LJR2" s="61">
        <v>7395.7219999999998</v>
      </c>
      <c r="LJS2" s="60">
        <f t="shared" ref="LJS2" si="1048">(6197/9719935)*100</f>
        <v>6.3755570381900703E-2</v>
      </c>
      <c r="LJT2" s="61" t="s">
        <v>126</v>
      </c>
      <c r="LJU2" s="9">
        <v>3</v>
      </c>
      <c r="LJV2" s="6" t="s">
        <v>124</v>
      </c>
      <c r="LJW2" s="60" t="e">
        <f>(LJX2/'1. Портфель'!#REF!)*100</f>
        <v>#REF!</v>
      </c>
      <c r="LJX2" s="61">
        <v>6499</v>
      </c>
      <c r="LJY2" s="60">
        <v>0.06</v>
      </c>
      <c r="LJZ2" s="61">
        <v>7395.7219999999998</v>
      </c>
      <c r="LKA2" s="60">
        <f t="shared" ref="LKA2" si="1049">(6197/9719935)*100</f>
        <v>6.3755570381900703E-2</v>
      </c>
      <c r="LKB2" s="61" t="s">
        <v>126</v>
      </c>
      <c r="LKC2" s="9">
        <v>3</v>
      </c>
      <c r="LKD2" s="6" t="s">
        <v>124</v>
      </c>
      <c r="LKE2" s="60" t="e">
        <f>(LKF2/'1. Портфель'!#REF!)*100</f>
        <v>#REF!</v>
      </c>
      <c r="LKF2" s="61">
        <v>6499</v>
      </c>
      <c r="LKG2" s="60">
        <v>0.06</v>
      </c>
      <c r="LKH2" s="61">
        <v>7395.7219999999998</v>
      </c>
      <c r="LKI2" s="60">
        <f t="shared" ref="LKI2" si="1050">(6197/9719935)*100</f>
        <v>6.3755570381900703E-2</v>
      </c>
      <c r="LKJ2" s="61" t="s">
        <v>126</v>
      </c>
      <c r="LKK2" s="9">
        <v>3</v>
      </c>
      <c r="LKL2" s="6" t="s">
        <v>124</v>
      </c>
      <c r="LKM2" s="60" t="e">
        <f>(LKN2/'1. Портфель'!#REF!)*100</f>
        <v>#REF!</v>
      </c>
      <c r="LKN2" s="61">
        <v>6499</v>
      </c>
      <c r="LKO2" s="60">
        <v>0.06</v>
      </c>
      <c r="LKP2" s="61">
        <v>7395.7219999999998</v>
      </c>
      <c r="LKQ2" s="60">
        <f t="shared" ref="LKQ2" si="1051">(6197/9719935)*100</f>
        <v>6.3755570381900703E-2</v>
      </c>
      <c r="LKR2" s="61" t="s">
        <v>126</v>
      </c>
      <c r="LKS2" s="9">
        <v>3</v>
      </c>
      <c r="LKT2" s="6" t="s">
        <v>124</v>
      </c>
      <c r="LKU2" s="60" t="e">
        <f>(LKV2/'1. Портфель'!#REF!)*100</f>
        <v>#REF!</v>
      </c>
      <c r="LKV2" s="61">
        <v>6499</v>
      </c>
      <c r="LKW2" s="60">
        <v>0.06</v>
      </c>
      <c r="LKX2" s="61">
        <v>7395.7219999999998</v>
      </c>
      <c r="LKY2" s="60">
        <f t="shared" ref="LKY2" si="1052">(6197/9719935)*100</f>
        <v>6.3755570381900703E-2</v>
      </c>
      <c r="LKZ2" s="61" t="s">
        <v>126</v>
      </c>
      <c r="LLA2" s="9">
        <v>3</v>
      </c>
      <c r="LLB2" s="6" t="s">
        <v>124</v>
      </c>
      <c r="LLC2" s="60" t="e">
        <f>(LLD2/'1. Портфель'!#REF!)*100</f>
        <v>#REF!</v>
      </c>
      <c r="LLD2" s="61">
        <v>6499</v>
      </c>
      <c r="LLE2" s="60">
        <v>0.06</v>
      </c>
      <c r="LLF2" s="61">
        <v>7395.7219999999998</v>
      </c>
      <c r="LLG2" s="60">
        <f t="shared" ref="LLG2" si="1053">(6197/9719935)*100</f>
        <v>6.3755570381900703E-2</v>
      </c>
      <c r="LLH2" s="61" t="s">
        <v>126</v>
      </c>
      <c r="LLI2" s="9">
        <v>3</v>
      </c>
      <c r="LLJ2" s="6" t="s">
        <v>124</v>
      </c>
      <c r="LLK2" s="60" t="e">
        <f>(LLL2/'1. Портфель'!#REF!)*100</f>
        <v>#REF!</v>
      </c>
      <c r="LLL2" s="61">
        <v>6499</v>
      </c>
      <c r="LLM2" s="60">
        <v>0.06</v>
      </c>
      <c r="LLN2" s="61">
        <v>7395.7219999999998</v>
      </c>
      <c r="LLO2" s="60">
        <f t="shared" ref="LLO2" si="1054">(6197/9719935)*100</f>
        <v>6.3755570381900703E-2</v>
      </c>
      <c r="LLP2" s="61" t="s">
        <v>126</v>
      </c>
      <c r="LLQ2" s="9">
        <v>3</v>
      </c>
      <c r="LLR2" s="6" t="s">
        <v>124</v>
      </c>
      <c r="LLS2" s="60" t="e">
        <f>(LLT2/'1. Портфель'!#REF!)*100</f>
        <v>#REF!</v>
      </c>
      <c r="LLT2" s="61">
        <v>6499</v>
      </c>
      <c r="LLU2" s="60">
        <v>0.06</v>
      </c>
      <c r="LLV2" s="61">
        <v>7395.7219999999998</v>
      </c>
      <c r="LLW2" s="60">
        <f t="shared" ref="LLW2" si="1055">(6197/9719935)*100</f>
        <v>6.3755570381900703E-2</v>
      </c>
      <c r="LLX2" s="61" t="s">
        <v>126</v>
      </c>
      <c r="LLY2" s="9">
        <v>3</v>
      </c>
      <c r="LLZ2" s="6" t="s">
        <v>124</v>
      </c>
      <c r="LMA2" s="60" t="e">
        <f>(LMB2/'1. Портфель'!#REF!)*100</f>
        <v>#REF!</v>
      </c>
      <c r="LMB2" s="61">
        <v>6499</v>
      </c>
      <c r="LMC2" s="60">
        <v>0.06</v>
      </c>
      <c r="LMD2" s="61">
        <v>7395.7219999999998</v>
      </c>
      <c r="LME2" s="60">
        <f t="shared" ref="LME2" si="1056">(6197/9719935)*100</f>
        <v>6.3755570381900703E-2</v>
      </c>
      <c r="LMF2" s="61" t="s">
        <v>126</v>
      </c>
      <c r="LMG2" s="9">
        <v>3</v>
      </c>
      <c r="LMH2" s="6" t="s">
        <v>124</v>
      </c>
      <c r="LMI2" s="60" t="e">
        <f>(LMJ2/'1. Портфель'!#REF!)*100</f>
        <v>#REF!</v>
      </c>
      <c r="LMJ2" s="61">
        <v>6499</v>
      </c>
      <c r="LMK2" s="60">
        <v>0.06</v>
      </c>
      <c r="LML2" s="61">
        <v>7395.7219999999998</v>
      </c>
      <c r="LMM2" s="60">
        <f t="shared" ref="LMM2" si="1057">(6197/9719935)*100</f>
        <v>6.3755570381900703E-2</v>
      </c>
      <c r="LMN2" s="61" t="s">
        <v>126</v>
      </c>
      <c r="LMO2" s="9">
        <v>3</v>
      </c>
      <c r="LMP2" s="6" t="s">
        <v>124</v>
      </c>
      <c r="LMQ2" s="60" t="e">
        <f>(LMR2/'1. Портфель'!#REF!)*100</f>
        <v>#REF!</v>
      </c>
      <c r="LMR2" s="61">
        <v>6499</v>
      </c>
      <c r="LMS2" s="60">
        <v>0.06</v>
      </c>
      <c r="LMT2" s="61">
        <v>7395.7219999999998</v>
      </c>
      <c r="LMU2" s="60">
        <f t="shared" ref="LMU2" si="1058">(6197/9719935)*100</f>
        <v>6.3755570381900703E-2</v>
      </c>
      <c r="LMV2" s="61" t="s">
        <v>126</v>
      </c>
      <c r="LMW2" s="9">
        <v>3</v>
      </c>
      <c r="LMX2" s="6" t="s">
        <v>124</v>
      </c>
      <c r="LMY2" s="60" t="e">
        <f>(LMZ2/'1. Портфель'!#REF!)*100</f>
        <v>#REF!</v>
      </c>
      <c r="LMZ2" s="61">
        <v>6499</v>
      </c>
      <c r="LNA2" s="60">
        <v>0.06</v>
      </c>
      <c r="LNB2" s="61">
        <v>7395.7219999999998</v>
      </c>
      <c r="LNC2" s="60">
        <f t="shared" ref="LNC2" si="1059">(6197/9719935)*100</f>
        <v>6.3755570381900703E-2</v>
      </c>
      <c r="LND2" s="61" t="s">
        <v>126</v>
      </c>
      <c r="LNE2" s="9">
        <v>3</v>
      </c>
      <c r="LNF2" s="6" t="s">
        <v>124</v>
      </c>
      <c r="LNG2" s="60" t="e">
        <f>(LNH2/'1. Портфель'!#REF!)*100</f>
        <v>#REF!</v>
      </c>
      <c r="LNH2" s="61">
        <v>6499</v>
      </c>
      <c r="LNI2" s="60">
        <v>0.06</v>
      </c>
      <c r="LNJ2" s="61">
        <v>7395.7219999999998</v>
      </c>
      <c r="LNK2" s="60">
        <f t="shared" ref="LNK2" si="1060">(6197/9719935)*100</f>
        <v>6.3755570381900703E-2</v>
      </c>
      <c r="LNL2" s="61" t="s">
        <v>126</v>
      </c>
      <c r="LNM2" s="9">
        <v>3</v>
      </c>
      <c r="LNN2" s="6" t="s">
        <v>124</v>
      </c>
      <c r="LNO2" s="60" t="e">
        <f>(LNP2/'1. Портфель'!#REF!)*100</f>
        <v>#REF!</v>
      </c>
      <c r="LNP2" s="61">
        <v>6499</v>
      </c>
      <c r="LNQ2" s="60">
        <v>0.06</v>
      </c>
      <c r="LNR2" s="61">
        <v>7395.7219999999998</v>
      </c>
      <c r="LNS2" s="60">
        <f t="shared" ref="LNS2" si="1061">(6197/9719935)*100</f>
        <v>6.3755570381900703E-2</v>
      </c>
      <c r="LNT2" s="61" t="s">
        <v>126</v>
      </c>
      <c r="LNU2" s="9">
        <v>3</v>
      </c>
      <c r="LNV2" s="6" t="s">
        <v>124</v>
      </c>
      <c r="LNW2" s="60" t="e">
        <f>(LNX2/'1. Портфель'!#REF!)*100</f>
        <v>#REF!</v>
      </c>
      <c r="LNX2" s="61">
        <v>6499</v>
      </c>
      <c r="LNY2" s="60">
        <v>0.06</v>
      </c>
      <c r="LNZ2" s="61">
        <v>7395.7219999999998</v>
      </c>
      <c r="LOA2" s="60">
        <f t="shared" ref="LOA2" si="1062">(6197/9719935)*100</f>
        <v>6.3755570381900703E-2</v>
      </c>
      <c r="LOB2" s="61" t="s">
        <v>126</v>
      </c>
      <c r="LOC2" s="9">
        <v>3</v>
      </c>
      <c r="LOD2" s="6" t="s">
        <v>124</v>
      </c>
      <c r="LOE2" s="60" t="e">
        <f>(LOF2/'1. Портфель'!#REF!)*100</f>
        <v>#REF!</v>
      </c>
      <c r="LOF2" s="61">
        <v>6499</v>
      </c>
      <c r="LOG2" s="60">
        <v>0.06</v>
      </c>
      <c r="LOH2" s="61">
        <v>7395.7219999999998</v>
      </c>
      <c r="LOI2" s="60">
        <f t="shared" ref="LOI2" si="1063">(6197/9719935)*100</f>
        <v>6.3755570381900703E-2</v>
      </c>
      <c r="LOJ2" s="61" t="s">
        <v>126</v>
      </c>
      <c r="LOK2" s="9">
        <v>3</v>
      </c>
      <c r="LOL2" s="6" t="s">
        <v>124</v>
      </c>
      <c r="LOM2" s="60" t="e">
        <f>(LON2/'1. Портфель'!#REF!)*100</f>
        <v>#REF!</v>
      </c>
      <c r="LON2" s="61">
        <v>6499</v>
      </c>
      <c r="LOO2" s="60">
        <v>0.06</v>
      </c>
      <c r="LOP2" s="61">
        <v>7395.7219999999998</v>
      </c>
      <c r="LOQ2" s="60">
        <f t="shared" ref="LOQ2" si="1064">(6197/9719935)*100</f>
        <v>6.3755570381900703E-2</v>
      </c>
      <c r="LOR2" s="61" t="s">
        <v>126</v>
      </c>
      <c r="LOS2" s="9">
        <v>3</v>
      </c>
      <c r="LOT2" s="6" t="s">
        <v>124</v>
      </c>
      <c r="LOU2" s="60" t="e">
        <f>(LOV2/'1. Портфель'!#REF!)*100</f>
        <v>#REF!</v>
      </c>
      <c r="LOV2" s="61">
        <v>6499</v>
      </c>
      <c r="LOW2" s="60">
        <v>0.06</v>
      </c>
      <c r="LOX2" s="61">
        <v>7395.7219999999998</v>
      </c>
      <c r="LOY2" s="60">
        <f t="shared" ref="LOY2" si="1065">(6197/9719935)*100</f>
        <v>6.3755570381900703E-2</v>
      </c>
      <c r="LOZ2" s="61" t="s">
        <v>126</v>
      </c>
      <c r="LPA2" s="9">
        <v>3</v>
      </c>
      <c r="LPB2" s="6" t="s">
        <v>124</v>
      </c>
      <c r="LPC2" s="60" t="e">
        <f>(LPD2/'1. Портфель'!#REF!)*100</f>
        <v>#REF!</v>
      </c>
      <c r="LPD2" s="61">
        <v>6499</v>
      </c>
      <c r="LPE2" s="60">
        <v>0.06</v>
      </c>
      <c r="LPF2" s="61">
        <v>7395.7219999999998</v>
      </c>
      <c r="LPG2" s="60">
        <f t="shared" ref="LPG2" si="1066">(6197/9719935)*100</f>
        <v>6.3755570381900703E-2</v>
      </c>
      <c r="LPH2" s="61" t="s">
        <v>126</v>
      </c>
      <c r="LPI2" s="9">
        <v>3</v>
      </c>
      <c r="LPJ2" s="6" t="s">
        <v>124</v>
      </c>
      <c r="LPK2" s="60" t="e">
        <f>(LPL2/'1. Портфель'!#REF!)*100</f>
        <v>#REF!</v>
      </c>
      <c r="LPL2" s="61">
        <v>6499</v>
      </c>
      <c r="LPM2" s="60">
        <v>0.06</v>
      </c>
      <c r="LPN2" s="61">
        <v>7395.7219999999998</v>
      </c>
      <c r="LPO2" s="60">
        <f t="shared" ref="LPO2" si="1067">(6197/9719935)*100</f>
        <v>6.3755570381900703E-2</v>
      </c>
      <c r="LPP2" s="61" t="s">
        <v>126</v>
      </c>
      <c r="LPQ2" s="9">
        <v>3</v>
      </c>
      <c r="LPR2" s="6" t="s">
        <v>124</v>
      </c>
      <c r="LPS2" s="60" t="e">
        <f>(LPT2/'1. Портфель'!#REF!)*100</f>
        <v>#REF!</v>
      </c>
      <c r="LPT2" s="61">
        <v>6499</v>
      </c>
      <c r="LPU2" s="60">
        <v>0.06</v>
      </c>
      <c r="LPV2" s="61">
        <v>7395.7219999999998</v>
      </c>
      <c r="LPW2" s="60">
        <f t="shared" ref="LPW2" si="1068">(6197/9719935)*100</f>
        <v>6.3755570381900703E-2</v>
      </c>
      <c r="LPX2" s="61" t="s">
        <v>126</v>
      </c>
      <c r="LPY2" s="9">
        <v>3</v>
      </c>
      <c r="LPZ2" s="6" t="s">
        <v>124</v>
      </c>
      <c r="LQA2" s="60" t="e">
        <f>(LQB2/'1. Портфель'!#REF!)*100</f>
        <v>#REF!</v>
      </c>
      <c r="LQB2" s="61">
        <v>6499</v>
      </c>
      <c r="LQC2" s="60">
        <v>0.06</v>
      </c>
      <c r="LQD2" s="61">
        <v>7395.7219999999998</v>
      </c>
      <c r="LQE2" s="60">
        <f t="shared" ref="LQE2" si="1069">(6197/9719935)*100</f>
        <v>6.3755570381900703E-2</v>
      </c>
      <c r="LQF2" s="61" t="s">
        <v>126</v>
      </c>
      <c r="LQG2" s="9">
        <v>3</v>
      </c>
      <c r="LQH2" s="6" t="s">
        <v>124</v>
      </c>
      <c r="LQI2" s="60" t="e">
        <f>(LQJ2/'1. Портфель'!#REF!)*100</f>
        <v>#REF!</v>
      </c>
      <c r="LQJ2" s="61">
        <v>6499</v>
      </c>
      <c r="LQK2" s="60">
        <v>0.06</v>
      </c>
      <c r="LQL2" s="61">
        <v>7395.7219999999998</v>
      </c>
      <c r="LQM2" s="60">
        <f t="shared" ref="LQM2" si="1070">(6197/9719935)*100</f>
        <v>6.3755570381900703E-2</v>
      </c>
      <c r="LQN2" s="61" t="s">
        <v>126</v>
      </c>
      <c r="LQO2" s="9">
        <v>3</v>
      </c>
      <c r="LQP2" s="6" t="s">
        <v>124</v>
      </c>
      <c r="LQQ2" s="60" t="e">
        <f>(LQR2/'1. Портфель'!#REF!)*100</f>
        <v>#REF!</v>
      </c>
      <c r="LQR2" s="61">
        <v>6499</v>
      </c>
      <c r="LQS2" s="60">
        <v>0.06</v>
      </c>
      <c r="LQT2" s="61">
        <v>7395.7219999999998</v>
      </c>
      <c r="LQU2" s="60">
        <f t="shared" ref="LQU2" si="1071">(6197/9719935)*100</f>
        <v>6.3755570381900703E-2</v>
      </c>
      <c r="LQV2" s="61" t="s">
        <v>126</v>
      </c>
      <c r="LQW2" s="9">
        <v>3</v>
      </c>
      <c r="LQX2" s="6" t="s">
        <v>124</v>
      </c>
      <c r="LQY2" s="60" t="e">
        <f>(LQZ2/'1. Портфель'!#REF!)*100</f>
        <v>#REF!</v>
      </c>
      <c r="LQZ2" s="61">
        <v>6499</v>
      </c>
      <c r="LRA2" s="60">
        <v>0.06</v>
      </c>
      <c r="LRB2" s="61">
        <v>7395.7219999999998</v>
      </c>
      <c r="LRC2" s="60">
        <f t="shared" ref="LRC2" si="1072">(6197/9719935)*100</f>
        <v>6.3755570381900703E-2</v>
      </c>
      <c r="LRD2" s="61" t="s">
        <v>126</v>
      </c>
      <c r="LRE2" s="9">
        <v>3</v>
      </c>
      <c r="LRF2" s="6" t="s">
        <v>124</v>
      </c>
      <c r="LRG2" s="60" t="e">
        <f>(LRH2/'1. Портфель'!#REF!)*100</f>
        <v>#REF!</v>
      </c>
      <c r="LRH2" s="61">
        <v>6499</v>
      </c>
      <c r="LRI2" s="60">
        <v>0.06</v>
      </c>
      <c r="LRJ2" s="61">
        <v>7395.7219999999998</v>
      </c>
      <c r="LRK2" s="60">
        <f t="shared" ref="LRK2" si="1073">(6197/9719935)*100</f>
        <v>6.3755570381900703E-2</v>
      </c>
      <c r="LRL2" s="61" t="s">
        <v>126</v>
      </c>
      <c r="LRM2" s="9">
        <v>3</v>
      </c>
      <c r="LRN2" s="6" t="s">
        <v>124</v>
      </c>
      <c r="LRO2" s="60" t="e">
        <f>(LRP2/'1. Портфель'!#REF!)*100</f>
        <v>#REF!</v>
      </c>
      <c r="LRP2" s="61">
        <v>6499</v>
      </c>
      <c r="LRQ2" s="60">
        <v>0.06</v>
      </c>
      <c r="LRR2" s="61">
        <v>7395.7219999999998</v>
      </c>
      <c r="LRS2" s="60">
        <f t="shared" ref="LRS2" si="1074">(6197/9719935)*100</f>
        <v>6.3755570381900703E-2</v>
      </c>
      <c r="LRT2" s="61" t="s">
        <v>126</v>
      </c>
      <c r="LRU2" s="9">
        <v>3</v>
      </c>
      <c r="LRV2" s="6" t="s">
        <v>124</v>
      </c>
      <c r="LRW2" s="60" t="e">
        <f>(LRX2/'1. Портфель'!#REF!)*100</f>
        <v>#REF!</v>
      </c>
      <c r="LRX2" s="61">
        <v>6499</v>
      </c>
      <c r="LRY2" s="60">
        <v>0.06</v>
      </c>
      <c r="LRZ2" s="61">
        <v>7395.7219999999998</v>
      </c>
      <c r="LSA2" s="60">
        <f t="shared" ref="LSA2" si="1075">(6197/9719935)*100</f>
        <v>6.3755570381900703E-2</v>
      </c>
      <c r="LSB2" s="61" t="s">
        <v>126</v>
      </c>
      <c r="LSC2" s="9">
        <v>3</v>
      </c>
      <c r="LSD2" s="6" t="s">
        <v>124</v>
      </c>
      <c r="LSE2" s="60" t="e">
        <f>(LSF2/'1. Портфель'!#REF!)*100</f>
        <v>#REF!</v>
      </c>
      <c r="LSF2" s="61">
        <v>6499</v>
      </c>
      <c r="LSG2" s="60">
        <v>0.06</v>
      </c>
      <c r="LSH2" s="61">
        <v>7395.7219999999998</v>
      </c>
      <c r="LSI2" s="60">
        <f t="shared" ref="LSI2" si="1076">(6197/9719935)*100</f>
        <v>6.3755570381900703E-2</v>
      </c>
      <c r="LSJ2" s="61" t="s">
        <v>126</v>
      </c>
      <c r="LSK2" s="9">
        <v>3</v>
      </c>
      <c r="LSL2" s="6" t="s">
        <v>124</v>
      </c>
      <c r="LSM2" s="60" t="e">
        <f>(LSN2/'1. Портфель'!#REF!)*100</f>
        <v>#REF!</v>
      </c>
      <c r="LSN2" s="61">
        <v>6499</v>
      </c>
      <c r="LSO2" s="60">
        <v>0.06</v>
      </c>
      <c r="LSP2" s="61">
        <v>7395.7219999999998</v>
      </c>
      <c r="LSQ2" s="60">
        <f t="shared" ref="LSQ2" si="1077">(6197/9719935)*100</f>
        <v>6.3755570381900703E-2</v>
      </c>
      <c r="LSR2" s="61" t="s">
        <v>126</v>
      </c>
      <c r="LSS2" s="9">
        <v>3</v>
      </c>
      <c r="LST2" s="6" t="s">
        <v>124</v>
      </c>
      <c r="LSU2" s="60" t="e">
        <f>(LSV2/'1. Портфель'!#REF!)*100</f>
        <v>#REF!</v>
      </c>
      <c r="LSV2" s="61">
        <v>6499</v>
      </c>
      <c r="LSW2" s="60">
        <v>0.06</v>
      </c>
      <c r="LSX2" s="61">
        <v>7395.7219999999998</v>
      </c>
      <c r="LSY2" s="60">
        <f t="shared" ref="LSY2" si="1078">(6197/9719935)*100</f>
        <v>6.3755570381900703E-2</v>
      </c>
      <c r="LSZ2" s="61" t="s">
        <v>126</v>
      </c>
      <c r="LTA2" s="9">
        <v>3</v>
      </c>
      <c r="LTB2" s="6" t="s">
        <v>124</v>
      </c>
      <c r="LTC2" s="60" t="e">
        <f>(LTD2/'1. Портфель'!#REF!)*100</f>
        <v>#REF!</v>
      </c>
      <c r="LTD2" s="61">
        <v>6499</v>
      </c>
      <c r="LTE2" s="60">
        <v>0.06</v>
      </c>
      <c r="LTF2" s="61">
        <v>7395.7219999999998</v>
      </c>
      <c r="LTG2" s="60">
        <f t="shared" ref="LTG2" si="1079">(6197/9719935)*100</f>
        <v>6.3755570381900703E-2</v>
      </c>
      <c r="LTH2" s="61" t="s">
        <v>126</v>
      </c>
      <c r="LTI2" s="9">
        <v>3</v>
      </c>
      <c r="LTJ2" s="6" t="s">
        <v>124</v>
      </c>
      <c r="LTK2" s="60" t="e">
        <f>(LTL2/'1. Портфель'!#REF!)*100</f>
        <v>#REF!</v>
      </c>
      <c r="LTL2" s="61">
        <v>6499</v>
      </c>
      <c r="LTM2" s="60">
        <v>0.06</v>
      </c>
      <c r="LTN2" s="61">
        <v>7395.7219999999998</v>
      </c>
      <c r="LTO2" s="60">
        <f t="shared" ref="LTO2" si="1080">(6197/9719935)*100</f>
        <v>6.3755570381900703E-2</v>
      </c>
      <c r="LTP2" s="61" t="s">
        <v>126</v>
      </c>
      <c r="LTQ2" s="9">
        <v>3</v>
      </c>
      <c r="LTR2" s="6" t="s">
        <v>124</v>
      </c>
      <c r="LTS2" s="60" t="e">
        <f>(LTT2/'1. Портфель'!#REF!)*100</f>
        <v>#REF!</v>
      </c>
      <c r="LTT2" s="61">
        <v>6499</v>
      </c>
      <c r="LTU2" s="60">
        <v>0.06</v>
      </c>
      <c r="LTV2" s="61">
        <v>7395.7219999999998</v>
      </c>
      <c r="LTW2" s="60">
        <f t="shared" ref="LTW2" si="1081">(6197/9719935)*100</f>
        <v>6.3755570381900703E-2</v>
      </c>
      <c r="LTX2" s="61" t="s">
        <v>126</v>
      </c>
      <c r="LTY2" s="9">
        <v>3</v>
      </c>
      <c r="LTZ2" s="6" t="s">
        <v>124</v>
      </c>
      <c r="LUA2" s="60" t="e">
        <f>(LUB2/'1. Портфель'!#REF!)*100</f>
        <v>#REF!</v>
      </c>
      <c r="LUB2" s="61">
        <v>6499</v>
      </c>
      <c r="LUC2" s="60">
        <v>0.06</v>
      </c>
      <c r="LUD2" s="61">
        <v>7395.7219999999998</v>
      </c>
      <c r="LUE2" s="60">
        <f t="shared" ref="LUE2" si="1082">(6197/9719935)*100</f>
        <v>6.3755570381900703E-2</v>
      </c>
      <c r="LUF2" s="61" t="s">
        <v>126</v>
      </c>
      <c r="LUG2" s="9">
        <v>3</v>
      </c>
      <c r="LUH2" s="6" t="s">
        <v>124</v>
      </c>
      <c r="LUI2" s="60" t="e">
        <f>(LUJ2/'1. Портфель'!#REF!)*100</f>
        <v>#REF!</v>
      </c>
      <c r="LUJ2" s="61">
        <v>6499</v>
      </c>
      <c r="LUK2" s="60">
        <v>0.06</v>
      </c>
      <c r="LUL2" s="61">
        <v>7395.7219999999998</v>
      </c>
      <c r="LUM2" s="60">
        <f t="shared" ref="LUM2" si="1083">(6197/9719935)*100</f>
        <v>6.3755570381900703E-2</v>
      </c>
      <c r="LUN2" s="61" t="s">
        <v>126</v>
      </c>
      <c r="LUO2" s="9">
        <v>3</v>
      </c>
      <c r="LUP2" s="6" t="s">
        <v>124</v>
      </c>
      <c r="LUQ2" s="60" t="e">
        <f>(LUR2/'1. Портфель'!#REF!)*100</f>
        <v>#REF!</v>
      </c>
      <c r="LUR2" s="61">
        <v>6499</v>
      </c>
      <c r="LUS2" s="60">
        <v>0.06</v>
      </c>
      <c r="LUT2" s="61">
        <v>7395.7219999999998</v>
      </c>
      <c r="LUU2" s="60">
        <f t="shared" ref="LUU2" si="1084">(6197/9719935)*100</f>
        <v>6.3755570381900703E-2</v>
      </c>
      <c r="LUV2" s="61" t="s">
        <v>126</v>
      </c>
      <c r="LUW2" s="9">
        <v>3</v>
      </c>
      <c r="LUX2" s="6" t="s">
        <v>124</v>
      </c>
      <c r="LUY2" s="60" t="e">
        <f>(LUZ2/'1. Портфель'!#REF!)*100</f>
        <v>#REF!</v>
      </c>
      <c r="LUZ2" s="61">
        <v>6499</v>
      </c>
      <c r="LVA2" s="60">
        <v>0.06</v>
      </c>
      <c r="LVB2" s="61">
        <v>7395.7219999999998</v>
      </c>
      <c r="LVC2" s="60">
        <f t="shared" ref="LVC2" si="1085">(6197/9719935)*100</f>
        <v>6.3755570381900703E-2</v>
      </c>
      <c r="LVD2" s="61" t="s">
        <v>126</v>
      </c>
      <c r="LVE2" s="9">
        <v>3</v>
      </c>
      <c r="LVF2" s="6" t="s">
        <v>124</v>
      </c>
      <c r="LVG2" s="60" t="e">
        <f>(LVH2/'1. Портфель'!#REF!)*100</f>
        <v>#REF!</v>
      </c>
      <c r="LVH2" s="61">
        <v>6499</v>
      </c>
      <c r="LVI2" s="60">
        <v>0.06</v>
      </c>
      <c r="LVJ2" s="61">
        <v>7395.7219999999998</v>
      </c>
      <c r="LVK2" s="60">
        <f t="shared" ref="LVK2" si="1086">(6197/9719935)*100</f>
        <v>6.3755570381900703E-2</v>
      </c>
      <c r="LVL2" s="61" t="s">
        <v>126</v>
      </c>
      <c r="LVM2" s="9">
        <v>3</v>
      </c>
      <c r="LVN2" s="6" t="s">
        <v>124</v>
      </c>
      <c r="LVO2" s="60" t="e">
        <f>(LVP2/'1. Портфель'!#REF!)*100</f>
        <v>#REF!</v>
      </c>
      <c r="LVP2" s="61">
        <v>6499</v>
      </c>
      <c r="LVQ2" s="60">
        <v>0.06</v>
      </c>
      <c r="LVR2" s="61">
        <v>7395.7219999999998</v>
      </c>
      <c r="LVS2" s="60">
        <f t="shared" ref="LVS2" si="1087">(6197/9719935)*100</f>
        <v>6.3755570381900703E-2</v>
      </c>
      <c r="LVT2" s="61" t="s">
        <v>126</v>
      </c>
      <c r="LVU2" s="9">
        <v>3</v>
      </c>
      <c r="LVV2" s="6" t="s">
        <v>124</v>
      </c>
      <c r="LVW2" s="60" t="e">
        <f>(LVX2/'1. Портфель'!#REF!)*100</f>
        <v>#REF!</v>
      </c>
      <c r="LVX2" s="61">
        <v>6499</v>
      </c>
      <c r="LVY2" s="60">
        <v>0.06</v>
      </c>
      <c r="LVZ2" s="61">
        <v>7395.7219999999998</v>
      </c>
      <c r="LWA2" s="60">
        <f t="shared" ref="LWA2" si="1088">(6197/9719935)*100</f>
        <v>6.3755570381900703E-2</v>
      </c>
      <c r="LWB2" s="61" t="s">
        <v>126</v>
      </c>
      <c r="LWC2" s="9">
        <v>3</v>
      </c>
      <c r="LWD2" s="6" t="s">
        <v>124</v>
      </c>
      <c r="LWE2" s="60" t="e">
        <f>(LWF2/'1. Портфель'!#REF!)*100</f>
        <v>#REF!</v>
      </c>
      <c r="LWF2" s="61">
        <v>6499</v>
      </c>
      <c r="LWG2" s="60">
        <v>0.06</v>
      </c>
      <c r="LWH2" s="61">
        <v>7395.7219999999998</v>
      </c>
      <c r="LWI2" s="60">
        <f t="shared" ref="LWI2" si="1089">(6197/9719935)*100</f>
        <v>6.3755570381900703E-2</v>
      </c>
      <c r="LWJ2" s="61" t="s">
        <v>126</v>
      </c>
      <c r="LWK2" s="9">
        <v>3</v>
      </c>
      <c r="LWL2" s="6" t="s">
        <v>124</v>
      </c>
      <c r="LWM2" s="60" t="e">
        <f>(LWN2/'1. Портфель'!#REF!)*100</f>
        <v>#REF!</v>
      </c>
      <c r="LWN2" s="61">
        <v>6499</v>
      </c>
      <c r="LWO2" s="60">
        <v>0.06</v>
      </c>
      <c r="LWP2" s="61">
        <v>7395.7219999999998</v>
      </c>
      <c r="LWQ2" s="60">
        <f t="shared" ref="LWQ2" si="1090">(6197/9719935)*100</f>
        <v>6.3755570381900703E-2</v>
      </c>
      <c r="LWR2" s="61" t="s">
        <v>126</v>
      </c>
      <c r="LWS2" s="9">
        <v>3</v>
      </c>
      <c r="LWT2" s="6" t="s">
        <v>124</v>
      </c>
      <c r="LWU2" s="60" t="e">
        <f>(LWV2/'1. Портфель'!#REF!)*100</f>
        <v>#REF!</v>
      </c>
      <c r="LWV2" s="61">
        <v>6499</v>
      </c>
      <c r="LWW2" s="60">
        <v>0.06</v>
      </c>
      <c r="LWX2" s="61">
        <v>7395.7219999999998</v>
      </c>
      <c r="LWY2" s="60">
        <f t="shared" ref="LWY2" si="1091">(6197/9719935)*100</f>
        <v>6.3755570381900703E-2</v>
      </c>
      <c r="LWZ2" s="61" t="s">
        <v>126</v>
      </c>
      <c r="LXA2" s="9">
        <v>3</v>
      </c>
      <c r="LXB2" s="6" t="s">
        <v>124</v>
      </c>
      <c r="LXC2" s="60" t="e">
        <f>(LXD2/'1. Портфель'!#REF!)*100</f>
        <v>#REF!</v>
      </c>
      <c r="LXD2" s="61">
        <v>6499</v>
      </c>
      <c r="LXE2" s="60">
        <v>0.06</v>
      </c>
      <c r="LXF2" s="61">
        <v>7395.7219999999998</v>
      </c>
      <c r="LXG2" s="60">
        <f t="shared" ref="LXG2" si="1092">(6197/9719935)*100</f>
        <v>6.3755570381900703E-2</v>
      </c>
      <c r="LXH2" s="61" t="s">
        <v>126</v>
      </c>
      <c r="LXI2" s="9">
        <v>3</v>
      </c>
      <c r="LXJ2" s="6" t="s">
        <v>124</v>
      </c>
      <c r="LXK2" s="60" t="e">
        <f>(LXL2/'1. Портфель'!#REF!)*100</f>
        <v>#REF!</v>
      </c>
      <c r="LXL2" s="61">
        <v>6499</v>
      </c>
      <c r="LXM2" s="60">
        <v>0.06</v>
      </c>
      <c r="LXN2" s="61">
        <v>7395.7219999999998</v>
      </c>
      <c r="LXO2" s="60">
        <f t="shared" ref="LXO2" si="1093">(6197/9719935)*100</f>
        <v>6.3755570381900703E-2</v>
      </c>
      <c r="LXP2" s="61" t="s">
        <v>126</v>
      </c>
      <c r="LXQ2" s="9">
        <v>3</v>
      </c>
      <c r="LXR2" s="6" t="s">
        <v>124</v>
      </c>
      <c r="LXS2" s="60" t="e">
        <f>(LXT2/'1. Портфель'!#REF!)*100</f>
        <v>#REF!</v>
      </c>
      <c r="LXT2" s="61">
        <v>6499</v>
      </c>
      <c r="LXU2" s="60">
        <v>0.06</v>
      </c>
      <c r="LXV2" s="61">
        <v>7395.7219999999998</v>
      </c>
      <c r="LXW2" s="60">
        <f t="shared" ref="LXW2" si="1094">(6197/9719935)*100</f>
        <v>6.3755570381900703E-2</v>
      </c>
      <c r="LXX2" s="61" t="s">
        <v>126</v>
      </c>
      <c r="LXY2" s="9">
        <v>3</v>
      </c>
      <c r="LXZ2" s="6" t="s">
        <v>124</v>
      </c>
      <c r="LYA2" s="60" t="e">
        <f>(LYB2/'1. Портфель'!#REF!)*100</f>
        <v>#REF!</v>
      </c>
      <c r="LYB2" s="61">
        <v>6499</v>
      </c>
      <c r="LYC2" s="60">
        <v>0.06</v>
      </c>
      <c r="LYD2" s="61">
        <v>7395.7219999999998</v>
      </c>
      <c r="LYE2" s="60">
        <f t="shared" ref="LYE2" si="1095">(6197/9719935)*100</f>
        <v>6.3755570381900703E-2</v>
      </c>
      <c r="LYF2" s="61" t="s">
        <v>126</v>
      </c>
      <c r="LYG2" s="9">
        <v>3</v>
      </c>
      <c r="LYH2" s="6" t="s">
        <v>124</v>
      </c>
      <c r="LYI2" s="60" t="e">
        <f>(LYJ2/'1. Портфель'!#REF!)*100</f>
        <v>#REF!</v>
      </c>
      <c r="LYJ2" s="61">
        <v>6499</v>
      </c>
      <c r="LYK2" s="60">
        <v>0.06</v>
      </c>
      <c r="LYL2" s="61">
        <v>7395.7219999999998</v>
      </c>
      <c r="LYM2" s="60">
        <f t="shared" ref="LYM2" si="1096">(6197/9719935)*100</f>
        <v>6.3755570381900703E-2</v>
      </c>
      <c r="LYN2" s="61" t="s">
        <v>126</v>
      </c>
      <c r="LYO2" s="9">
        <v>3</v>
      </c>
      <c r="LYP2" s="6" t="s">
        <v>124</v>
      </c>
      <c r="LYQ2" s="60" t="e">
        <f>(LYR2/'1. Портфель'!#REF!)*100</f>
        <v>#REF!</v>
      </c>
      <c r="LYR2" s="61">
        <v>6499</v>
      </c>
      <c r="LYS2" s="60">
        <v>0.06</v>
      </c>
      <c r="LYT2" s="61">
        <v>7395.7219999999998</v>
      </c>
      <c r="LYU2" s="60">
        <f t="shared" ref="LYU2" si="1097">(6197/9719935)*100</f>
        <v>6.3755570381900703E-2</v>
      </c>
      <c r="LYV2" s="61" t="s">
        <v>126</v>
      </c>
      <c r="LYW2" s="9">
        <v>3</v>
      </c>
      <c r="LYX2" s="6" t="s">
        <v>124</v>
      </c>
      <c r="LYY2" s="60" t="e">
        <f>(LYZ2/'1. Портфель'!#REF!)*100</f>
        <v>#REF!</v>
      </c>
      <c r="LYZ2" s="61">
        <v>6499</v>
      </c>
      <c r="LZA2" s="60">
        <v>0.06</v>
      </c>
      <c r="LZB2" s="61">
        <v>7395.7219999999998</v>
      </c>
      <c r="LZC2" s="60">
        <f t="shared" ref="LZC2" si="1098">(6197/9719935)*100</f>
        <v>6.3755570381900703E-2</v>
      </c>
      <c r="LZD2" s="61" t="s">
        <v>126</v>
      </c>
      <c r="LZE2" s="9">
        <v>3</v>
      </c>
      <c r="LZF2" s="6" t="s">
        <v>124</v>
      </c>
      <c r="LZG2" s="60" t="e">
        <f>(LZH2/'1. Портфель'!#REF!)*100</f>
        <v>#REF!</v>
      </c>
      <c r="LZH2" s="61">
        <v>6499</v>
      </c>
      <c r="LZI2" s="60">
        <v>0.06</v>
      </c>
      <c r="LZJ2" s="61">
        <v>7395.7219999999998</v>
      </c>
      <c r="LZK2" s="60">
        <f t="shared" ref="LZK2" si="1099">(6197/9719935)*100</f>
        <v>6.3755570381900703E-2</v>
      </c>
      <c r="LZL2" s="61" t="s">
        <v>126</v>
      </c>
      <c r="LZM2" s="9">
        <v>3</v>
      </c>
      <c r="LZN2" s="6" t="s">
        <v>124</v>
      </c>
      <c r="LZO2" s="60" t="e">
        <f>(LZP2/'1. Портфель'!#REF!)*100</f>
        <v>#REF!</v>
      </c>
      <c r="LZP2" s="61">
        <v>6499</v>
      </c>
      <c r="LZQ2" s="60">
        <v>0.06</v>
      </c>
      <c r="LZR2" s="61">
        <v>7395.7219999999998</v>
      </c>
      <c r="LZS2" s="60">
        <f t="shared" ref="LZS2" si="1100">(6197/9719935)*100</f>
        <v>6.3755570381900703E-2</v>
      </c>
      <c r="LZT2" s="61" t="s">
        <v>126</v>
      </c>
      <c r="LZU2" s="9">
        <v>3</v>
      </c>
      <c r="LZV2" s="6" t="s">
        <v>124</v>
      </c>
      <c r="LZW2" s="60" t="e">
        <f>(LZX2/'1. Портфель'!#REF!)*100</f>
        <v>#REF!</v>
      </c>
      <c r="LZX2" s="61">
        <v>6499</v>
      </c>
      <c r="LZY2" s="60">
        <v>0.06</v>
      </c>
      <c r="LZZ2" s="61">
        <v>7395.7219999999998</v>
      </c>
      <c r="MAA2" s="60">
        <f t="shared" ref="MAA2" si="1101">(6197/9719935)*100</f>
        <v>6.3755570381900703E-2</v>
      </c>
      <c r="MAB2" s="61" t="s">
        <v>126</v>
      </c>
      <c r="MAC2" s="9">
        <v>3</v>
      </c>
      <c r="MAD2" s="6" t="s">
        <v>124</v>
      </c>
      <c r="MAE2" s="60" t="e">
        <f>(MAF2/'1. Портфель'!#REF!)*100</f>
        <v>#REF!</v>
      </c>
      <c r="MAF2" s="61">
        <v>6499</v>
      </c>
      <c r="MAG2" s="60">
        <v>0.06</v>
      </c>
      <c r="MAH2" s="61">
        <v>7395.7219999999998</v>
      </c>
      <c r="MAI2" s="60">
        <f t="shared" ref="MAI2" si="1102">(6197/9719935)*100</f>
        <v>6.3755570381900703E-2</v>
      </c>
      <c r="MAJ2" s="61" t="s">
        <v>126</v>
      </c>
      <c r="MAK2" s="9">
        <v>3</v>
      </c>
      <c r="MAL2" s="6" t="s">
        <v>124</v>
      </c>
      <c r="MAM2" s="60" t="e">
        <f>(MAN2/'1. Портфель'!#REF!)*100</f>
        <v>#REF!</v>
      </c>
      <c r="MAN2" s="61">
        <v>6499</v>
      </c>
      <c r="MAO2" s="60">
        <v>0.06</v>
      </c>
      <c r="MAP2" s="61">
        <v>7395.7219999999998</v>
      </c>
      <c r="MAQ2" s="60">
        <f t="shared" ref="MAQ2" si="1103">(6197/9719935)*100</f>
        <v>6.3755570381900703E-2</v>
      </c>
      <c r="MAR2" s="61" t="s">
        <v>126</v>
      </c>
      <c r="MAS2" s="9">
        <v>3</v>
      </c>
      <c r="MAT2" s="6" t="s">
        <v>124</v>
      </c>
      <c r="MAU2" s="60" t="e">
        <f>(MAV2/'1. Портфель'!#REF!)*100</f>
        <v>#REF!</v>
      </c>
      <c r="MAV2" s="61">
        <v>6499</v>
      </c>
      <c r="MAW2" s="60">
        <v>0.06</v>
      </c>
      <c r="MAX2" s="61">
        <v>7395.7219999999998</v>
      </c>
      <c r="MAY2" s="60">
        <f t="shared" ref="MAY2" si="1104">(6197/9719935)*100</f>
        <v>6.3755570381900703E-2</v>
      </c>
      <c r="MAZ2" s="61" t="s">
        <v>126</v>
      </c>
      <c r="MBA2" s="9">
        <v>3</v>
      </c>
      <c r="MBB2" s="6" t="s">
        <v>124</v>
      </c>
      <c r="MBC2" s="60" t="e">
        <f>(MBD2/'1. Портфель'!#REF!)*100</f>
        <v>#REF!</v>
      </c>
      <c r="MBD2" s="61">
        <v>6499</v>
      </c>
      <c r="MBE2" s="60">
        <v>0.06</v>
      </c>
      <c r="MBF2" s="61">
        <v>7395.7219999999998</v>
      </c>
      <c r="MBG2" s="60">
        <f t="shared" ref="MBG2" si="1105">(6197/9719935)*100</f>
        <v>6.3755570381900703E-2</v>
      </c>
      <c r="MBH2" s="61" t="s">
        <v>126</v>
      </c>
      <c r="MBI2" s="9">
        <v>3</v>
      </c>
      <c r="MBJ2" s="6" t="s">
        <v>124</v>
      </c>
      <c r="MBK2" s="60" t="e">
        <f>(MBL2/'1. Портфель'!#REF!)*100</f>
        <v>#REF!</v>
      </c>
      <c r="MBL2" s="61">
        <v>6499</v>
      </c>
      <c r="MBM2" s="60">
        <v>0.06</v>
      </c>
      <c r="MBN2" s="61">
        <v>7395.7219999999998</v>
      </c>
      <c r="MBO2" s="60">
        <f t="shared" ref="MBO2" si="1106">(6197/9719935)*100</f>
        <v>6.3755570381900703E-2</v>
      </c>
      <c r="MBP2" s="61" t="s">
        <v>126</v>
      </c>
      <c r="MBQ2" s="9">
        <v>3</v>
      </c>
      <c r="MBR2" s="6" t="s">
        <v>124</v>
      </c>
      <c r="MBS2" s="60" t="e">
        <f>(MBT2/'1. Портфель'!#REF!)*100</f>
        <v>#REF!</v>
      </c>
      <c r="MBT2" s="61">
        <v>6499</v>
      </c>
      <c r="MBU2" s="60">
        <v>0.06</v>
      </c>
      <c r="MBV2" s="61">
        <v>7395.7219999999998</v>
      </c>
      <c r="MBW2" s="60">
        <f t="shared" ref="MBW2" si="1107">(6197/9719935)*100</f>
        <v>6.3755570381900703E-2</v>
      </c>
      <c r="MBX2" s="61" t="s">
        <v>126</v>
      </c>
      <c r="MBY2" s="9">
        <v>3</v>
      </c>
      <c r="MBZ2" s="6" t="s">
        <v>124</v>
      </c>
      <c r="MCA2" s="60" t="e">
        <f>(MCB2/'1. Портфель'!#REF!)*100</f>
        <v>#REF!</v>
      </c>
      <c r="MCB2" s="61">
        <v>6499</v>
      </c>
      <c r="MCC2" s="60">
        <v>0.06</v>
      </c>
      <c r="MCD2" s="61">
        <v>7395.7219999999998</v>
      </c>
      <c r="MCE2" s="60">
        <f t="shared" ref="MCE2" si="1108">(6197/9719935)*100</f>
        <v>6.3755570381900703E-2</v>
      </c>
      <c r="MCF2" s="61" t="s">
        <v>126</v>
      </c>
      <c r="MCG2" s="9">
        <v>3</v>
      </c>
      <c r="MCH2" s="6" t="s">
        <v>124</v>
      </c>
      <c r="MCI2" s="60" t="e">
        <f>(MCJ2/'1. Портфель'!#REF!)*100</f>
        <v>#REF!</v>
      </c>
      <c r="MCJ2" s="61">
        <v>6499</v>
      </c>
      <c r="MCK2" s="60">
        <v>0.06</v>
      </c>
      <c r="MCL2" s="61">
        <v>7395.7219999999998</v>
      </c>
      <c r="MCM2" s="60">
        <f t="shared" ref="MCM2" si="1109">(6197/9719935)*100</f>
        <v>6.3755570381900703E-2</v>
      </c>
      <c r="MCN2" s="61" t="s">
        <v>126</v>
      </c>
      <c r="MCO2" s="9">
        <v>3</v>
      </c>
      <c r="MCP2" s="6" t="s">
        <v>124</v>
      </c>
      <c r="MCQ2" s="60" t="e">
        <f>(MCR2/'1. Портфель'!#REF!)*100</f>
        <v>#REF!</v>
      </c>
      <c r="MCR2" s="61">
        <v>6499</v>
      </c>
      <c r="MCS2" s="60">
        <v>0.06</v>
      </c>
      <c r="MCT2" s="61">
        <v>7395.7219999999998</v>
      </c>
      <c r="MCU2" s="60">
        <f t="shared" ref="MCU2" si="1110">(6197/9719935)*100</f>
        <v>6.3755570381900703E-2</v>
      </c>
      <c r="MCV2" s="61" t="s">
        <v>126</v>
      </c>
      <c r="MCW2" s="9">
        <v>3</v>
      </c>
      <c r="MCX2" s="6" t="s">
        <v>124</v>
      </c>
      <c r="MCY2" s="60" t="e">
        <f>(MCZ2/'1. Портфель'!#REF!)*100</f>
        <v>#REF!</v>
      </c>
      <c r="MCZ2" s="61">
        <v>6499</v>
      </c>
      <c r="MDA2" s="60">
        <v>0.06</v>
      </c>
      <c r="MDB2" s="61">
        <v>7395.7219999999998</v>
      </c>
      <c r="MDC2" s="60">
        <f t="shared" ref="MDC2" si="1111">(6197/9719935)*100</f>
        <v>6.3755570381900703E-2</v>
      </c>
      <c r="MDD2" s="61" t="s">
        <v>126</v>
      </c>
      <c r="MDE2" s="9">
        <v>3</v>
      </c>
      <c r="MDF2" s="6" t="s">
        <v>124</v>
      </c>
      <c r="MDG2" s="60" t="e">
        <f>(MDH2/'1. Портфель'!#REF!)*100</f>
        <v>#REF!</v>
      </c>
      <c r="MDH2" s="61">
        <v>6499</v>
      </c>
      <c r="MDI2" s="60">
        <v>0.06</v>
      </c>
      <c r="MDJ2" s="61">
        <v>7395.7219999999998</v>
      </c>
      <c r="MDK2" s="60">
        <f t="shared" ref="MDK2" si="1112">(6197/9719935)*100</f>
        <v>6.3755570381900703E-2</v>
      </c>
      <c r="MDL2" s="61" t="s">
        <v>126</v>
      </c>
      <c r="MDM2" s="9">
        <v>3</v>
      </c>
      <c r="MDN2" s="6" t="s">
        <v>124</v>
      </c>
      <c r="MDO2" s="60" t="e">
        <f>(MDP2/'1. Портфель'!#REF!)*100</f>
        <v>#REF!</v>
      </c>
      <c r="MDP2" s="61">
        <v>6499</v>
      </c>
      <c r="MDQ2" s="60">
        <v>0.06</v>
      </c>
      <c r="MDR2" s="61">
        <v>7395.7219999999998</v>
      </c>
      <c r="MDS2" s="60">
        <f t="shared" ref="MDS2" si="1113">(6197/9719935)*100</f>
        <v>6.3755570381900703E-2</v>
      </c>
      <c r="MDT2" s="61" t="s">
        <v>126</v>
      </c>
      <c r="MDU2" s="9">
        <v>3</v>
      </c>
      <c r="MDV2" s="6" t="s">
        <v>124</v>
      </c>
      <c r="MDW2" s="60" t="e">
        <f>(MDX2/'1. Портфель'!#REF!)*100</f>
        <v>#REF!</v>
      </c>
      <c r="MDX2" s="61">
        <v>6499</v>
      </c>
      <c r="MDY2" s="60">
        <v>0.06</v>
      </c>
      <c r="MDZ2" s="61">
        <v>7395.7219999999998</v>
      </c>
      <c r="MEA2" s="60">
        <f t="shared" ref="MEA2" si="1114">(6197/9719935)*100</f>
        <v>6.3755570381900703E-2</v>
      </c>
      <c r="MEB2" s="61" t="s">
        <v>126</v>
      </c>
      <c r="MEC2" s="9">
        <v>3</v>
      </c>
      <c r="MED2" s="6" t="s">
        <v>124</v>
      </c>
      <c r="MEE2" s="60" t="e">
        <f>(MEF2/'1. Портфель'!#REF!)*100</f>
        <v>#REF!</v>
      </c>
      <c r="MEF2" s="61">
        <v>6499</v>
      </c>
      <c r="MEG2" s="60">
        <v>0.06</v>
      </c>
      <c r="MEH2" s="61">
        <v>7395.7219999999998</v>
      </c>
      <c r="MEI2" s="60">
        <f t="shared" ref="MEI2" si="1115">(6197/9719935)*100</f>
        <v>6.3755570381900703E-2</v>
      </c>
      <c r="MEJ2" s="61" t="s">
        <v>126</v>
      </c>
      <c r="MEK2" s="9">
        <v>3</v>
      </c>
      <c r="MEL2" s="6" t="s">
        <v>124</v>
      </c>
      <c r="MEM2" s="60" t="e">
        <f>(MEN2/'1. Портфель'!#REF!)*100</f>
        <v>#REF!</v>
      </c>
      <c r="MEN2" s="61">
        <v>6499</v>
      </c>
      <c r="MEO2" s="60">
        <v>0.06</v>
      </c>
      <c r="MEP2" s="61">
        <v>7395.7219999999998</v>
      </c>
      <c r="MEQ2" s="60">
        <f t="shared" ref="MEQ2" si="1116">(6197/9719935)*100</f>
        <v>6.3755570381900703E-2</v>
      </c>
      <c r="MER2" s="61" t="s">
        <v>126</v>
      </c>
      <c r="MES2" s="9">
        <v>3</v>
      </c>
      <c r="MET2" s="6" t="s">
        <v>124</v>
      </c>
      <c r="MEU2" s="60" t="e">
        <f>(MEV2/'1. Портфель'!#REF!)*100</f>
        <v>#REF!</v>
      </c>
      <c r="MEV2" s="61">
        <v>6499</v>
      </c>
      <c r="MEW2" s="60">
        <v>0.06</v>
      </c>
      <c r="MEX2" s="61">
        <v>7395.7219999999998</v>
      </c>
      <c r="MEY2" s="60">
        <f t="shared" ref="MEY2" si="1117">(6197/9719935)*100</f>
        <v>6.3755570381900703E-2</v>
      </c>
      <c r="MEZ2" s="61" t="s">
        <v>126</v>
      </c>
      <c r="MFA2" s="9">
        <v>3</v>
      </c>
      <c r="MFB2" s="6" t="s">
        <v>124</v>
      </c>
      <c r="MFC2" s="60" t="e">
        <f>(MFD2/'1. Портфель'!#REF!)*100</f>
        <v>#REF!</v>
      </c>
      <c r="MFD2" s="61">
        <v>6499</v>
      </c>
      <c r="MFE2" s="60">
        <v>0.06</v>
      </c>
      <c r="MFF2" s="61">
        <v>7395.7219999999998</v>
      </c>
      <c r="MFG2" s="60">
        <f t="shared" ref="MFG2" si="1118">(6197/9719935)*100</f>
        <v>6.3755570381900703E-2</v>
      </c>
      <c r="MFH2" s="61" t="s">
        <v>126</v>
      </c>
      <c r="MFI2" s="9">
        <v>3</v>
      </c>
      <c r="MFJ2" s="6" t="s">
        <v>124</v>
      </c>
      <c r="MFK2" s="60" t="e">
        <f>(MFL2/'1. Портфель'!#REF!)*100</f>
        <v>#REF!</v>
      </c>
      <c r="MFL2" s="61">
        <v>6499</v>
      </c>
      <c r="MFM2" s="60">
        <v>0.06</v>
      </c>
      <c r="MFN2" s="61">
        <v>7395.7219999999998</v>
      </c>
      <c r="MFO2" s="60">
        <f t="shared" ref="MFO2" si="1119">(6197/9719935)*100</f>
        <v>6.3755570381900703E-2</v>
      </c>
      <c r="MFP2" s="61" t="s">
        <v>126</v>
      </c>
      <c r="MFQ2" s="9">
        <v>3</v>
      </c>
      <c r="MFR2" s="6" t="s">
        <v>124</v>
      </c>
      <c r="MFS2" s="60" t="e">
        <f>(MFT2/'1. Портфель'!#REF!)*100</f>
        <v>#REF!</v>
      </c>
      <c r="MFT2" s="61">
        <v>6499</v>
      </c>
      <c r="MFU2" s="60">
        <v>0.06</v>
      </c>
      <c r="MFV2" s="61">
        <v>7395.7219999999998</v>
      </c>
      <c r="MFW2" s="60">
        <f t="shared" ref="MFW2" si="1120">(6197/9719935)*100</f>
        <v>6.3755570381900703E-2</v>
      </c>
      <c r="MFX2" s="61" t="s">
        <v>126</v>
      </c>
      <c r="MFY2" s="9">
        <v>3</v>
      </c>
      <c r="MFZ2" s="6" t="s">
        <v>124</v>
      </c>
      <c r="MGA2" s="60" t="e">
        <f>(MGB2/'1. Портфель'!#REF!)*100</f>
        <v>#REF!</v>
      </c>
      <c r="MGB2" s="61">
        <v>6499</v>
      </c>
      <c r="MGC2" s="60">
        <v>0.06</v>
      </c>
      <c r="MGD2" s="61">
        <v>7395.7219999999998</v>
      </c>
      <c r="MGE2" s="60">
        <f t="shared" ref="MGE2" si="1121">(6197/9719935)*100</f>
        <v>6.3755570381900703E-2</v>
      </c>
      <c r="MGF2" s="61" t="s">
        <v>126</v>
      </c>
      <c r="MGG2" s="9">
        <v>3</v>
      </c>
      <c r="MGH2" s="6" t="s">
        <v>124</v>
      </c>
      <c r="MGI2" s="60" t="e">
        <f>(MGJ2/'1. Портфель'!#REF!)*100</f>
        <v>#REF!</v>
      </c>
      <c r="MGJ2" s="61">
        <v>6499</v>
      </c>
      <c r="MGK2" s="60">
        <v>0.06</v>
      </c>
      <c r="MGL2" s="61">
        <v>7395.7219999999998</v>
      </c>
      <c r="MGM2" s="60">
        <f t="shared" ref="MGM2" si="1122">(6197/9719935)*100</f>
        <v>6.3755570381900703E-2</v>
      </c>
      <c r="MGN2" s="61" t="s">
        <v>126</v>
      </c>
      <c r="MGO2" s="9">
        <v>3</v>
      </c>
      <c r="MGP2" s="6" t="s">
        <v>124</v>
      </c>
      <c r="MGQ2" s="60" t="e">
        <f>(MGR2/'1. Портфель'!#REF!)*100</f>
        <v>#REF!</v>
      </c>
      <c r="MGR2" s="61">
        <v>6499</v>
      </c>
      <c r="MGS2" s="60">
        <v>0.06</v>
      </c>
      <c r="MGT2" s="61">
        <v>7395.7219999999998</v>
      </c>
      <c r="MGU2" s="60">
        <f t="shared" ref="MGU2" si="1123">(6197/9719935)*100</f>
        <v>6.3755570381900703E-2</v>
      </c>
      <c r="MGV2" s="61" t="s">
        <v>126</v>
      </c>
      <c r="MGW2" s="9">
        <v>3</v>
      </c>
      <c r="MGX2" s="6" t="s">
        <v>124</v>
      </c>
      <c r="MGY2" s="60" t="e">
        <f>(MGZ2/'1. Портфель'!#REF!)*100</f>
        <v>#REF!</v>
      </c>
      <c r="MGZ2" s="61">
        <v>6499</v>
      </c>
      <c r="MHA2" s="60">
        <v>0.06</v>
      </c>
      <c r="MHB2" s="61">
        <v>7395.7219999999998</v>
      </c>
      <c r="MHC2" s="60">
        <f t="shared" ref="MHC2" si="1124">(6197/9719935)*100</f>
        <v>6.3755570381900703E-2</v>
      </c>
      <c r="MHD2" s="61" t="s">
        <v>126</v>
      </c>
      <c r="MHE2" s="9">
        <v>3</v>
      </c>
      <c r="MHF2" s="6" t="s">
        <v>124</v>
      </c>
      <c r="MHG2" s="60" t="e">
        <f>(MHH2/'1. Портфель'!#REF!)*100</f>
        <v>#REF!</v>
      </c>
      <c r="MHH2" s="61">
        <v>6499</v>
      </c>
      <c r="MHI2" s="60">
        <v>0.06</v>
      </c>
      <c r="MHJ2" s="61">
        <v>7395.7219999999998</v>
      </c>
      <c r="MHK2" s="60">
        <f t="shared" ref="MHK2" si="1125">(6197/9719935)*100</f>
        <v>6.3755570381900703E-2</v>
      </c>
      <c r="MHL2" s="61" t="s">
        <v>126</v>
      </c>
      <c r="MHM2" s="9">
        <v>3</v>
      </c>
      <c r="MHN2" s="6" t="s">
        <v>124</v>
      </c>
      <c r="MHO2" s="60" t="e">
        <f>(MHP2/'1. Портфель'!#REF!)*100</f>
        <v>#REF!</v>
      </c>
      <c r="MHP2" s="61">
        <v>6499</v>
      </c>
      <c r="MHQ2" s="60">
        <v>0.06</v>
      </c>
      <c r="MHR2" s="61">
        <v>7395.7219999999998</v>
      </c>
      <c r="MHS2" s="60">
        <f t="shared" ref="MHS2" si="1126">(6197/9719935)*100</f>
        <v>6.3755570381900703E-2</v>
      </c>
      <c r="MHT2" s="61" t="s">
        <v>126</v>
      </c>
      <c r="MHU2" s="9">
        <v>3</v>
      </c>
      <c r="MHV2" s="6" t="s">
        <v>124</v>
      </c>
      <c r="MHW2" s="60" t="e">
        <f>(MHX2/'1. Портфель'!#REF!)*100</f>
        <v>#REF!</v>
      </c>
      <c r="MHX2" s="61">
        <v>6499</v>
      </c>
      <c r="MHY2" s="60">
        <v>0.06</v>
      </c>
      <c r="MHZ2" s="61">
        <v>7395.7219999999998</v>
      </c>
      <c r="MIA2" s="60">
        <f t="shared" ref="MIA2" si="1127">(6197/9719935)*100</f>
        <v>6.3755570381900703E-2</v>
      </c>
      <c r="MIB2" s="61" t="s">
        <v>126</v>
      </c>
      <c r="MIC2" s="9">
        <v>3</v>
      </c>
      <c r="MID2" s="6" t="s">
        <v>124</v>
      </c>
      <c r="MIE2" s="60" t="e">
        <f>(MIF2/'1. Портфель'!#REF!)*100</f>
        <v>#REF!</v>
      </c>
      <c r="MIF2" s="61">
        <v>6499</v>
      </c>
      <c r="MIG2" s="60">
        <v>0.06</v>
      </c>
      <c r="MIH2" s="61">
        <v>7395.7219999999998</v>
      </c>
      <c r="MII2" s="60">
        <f t="shared" ref="MII2" si="1128">(6197/9719935)*100</f>
        <v>6.3755570381900703E-2</v>
      </c>
      <c r="MIJ2" s="61" t="s">
        <v>126</v>
      </c>
      <c r="MIK2" s="9">
        <v>3</v>
      </c>
      <c r="MIL2" s="6" t="s">
        <v>124</v>
      </c>
      <c r="MIM2" s="60" t="e">
        <f>(MIN2/'1. Портфель'!#REF!)*100</f>
        <v>#REF!</v>
      </c>
      <c r="MIN2" s="61">
        <v>6499</v>
      </c>
      <c r="MIO2" s="60">
        <v>0.06</v>
      </c>
      <c r="MIP2" s="61">
        <v>7395.7219999999998</v>
      </c>
      <c r="MIQ2" s="60">
        <f t="shared" ref="MIQ2" si="1129">(6197/9719935)*100</f>
        <v>6.3755570381900703E-2</v>
      </c>
      <c r="MIR2" s="61" t="s">
        <v>126</v>
      </c>
      <c r="MIS2" s="9">
        <v>3</v>
      </c>
      <c r="MIT2" s="6" t="s">
        <v>124</v>
      </c>
      <c r="MIU2" s="60" t="e">
        <f>(MIV2/'1. Портфель'!#REF!)*100</f>
        <v>#REF!</v>
      </c>
      <c r="MIV2" s="61">
        <v>6499</v>
      </c>
      <c r="MIW2" s="60">
        <v>0.06</v>
      </c>
      <c r="MIX2" s="61">
        <v>7395.7219999999998</v>
      </c>
      <c r="MIY2" s="60">
        <f t="shared" ref="MIY2" si="1130">(6197/9719935)*100</f>
        <v>6.3755570381900703E-2</v>
      </c>
      <c r="MIZ2" s="61" t="s">
        <v>126</v>
      </c>
      <c r="MJA2" s="9">
        <v>3</v>
      </c>
      <c r="MJB2" s="6" t="s">
        <v>124</v>
      </c>
      <c r="MJC2" s="60" t="e">
        <f>(MJD2/'1. Портфель'!#REF!)*100</f>
        <v>#REF!</v>
      </c>
      <c r="MJD2" s="61">
        <v>6499</v>
      </c>
      <c r="MJE2" s="60">
        <v>0.06</v>
      </c>
      <c r="MJF2" s="61">
        <v>7395.7219999999998</v>
      </c>
      <c r="MJG2" s="60">
        <f t="shared" ref="MJG2" si="1131">(6197/9719935)*100</f>
        <v>6.3755570381900703E-2</v>
      </c>
      <c r="MJH2" s="61" t="s">
        <v>126</v>
      </c>
      <c r="MJI2" s="9">
        <v>3</v>
      </c>
      <c r="MJJ2" s="6" t="s">
        <v>124</v>
      </c>
      <c r="MJK2" s="60" t="e">
        <f>(MJL2/'1. Портфель'!#REF!)*100</f>
        <v>#REF!</v>
      </c>
      <c r="MJL2" s="61">
        <v>6499</v>
      </c>
      <c r="MJM2" s="60">
        <v>0.06</v>
      </c>
      <c r="MJN2" s="61">
        <v>7395.7219999999998</v>
      </c>
      <c r="MJO2" s="60">
        <f t="shared" ref="MJO2" si="1132">(6197/9719935)*100</f>
        <v>6.3755570381900703E-2</v>
      </c>
      <c r="MJP2" s="61" t="s">
        <v>126</v>
      </c>
      <c r="MJQ2" s="9">
        <v>3</v>
      </c>
      <c r="MJR2" s="6" t="s">
        <v>124</v>
      </c>
      <c r="MJS2" s="60" t="e">
        <f>(MJT2/'1. Портфель'!#REF!)*100</f>
        <v>#REF!</v>
      </c>
      <c r="MJT2" s="61">
        <v>6499</v>
      </c>
      <c r="MJU2" s="60">
        <v>0.06</v>
      </c>
      <c r="MJV2" s="61">
        <v>7395.7219999999998</v>
      </c>
      <c r="MJW2" s="60">
        <f t="shared" ref="MJW2" si="1133">(6197/9719935)*100</f>
        <v>6.3755570381900703E-2</v>
      </c>
      <c r="MJX2" s="61" t="s">
        <v>126</v>
      </c>
      <c r="MJY2" s="9">
        <v>3</v>
      </c>
      <c r="MJZ2" s="6" t="s">
        <v>124</v>
      </c>
      <c r="MKA2" s="60" t="e">
        <f>(MKB2/'1. Портфель'!#REF!)*100</f>
        <v>#REF!</v>
      </c>
      <c r="MKB2" s="61">
        <v>6499</v>
      </c>
      <c r="MKC2" s="60">
        <v>0.06</v>
      </c>
      <c r="MKD2" s="61">
        <v>7395.7219999999998</v>
      </c>
      <c r="MKE2" s="60">
        <f t="shared" ref="MKE2" si="1134">(6197/9719935)*100</f>
        <v>6.3755570381900703E-2</v>
      </c>
      <c r="MKF2" s="61" t="s">
        <v>126</v>
      </c>
      <c r="MKG2" s="9">
        <v>3</v>
      </c>
      <c r="MKH2" s="6" t="s">
        <v>124</v>
      </c>
      <c r="MKI2" s="60" t="e">
        <f>(MKJ2/'1. Портфель'!#REF!)*100</f>
        <v>#REF!</v>
      </c>
      <c r="MKJ2" s="61">
        <v>6499</v>
      </c>
      <c r="MKK2" s="60">
        <v>0.06</v>
      </c>
      <c r="MKL2" s="61">
        <v>7395.7219999999998</v>
      </c>
      <c r="MKM2" s="60">
        <f t="shared" ref="MKM2" si="1135">(6197/9719935)*100</f>
        <v>6.3755570381900703E-2</v>
      </c>
      <c r="MKN2" s="61" t="s">
        <v>126</v>
      </c>
      <c r="MKO2" s="9">
        <v>3</v>
      </c>
      <c r="MKP2" s="6" t="s">
        <v>124</v>
      </c>
      <c r="MKQ2" s="60" t="e">
        <f>(MKR2/'1. Портфель'!#REF!)*100</f>
        <v>#REF!</v>
      </c>
      <c r="MKR2" s="61">
        <v>6499</v>
      </c>
      <c r="MKS2" s="60">
        <v>0.06</v>
      </c>
      <c r="MKT2" s="61">
        <v>7395.7219999999998</v>
      </c>
      <c r="MKU2" s="60">
        <f t="shared" ref="MKU2" si="1136">(6197/9719935)*100</f>
        <v>6.3755570381900703E-2</v>
      </c>
      <c r="MKV2" s="61" t="s">
        <v>126</v>
      </c>
      <c r="MKW2" s="9">
        <v>3</v>
      </c>
      <c r="MKX2" s="6" t="s">
        <v>124</v>
      </c>
      <c r="MKY2" s="60" t="e">
        <f>(MKZ2/'1. Портфель'!#REF!)*100</f>
        <v>#REF!</v>
      </c>
      <c r="MKZ2" s="61">
        <v>6499</v>
      </c>
      <c r="MLA2" s="60">
        <v>0.06</v>
      </c>
      <c r="MLB2" s="61">
        <v>7395.7219999999998</v>
      </c>
      <c r="MLC2" s="60">
        <f t="shared" ref="MLC2" si="1137">(6197/9719935)*100</f>
        <v>6.3755570381900703E-2</v>
      </c>
      <c r="MLD2" s="61" t="s">
        <v>126</v>
      </c>
      <c r="MLE2" s="9">
        <v>3</v>
      </c>
      <c r="MLF2" s="6" t="s">
        <v>124</v>
      </c>
      <c r="MLG2" s="60" t="e">
        <f>(MLH2/'1. Портфель'!#REF!)*100</f>
        <v>#REF!</v>
      </c>
      <c r="MLH2" s="61">
        <v>6499</v>
      </c>
      <c r="MLI2" s="60">
        <v>0.06</v>
      </c>
      <c r="MLJ2" s="61">
        <v>7395.7219999999998</v>
      </c>
      <c r="MLK2" s="60">
        <f t="shared" ref="MLK2" si="1138">(6197/9719935)*100</f>
        <v>6.3755570381900703E-2</v>
      </c>
      <c r="MLL2" s="61" t="s">
        <v>126</v>
      </c>
      <c r="MLM2" s="9">
        <v>3</v>
      </c>
      <c r="MLN2" s="6" t="s">
        <v>124</v>
      </c>
      <c r="MLO2" s="60" t="e">
        <f>(MLP2/'1. Портфель'!#REF!)*100</f>
        <v>#REF!</v>
      </c>
      <c r="MLP2" s="61">
        <v>6499</v>
      </c>
      <c r="MLQ2" s="60">
        <v>0.06</v>
      </c>
      <c r="MLR2" s="61">
        <v>7395.7219999999998</v>
      </c>
      <c r="MLS2" s="60">
        <f t="shared" ref="MLS2" si="1139">(6197/9719935)*100</f>
        <v>6.3755570381900703E-2</v>
      </c>
      <c r="MLT2" s="61" t="s">
        <v>126</v>
      </c>
      <c r="MLU2" s="9">
        <v>3</v>
      </c>
      <c r="MLV2" s="6" t="s">
        <v>124</v>
      </c>
      <c r="MLW2" s="60" t="e">
        <f>(MLX2/'1. Портфель'!#REF!)*100</f>
        <v>#REF!</v>
      </c>
      <c r="MLX2" s="61">
        <v>6499</v>
      </c>
      <c r="MLY2" s="60">
        <v>0.06</v>
      </c>
      <c r="MLZ2" s="61">
        <v>7395.7219999999998</v>
      </c>
      <c r="MMA2" s="60">
        <f t="shared" ref="MMA2" si="1140">(6197/9719935)*100</f>
        <v>6.3755570381900703E-2</v>
      </c>
      <c r="MMB2" s="61" t="s">
        <v>126</v>
      </c>
      <c r="MMC2" s="9">
        <v>3</v>
      </c>
      <c r="MMD2" s="6" t="s">
        <v>124</v>
      </c>
      <c r="MME2" s="60" t="e">
        <f>(MMF2/'1. Портфель'!#REF!)*100</f>
        <v>#REF!</v>
      </c>
      <c r="MMF2" s="61">
        <v>6499</v>
      </c>
      <c r="MMG2" s="60">
        <v>0.06</v>
      </c>
      <c r="MMH2" s="61">
        <v>7395.7219999999998</v>
      </c>
      <c r="MMI2" s="60">
        <f t="shared" ref="MMI2" si="1141">(6197/9719935)*100</f>
        <v>6.3755570381900703E-2</v>
      </c>
      <c r="MMJ2" s="61" t="s">
        <v>126</v>
      </c>
      <c r="MMK2" s="9">
        <v>3</v>
      </c>
      <c r="MML2" s="6" t="s">
        <v>124</v>
      </c>
      <c r="MMM2" s="60" t="e">
        <f>(MMN2/'1. Портфель'!#REF!)*100</f>
        <v>#REF!</v>
      </c>
      <c r="MMN2" s="61">
        <v>6499</v>
      </c>
      <c r="MMO2" s="60">
        <v>0.06</v>
      </c>
      <c r="MMP2" s="61">
        <v>7395.7219999999998</v>
      </c>
      <c r="MMQ2" s="60">
        <f t="shared" ref="MMQ2" si="1142">(6197/9719935)*100</f>
        <v>6.3755570381900703E-2</v>
      </c>
      <c r="MMR2" s="61" t="s">
        <v>126</v>
      </c>
      <c r="MMS2" s="9">
        <v>3</v>
      </c>
      <c r="MMT2" s="6" t="s">
        <v>124</v>
      </c>
      <c r="MMU2" s="60" t="e">
        <f>(MMV2/'1. Портфель'!#REF!)*100</f>
        <v>#REF!</v>
      </c>
      <c r="MMV2" s="61">
        <v>6499</v>
      </c>
      <c r="MMW2" s="60">
        <v>0.06</v>
      </c>
      <c r="MMX2" s="61">
        <v>7395.7219999999998</v>
      </c>
      <c r="MMY2" s="60">
        <f t="shared" ref="MMY2" si="1143">(6197/9719935)*100</f>
        <v>6.3755570381900703E-2</v>
      </c>
      <c r="MMZ2" s="61" t="s">
        <v>126</v>
      </c>
      <c r="MNA2" s="9">
        <v>3</v>
      </c>
      <c r="MNB2" s="6" t="s">
        <v>124</v>
      </c>
      <c r="MNC2" s="60" t="e">
        <f>(MND2/'1. Портфель'!#REF!)*100</f>
        <v>#REF!</v>
      </c>
      <c r="MND2" s="61">
        <v>6499</v>
      </c>
      <c r="MNE2" s="60">
        <v>0.06</v>
      </c>
      <c r="MNF2" s="61">
        <v>7395.7219999999998</v>
      </c>
      <c r="MNG2" s="60">
        <f t="shared" ref="MNG2" si="1144">(6197/9719935)*100</f>
        <v>6.3755570381900703E-2</v>
      </c>
      <c r="MNH2" s="61" t="s">
        <v>126</v>
      </c>
      <c r="MNI2" s="9">
        <v>3</v>
      </c>
      <c r="MNJ2" s="6" t="s">
        <v>124</v>
      </c>
      <c r="MNK2" s="60" t="e">
        <f>(MNL2/'1. Портфель'!#REF!)*100</f>
        <v>#REF!</v>
      </c>
      <c r="MNL2" s="61">
        <v>6499</v>
      </c>
      <c r="MNM2" s="60">
        <v>0.06</v>
      </c>
      <c r="MNN2" s="61">
        <v>7395.7219999999998</v>
      </c>
      <c r="MNO2" s="60">
        <f t="shared" ref="MNO2" si="1145">(6197/9719935)*100</f>
        <v>6.3755570381900703E-2</v>
      </c>
      <c r="MNP2" s="61" t="s">
        <v>126</v>
      </c>
      <c r="MNQ2" s="9">
        <v>3</v>
      </c>
      <c r="MNR2" s="6" t="s">
        <v>124</v>
      </c>
      <c r="MNS2" s="60" t="e">
        <f>(MNT2/'1. Портфель'!#REF!)*100</f>
        <v>#REF!</v>
      </c>
      <c r="MNT2" s="61">
        <v>6499</v>
      </c>
      <c r="MNU2" s="60">
        <v>0.06</v>
      </c>
      <c r="MNV2" s="61">
        <v>7395.7219999999998</v>
      </c>
      <c r="MNW2" s="60">
        <f t="shared" ref="MNW2" si="1146">(6197/9719935)*100</f>
        <v>6.3755570381900703E-2</v>
      </c>
      <c r="MNX2" s="61" t="s">
        <v>126</v>
      </c>
      <c r="MNY2" s="9">
        <v>3</v>
      </c>
      <c r="MNZ2" s="6" t="s">
        <v>124</v>
      </c>
      <c r="MOA2" s="60" t="e">
        <f>(MOB2/'1. Портфель'!#REF!)*100</f>
        <v>#REF!</v>
      </c>
      <c r="MOB2" s="61">
        <v>6499</v>
      </c>
      <c r="MOC2" s="60">
        <v>0.06</v>
      </c>
      <c r="MOD2" s="61">
        <v>7395.7219999999998</v>
      </c>
      <c r="MOE2" s="60">
        <f t="shared" ref="MOE2" si="1147">(6197/9719935)*100</f>
        <v>6.3755570381900703E-2</v>
      </c>
      <c r="MOF2" s="61" t="s">
        <v>126</v>
      </c>
      <c r="MOG2" s="9">
        <v>3</v>
      </c>
      <c r="MOH2" s="6" t="s">
        <v>124</v>
      </c>
      <c r="MOI2" s="60" t="e">
        <f>(MOJ2/'1. Портфель'!#REF!)*100</f>
        <v>#REF!</v>
      </c>
      <c r="MOJ2" s="61">
        <v>6499</v>
      </c>
      <c r="MOK2" s="60">
        <v>0.06</v>
      </c>
      <c r="MOL2" s="61">
        <v>7395.7219999999998</v>
      </c>
      <c r="MOM2" s="60">
        <f t="shared" ref="MOM2" si="1148">(6197/9719935)*100</f>
        <v>6.3755570381900703E-2</v>
      </c>
      <c r="MON2" s="61" t="s">
        <v>126</v>
      </c>
      <c r="MOO2" s="9">
        <v>3</v>
      </c>
      <c r="MOP2" s="6" t="s">
        <v>124</v>
      </c>
      <c r="MOQ2" s="60" t="e">
        <f>(MOR2/'1. Портфель'!#REF!)*100</f>
        <v>#REF!</v>
      </c>
      <c r="MOR2" s="61">
        <v>6499</v>
      </c>
      <c r="MOS2" s="60">
        <v>0.06</v>
      </c>
      <c r="MOT2" s="61">
        <v>7395.7219999999998</v>
      </c>
      <c r="MOU2" s="60">
        <f t="shared" ref="MOU2" si="1149">(6197/9719935)*100</f>
        <v>6.3755570381900703E-2</v>
      </c>
      <c r="MOV2" s="61" t="s">
        <v>126</v>
      </c>
      <c r="MOW2" s="9">
        <v>3</v>
      </c>
      <c r="MOX2" s="6" t="s">
        <v>124</v>
      </c>
      <c r="MOY2" s="60" t="e">
        <f>(MOZ2/'1. Портфель'!#REF!)*100</f>
        <v>#REF!</v>
      </c>
      <c r="MOZ2" s="61">
        <v>6499</v>
      </c>
      <c r="MPA2" s="60">
        <v>0.06</v>
      </c>
      <c r="MPB2" s="61">
        <v>7395.7219999999998</v>
      </c>
      <c r="MPC2" s="60">
        <f t="shared" ref="MPC2" si="1150">(6197/9719935)*100</f>
        <v>6.3755570381900703E-2</v>
      </c>
      <c r="MPD2" s="61" t="s">
        <v>126</v>
      </c>
      <c r="MPE2" s="9">
        <v>3</v>
      </c>
      <c r="MPF2" s="6" t="s">
        <v>124</v>
      </c>
      <c r="MPG2" s="60" t="e">
        <f>(MPH2/'1. Портфель'!#REF!)*100</f>
        <v>#REF!</v>
      </c>
      <c r="MPH2" s="61">
        <v>6499</v>
      </c>
      <c r="MPI2" s="60">
        <v>0.06</v>
      </c>
      <c r="MPJ2" s="61">
        <v>7395.7219999999998</v>
      </c>
      <c r="MPK2" s="60">
        <f t="shared" ref="MPK2" si="1151">(6197/9719935)*100</f>
        <v>6.3755570381900703E-2</v>
      </c>
      <c r="MPL2" s="61" t="s">
        <v>126</v>
      </c>
      <c r="MPM2" s="9">
        <v>3</v>
      </c>
      <c r="MPN2" s="6" t="s">
        <v>124</v>
      </c>
      <c r="MPO2" s="60" t="e">
        <f>(MPP2/'1. Портфель'!#REF!)*100</f>
        <v>#REF!</v>
      </c>
      <c r="MPP2" s="61">
        <v>6499</v>
      </c>
      <c r="MPQ2" s="60">
        <v>0.06</v>
      </c>
      <c r="MPR2" s="61">
        <v>7395.7219999999998</v>
      </c>
      <c r="MPS2" s="60">
        <f t="shared" ref="MPS2" si="1152">(6197/9719935)*100</f>
        <v>6.3755570381900703E-2</v>
      </c>
      <c r="MPT2" s="61" t="s">
        <v>126</v>
      </c>
      <c r="MPU2" s="9">
        <v>3</v>
      </c>
      <c r="MPV2" s="6" t="s">
        <v>124</v>
      </c>
      <c r="MPW2" s="60" t="e">
        <f>(MPX2/'1. Портфель'!#REF!)*100</f>
        <v>#REF!</v>
      </c>
      <c r="MPX2" s="61">
        <v>6499</v>
      </c>
      <c r="MPY2" s="60">
        <v>0.06</v>
      </c>
      <c r="MPZ2" s="61">
        <v>7395.7219999999998</v>
      </c>
      <c r="MQA2" s="60">
        <f t="shared" ref="MQA2" si="1153">(6197/9719935)*100</f>
        <v>6.3755570381900703E-2</v>
      </c>
      <c r="MQB2" s="61" t="s">
        <v>126</v>
      </c>
      <c r="MQC2" s="9">
        <v>3</v>
      </c>
      <c r="MQD2" s="6" t="s">
        <v>124</v>
      </c>
      <c r="MQE2" s="60" t="e">
        <f>(MQF2/'1. Портфель'!#REF!)*100</f>
        <v>#REF!</v>
      </c>
      <c r="MQF2" s="61">
        <v>6499</v>
      </c>
      <c r="MQG2" s="60">
        <v>0.06</v>
      </c>
      <c r="MQH2" s="61">
        <v>7395.7219999999998</v>
      </c>
      <c r="MQI2" s="60">
        <f t="shared" ref="MQI2" si="1154">(6197/9719935)*100</f>
        <v>6.3755570381900703E-2</v>
      </c>
      <c r="MQJ2" s="61" t="s">
        <v>126</v>
      </c>
      <c r="MQK2" s="9">
        <v>3</v>
      </c>
      <c r="MQL2" s="6" t="s">
        <v>124</v>
      </c>
      <c r="MQM2" s="60" t="e">
        <f>(MQN2/'1. Портфель'!#REF!)*100</f>
        <v>#REF!</v>
      </c>
      <c r="MQN2" s="61">
        <v>6499</v>
      </c>
      <c r="MQO2" s="60">
        <v>0.06</v>
      </c>
      <c r="MQP2" s="61">
        <v>7395.7219999999998</v>
      </c>
      <c r="MQQ2" s="60">
        <f t="shared" ref="MQQ2" si="1155">(6197/9719935)*100</f>
        <v>6.3755570381900703E-2</v>
      </c>
      <c r="MQR2" s="61" t="s">
        <v>126</v>
      </c>
      <c r="MQS2" s="9">
        <v>3</v>
      </c>
      <c r="MQT2" s="6" t="s">
        <v>124</v>
      </c>
      <c r="MQU2" s="60" t="e">
        <f>(MQV2/'1. Портфель'!#REF!)*100</f>
        <v>#REF!</v>
      </c>
      <c r="MQV2" s="61">
        <v>6499</v>
      </c>
      <c r="MQW2" s="60">
        <v>0.06</v>
      </c>
      <c r="MQX2" s="61">
        <v>7395.7219999999998</v>
      </c>
      <c r="MQY2" s="60">
        <f t="shared" ref="MQY2" si="1156">(6197/9719935)*100</f>
        <v>6.3755570381900703E-2</v>
      </c>
      <c r="MQZ2" s="61" t="s">
        <v>126</v>
      </c>
      <c r="MRA2" s="9">
        <v>3</v>
      </c>
      <c r="MRB2" s="6" t="s">
        <v>124</v>
      </c>
      <c r="MRC2" s="60" t="e">
        <f>(MRD2/'1. Портфель'!#REF!)*100</f>
        <v>#REF!</v>
      </c>
      <c r="MRD2" s="61">
        <v>6499</v>
      </c>
      <c r="MRE2" s="60">
        <v>0.06</v>
      </c>
      <c r="MRF2" s="61">
        <v>7395.7219999999998</v>
      </c>
      <c r="MRG2" s="60">
        <f t="shared" ref="MRG2" si="1157">(6197/9719935)*100</f>
        <v>6.3755570381900703E-2</v>
      </c>
      <c r="MRH2" s="61" t="s">
        <v>126</v>
      </c>
      <c r="MRI2" s="9">
        <v>3</v>
      </c>
      <c r="MRJ2" s="6" t="s">
        <v>124</v>
      </c>
      <c r="MRK2" s="60" t="e">
        <f>(MRL2/'1. Портфель'!#REF!)*100</f>
        <v>#REF!</v>
      </c>
      <c r="MRL2" s="61">
        <v>6499</v>
      </c>
      <c r="MRM2" s="60">
        <v>0.06</v>
      </c>
      <c r="MRN2" s="61">
        <v>7395.7219999999998</v>
      </c>
      <c r="MRO2" s="60">
        <f t="shared" ref="MRO2" si="1158">(6197/9719935)*100</f>
        <v>6.3755570381900703E-2</v>
      </c>
      <c r="MRP2" s="61" t="s">
        <v>126</v>
      </c>
      <c r="MRQ2" s="9">
        <v>3</v>
      </c>
      <c r="MRR2" s="6" t="s">
        <v>124</v>
      </c>
      <c r="MRS2" s="60" t="e">
        <f>(MRT2/'1. Портфель'!#REF!)*100</f>
        <v>#REF!</v>
      </c>
      <c r="MRT2" s="61">
        <v>6499</v>
      </c>
      <c r="MRU2" s="60">
        <v>0.06</v>
      </c>
      <c r="MRV2" s="61">
        <v>7395.7219999999998</v>
      </c>
      <c r="MRW2" s="60">
        <f t="shared" ref="MRW2" si="1159">(6197/9719935)*100</f>
        <v>6.3755570381900703E-2</v>
      </c>
      <c r="MRX2" s="61" t="s">
        <v>126</v>
      </c>
      <c r="MRY2" s="9">
        <v>3</v>
      </c>
      <c r="MRZ2" s="6" t="s">
        <v>124</v>
      </c>
      <c r="MSA2" s="60" t="e">
        <f>(MSB2/'1. Портфель'!#REF!)*100</f>
        <v>#REF!</v>
      </c>
      <c r="MSB2" s="61">
        <v>6499</v>
      </c>
      <c r="MSC2" s="60">
        <v>0.06</v>
      </c>
      <c r="MSD2" s="61">
        <v>7395.7219999999998</v>
      </c>
      <c r="MSE2" s="60">
        <f t="shared" ref="MSE2" si="1160">(6197/9719935)*100</f>
        <v>6.3755570381900703E-2</v>
      </c>
      <c r="MSF2" s="61" t="s">
        <v>126</v>
      </c>
      <c r="MSG2" s="9">
        <v>3</v>
      </c>
      <c r="MSH2" s="6" t="s">
        <v>124</v>
      </c>
      <c r="MSI2" s="60" t="e">
        <f>(MSJ2/'1. Портфель'!#REF!)*100</f>
        <v>#REF!</v>
      </c>
      <c r="MSJ2" s="61">
        <v>6499</v>
      </c>
      <c r="MSK2" s="60">
        <v>0.06</v>
      </c>
      <c r="MSL2" s="61">
        <v>7395.7219999999998</v>
      </c>
      <c r="MSM2" s="60">
        <f t="shared" ref="MSM2" si="1161">(6197/9719935)*100</f>
        <v>6.3755570381900703E-2</v>
      </c>
      <c r="MSN2" s="61" t="s">
        <v>126</v>
      </c>
      <c r="MSO2" s="9">
        <v>3</v>
      </c>
      <c r="MSP2" s="6" t="s">
        <v>124</v>
      </c>
      <c r="MSQ2" s="60" t="e">
        <f>(MSR2/'1. Портфель'!#REF!)*100</f>
        <v>#REF!</v>
      </c>
      <c r="MSR2" s="61">
        <v>6499</v>
      </c>
      <c r="MSS2" s="60">
        <v>0.06</v>
      </c>
      <c r="MST2" s="61">
        <v>7395.7219999999998</v>
      </c>
      <c r="MSU2" s="60">
        <f t="shared" ref="MSU2" si="1162">(6197/9719935)*100</f>
        <v>6.3755570381900703E-2</v>
      </c>
      <c r="MSV2" s="61" t="s">
        <v>126</v>
      </c>
      <c r="MSW2" s="9">
        <v>3</v>
      </c>
      <c r="MSX2" s="6" t="s">
        <v>124</v>
      </c>
      <c r="MSY2" s="60" t="e">
        <f>(MSZ2/'1. Портфель'!#REF!)*100</f>
        <v>#REF!</v>
      </c>
      <c r="MSZ2" s="61">
        <v>6499</v>
      </c>
      <c r="MTA2" s="60">
        <v>0.06</v>
      </c>
      <c r="MTB2" s="61">
        <v>7395.7219999999998</v>
      </c>
      <c r="MTC2" s="60">
        <f t="shared" ref="MTC2" si="1163">(6197/9719935)*100</f>
        <v>6.3755570381900703E-2</v>
      </c>
      <c r="MTD2" s="61" t="s">
        <v>126</v>
      </c>
      <c r="MTE2" s="9">
        <v>3</v>
      </c>
      <c r="MTF2" s="6" t="s">
        <v>124</v>
      </c>
      <c r="MTG2" s="60" t="e">
        <f>(MTH2/'1. Портфель'!#REF!)*100</f>
        <v>#REF!</v>
      </c>
      <c r="MTH2" s="61">
        <v>6499</v>
      </c>
      <c r="MTI2" s="60">
        <v>0.06</v>
      </c>
      <c r="MTJ2" s="61">
        <v>7395.7219999999998</v>
      </c>
      <c r="MTK2" s="60">
        <f t="shared" ref="MTK2" si="1164">(6197/9719935)*100</f>
        <v>6.3755570381900703E-2</v>
      </c>
      <c r="MTL2" s="61" t="s">
        <v>126</v>
      </c>
      <c r="MTM2" s="9">
        <v>3</v>
      </c>
      <c r="MTN2" s="6" t="s">
        <v>124</v>
      </c>
      <c r="MTO2" s="60" t="e">
        <f>(MTP2/'1. Портфель'!#REF!)*100</f>
        <v>#REF!</v>
      </c>
      <c r="MTP2" s="61">
        <v>6499</v>
      </c>
      <c r="MTQ2" s="60">
        <v>0.06</v>
      </c>
      <c r="MTR2" s="61">
        <v>7395.7219999999998</v>
      </c>
      <c r="MTS2" s="60">
        <f t="shared" ref="MTS2" si="1165">(6197/9719935)*100</f>
        <v>6.3755570381900703E-2</v>
      </c>
      <c r="MTT2" s="61" t="s">
        <v>126</v>
      </c>
      <c r="MTU2" s="9">
        <v>3</v>
      </c>
      <c r="MTV2" s="6" t="s">
        <v>124</v>
      </c>
      <c r="MTW2" s="60" t="e">
        <f>(MTX2/'1. Портфель'!#REF!)*100</f>
        <v>#REF!</v>
      </c>
      <c r="MTX2" s="61">
        <v>6499</v>
      </c>
      <c r="MTY2" s="60">
        <v>0.06</v>
      </c>
      <c r="MTZ2" s="61">
        <v>7395.7219999999998</v>
      </c>
      <c r="MUA2" s="60">
        <f t="shared" ref="MUA2" si="1166">(6197/9719935)*100</f>
        <v>6.3755570381900703E-2</v>
      </c>
      <c r="MUB2" s="61" t="s">
        <v>126</v>
      </c>
      <c r="MUC2" s="9">
        <v>3</v>
      </c>
      <c r="MUD2" s="6" t="s">
        <v>124</v>
      </c>
      <c r="MUE2" s="60" t="e">
        <f>(MUF2/'1. Портфель'!#REF!)*100</f>
        <v>#REF!</v>
      </c>
      <c r="MUF2" s="61">
        <v>6499</v>
      </c>
      <c r="MUG2" s="60">
        <v>0.06</v>
      </c>
      <c r="MUH2" s="61">
        <v>7395.7219999999998</v>
      </c>
      <c r="MUI2" s="60">
        <f t="shared" ref="MUI2" si="1167">(6197/9719935)*100</f>
        <v>6.3755570381900703E-2</v>
      </c>
      <c r="MUJ2" s="61" t="s">
        <v>126</v>
      </c>
      <c r="MUK2" s="9">
        <v>3</v>
      </c>
      <c r="MUL2" s="6" t="s">
        <v>124</v>
      </c>
      <c r="MUM2" s="60" t="e">
        <f>(MUN2/'1. Портфель'!#REF!)*100</f>
        <v>#REF!</v>
      </c>
      <c r="MUN2" s="61">
        <v>6499</v>
      </c>
      <c r="MUO2" s="60">
        <v>0.06</v>
      </c>
      <c r="MUP2" s="61">
        <v>7395.7219999999998</v>
      </c>
      <c r="MUQ2" s="60">
        <f t="shared" ref="MUQ2" si="1168">(6197/9719935)*100</f>
        <v>6.3755570381900703E-2</v>
      </c>
      <c r="MUR2" s="61" t="s">
        <v>126</v>
      </c>
      <c r="MUS2" s="9">
        <v>3</v>
      </c>
      <c r="MUT2" s="6" t="s">
        <v>124</v>
      </c>
      <c r="MUU2" s="60" t="e">
        <f>(MUV2/'1. Портфель'!#REF!)*100</f>
        <v>#REF!</v>
      </c>
      <c r="MUV2" s="61">
        <v>6499</v>
      </c>
      <c r="MUW2" s="60">
        <v>0.06</v>
      </c>
      <c r="MUX2" s="61">
        <v>7395.7219999999998</v>
      </c>
      <c r="MUY2" s="60">
        <f t="shared" ref="MUY2" si="1169">(6197/9719935)*100</f>
        <v>6.3755570381900703E-2</v>
      </c>
      <c r="MUZ2" s="61" t="s">
        <v>126</v>
      </c>
      <c r="MVA2" s="9">
        <v>3</v>
      </c>
      <c r="MVB2" s="6" t="s">
        <v>124</v>
      </c>
      <c r="MVC2" s="60" t="e">
        <f>(MVD2/'1. Портфель'!#REF!)*100</f>
        <v>#REF!</v>
      </c>
      <c r="MVD2" s="61">
        <v>6499</v>
      </c>
      <c r="MVE2" s="60">
        <v>0.06</v>
      </c>
      <c r="MVF2" s="61">
        <v>7395.7219999999998</v>
      </c>
      <c r="MVG2" s="60">
        <f t="shared" ref="MVG2" si="1170">(6197/9719935)*100</f>
        <v>6.3755570381900703E-2</v>
      </c>
      <c r="MVH2" s="61" t="s">
        <v>126</v>
      </c>
      <c r="MVI2" s="9">
        <v>3</v>
      </c>
      <c r="MVJ2" s="6" t="s">
        <v>124</v>
      </c>
      <c r="MVK2" s="60" t="e">
        <f>(MVL2/'1. Портфель'!#REF!)*100</f>
        <v>#REF!</v>
      </c>
      <c r="MVL2" s="61">
        <v>6499</v>
      </c>
      <c r="MVM2" s="60">
        <v>0.06</v>
      </c>
      <c r="MVN2" s="61">
        <v>7395.7219999999998</v>
      </c>
      <c r="MVO2" s="60">
        <f t="shared" ref="MVO2" si="1171">(6197/9719935)*100</f>
        <v>6.3755570381900703E-2</v>
      </c>
      <c r="MVP2" s="61" t="s">
        <v>126</v>
      </c>
      <c r="MVQ2" s="9">
        <v>3</v>
      </c>
      <c r="MVR2" s="6" t="s">
        <v>124</v>
      </c>
      <c r="MVS2" s="60" t="e">
        <f>(MVT2/'1. Портфель'!#REF!)*100</f>
        <v>#REF!</v>
      </c>
      <c r="MVT2" s="61">
        <v>6499</v>
      </c>
      <c r="MVU2" s="60">
        <v>0.06</v>
      </c>
      <c r="MVV2" s="61">
        <v>7395.7219999999998</v>
      </c>
      <c r="MVW2" s="60">
        <f t="shared" ref="MVW2" si="1172">(6197/9719935)*100</f>
        <v>6.3755570381900703E-2</v>
      </c>
      <c r="MVX2" s="61" t="s">
        <v>126</v>
      </c>
      <c r="MVY2" s="9">
        <v>3</v>
      </c>
      <c r="MVZ2" s="6" t="s">
        <v>124</v>
      </c>
      <c r="MWA2" s="60" t="e">
        <f>(MWB2/'1. Портфель'!#REF!)*100</f>
        <v>#REF!</v>
      </c>
      <c r="MWB2" s="61">
        <v>6499</v>
      </c>
      <c r="MWC2" s="60">
        <v>0.06</v>
      </c>
      <c r="MWD2" s="61">
        <v>7395.7219999999998</v>
      </c>
      <c r="MWE2" s="60">
        <f t="shared" ref="MWE2" si="1173">(6197/9719935)*100</f>
        <v>6.3755570381900703E-2</v>
      </c>
      <c r="MWF2" s="61" t="s">
        <v>126</v>
      </c>
      <c r="MWG2" s="9">
        <v>3</v>
      </c>
      <c r="MWH2" s="6" t="s">
        <v>124</v>
      </c>
      <c r="MWI2" s="60" t="e">
        <f>(MWJ2/'1. Портфель'!#REF!)*100</f>
        <v>#REF!</v>
      </c>
      <c r="MWJ2" s="61">
        <v>6499</v>
      </c>
      <c r="MWK2" s="60">
        <v>0.06</v>
      </c>
      <c r="MWL2" s="61">
        <v>7395.7219999999998</v>
      </c>
      <c r="MWM2" s="60">
        <f t="shared" ref="MWM2" si="1174">(6197/9719935)*100</f>
        <v>6.3755570381900703E-2</v>
      </c>
      <c r="MWN2" s="61" t="s">
        <v>126</v>
      </c>
      <c r="MWO2" s="9">
        <v>3</v>
      </c>
      <c r="MWP2" s="6" t="s">
        <v>124</v>
      </c>
      <c r="MWQ2" s="60" t="e">
        <f>(MWR2/'1. Портфель'!#REF!)*100</f>
        <v>#REF!</v>
      </c>
      <c r="MWR2" s="61">
        <v>6499</v>
      </c>
      <c r="MWS2" s="60">
        <v>0.06</v>
      </c>
      <c r="MWT2" s="61">
        <v>7395.7219999999998</v>
      </c>
      <c r="MWU2" s="60">
        <f t="shared" ref="MWU2" si="1175">(6197/9719935)*100</f>
        <v>6.3755570381900703E-2</v>
      </c>
      <c r="MWV2" s="61" t="s">
        <v>126</v>
      </c>
      <c r="MWW2" s="9">
        <v>3</v>
      </c>
      <c r="MWX2" s="6" t="s">
        <v>124</v>
      </c>
      <c r="MWY2" s="60" t="e">
        <f>(MWZ2/'1. Портфель'!#REF!)*100</f>
        <v>#REF!</v>
      </c>
      <c r="MWZ2" s="61">
        <v>6499</v>
      </c>
      <c r="MXA2" s="60">
        <v>0.06</v>
      </c>
      <c r="MXB2" s="61">
        <v>7395.7219999999998</v>
      </c>
      <c r="MXC2" s="60">
        <f t="shared" ref="MXC2" si="1176">(6197/9719935)*100</f>
        <v>6.3755570381900703E-2</v>
      </c>
      <c r="MXD2" s="61" t="s">
        <v>126</v>
      </c>
      <c r="MXE2" s="9">
        <v>3</v>
      </c>
      <c r="MXF2" s="6" t="s">
        <v>124</v>
      </c>
      <c r="MXG2" s="60" t="e">
        <f>(MXH2/'1. Портфель'!#REF!)*100</f>
        <v>#REF!</v>
      </c>
      <c r="MXH2" s="61">
        <v>6499</v>
      </c>
      <c r="MXI2" s="60">
        <v>0.06</v>
      </c>
      <c r="MXJ2" s="61">
        <v>7395.7219999999998</v>
      </c>
      <c r="MXK2" s="60">
        <f t="shared" ref="MXK2" si="1177">(6197/9719935)*100</f>
        <v>6.3755570381900703E-2</v>
      </c>
      <c r="MXL2" s="61" t="s">
        <v>126</v>
      </c>
      <c r="MXM2" s="9">
        <v>3</v>
      </c>
      <c r="MXN2" s="6" t="s">
        <v>124</v>
      </c>
      <c r="MXO2" s="60" t="e">
        <f>(MXP2/'1. Портфель'!#REF!)*100</f>
        <v>#REF!</v>
      </c>
      <c r="MXP2" s="61">
        <v>6499</v>
      </c>
      <c r="MXQ2" s="60">
        <v>0.06</v>
      </c>
      <c r="MXR2" s="61">
        <v>7395.7219999999998</v>
      </c>
      <c r="MXS2" s="60">
        <f t="shared" ref="MXS2" si="1178">(6197/9719935)*100</f>
        <v>6.3755570381900703E-2</v>
      </c>
      <c r="MXT2" s="61" t="s">
        <v>126</v>
      </c>
      <c r="MXU2" s="9">
        <v>3</v>
      </c>
      <c r="MXV2" s="6" t="s">
        <v>124</v>
      </c>
      <c r="MXW2" s="60" t="e">
        <f>(MXX2/'1. Портфель'!#REF!)*100</f>
        <v>#REF!</v>
      </c>
      <c r="MXX2" s="61">
        <v>6499</v>
      </c>
      <c r="MXY2" s="60">
        <v>0.06</v>
      </c>
      <c r="MXZ2" s="61">
        <v>7395.7219999999998</v>
      </c>
      <c r="MYA2" s="60">
        <f t="shared" ref="MYA2" si="1179">(6197/9719935)*100</f>
        <v>6.3755570381900703E-2</v>
      </c>
      <c r="MYB2" s="61" t="s">
        <v>126</v>
      </c>
      <c r="MYC2" s="9">
        <v>3</v>
      </c>
      <c r="MYD2" s="6" t="s">
        <v>124</v>
      </c>
      <c r="MYE2" s="60" t="e">
        <f>(MYF2/'1. Портфель'!#REF!)*100</f>
        <v>#REF!</v>
      </c>
      <c r="MYF2" s="61">
        <v>6499</v>
      </c>
      <c r="MYG2" s="60">
        <v>0.06</v>
      </c>
      <c r="MYH2" s="61">
        <v>7395.7219999999998</v>
      </c>
      <c r="MYI2" s="60">
        <f t="shared" ref="MYI2" si="1180">(6197/9719935)*100</f>
        <v>6.3755570381900703E-2</v>
      </c>
      <c r="MYJ2" s="61" t="s">
        <v>126</v>
      </c>
      <c r="MYK2" s="9">
        <v>3</v>
      </c>
      <c r="MYL2" s="6" t="s">
        <v>124</v>
      </c>
      <c r="MYM2" s="60" t="e">
        <f>(MYN2/'1. Портфель'!#REF!)*100</f>
        <v>#REF!</v>
      </c>
      <c r="MYN2" s="61">
        <v>6499</v>
      </c>
      <c r="MYO2" s="60">
        <v>0.06</v>
      </c>
      <c r="MYP2" s="61">
        <v>7395.7219999999998</v>
      </c>
      <c r="MYQ2" s="60">
        <f t="shared" ref="MYQ2" si="1181">(6197/9719935)*100</f>
        <v>6.3755570381900703E-2</v>
      </c>
      <c r="MYR2" s="61" t="s">
        <v>126</v>
      </c>
      <c r="MYS2" s="9">
        <v>3</v>
      </c>
      <c r="MYT2" s="6" t="s">
        <v>124</v>
      </c>
      <c r="MYU2" s="60" t="e">
        <f>(MYV2/'1. Портфель'!#REF!)*100</f>
        <v>#REF!</v>
      </c>
      <c r="MYV2" s="61">
        <v>6499</v>
      </c>
      <c r="MYW2" s="60">
        <v>0.06</v>
      </c>
      <c r="MYX2" s="61">
        <v>7395.7219999999998</v>
      </c>
      <c r="MYY2" s="60">
        <f t="shared" ref="MYY2" si="1182">(6197/9719935)*100</f>
        <v>6.3755570381900703E-2</v>
      </c>
      <c r="MYZ2" s="61" t="s">
        <v>126</v>
      </c>
      <c r="MZA2" s="9">
        <v>3</v>
      </c>
      <c r="MZB2" s="6" t="s">
        <v>124</v>
      </c>
      <c r="MZC2" s="60" t="e">
        <f>(MZD2/'1. Портфель'!#REF!)*100</f>
        <v>#REF!</v>
      </c>
      <c r="MZD2" s="61">
        <v>6499</v>
      </c>
      <c r="MZE2" s="60">
        <v>0.06</v>
      </c>
      <c r="MZF2" s="61">
        <v>7395.7219999999998</v>
      </c>
      <c r="MZG2" s="60">
        <f t="shared" ref="MZG2" si="1183">(6197/9719935)*100</f>
        <v>6.3755570381900703E-2</v>
      </c>
      <c r="MZH2" s="61" t="s">
        <v>126</v>
      </c>
      <c r="MZI2" s="9">
        <v>3</v>
      </c>
      <c r="MZJ2" s="6" t="s">
        <v>124</v>
      </c>
      <c r="MZK2" s="60" t="e">
        <f>(MZL2/'1. Портфель'!#REF!)*100</f>
        <v>#REF!</v>
      </c>
      <c r="MZL2" s="61">
        <v>6499</v>
      </c>
      <c r="MZM2" s="60">
        <v>0.06</v>
      </c>
      <c r="MZN2" s="61">
        <v>7395.7219999999998</v>
      </c>
      <c r="MZO2" s="60">
        <f t="shared" ref="MZO2" si="1184">(6197/9719935)*100</f>
        <v>6.3755570381900703E-2</v>
      </c>
      <c r="MZP2" s="61" t="s">
        <v>126</v>
      </c>
      <c r="MZQ2" s="9">
        <v>3</v>
      </c>
      <c r="MZR2" s="6" t="s">
        <v>124</v>
      </c>
      <c r="MZS2" s="60" t="e">
        <f>(MZT2/'1. Портфель'!#REF!)*100</f>
        <v>#REF!</v>
      </c>
      <c r="MZT2" s="61">
        <v>6499</v>
      </c>
      <c r="MZU2" s="60">
        <v>0.06</v>
      </c>
      <c r="MZV2" s="61">
        <v>7395.7219999999998</v>
      </c>
      <c r="MZW2" s="60">
        <f t="shared" ref="MZW2" si="1185">(6197/9719935)*100</f>
        <v>6.3755570381900703E-2</v>
      </c>
      <c r="MZX2" s="61" t="s">
        <v>126</v>
      </c>
      <c r="MZY2" s="9">
        <v>3</v>
      </c>
      <c r="MZZ2" s="6" t="s">
        <v>124</v>
      </c>
      <c r="NAA2" s="60" t="e">
        <f>(NAB2/'1. Портфель'!#REF!)*100</f>
        <v>#REF!</v>
      </c>
      <c r="NAB2" s="61">
        <v>6499</v>
      </c>
      <c r="NAC2" s="60">
        <v>0.06</v>
      </c>
      <c r="NAD2" s="61">
        <v>7395.7219999999998</v>
      </c>
      <c r="NAE2" s="60">
        <f t="shared" ref="NAE2" si="1186">(6197/9719935)*100</f>
        <v>6.3755570381900703E-2</v>
      </c>
      <c r="NAF2" s="61" t="s">
        <v>126</v>
      </c>
      <c r="NAG2" s="9">
        <v>3</v>
      </c>
      <c r="NAH2" s="6" t="s">
        <v>124</v>
      </c>
      <c r="NAI2" s="60" t="e">
        <f>(NAJ2/'1. Портфель'!#REF!)*100</f>
        <v>#REF!</v>
      </c>
      <c r="NAJ2" s="61">
        <v>6499</v>
      </c>
      <c r="NAK2" s="60">
        <v>0.06</v>
      </c>
      <c r="NAL2" s="61">
        <v>7395.7219999999998</v>
      </c>
      <c r="NAM2" s="60">
        <f t="shared" ref="NAM2" si="1187">(6197/9719935)*100</f>
        <v>6.3755570381900703E-2</v>
      </c>
      <c r="NAN2" s="61" t="s">
        <v>126</v>
      </c>
      <c r="NAO2" s="9">
        <v>3</v>
      </c>
      <c r="NAP2" s="6" t="s">
        <v>124</v>
      </c>
      <c r="NAQ2" s="60" t="e">
        <f>(NAR2/'1. Портфель'!#REF!)*100</f>
        <v>#REF!</v>
      </c>
      <c r="NAR2" s="61">
        <v>6499</v>
      </c>
      <c r="NAS2" s="60">
        <v>0.06</v>
      </c>
      <c r="NAT2" s="61">
        <v>7395.7219999999998</v>
      </c>
      <c r="NAU2" s="60">
        <f t="shared" ref="NAU2" si="1188">(6197/9719935)*100</f>
        <v>6.3755570381900703E-2</v>
      </c>
      <c r="NAV2" s="61" t="s">
        <v>126</v>
      </c>
      <c r="NAW2" s="9">
        <v>3</v>
      </c>
      <c r="NAX2" s="6" t="s">
        <v>124</v>
      </c>
      <c r="NAY2" s="60" t="e">
        <f>(NAZ2/'1. Портфель'!#REF!)*100</f>
        <v>#REF!</v>
      </c>
      <c r="NAZ2" s="61">
        <v>6499</v>
      </c>
      <c r="NBA2" s="60">
        <v>0.06</v>
      </c>
      <c r="NBB2" s="61">
        <v>7395.7219999999998</v>
      </c>
      <c r="NBC2" s="60">
        <f t="shared" ref="NBC2" si="1189">(6197/9719935)*100</f>
        <v>6.3755570381900703E-2</v>
      </c>
      <c r="NBD2" s="61" t="s">
        <v>126</v>
      </c>
      <c r="NBE2" s="9">
        <v>3</v>
      </c>
      <c r="NBF2" s="6" t="s">
        <v>124</v>
      </c>
      <c r="NBG2" s="60" t="e">
        <f>(NBH2/'1. Портфель'!#REF!)*100</f>
        <v>#REF!</v>
      </c>
      <c r="NBH2" s="61">
        <v>6499</v>
      </c>
      <c r="NBI2" s="60">
        <v>0.06</v>
      </c>
      <c r="NBJ2" s="61">
        <v>7395.7219999999998</v>
      </c>
      <c r="NBK2" s="60">
        <f t="shared" ref="NBK2" si="1190">(6197/9719935)*100</f>
        <v>6.3755570381900703E-2</v>
      </c>
      <c r="NBL2" s="61" t="s">
        <v>126</v>
      </c>
      <c r="NBM2" s="9">
        <v>3</v>
      </c>
      <c r="NBN2" s="6" t="s">
        <v>124</v>
      </c>
      <c r="NBO2" s="60" t="e">
        <f>(NBP2/'1. Портфель'!#REF!)*100</f>
        <v>#REF!</v>
      </c>
      <c r="NBP2" s="61">
        <v>6499</v>
      </c>
      <c r="NBQ2" s="60">
        <v>0.06</v>
      </c>
      <c r="NBR2" s="61">
        <v>7395.7219999999998</v>
      </c>
      <c r="NBS2" s="60">
        <f t="shared" ref="NBS2" si="1191">(6197/9719935)*100</f>
        <v>6.3755570381900703E-2</v>
      </c>
      <c r="NBT2" s="61" t="s">
        <v>126</v>
      </c>
      <c r="NBU2" s="9">
        <v>3</v>
      </c>
      <c r="NBV2" s="6" t="s">
        <v>124</v>
      </c>
      <c r="NBW2" s="60" t="e">
        <f>(NBX2/'1. Портфель'!#REF!)*100</f>
        <v>#REF!</v>
      </c>
      <c r="NBX2" s="61">
        <v>6499</v>
      </c>
      <c r="NBY2" s="60">
        <v>0.06</v>
      </c>
      <c r="NBZ2" s="61">
        <v>7395.7219999999998</v>
      </c>
      <c r="NCA2" s="60">
        <f t="shared" ref="NCA2" si="1192">(6197/9719935)*100</f>
        <v>6.3755570381900703E-2</v>
      </c>
      <c r="NCB2" s="61" t="s">
        <v>126</v>
      </c>
      <c r="NCC2" s="9">
        <v>3</v>
      </c>
      <c r="NCD2" s="6" t="s">
        <v>124</v>
      </c>
      <c r="NCE2" s="60" t="e">
        <f>(NCF2/'1. Портфель'!#REF!)*100</f>
        <v>#REF!</v>
      </c>
      <c r="NCF2" s="61">
        <v>6499</v>
      </c>
      <c r="NCG2" s="60">
        <v>0.06</v>
      </c>
      <c r="NCH2" s="61">
        <v>7395.7219999999998</v>
      </c>
      <c r="NCI2" s="60">
        <f t="shared" ref="NCI2" si="1193">(6197/9719935)*100</f>
        <v>6.3755570381900703E-2</v>
      </c>
      <c r="NCJ2" s="61" t="s">
        <v>126</v>
      </c>
      <c r="NCK2" s="9">
        <v>3</v>
      </c>
      <c r="NCL2" s="6" t="s">
        <v>124</v>
      </c>
      <c r="NCM2" s="60" t="e">
        <f>(NCN2/'1. Портфель'!#REF!)*100</f>
        <v>#REF!</v>
      </c>
      <c r="NCN2" s="61">
        <v>6499</v>
      </c>
      <c r="NCO2" s="60">
        <v>0.06</v>
      </c>
      <c r="NCP2" s="61">
        <v>7395.7219999999998</v>
      </c>
      <c r="NCQ2" s="60">
        <f t="shared" ref="NCQ2" si="1194">(6197/9719935)*100</f>
        <v>6.3755570381900703E-2</v>
      </c>
      <c r="NCR2" s="61" t="s">
        <v>126</v>
      </c>
      <c r="NCS2" s="9">
        <v>3</v>
      </c>
      <c r="NCT2" s="6" t="s">
        <v>124</v>
      </c>
      <c r="NCU2" s="60" t="e">
        <f>(NCV2/'1. Портфель'!#REF!)*100</f>
        <v>#REF!</v>
      </c>
      <c r="NCV2" s="61">
        <v>6499</v>
      </c>
      <c r="NCW2" s="60">
        <v>0.06</v>
      </c>
      <c r="NCX2" s="61">
        <v>7395.7219999999998</v>
      </c>
      <c r="NCY2" s="60">
        <f t="shared" ref="NCY2" si="1195">(6197/9719935)*100</f>
        <v>6.3755570381900703E-2</v>
      </c>
      <c r="NCZ2" s="61" t="s">
        <v>126</v>
      </c>
      <c r="NDA2" s="9">
        <v>3</v>
      </c>
      <c r="NDB2" s="6" t="s">
        <v>124</v>
      </c>
      <c r="NDC2" s="60" t="e">
        <f>(NDD2/'1. Портфель'!#REF!)*100</f>
        <v>#REF!</v>
      </c>
      <c r="NDD2" s="61">
        <v>6499</v>
      </c>
      <c r="NDE2" s="60">
        <v>0.06</v>
      </c>
      <c r="NDF2" s="61">
        <v>7395.7219999999998</v>
      </c>
      <c r="NDG2" s="60">
        <f t="shared" ref="NDG2" si="1196">(6197/9719935)*100</f>
        <v>6.3755570381900703E-2</v>
      </c>
      <c r="NDH2" s="61" t="s">
        <v>126</v>
      </c>
      <c r="NDI2" s="9">
        <v>3</v>
      </c>
      <c r="NDJ2" s="6" t="s">
        <v>124</v>
      </c>
      <c r="NDK2" s="60" t="e">
        <f>(NDL2/'1. Портфель'!#REF!)*100</f>
        <v>#REF!</v>
      </c>
      <c r="NDL2" s="61">
        <v>6499</v>
      </c>
      <c r="NDM2" s="60">
        <v>0.06</v>
      </c>
      <c r="NDN2" s="61">
        <v>7395.7219999999998</v>
      </c>
      <c r="NDO2" s="60">
        <f t="shared" ref="NDO2" si="1197">(6197/9719935)*100</f>
        <v>6.3755570381900703E-2</v>
      </c>
      <c r="NDP2" s="61" t="s">
        <v>126</v>
      </c>
      <c r="NDQ2" s="9">
        <v>3</v>
      </c>
      <c r="NDR2" s="6" t="s">
        <v>124</v>
      </c>
      <c r="NDS2" s="60" t="e">
        <f>(NDT2/'1. Портфель'!#REF!)*100</f>
        <v>#REF!</v>
      </c>
      <c r="NDT2" s="61">
        <v>6499</v>
      </c>
      <c r="NDU2" s="60">
        <v>0.06</v>
      </c>
      <c r="NDV2" s="61">
        <v>7395.7219999999998</v>
      </c>
      <c r="NDW2" s="60">
        <f t="shared" ref="NDW2" si="1198">(6197/9719935)*100</f>
        <v>6.3755570381900703E-2</v>
      </c>
      <c r="NDX2" s="61" t="s">
        <v>126</v>
      </c>
      <c r="NDY2" s="9">
        <v>3</v>
      </c>
      <c r="NDZ2" s="6" t="s">
        <v>124</v>
      </c>
      <c r="NEA2" s="60" t="e">
        <f>(NEB2/'1. Портфель'!#REF!)*100</f>
        <v>#REF!</v>
      </c>
      <c r="NEB2" s="61">
        <v>6499</v>
      </c>
      <c r="NEC2" s="60">
        <v>0.06</v>
      </c>
      <c r="NED2" s="61">
        <v>7395.7219999999998</v>
      </c>
      <c r="NEE2" s="60">
        <f t="shared" ref="NEE2" si="1199">(6197/9719935)*100</f>
        <v>6.3755570381900703E-2</v>
      </c>
      <c r="NEF2" s="61" t="s">
        <v>126</v>
      </c>
      <c r="NEG2" s="9">
        <v>3</v>
      </c>
      <c r="NEH2" s="6" t="s">
        <v>124</v>
      </c>
      <c r="NEI2" s="60" t="e">
        <f>(NEJ2/'1. Портфель'!#REF!)*100</f>
        <v>#REF!</v>
      </c>
      <c r="NEJ2" s="61">
        <v>6499</v>
      </c>
      <c r="NEK2" s="60">
        <v>0.06</v>
      </c>
      <c r="NEL2" s="61">
        <v>7395.7219999999998</v>
      </c>
      <c r="NEM2" s="60">
        <f t="shared" ref="NEM2" si="1200">(6197/9719935)*100</f>
        <v>6.3755570381900703E-2</v>
      </c>
      <c r="NEN2" s="61" t="s">
        <v>126</v>
      </c>
      <c r="NEO2" s="9">
        <v>3</v>
      </c>
      <c r="NEP2" s="6" t="s">
        <v>124</v>
      </c>
      <c r="NEQ2" s="60" t="e">
        <f>(NER2/'1. Портфель'!#REF!)*100</f>
        <v>#REF!</v>
      </c>
      <c r="NER2" s="61">
        <v>6499</v>
      </c>
      <c r="NES2" s="60">
        <v>0.06</v>
      </c>
      <c r="NET2" s="61">
        <v>7395.7219999999998</v>
      </c>
      <c r="NEU2" s="60">
        <f t="shared" ref="NEU2" si="1201">(6197/9719935)*100</f>
        <v>6.3755570381900703E-2</v>
      </c>
      <c r="NEV2" s="61" t="s">
        <v>126</v>
      </c>
      <c r="NEW2" s="9">
        <v>3</v>
      </c>
      <c r="NEX2" s="6" t="s">
        <v>124</v>
      </c>
      <c r="NEY2" s="60" t="e">
        <f>(NEZ2/'1. Портфель'!#REF!)*100</f>
        <v>#REF!</v>
      </c>
      <c r="NEZ2" s="61">
        <v>6499</v>
      </c>
      <c r="NFA2" s="60">
        <v>0.06</v>
      </c>
      <c r="NFB2" s="61">
        <v>7395.7219999999998</v>
      </c>
      <c r="NFC2" s="60">
        <f t="shared" ref="NFC2" si="1202">(6197/9719935)*100</f>
        <v>6.3755570381900703E-2</v>
      </c>
      <c r="NFD2" s="61" t="s">
        <v>126</v>
      </c>
      <c r="NFE2" s="9">
        <v>3</v>
      </c>
      <c r="NFF2" s="6" t="s">
        <v>124</v>
      </c>
      <c r="NFG2" s="60" t="e">
        <f>(NFH2/'1. Портфель'!#REF!)*100</f>
        <v>#REF!</v>
      </c>
      <c r="NFH2" s="61">
        <v>6499</v>
      </c>
      <c r="NFI2" s="60">
        <v>0.06</v>
      </c>
      <c r="NFJ2" s="61">
        <v>7395.7219999999998</v>
      </c>
      <c r="NFK2" s="60">
        <f t="shared" ref="NFK2" si="1203">(6197/9719935)*100</f>
        <v>6.3755570381900703E-2</v>
      </c>
      <c r="NFL2" s="61" t="s">
        <v>126</v>
      </c>
      <c r="NFM2" s="9">
        <v>3</v>
      </c>
      <c r="NFN2" s="6" t="s">
        <v>124</v>
      </c>
      <c r="NFO2" s="60" t="e">
        <f>(NFP2/'1. Портфель'!#REF!)*100</f>
        <v>#REF!</v>
      </c>
      <c r="NFP2" s="61">
        <v>6499</v>
      </c>
      <c r="NFQ2" s="60">
        <v>0.06</v>
      </c>
      <c r="NFR2" s="61">
        <v>7395.7219999999998</v>
      </c>
      <c r="NFS2" s="60">
        <f t="shared" ref="NFS2" si="1204">(6197/9719935)*100</f>
        <v>6.3755570381900703E-2</v>
      </c>
      <c r="NFT2" s="61" t="s">
        <v>126</v>
      </c>
      <c r="NFU2" s="9">
        <v>3</v>
      </c>
      <c r="NFV2" s="6" t="s">
        <v>124</v>
      </c>
      <c r="NFW2" s="60" t="e">
        <f>(NFX2/'1. Портфель'!#REF!)*100</f>
        <v>#REF!</v>
      </c>
      <c r="NFX2" s="61">
        <v>6499</v>
      </c>
      <c r="NFY2" s="60">
        <v>0.06</v>
      </c>
      <c r="NFZ2" s="61">
        <v>7395.7219999999998</v>
      </c>
      <c r="NGA2" s="60">
        <f t="shared" ref="NGA2" si="1205">(6197/9719935)*100</f>
        <v>6.3755570381900703E-2</v>
      </c>
      <c r="NGB2" s="61" t="s">
        <v>126</v>
      </c>
      <c r="NGC2" s="9">
        <v>3</v>
      </c>
      <c r="NGD2" s="6" t="s">
        <v>124</v>
      </c>
      <c r="NGE2" s="60" t="e">
        <f>(NGF2/'1. Портфель'!#REF!)*100</f>
        <v>#REF!</v>
      </c>
      <c r="NGF2" s="61">
        <v>6499</v>
      </c>
      <c r="NGG2" s="60">
        <v>0.06</v>
      </c>
      <c r="NGH2" s="61">
        <v>7395.7219999999998</v>
      </c>
      <c r="NGI2" s="60">
        <f t="shared" ref="NGI2" si="1206">(6197/9719935)*100</f>
        <v>6.3755570381900703E-2</v>
      </c>
      <c r="NGJ2" s="61" t="s">
        <v>126</v>
      </c>
      <c r="NGK2" s="9">
        <v>3</v>
      </c>
      <c r="NGL2" s="6" t="s">
        <v>124</v>
      </c>
      <c r="NGM2" s="60" t="e">
        <f>(NGN2/'1. Портфель'!#REF!)*100</f>
        <v>#REF!</v>
      </c>
      <c r="NGN2" s="61">
        <v>6499</v>
      </c>
      <c r="NGO2" s="60">
        <v>0.06</v>
      </c>
      <c r="NGP2" s="61">
        <v>7395.7219999999998</v>
      </c>
      <c r="NGQ2" s="60">
        <f t="shared" ref="NGQ2" si="1207">(6197/9719935)*100</f>
        <v>6.3755570381900703E-2</v>
      </c>
      <c r="NGR2" s="61" t="s">
        <v>126</v>
      </c>
      <c r="NGS2" s="9">
        <v>3</v>
      </c>
      <c r="NGT2" s="6" t="s">
        <v>124</v>
      </c>
      <c r="NGU2" s="60" t="e">
        <f>(NGV2/'1. Портфель'!#REF!)*100</f>
        <v>#REF!</v>
      </c>
      <c r="NGV2" s="61">
        <v>6499</v>
      </c>
      <c r="NGW2" s="60">
        <v>0.06</v>
      </c>
      <c r="NGX2" s="61">
        <v>7395.7219999999998</v>
      </c>
      <c r="NGY2" s="60">
        <f t="shared" ref="NGY2" si="1208">(6197/9719935)*100</f>
        <v>6.3755570381900703E-2</v>
      </c>
      <c r="NGZ2" s="61" t="s">
        <v>126</v>
      </c>
      <c r="NHA2" s="9">
        <v>3</v>
      </c>
      <c r="NHB2" s="6" t="s">
        <v>124</v>
      </c>
      <c r="NHC2" s="60" t="e">
        <f>(NHD2/'1. Портфель'!#REF!)*100</f>
        <v>#REF!</v>
      </c>
      <c r="NHD2" s="61">
        <v>6499</v>
      </c>
      <c r="NHE2" s="60">
        <v>0.06</v>
      </c>
      <c r="NHF2" s="61">
        <v>7395.7219999999998</v>
      </c>
      <c r="NHG2" s="60">
        <f t="shared" ref="NHG2" si="1209">(6197/9719935)*100</f>
        <v>6.3755570381900703E-2</v>
      </c>
      <c r="NHH2" s="61" t="s">
        <v>126</v>
      </c>
      <c r="NHI2" s="9">
        <v>3</v>
      </c>
      <c r="NHJ2" s="6" t="s">
        <v>124</v>
      </c>
      <c r="NHK2" s="60" t="e">
        <f>(NHL2/'1. Портфель'!#REF!)*100</f>
        <v>#REF!</v>
      </c>
      <c r="NHL2" s="61">
        <v>6499</v>
      </c>
      <c r="NHM2" s="60">
        <v>0.06</v>
      </c>
      <c r="NHN2" s="61">
        <v>7395.7219999999998</v>
      </c>
      <c r="NHO2" s="60">
        <f t="shared" ref="NHO2" si="1210">(6197/9719935)*100</f>
        <v>6.3755570381900703E-2</v>
      </c>
      <c r="NHP2" s="61" t="s">
        <v>126</v>
      </c>
      <c r="NHQ2" s="9">
        <v>3</v>
      </c>
      <c r="NHR2" s="6" t="s">
        <v>124</v>
      </c>
      <c r="NHS2" s="60" t="e">
        <f>(NHT2/'1. Портфель'!#REF!)*100</f>
        <v>#REF!</v>
      </c>
      <c r="NHT2" s="61">
        <v>6499</v>
      </c>
      <c r="NHU2" s="60">
        <v>0.06</v>
      </c>
      <c r="NHV2" s="61">
        <v>7395.7219999999998</v>
      </c>
      <c r="NHW2" s="60">
        <f t="shared" ref="NHW2" si="1211">(6197/9719935)*100</f>
        <v>6.3755570381900703E-2</v>
      </c>
      <c r="NHX2" s="61" t="s">
        <v>126</v>
      </c>
      <c r="NHY2" s="9">
        <v>3</v>
      </c>
      <c r="NHZ2" s="6" t="s">
        <v>124</v>
      </c>
      <c r="NIA2" s="60" t="e">
        <f>(NIB2/'1. Портфель'!#REF!)*100</f>
        <v>#REF!</v>
      </c>
      <c r="NIB2" s="61">
        <v>6499</v>
      </c>
      <c r="NIC2" s="60">
        <v>0.06</v>
      </c>
      <c r="NID2" s="61">
        <v>7395.7219999999998</v>
      </c>
      <c r="NIE2" s="60">
        <f t="shared" ref="NIE2" si="1212">(6197/9719935)*100</f>
        <v>6.3755570381900703E-2</v>
      </c>
      <c r="NIF2" s="61" t="s">
        <v>126</v>
      </c>
      <c r="NIG2" s="9">
        <v>3</v>
      </c>
      <c r="NIH2" s="6" t="s">
        <v>124</v>
      </c>
      <c r="NII2" s="60" t="e">
        <f>(NIJ2/'1. Портфель'!#REF!)*100</f>
        <v>#REF!</v>
      </c>
      <c r="NIJ2" s="61">
        <v>6499</v>
      </c>
      <c r="NIK2" s="60">
        <v>0.06</v>
      </c>
      <c r="NIL2" s="61">
        <v>7395.7219999999998</v>
      </c>
      <c r="NIM2" s="60">
        <f t="shared" ref="NIM2" si="1213">(6197/9719935)*100</f>
        <v>6.3755570381900703E-2</v>
      </c>
      <c r="NIN2" s="61" t="s">
        <v>126</v>
      </c>
      <c r="NIO2" s="9">
        <v>3</v>
      </c>
      <c r="NIP2" s="6" t="s">
        <v>124</v>
      </c>
      <c r="NIQ2" s="60" t="e">
        <f>(NIR2/'1. Портфель'!#REF!)*100</f>
        <v>#REF!</v>
      </c>
      <c r="NIR2" s="61">
        <v>6499</v>
      </c>
      <c r="NIS2" s="60">
        <v>0.06</v>
      </c>
      <c r="NIT2" s="61">
        <v>7395.7219999999998</v>
      </c>
      <c r="NIU2" s="60">
        <f t="shared" ref="NIU2" si="1214">(6197/9719935)*100</f>
        <v>6.3755570381900703E-2</v>
      </c>
      <c r="NIV2" s="61" t="s">
        <v>126</v>
      </c>
      <c r="NIW2" s="9">
        <v>3</v>
      </c>
      <c r="NIX2" s="6" t="s">
        <v>124</v>
      </c>
      <c r="NIY2" s="60" t="e">
        <f>(NIZ2/'1. Портфель'!#REF!)*100</f>
        <v>#REF!</v>
      </c>
      <c r="NIZ2" s="61">
        <v>6499</v>
      </c>
      <c r="NJA2" s="60">
        <v>0.06</v>
      </c>
      <c r="NJB2" s="61">
        <v>7395.7219999999998</v>
      </c>
      <c r="NJC2" s="60">
        <f t="shared" ref="NJC2" si="1215">(6197/9719935)*100</f>
        <v>6.3755570381900703E-2</v>
      </c>
      <c r="NJD2" s="61" t="s">
        <v>126</v>
      </c>
      <c r="NJE2" s="9">
        <v>3</v>
      </c>
      <c r="NJF2" s="6" t="s">
        <v>124</v>
      </c>
      <c r="NJG2" s="60" t="e">
        <f>(NJH2/'1. Портфель'!#REF!)*100</f>
        <v>#REF!</v>
      </c>
      <c r="NJH2" s="61">
        <v>6499</v>
      </c>
      <c r="NJI2" s="60">
        <v>0.06</v>
      </c>
      <c r="NJJ2" s="61">
        <v>7395.7219999999998</v>
      </c>
      <c r="NJK2" s="60">
        <f t="shared" ref="NJK2" si="1216">(6197/9719935)*100</f>
        <v>6.3755570381900703E-2</v>
      </c>
      <c r="NJL2" s="61" t="s">
        <v>126</v>
      </c>
      <c r="NJM2" s="9">
        <v>3</v>
      </c>
      <c r="NJN2" s="6" t="s">
        <v>124</v>
      </c>
      <c r="NJO2" s="60" t="e">
        <f>(NJP2/'1. Портфель'!#REF!)*100</f>
        <v>#REF!</v>
      </c>
      <c r="NJP2" s="61">
        <v>6499</v>
      </c>
      <c r="NJQ2" s="60">
        <v>0.06</v>
      </c>
      <c r="NJR2" s="61">
        <v>7395.7219999999998</v>
      </c>
      <c r="NJS2" s="60">
        <f t="shared" ref="NJS2" si="1217">(6197/9719935)*100</f>
        <v>6.3755570381900703E-2</v>
      </c>
      <c r="NJT2" s="61" t="s">
        <v>126</v>
      </c>
      <c r="NJU2" s="9">
        <v>3</v>
      </c>
      <c r="NJV2" s="6" t="s">
        <v>124</v>
      </c>
      <c r="NJW2" s="60" t="e">
        <f>(NJX2/'1. Портфель'!#REF!)*100</f>
        <v>#REF!</v>
      </c>
      <c r="NJX2" s="61">
        <v>6499</v>
      </c>
      <c r="NJY2" s="60">
        <v>0.06</v>
      </c>
      <c r="NJZ2" s="61">
        <v>7395.7219999999998</v>
      </c>
      <c r="NKA2" s="60">
        <f t="shared" ref="NKA2" si="1218">(6197/9719935)*100</f>
        <v>6.3755570381900703E-2</v>
      </c>
      <c r="NKB2" s="61" t="s">
        <v>126</v>
      </c>
      <c r="NKC2" s="9">
        <v>3</v>
      </c>
      <c r="NKD2" s="6" t="s">
        <v>124</v>
      </c>
      <c r="NKE2" s="60" t="e">
        <f>(NKF2/'1. Портфель'!#REF!)*100</f>
        <v>#REF!</v>
      </c>
      <c r="NKF2" s="61">
        <v>6499</v>
      </c>
      <c r="NKG2" s="60">
        <v>0.06</v>
      </c>
      <c r="NKH2" s="61">
        <v>7395.7219999999998</v>
      </c>
      <c r="NKI2" s="60">
        <f t="shared" ref="NKI2" si="1219">(6197/9719935)*100</f>
        <v>6.3755570381900703E-2</v>
      </c>
      <c r="NKJ2" s="61" t="s">
        <v>126</v>
      </c>
      <c r="NKK2" s="9">
        <v>3</v>
      </c>
      <c r="NKL2" s="6" t="s">
        <v>124</v>
      </c>
      <c r="NKM2" s="60" t="e">
        <f>(NKN2/'1. Портфель'!#REF!)*100</f>
        <v>#REF!</v>
      </c>
      <c r="NKN2" s="61">
        <v>6499</v>
      </c>
      <c r="NKO2" s="60">
        <v>0.06</v>
      </c>
      <c r="NKP2" s="61">
        <v>7395.7219999999998</v>
      </c>
      <c r="NKQ2" s="60">
        <f t="shared" ref="NKQ2" si="1220">(6197/9719935)*100</f>
        <v>6.3755570381900703E-2</v>
      </c>
      <c r="NKR2" s="61" t="s">
        <v>126</v>
      </c>
      <c r="NKS2" s="9">
        <v>3</v>
      </c>
      <c r="NKT2" s="6" t="s">
        <v>124</v>
      </c>
      <c r="NKU2" s="60" t="e">
        <f>(NKV2/'1. Портфель'!#REF!)*100</f>
        <v>#REF!</v>
      </c>
      <c r="NKV2" s="61">
        <v>6499</v>
      </c>
      <c r="NKW2" s="60">
        <v>0.06</v>
      </c>
      <c r="NKX2" s="61">
        <v>7395.7219999999998</v>
      </c>
      <c r="NKY2" s="60">
        <f t="shared" ref="NKY2" si="1221">(6197/9719935)*100</f>
        <v>6.3755570381900703E-2</v>
      </c>
      <c r="NKZ2" s="61" t="s">
        <v>126</v>
      </c>
      <c r="NLA2" s="9">
        <v>3</v>
      </c>
      <c r="NLB2" s="6" t="s">
        <v>124</v>
      </c>
      <c r="NLC2" s="60" t="e">
        <f>(NLD2/'1. Портфель'!#REF!)*100</f>
        <v>#REF!</v>
      </c>
      <c r="NLD2" s="61">
        <v>6499</v>
      </c>
      <c r="NLE2" s="60">
        <v>0.06</v>
      </c>
      <c r="NLF2" s="61">
        <v>7395.7219999999998</v>
      </c>
      <c r="NLG2" s="60">
        <f t="shared" ref="NLG2" si="1222">(6197/9719935)*100</f>
        <v>6.3755570381900703E-2</v>
      </c>
      <c r="NLH2" s="61" t="s">
        <v>126</v>
      </c>
      <c r="NLI2" s="9">
        <v>3</v>
      </c>
      <c r="NLJ2" s="6" t="s">
        <v>124</v>
      </c>
      <c r="NLK2" s="60" t="e">
        <f>(NLL2/'1. Портфель'!#REF!)*100</f>
        <v>#REF!</v>
      </c>
      <c r="NLL2" s="61">
        <v>6499</v>
      </c>
      <c r="NLM2" s="60">
        <v>0.06</v>
      </c>
      <c r="NLN2" s="61">
        <v>7395.7219999999998</v>
      </c>
      <c r="NLO2" s="60">
        <f t="shared" ref="NLO2" si="1223">(6197/9719935)*100</f>
        <v>6.3755570381900703E-2</v>
      </c>
      <c r="NLP2" s="61" t="s">
        <v>126</v>
      </c>
      <c r="NLQ2" s="9">
        <v>3</v>
      </c>
      <c r="NLR2" s="6" t="s">
        <v>124</v>
      </c>
      <c r="NLS2" s="60" t="e">
        <f>(NLT2/'1. Портфель'!#REF!)*100</f>
        <v>#REF!</v>
      </c>
      <c r="NLT2" s="61">
        <v>6499</v>
      </c>
      <c r="NLU2" s="60">
        <v>0.06</v>
      </c>
      <c r="NLV2" s="61">
        <v>7395.7219999999998</v>
      </c>
      <c r="NLW2" s="60">
        <f t="shared" ref="NLW2" si="1224">(6197/9719935)*100</f>
        <v>6.3755570381900703E-2</v>
      </c>
      <c r="NLX2" s="61" t="s">
        <v>126</v>
      </c>
      <c r="NLY2" s="9">
        <v>3</v>
      </c>
      <c r="NLZ2" s="6" t="s">
        <v>124</v>
      </c>
      <c r="NMA2" s="60" t="e">
        <f>(NMB2/'1. Портфель'!#REF!)*100</f>
        <v>#REF!</v>
      </c>
      <c r="NMB2" s="61">
        <v>6499</v>
      </c>
      <c r="NMC2" s="60">
        <v>0.06</v>
      </c>
      <c r="NMD2" s="61">
        <v>7395.7219999999998</v>
      </c>
      <c r="NME2" s="60">
        <f t="shared" ref="NME2" si="1225">(6197/9719935)*100</f>
        <v>6.3755570381900703E-2</v>
      </c>
      <c r="NMF2" s="61" t="s">
        <v>126</v>
      </c>
      <c r="NMG2" s="9">
        <v>3</v>
      </c>
      <c r="NMH2" s="6" t="s">
        <v>124</v>
      </c>
      <c r="NMI2" s="60" t="e">
        <f>(NMJ2/'1. Портфель'!#REF!)*100</f>
        <v>#REF!</v>
      </c>
      <c r="NMJ2" s="61">
        <v>6499</v>
      </c>
      <c r="NMK2" s="60">
        <v>0.06</v>
      </c>
      <c r="NML2" s="61">
        <v>7395.7219999999998</v>
      </c>
      <c r="NMM2" s="60">
        <f t="shared" ref="NMM2" si="1226">(6197/9719935)*100</f>
        <v>6.3755570381900703E-2</v>
      </c>
      <c r="NMN2" s="61" t="s">
        <v>126</v>
      </c>
      <c r="NMO2" s="9">
        <v>3</v>
      </c>
      <c r="NMP2" s="6" t="s">
        <v>124</v>
      </c>
      <c r="NMQ2" s="60" t="e">
        <f>(NMR2/'1. Портфель'!#REF!)*100</f>
        <v>#REF!</v>
      </c>
      <c r="NMR2" s="61">
        <v>6499</v>
      </c>
      <c r="NMS2" s="60">
        <v>0.06</v>
      </c>
      <c r="NMT2" s="61">
        <v>7395.7219999999998</v>
      </c>
      <c r="NMU2" s="60">
        <f t="shared" ref="NMU2" si="1227">(6197/9719935)*100</f>
        <v>6.3755570381900703E-2</v>
      </c>
      <c r="NMV2" s="61" t="s">
        <v>126</v>
      </c>
      <c r="NMW2" s="9">
        <v>3</v>
      </c>
      <c r="NMX2" s="6" t="s">
        <v>124</v>
      </c>
      <c r="NMY2" s="60" t="e">
        <f>(NMZ2/'1. Портфель'!#REF!)*100</f>
        <v>#REF!</v>
      </c>
      <c r="NMZ2" s="61">
        <v>6499</v>
      </c>
      <c r="NNA2" s="60">
        <v>0.06</v>
      </c>
      <c r="NNB2" s="61">
        <v>7395.7219999999998</v>
      </c>
      <c r="NNC2" s="60">
        <f t="shared" ref="NNC2" si="1228">(6197/9719935)*100</f>
        <v>6.3755570381900703E-2</v>
      </c>
      <c r="NND2" s="61" t="s">
        <v>126</v>
      </c>
      <c r="NNE2" s="9">
        <v>3</v>
      </c>
      <c r="NNF2" s="6" t="s">
        <v>124</v>
      </c>
      <c r="NNG2" s="60" t="e">
        <f>(NNH2/'1. Портфель'!#REF!)*100</f>
        <v>#REF!</v>
      </c>
      <c r="NNH2" s="61">
        <v>6499</v>
      </c>
      <c r="NNI2" s="60">
        <v>0.06</v>
      </c>
      <c r="NNJ2" s="61">
        <v>7395.7219999999998</v>
      </c>
      <c r="NNK2" s="60">
        <f t="shared" ref="NNK2" si="1229">(6197/9719935)*100</f>
        <v>6.3755570381900703E-2</v>
      </c>
      <c r="NNL2" s="61" t="s">
        <v>126</v>
      </c>
      <c r="NNM2" s="9">
        <v>3</v>
      </c>
      <c r="NNN2" s="6" t="s">
        <v>124</v>
      </c>
      <c r="NNO2" s="60" t="e">
        <f>(NNP2/'1. Портфель'!#REF!)*100</f>
        <v>#REF!</v>
      </c>
      <c r="NNP2" s="61">
        <v>6499</v>
      </c>
      <c r="NNQ2" s="60">
        <v>0.06</v>
      </c>
      <c r="NNR2" s="61">
        <v>7395.7219999999998</v>
      </c>
      <c r="NNS2" s="60">
        <f t="shared" ref="NNS2" si="1230">(6197/9719935)*100</f>
        <v>6.3755570381900703E-2</v>
      </c>
      <c r="NNT2" s="61" t="s">
        <v>126</v>
      </c>
      <c r="NNU2" s="9">
        <v>3</v>
      </c>
      <c r="NNV2" s="6" t="s">
        <v>124</v>
      </c>
      <c r="NNW2" s="60" t="e">
        <f>(NNX2/'1. Портфель'!#REF!)*100</f>
        <v>#REF!</v>
      </c>
      <c r="NNX2" s="61">
        <v>6499</v>
      </c>
      <c r="NNY2" s="60">
        <v>0.06</v>
      </c>
      <c r="NNZ2" s="61">
        <v>7395.7219999999998</v>
      </c>
      <c r="NOA2" s="60">
        <f t="shared" ref="NOA2" si="1231">(6197/9719935)*100</f>
        <v>6.3755570381900703E-2</v>
      </c>
      <c r="NOB2" s="61" t="s">
        <v>126</v>
      </c>
      <c r="NOC2" s="9">
        <v>3</v>
      </c>
      <c r="NOD2" s="6" t="s">
        <v>124</v>
      </c>
      <c r="NOE2" s="60" t="e">
        <f>(NOF2/'1. Портфель'!#REF!)*100</f>
        <v>#REF!</v>
      </c>
      <c r="NOF2" s="61">
        <v>6499</v>
      </c>
      <c r="NOG2" s="60">
        <v>0.06</v>
      </c>
      <c r="NOH2" s="61">
        <v>7395.7219999999998</v>
      </c>
      <c r="NOI2" s="60">
        <f t="shared" ref="NOI2" si="1232">(6197/9719935)*100</f>
        <v>6.3755570381900703E-2</v>
      </c>
      <c r="NOJ2" s="61" t="s">
        <v>126</v>
      </c>
      <c r="NOK2" s="9">
        <v>3</v>
      </c>
      <c r="NOL2" s="6" t="s">
        <v>124</v>
      </c>
      <c r="NOM2" s="60" t="e">
        <f>(NON2/'1. Портфель'!#REF!)*100</f>
        <v>#REF!</v>
      </c>
      <c r="NON2" s="61">
        <v>6499</v>
      </c>
      <c r="NOO2" s="60">
        <v>0.06</v>
      </c>
      <c r="NOP2" s="61">
        <v>7395.7219999999998</v>
      </c>
      <c r="NOQ2" s="60">
        <f t="shared" ref="NOQ2" si="1233">(6197/9719935)*100</f>
        <v>6.3755570381900703E-2</v>
      </c>
      <c r="NOR2" s="61" t="s">
        <v>126</v>
      </c>
      <c r="NOS2" s="9">
        <v>3</v>
      </c>
      <c r="NOT2" s="6" t="s">
        <v>124</v>
      </c>
      <c r="NOU2" s="60" t="e">
        <f>(NOV2/'1. Портфель'!#REF!)*100</f>
        <v>#REF!</v>
      </c>
      <c r="NOV2" s="61">
        <v>6499</v>
      </c>
      <c r="NOW2" s="60">
        <v>0.06</v>
      </c>
      <c r="NOX2" s="61">
        <v>7395.7219999999998</v>
      </c>
      <c r="NOY2" s="60">
        <f t="shared" ref="NOY2" si="1234">(6197/9719935)*100</f>
        <v>6.3755570381900703E-2</v>
      </c>
      <c r="NOZ2" s="61" t="s">
        <v>126</v>
      </c>
      <c r="NPA2" s="9">
        <v>3</v>
      </c>
      <c r="NPB2" s="6" t="s">
        <v>124</v>
      </c>
      <c r="NPC2" s="60" t="e">
        <f>(NPD2/'1. Портфель'!#REF!)*100</f>
        <v>#REF!</v>
      </c>
      <c r="NPD2" s="61">
        <v>6499</v>
      </c>
      <c r="NPE2" s="60">
        <v>0.06</v>
      </c>
      <c r="NPF2" s="61">
        <v>7395.7219999999998</v>
      </c>
      <c r="NPG2" s="60">
        <f t="shared" ref="NPG2" si="1235">(6197/9719935)*100</f>
        <v>6.3755570381900703E-2</v>
      </c>
      <c r="NPH2" s="61" t="s">
        <v>126</v>
      </c>
      <c r="NPI2" s="9">
        <v>3</v>
      </c>
      <c r="NPJ2" s="6" t="s">
        <v>124</v>
      </c>
      <c r="NPK2" s="60" t="e">
        <f>(NPL2/'1. Портфель'!#REF!)*100</f>
        <v>#REF!</v>
      </c>
      <c r="NPL2" s="61">
        <v>6499</v>
      </c>
      <c r="NPM2" s="60">
        <v>0.06</v>
      </c>
      <c r="NPN2" s="61">
        <v>7395.7219999999998</v>
      </c>
      <c r="NPO2" s="60">
        <f t="shared" ref="NPO2" si="1236">(6197/9719935)*100</f>
        <v>6.3755570381900703E-2</v>
      </c>
      <c r="NPP2" s="61" t="s">
        <v>126</v>
      </c>
      <c r="NPQ2" s="9">
        <v>3</v>
      </c>
      <c r="NPR2" s="6" t="s">
        <v>124</v>
      </c>
      <c r="NPS2" s="60" t="e">
        <f>(NPT2/'1. Портфель'!#REF!)*100</f>
        <v>#REF!</v>
      </c>
      <c r="NPT2" s="61">
        <v>6499</v>
      </c>
      <c r="NPU2" s="60">
        <v>0.06</v>
      </c>
      <c r="NPV2" s="61">
        <v>7395.7219999999998</v>
      </c>
      <c r="NPW2" s="60">
        <f t="shared" ref="NPW2" si="1237">(6197/9719935)*100</f>
        <v>6.3755570381900703E-2</v>
      </c>
      <c r="NPX2" s="61" t="s">
        <v>126</v>
      </c>
      <c r="NPY2" s="9">
        <v>3</v>
      </c>
      <c r="NPZ2" s="6" t="s">
        <v>124</v>
      </c>
      <c r="NQA2" s="60" t="e">
        <f>(NQB2/'1. Портфель'!#REF!)*100</f>
        <v>#REF!</v>
      </c>
      <c r="NQB2" s="61">
        <v>6499</v>
      </c>
      <c r="NQC2" s="60">
        <v>0.06</v>
      </c>
      <c r="NQD2" s="61">
        <v>7395.7219999999998</v>
      </c>
      <c r="NQE2" s="60">
        <f t="shared" ref="NQE2" si="1238">(6197/9719935)*100</f>
        <v>6.3755570381900703E-2</v>
      </c>
      <c r="NQF2" s="61" t="s">
        <v>126</v>
      </c>
      <c r="NQG2" s="9">
        <v>3</v>
      </c>
      <c r="NQH2" s="6" t="s">
        <v>124</v>
      </c>
      <c r="NQI2" s="60" t="e">
        <f>(NQJ2/'1. Портфель'!#REF!)*100</f>
        <v>#REF!</v>
      </c>
      <c r="NQJ2" s="61">
        <v>6499</v>
      </c>
      <c r="NQK2" s="60">
        <v>0.06</v>
      </c>
      <c r="NQL2" s="61">
        <v>7395.7219999999998</v>
      </c>
      <c r="NQM2" s="60">
        <f t="shared" ref="NQM2" si="1239">(6197/9719935)*100</f>
        <v>6.3755570381900703E-2</v>
      </c>
      <c r="NQN2" s="61" t="s">
        <v>126</v>
      </c>
      <c r="NQO2" s="9">
        <v>3</v>
      </c>
      <c r="NQP2" s="6" t="s">
        <v>124</v>
      </c>
      <c r="NQQ2" s="60" t="e">
        <f>(NQR2/'1. Портфель'!#REF!)*100</f>
        <v>#REF!</v>
      </c>
      <c r="NQR2" s="61">
        <v>6499</v>
      </c>
      <c r="NQS2" s="60">
        <v>0.06</v>
      </c>
      <c r="NQT2" s="61">
        <v>7395.7219999999998</v>
      </c>
      <c r="NQU2" s="60">
        <f t="shared" ref="NQU2" si="1240">(6197/9719935)*100</f>
        <v>6.3755570381900703E-2</v>
      </c>
      <c r="NQV2" s="61" t="s">
        <v>126</v>
      </c>
      <c r="NQW2" s="9">
        <v>3</v>
      </c>
      <c r="NQX2" s="6" t="s">
        <v>124</v>
      </c>
      <c r="NQY2" s="60" t="e">
        <f>(NQZ2/'1. Портфель'!#REF!)*100</f>
        <v>#REF!</v>
      </c>
      <c r="NQZ2" s="61">
        <v>6499</v>
      </c>
      <c r="NRA2" s="60">
        <v>0.06</v>
      </c>
      <c r="NRB2" s="61">
        <v>7395.7219999999998</v>
      </c>
      <c r="NRC2" s="60">
        <f t="shared" ref="NRC2" si="1241">(6197/9719935)*100</f>
        <v>6.3755570381900703E-2</v>
      </c>
      <c r="NRD2" s="61" t="s">
        <v>126</v>
      </c>
      <c r="NRE2" s="9">
        <v>3</v>
      </c>
      <c r="NRF2" s="6" t="s">
        <v>124</v>
      </c>
      <c r="NRG2" s="60" t="e">
        <f>(NRH2/'1. Портфель'!#REF!)*100</f>
        <v>#REF!</v>
      </c>
      <c r="NRH2" s="61">
        <v>6499</v>
      </c>
      <c r="NRI2" s="60">
        <v>0.06</v>
      </c>
      <c r="NRJ2" s="61">
        <v>7395.7219999999998</v>
      </c>
      <c r="NRK2" s="60">
        <f t="shared" ref="NRK2" si="1242">(6197/9719935)*100</f>
        <v>6.3755570381900703E-2</v>
      </c>
      <c r="NRL2" s="61" t="s">
        <v>126</v>
      </c>
      <c r="NRM2" s="9">
        <v>3</v>
      </c>
      <c r="NRN2" s="6" t="s">
        <v>124</v>
      </c>
      <c r="NRO2" s="60" t="e">
        <f>(NRP2/'1. Портфель'!#REF!)*100</f>
        <v>#REF!</v>
      </c>
      <c r="NRP2" s="61">
        <v>6499</v>
      </c>
      <c r="NRQ2" s="60">
        <v>0.06</v>
      </c>
      <c r="NRR2" s="61">
        <v>7395.7219999999998</v>
      </c>
      <c r="NRS2" s="60">
        <f t="shared" ref="NRS2" si="1243">(6197/9719935)*100</f>
        <v>6.3755570381900703E-2</v>
      </c>
      <c r="NRT2" s="61" t="s">
        <v>126</v>
      </c>
      <c r="NRU2" s="9">
        <v>3</v>
      </c>
      <c r="NRV2" s="6" t="s">
        <v>124</v>
      </c>
      <c r="NRW2" s="60" t="e">
        <f>(NRX2/'1. Портфель'!#REF!)*100</f>
        <v>#REF!</v>
      </c>
      <c r="NRX2" s="61">
        <v>6499</v>
      </c>
      <c r="NRY2" s="60">
        <v>0.06</v>
      </c>
      <c r="NRZ2" s="61">
        <v>7395.7219999999998</v>
      </c>
      <c r="NSA2" s="60">
        <f t="shared" ref="NSA2" si="1244">(6197/9719935)*100</f>
        <v>6.3755570381900703E-2</v>
      </c>
      <c r="NSB2" s="61" t="s">
        <v>126</v>
      </c>
      <c r="NSC2" s="9">
        <v>3</v>
      </c>
      <c r="NSD2" s="6" t="s">
        <v>124</v>
      </c>
      <c r="NSE2" s="60" t="e">
        <f>(NSF2/'1. Портфель'!#REF!)*100</f>
        <v>#REF!</v>
      </c>
      <c r="NSF2" s="61">
        <v>6499</v>
      </c>
      <c r="NSG2" s="60">
        <v>0.06</v>
      </c>
      <c r="NSH2" s="61">
        <v>7395.7219999999998</v>
      </c>
      <c r="NSI2" s="60">
        <f t="shared" ref="NSI2" si="1245">(6197/9719935)*100</f>
        <v>6.3755570381900703E-2</v>
      </c>
      <c r="NSJ2" s="61" t="s">
        <v>126</v>
      </c>
      <c r="NSK2" s="9">
        <v>3</v>
      </c>
      <c r="NSL2" s="6" t="s">
        <v>124</v>
      </c>
      <c r="NSM2" s="60" t="e">
        <f>(NSN2/'1. Портфель'!#REF!)*100</f>
        <v>#REF!</v>
      </c>
      <c r="NSN2" s="61">
        <v>6499</v>
      </c>
      <c r="NSO2" s="60">
        <v>0.06</v>
      </c>
      <c r="NSP2" s="61">
        <v>7395.7219999999998</v>
      </c>
      <c r="NSQ2" s="60">
        <f t="shared" ref="NSQ2" si="1246">(6197/9719935)*100</f>
        <v>6.3755570381900703E-2</v>
      </c>
      <c r="NSR2" s="61" t="s">
        <v>126</v>
      </c>
      <c r="NSS2" s="9">
        <v>3</v>
      </c>
      <c r="NST2" s="6" t="s">
        <v>124</v>
      </c>
      <c r="NSU2" s="60" t="e">
        <f>(NSV2/'1. Портфель'!#REF!)*100</f>
        <v>#REF!</v>
      </c>
      <c r="NSV2" s="61">
        <v>6499</v>
      </c>
      <c r="NSW2" s="60">
        <v>0.06</v>
      </c>
      <c r="NSX2" s="61">
        <v>7395.7219999999998</v>
      </c>
      <c r="NSY2" s="60">
        <f t="shared" ref="NSY2" si="1247">(6197/9719935)*100</f>
        <v>6.3755570381900703E-2</v>
      </c>
      <c r="NSZ2" s="61" t="s">
        <v>126</v>
      </c>
      <c r="NTA2" s="9">
        <v>3</v>
      </c>
      <c r="NTB2" s="6" t="s">
        <v>124</v>
      </c>
      <c r="NTC2" s="60" t="e">
        <f>(NTD2/'1. Портфель'!#REF!)*100</f>
        <v>#REF!</v>
      </c>
      <c r="NTD2" s="61">
        <v>6499</v>
      </c>
      <c r="NTE2" s="60">
        <v>0.06</v>
      </c>
      <c r="NTF2" s="61">
        <v>7395.7219999999998</v>
      </c>
      <c r="NTG2" s="60">
        <f t="shared" ref="NTG2" si="1248">(6197/9719935)*100</f>
        <v>6.3755570381900703E-2</v>
      </c>
      <c r="NTH2" s="61" t="s">
        <v>126</v>
      </c>
      <c r="NTI2" s="9">
        <v>3</v>
      </c>
      <c r="NTJ2" s="6" t="s">
        <v>124</v>
      </c>
      <c r="NTK2" s="60" t="e">
        <f>(NTL2/'1. Портфель'!#REF!)*100</f>
        <v>#REF!</v>
      </c>
      <c r="NTL2" s="61">
        <v>6499</v>
      </c>
      <c r="NTM2" s="60">
        <v>0.06</v>
      </c>
      <c r="NTN2" s="61">
        <v>7395.7219999999998</v>
      </c>
      <c r="NTO2" s="60">
        <f t="shared" ref="NTO2" si="1249">(6197/9719935)*100</f>
        <v>6.3755570381900703E-2</v>
      </c>
      <c r="NTP2" s="61" t="s">
        <v>126</v>
      </c>
      <c r="NTQ2" s="9">
        <v>3</v>
      </c>
      <c r="NTR2" s="6" t="s">
        <v>124</v>
      </c>
      <c r="NTS2" s="60" t="e">
        <f>(NTT2/'1. Портфель'!#REF!)*100</f>
        <v>#REF!</v>
      </c>
      <c r="NTT2" s="61">
        <v>6499</v>
      </c>
      <c r="NTU2" s="60">
        <v>0.06</v>
      </c>
      <c r="NTV2" s="61">
        <v>7395.7219999999998</v>
      </c>
      <c r="NTW2" s="60">
        <f t="shared" ref="NTW2" si="1250">(6197/9719935)*100</f>
        <v>6.3755570381900703E-2</v>
      </c>
      <c r="NTX2" s="61" t="s">
        <v>126</v>
      </c>
      <c r="NTY2" s="9">
        <v>3</v>
      </c>
      <c r="NTZ2" s="6" t="s">
        <v>124</v>
      </c>
      <c r="NUA2" s="60" t="e">
        <f>(NUB2/'1. Портфель'!#REF!)*100</f>
        <v>#REF!</v>
      </c>
      <c r="NUB2" s="61">
        <v>6499</v>
      </c>
      <c r="NUC2" s="60">
        <v>0.06</v>
      </c>
      <c r="NUD2" s="61">
        <v>7395.7219999999998</v>
      </c>
      <c r="NUE2" s="60">
        <f t="shared" ref="NUE2" si="1251">(6197/9719935)*100</f>
        <v>6.3755570381900703E-2</v>
      </c>
      <c r="NUF2" s="61" t="s">
        <v>126</v>
      </c>
      <c r="NUG2" s="9">
        <v>3</v>
      </c>
      <c r="NUH2" s="6" t="s">
        <v>124</v>
      </c>
      <c r="NUI2" s="60" t="e">
        <f>(NUJ2/'1. Портфель'!#REF!)*100</f>
        <v>#REF!</v>
      </c>
      <c r="NUJ2" s="61">
        <v>6499</v>
      </c>
      <c r="NUK2" s="60">
        <v>0.06</v>
      </c>
      <c r="NUL2" s="61">
        <v>7395.7219999999998</v>
      </c>
      <c r="NUM2" s="60">
        <f t="shared" ref="NUM2" si="1252">(6197/9719935)*100</f>
        <v>6.3755570381900703E-2</v>
      </c>
      <c r="NUN2" s="61" t="s">
        <v>126</v>
      </c>
      <c r="NUO2" s="9">
        <v>3</v>
      </c>
      <c r="NUP2" s="6" t="s">
        <v>124</v>
      </c>
      <c r="NUQ2" s="60" t="e">
        <f>(NUR2/'1. Портфель'!#REF!)*100</f>
        <v>#REF!</v>
      </c>
      <c r="NUR2" s="61">
        <v>6499</v>
      </c>
      <c r="NUS2" s="60">
        <v>0.06</v>
      </c>
      <c r="NUT2" s="61">
        <v>7395.7219999999998</v>
      </c>
      <c r="NUU2" s="60">
        <f t="shared" ref="NUU2" si="1253">(6197/9719935)*100</f>
        <v>6.3755570381900703E-2</v>
      </c>
      <c r="NUV2" s="61" t="s">
        <v>126</v>
      </c>
      <c r="NUW2" s="9">
        <v>3</v>
      </c>
      <c r="NUX2" s="6" t="s">
        <v>124</v>
      </c>
      <c r="NUY2" s="60" t="e">
        <f>(NUZ2/'1. Портфель'!#REF!)*100</f>
        <v>#REF!</v>
      </c>
      <c r="NUZ2" s="61">
        <v>6499</v>
      </c>
      <c r="NVA2" s="60">
        <v>0.06</v>
      </c>
      <c r="NVB2" s="61">
        <v>7395.7219999999998</v>
      </c>
      <c r="NVC2" s="60">
        <f t="shared" ref="NVC2" si="1254">(6197/9719935)*100</f>
        <v>6.3755570381900703E-2</v>
      </c>
      <c r="NVD2" s="61" t="s">
        <v>126</v>
      </c>
      <c r="NVE2" s="9">
        <v>3</v>
      </c>
      <c r="NVF2" s="6" t="s">
        <v>124</v>
      </c>
      <c r="NVG2" s="60" t="e">
        <f>(NVH2/'1. Портфель'!#REF!)*100</f>
        <v>#REF!</v>
      </c>
      <c r="NVH2" s="61">
        <v>6499</v>
      </c>
      <c r="NVI2" s="60">
        <v>0.06</v>
      </c>
      <c r="NVJ2" s="61">
        <v>7395.7219999999998</v>
      </c>
      <c r="NVK2" s="60">
        <f t="shared" ref="NVK2" si="1255">(6197/9719935)*100</f>
        <v>6.3755570381900703E-2</v>
      </c>
      <c r="NVL2" s="61" t="s">
        <v>126</v>
      </c>
      <c r="NVM2" s="9">
        <v>3</v>
      </c>
      <c r="NVN2" s="6" t="s">
        <v>124</v>
      </c>
      <c r="NVO2" s="60" t="e">
        <f>(NVP2/'1. Портфель'!#REF!)*100</f>
        <v>#REF!</v>
      </c>
      <c r="NVP2" s="61">
        <v>6499</v>
      </c>
      <c r="NVQ2" s="60">
        <v>0.06</v>
      </c>
      <c r="NVR2" s="61">
        <v>7395.7219999999998</v>
      </c>
      <c r="NVS2" s="60">
        <f t="shared" ref="NVS2" si="1256">(6197/9719935)*100</f>
        <v>6.3755570381900703E-2</v>
      </c>
      <c r="NVT2" s="61" t="s">
        <v>126</v>
      </c>
      <c r="NVU2" s="9">
        <v>3</v>
      </c>
      <c r="NVV2" s="6" t="s">
        <v>124</v>
      </c>
      <c r="NVW2" s="60" t="e">
        <f>(NVX2/'1. Портфель'!#REF!)*100</f>
        <v>#REF!</v>
      </c>
      <c r="NVX2" s="61">
        <v>6499</v>
      </c>
      <c r="NVY2" s="60">
        <v>0.06</v>
      </c>
      <c r="NVZ2" s="61">
        <v>7395.7219999999998</v>
      </c>
      <c r="NWA2" s="60">
        <f t="shared" ref="NWA2" si="1257">(6197/9719935)*100</f>
        <v>6.3755570381900703E-2</v>
      </c>
      <c r="NWB2" s="61" t="s">
        <v>126</v>
      </c>
      <c r="NWC2" s="9">
        <v>3</v>
      </c>
      <c r="NWD2" s="6" t="s">
        <v>124</v>
      </c>
      <c r="NWE2" s="60" t="e">
        <f>(NWF2/'1. Портфель'!#REF!)*100</f>
        <v>#REF!</v>
      </c>
      <c r="NWF2" s="61">
        <v>6499</v>
      </c>
      <c r="NWG2" s="60">
        <v>0.06</v>
      </c>
      <c r="NWH2" s="61">
        <v>7395.7219999999998</v>
      </c>
      <c r="NWI2" s="60">
        <f t="shared" ref="NWI2" si="1258">(6197/9719935)*100</f>
        <v>6.3755570381900703E-2</v>
      </c>
      <c r="NWJ2" s="61" t="s">
        <v>126</v>
      </c>
      <c r="NWK2" s="9">
        <v>3</v>
      </c>
      <c r="NWL2" s="6" t="s">
        <v>124</v>
      </c>
      <c r="NWM2" s="60" t="e">
        <f>(NWN2/'1. Портфель'!#REF!)*100</f>
        <v>#REF!</v>
      </c>
      <c r="NWN2" s="61">
        <v>6499</v>
      </c>
      <c r="NWO2" s="60">
        <v>0.06</v>
      </c>
      <c r="NWP2" s="61">
        <v>7395.7219999999998</v>
      </c>
      <c r="NWQ2" s="60">
        <f t="shared" ref="NWQ2" si="1259">(6197/9719935)*100</f>
        <v>6.3755570381900703E-2</v>
      </c>
      <c r="NWR2" s="61" t="s">
        <v>126</v>
      </c>
      <c r="NWS2" s="9">
        <v>3</v>
      </c>
      <c r="NWT2" s="6" t="s">
        <v>124</v>
      </c>
      <c r="NWU2" s="60" t="e">
        <f>(NWV2/'1. Портфель'!#REF!)*100</f>
        <v>#REF!</v>
      </c>
      <c r="NWV2" s="61">
        <v>6499</v>
      </c>
      <c r="NWW2" s="60">
        <v>0.06</v>
      </c>
      <c r="NWX2" s="61">
        <v>7395.7219999999998</v>
      </c>
      <c r="NWY2" s="60">
        <f t="shared" ref="NWY2" si="1260">(6197/9719935)*100</f>
        <v>6.3755570381900703E-2</v>
      </c>
      <c r="NWZ2" s="61" t="s">
        <v>126</v>
      </c>
      <c r="NXA2" s="9">
        <v>3</v>
      </c>
      <c r="NXB2" s="6" t="s">
        <v>124</v>
      </c>
      <c r="NXC2" s="60" t="e">
        <f>(NXD2/'1. Портфель'!#REF!)*100</f>
        <v>#REF!</v>
      </c>
      <c r="NXD2" s="61">
        <v>6499</v>
      </c>
      <c r="NXE2" s="60">
        <v>0.06</v>
      </c>
      <c r="NXF2" s="61">
        <v>7395.7219999999998</v>
      </c>
      <c r="NXG2" s="60">
        <f t="shared" ref="NXG2" si="1261">(6197/9719935)*100</f>
        <v>6.3755570381900703E-2</v>
      </c>
      <c r="NXH2" s="61" t="s">
        <v>126</v>
      </c>
      <c r="NXI2" s="9">
        <v>3</v>
      </c>
      <c r="NXJ2" s="6" t="s">
        <v>124</v>
      </c>
      <c r="NXK2" s="60" t="e">
        <f>(NXL2/'1. Портфель'!#REF!)*100</f>
        <v>#REF!</v>
      </c>
      <c r="NXL2" s="61">
        <v>6499</v>
      </c>
      <c r="NXM2" s="60">
        <v>0.06</v>
      </c>
      <c r="NXN2" s="61">
        <v>7395.7219999999998</v>
      </c>
      <c r="NXO2" s="60">
        <f t="shared" ref="NXO2" si="1262">(6197/9719935)*100</f>
        <v>6.3755570381900703E-2</v>
      </c>
      <c r="NXP2" s="61" t="s">
        <v>126</v>
      </c>
      <c r="NXQ2" s="9">
        <v>3</v>
      </c>
      <c r="NXR2" s="6" t="s">
        <v>124</v>
      </c>
      <c r="NXS2" s="60" t="e">
        <f>(NXT2/'1. Портфель'!#REF!)*100</f>
        <v>#REF!</v>
      </c>
      <c r="NXT2" s="61">
        <v>6499</v>
      </c>
      <c r="NXU2" s="60">
        <v>0.06</v>
      </c>
      <c r="NXV2" s="61">
        <v>7395.7219999999998</v>
      </c>
      <c r="NXW2" s="60">
        <f t="shared" ref="NXW2" si="1263">(6197/9719935)*100</f>
        <v>6.3755570381900703E-2</v>
      </c>
      <c r="NXX2" s="61" t="s">
        <v>126</v>
      </c>
      <c r="NXY2" s="9">
        <v>3</v>
      </c>
      <c r="NXZ2" s="6" t="s">
        <v>124</v>
      </c>
      <c r="NYA2" s="60" t="e">
        <f>(NYB2/'1. Портфель'!#REF!)*100</f>
        <v>#REF!</v>
      </c>
      <c r="NYB2" s="61">
        <v>6499</v>
      </c>
      <c r="NYC2" s="60">
        <v>0.06</v>
      </c>
      <c r="NYD2" s="61">
        <v>7395.7219999999998</v>
      </c>
      <c r="NYE2" s="60">
        <f t="shared" ref="NYE2" si="1264">(6197/9719935)*100</f>
        <v>6.3755570381900703E-2</v>
      </c>
      <c r="NYF2" s="61" t="s">
        <v>126</v>
      </c>
      <c r="NYG2" s="9">
        <v>3</v>
      </c>
      <c r="NYH2" s="6" t="s">
        <v>124</v>
      </c>
      <c r="NYI2" s="60" t="e">
        <f>(NYJ2/'1. Портфель'!#REF!)*100</f>
        <v>#REF!</v>
      </c>
      <c r="NYJ2" s="61">
        <v>6499</v>
      </c>
      <c r="NYK2" s="60">
        <v>0.06</v>
      </c>
      <c r="NYL2" s="61">
        <v>7395.7219999999998</v>
      </c>
      <c r="NYM2" s="60">
        <f t="shared" ref="NYM2" si="1265">(6197/9719935)*100</f>
        <v>6.3755570381900703E-2</v>
      </c>
      <c r="NYN2" s="61" t="s">
        <v>126</v>
      </c>
      <c r="NYO2" s="9">
        <v>3</v>
      </c>
      <c r="NYP2" s="6" t="s">
        <v>124</v>
      </c>
      <c r="NYQ2" s="60" t="e">
        <f>(NYR2/'1. Портфель'!#REF!)*100</f>
        <v>#REF!</v>
      </c>
      <c r="NYR2" s="61">
        <v>6499</v>
      </c>
      <c r="NYS2" s="60">
        <v>0.06</v>
      </c>
      <c r="NYT2" s="61">
        <v>7395.7219999999998</v>
      </c>
      <c r="NYU2" s="60">
        <f t="shared" ref="NYU2" si="1266">(6197/9719935)*100</f>
        <v>6.3755570381900703E-2</v>
      </c>
      <c r="NYV2" s="61" t="s">
        <v>126</v>
      </c>
      <c r="NYW2" s="9">
        <v>3</v>
      </c>
      <c r="NYX2" s="6" t="s">
        <v>124</v>
      </c>
      <c r="NYY2" s="60" t="e">
        <f>(NYZ2/'1. Портфель'!#REF!)*100</f>
        <v>#REF!</v>
      </c>
      <c r="NYZ2" s="61">
        <v>6499</v>
      </c>
      <c r="NZA2" s="60">
        <v>0.06</v>
      </c>
      <c r="NZB2" s="61">
        <v>7395.7219999999998</v>
      </c>
      <c r="NZC2" s="60">
        <f t="shared" ref="NZC2" si="1267">(6197/9719935)*100</f>
        <v>6.3755570381900703E-2</v>
      </c>
      <c r="NZD2" s="61" t="s">
        <v>126</v>
      </c>
      <c r="NZE2" s="9">
        <v>3</v>
      </c>
      <c r="NZF2" s="6" t="s">
        <v>124</v>
      </c>
      <c r="NZG2" s="60" t="e">
        <f>(NZH2/'1. Портфель'!#REF!)*100</f>
        <v>#REF!</v>
      </c>
      <c r="NZH2" s="61">
        <v>6499</v>
      </c>
      <c r="NZI2" s="60">
        <v>0.06</v>
      </c>
      <c r="NZJ2" s="61">
        <v>7395.7219999999998</v>
      </c>
      <c r="NZK2" s="60">
        <f t="shared" ref="NZK2" si="1268">(6197/9719935)*100</f>
        <v>6.3755570381900703E-2</v>
      </c>
      <c r="NZL2" s="61" t="s">
        <v>126</v>
      </c>
      <c r="NZM2" s="9">
        <v>3</v>
      </c>
      <c r="NZN2" s="6" t="s">
        <v>124</v>
      </c>
      <c r="NZO2" s="60" t="e">
        <f>(NZP2/'1. Портфель'!#REF!)*100</f>
        <v>#REF!</v>
      </c>
      <c r="NZP2" s="61">
        <v>6499</v>
      </c>
      <c r="NZQ2" s="60">
        <v>0.06</v>
      </c>
      <c r="NZR2" s="61">
        <v>7395.7219999999998</v>
      </c>
      <c r="NZS2" s="60">
        <f t="shared" ref="NZS2" si="1269">(6197/9719935)*100</f>
        <v>6.3755570381900703E-2</v>
      </c>
      <c r="NZT2" s="61" t="s">
        <v>126</v>
      </c>
      <c r="NZU2" s="9">
        <v>3</v>
      </c>
      <c r="NZV2" s="6" t="s">
        <v>124</v>
      </c>
      <c r="NZW2" s="60" t="e">
        <f>(NZX2/'1. Портфель'!#REF!)*100</f>
        <v>#REF!</v>
      </c>
      <c r="NZX2" s="61">
        <v>6499</v>
      </c>
      <c r="NZY2" s="60">
        <v>0.06</v>
      </c>
      <c r="NZZ2" s="61">
        <v>7395.7219999999998</v>
      </c>
      <c r="OAA2" s="60">
        <f t="shared" ref="OAA2" si="1270">(6197/9719935)*100</f>
        <v>6.3755570381900703E-2</v>
      </c>
      <c r="OAB2" s="61" t="s">
        <v>126</v>
      </c>
      <c r="OAC2" s="9">
        <v>3</v>
      </c>
      <c r="OAD2" s="6" t="s">
        <v>124</v>
      </c>
      <c r="OAE2" s="60" t="e">
        <f>(OAF2/'1. Портфель'!#REF!)*100</f>
        <v>#REF!</v>
      </c>
      <c r="OAF2" s="61">
        <v>6499</v>
      </c>
      <c r="OAG2" s="60">
        <v>0.06</v>
      </c>
      <c r="OAH2" s="61">
        <v>7395.7219999999998</v>
      </c>
      <c r="OAI2" s="60">
        <f t="shared" ref="OAI2" si="1271">(6197/9719935)*100</f>
        <v>6.3755570381900703E-2</v>
      </c>
      <c r="OAJ2" s="61" t="s">
        <v>126</v>
      </c>
      <c r="OAK2" s="9">
        <v>3</v>
      </c>
      <c r="OAL2" s="6" t="s">
        <v>124</v>
      </c>
      <c r="OAM2" s="60" t="e">
        <f>(OAN2/'1. Портфель'!#REF!)*100</f>
        <v>#REF!</v>
      </c>
      <c r="OAN2" s="61">
        <v>6499</v>
      </c>
      <c r="OAO2" s="60">
        <v>0.06</v>
      </c>
      <c r="OAP2" s="61">
        <v>7395.7219999999998</v>
      </c>
      <c r="OAQ2" s="60">
        <f t="shared" ref="OAQ2" si="1272">(6197/9719935)*100</f>
        <v>6.3755570381900703E-2</v>
      </c>
      <c r="OAR2" s="61" t="s">
        <v>126</v>
      </c>
      <c r="OAS2" s="9">
        <v>3</v>
      </c>
      <c r="OAT2" s="6" t="s">
        <v>124</v>
      </c>
      <c r="OAU2" s="60" t="e">
        <f>(OAV2/'1. Портфель'!#REF!)*100</f>
        <v>#REF!</v>
      </c>
      <c r="OAV2" s="61">
        <v>6499</v>
      </c>
      <c r="OAW2" s="60">
        <v>0.06</v>
      </c>
      <c r="OAX2" s="61">
        <v>7395.7219999999998</v>
      </c>
      <c r="OAY2" s="60">
        <f t="shared" ref="OAY2" si="1273">(6197/9719935)*100</f>
        <v>6.3755570381900703E-2</v>
      </c>
      <c r="OAZ2" s="61" t="s">
        <v>126</v>
      </c>
      <c r="OBA2" s="9">
        <v>3</v>
      </c>
      <c r="OBB2" s="6" t="s">
        <v>124</v>
      </c>
      <c r="OBC2" s="60" t="e">
        <f>(OBD2/'1. Портфель'!#REF!)*100</f>
        <v>#REF!</v>
      </c>
      <c r="OBD2" s="61">
        <v>6499</v>
      </c>
      <c r="OBE2" s="60">
        <v>0.06</v>
      </c>
      <c r="OBF2" s="61">
        <v>7395.7219999999998</v>
      </c>
      <c r="OBG2" s="60">
        <f t="shared" ref="OBG2" si="1274">(6197/9719935)*100</f>
        <v>6.3755570381900703E-2</v>
      </c>
      <c r="OBH2" s="61" t="s">
        <v>126</v>
      </c>
      <c r="OBI2" s="9">
        <v>3</v>
      </c>
      <c r="OBJ2" s="6" t="s">
        <v>124</v>
      </c>
      <c r="OBK2" s="60" t="e">
        <f>(OBL2/'1. Портфель'!#REF!)*100</f>
        <v>#REF!</v>
      </c>
      <c r="OBL2" s="61">
        <v>6499</v>
      </c>
      <c r="OBM2" s="60">
        <v>0.06</v>
      </c>
      <c r="OBN2" s="61">
        <v>7395.7219999999998</v>
      </c>
      <c r="OBO2" s="60">
        <f t="shared" ref="OBO2" si="1275">(6197/9719935)*100</f>
        <v>6.3755570381900703E-2</v>
      </c>
      <c r="OBP2" s="61" t="s">
        <v>126</v>
      </c>
      <c r="OBQ2" s="9">
        <v>3</v>
      </c>
      <c r="OBR2" s="6" t="s">
        <v>124</v>
      </c>
      <c r="OBS2" s="60" t="e">
        <f>(OBT2/'1. Портфель'!#REF!)*100</f>
        <v>#REF!</v>
      </c>
      <c r="OBT2" s="61">
        <v>6499</v>
      </c>
      <c r="OBU2" s="60">
        <v>0.06</v>
      </c>
      <c r="OBV2" s="61">
        <v>7395.7219999999998</v>
      </c>
      <c r="OBW2" s="60">
        <f t="shared" ref="OBW2" si="1276">(6197/9719935)*100</f>
        <v>6.3755570381900703E-2</v>
      </c>
      <c r="OBX2" s="61" t="s">
        <v>126</v>
      </c>
      <c r="OBY2" s="9">
        <v>3</v>
      </c>
      <c r="OBZ2" s="6" t="s">
        <v>124</v>
      </c>
      <c r="OCA2" s="60" t="e">
        <f>(OCB2/'1. Портфель'!#REF!)*100</f>
        <v>#REF!</v>
      </c>
      <c r="OCB2" s="61">
        <v>6499</v>
      </c>
      <c r="OCC2" s="60">
        <v>0.06</v>
      </c>
      <c r="OCD2" s="61">
        <v>7395.7219999999998</v>
      </c>
      <c r="OCE2" s="60">
        <f t="shared" ref="OCE2" si="1277">(6197/9719935)*100</f>
        <v>6.3755570381900703E-2</v>
      </c>
      <c r="OCF2" s="61" t="s">
        <v>126</v>
      </c>
      <c r="OCG2" s="9">
        <v>3</v>
      </c>
      <c r="OCH2" s="6" t="s">
        <v>124</v>
      </c>
      <c r="OCI2" s="60" t="e">
        <f>(OCJ2/'1. Портфель'!#REF!)*100</f>
        <v>#REF!</v>
      </c>
      <c r="OCJ2" s="61">
        <v>6499</v>
      </c>
      <c r="OCK2" s="60">
        <v>0.06</v>
      </c>
      <c r="OCL2" s="61">
        <v>7395.7219999999998</v>
      </c>
      <c r="OCM2" s="60">
        <f t="shared" ref="OCM2" si="1278">(6197/9719935)*100</f>
        <v>6.3755570381900703E-2</v>
      </c>
      <c r="OCN2" s="61" t="s">
        <v>126</v>
      </c>
      <c r="OCO2" s="9">
        <v>3</v>
      </c>
      <c r="OCP2" s="6" t="s">
        <v>124</v>
      </c>
      <c r="OCQ2" s="60" t="e">
        <f>(OCR2/'1. Портфель'!#REF!)*100</f>
        <v>#REF!</v>
      </c>
      <c r="OCR2" s="61">
        <v>6499</v>
      </c>
      <c r="OCS2" s="60">
        <v>0.06</v>
      </c>
      <c r="OCT2" s="61">
        <v>7395.7219999999998</v>
      </c>
      <c r="OCU2" s="60">
        <f t="shared" ref="OCU2" si="1279">(6197/9719935)*100</f>
        <v>6.3755570381900703E-2</v>
      </c>
      <c r="OCV2" s="61" t="s">
        <v>126</v>
      </c>
      <c r="OCW2" s="9">
        <v>3</v>
      </c>
      <c r="OCX2" s="6" t="s">
        <v>124</v>
      </c>
      <c r="OCY2" s="60" t="e">
        <f>(OCZ2/'1. Портфель'!#REF!)*100</f>
        <v>#REF!</v>
      </c>
      <c r="OCZ2" s="61">
        <v>6499</v>
      </c>
      <c r="ODA2" s="60">
        <v>0.06</v>
      </c>
      <c r="ODB2" s="61">
        <v>7395.7219999999998</v>
      </c>
      <c r="ODC2" s="60">
        <f t="shared" ref="ODC2" si="1280">(6197/9719935)*100</f>
        <v>6.3755570381900703E-2</v>
      </c>
      <c r="ODD2" s="61" t="s">
        <v>126</v>
      </c>
      <c r="ODE2" s="9">
        <v>3</v>
      </c>
      <c r="ODF2" s="6" t="s">
        <v>124</v>
      </c>
      <c r="ODG2" s="60" t="e">
        <f>(ODH2/'1. Портфель'!#REF!)*100</f>
        <v>#REF!</v>
      </c>
      <c r="ODH2" s="61">
        <v>6499</v>
      </c>
      <c r="ODI2" s="60">
        <v>0.06</v>
      </c>
      <c r="ODJ2" s="61">
        <v>7395.7219999999998</v>
      </c>
      <c r="ODK2" s="60">
        <f t="shared" ref="ODK2" si="1281">(6197/9719935)*100</f>
        <v>6.3755570381900703E-2</v>
      </c>
      <c r="ODL2" s="61" t="s">
        <v>126</v>
      </c>
      <c r="ODM2" s="9">
        <v>3</v>
      </c>
      <c r="ODN2" s="6" t="s">
        <v>124</v>
      </c>
      <c r="ODO2" s="60" t="e">
        <f>(ODP2/'1. Портфель'!#REF!)*100</f>
        <v>#REF!</v>
      </c>
      <c r="ODP2" s="61">
        <v>6499</v>
      </c>
      <c r="ODQ2" s="60">
        <v>0.06</v>
      </c>
      <c r="ODR2" s="61">
        <v>7395.7219999999998</v>
      </c>
      <c r="ODS2" s="60">
        <f t="shared" ref="ODS2" si="1282">(6197/9719935)*100</f>
        <v>6.3755570381900703E-2</v>
      </c>
      <c r="ODT2" s="61" t="s">
        <v>126</v>
      </c>
      <c r="ODU2" s="9">
        <v>3</v>
      </c>
      <c r="ODV2" s="6" t="s">
        <v>124</v>
      </c>
      <c r="ODW2" s="60" t="e">
        <f>(ODX2/'1. Портфель'!#REF!)*100</f>
        <v>#REF!</v>
      </c>
      <c r="ODX2" s="61">
        <v>6499</v>
      </c>
      <c r="ODY2" s="60">
        <v>0.06</v>
      </c>
      <c r="ODZ2" s="61">
        <v>7395.7219999999998</v>
      </c>
      <c r="OEA2" s="60">
        <f t="shared" ref="OEA2" si="1283">(6197/9719935)*100</f>
        <v>6.3755570381900703E-2</v>
      </c>
      <c r="OEB2" s="61" t="s">
        <v>126</v>
      </c>
      <c r="OEC2" s="9">
        <v>3</v>
      </c>
      <c r="OED2" s="6" t="s">
        <v>124</v>
      </c>
      <c r="OEE2" s="60" t="e">
        <f>(OEF2/'1. Портфель'!#REF!)*100</f>
        <v>#REF!</v>
      </c>
      <c r="OEF2" s="61">
        <v>6499</v>
      </c>
      <c r="OEG2" s="60">
        <v>0.06</v>
      </c>
      <c r="OEH2" s="61">
        <v>7395.7219999999998</v>
      </c>
      <c r="OEI2" s="60">
        <f t="shared" ref="OEI2" si="1284">(6197/9719935)*100</f>
        <v>6.3755570381900703E-2</v>
      </c>
      <c r="OEJ2" s="61" t="s">
        <v>126</v>
      </c>
      <c r="OEK2" s="9">
        <v>3</v>
      </c>
      <c r="OEL2" s="6" t="s">
        <v>124</v>
      </c>
      <c r="OEM2" s="60" t="e">
        <f>(OEN2/'1. Портфель'!#REF!)*100</f>
        <v>#REF!</v>
      </c>
      <c r="OEN2" s="61">
        <v>6499</v>
      </c>
      <c r="OEO2" s="60">
        <v>0.06</v>
      </c>
      <c r="OEP2" s="61">
        <v>7395.7219999999998</v>
      </c>
      <c r="OEQ2" s="60">
        <f t="shared" ref="OEQ2" si="1285">(6197/9719935)*100</f>
        <v>6.3755570381900703E-2</v>
      </c>
      <c r="OER2" s="61" t="s">
        <v>126</v>
      </c>
      <c r="OES2" s="9">
        <v>3</v>
      </c>
      <c r="OET2" s="6" t="s">
        <v>124</v>
      </c>
      <c r="OEU2" s="60" t="e">
        <f>(OEV2/'1. Портфель'!#REF!)*100</f>
        <v>#REF!</v>
      </c>
      <c r="OEV2" s="61">
        <v>6499</v>
      </c>
      <c r="OEW2" s="60">
        <v>0.06</v>
      </c>
      <c r="OEX2" s="61">
        <v>7395.7219999999998</v>
      </c>
      <c r="OEY2" s="60">
        <f t="shared" ref="OEY2" si="1286">(6197/9719935)*100</f>
        <v>6.3755570381900703E-2</v>
      </c>
      <c r="OEZ2" s="61" t="s">
        <v>126</v>
      </c>
      <c r="OFA2" s="9">
        <v>3</v>
      </c>
      <c r="OFB2" s="6" t="s">
        <v>124</v>
      </c>
      <c r="OFC2" s="60" t="e">
        <f>(OFD2/'1. Портфель'!#REF!)*100</f>
        <v>#REF!</v>
      </c>
      <c r="OFD2" s="61">
        <v>6499</v>
      </c>
      <c r="OFE2" s="60">
        <v>0.06</v>
      </c>
      <c r="OFF2" s="61">
        <v>7395.7219999999998</v>
      </c>
      <c r="OFG2" s="60">
        <f t="shared" ref="OFG2" si="1287">(6197/9719935)*100</f>
        <v>6.3755570381900703E-2</v>
      </c>
      <c r="OFH2" s="61" t="s">
        <v>126</v>
      </c>
      <c r="OFI2" s="9">
        <v>3</v>
      </c>
      <c r="OFJ2" s="6" t="s">
        <v>124</v>
      </c>
      <c r="OFK2" s="60" t="e">
        <f>(OFL2/'1. Портфель'!#REF!)*100</f>
        <v>#REF!</v>
      </c>
      <c r="OFL2" s="61">
        <v>6499</v>
      </c>
      <c r="OFM2" s="60">
        <v>0.06</v>
      </c>
      <c r="OFN2" s="61">
        <v>7395.7219999999998</v>
      </c>
      <c r="OFO2" s="60">
        <f t="shared" ref="OFO2" si="1288">(6197/9719935)*100</f>
        <v>6.3755570381900703E-2</v>
      </c>
      <c r="OFP2" s="61" t="s">
        <v>126</v>
      </c>
      <c r="OFQ2" s="9">
        <v>3</v>
      </c>
      <c r="OFR2" s="6" t="s">
        <v>124</v>
      </c>
      <c r="OFS2" s="60" t="e">
        <f>(OFT2/'1. Портфель'!#REF!)*100</f>
        <v>#REF!</v>
      </c>
      <c r="OFT2" s="61">
        <v>6499</v>
      </c>
      <c r="OFU2" s="60">
        <v>0.06</v>
      </c>
      <c r="OFV2" s="61">
        <v>7395.7219999999998</v>
      </c>
      <c r="OFW2" s="60">
        <f t="shared" ref="OFW2" si="1289">(6197/9719935)*100</f>
        <v>6.3755570381900703E-2</v>
      </c>
      <c r="OFX2" s="61" t="s">
        <v>126</v>
      </c>
      <c r="OFY2" s="9">
        <v>3</v>
      </c>
      <c r="OFZ2" s="6" t="s">
        <v>124</v>
      </c>
      <c r="OGA2" s="60" t="e">
        <f>(OGB2/'1. Портфель'!#REF!)*100</f>
        <v>#REF!</v>
      </c>
      <c r="OGB2" s="61">
        <v>6499</v>
      </c>
      <c r="OGC2" s="60">
        <v>0.06</v>
      </c>
      <c r="OGD2" s="61">
        <v>7395.7219999999998</v>
      </c>
      <c r="OGE2" s="60">
        <f t="shared" ref="OGE2" si="1290">(6197/9719935)*100</f>
        <v>6.3755570381900703E-2</v>
      </c>
      <c r="OGF2" s="61" t="s">
        <v>126</v>
      </c>
      <c r="OGG2" s="9">
        <v>3</v>
      </c>
      <c r="OGH2" s="6" t="s">
        <v>124</v>
      </c>
      <c r="OGI2" s="60" t="e">
        <f>(OGJ2/'1. Портфель'!#REF!)*100</f>
        <v>#REF!</v>
      </c>
      <c r="OGJ2" s="61">
        <v>6499</v>
      </c>
      <c r="OGK2" s="60">
        <v>0.06</v>
      </c>
      <c r="OGL2" s="61">
        <v>7395.7219999999998</v>
      </c>
      <c r="OGM2" s="60">
        <f t="shared" ref="OGM2" si="1291">(6197/9719935)*100</f>
        <v>6.3755570381900703E-2</v>
      </c>
      <c r="OGN2" s="61" t="s">
        <v>126</v>
      </c>
      <c r="OGO2" s="9">
        <v>3</v>
      </c>
      <c r="OGP2" s="6" t="s">
        <v>124</v>
      </c>
      <c r="OGQ2" s="60" t="e">
        <f>(OGR2/'1. Портфель'!#REF!)*100</f>
        <v>#REF!</v>
      </c>
      <c r="OGR2" s="61">
        <v>6499</v>
      </c>
      <c r="OGS2" s="60">
        <v>0.06</v>
      </c>
      <c r="OGT2" s="61">
        <v>7395.7219999999998</v>
      </c>
      <c r="OGU2" s="60">
        <f t="shared" ref="OGU2" si="1292">(6197/9719935)*100</f>
        <v>6.3755570381900703E-2</v>
      </c>
      <c r="OGV2" s="61" t="s">
        <v>126</v>
      </c>
      <c r="OGW2" s="9">
        <v>3</v>
      </c>
      <c r="OGX2" s="6" t="s">
        <v>124</v>
      </c>
      <c r="OGY2" s="60" t="e">
        <f>(OGZ2/'1. Портфель'!#REF!)*100</f>
        <v>#REF!</v>
      </c>
      <c r="OGZ2" s="61">
        <v>6499</v>
      </c>
      <c r="OHA2" s="60">
        <v>0.06</v>
      </c>
      <c r="OHB2" s="61">
        <v>7395.7219999999998</v>
      </c>
      <c r="OHC2" s="60">
        <f t="shared" ref="OHC2" si="1293">(6197/9719935)*100</f>
        <v>6.3755570381900703E-2</v>
      </c>
      <c r="OHD2" s="61" t="s">
        <v>126</v>
      </c>
      <c r="OHE2" s="9">
        <v>3</v>
      </c>
      <c r="OHF2" s="6" t="s">
        <v>124</v>
      </c>
      <c r="OHG2" s="60" t="e">
        <f>(OHH2/'1. Портфель'!#REF!)*100</f>
        <v>#REF!</v>
      </c>
      <c r="OHH2" s="61">
        <v>6499</v>
      </c>
      <c r="OHI2" s="60">
        <v>0.06</v>
      </c>
      <c r="OHJ2" s="61">
        <v>7395.7219999999998</v>
      </c>
      <c r="OHK2" s="60">
        <f t="shared" ref="OHK2" si="1294">(6197/9719935)*100</f>
        <v>6.3755570381900703E-2</v>
      </c>
      <c r="OHL2" s="61" t="s">
        <v>126</v>
      </c>
      <c r="OHM2" s="9">
        <v>3</v>
      </c>
      <c r="OHN2" s="6" t="s">
        <v>124</v>
      </c>
      <c r="OHO2" s="60" t="e">
        <f>(OHP2/'1. Портфель'!#REF!)*100</f>
        <v>#REF!</v>
      </c>
      <c r="OHP2" s="61">
        <v>6499</v>
      </c>
      <c r="OHQ2" s="60">
        <v>0.06</v>
      </c>
      <c r="OHR2" s="61">
        <v>7395.7219999999998</v>
      </c>
      <c r="OHS2" s="60">
        <f t="shared" ref="OHS2" si="1295">(6197/9719935)*100</f>
        <v>6.3755570381900703E-2</v>
      </c>
      <c r="OHT2" s="61" t="s">
        <v>126</v>
      </c>
      <c r="OHU2" s="9">
        <v>3</v>
      </c>
      <c r="OHV2" s="6" t="s">
        <v>124</v>
      </c>
      <c r="OHW2" s="60" t="e">
        <f>(OHX2/'1. Портфель'!#REF!)*100</f>
        <v>#REF!</v>
      </c>
      <c r="OHX2" s="61">
        <v>6499</v>
      </c>
      <c r="OHY2" s="60">
        <v>0.06</v>
      </c>
      <c r="OHZ2" s="61">
        <v>7395.7219999999998</v>
      </c>
      <c r="OIA2" s="60">
        <f t="shared" ref="OIA2" si="1296">(6197/9719935)*100</f>
        <v>6.3755570381900703E-2</v>
      </c>
      <c r="OIB2" s="61" t="s">
        <v>126</v>
      </c>
      <c r="OIC2" s="9">
        <v>3</v>
      </c>
      <c r="OID2" s="6" t="s">
        <v>124</v>
      </c>
      <c r="OIE2" s="60" t="e">
        <f>(OIF2/'1. Портфель'!#REF!)*100</f>
        <v>#REF!</v>
      </c>
      <c r="OIF2" s="61">
        <v>6499</v>
      </c>
      <c r="OIG2" s="60">
        <v>0.06</v>
      </c>
      <c r="OIH2" s="61">
        <v>7395.7219999999998</v>
      </c>
      <c r="OII2" s="60">
        <f t="shared" ref="OII2" si="1297">(6197/9719935)*100</f>
        <v>6.3755570381900703E-2</v>
      </c>
      <c r="OIJ2" s="61" t="s">
        <v>126</v>
      </c>
      <c r="OIK2" s="9">
        <v>3</v>
      </c>
      <c r="OIL2" s="6" t="s">
        <v>124</v>
      </c>
      <c r="OIM2" s="60" t="e">
        <f>(OIN2/'1. Портфель'!#REF!)*100</f>
        <v>#REF!</v>
      </c>
      <c r="OIN2" s="61">
        <v>6499</v>
      </c>
      <c r="OIO2" s="60">
        <v>0.06</v>
      </c>
      <c r="OIP2" s="61">
        <v>7395.7219999999998</v>
      </c>
      <c r="OIQ2" s="60">
        <f t="shared" ref="OIQ2" si="1298">(6197/9719935)*100</f>
        <v>6.3755570381900703E-2</v>
      </c>
      <c r="OIR2" s="61" t="s">
        <v>126</v>
      </c>
      <c r="OIS2" s="9">
        <v>3</v>
      </c>
      <c r="OIT2" s="6" t="s">
        <v>124</v>
      </c>
      <c r="OIU2" s="60" t="e">
        <f>(OIV2/'1. Портфель'!#REF!)*100</f>
        <v>#REF!</v>
      </c>
      <c r="OIV2" s="61">
        <v>6499</v>
      </c>
      <c r="OIW2" s="60">
        <v>0.06</v>
      </c>
      <c r="OIX2" s="61">
        <v>7395.7219999999998</v>
      </c>
      <c r="OIY2" s="60">
        <f t="shared" ref="OIY2" si="1299">(6197/9719935)*100</f>
        <v>6.3755570381900703E-2</v>
      </c>
      <c r="OIZ2" s="61" t="s">
        <v>126</v>
      </c>
      <c r="OJA2" s="9">
        <v>3</v>
      </c>
      <c r="OJB2" s="6" t="s">
        <v>124</v>
      </c>
      <c r="OJC2" s="60" t="e">
        <f>(OJD2/'1. Портфель'!#REF!)*100</f>
        <v>#REF!</v>
      </c>
      <c r="OJD2" s="61">
        <v>6499</v>
      </c>
      <c r="OJE2" s="60">
        <v>0.06</v>
      </c>
      <c r="OJF2" s="61">
        <v>7395.7219999999998</v>
      </c>
      <c r="OJG2" s="60">
        <f t="shared" ref="OJG2" si="1300">(6197/9719935)*100</f>
        <v>6.3755570381900703E-2</v>
      </c>
      <c r="OJH2" s="61" t="s">
        <v>126</v>
      </c>
      <c r="OJI2" s="9">
        <v>3</v>
      </c>
      <c r="OJJ2" s="6" t="s">
        <v>124</v>
      </c>
      <c r="OJK2" s="60" t="e">
        <f>(OJL2/'1. Портфель'!#REF!)*100</f>
        <v>#REF!</v>
      </c>
      <c r="OJL2" s="61">
        <v>6499</v>
      </c>
      <c r="OJM2" s="60">
        <v>0.06</v>
      </c>
      <c r="OJN2" s="61">
        <v>7395.7219999999998</v>
      </c>
      <c r="OJO2" s="60">
        <f t="shared" ref="OJO2" si="1301">(6197/9719935)*100</f>
        <v>6.3755570381900703E-2</v>
      </c>
      <c r="OJP2" s="61" t="s">
        <v>126</v>
      </c>
      <c r="OJQ2" s="9">
        <v>3</v>
      </c>
      <c r="OJR2" s="6" t="s">
        <v>124</v>
      </c>
      <c r="OJS2" s="60" t="e">
        <f>(OJT2/'1. Портфель'!#REF!)*100</f>
        <v>#REF!</v>
      </c>
      <c r="OJT2" s="61">
        <v>6499</v>
      </c>
      <c r="OJU2" s="60">
        <v>0.06</v>
      </c>
      <c r="OJV2" s="61">
        <v>7395.7219999999998</v>
      </c>
      <c r="OJW2" s="60">
        <f t="shared" ref="OJW2" si="1302">(6197/9719935)*100</f>
        <v>6.3755570381900703E-2</v>
      </c>
      <c r="OJX2" s="61" t="s">
        <v>126</v>
      </c>
      <c r="OJY2" s="9">
        <v>3</v>
      </c>
      <c r="OJZ2" s="6" t="s">
        <v>124</v>
      </c>
      <c r="OKA2" s="60" t="e">
        <f>(OKB2/'1. Портфель'!#REF!)*100</f>
        <v>#REF!</v>
      </c>
      <c r="OKB2" s="61">
        <v>6499</v>
      </c>
      <c r="OKC2" s="60">
        <v>0.06</v>
      </c>
      <c r="OKD2" s="61">
        <v>7395.7219999999998</v>
      </c>
      <c r="OKE2" s="60">
        <f t="shared" ref="OKE2" si="1303">(6197/9719935)*100</f>
        <v>6.3755570381900703E-2</v>
      </c>
      <c r="OKF2" s="61" t="s">
        <v>126</v>
      </c>
      <c r="OKG2" s="9">
        <v>3</v>
      </c>
      <c r="OKH2" s="6" t="s">
        <v>124</v>
      </c>
      <c r="OKI2" s="60" t="e">
        <f>(OKJ2/'1. Портфель'!#REF!)*100</f>
        <v>#REF!</v>
      </c>
      <c r="OKJ2" s="61">
        <v>6499</v>
      </c>
      <c r="OKK2" s="60">
        <v>0.06</v>
      </c>
      <c r="OKL2" s="61">
        <v>7395.7219999999998</v>
      </c>
      <c r="OKM2" s="60">
        <f t="shared" ref="OKM2" si="1304">(6197/9719935)*100</f>
        <v>6.3755570381900703E-2</v>
      </c>
      <c r="OKN2" s="61" t="s">
        <v>126</v>
      </c>
      <c r="OKO2" s="9">
        <v>3</v>
      </c>
      <c r="OKP2" s="6" t="s">
        <v>124</v>
      </c>
      <c r="OKQ2" s="60" t="e">
        <f>(OKR2/'1. Портфель'!#REF!)*100</f>
        <v>#REF!</v>
      </c>
      <c r="OKR2" s="61">
        <v>6499</v>
      </c>
      <c r="OKS2" s="60">
        <v>0.06</v>
      </c>
      <c r="OKT2" s="61">
        <v>7395.7219999999998</v>
      </c>
      <c r="OKU2" s="60">
        <f t="shared" ref="OKU2" si="1305">(6197/9719935)*100</f>
        <v>6.3755570381900703E-2</v>
      </c>
      <c r="OKV2" s="61" t="s">
        <v>126</v>
      </c>
      <c r="OKW2" s="9">
        <v>3</v>
      </c>
      <c r="OKX2" s="6" t="s">
        <v>124</v>
      </c>
      <c r="OKY2" s="60" t="e">
        <f>(OKZ2/'1. Портфель'!#REF!)*100</f>
        <v>#REF!</v>
      </c>
      <c r="OKZ2" s="61">
        <v>6499</v>
      </c>
      <c r="OLA2" s="60">
        <v>0.06</v>
      </c>
      <c r="OLB2" s="61">
        <v>7395.7219999999998</v>
      </c>
      <c r="OLC2" s="60">
        <f t="shared" ref="OLC2" si="1306">(6197/9719935)*100</f>
        <v>6.3755570381900703E-2</v>
      </c>
      <c r="OLD2" s="61" t="s">
        <v>126</v>
      </c>
      <c r="OLE2" s="9">
        <v>3</v>
      </c>
      <c r="OLF2" s="6" t="s">
        <v>124</v>
      </c>
      <c r="OLG2" s="60" t="e">
        <f>(OLH2/'1. Портфель'!#REF!)*100</f>
        <v>#REF!</v>
      </c>
      <c r="OLH2" s="61">
        <v>6499</v>
      </c>
      <c r="OLI2" s="60">
        <v>0.06</v>
      </c>
      <c r="OLJ2" s="61">
        <v>7395.7219999999998</v>
      </c>
      <c r="OLK2" s="60">
        <f t="shared" ref="OLK2" si="1307">(6197/9719935)*100</f>
        <v>6.3755570381900703E-2</v>
      </c>
      <c r="OLL2" s="61" t="s">
        <v>126</v>
      </c>
      <c r="OLM2" s="9">
        <v>3</v>
      </c>
      <c r="OLN2" s="6" t="s">
        <v>124</v>
      </c>
      <c r="OLO2" s="60" t="e">
        <f>(OLP2/'1. Портфель'!#REF!)*100</f>
        <v>#REF!</v>
      </c>
      <c r="OLP2" s="61">
        <v>6499</v>
      </c>
      <c r="OLQ2" s="60">
        <v>0.06</v>
      </c>
      <c r="OLR2" s="61">
        <v>7395.7219999999998</v>
      </c>
      <c r="OLS2" s="60">
        <f t="shared" ref="OLS2" si="1308">(6197/9719935)*100</f>
        <v>6.3755570381900703E-2</v>
      </c>
      <c r="OLT2" s="61" t="s">
        <v>126</v>
      </c>
      <c r="OLU2" s="9">
        <v>3</v>
      </c>
      <c r="OLV2" s="6" t="s">
        <v>124</v>
      </c>
      <c r="OLW2" s="60" t="e">
        <f>(OLX2/'1. Портфель'!#REF!)*100</f>
        <v>#REF!</v>
      </c>
      <c r="OLX2" s="61">
        <v>6499</v>
      </c>
      <c r="OLY2" s="60">
        <v>0.06</v>
      </c>
      <c r="OLZ2" s="61">
        <v>7395.7219999999998</v>
      </c>
      <c r="OMA2" s="60">
        <f t="shared" ref="OMA2" si="1309">(6197/9719935)*100</f>
        <v>6.3755570381900703E-2</v>
      </c>
      <c r="OMB2" s="61" t="s">
        <v>126</v>
      </c>
      <c r="OMC2" s="9">
        <v>3</v>
      </c>
      <c r="OMD2" s="6" t="s">
        <v>124</v>
      </c>
      <c r="OME2" s="60" t="e">
        <f>(OMF2/'1. Портфель'!#REF!)*100</f>
        <v>#REF!</v>
      </c>
      <c r="OMF2" s="61">
        <v>6499</v>
      </c>
      <c r="OMG2" s="60">
        <v>0.06</v>
      </c>
      <c r="OMH2" s="61">
        <v>7395.7219999999998</v>
      </c>
      <c r="OMI2" s="60">
        <f t="shared" ref="OMI2" si="1310">(6197/9719935)*100</f>
        <v>6.3755570381900703E-2</v>
      </c>
      <c r="OMJ2" s="61" t="s">
        <v>126</v>
      </c>
      <c r="OMK2" s="9">
        <v>3</v>
      </c>
      <c r="OML2" s="6" t="s">
        <v>124</v>
      </c>
      <c r="OMM2" s="60" t="e">
        <f>(OMN2/'1. Портфель'!#REF!)*100</f>
        <v>#REF!</v>
      </c>
      <c r="OMN2" s="61">
        <v>6499</v>
      </c>
      <c r="OMO2" s="60">
        <v>0.06</v>
      </c>
      <c r="OMP2" s="61">
        <v>7395.7219999999998</v>
      </c>
      <c r="OMQ2" s="60">
        <f t="shared" ref="OMQ2" si="1311">(6197/9719935)*100</f>
        <v>6.3755570381900703E-2</v>
      </c>
      <c r="OMR2" s="61" t="s">
        <v>126</v>
      </c>
      <c r="OMS2" s="9">
        <v>3</v>
      </c>
      <c r="OMT2" s="6" t="s">
        <v>124</v>
      </c>
      <c r="OMU2" s="60" t="e">
        <f>(OMV2/'1. Портфель'!#REF!)*100</f>
        <v>#REF!</v>
      </c>
      <c r="OMV2" s="61">
        <v>6499</v>
      </c>
      <c r="OMW2" s="60">
        <v>0.06</v>
      </c>
      <c r="OMX2" s="61">
        <v>7395.7219999999998</v>
      </c>
      <c r="OMY2" s="60">
        <f t="shared" ref="OMY2" si="1312">(6197/9719935)*100</f>
        <v>6.3755570381900703E-2</v>
      </c>
      <c r="OMZ2" s="61" t="s">
        <v>126</v>
      </c>
      <c r="ONA2" s="9">
        <v>3</v>
      </c>
      <c r="ONB2" s="6" t="s">
        <v>124</v>
      </c>
      <c r="ONC2" s="60" t="e">
        <f>(OND2/'1. Портфель'!#REF!)*100</f>
        <v>#REF!</v>
      </c>
      <c r="OND2" s="61">
        <v>6499</v>
      </c>
      <c r="ONE2" s="60">
        <v>0.06</v>
      </c>
      <c r="ONF2" s="61">
        <v>7395.7219999999998</v>
      </c>
      <c r="ONG2" s="60">
        <f t="shared" ref="ONG2" si="1313">(6197/9719935)*100</f>
        <v>6.3755570381900703E-2</v>
      </c>
      <c r="ONH2" s="61" t="s">
        <v>126</v>
      </c>
      <c r="ONI2" s="9">
        <v>3</v>
      </c>
      <c r="ONJ2" s="6" t="s">
        <v>124</v>
      </c>
      <c r="ONK2" s="60" t="e">
        <f>(ONL2/'1. Портфель'!#REF!)*100</f>
        <v>#REF!</v>
      </c>
      <c r="ONL2" s="61">
        <v>6499</v>
      </c>
      <c r="ONM2" s="60">
        <v>0.06</v>
      </c>
      <c r="ONN2" s="61">
        <v>7395.7219999999998</v>
      </c>
      <c r="ONO2" s="60">
        <f t="shared" ref="ONO2" si="1314">(6197/9719935)*100</f>
        <v>6.3755570381900703E-2</v>
      </c>
      <c r="ONP2" s="61" t="s">
        <v>126</v>
      </c>
      <c r="ONQ2" s="9">
        <v>3</v>
      </c>
      <c r="ONR2" s="6" t="s">
        <v>124</v>
      </c>
      <c r="ONS2" s="60" t="e">
        <f>(ONT2/'1. Портфель'!#REF!)*100</f>
        <v>#REF!</v>
      </c>
      <c r="ONT2" s="61">
        <v>6499</v>
      </c>
      <c r="ONU2" s="60">
        <v>0.06</v>
      </c>
      <c r="ONV2" s="61">
        <v>7395.7219999999998</v>
      </c>
      <c r="ONW2" s="60">
        <f t="shared" ref="ONW2" si="1315">(6197/9719935)*100</f>
        <v>6.3755570381900703E-2</v>
      </c>
      <c r="ONX2" s="61" t="s">
        <v>126</v>
      </c>
      <c r="ONY2" s="9">
        <v>3</v>
      </c>
      <c r="ONZ2" s="6" t="s">
        <v>124</v>
      </c>
      <c r="OOA2" s="60" t="e">
        <f>(OOB2/'1. Портфель'!#REF!)*100</f>
        <v>#REF!</v>
      </c>
      <c r="OOB2" s="61">
        <v>6499</v>
      </c>
      <c r="OOC2" s="60">
        <v>0.06</v>
      </c>
      <c r="OOD2" s="61">
        <v>7395.7219999999998</v>
      </c>
      <c r="OOE2" s="60">
        <f t="shared" ref="OOE2" si="1316">(6197/9719935)*100</f>
        <v>6.3755570381900703E-2</v>
      </c>
      <c r="OOF2" s="61" t="s">
        <v>126</v>
      </c>
      <c r="OOG2" s="9">
        <v>3</v>
      </c>
      <c r="OOH2" s="6" t="s">
        <v>124</v>
      </c>
      <c r="OOI2" s="60" t="e">
        <f>(OOJ2/'1. Портфель'!#REF!)*100</f>
        <v>#REF!</v>
      </c>
      <c r="OOJ2" s="61">
        <v>6499</v>
      </c>
      <c r="OOK2" s="60">
        <v>0.06</v>
      </c>
      <c r="OOL2" s="61">
        <v>7395.7219999999998</v>
      </c>
      <c r="OOM2" s="60">
        <f t="shared" ref="OOM2" si="1317">(6197/9719935)*100</f>
        <v>6.3755570381900703E-2</v>
      </c>
      <c r="OON2" s="61" t="s">
        <v>126</v>
      </c>
      <c r="OOO2" s="9">
        <v>3</v>
      </c>
      <c r="OOP2" s="6" t="s">
        <v>124</v>
      </c>
      <c r="OOQ2" s="60" t="e">
        <f>(OOR2/'1. Портфель'!#REF!)*100</f>
        <v>#REF!</v>
      </c>
      <c r="OOR2" s="61">
        <v>6499</v>
      </c>
      <c r="OOS2" s="60">
        <v>0.06</v>
      </c>
      <c r="OOT2" s="61">
        <v>7395.7219999999998</v>
      </c>
      <c r="OOU2" s="60">
        <f t="shared" ref="OOU2" si="1318">(6197/9719935)*100</f>
        <v>6.3755570381900703E-2</v>
      </c>
      <c r="OOV2" s="61" t="s">
        <v>126</v>
      </c>
      <c r="OOW2" s="9">
        <v>3</v>
      </c>
      <c r="OOX2" s="6" t="s">
        <v>124</v>
      </c>
      <c r="OOY2" s="60" t="e">
        <f>(OOZ2/'1. Портфель'!#REF!)*100</f>
        <v>#REF!</v>
      </c>
      <c r="OOZ2" s="61">
        <v>6499</v>
      </c>
      <c r="OPA2" s="60">
        <v>0.06</v>
      </c>
      <c r="OPB2" s="61">
        <v>7395.7219999999998</v>
      </c>
      <c r="OPC2" s="60">
        <f t="shared" ref="OPC2" si="1319">(6197/9719935)*100</f>
        <v>6.3755570381900703E-2</v>
      </c>
      <c r="OPD2" s="61" t="s">
        <v>126</v>
      </c>
      <c r="OPE2" s="9">
        <v>3</v>
      </c>
      <c r="OPF2" s="6" t="s">
        <v>124</v>
      </c>
      <c r="OPG2" s="60" t="e">
        <f>(OPH2/'1. Портфель'!#REF!)*100</f>
        <v>#REF!</v>
      </c>
      <c r="OPH2" s="61">
        <v>6499</v>
      </c>
      <c r="OPI2" s="60">
        <v>0.06</v>
      </c>
      <c r="OPJ2" s="61">
        <v>7395.7219999999998</v>
      </c>
      <c r="OPK2" s="60">
        <f t="shared" ref="OPK2" si="1320">(6197/9719935)*100</f>
        <v>6.3755570381900703E-2</v>
      </c>
      <c r="OPL2" s="61" t="s">
        <v>126</v>
      </c>
      <c r="OPM2" s="9">
        <v>3</v>
      </c>
      <c r="OPN2" s="6" t="s">
        <v>124</v>
      </c>
      <c r="OPO2" s="60" t="e">
        <f>(OPP2/'1. Портфель'!#REF!)*100</f>
        <v>#REF!</v>
      </c>
      <c r="OPP2" s="61">
        <v>6499</v>
      </c>
      <c r="OPQ2" s="60">
        <v>0.06</v>
      </c>
      <c r="OPR2" s="61">
        <v>7395.7219999999998</v>
      </c>
      <c r="OPS2" s="60">
        <f t="shared" ref="OPS2" si="1321">(6197/9719935)*100</f>
        <v>6.3755570381900703E-2</v>
      </c>
      <c r="OPT2" s="61" t="s">
        <v>126</v>
      </c>
      <c r="OPU2" s="9">
        <v>3</v>
      </c>
      <c r="OPV2" s="6" t="s">
        <v>124</v>
      </c>
      <c r="OPW2" s="60" t="e">
        <f>(OPX2/'1. Портфель'!#REF!)*100</f>
        <v>#REF!</v>
      </c>
      <c r="OPX2" s="61">
        <v>6499</v>
      </c>
      <c r="OPY2" s="60">
        <v>0.06</v>
      </c>
      <c r="OPZ2" s="61">
        <v>7395.7219999999998</v>
      </c>
      <c r="OQA2" s="60">
        <f t="shared" ref="OQA2" si="1322">(6197/9719935)*100</f>
        <v>6.3755570381900703E-2</v>
      </c>
      <c r="OQB2" s="61" t="s">
        <v>126</v>
      </c>
      <c r="OQC2" s="9">
        <v>3</v>
      </c>
      <c r="OQD2" s="6" t="s">
        <v>124</v>
      </c>
      <c r="OQE2" s="60" t="e">
        <f>(OQF2/'1. Портфель'!#REF!)*100</f>
        <v>#REF!</v>
      </c>
      <c r="OQF2" s="61">
        <v>6499</v>
      </c>
      <c r="OQG2" s="60">
        <v>0.06</v>
      </c>
      <c r="OQH2" s="61">
        <v>7395.7219999999998</v>
      </c>
      <c r="OQI2" s="60">
        <f t="shared" ref="OQI2" si="1323">(6197/9719935)*100</f>
        <v>6.3755570381900703E-2</v>
      </c>
      <c r="OQJ2" s="61" t="s">
        <v>126</v>
      </c>
      <c r="OQK2" s="9">
        <v>3</v>
      </c>
      <c r="OQL2" s="6" t="s">
        <v>124</v>
      </c>
      <c r="OQM2" s="60" t="e">
        <f>(OQN2/'1. Портфель'!#REF!)*100</f>
        <v>#REF!</v>
      </c>
      <c r="OQN2" s="61">
        <v>6499</v>
      </c>
      <c r="OQO2" s="60">
        <v>0.06</v>
      </c>
      <c r="OQP2" s="61">
        <v>7395.7219999999998</v>
      </c>
      <c r="OQQ2" s="60">
        <f t="shared" ref="OQQ2" si="1324">(6197/9719935)*100</f>
        <v>6.3755570381900703E-2</v>
      </c>
      <c r="OQR2" s="61" t="s">
        <v>126</v>
      </c>
      <c r="OQS2" s="9">
        <v>3</v>
      </c>
      <c r="OQT2" s="6" t="s">
        <v>124</v>
      </c>
      <c r="OQU2" s="60" t="e">
        <f>(OQV2/'1. Портфель'!#REF!)*100</f>
        <v>#REF!</v>
      </c>
      <c r="OQV2" s="61">
        <v>6499</v>
      </c>
      <c r="OQW2" s="60">
        <v>0.06</v>
      </c>
      <c r="OQX2" s="61">
        <v>7395.7219999999998</v>
      </c>
      <c r="OQY2" s="60">
        <f t="shared" ref="OQY2" si="1325">(6197/9719935)*100</f>
        <v>6.3755570381900703E-2</v>
      </c>
      <c r="OQZ2" s="61" t="s">
        <v>126</v>
      </c>
      <c r="ORA2" s="9">
        <v>3</v>
      </c>
      <c r="ORB2" s="6" t="s">
        <v>124</v>
      </c>
      <c r="ORC2" s="60" t="e">
        <f>(ORD2/'1. Портфель'!#REF!)*100</f>
        <v>#REF!</v>
      </c>
      <c r="ORD2" s="61">
        <v>6499</v>
      </c>
      <c r="ORE2" s="60">
        <v>0.06</v>
      </c>
      <c r="ORF2" s="61">
        <v>7395.7219999999998</v>
      </c>
      <c r="ORG2" s="60">
        <f t="shared" ref="ORG2" si="1326">(6197/9719935)*100</f>
        <v>6.3755570381900703E-2</v>
      </c>
      <c r="ORH2" s="61" t="s">
        <v>126</v>
      </c>
      <c r="ORI2" s="9">
        <v>3</v>
      </c>
      <c r="ORJ2" s="6" t="s">
        <v>124</v>
      </c>
      <c r="ORK2" s="60" t="e">
        <f>(ORL2/'1. Портфель'!#REF!)*100</f>
        <v>#REF!</v>
      </c>
      <c r="ORL2" s="61">
        <v>6499</v>
      </c>
      <c r="ORM2" s="60">
        <v>0.06</v>
      </c>
      <c r="ORN2" s="61">
        <v>7395.7219999999998</v>
      </c>
      <c r="ORO2" s="60">
        <f t="shared" ref="ORO2" si="1327">(6197/9719935)*100</f>
        <v>6.3755570381900703E-2</v>
      </c>
      <c r="ORP2" s="61" t="s">
        <v>126</v>
      </c>
      <c r="ORQ2" s="9">
        <v>3</v>
      </c>
      <c r="ORR2" s="6" t="s">
        <v>124</v>
      </c>
      <c r="ORS2" s="60" t="e">
        <f>(ORT2/'1. Портфель'!#REF!)*100</f>
        <v>#REF!</v>
      </c>
      <c r="ORT2" s="61">
        <v>6499</v>
      </c>
      <c r="ORU2" s="60">
        <v>0.06</v>
      </c>
      <c r="ORV2" s="61">
        <v>7395.7219999999998</v>
      </c>
      <c r="ORW2" s="60">
        <f t="shared" ref="ORW2" si="1328">(6197/9719935)*100</f>
        <v>6.3755570381900703E-2</v>
      </c>
      <c r="ORX2" s="61" t="s">
        <v>126</v>
      </c>
      <c r="ORY2" s="9">
        <v>3</v>
      </c>
      <c r="ORZ2" s="6" t="s">
        <v>124</v>
      </c>
      <c r="OSA2" s="60" t="e">
        <f>(OSB2/'1. Портфель'!#REF!)*100</f>
        <v>#REF!</v>
      </c>
      <c r="OSB2" s="61">
        <v>6499</v>
      </c>
      <c r="OSC2" s="60">
        <v>0.06</v>
      </c>
      <c r="OSD2" s="61">
        <v>7395.7219999999998</v>
      </c>
      <c r="OSE2" s="60">
        <f t="shared" ref="OSE2" si="1329">(6197/9719935)*100</f>
        <v>6.3755570381900703E-2</v>
      </c>
      <c r="OSF2" s="61" t="s">
        <v>126</v>
      </c>
      <c r="OSG2" s="9">
        <v>3</v>
      </c>
      <c r="OSH2" s="6" t="s">
        <v>124</v>
      </c>
      <c r="OSI2" s="60" t="e">
        <f>(OSJ2/'1. Портфель'!#REF!)*100</f>
        <v>#REF!</v>
      </c>
      <c r="OSJ2" s="61">
        <v>6499</v>
      </c>
      <c r="OSK2" s="60">
        <v>0.06</v>
      </c>
      <c r="OSL2" s="61">
        <v>7395.7219999999998</v>
      </c>
      <c r="OSM2" s="60">
        <f t="shared" ref="OSM2" si="1330">(6197/9719935)*100</f>
        <v>6.3755570381900703E-2</v>
      </c>
      <c r="OSN2" s="61" t="s">
        <v>126</v>
      </c>
      <c r="OSO2" s="9">
        <v>3</v>
      </c>
      <c r="OSP2" s="6" t="s">
        <v>124</v>
      </c>
      <c r="OSQ2" s="60" t="e">
        <f>(OSR2/'1. Портфель'!#REF!)*100</f>
        <v>#REF!</v>
      </c>
      <c r="OSR2" s="61">
        <v>6499</v>
      </c>
      <c r="OSS2" s="60">
        <v>0.06</v>
      </c>
      <c r="OST2" s="61">
        <v>7395.7219999999998</v>
      </c>
      <c r="OSU2" s="60">
        <f t="shared" ref="OSU2" si="1331">(6197/9719935)*100</f>
        <v>6.3755570381900703E-2</v>
      </c>
      <c r="OSV2" s="61" t="s">
        <v>126</v>
      </c>
      <c r="OSW2" s="9">
        <v>3</v>
      </c>
      <c r="OSX2" s="6" t="s">
        <v>124</v>
      </c>
      <c r="OSY2" s="60" t="e">
        <f>(OSZ2/'1. Портфель'!#REF!)*100</f>
        <v>#REF!</v>
      </c>
      <c r="OSZ2" s="61">
        <v>6499</v>
      </c>
      <c r="OTA2" s="60">
        <v>0.06</v>
      </c>
      <c r="OTB2" s="61">
        <v>7395.7219999999998</v>
      </c>
      <c r="OTC2" s="60">
        <f t="shared" ref="OTC2" si="1332">(6197/9719935)*100</f>
        <v>6.3755570381900703E-2</v>
      </c>
      <c r="OTD2" s="61" t="s">
        <v>126</v>
      </c>
      <c r="OTE2" s="9">
        <v>3</v>
      </c>
      <c r="OTF2" s="6" t="s">
        <v>124</v>
      </c>
      <c r="OTG2" s="60" t="e">
        <f>(OTH2/'1. Портфель'!#REF!)*100</f>
        <v>#REF!</v>
      </c>
      <c r="OTH2" s="61">
        <v>6499</v>
      </c>
      <c r="OTI2" s="60">
        <v>0.06</v>
      </c>
      <c r="OTJ2" s="61">
        <v>7395.7219999999998</v>
      </c>
      <c r="OTK2" s="60">
        <f t="shared" ref="OTK2" si="1333">(6197/9719935)*100</f>
        <v>6.3755570381900703E-2</v>
      </c>
      <c r="OTL2" s="61" t="s">
        <v>126</v>
      </c>
      <c r="OTM2" s="9">
        <v>3</v>
      </c>
      <c r="OTN2" s="6" t="s">
        <v>124</v>
      </c>
      <c r="OTO2" s="60" t="e">
        <f>(OTP2/'1. Портфель'!#REF!)*100</f>
        <v>#REF!</v>
      </c>
      <c r="OTP2" s="61">
        <v>6499</v>
      </c>
      <c r="OTQ2" s="60">
        <v>0.06</v>
      </c>
      <c r="OTR2" s="61">
        <v>7395.7219999999998</v>
      </c>
      <c r="OTS2" s="60">
        <f t="shared" ref="OTS2" si="1334">(6197/9719935)*100</f>
        <v>6.3755570381900703E-2</v>
      </c>
      <c r="OTT2" s="61" t="s">
        <v>126</v>
      </c>
      <c r="OTU2" s="9">
        <v>3</v>
      </c>
      <c r="OTV2" s="6" t="s">
        <v>124</v>
      </c>
      <c r="OTW2" s="60" t="e">
        <f>(OTX2/'1. Портфель'!#REF!)*100</f>
        <v>#REF!</v>
      </c>
      <c r="OTX2" s="61">
        <v>6499</v>
      </c>
      <c r="OTY2" s="60">
        <v>0.06</v>
      </c>
      <c r="OTZ2" s="61">
        <v>7395.7219999999998</v>
      </c>
      <c r="OUA2" s="60">
        <f t="shared" ref="OUA2" si="1335">(6197/9719935)*100</f>
        <v>6.3755570381900703E-2</v>
      </c>
      <c r="OUB2" s="61" t="s">
        <v>126</v>
      </c>
      <c r="OUC2" s="9">
        <v>3</v>
      </c>
      <c r="OUD2" s="6" t="s">
        <v>124</v>
      </c>
      <c r="OUE2" s="60" t="e">
        <f>(OUF2/'1. Портфель'!#REF!)*100</f>
        <v>#REF!</v>
      </c>
      <c r="OUF2" s="61">
        <v>6499</v>
      </c>
      <c r="OUG2" s="60">
        <v>0.06</v>
      </c>
      <c r="OUH2" s="61">
        <v>7395.7219999999998</v>
      </c>
      <c r="OUI2" s="60">
        <f t="shared" ref="OUI2" si="1336">(6197/9719935)*100</f>
        <v>6.3755570381900703E-2</v>
      </c>
      <c r="OUJ2" s="61" t="s">
        <v>126</v>
      </c>
      <c r="OUK2" s="9">
        <v>3</v>
      </c>
      <c r="OUL2" s="6" t="s">
        <v>124</v>
      </c>
      <c r="OUM2" s="60" t="e">
        <f>(OUN2/'1. Портфель'!#REF!)*100</f>
        <v>#REF!</v>
      </c>
      <c r="OUN2" s="61">
        <v>6499</v>
      </c>
      <c r="OUO2" s="60">
        <v>0.06</v>
      </c>
      <c r="OUP2" s="61">
        <v>7395.7219999999998</v>
      </c>
      <c r="OUQ2" s="60">
        <f t="shared" ref="OUQ2" si="1337">(6197/9719935)*100</f>
        <v>6.3755570381900703E-2</v>
      </c>
      <c r="OUR2" s="61" t="s">
        <v>126</v>
      </c>
      <c r="OUS2" s="9">
        <v>3</v>
      </c>
      <c r="OUT2" s="6" t="s">
        <v>124</v>
      </c>
      <c r="OUU2" s="60" t="e">
        <f>(OUV2/'1. Портфель'!#REF!)*100</f>
        <v>#REF!</v>
      </c>
      <c r="OUV2" s="61">
        <v>6499</v>
      </c>
      <c r="OUW2" s="60">
        <v>0.06</v>
      </c>
      <c r="OUX2" s="61">
        <v>7395.7219999999998</v>
      </c>
      <c r="OUY2" s="60">
        <f t="shared" ref="OUY2" si="1338">(6197/9719935)*100</f>
        <v>6.3755570381900703E-2</v>
      </c>
      <c r="OUZ2" s="61" t="s">
        <v>126</v>
      </c>
      <c r="OVA2" s="9">
        <v>3</v>
      </c>
      <c r="OVB2" s="6" t="s">
        <v>124</v>
      </c>
      <c r="OVC2" s="60" t="e">
        <f>(OVD2/'1. Портфель'!#REF!)*100</f>
        <v>#REF!</v>
      </c>
      <c r="OVD2" s="61">
        <v>6499</v>
      </c>
      <c r="OVE2" s="60">
        <v>0.06</v>
      </c>
      <c r="OVF2" s="61">
        <v>7395.7219999999998</v>
      </c>
      <c r="OVG2" s="60">
        <f t="shared" ref="OVG2" si="1339">(6197/9719935)*100</f>
        <v>6.3755570381900703E-2</v>
      </c>
      <c r="OVH2" s="61" t="s">
        <v>126</v>
      </c>
      <c r="OVI2" s="9">
        <v>3</v>
      </c>
      <c r="OVJ2" s="6" t="s">
        <v>124</v>
      </c>
      <c r="OVK2" s="60" t="e">
        <f>(OVL2/'1. Портфель'!#REF!)*100</f>
        <v>#REF!</v>
      </c>
      <c r="OVL2" s="61">
        <v>6499</v>
      </c>
      <c r="OVM2" s="60">
        <v>0.06</v>
      </c>
      <c r="OVN2" s="61">
        <v>7395.7219999999998</v>
      </c>
      <c r="OVO2" s="60">
        <f t="shared" ref="OVO2" si="1340">(6197/9719935)*100</f>
        <v>6.3755570381900703E-2</v>
      </c>
      <c r="OVP2" s="61" t="s">
        <v>126</v>
      </c>
      <c r="OVQ2" s="9">
        <v>3</v>
      </c>
      <c r="OVR2" s="6" t="s">
        <v>124</v>
      </c>
      <c r="OVS2" s="60" t="e">
        <f>(OVT2/'1. Портфель'!#REF!)*100</f>
        <v>#REF!</v>
      </c>
      <c r="OVT2" s="61">
        <v>6499</v>
      </c>
      <c r="OVU2" s="60">
        <v>0.06</v>
      </c>
      <c r="OVV2" s="61">
        <v>7395.7219999999998</v>
      </c>
      <c r="OVW2" s="60">
        <f t="shared" ref="OVW2" si="1341">(6197/9719935)*100</f>
        <v>6.3755570381900703E-2</v>
      </c>
      <c r="OVX2" s="61" t="s">
        <v>126</v>
      </c>
      <c r="OVY2" s="9">
        <v>3</v>
      </c>
      <c r="OVZ2" s="6" t="s">
        <v>124</v>
      </c>
      <c r="OWA2" s="60" t="e">
        <f>(OWB2/'1. Портфель'!#REF!)*100</f>
        <v>#REF!</v>
      </c>
      <c r="OWB2" s="61">
        <v>6499</v>
      </c>
      <c r="OWC2" s="60">
        <v>0.06</v>
      </c>
      <c r="OWD2" s="61">
        <v>7395.7219999999998</v>
      </c>
      <c r="OWE2" s="60">
        <f t="shared" ref="OWE2" si="1342">(6197/9719935)*100</f>
        <v>6.3755570381900703E-2</v>
      </c>
      <c r="OWF2" s="61" t="s">
        <v>126</v>
      </c>
      <c r="OWG2" s="9">
        <v>3</v>
      </c>
      <c r="OWH2" s="6" t="s">
        <v>124</v>
      </c>
      <c r="OWI2" s="60" t="e">
        <f>(OWJ2/'1. Портфель'!#REF!)*100</f>
        <v>#REF!</v>
      </c>
      <c r="OWJ2" s="61">
        <v>6499</v>
      </c>
      <c r="OWK2" s="60">
        <v>0.06</v>
      </c>
      <c r="OWL2" s="61">
        <v>7395.7219999999998</v>
      </c>
      <c r="OWM2" s="60">
        <f t="shared" ref="OWM2" si="1343">(6197/9719935)*100</f>
        <v>6.3755570381900703E-2</v>
      </c>
      <c r="OWN2" s="61" t="s">
        <v>126</v>
      </c>
      <c r="OWO2" s="9">
        <v>3</v>
      </c>
      <c r="OWP2" s="6" t="s">
        <v>124</v>
      </c>
      <c r="OWQ2" s="60" t="e">
        <f>(OWR2/'1. Портфель'!#REF!)*100</f>
        <v>#REF!</v>
      </c>
      <c r="OWR2" s="61">
        <v>6499</v>
      </c>
      <c r="OWS2" s="60">
        <v>0.06</v>
      </c>
      <c r="OWT2" s="61">
        <v>7395.7219999999998</v>
      </c>
      <c r="OWU2" s="60">
        <f t="shared" ref="OWU2" si="1344">(6197/9719935)*100</f>
        <v>6.3755570381900703E-2</v>
      </c>
      <c r="OWV2" s="61" t="s">
        <v>126</v>
      </c>
      <c r="OWW2" s="9">
        <v>3</v>
      </c>
      <c r="OWX2" s="6" t="s">
        <v>124</v>
      </c>
      <c r="OWY2" s="60" t="e">
        <f>(OWZ2/'1. Портфель'!#REF!)*100</f>
        <v>#REF!</v>
      </c>
      <c r="OWZ2" s="61">
        <v>6499</v>
      </c>
      <c r="OXA2" s="60">
        <v>0.06</v>
      </c>
      <c r="OXB2" s="61">
        <v>7395.7219999999998</v>
      </c>
      <c r="OXC2" s="60">
        <f t="shared" ref="OXC2" si="1345">(6197/9719935)*100</f>
        <v>6.3755570381900703E-2</v>
      </c>
      <c r="OXD2" s="61" t="s">
        <v>126</v>
      </c>
      <c r="OXE2" s="9">
        <v>3</v>
      </c>
      <c r="OXF2" s="6" t="s">
        <v>124</v>
      </c>
      <c r="OXG2" s="60" t="e">
        <f>(OXH2/'1. Портфель'!#REF!)*100</f>
        <v>#REF!</v>
      </c>
      <c r="OXH2" s="61">
        <v>6499</v>
      </c>
      <c r="OXI2" s="60">
        <v>0.06</v>
      </c>
      <c r="OXJ2" s="61">
        <v>7395.7219999999998</v>
      </c>
      <c r="OXK2" s="60">
        <f t="shared" ref="OXK2" si="1346">(6197/9719935)*100</f>
        <v>6.3755570381900703E-2</v>
      </c>
      <c r="OXL2" s="61" t="s">
        <v>126</v>
      </c>
      <c r="OXM2" s="9">
        <v>3</v>
      </c>
      <c r="OXN2" s="6" t="s">
        <v>124</v>
      </c>
      <c r="OXO2" s="60" t="e">
        <f>(OXP2/'1. Портфель'!#REF!)*100</f>
        <v>#REF!</v>
      </c>
      <c r="OXP2" s="61">
        <v>6499</v>
      </c>
      <c r="OXQ2" s="60">
        <v>0.06</v>
      </c>
      <c r="OXR2" s="61">
        <v>7395.7219999999998</v>
      </c>
      <c r="OXS2" s="60">
        <f t="shared" ref="OXS2" si="1347">(6197/9719935)*100</f>
        <v>6.3755570381900703E-2</v>
      </c>
      <c r="OXT2" s="61" t="s">
        <v>126</v>
      </c>
      <c r="OXU2" s="9">
        <v>3</v>
      </c>
      <c r="OXV2" s="6" t="s">
        <v>124</v>
      </c>
      <c r="OXW2" s="60" t="e">
        <f>(OXX2/'1. Портфель'!#REF!)*100</f>
        <v>#REF!</v>
      </c>
      <c r="OXX2" s="61">
        <v>6499</v>
      </c>
      <c r="OXY2" s="60">
        <v>0.06</v>
      </c>
      <c r="OXZ2" s="61">
        <v>7395.7219999999998</v>
      </c>
      <c r="OYA2" s="60">
        <f t="shared" ref="OYA2" si="1348">(6197/9719935)*100</f>
        <v>6.3755570381900703E-2</v>
      </c>
      <c r="OYB2" s="61" t="s">
        <v>126</v>
      </c>
      <c r="OYC2" s="9">
        <v>3</v>
      </c>
      <c r="OYD2" s="6" t="s">
        <v>124</v>
      </c>
      <c r="OYE2" s="60" t="e">
        <f>(OYF2/'1. Портфель'!#REF!)*100</f>
        <v>#REF!</v>
      </c>
      <c r="OYF2" s="61">
        <v>6499</v>
      </c>
      <c r="OYG2" s="60">
        <v>0.06</v>
      </c>
      <c r="OYH2" s="61">
        <v>7395.7219999999998</v>
      </c>
      <c r="OYI2" s="60">
        <f t="shared" ref="OYI2" si="1349">(6197/9719935)*100</f>
        <v>6.3755570381900703E-2</v>
      </c>
      <c r="OYJ2" s="61" t="s">
        <v>126</v>
      </c>
      <c r="OYK2" s="9">
        <v>3</v>
      </c>
      <c r="OYL2" s="6" t="s">
        <v>124</v>
      </c>
      <c r="OYM2" s="60" t="e">
        <f>(OYN2/'1. Портфель'!#REF!)*100</f>
        <v>#REF!</v>
      </c>
      <c r="OYN2" s="61">
        <v>6499</v>
      </c>
      <c r="OYO2" s="60">
        <v>0.06</v>
      </c>
      <c r="OYP2" s="61">
        <v>7395.7219999999998</v>
      </c>
      <c r="OYQ2" s="60">
        <f t="shared" ref="OYQ2" si="1350">(6197/9719935)*100</f>
        <v>6.3755570381900703E-2</v>
      </c>
      <c r="OYR2" s="61" t="s">
        <v>126</v>
      </c>
      <c r="OYS2" s="9">
        <v>3</v>
      </c>
      <c r="OYT2" s="6" t="s">
        <v>124</v>
      </c>
      <c r="OYU2" s="60" t="e">
        <f>(OYV2/'1. Портфель'!#REF!)*100</f>
        <v>#REF!</v>
      </c>
      <c r="OYV2" s="61">
        <v>6499</v>
      </c>
      <c r="OYW2" s="60">
        <v>0.06</v>
      </c>
      <c r="OYX2" s="61">
        <v>7395.7219999999998</v>
      </c>
      <c r="OYY2" s="60">
        <f t="shared" ref="OYY2" si="1351">(6197/9719935)*100</f>
        <v>6.3755570381900703E-2</v>
      </c>
      <c r="OYZ2" s="61" t="s">
        <v>126</v>
      </c>
      <c r="OZA2" s="9">
        <v>3</v>
      </c>
      <c r="OZB2" s="6" t="s">
        <v>124</v>
      </c>
      <c r="OZC2" s="60" t="e">
        <f>(OZD2/'1. Портфель'!#REF!)*100</f>
        <v>#REF!</v>
      </c>
      <c r="OZD2" s="61">
        <v>6499</v>
      </c>
      <c r="OZE2" s="60">
        <v>0.06</v>
      </c>
      <c r="OZF2" s="61">
        <v>7395.7219999999998</v>
      </c>
      <c r="OZG2" s="60">
        <f t="shared" ref="OZG2" si="1352">(6197/9719935)*100</f>
        <v>6.3755570381900703E-2</v>
      </c>
      <c r="OZH2" s="61" t="s">
        <v>126</v>
      </c>
      <c r="OZI2" s="9">
        <v>3</v>
      </c>
      <c r="OZJ2" s="6" t="s">
        <v>124</v>
      </c>
      <c r="OZK2" s="60" t="e">
        <f>(OZL2/'1. Портфель'!#REF!)*100</f>
        <v>#REF!</v>
      </c>
      <c r="OZL2" s="61">
        <v>6499</v>
      </c>
      <c r="OZM2" s="60">
        <v>0.06</v>
      </c>
      <c r="OZN2" s="61">
        <v>7395.7219999999998</v>
      </c>
      <c r="OZO2" s="60">
        <f t="shared" ref="OZO2" si="1353">(6197/9719935)*100</f>
        <v>6.3755570381900703E-2</v>
      </c>
      <c r="OZP2" s="61" t="s">
        <v>126</v>
      </c>
      <c r="OZQ2" s="9">
        <v>3</v>
      </c>
      <c r="OZR2" s="6" t="s">
        <v>124</v>
      </c>
      <c r="OZS2" s="60" t="e">
        <f>(OZT2/'1. Портфель'!#REF!)*100</f>
        <v>#REF!</v>
      </c>
      <c r="OZT2" s="61">
        <v>6499</v>
      </c>
      <c r="OZU2" s="60">
        <v>0.06</v>
      </c>
      <c r="OZV2" s="61">
        <v>7395.7219999999998</v>
      </c>
      <c r="OZW2" s="60">
        <f t="shared" ref="OZW2" si="1354">(6197/9719935)*100</f>
        <v>6.3755570381900703E-2</v>
      </c>
      <c r="OZX2" s="61" t="s">
        <v>126</v>
      </c>
      <c r="OZY2" s="9">
        <v>3</v>
      </c>
      <c r="OZZ2" s="6" t="s">
        <v>124</v>
      </c>
      <c r="PAA2" s="60" t="e">
        <f>(PAB2/'1. Портфель'!#REF!)*100</f>
        <v>#REF!</v>
      </c>
      <c r="PAB2" s="61">
        <v>6499</v>
      </c>
      <c r="PAC2" s="60">
        <v>0.06</v>
      </c>
      <c r="PAD2" s="61">
        <v>7395.7219999999998</v>
      </c>
      <c r="PAE2" s="60">
        <f t="shared" ref="PAE2" si="1355">(6197/9719935)*100</f>
        <v>6.3755570381900703E-2</v>
      </c>
      <c r="PAF2" s="61" t="s">
        <v>126</v>
      </c>
      <c r="PAG2" s="9">
        <v>3</v>
      </c>
      <c r="PAH2" s="6" t="s">
        <v>124</v>
      </c>
      <c r="PAI2" s="60" t="e">
        <f>(PAJ2/'1. Портфель'!#REF!)*100</f>
        <v>#REF!</v>
      </c>
      <c r="PAJ2" s="61">
        <v>6499</v>
      </c>
      <c r="PAK2" s="60">
        <v>0.06</v>
      </c>
      <c r="PAL2" s="61">
        <v>7395.7219999999998</v>
      </c>
      <c r="PAM2" s="60">
        <f t="shared" ref="PAM2" si="1356">(6197/9719935)*100</f>
        <v>6.3755570381900703E-2</v>
      </c>
      <c r="PAN2" s="61" t="s">
        <v>126</v>
      </c>
      <c r="PAO2" s="9">
        <v>3</v>
      </c>
      <c r="PAP2" s="6" t="s">
        <v>124</v>
      </c>
      <c r="PAQ2" s="60" t="e">
        <f>(PAR2/'1. Портфель'!#REF!)*100</f>
        <v>#REF!</v>
      </c>
      <c r="PAR2" s="61">
        <v>6499</v>
      </c>
      <c r="PAS2" s="60">
        <v>0.06</v>
      </c>
      <c r="PAT2" s="61">
        <v>7395.7219999999998</v>
      </c>
      <c r="PAU2" s="60">
        <f t="shared" ref="PAU2" si="1357">(6197/9719935)*100</f>
        <v>6.3755570381900703E-2</v>
      </c>
      <c r="PAV2" s="61" t="s">
        <v>126</v>
      </c>
      <c r="PAW2" s="9">
        <v>3</v>
      </c>
      <c r="PAX2" s="6" t="s">
        <v>124</v>
      </c>
      <c r="PAY2" s="60" t="e">
        <f>(PAZ2/'1. Портфель'!#REF!)*100</f>
        <v>#REF!</v>
      </c>
      <c r="PAZ2" s="61">
        <v>6499</v>
      </c>
      <c r="PBA2" s="60">
        <v>0.06</v>
      </c>
      <c r="PBB2" s="61">
        <v>7395.7219999999998</v>
      </c>
      <c r="PBC2" s="60">
        <f t="shared" ref="PBC2" si="1358">(6197/9719935)*100</f>
        <v>6.3755570381900703E-2</v>
      </c>
      <c r="PBD2" s="61" t="s">
        <v>126</v>
      </c>
      <c r="PBE2" s="9">
        <v>3</v>
      </c>
      <c r="PBF2" s="6" t="s">
        <v>124</v>
      </c>
      <c r="PBG2" s="60" t="e">
        <f>(PBH2/'1. Портфель'!#REF!)*100</f>
        <v>#REF!</v>
      </c>
      <c r="PBH2" s="61">
        <v>6499</v>
      </c>
      <c r="PBI2" s="60">
        <v>0.06</v>
      </c>
      <c r="PBJ2" s="61">
        <v>7395.7219999999998</v>
      </c>
      <c r="PBK2" s="60">
        <f t="shared" ref="PBK2" si="1359">(6197/9719935)*100</f>
        <v>6.3755570381900703E-2</v>
      </c>
      <c r="PBL2" s="61" t="s">
        <v>126</v>
      </c>
      <c r="PBM2" s="9">
        <v>3</v>
      </c>
      <c r="PBN2" s="6" t="s">
        <v>124</v>
      </c>
      <c r="PBO2" s="60" t="e">
        <f>(PBP2/'1. Портфель'!#REF!)*100</f>
        <v>#REF!</v>
      </c>
      <c r="PBP2" s="61">
        <v>6499</v>
      </c>
      <c r="PBQ2" s="60">
        <v>0.06</v>
      </c>
      <c r="PBR2" s="61">
        <v>7395.7219999999998</v>
      </c>
      <c r="PBS2" s="60">
        <f t="shared" ref="PBS2" si="1360">(6197/9719935)*100</f>
        <v>6.3755570381900703E-2</v>
      </c>
      <c r="PBT2" s="61" t="s">
        <v>126</v>
      </c>
      <c r="PBU2" s="9">
        <v>3</v>
      </c>
      <c r="PBV2" s="6" t="s">
        <v>124</v>
      </c>
      <c r="PBW2" s="60" t="e">
        <f>(PBX2/'1. Портфель'!#REF!)*100</f>
        <v>#REF!</v>
      </c>
      <c r="PBX2" s="61">
        <v>6499</v>
      </c>
      <c r="PBY2" s="60">
        <v>0.06</v>
      </c>
      <c r="PBZ2" s="61">
        <v>7395.7219999999998</v>
      </c>
      <c r="PCA2" s="60">
        <f t="shared" ref="PCA2" si="1361">(6197/9719935)*100</f>
        <v>6.3755570381900703E-2</v>
      </c>
      <c r="PCB2" s="61" t="s">
        <v>126</v>
      </c>
      <c r="PCC2" s="9">
        <v>3</v>
      </c>
      <c r="PCD2" s="6" t="s">
        <v>124</v>
      </c>
      <c r="PCE2" s="60" t="e">
        <f>(PCF2/'1. Портфель'!#REF!)*100</f>
        <v>#REF!</v>
      </c>
      <c r="PCF2" s="61">
        <v>6499</v>
      </c>
      <c r="PCG2" s="60">
        <v>0.06</v>
      </c>
      <c r="PCH2" s="61">
        <v>7395.7219999999998</v>
      </c>
      <c r="PCI2" s="60">
        <f t="shared" ref="PCI2" si="1362">(6197/9719935)*100</f>
        <v>6.3755570381900703E-2</v>
      </c>
      <c r="PCJ2" s="61" t="s">
        <v>126</v>
      </c>
      <c r="PCK2" s="9">
        <v>3</v>
      </c>
      <c r="PCL2" s="6" t="s">
        <v>124</v>
      </c>
      <c r="PCM2" s="60" t="e">
        <f>(PCN2/'1. Портфель'!#REF!)*100</f>
        <v>#REF!</v>
      </c>
      <c r="PCN2" s="61">
        <v>6499</v>
      </c>
      <c r="PCO2" s="60">
        <v>0.06</v>
      </c>
      <c r="PCP2" s="61">
        <v>7395.7219999999998</v>
      </c>
      <c r="PCQ2" s="60">
        <f t="shared" ref="PCQ2" si="1363">(6197/9719935)*100</f>
        <v>6.3755570381900703E-2</v>
      </c>
      <c r="PCR2" s="61" t="s">
        <v>126</v>
      </c>
      <c r="PCS2" s="9">
        <v>3</v>
      </c>
      <c r="PCT2" s="6" t="s">
        <v>124</v>
      </c>
      <c r="PCU2" s="60" t="e">
        <f>(PCV2/'1. Портфель'!#REF!)*100</f>
        <v>#REF!</v>
      </c>
      <c r="PCV2" s="61">
        <v>6499</v>
      </c>
      <c r="PCW2" s="60">
        <v>0.06</v>
      </c>
      <c r="PCX2" s="61">
        <v>7395.7219999999998</v>
      </c>
      <c r="PCY2" s="60">
        <f t="shared" ref="PCY2" si="1364">(6197/9719935)*100</f>
        <v>6.3755570381900703E-2</v>
      </c>
      <c r="PCZ2" s="61" t="s">
        <v>126</v>
      </c>
      <c r="PDA2" s="9">
        <v>3</v>
      </c>
      <c r="PDB2" s="6" t="s">
        <v>124</v>
      </c>
      <c r="PDC2" s="60" t="e">
        <f>(PDD2/'1. Портфель'!#REF!)*100</f>
        <v>#REF!</v>
      </c>
      <c r="PDD2" s="61">
        <v>6499</v>
      </c>
      <c r="PDE2" s="60">
        <v>0.06</v>
      </c>
      <c r="PDF2" s="61">
        <v>7395.7219999999998</v>
      </c>
      <c r="PDG2" s="60">
        <f t="shared" ref="PDG2" si="1365">(6197/9719935)*100</f>
        <v>6.3755570381900703E-2</v>
      </c>
      <c r="PDH2" s="61" t="s">
        <v>126</v>
      </c>
      <c r="PDI2" s="9">
        <v>3</v>
      </c>
      <c r="PDJ2" s="6" t="s">
        <v>124</v>
      </c>
      <c r="PDK2" s="60" t="e">
        <f>(PDL2/'1. Портфель'!#REF!)*100</f>
        <v>#REF!</v>
      </c>
      <c r="PDL2" s="61">
        <v>6499</v>
      </c>
      <c r="PDM2" s="60">
        <v>0.06</v>
      </c>
      <c r="PDN2" s="61">
        <v>7395.7219999999998</v>
      </c>
      <c r="PDO2" s="60">
        <f t="shared" ref="PDO2" si="1366">(6197/9719935)*100</f>
        <v>6.3755570381900703E-2</v>
      </c>
      <c r="PDP2" s="61" t="s">
        <v>126</v>
      </c>
      <c r="PDQ2" s="9">
        <v>3</v>
      </c>
      <c r="PDR2" s="6" t="s">
        <v>124</v>
      </c>
      <c r="PDS2" s="60" t="e">
        <f>(PDT2/'1. Портфель'!#REF!)*100</f>
        <v>#REF!</v>
      </c>
      <c r="PDT2" s="61">
        <v>6499</v>
      </c>
      <c r="PDU2" s="60">
        <v>0.06</v>
      </c>
      <c r="PDV2" s="61">
        <v>7395.7219999999998</v>
      </c>
      <c r="PDW2" s="60">
        <f t="shared" ref="PDW2" si="1367">(6197/9719935)*100</f>
        <v>6.3755570381900703E-2</v>
      </c>
      <c r="PDX2" s="61" t="s">
        <v>126</v>
      </c>
      <c r="PDY2" s="9">
        <v>3</v>
      </c>
      <c r="PDZ2" s="6" t="s">
        <v>124</v>
      </c>
      <c r="PEA2" s="60" t="e">
        <f>(PEB2/'1. Портфель'!#REF!)*100</f>
        <v>#REF!</v>
      </c>
      <c r="PEB2" s="61">
        <v>6499</v>
      </c>
      <c r="PEC2" s="60">
        <v>0.06</v>
      </c>
      <c r="PED2" s="61">
        <v>7395.7219999999998</v>
      </c>
      <c r="PEE2" s="60">
        <f t="shared" ref="PEE2" si="1368">(6197/9719935)*100</f>
        <v>6.3755570381900703E-2</v>
      </c>
      <c r="PEF2" s="61" t="s">
        <v>126</v>
      </c>
      <c r="PEG2" s="9">
        <v>3</v>
      </c>
      <c r="PEH2" s="6" t="s">
        <v>124</v>
      </c>
      <c r="PEI2" s="60" t="e">
        <f>(PEJ2/'1. Портфель'!#REF!)*100</f>
        <v>#REF!</v>
      </c>
      <c r="PEJ2" s="61">
        <v>6499</v>
      </c>
      <c r="PEK2" s="60">
        <v>0.06</v>
      </c>
      <c r="PEL2" s="61">
        <v>7395.7219999999998</v>
      </c>
      <c r="PEM2" s="60">
        <f t="shared" ref="PEM2" si="1369">(6197/9719935)*100</f>
        <v>6.3755570381900703E-2</v>
      </c>
      <c r="PEN2" s="61" t="s">
        <v>126</v>
      </c>
      <c r="PEO2" s="9">
        <v>3</v>
      </c>
      <c r="PEP2" s="6" t="s">
        <v>124</v>
      </c>
      <c r="PEQ2" s="60" t="e">
        <f>(PER2/'1. Портфель'!#REF!)*100</f>
        <v>#REF!</v>
      </c>
      <c r="PER2" s="61">
        <v>6499</v>
      </c>
      <c r="PES2" s="60">
        <v>0.06</v>
      </c>
      <c r="PET2" s="61">
        <v>7395.7219999999998</v>
      </c>
      <c r="PEU2" s="60">
        <f t="shared" ref="PEU2" si="1370">(6197/9719935)*100</f>
        <v>6.3755570381900703E-2</v>
      </c>
      <c r="PEV2" s="61" t="s">
        <v>126</v>
      </c>
      <c r="PEW2" s="9">
        <v>3</v>
      </c>
      <c r="PEX2" s="6" t="s">
        <v>124</v>
      </c>
      <c r="PEY2" s="60" t="e">
        <f>(PEZ2/'1. Портфель'!#REF!)*100</f>
        <v>#REF!</v>
      </c>
      <c r="PEZ2" s="61">
        <v>6499</v>
      </c>
      <c r="PFA2" s="60">
        <v>0.06</v>
      </c>
      <c r="PFB2" s="61">
        <v>7395.7219999999998</v>
      </c>
      <c r="PFC2" s="60">
        <f t="shared" ref="PFC2" si="1371">(6197/9719935)*100</f>
        <v>6.3755570381900703E-2</v>
      </c>
      <c r="PFD2" s="61" t="s">
        <v>126</v>
      </c>
      <c r="PFE2" s="9">
        <v>3</v>
      </c>
      <c r="PFF2" s="6" t="s">
        <v>124</v>
      </c>
      <c r="PFG2" s="60" t="e">
        <f>(PFH2/'1. Портфель'!#REF!)*100</f>
        <v>#REF!</v>
      </c>
      <c r="PFH2" s="61">
        <v>6499</v>
      </c>
      <c r="PFI2" s="60">
        <v>0.06</v>
      </c>
      <c r="PFJ2" s="61">
        <v>7395.7219999999998</v>
      </c>
      <c r="PFK2" s="60">
        <f t="shared" ref="PFK2" si="1372">(6197/9719935)*100</f>
        <v>6.3755570381900703E-2</v>
      </c>
      <c r="PFL2" s="61" t="s">
        <v>126</v>
      </c>
      <c r="PFM2" s="9">
        <v>3</v>
      </c>
      <c r="PFN2" s="6" t="s">
        <v>124</v>
      </c>
      <c r="PFO2" s="60" t="e">
        <f>(PFP2/'1. Портфель'!#REF!)*100</f>
        <v>#REF!</v>
      </c>
      <c r="PFP2" s="61">
        <v>6499</v>
      </c>
      <c r="PFQ2" s="60">
        <v>0.06</v>
      </c>
      <c r="PFR2" s="61">
        <v>7395.7219999999998</v>
      </c>
      <c r="PFS2" s="60">
        <f t="shared" ref="PFS2" si="1373">(6197/9719935)*100</f>
        <v>6.3755570381900703E-2</v>
      </c>
      <c r="PFT2" s="61" t="s">
        <v>126</v>
      </c>
      <c r="PFU2" s="9">
        <v>3</v>
      </c>
      <c r="PFV2" s="6" t="s">
        <v>124</v>
      </c>
      <c r="PFW2" s="60" t="e">
        <f>(PFX2/'1. Портфель'!#REF!)*100</f>
        <v>#REF!</v>
      </c>
      <c r="PFX2" s="61">
        <v>6499</v>
      </c>
      <c r="PFY2" s="60">
        <v>0.06</v>
      </c>
      <c r="PFZ2" s="61">
        <v>7395.7219999999998</v>
      </c>
      <c r="PGA2" s="60">
        <f t="shared" ref="PGA2" si="1374">(6197/9719935)*100</f>
        <v>6.3755570381900703E-2</v>
      </c>
      <c r="PGB2" s="61" t="s">
        <v>126</v>
      </c>
      <c r="PGC2" s="9">
        <v>3</v>
      </c>
      <c r="PGD2" s="6" t="s">
        <v>124</v>
      </c>
      <c r="PGE2" s="60" t="e">
        <f>(PGF2/'1. Портфель'!#REF!)*100</f>
        <v>#REF!</v>
      </c>
      <c r="PGF2" s="61">
        <v>6499</v>
      </c>
      <c r="PGG2" s="60">
        <v>0.06</v>
      </c>
      <c r="PGH2" s="61">
        <v>7395.7219999999998</v>
      </c>
      <c r="PGI2" s="60">
        <f t="shared" ref="PGI2" si="1375">(6197/9719935)*100</f>
        <v>6.3755570381900703E-2</v>
      </c>
      <c r="PGJ2" s="61" t="s">
        <v>126</v>
      </c>
      <c r="PGK2" s="9">
        <v>3</v>
      </c>
      <c r="PGL2" s="6" t="s">
        <v>124</v>
      </c>
      <c r="PGM2" s="60" t="e">
        <f>(PGN2/'1. Портфель'!#REF!)*100</f>
        <v>#REF!</v>
      </c>
      <c r="PGN2" s="61">
        <v>6499</v>
      </c>
      <c r="PGO2" s="60">
        <v>0.06</v>
      </c>
      <c r="PGP2" s="61">
        <v>7395.7219999999998</v>
      </c>
      <c r="PGQ2" s="60">
        <f t="shared" ref="PGQ2" si="1376">(6197/9719935)*100</f>
        <v>6.3755570381900703E-2</v>
      </c>
      <c r="PGR2" s="61" t="s">
        <v>126</v>
      </c>
      <c r="PGS2" s="9">
        <v>3</v>
      </c>
      <c r="PGT2" s="6" t="s">
        <v>124</v>
      </c>
      <c r="PGU2" s="60" t="e">
        <f>(PGV2/'1. Портфель'!#REF!)*100</f>
        <v>#REF!</v>
      </c>
      <c r="PGV2" s="61">
        <v>6499</v>
      </c>
      <c r="PGW2" s="60">
        <v>0.06</v>
      </c>
      <c r="PGX2" s="61">
        <v>7395.7219999999998</v>
      </c>
      <c r="PGY2" s="60">
        <f t="shared" ref="PGY2" si="1377">(6197/9719935)*100</f>
        <v>6.3755570381900703E-2</v>
      </c>
      <c r="PGZ2" s="61" t="s">
        <v>126</v>
      </c>
      <c r="PHA2" s="9">
        <v>3</v>
      </c>
      <c r="PHB2" s="6" t="s">
        <v>124</v>
      </c>
      <c r="PHC2" s="60" t="e">
        <f>(PHD2/'1. Портфель'!#REF!)*100</f>
        <v>#REF!</v>
      </c>
      <c r="PHD2" s="61">
        <v>6499</v>
      </c>
      <c r="PHE2" s="60">
        <v>0.06</v>
      </c>
      <c r="PHF2" s="61">
        <v>7395.7219999999998</v>
      </c>
      <c r="PHG2" s="60">
        <f t="shared" ref="PHG2" si="1378">(6197/9719935)*100</f>
        <v>6.3755570381900703E-2</v>
      </c>
      <c r="PHH2" s="61" t="s">
        <v>126</v>
      </c>
      <c r="PHI2" s="9">
        <v>3</v>
      </c>
      <c r="PHJ2" s="6" t="s">
        <v>124</v>
      </c>
      <c r="PHK2" s="60" t="e">
        <f>(PHL2/'1. Портфель'!#REF!)*100</f>
        <v>#REF!</v>
      </c>
      <c r="PHL2" s="61">
        <v>6499</v>
      </c>
      <c r="PHM2" s="60">
        <v>0.06</v>
      </c>
      <c r="PHN2" s="61">
        <v>7395.7219999999998</v>
      </c>
      <c r="PHO2" s="60">
        <f t="shared" ref="PHO2" si="1379">(6197/9719935)*100</f>
        <v>6.3755570381900703E-2</v>
      </c>
      <c r="PHP2" s="61" t="s">
        <v>126</v>
      </c>
      <c r="PHQ2" s="9">
        <v>3</v>
      </c>
      <c r="PHR2" s="6" t="s">
        <v>124</v>
      </c>
      <c r="PHS2" s="60" t="e">
        <f>(PHT2/'1. Портфель'!#REF!)*100</f>
        <v>#REF!</v>
      </c>
      <c r="PHT2" s="61">
        <v>6499</v>
      </c>
      <c r="PHU2" s="60">
        <v>0.06</v>
      </c>
      <c r="PHV2" s="61">
        <v>7395.7219999999998</v>
      </c>
      <c r="PHW2" s="60">
        <f t="shared" ref="PHW2" si="1380">(6197/9719935)*100</f>
        <v>6.3755570381900703E-2</v>
      </c>
      <c r="PHX2" s="61" t="s">
        <v>126</v>
      </c>
      <c r="PHY2" s="9">
        <v>3</v>
      </c>
      <c r="PHZ2" s="6" t="s">
        <v>124</v>
      </c>
      <c r="PIA2" s="60" t="e">
        <f>(PIB2/'1. Портфель'!#REF!)*100</f>
        <v>#REF!</v>
      </c>
      <c r="PIB2" s="61">
        <v>6499</v>
      </c>
      <c r="PIC2" s="60">
        <v>0.06</v>
      </c>
      <c r="PID2" s="61">
        <v>7395.7219999999998</v>
      </c>
      <c r="PIE2" s="60">
        <f t="shared" ref="PIE2" si="1381">(6197/9719935)*100</f>
        <v>6.3755570381900703E-2</v>
      </c>
      <c r="PIF2" s="61" t="s">
        <v>126</v>
      </c>
      <c r="PIG2" s="9">
        <v>3</v>
      </c>
      <c r="PIH2" s="6" t="s">
        <v>124</v>
      </c>
      <c r="PII2" s="60" t="e">
        <f>(PIJ2/'1. Портфель'!#REF!)*100</f>
        <v>#REF!</v>
      </c>
      <c r="PIJ2" s="61">
        <v>6499</v>
      </c>
      <c r="PIK2" s="60">
        <v>0.06</v>
      </c>
      <c r="PIL2" s="61">
        <v>7395.7219999999998</v>
      </c>
      <c r="PIM2" s="60">
        <f t="shared" ref="PIM2" si="1382">(6197/9719935)*100</f>
        <v>6.3755570381900703E-2</v>
      </c>
      <c r="PIN2" s="61" t="s">
        <v>126</v>
      </c>
      <c r="PIO2" s="9">
        <v>3</v>
      </c>
      <c r="PIP2" s="6" t="s">
        <v>124</v>
      </c>
      <c r="PIQ2" s="60" t="e">
        <f>(PIR2/'1. Портфель'!#REF!)*100</f>
        <v>#REF!</v>
      </c>
      <c r="PIR2" s="61">
        <v>6499</v>
      </c>
      <c r="PIS2" s="60">
        <v>0.06</v>
      </c>
      <c r="PIT2" s="61">
        <v>7395.7219999999998</v>
      </c>
      <c r="PIU2" s="60">
        <f t="shared" ref="PIU2" si="1383">(6197/9719935)*100</f>
        <v>6.3755570381900703E-2</v>
      </c>
      <c r="PIV2" s="61" t="s">
        <v>126</v>
      </c>
      <c r="PIW2" s="9">
        <v>3</v>
      </c>
      <c r="PIX2" s="6" t="s">
        <v>124</v>
      </c>
      <c r="PIY2" s="60" t="e">
        <f>(PIZ2/'1. Портфель'!#REF!)*100</f>
        <v>#REF!</v>
      </c>
      <c r="PIZ2" s="61">
        <v>6499</v>
      </c>
      <c r="PJA2" s="60">
        <v>0.06</v>
      </c>
      <c r="PJB2" s="61">
        <v>7395.7219999999998</v>
      </c>
      <c r="PJC2" s="60">
        <f t="shared" ref="PJC2" si="1384">(6197/9719935)*100</f>
        <v>6.3755570381900703E-2</v>
      </c>
      <c r="PJD2" s="61" t="s">
        <v>126</v>
      </c>
      <c r="PJE2" s="9">
        <v>3</v>
      </c>
      <c r="PJF2" s="6" t="s">
        <v>124</v>
      </c>
      <c r="PJG2" s="60" t="e">
        <f>(PJH2/'1. Портфель'!#REF!)*100</f>
        <v>#REF!</v>
      </c>
      <c r="PJH2" s="61">
        <v>6499</v>
      </c>
      <c r="PJI2" s="60">
        <v>0.06</v>
      </c>
      <c r="PJJ2" s="61">
        <v>7395.7219999999998</v>
      </c>
      <c r="PJK2" s="60">
        <f t="shared" ref="PJK2" si="1385">(6197/9719935)*100</f>
        <v>6.3755570381900703E-2</v>
      </c>
      <c r="PJL2" s="61" t="s">
        <v>126</v>
      </c>
      <c r="PJM2" s="9">
        <v>3</v>
      </c>
      <c r="PJN2" s="6" t="s">
        <v>124</v>
      </c>
      <c r="PJO2" s="60" t="e">
        <f>(PJP2/'1. Портфель'!#REF!)*100</f>
        <v>#REF!</v>
      </c>
      <c r="PJP2" s="61">
        <v>6499</v>
      </c>
      <c r="PJQ2" s="60">
        <v>0.06</v>
      </c>
      <c r="PJR2" s="61">
        <v>7395.7219999999998</v>
      </c>
      <c r="PJS2" s="60">
        <f t="shared" ref="PJS2" si="1386">(6197/9719935)*100</f>
        <v>6.3755570381900703E-2</v>
      </c>
      <c r="PJT2" s="61" t="s">
        <v>126</v>
      </c>
      <c r="PJU2" s="9">
        <v>3</v>
      </c>
      <c r="PJV2" s="6" t="s">
        <v>124</v>
      </c>
      <c r="PJW2" s="60" t="e">
        <f>(PJX2/'1. Портфель'!#REF!)*100</f>
        <v>#REF!</v>
      </c>
      <c r="PJX2" s="61">
        <v>6499</v>
      </c>
      <c r="PJY2" s="60">
        <v>0.06</v>
      </c>
      <c r="PJZ2" s="61">
        <v>7395.7219999999998</v>
      </c>
      <c r="PKA2" s="60">
        <f t="shared" ref="PKA2" si="1387">(6197/9719935)*100</f>
        <v>6.3755570381900703E-2</v>
      </c>
      <c r="PKB2" s="61" t="s">
        <v>126</v>
      </c>
      <c r="PKC2" s="9">
        <v>3</v>
      </c>
      <c r="PKD2" s="6" t="s">
        <v>124</v>
      </c>
      <c r="PKE2" s="60" t="e">
        <f>(PKF2/'1. Портфель'!#REF!)*100</f>
        <v>#REF!</v>
      </c>
      <c r="PKF2" s="61">
        <v>6499</v>
      </c>
      <c r="PKG2" s="60">
        <v>0.06</v>
      </c>
      <c r="PKH2" s="61">
        <v>7395.7219999999998</v>
      </c>
      <c r="PKI2" s="60">
        <f t="shared" ref="PKI2" si="1388">(6197/9719935)*100</f>
        <v>6.3755570381900703E-2</v>
      </c>
      <c r="PKJ2" s="61" t="s">
        <v>126</v>
      </c>
      <c r="PKK2" s="9">
        <v>3</v>
      </c>
      <c r="PKL2" s="6" t="s">
        <v>124</v>
      </c>
      <c r="PKM2" s="60" t="e">
        <f>(PKN2/'1. Портфель'!#REF!)*100</f>
        <v>#REF!</v>
      </c>
      <c r="PKN2" s="61">
        <v>6499</v>
      </c>
      <c r="PKO2" s="60">
        <v>0.06</v>
      </c>
      <c r="PKP2" s="61">
        <v>7395.7219999999998</v>
      </c>
      <c r="PKQ2" s="60">
        <f t="shared" ref="PKQ2" si="1389">(6197/9719935)*100</f>
        <v>6.3755570381900703E-2</v>
      </c>
      <c r="PKR2" s="61" t="s">
        <v>126</v>
      </c>
      <c r="PKS2" s="9">
        <v>3</v>
      </c>
      <c r="PKT2" s="6" t="s">
        <v>124</v>
      </c>
      <c r="PKU2" s="60" t="e">
        <f>(PKV2/'1. Портфель'!#REF!)*100</f>
        <v>#REF!</v>
      </c>
      <c r="PKV2" s="61">
        <v>6499</v>
      </c>
      <c r="PKW2" s="60">
        <v>0.06</v>
      </c>
      <c r="PKX2" s="61">
        <v>7395.7219999999998</v>
      </c>
      <c r="PKY2" s="60">
        <f t="shared" ref="PKY2" si="1390">(6197/9719935)*100</f>
        <v>6.3755570381900703E-2</v>
      </c>
      <c r="PKZ2" s="61" t="s">
        <v>126</v>
      </c>
      <c r="PLA2" s="9">
        <v>3</v>
      </c>
      <c r="PLB2" s="6" t="s">
        <v>124</v>
      </c>
      <c r="PLC2" s="60" t="e">
        <f>(PLD2/'1. Портфель'!#REF!)*100</f>
        <v>#REF!</v>
      </c>
      <c r="PLD2" s="61">
        <v>6499</v>
      </c>
      <c r="PLE2" s="60">
        <v>0.06</v>
      </c>
      <c r="PLF2" s="61">
        <v>7395.7219999999998</v>
      </c>
      <c r="PLG2" s="60">
        <f t="shared" ref="PLG2" si="1391">(6197/9719935)*100</f>
        <v>6.3755570381900703E-2</v>
      </c>
      <c r="PLH2" s="61" t="s">
        <v>126</v>
      </c>
      <c r="PLI2" s="9">
        <v>3</v>
      </c>
      <c r="PLJ2" s="6" t="s">
        <v>124</v>
      </c>
      <c r="PLK2" s="60" t="e">
        <f>(PLL2/'1. Портфель'!#REF!)*100</f>
        <v>#REF!</v>
      </c>
      <c r="PLL2" s="61">
        <v>6499</v>
      </c>
      <c r="PLM2" s="60">
        <v>0.06</v>
      </c>
      <c r="PLN2" s="61">
        <v>7395.7219999999998</v>
      </c>
      <c r="PLO2" s="60">
        <f t="shared" ref="PLO2" si="1392">(6197/9719935)*100</f>
        <v>6.3755570381900703E-2</v>
      </c>
      <c r="PLP2" s="61" t="s">
        <v>126</v>
      </c>
      <c r="PLQ2" s="9">
        <v>3</v>
      </c>
      <c r="PLR2" s="6" t="s">
        <v>124</v>
      </c>
      <c r="PLS2" s="60" t="e">
        <f>(PLT2/'1. Портфель'!#REF!)*100</f>
        <v>#REF!</v>
      </c>
      <c r="PLT2" s="61">
        <v>6499</v>
      </c>
      <c r="PLU2" s="60">
        <v>0.06</v>
      </c>
      <c r="PLV2" s="61">
        <v>7395.7219999999998</v>
      </c>
      <c r="PLW2" s="60">
        <f t="shared" ref="PLW2" si="1393">(6197/9719935)*100</f>
        <v>6.3755570381900703E-2</v>
      </c>
      <c r="PLX2" s="61" t="s">
        <v>126</v>
      </c>
      <c r="PLY2" s="9">
        <v>3</v>
      </c>
      <c r="PLZ2" s="6" t="s">
        <v>124</v>
      </c>
      <c r="PMA2" s="60" t="e">
        <f>(PMB2/'1. Портфель'!#REF!)*100</f>
        <v>#REF!</v>
      </c>
      <c r="PMB2" s="61">
        <v>6499</v>
      </c>
      <c r="PMC2" s="60">
        <v>0.06</v>
      </c>
      <c r="PMD2" s="61">
        <v>7395.7219999999998</v>
      </c>
      <c r="PME2" s="60">
        <f t="shared" ref="PME2" si="1394">(6197/9719935)*100</f>
        <v>6.3755570381900703E-2</v>
      </c>
      <c r="PMF2" s="61" t="s">
        <v>126</v>
      </c>
      <c r="PMG2" s="9">
        <v>3</v>
      </c>
      <c r="PMH2" s="6" t="s">
        <v>124</v>
      </c>
      <c r="PMI2" s="60" t="e">
        <f>(PMJ2/'1. Портфель'!#REF!)*100</f>
        <v>#REF!</v>
      </c>
      <c r="PMJ2" s="61">
        <v>6499</v>
      </c>
      <c r="PMK2" s="60">
        <v>0.06</v>
      </c>
      <c r="PML2" s="61">
        <v>7395.7219999999998</v>
      </c>
      <c r="PMM2" s="60">
        <f t="shared" ref="PMM2" si="1395">(6197/9719935)*100</f>
        <v>6.3755570381900703E-2</v>
      </c>
      <c r="PMN2" s="61" t="s">
        <v>126</v>
      </c>
      <c r="PMO2" s="9">
        <v>3</v>
      </c>
      <c r="PMP2" s="6" t="s">
        <v>124</v>
      </c>
      <c r="PMQ2" s="60" t="e">
        <f>(PMR2/'1. Портфель'!#REF!)*100</f>
        <v>#REF!</v>
      </c>
      <c r="PMR2" s="61">
        <v>6499</v>
      </c>
      <c r="PMS2" s="60">
        <v>0.06</v>
      </c>
      <c r="PMT2" s="61">
        <v>7395.7219999999998</v>
      </c>
      <c r="PMU2" s="60">
        <f t="shared" ref="PMU2" si="1396">(6197/9719935)*100</f>
        <v>6.3755570381900703E-2</v>
      </c>
      <c r="PMV2" s="61" t="s">
        <v>126</v>
      </c>
      <c r="PMW2" s="9">
        <v>3</v>
      </c>
      <c r="PMX2" s="6" t="s">
        <v>124</v>
      </c>
      <c r="PMY2" s="60" t="e">
        <f>(PMZ2/'1. Портфель'!#REF!)*100</f>
        <v>#REF!</v>
      </c>
      <c r="PMZ2" s="61">
        <v>6499</v>
      </c>
      <c r="PNA2" s="60">
        <v>0.06</v>
      </c>
      <c r="PNB2" s="61">
        <v>7395.7219999999998</v>
      </c>
      <c r="PNC2" s="60">
        <f t="shared" ref="PNC2" si="1397">(6197/9719935)*100</f>
        <v>6.3755570381900703E-2</v>
      </c>
      <c r="PND2" s="61" t="s">
        <v>126</v>
      </c>
      <c r="PNE2" s="9">
        <v>3</v>
      </c>
      <c r="PNF2" s="6" t="s">
        <v>124</v>
      </c>
      <c r="PNG2" s="60" t="e">
        <f>(PNH2/'1. Портфель'!#REF!)*100</f>
        <v>#REF!</v>
      </c>
      <c r="PNH2" s="61">
        <v>6499</v>
      </c>
      <c r="PNI2" s="60">
        <v>0.06</v>
      </c>
      <c r="PNJ2" s="61">
        <v>7395.7219999999998</v>
      </c>
      <c r="PNK2" s="60">
        <f t="shared" ref="PNK2" si="1398">(6197/9719935)*100</f>
        <v>6.3755570381900703E-2</v>
      </c>
      <c r="PNL2" s="61" t="s">
        <v>126</v>
      </c>
      <c r="PNM2" s="9">
        <v>3</v>
      </c>
      <c r="PNN2" s="6" t="s">
        <v>124</v>
      </c>
      <c r="PNO2" s="60" t="e">
        <f>(PNP2/'1. Портфель'!#REF!)*100</f>
        <v>#REF!</v>
      </c>
      <c r="PNP2" s="61">
        <v>6499</v>
      </c>
      <c r="PNQ2" s="60">
        <v>0.06</v>
      </c>
      <c r="PNR2" s="61">
        <v>7395.7219999999998</v>
      </c>
      <c r="PNS2" s="60">
        <f t="shared" ref="PNS2" si="1399">(6197/9719935)*100</f>
        <v>6.3755570381900703E-2</v>
      </c>
      <c r="PNT2" s="61" t="s">
        <v>126</v>
      </c>
      <c r="PNU2" s="9">
        <v>3</v>
      </c>
      <c r="PNV2" s="6" t="s">
        <v>124</v>
      </c>
      <c r="PNW2" s="60" t="e">
        <f>(PNX2/'1. Портфель'!#REF!)*100</f>
        <v>#REF!</v>
      </c>
      <c r="PNX2" s="61">
        <v>6499</v>
      </c>
      <c r="PNY2" s="60">
        <v>0.06</v>
      </c>
      <c r="PNZ2" s="61">
        <v>7395.7219999999998</v>
      </c>
      <c r="POA2" s="60">
        <f t="shared" ref="POA2" si="1400">(6197/9719935)*100</f>
        <v>6.3755570381900703E-2</v>
      </c>
      <c r="POB2" s="61" t="s">
        <v>126</v>
      </c>
      <c r="POC2" s="9">
        <v>3</v>
      </c>
      <c r="POD2" s="6" t="s">
        <v>124</v>
      </c>
      <c r="POE2" s="60" t="e">
        <f>(POF2/'1. Портфель'!#REF!)*100</f>
        <v>#REF!</v>
      </c>
      <c r="POF2" s="61">
        <v>6499</v>
      </c>
      <c r="POG2" s="60">
        <v>0.06</v>
      </c>
      <c r="POH2" s="61">
        <v>7395.7219999999998</v>
      </c>
      <c r="POI2" s="60">
        <f t="shared" ref="POI2" si="1401">(6197/9719935)*100</f>
        <v>6.3755570381900703E-2</v>
      </c>
      <c r="POJ2" s="61" t="s">
        <v>126</v>
      </c>
      <c r="POK2" s="9">
        <v>3</v>
      </c>
      <c r="POL2" s="6" t="s">
        <v>124</v>
      </c>
      <c r="POM2" s="60" t="e">
        <f>(PON2/'1. Портфель'!#REF!)*100</f>
        <v>#REF!</v>
      </c>
      <c r="PON2" s="61">
        <v>6499</v>
      </c>
      <c r="POO2" s="60">
        <v>0.06</v>
      </c>
      <c r="POP2" s="61">
        <v>7395.7219999999998</v>
      </c>
      <c r="POQ2" s="60">
        <f t="shared" ref="POQ2" si="1402">(6197/9719935)*100</f>
        <v>6.3755570381900703E-2</v>
      </c>
      <c r="POR2" s="61" t="s">
        <v>126</v>
      </c>
      <c r="POS2" s="9">
        <v>3</v>
      </c>
      <c r="POT2" s="6" t="s">
        <v>124</v>
      </c>
      <c r="POU2" s="60" t="e">
        <f>(POV2/'1. Портфель'!#REF!)*100</f>
        <v>#REF!</v>
      </c>
      <c r="POV2" s="61">
        <v>6499</v>
      </c>
      <c r="POW2" s="60">
        <v>0.06</v>
      </c>
      <c r="POX2" s="61">
        <v>7395.7219999999998</v>
      </c>
      <c r="POY2" s="60">
        <f t="shared" ref="POY2" si="1403">(6197/9719935)*100</f>
        <v>6.3755570381900703E-2</v>
      </c>
      <c r="POZ2" s="61" t="s">
        <v>126</v>
      </c>
      <c r="PPA2" s="9">
        <v>3</v>
      </c>
      <c r="PPB2" s="6" t="s">
        <v>124</v>
      </c>
      <c r="PPC2" s="60" t="e">
        <f>(PPD2/'1. Портфель'!#REF!)*100</f>
        <v>#REF!</v>
      </c>
      <c r="PPD2" s="61">
        <v>6499</v>
      </c>
      <c r="PPE2" s="60">
        <v>0.06</v>
      </c>
      <c r="PPF2" s="61">
        <v>7395.7219999999998</v>
      </c>
      <c r="PPG2" s="60">
        <f t="shared" ref="PPG2" si="1404">(6197/9719935)*100</f>
        <v>6.3755570381900703E-2</v>
      </c>
      <c r="PPH2" s="61" t="s">
        <v>126</v>
      </c>
      <c r="PPI2" s="9">
        <v>3</v>
      </c>
      <c r="PPJ2" s="6" t="s">
        <v>124</v>
      </c>
      <c r="PPK2" s="60" t="e">
        <f>(PPL2/'1. Портфель'!#REF!)*100</f>
        <v>#REF!</v>
      </c>
      <c r="PPL2" s="61">
        <v>6499</v>
      </c>
      <c r="PPM2" s="60">
        <v>0.06</v>
      </c>
      <c r="PPN2" s="61">
        <v>7395.7219999999998</v>
      </c>
      <c r="PPO2" s="60">
        <f t="shared" ref="PPO2" si="1405">(6197/9719935)*100</f>
        <v>6.3755570381900703E-2</v>
      </c>
      <c r="PPP2" s="61" t="s">
        <v>126</v>
      </c>
      <c r="PPQ2" s="9">
        <v>3</v>
      </c>
      <c r="PPR2" s="6" t="s">
        <v>124</v>
      </c>
      <c r="PPS2" s="60" t="e">
        <f>(PPT2/'1. Портфель'!#REF!)*100</f>
        <v>#REF!</v>
      </c>
      <c r="PPT2" s="61">
        <v>6499</v>
      </c>
      <c r="PPU2" s="60">
        <v>0.06</v>
      </c>
      <c r="PPV2" s="61">
        <v>7395.7219999999998</v>
      </c>
      <c r="PPW2" s="60">
        <f t="shared" ref="PPW2" si="1406">(6197/9719935)*100</f>
        <v>6.3755570381900703E-2</v>
      </c>
      <c r="PPX2" s="61" t="s">
        <v>126</v>
      </c>
      <c r="PPY2" s="9">
        <v>3</v>
      </c>
      <c r="PPZ2" s="6" t="s">
        <v>124</v>
      </c>
      <c r="PQA2" s="60" t="e">
        <f>(PQB2/'1. Портфель'!#REF!)*100</f>
        <v>#REF!</v>
      </c>
      <c r="PQB2" s="61">
        <v>6499</v>
      </c>
      <c r="PQC2" s="60">
        <v>0.06</v>
      </c>
      <c r="PQD2" s="61">
        <v>7395.7219999999998</v>
      </c>
      <c r="PQE2" s="60">
        <f t="shared" ref="PQE2" si="1407">(6197/9719935)*100</f>
        <v>6.3755570381900703E-2</v>
      </c>
      <c r="PQF2" s="61" t="s">
        <v>126</v>
      </c>
      <c r="PQG2" s="9">
        <v>3</v>
      </c>
      <c r="PQH2" s="6" t="s">
        <v>124</v>
      </c>
      <c r="PQI2" s="60" t="e">
        <f>(PQJ2/'1. Портфель'!#REF!)*100</f>
        <v>#REF!</v>
      </c>
      <c r="PQJ2" s="61">
        <v>6499</v>
      </c>
      <c r="PQK2" s="60">
        <v>0.06</v>
      </c>
      <c r="PQL2" s="61">
        <v>7395.7219999999998</v>
      </c>
      <c r="PQM2" s="60">
        <f t="shared" ref="PQM2" si="1408">(6197/9719935)*100</f>
        <v>6.3755570381900703E-2</v>
      </c>
      <c r="PQN2" s="61" t="s">
        <v>126</v>
      </c>
      <c r="PQO2" s="9">
        <v>3</v>
      </c>
      <c r="PQP2" s="6" t="s">
        <v>124</v>
      </c>
      <c r="PQQ2" s="60" t="e">
        <f>(PQR2/'1. Портфель'!#REF!)*100</f>
        <v>#REF!</v>
      </c>
      <c r="PQR2" s="61">
        <v>6499</v>
      </c>
      <c r="PQS2" s="60">
        <v>0.06</v>
      </c>
      <c r="PQT2" s="61">
        <v>7395.7219999999998</v>
      </c>
      <c r="PQU2" s="60">
        <f t="shared" ref="PQU2" si="1409">(6197/9719935)*100</f>
        <v>6.3755570381900703E-2</v>
      </c>
      <c r="PQV2" s="61" t="s">
        <v>126</v>
      </c>
      <c r="PQW2" s="9">
        <v>3</v>
      </c>
      <c r="PQX2" s="6" t="s">
        <v>124</v>
      </c>
      <c r="PQY2" s="60" t="e">
        <f>(PQZ2/'1. Портфель'!#REF!)*100</f>
        <v>#REF!</v>
      </c>
      <c r="PQZ2" s="61">
        <v>6499</v>
      </c>
      <c r="PRA2" s="60">
        <v>0.06</v>
      </c>
      <c r="PRB2" s="61">
        <v>7395.7219999999998</v>
      </c>
      <c r="PRC2" s="60">
        <f t="shared" ref="PRC2" si="1410">(6197/9719935)*100</f>
        <v>6.3755570381900703E-2</v>
      </c>
      <c r="PRD2" s="61" t="s">
        <v>126</v>
      </c>
      <c r="PRE2" s="9">
        <v>3</v>
      </c>
      <c r="PRF2" s="6" t="s">
        <v>124</v>
      </c>
      <c r="PRG2" s="60" t="e">
        <f>(PRH2/'1. Портфель'!#REF!)*100</f>
        <v>#REF!</v>
      </c>
      <c r="PRH2" s="61">
        <v>6499</v>
      </c>
      <c r="PRI2" s="60">
        <v>0.06</v>
      </c>
      <c r="PRJ2" s="61">
        <v>7395.7219999999998</v>
      </c>
      <c r="PRK2" s="60">
        <f t="shared" ref="PRK2" si="1411">(6197/9719935)*100</f>
        <v>6.3755570381900703E-2</v>
      </c>
      <c r="PRL2" s="61" t="s">
        <v>126</v>
      </c>
      <c r="PRM2" s="9">
        <v>3</v>
      </c>
      <c r="PRN2" s="6" t="s">
        <v>124</v>
      </c>
      <c r="PRO2" s="60" t="e">
        <f>(PRP2/'1. Портфель'!#REF!)*100</f>
        <v>#REF!</v>
      </c>
      <c r="PRP2" s="61">
        <v>6499</v>
      </c>
      <c r="PRQ2" s="60">
        <v>0.06</v>
      </c>
      <c r="PRR2" s="61">
        <v>7395.7219999999998</v>
      </c>
      <c r="PRS2" s="60">
        <f t="shared" ref="PRS2" si="1412">(6197/9719935)*100</f>
        <v>6.3755570381900703E-2</v>
      </c>
      <c r="PRT2" s="61" t="s">
        <v>126</v>
      </c>
      <c r="PRU2" s="9">
        <v>3</v>
      </c>
      <c r="PRV2" s="6" t="s">
        <v>124</v>
      </c>
      <c r="PRW2" s="60" t="e">
        <f>(PRX2/'1. Портфель'!#REF!)*100</f>
        <v>#REF!</v>
      </c>
      <c r="PRX2" s="61">
        <v>6499</v>
      </c>
      <c r="PRY2" s="60">
        <v>0.06</v>
      </c>
      <c r="PRZ2" s="61">
        <v>7395.7219999999998</v>
      </c>
      <c r="PSA2" s="60">
        <f t="shared" ref="PSA2" si="1413">(6197/9719935)*100</f>
        <v>6.3755570381900703E-2</v>
      </c>
      <c r="PSB2" s="61" t="s">
        <v>126</v>
      </c>
      <c r="PSC2" s="9">
        <v>3</v>
      </c>
      <c r="PSD2" s="6" t="s">
        <v>124</v>
      </c>
      <c r="PSE2" s="60" t="e">
        <f>(PSF2/'1. Портфель'!#REF!)*100</f>
        <v>#REF!</v>
      </c>
      <c r="PSF2" s="61">
        <v>6499</v>
      </c>
      <c r="PSG2" s="60">
        <v>0.06</v>
      </c>
      <c r="PSH2" s="61">
        <v>7395.7219999999998</v>
      </c>
      <c r="PSI2" s="60">
        <f t="shared" ref="PSI2" si="1414">(6197/9719935)*100</f>
        <v>6.3755570381900703E-2</v>
      </c>
      <c r="PSJ2" s="61" t="s">
        <v>126</v>
      </c>
      <c r="PSK2" s="9">
        <v>3</v>
      </c>
      <c r="PSL2" s="6" t="s">
        <v>124</v>
      </c>
      <c r="PSM2" s="60" t="e">
        <f>(PSN2/'1. Портфель'!#REF!)*100</f>
        <v>#REF!</v>
      </c>
      <c r="PSN2" s="61">
        <v>6499</v>
      </c>
      <c r="PSO2" s="60">
        <v>0.06</v>
      </c>
      <c r="PSP2" s="61">
        <v>7395.7219999999998</v>
      </c>
      <c r="PSQ2" s="60">
        <f t="shared" ref="PSQ2" si="1415">(6197/9719935)*100</f>
        <v>6.3755570381900703E-2</v>
      </c>
      <c r="PSR2" s="61" t="s">
        <v>126</v>
      </c>
      <c r="PSS2" s="9">
        <v>3</v>
      </c>
      <c r="PST2" s="6" t="s">
        <v>124</v>
      </c>
      <c r="PSU2" s="60" t="e">
        <f>(PSV2/'1. Портфель'!#REF!)*100</f>
        <v>#REF!</v>
      </c>
      <c r="PSV2" s="61">
        <v>6499</v>
      </c>
      <c r="PSW2" s="60">
        <v>0.06</v>
      </c>
      <c r="PSX2" s="61">
        <v>7395.7219999999998</v>
      </c>
      <c r="PSY2" s="60">
        <f t="shared" ref="PSY2" si="1416">(6197/9719935)*100</f>
        <v>6.3755570381900703E-2</v>
      </c>
      <c r="PSZ2" s="61" t="s">
        <v>126</v>
      </c>
      <c r="PTA2" s="9">
        <v>3</v>
      </c>
      <c r="PTB2" s="6" t="s">
        <v>124</v>
      </c>
      <c r="PTC2" s="60" t="e">
        <f>(PTD2/'1. Портфель'!#REF!)*100</f>
        <v>#REF!</v>
      </c>
      <c r="PTD2" s="61">
        <v>6499</v>
      </c>
      <c r="PTE2" s="60">
        <v>0.06</v>
      </c>
      <c r="PTF2" s="61">
        <v>7395.7219999999998</v>
      </c>
      <c r="PTG2" s="60">
        <f t="shared" ref="PTG2" si="1417">(6197/9719935)*100</f>
        <v>6.3755570381900703E-2</v>
      </c>
      <c r="PTH2" s="61" t="s">
        <v>126</v>
      </c>
      <c r="PTI2" s="9">
        <v>3</v>
      </c>
      <c r="PTJ2" s="6" t="s">
        <v>124</v>
      </c>
      <c r="PTK2" s="60" t="e">
        <f>(PTL2/'1. Портфель'!#REF!)*100</f>
        <v>#REF!</v>
      </c>
      <c r="PTL2" s="61">
        <v>6499</v>
      </c>
      <c r="PTM2" s="60">
        <v>0.06</v>
      </c>
      <c r="PTN2" s="61">
        <v>7395.7219999999998</v>
      </c>
      <c r="PTO2" s="60">
        <f t="shared" ref="PTO2" si="1418">(6197/9719935)*100</f>
        <v>6.3755570381900703E-2</v>
      </c>
      <c r="PTP2" s="61" t="s">
        <v>126</v>
      </c>
      <c r="PTQ2" s="9">
        <v>3</v>
      </c>
      <c r="PTR2" s="6" t="s">
        <v>124</v>
      </c>
      <c r="PTS2" s="60" t="e">
        <f>(PTT2/'1. Портфель'!#REF!)*100</f>
        <v>#REF!</v>
      </c>
      <c r="PTT2" s="61">
        <v>6499</v>
      </c>
      <c r="PTU2" s="60">
        <v>0.06</v>
      </c>
      <c r="PTV2" s="61">
        <v>7395.7219999999998</v>
      </c>
      <c r="PTW2" s="60">
        <f t="shared" ref="PTW2" si="1419">(6197/9719935)*100</f>
        <v>6.3755570381900703E-2</v>
      </c>
      <c r="PTX2" s="61" t="s">
        <v>126</v>
      </c>
      <c r="PTY2" s="9">
        <v>3</v>
      </c>
      <c r="PTZ2" s="6" t="s">
        <v>124</v>
      </c>
      <c r="PUA2" s="60" t="e">
        <f>(PUB2/'1. Портфель'!#REF!)*100</f>
        <v>#REF!</v>
      </c>
      <c r="PUB2" s="61">
        <v>6499</v>
      </c>
      <c r="PUC2" s="60">
        <v>0.06</v>
      </c>
      <c r="PUD2" s="61">
        <v>7395.7219999999998</v>
      </c>
      <c r="PUE2" s="60">
        <f t="shared" ref="PUE2" si="1420">(6197/9719935)*100</f>
        <v>6.3755570381900703E-2</v>
      </c>
      <c r="PUF2" s="61" t="s">
        <v>126</v>
      </c>
      <c r="PUG2" s="9">
        <v>3</v>
      </c>
      <c r="PUH2" s="6" t="s">
        <v>124</v>
      </c>
      <c r="PUI2" s="60" t="e">
        <f>(PUJ2/'1. Портфель'!#REF!)*100</f>
        <v>#REF!</v>
      </c>
      <c r="PUJ2" s="61">
        <v>6499</v>
      </c>
      <c r="PUK2" s="60">
        <v>0.06</v>
      </c>
      <c r="PUL2" s="61">
        <v>7395.7219999999998</v>
      </c>
      <c r="PUM2" s="60">
        <f t="shared" ref="PUM2" si="1421">(6197/9719935)*100</f>
        <v>6.3755570381900703E-2</v>
      </c>
      <c r="PUN2" s="61" t="s">
        <v>126</v>
      </c>
      <c r="PUO2" s="9">
        <v>3</v>
      </c>
      <c r="PUP2" s="6" t="s">
        <v>124</v>
      </c>
      <c r="PUQ2" s="60" t="e">
        <f>(PUR2/'1. Портфель'!#REF!)*100</f>
        <v>#REF!</v>
      </c>
      <c r="PUR2" s="61">
        <v>6499</v>
      </c>
      <c r="PUS2" s="60">
        <v>0.06</v>
      </c>
      <c r="PUT2" s="61">
        <v>7395.7219999999998</v>
      </c>
      <c r="PUU2" s="60">
        <f t="shared" ref="PUU2" si="1422">(6197/9719935)*100</f>
        <v>6.3755570381900703E-2</v>
      </c>
      <c r="PUV2" s="61" t="s">
        <v>126</v>
      </c>
      <c r="PUW2" s="9">
        <v>3</v>
      </c>
      <c r="PUX2" s="6" t="s">
        <v>124</v>
      </c>
      <c r="PUY2" s="60" t="e">
        <f>(PUZ2/'1. Портфель'!#REF!)*100</f>
        <v>#REF!</v>
      </c>
      <c r="PUZ2" s="61">
        <v>6499</v>
      </c>
      <c r="PVA2" s="60">
        <v>0.06</v>
      </c>
      <c r="PVB2" s="61">
        <v>7395.7219999999998</v>
      </c>
      <c r="PVC2" s="60">
        <f t="shared" ref="PVC2" si="1423">(6197/9719935)*100</f>
        <v>6.3755570381900703E-2</v>
      </c>
      <c r="PVD2" s="61" t="s">
        <v>126</v>
      </c>
      <c r="PVE2" s="9">
        <v>3</v>
      </c>
      <c r="PVF2" s="6" t="s">
        <v>124</v>
      </c>
      <c r="PVG2" s="60" t="e">
        <f>(PVH2/'1. Портфель'!#REF!)*100</f>
        <v>#REF!</v>
      </c>
      <c r="PVH2" s="61">
        <v>6499</v>
      </c>
      <c r="PVI2" s="60">
        <v>0.06</v>
      </c>
      <c r="PVJ2" s="61">
        <v>7395.7219999999998</v>
      </c>
      <c r="PVK2" s="60">
        <f t="shared" ref="PVK2" si="1424">(6197/9719935)*100</f>
        <v>6.3755570381900703E-2</v>
      </c>
      <c r="PVL2" s="61" t="s">
        <v>126</v>
      </c>
      <c r="PVM2" s="9">
        <v>3</v>
      </c>
      <c r="PVN2" s="6" t="s">
        <v>124</v>
      </c>
      <c r="PVO2" s="60" t="e">
        <f>(PVP2/'1. Портфель'!#REF!)*100</f>
        <v>#REF!</v>
      </c>
      <c r="PVP2" s="61">
        <v>6499</v>
      </c>
      <c r="PVQ2" s="60">
        <v>0.06</v>
      </c>
      <c r="PVR2" s="61">
        <v>7395.7219999999998</v>
      </c>
      <c r="PVS2" s="60">
        <f t="shared" ref="PVS2" si="1425">(6197/9719935)*100</f>
        <v>6.3755570381900703E-2</v>
      </c>
      <c r="PVT2" s="61" t="s">
        <v>126</v>
      </c>
      <c r="PVU2" s="9">
        <v>3</v>
      </c>
      <c r="PVV2" s="6" t="s">
        <v>124</v>
      </c>
      <c r="PVW2" s="60" t="e">
        <f>(PVX2/'1. Портфель'!#REF!)*100</f>
        <v>#REF!</v>
      </c>
      <c r="PVX2" s="61">
        <v>6499</v>
      </c>
      <c r="PVY2" s="60">
        <v>0.06</v>
      </c>
      <c r="PVZ2" s="61">
        <v>7395.7219999999998</v>
      </c>
      <c r="PWA2" s="60">
        <f t="shared" ref="PWA2" si="1426">(6197/9719935)*100</f>
        <v>6.3755570381900703E-2</v>
      </c>
      <c r="PWB2" s="61" t="s">
        <v>126</v>
      </c>
      <c r="PWC2" s="9">
        <v>3</v>
      </c>
      <c r="PWD2" s="6" t="s">
        <v>124</v>
      </c>
      <c r="PWE2" s="60" t="e">
        <f>(PWF2/'1. Портфель'!#REF!)*100</f>
        <v>#REF!</v>
      </c>
      <c r="PWF2" s="61">
        <v>6499</v>
      </c>
      <c r="PWG2" s="60">
        <v>0.06</v>
      </c>
      <c r="PWH2" s="61">
        <v>7395.7219999999998</v>
      </c>
      <c r="PWI2" s="60">
        <f t="shared" ref="PWI2" si="1427">(6197/9719935)*100</f>
        <v>6.3755570381900703E-2</v>
      </c>
      <c r="PWJ2" s="61" t="s">
        <v>126</v>
      </c>
      <c r="PWK2" s="9">
        <v>3</v>
      </c>
      <c r="PWL2" s="6" t="s">
        <v>124</v>
      </c>
      <c r="PWM2" s="60" t="e">
        <f>(PWN2/'1. Портфель'!#REF!)*100</f>
        <v>#REF!</v>
      </c>
      <c r="PWN2" s="61">
        <v>6499</v>
      </c>
      <c r="PWO2" s="60">
        <v>0.06</v>
      </c>
      <c r="PWP2" s="61">
        <v>7395.7219999999998</v>
      </c>
      <c r="PWQ2" s="60">
        <f t="shared" ref="PWQ2" si="1428">(6197/9719935)*100</f>
        <v>6.3755570381900703E-2</v>
      </c>
      <c r="PWR2" s="61" t="s">
        <v>126</v>
      </c>
      <c r="PWS2" s="9">
        <v>3</v>
      </c>
      <c r="PWT2" s="6" t="s">
        <v>124</v>
      </c>
      <c r="PWU2" s="60" t="e">
        <f>(PWV2/'1. Портфель'!#REF!)*100</f>
        <v>#REF!</v>
      </c>
      <c r="PWV2" s="61">
        <v>6499</v>
      </c>
      <c r="PWW2" s="60">
        <v>0.06</v>
      </c>
      <c r="PWX2" s="61">
        <v>7395.7219999999998</v>
      </c>
      <c r="PWY2" s="60">
        <f t="shared" ref="PWY2" si="1429">(6197/9719935)*100</f>
        <v>6.3755570381900703E-2</v>
      </c>
      <c r="PWZ2" s="61" t="s">
        <v>126</v>
      </c>
      <c r="PXA2" s="9">
        <v>3</v>
      </c>
      <c r="PXB2" s="6" t="s">
        <v>124</v>
      </c>
      <c r="PXC2" s="60" t="e">
        <f>(PXD2/'1. Портфель'!#REF!)*100</f>
        <v>#REF!</v>
      </c>
      <c r="PXD2" s="61">
        <v>6499</v>
      </c>
      <c r="PXE2" s="60">
        <v>0.06</v>
      </c>
      <c r="PXF2" s="61">
        <v>7395.7219999999998</v>
      </c>
      <c r="PXG2" s="60">
        <f t="shared" ref="PXG2" si="1430">(6197/9719935)*100</f>
        <v>6.3755570381900703E-2</v>
      </c>
      <c r="PXH2" s="61" t="s">
        <v>126</v>
      </c>
      <c r="PXI2" s="9">
        <v>3</v>
      </c>
      <c r="PXJ2" s="6" t="s">
        <v>124</v>
      </c>
      <c r="PXK2" s="60" t="e">
        <f>(PXL2/'1. Портфель'!#REF!)*100</f>
        <v>#REF!</v>
      </c>
      <c r="PXL2" s="61">
        <v>6499</v>
      </c>
      <c r="PXM2" s="60">
        <v>0.06</v>
      </c>
      <c r="PXN2" s="61">
        <v>7395.7219999999998</v>
      </c>
      <c r="PXO2" s="60">
        <f t="shared" ref="PXO2" si="1431">(6197/9719935)*100</f>
        <v>6.3755570381900703E-2</v>
      </c>
      <c r="PXP2" s="61" t="s">
        <v>126</v>
      </c>
      <c r="PXQ2" s="9">
        <v>3</v>
      </c>
      <c r="PXR2" s="6" t="s">
        <v>124</v>
      </c>
      <c r="PXS2" s="60" t="e">
        <f>(PXT2/'1. Портфель'!#REF!)*100</f>
        <v>#REF!</v>
      </c>
      <c r="PXT2" s="61">
        <v>6499</v>
      </c>
      <c r="PXU2" s="60">
        <v>0.06</v>
      </c>
      <c r="PXV2" s="61">
        <v>7395.7219999999998</v>
      </c>
      <c r="PXW2" s="60">
        <f t="shared" ref="PXW2" si="1432">(6197/9719935)*100</f>
        <v>6.3755570381900703E-2</v>
      </c>
      <c r="PXX2" s="61" t="s">
        <v>126</v>
      </c>
      <c r="PXY2" s="9">
        <v>3</v>
      </c>
      <c r="PXZ2" s="6" t="s">
        <v>124</v>
      </c>
      <c r="PYA2" s="60" t="e">
        <f>(PYB2/'1. Портфель'!#REF!)*100</f>
        <v>#REF!</v>
      </c>
      <c r="PYB2" s="61">
        <v>6499</v>
      </c>
      <c r="PYC2" s="60">
        <v>0.06</v>
      </c>
      <c r="PYD2" s="61">
        <v>7395.7219999999998</v>
      </c>
      <c r="PYE2" s="60">
        <f t="shared" ref="PYE2" si="1433">(6197/9719935)*100</f>
        <v>6.3755570381900703E-2</v>
      </c>
      <c r="PYF2" s="61" t="s">
        <v>126</v>
      </c>
      <c r="PYG2" s="9">
        <v>3</v>
      </c>
      <c r="PYH2" s="6" t="s">
        <v>124</v>
      </c>
      <c r="PYI2" s="60" t="e">
        <f>(PYJ2/'1. Портфель'!#REF!)*100</f>
        <v>#REF!</v>
      </c>
      <c r="PYJ2" s="61">
        <v>6499</v>
      </c>
      <c r="PYK2" s="60">
        <v>0.06</v>
      </c>
      <c r="PYL2" s="61">
        <v>7395.7219999999998</v>
      </c>
      <c r="PYM2" s="60">
        <f t="shared" ref="PYM2" si="1434">(6197/9719935)*100</f>
        <v>6.3755570381900703E-2</v>
      </c>
      <c r="PYN2" s="61" t="s">
        <v>126</v>
      </c>
      <c r="PYO2" s="9">
        <v>3</v>
      </c>
      <c r="PYP2" s="6" t="s">
        <v>124</v>
      </c>
      <c r="PYQ2" s="60" t="e">
        <f>(PYR2/'1. Портфель'!#REF!)*100</f>
        <v>#REF!</v>
      </c>
      <c r="PYR2" s="61">
        <v>6499</v>
      </c>
      <c r="PYS2" s="60">
        <v>0.06</v>
      </c>
      <c r="PYT2" s="61">
        <v>7395.7219999999998</v>
      </c>
      <c r="PYU2" s="60">
        <f t="shared" ref="PYU2" si="1435">(6197/9719935)*100</f>
        <v>6.3755570381900703E-2</v>
      </c>
      <c r="PYV2" s="61" t="s">
        <v>126</v>
      </c>
      <c r="PYW2" s="9">
        <v>3</v>
      </c>
      <c r="PYX2" s="6" t="s">
        <v>124</v>
      </c>
      <c r="PYY2" s="60" t="e">
        <f>(PYZ2/'1. Портфель'!#REF!)*100</f>
        <v>#REF!</v>
      </c>
      <c r="PYZ2" s="61">
        <v>6499</v>
      </c>
      <c r="PZA2" s="60">
        <v>0.06</v>
      </c>
      <c r="PZB2" s="61">
        <v>7395.7219999999998</v>
      </c>
      <c r="PZC2" s="60">
        <f t="shared" ref="PZC2" si="1436">(6197/9719935)*100</f>
        <v>6.3755570381900703E-2</v>
      </c>
      <c r="PZD2" s="61" t="s">
        <v>126</v>
      </c>
      <c r="PZE2" s="9">
        <v>3</v>
      </c>
      <c r="PZF2" s="6" t="s">
        <v>124</v>
      </c>
      <c r="PZG2" s="60" t="e">
        <f>(PZH2/'1. Портфель'!#REF!)*100</f>
        <v>#REF!</v>
      </c>
      <c r="PZH2" s="61">
        <v>6499</v>
      </c>
      <c r="PZI2" s="60">
        <v>0.06</v>
      </c>
      <c r="PZJ2" s="61">
        <v>7395.7219999999998</v>
      </c>
      <c r="PZK2" s="60">
        <f t="shared" ref="PZK2" si="1437">(6197/9719935)*100</f>
        <v>6.3755570381900703E-2</v>
      </c>
      <c r="PZL2" s="61" t="s">
        <v>126</v>
      </c>
      <c r="PZM2" s="9">
        <v>3</v>
      </c>
      <c r="PZN2" s="6" t="s">
        <v>124</v>
      </c>
      <c r="PZO2" s="60" t="e">
        <f>(PZP2/'1. Портфель'!#REF!)*100</f>
        <v>#REF!</v>
      </c>
      <c r="PZP2" s="61">
        <v>6499</v>
      </c>
      <c r="PZQ2" s="60">
        <v>0.06</v>
      </c>
      <c r="PZR2" s="61">
        <v>7395.7219999999998</v>
      </c>
      <c r="PZS2" s="60">
        <f t="shared" ref="PZS2" si="1438">(6197/9719935)*100</f>
        <v>6.3755570381900703E-2</v>
      </c>
      <c r="PZT2" s="61" t="s">
        <v>126</v>
      </c>
      <c r="PZU2" s="9">
        <v>3</v>
      </c>
      <c r="PZV2" s="6" t="s">
        <v>124</v>
      </c>
      <c r="PZW2" s="60" t="e">
        <f>(PZX2/'1. Портфель'!#REF!)*100</f>
        <v>#REF!</v>
      </c>
      <c r="PZX2" s="61">
        <v>6499</v>
      </c>
      <c r="PZY2" s="60">
        <v>0.06</v>
      </c>
      <c r="PZZ2" s="61">
        <v>7395.7219999999998</v>
      </c>
      <c r="QAA2" s="60">
        <f t="shared" ref="QAA2" si="1439">(6197/9719935)*100</f>
        <v>6.3755570381900703E-2</v>
      </c>
      <c r="QAB2" s="61" t="s">
        <v>126</v>
      </c>
      <c r="QAC2" s="9">
        <v>3</v>
      </c>
      <c r="QAD2" s="6" t="s">
        <v>124</v>
      </c>
      <c r="QAE2" s="60" t="e">
        <f>(QAF2/'1. Портфель'!#REF!)*100</f>
        <v>#REF!</v>
      </c>
      <c r="QAF2" s="61">
        <v>6499</v>
      </c>
      <c r="QAG2" s="60">
        <v>0.06</v>
      </c>
      <c r="QAH2" s="61">
        <v>7395.7219999999998</v>
      </c>
      <c r="QAI2" s="60">
        <f t="shared" ref="QAI2" si="1440">(6197/9719935)*100</f>
        <v>6.3755570381900703E-2</v>
      </c>
      <c r="QAJ2" s="61" t="s">
        <v>126</v>
      </c>
      <c r="QAK2" s="9">
        <v>3</v>
      </c>
      <c r="QAL2" s="6" t="s">
        <v>124</v>
      </c>
      <c r="QAM2" s="60" t="e">
        <f>(QAN2/'1. Портфель'!#REF!)*100</f>
        <v>#REF!</v>
      </c>
      <c r="QAN2" s="61">
        <v>6499</v>
      </c>
      <c r="QAO2" s="60">
        <v>0.06</v>
      </c>
      <c r="QAP2" s="61">
        <v>7395.7219999999998</v>
      </c>
      <c r="QAQ2" s="60">
        <f t="shared" ref="QAQ2" si="1441">(6197/9719935)*100</f>
        <v>6.3755570381900703E-2</v>
      </c>
      <c r="QAR2" s="61" t="s">
        <v>126</v>
      </c>
      <c r="QAS2" s="9">
        <v>3</v>
      </c>
      <c r="QAT2" s="6" t="s">
        <v>124</v>
      </c>
      <c r="QAU2" s="60" t="e">
        <f>(QAV2/'1. Портфель'!#REF!)*100</f>
        <v>#REF!</v>
      </c>
      <c r="QAV2" s="61">
        <v>6499</v>
      </c>
      <c r="QAW2" s="60">
        <v>0.06</v>
      </c>
      <c r="QAX2" s="61">
        <v>7395.7219999999998</v>
      </c>
      <c r="QAY2" s="60">
        <f t="shared" ref="QAY2" si="1442">(6197/9719935)*100</f>
        <v>6.3755570381900703E-2</v>
      </c>
      <c r="QAZ2" s="61" t="s">
        <v>126</v>
      </c>
      <c r="QBA2" s="9">
        <v>3</v>
      </c>
      <c r="QBB2" s="6" t="s">
        <v>124</v>
      </c>
      <c r="QBC2" s="60" t="e">
        <f>(QBD2/'1. Портфель'!#REF!)*100</f>
        <v>#REF!</v>
      </c>
      <c r="QBD2" s="61">
        <v>6499</v>
      </c>
      <c r="QBE2" s="60">
        <v>0.06</v>
      </c>
      <c r="QBF2" s="61">
        <v>7395.7219999999998</v>
      </c>
      <c r="QBG2" s="60">
        <f t="shared" ref="QBG2" si="1443">(6197/9719935)*100</f>
        <v>6.3755570381900703E-2</v>
      </c>
      <c r="QBH2" s="61" t="s">
        <v>126</v>
      </c>
      <c r="QBI2" s="9">
        <v>3</v>
      </c>
      <c r="QBJ2" s="6" t="s">
        <v>124</v>
      </c>
      <c r="QBK2" s="60" t="e">
        <f>(QBL2/'1. Портфель'!#REF!)*100</f>
        <v>#REF!</v>
      </c>
      <c r="QBL2" s="61">
        <v>6499</v>
      </c>
      <c r="QBM2" s="60">
        <v>0.06</v>
      </c>
      <c r="QBN2" s="61">
        <v>7395.7219999999998</v>
      </c>
      <c r="QBO2" s="60">
        <f t="shared" ref="QBO2" si="1444">(6197/9719935)*100</f>
        <v>6.3755570381900703E-2</v>
      </c>
      <c r="QBP2" s="61" t="s">
        <v>126</v>
      </c>
      <c r="QBQ2" s="9">
        <v>3</v>
      </c>
      <c r="QBR2" s="6" t="s">
        <v>124</v>
      </c>
      <c r="QBS2" s="60" t="e">
        <f>(QBT2/'1. Портфель'!#REF!)*100</f>
        <v>#REF!</v>
      </c>
      <c r="QBT2" s="61">
        <v>6499</v>
      </c>
      <c r="QBU2" s="60">
        <v>0.06</v>
      </c>
      <c r="QBV2" s="61">
        <v>7395.7219999999998</v>
      </c>
      <c r="QBW2" s="60">
        <f t="shared" ref="QBW2" si="1445">(6197/9719935)*100</f>
        <v>6.3755570381900703E-2</v>
      </c>
      <c r="QBX2" s="61" t="s">
        <v>126</v>
      </c>
      <c r="QBY2" s="9">
        <v>3</v>
      </c>
      <c r="QBZ2" s="6" t="s">
        <v>124</v>
      </c>
      <c r="QCA2" s="60" t="e">
        <f>(QCB2/'1. Портфель'!#REF!)*100</f>
        <v>#REF!</v>
      </c>
      <c r="QCB2" s="61">
        <v>6499</v>
      </c>
      <c r="QCC2" s="60">
        <v>0.06</v>
      </c>
      <c r="QCD2" s="61">
        <v>7395.7219999999998</v>
      </c>
      <c r="QCE2" s="60">
        <f t="shared" ref="QCE2" si="1446">(6197/9719935)*100</f>
        <v>6.3755570381900703E-2</v>
      </c>
      <c r="QCF2" s="61" t="s">
        <v>126</v>
      </c>
      <c r="QCG2" s="9">
        <v>3</v>
      </c>
      <c r="QCH2" s="6" t="s">
        <v>124</v>
      </c>
      <c r="QCI2" s="60" t="e">
        <f>(QCJ2/'1. Портфель'!#REF!)*100</f>
        <v>#REF!</v>
      </c>
      <c r="QCJ2" s="61">
        <v>6499</v>
      </c>
      <c r="QCK2" s="60">
        <v>0.06</v>
      </c>
      <c r="QCL2" s="61">
        <v>7395.7219999999998</v>
      </c>
      <c r="QCM2" s="60">
        <f t="shared" ref="QCM2" si="1447">(6197/9719935)*100</f>
        <v>6.3755570381900703E-2</v>
      </c>
      <c r="QCN2" s="61" t="s">
        <v>126</v>
      </c>
      <c r="QCO2" s="9">
        <v>3</v>
      </c>
      <c r="QCP2" s="6" t="s">
        <v>124</v>
      </c>
      <c r="QCQ2" s="60" t="e">
        <f>(QCR2/'1. Портфель'!#REF!)*100</f>
        <v>#REF!</v>
      </c>
      <c r="QCR2" s="61">
        <v>6499</v>
      </c>
      <c r="QCS2" s="60">
        <v>0.06</v>
      </c>
      <c r="QCT2" s="61">
        <v>7395.7219999999998</v>
      </c>
      <c r="QCU2" s="60">
        <f t="shared" ref="QCU2" si="1448">(6197/9719935)*100</f>
        <v>6.3755570381900703E-2</v>
      </c>
      <c r="QCV2" s="61" t="s">
        <v>126</v>
      </c>
      <c r="QCW2" s="9">
        <v>3</v>
      </c>
      <c r="QCX2" s="6" t="s">
        <v>124</v>
      </c>
      <c r="QCY2" s="60" t="e">
        <f>(QCZ2/'1. Портфель'!#REF!)*100</f>
        <v>#REF!</v>
      </c>
      <c r="QCZ2" s="61">
        <v>6499</v>
      </c>
      <c r="QDA2" s="60">
        <v>0.06</v>
      </c>
      <c r="QDB2" s="61">
        <v>7395.7219999999998</v>
      </c>
      <c r="QDC2" s="60">
        <f t="shared" ref="QDC2" si="1449">(6197/9719935)*100</f>
        <v>6.3755570381900703E-2</v>
      </c>
      <c r="QDD2" s="61" t="s">
        <v>126</v>
      </c>
      <c r="QDE2" s="9">
        <v>3</v>
      </c>
      <c r="QDF2" s="6" t="s">
        <v>124</v>
      </c>
      <c r="QDG2" s="60" t="e">
        <f>(QDH2/'1. Портфель'!#REF!)*100</f>
        <v>#REF!</v>
      </c>
      <c r="QDH2" s="61">
        <v>6499</v>
      </c>
      <c r="QDI2" s="60">
        <v>0.06</v>
      </c>
      <c r="QDJ2" s="61">
        <v>7395.7219999999998</v>
      </c>
      <c r="QDK2" s="60">
        <f t="shared" ref="QDK2" si="1450">(6197/9719935)*100</f>
        <v>6.3755570381900703E-2</v>
      </c>
      <c r="QDL2" s="61" t="s">
        <v>126</v>
      </c>
      <c r="QDM2" s="9">
        <v>3</v>
      </c>
      <c r="QDN2" s="6" t="s">
        <v>124</v>
      </c>
      <c r="QDO2" s="60" t="e">
        <f>(QDP2/'1. Портфель'!#REF!)*100</f>
        <v>#REF!</v>
      </c>
      <c r="QDP2" s="61">
        <v>6499</v>
      </c>
      <c r="QDQ2" s="60">
        <v>0.06</v>
      </c>
      <c r="QDR2" s="61">
        <v>7395.7219999999998</v>
      </c>
      <c r="QDS2" s="60">
        <f t="shared" ref="QDS2" si="1451">(6197/9719935)*100</f>
        <v>6.3755570381900703E-2</v>
      </c>
      <c r="QDT2" s="61" t="s">
        <v>126</v>
      </c>
      <c r="QDU2" s="9">
        <v>3</v>
      </c>
      <c r="QDV2" s="6" t="s">
        <v>124</v>
      </c>
      <c r="QDW2" s="60" t="e">
        <f>(QDX2/'1. Портфель'!#REF!)*100</f>
        <v>#REF!</v>
      </c>
      <c r="QDX2" s="61">
        <v>6499</v>
      </c>
      <c r="QDY2" s="60">
        <v>0.06</v>
      </c>
      <c r="QDZ2" s="61">
        <v>7395.7219999999998</v>
      </c>
      <c r="QEA2" s="60">
        <f t="shared" ref="QEA2" si="1452">(6197/9719935)*100</f>
        <v>6.3755570381900703E-2</v>
      </c>
      <c r="QEB2" s="61" t="s">
        <v>126</v>
      </c>
      <c r="QEC2" s="9">
        <v>3</v>
      </c>
      <c r="QED2" s="6" t="s">
        <v>124</v>
      </c>
      <c r="QEE2" s="60" t="e">
        <f>(QEF2/'1. Портфель'!#REF!)*100</f>
        <v>#REF!</v>
      </c>
      <c r="QEF2" s="61">
        <v>6499</v>
      </c>
      <c r="QEG2" s="60">
        <v>0.06</v>
      </c>
      <c r="QEH2" s="61">
        <v>7395.7219999999998</v>
      </c>
      <c r="QEI2" s="60">
        <f t="shared" ref="QEI2" si="1453">(6197/9719935)*100</f>
        <v>6.3755570381900703E-2</v>
      </c>
      <c r="QEJ2" s="61" t="s">
        <v>126</v>
      </c>
      <c r="QEK2" s="9">
        <v>3</v>
      </c>
      <c r="QEL2" s="6" t="s">
        <v>124</v>
      </c>
      <c r="QEM2" s="60" t="e">
        <f>(QEN2/'1. Портфель'!#REF!)*100</f>
        <v>#REF!</v>
      </c>
      <c r="QEN2" s="61">
        <v>6499</v>
      </c>
      <c r="QEO2" s="60">
        <v>0.06</v>
      </c>
      <c r="QEP2" s="61">
        <v>7395.7219999999998</v>
      </c>
      <c r="QEQ2" s="60">
        <f t="shared" ref="QEQ2" si="1454">(6197/9719935)*100</f>
        <v>6.3755570381900703E-2</v>
      </c>
      <c r="QER2" s="61" t="s">
        <v>126</v>
      </c>
      <c r="QES2" s="9">
        <v>3</v>
      </c>
      <c r="QET2" s="6" t="s">
        <v>124</v>
      </c>
      <c r="QEU2" s="60" t="e">
        <f>(QEV2/'1. Портфель'!#REF!)*100</f>
        <v>#REF!</v>
      </c>
      <c r="QEV2" s="61">
        <v>6499</v>
      </c>
      <c r="QEW2" s="60">
        <v>0.06</v>
      </c>
      <c r="QEX2" s="61">
        <v>7395.7219999999998</v>
      </c>
      <c r="QEY2" s="60">
        <f t="shared" ref="QEY2" si="1455">(6197/9719935)*100</f>
        <v>6.3755570381900703E-2</v>
      </c>
      <c r="QEZ2" s="61" t="s">
        <v>126</v>
      </c>
      <c r="QFA2" s="9">
        <v>3</v>
      </c>
      <c r="QFB2" s="6" t="s">
        <v>124</v>
      </c>
      <c r="QFC2" s="60" t="e">
        <f>(QFD2/'1. Портфель'!#REF!)*100</f>
        <v>#REF!</v>
      </c>
      <c r="QFD2" s="61">
        <v>6499</v>
      </c>
      <c r="QFE2" s="60">
        <v>0.06</v>
      </c>
      <c r="QFF2" s="61">
        <v>7395.7219999999998</v>
      </c>
      <c r="QFG2" s="60">
        <f t="shared" ref="QFG2" si="1456">(6197/9719935)*100</f>
        <v>6.3755570381900703E-2</v>
      </c>
      <c r="QFH2" s="61" t="s">
        <v>126</v>
      </c>
      <c r="QFI2" s="9">
        <v>3</v>
      </c>
      <c r="QFJ2" s="6" t="s">
        <v>124</v>
      </c>
      <c r="QFK2" s="60" t="e">
        <f>(QFL2/'1. Портфель'!#REF!)*100</f>
        <v>#REF!</v>
      </c>
      <c r="QFL2" s="61">
        <v>6499</v>
      </c>
      <c r="QFM2" s="60">
        <v>0.06</v>
      </c>
      <c r="QFN2" s="61">
        <v>7395.7219999999998</v>
      </c>
      <c r="QFO2" s="60">
        <f t="shared" ref="QFO2" si="1457">(6197/9719935)*100</f>
        <v>6.3755570381900703E-2</v>
      </c>
      <c r="QFP2" s="61" t="s">
        <v>126</v>
      </c>
      <c r="QFQ2" s="9">
        <v>3</v>
      </c>
      <c r="QFR2" s="6" t="s">
        <v>124</v>
      </c>
      <c r="QFS2" s="60" t="e">
        <f>(QFT2/'1. Портфель'!#REF!)*100</f>
        <v>#REF!</v>
      </c>
      <c r="QFT2" s="61">
        <v>6499</v>
      </c>
      <c r="QFU2" s="60">
        <v>0.06</v>
      </c>
      <c r="QFV2" s="61">
        <v>7395.7219999999998</v>
      </c>
      <c r="QFW2" s="60">
        <f t="shared" ref="QFW2" si="1458">(6197/9719935)*100</f>
        <v>6.3755570381900703E-2</v>
      </c>
      <c r="QFX2" s="61" t="s">
        <v>126</v>
      </c>
      <c r="QFY2" s="9">
        <v>3</v>
      </c>
      <c r="QFZ2" s="6" t="s">
        <v>124</v>
      </c>
      <c r="QGA2" s="60" t="e">
        <f>(QGB2/'1. Портфель'!#REF!)*100</f>
        <v>#REF!</v>
      </c>
      <c r="QGB2" s="61">
        <v>6499</v>
      </c>
      <c r="QGC2" s="60">
        <v>0.06</v>
      </c>
      <c r="QGD2" s="61">
        <v>7395.7219999999998</v>
      </c>
      <c r="QGE2" s="60">
        <f t="shared" ref="QGE2" si="1459">(6197/9719935)*100</f>
        <v>6.3755570381900703E-2</v>
      </c>
      <c r="QGF2" s="61" t="s">
        <v>126</v>
      </c>
      <c r="QGG2" s="9">
        <v>3</v>
      </c>
      <c r="QGH2" s="6" t="s">
        <v>124</v>
      </c>
      <c r="QGI2" s="60" t="e">
        <f>(QGJ2/'1. Портфель'!#REF!)*100</f>
        <v>#REF!</v>
      </c>
      <c r="QGJ2" s="61">
        <v>6499</v>
      </c>
      <c r="QGK2" s="60">
        <v>0.06</v>
      </c>
      <c r="QGL2" s="61">
        <v>7395.7219999999998</v>
      </c>
      <c r="QGM2" s="60">
        <f t="shared" ref="QGM2" si="1460">(6197/9719935)*100</f>
        <v>6.3755570381900703E-2</v>
      </c>
      <c r="QGN2" s="61" t="s">
        <v>126</v>
      </c>
      <c r="QGO2" s="9">
        <v>3</v>
      </c>
      <c r="QGP2" s="6" t="s">
        <v>124</v>
      </c>
      <c r="QGQ2" s="60" t="e">
        <f>(QGR2/'1. Портфель'!#REF!)*100</f>
        <v>#REF!</v>
      </c>
      <c r="QGR2" s="61">
        <v>6499</v>
      </c>
      <c r="QGS2" s="60">
        <v>0.06</v>
      </c>
      <c r="QGT2" s="61">
        <v>7395.7219999999998</v>
      </c>
      <c r="QGU2" s="60">
        <f t="shared" ref="QGU2" si="1461">(6197/9719935)*100</f>
        <v>6.3755570381900703E-2</v>
      </c>
      <c r="QGV2" s="61" t="s">
        <v>126</v>
      </c>
      <c r="QGW2" s="9">
        <v>3</v>
      </c>
      <c r="QGX2" s="6" t="s">
        <v>124</v>
      </c>
      <c r="QGY2" s="60" t="e">
        <f>(QGZ2/'1. Портфель'!#REF!)*100</f>
        <v>#REF!</v>
      </c>
      <c r="QGZ2" s="61">
        <v>6499</v>
      </c>
      <c r="QHA2" s="60">
        <v>0.06</v>
      </c>
      <c r="QHB2" s="61">
        <v>7395.7219999999998</v>
      </c>
      <c r="QHC2" s="60">
        <f t="shared" ref="QHC2" si="1462">(6197/9719935)*100</f>
        <v>6.3755570381900703E-2</v>
      </c>
      <c r="QHD2" s="61" t="s">
        <v>126</v>
      </c>
      <c r="QHE2" s="9">
        <v>3</v>
      </c>
      <c r="QHF2" s="6" t="s">
        <v>124</v>
      </c>
      <c r="QHG2" s="60" t="e">
        <f>(QHH2/'1. Портфель'!#REF!)*100</f>
        <v>#REF!</v>
      </c>
      <c r="QHH2" s="61">
        <v>6499</v>
      </c>
      <c r="QHI2" s="60">
        <v>0.06</v>
      </c>
      <c r="QHJ2" s="61">
        <v>7395.7219999999998</v>
      </c>
      <c r="QHK2" s="60">
        <f t="shared" ref="QHK2" si="1463">(6197/9719935)*100</f>
        <v>6.3755570381900703E-2</v>
      </c>
      <c r="QHL2" s="61" t="s">
        <v>126</v>
      </c>
      <c r="QHM2" s="9">
        <v>3</v>
      </c>
      <c r="QHN2" s="6" t="s">
        <v>124</v>
      </c>
      <c r="QHO2" s="60" t="e">
        <f>(QHP2/'1. Портфель'!#REF!)*100</f>
        <v>#REF!</v>
      </c>
      <c r="QHP2" s="61">
        <v>6499</v>
      </c>
      <c r="QHQ2" s="60">
        <v>0.06</v>
      </c>
      <c r="QHR2" s="61">
        <v>7395.7219999999998</v>
      </c>
      <c r="QHS2" s="60">
        <f t="shared" ref="QHS2" si="1464">(6197/9719935)*100</f>
        <v>6.3755570381900703E-2</v>
      </c>
      <c r="QHT2" s="61" t="s">
        <v>126</v>
      </c>
      <c r="QHU2" s="9">
        <v>3</v>
      </c>
      <c r="QHV2" s="6" t="s">
        <v>124</v>
      </c>
      <c r="QHW2" s="60" t="e">
        <f>(QHX2/'1. Портфель'!#REF!)*100</f>
        <v>#REF!</v>
      </c>
      <c r="QHX2" s="61">
        <v>6499</v>
      </c>
      <c r="QHY2" s="60">
        <v>0.06</v>
      </c>
      <c r="QHZ2" s="61">
        <v>7395.7219999999998</v>
      </c>
      <c r="QIA2" s="60">
        <f t="shared" ref="QIA2" si="1465">(6197/9719935)*100</f>
        <v>6.3755570381900703E-2</v>
      </c>
      <c r="QIB2" s="61" t="s">
        <v>126</v>
      </c>
      <c r="QIC2" s="9">
        <v>3</v>
      </c>
      <c r="QID2" s="6" t="s">
        <v>124</v>
      </c>
      <c r="QIE2" s="60" t="e">
        <f>(QIF2/'1. Портфель'!#REF!)*100</f>
        <v>#REF!</v>
      </c>
      <c r="QIF2" s="61">
        <v>6499</v>
      </c>
      <c r="QIG2" s="60">
        <v>0.06</v>
      </c>
      <c r="QIH2" s="61">
        <v>7395.7219999999998</v>
      </c>
      <c r="QII2" s="60">
        <f t="shared" ref="QII2" si="1466">(6197/9719935)*100</f>
        <v>6.3755570381900703E-2</v>
      </c>
      <c r="QIJ2" s="61" t="s">
        <v>126</v>
      </c>
      <c r="QIK2" s="9">
        <v>3</v>
      </c>
      <c r="QIL2" s="6" t="s">
        <v>124</v>
      </c>
      <c r="QIM2" s="60" t="e">
        <f>(QIN2/'1. Портфель'!#REF!)*100</f>
        <v>#REF!</v>
      </c>
      <c r="QIN2" s="61">
        <v>6499</v>
      </c>
      <c r="QIO2" s="60">
        <v>0.06</v>
      </c>
      <c r="QIP2" s="61">
        <v>7395.7219999999998</v>
      </c>
      <c r="QIQ2" s="60">
        <f t="shared" ref="QIQ2" si="1467">(6197/9719935)*100</f>
        <v>6.3755570381900703E-2</v>
      </c>
      <c r="QIR2" s="61" t="s">
        <v>126</v>
      </c>
      <c r="QIS2" s="9">
        <v>3</v>
      </c>
      <c r="QIT2" s="6" t="s">
        <v>124</v>
      </c>
      <c r="QIU2" s="60" t="e">
        <f>(QIV2/'1. Портфель'!#REF!)*100</f>
        <v>#REF!</v>
      </c>
      <c r="QIV2" s="61">
        <v>6499</v>
      </c>
      <c r="QIW2" s="60">
        <v>0.06</v>
      </c>
      <c r="QIX2" s="61">
        <v>7395.7219999999998</v>
      </c>
      <c r="QIY2" s="60">
        <f t="shared" ref="QIY2" si="1468">(6197/9719935)*100</f>
        <v>6.3755570381900703E-2</v>
      </c>
      <c r="QIZ2" s="61" t="s">
        <v>126</v>
      </c>
      <c r="QJA2" s="9">
        <v>3</v>
      </c>
      <c r="QJB2" s="6" t="s">
        <v>124</v>
      </c>
      <c r="QJC2" s="60" t="e">
        <f>(QJD2/'1. Портфель'!#REF!)*100</f>
        <v>#REF!</v>
      </c>
      <c r="QJD2" s="61">
        <v>6499</v>
      </c>
      <c r="QJE2" s="60">
        <v>0.06</v>
      </c>
      <c r="QJF2" s="61">
        <v>7395.7219999999998</v>
      </c>
      <c r="QJG2" s="60">
        <f t="shared" ref="QJG2" si="1469">(6197/9719935)*100</f>
        <v>6.3755570381900703E-2</v>
      </c>
      <c r="QJH2" s="61" t="s">
        <v>126</v>
      </c>
      <c r="QJI2" s="9">
        <v>3</v>
      </c>
      <c r="QJJ2" s="6" t="s">
        <v>124</v>
      </c>
      <c r="QJK2" s="60" t="e">
        <f>(QJL2/'1. Портфель'!#REF!)*100</f>
        <v>#REF!</v>
      </c>
      <c r="QJL2" s="61">
        <v>6499</v>
      </c>
      <c r="QJM2" s="60">
        <v>0.06</v>
      </c>
      <c r="QJN2" s="61">
        <v>7395.7219999999998</v>
      </c>
      <c r="QJO2" s="60">
        <f t="shared" ref="QJO2" si="1470">(6197/9719935)*100</f>
        <v>6.3755570381900703E-2</v>
      </c>
      <c r="QJP2" s="61" t="s">
        <v>126</v>
      </c>
      <c r="QJQ2" s="9">
        <v>3</v>
      </c>
      <c r="QJR2" s="6" t="s">
        <v>124</v>
      </c>
      <c r="QJS2" s="60" t="e">
        <f>(QJT2/'1. Портфель'!#REF!)*100</f>
        <v>#REF!</v>
      </c>
      <c r="QJT2" s="61">
        <v>6499</v>
      </c>
      <c r="QJU2" s="60">
        <v>0.06</v>
      </c>
      <c r="QJV2" s="61">
        <v>7395.7219999999998</v>
      </c>
      <c r="QJW2" s="60">
        <f t="shared" ref="QJW2" si="1471">(6197/9719935)*100</f>
        <v>6.3755570381900703E-2</v>
      </c>
      <c r="QJX2" s="61" t="s">
        <v>126</v>
      </c>
      <c r="QJY2" s="9">
        <v>3</v>
      </c>
      <c r="QJZ2" s="6" t="s">
        <v>124</v>
      </c>
      <c r="QKA2" s="60" t="e">
        <f>(QKB2/'1. Портфель'!#REF!)*100</f>
        <v>#REF!</v>
      </c>
      <c r="QKB2" s="61">
        <v>6499</v>
      </c>
      <c r="QKC2" s="60">
        <v>0.06</v>
      </c>
      <c r="QKD2" s="61">
        <v>7395.7219999999998</v>
      </c>
      <c r="QKE2" s="60">
        <f t="shared" ref="QKE2" si="1472">(6197/9719935)*100</f>
        <v>6.3755570381900703E-2</v>
      </c>
      <c r="QKF2" s="61" t="s">
        <v>126</v>
      </c>
      <c r="QKG2" s="9">
        <v>3</v>
      </c>
      <c r="QKH2" s="6" t="s">
        <v>124</v>
      </c>
      <c r="QKI2" s="60" t="e">
        <f>(QKJ2/'1. Портфель'!#REF!)*100</f>
        <v>#REF!</v>
      </c>
      <c r="QKJ2" s="61">
        <v>6499</v>
      </c>
      <c r="QKK2" s="60">
        <v>0.06</v>
      </c>
      <c r="QKL2" s="61">
        <v>7395.7219999999998</v>
      </c>
      <c r="QKM2" s="60">
        <f t="shared" ref="QKM2" si="1473">(6197/9719935)*100</f>
        <v>6.3755570381900703E-2</v>
      </c>
      <c r="QKN2" s="61" t="s">
        <v>126</v>
      </c>
      <c r="QKO2" s="9">
        <v>3</v>
      </c>
      <c r="QKP2" s="6" t="s">
        <v>124</v>
      </c>
      <c r="QKQ2" s="60" t="e">
        <f>(QKR2/'1. Портфель'!#REF!)*100</f>
        <v>#REF!</v>
      </c>
      <c r="QKR2" s="61">
        <v>6499</v>
      </c>
      <c r="QKS2" s="60">
        <v>0.06</v>
      </c>
      <c r="QKT2" s="61">
        <v>7395.7219999999998</v>
      </c>
      <c r="QKU2" s="60">
        <f t="shared" ref="QKU2" si="1474">(6197/9719935)*100</f>
        <v>6.3755570381900703E-2</v>
      </c>
      <c r="QKV2" s="61" t="s">
        <v>126</v>
      </c>
      <c r="QKW2" s="9">
        <v>3</v>
      </c>
      <c r="QKX2" s="6" t="s">
        <v>124</v>
      </c>
      <c r="QKY2" s="60" t="e">
        <f>(QKZ2/'1. Портфель'!#REF!)*100</f>
        <v>#REF!</v>
      </c>
      <c r="QKZ2" s="61">
        <v>6499</v>
      </c>
      <c r="QLA2" s="60">
        <v>0.06</v>
      </c>
      <c r="QLB2" s="61">
        <v>7395.7219999999998</v>
      </c>
      <c r="QLC2" s="60">
        <f t="shared" ref="QLC2" si="1475">(6197/9719935)*100</f>
        <v>6.3755570381900703E-2</v>
      </c>
      <c r="QLD2" s="61" t="s">
        <v>126</v>
      </c>
      <c r="QLE2" s="9">
        <v>3</v>
      </c>
      <c r="QLF2" s="6" t="s">
        <v>124</v>
      </c>
      <c r="QLG2" s="60" t="e">
        <f>(QLH2/'1. Портфель'!#REF!)*100</f>
        <v>#REF!</v>
      </c>
      <c r="QLH2" s="61">
        <v>6499</v>
      </c>
      <c r="QLI2" s="60">
        <v>0.06</v>
      </c>
      <c r="QLJ2" s="61">
        <v>7395.7219999999998</v>
      </c>
      <c r="QLK2" s="60">
        <f t="shared" ref="QLK2" si="1476">(6197/9719935)*100</f>
        <v>6.3755570381900703E-2</v>
      </c>
      <c r="QLL2" s="61" t="s">
        <v>126</v>
      </c>
      <c r="QLM2" s="9">
        <v>3</v>
      </c>
      <c r="QLN2" s="6" t="s">
        <v>124</v>
      </c>
      <c r="QLO2" s="60" t="e">
        <f>(QLP2/'1. Портфель'!#REF!)*100</f>
        <v>#REF!</v>
      </c>
      <c r="QLP2" s="61">
        <v>6499</v>
      </c>
      <c r="QLQ2" s="60">
        <v>0.06</v>
      </c>
      <c r="QLR2" s="61">
        <v>7395.7219999999998</v>
      </c>
      <c r="QLS2" s="60">
        <f t="shared" ref="QLS2" si="1477">(6197/9719935)*100</f>
        <v>6.3755570381900703E-2</v>
      </c>
      <c r="QLT2" s="61" t="s">
        <v>126</v>
      </c>
      <c r="QLU2" s="9">
        <v>3</v>
      </c>
      <c r="QLV2" s="6" t="s">
        <v>124</v>
      </c>
      <c r="QLW2" s="60" t="e">
        <f>(QLX2/'1. Портфель'!#REF!)*100</f>
        <v>#REF!</v>
      </c>
      <c r="QLX2" s="61">
        <v>6499</v>
      </c>
      <c r="QLY2" s="60">
        <v>0.06</v>
      </c>
      <c r="QLZ2" s="61">
        <v>7395.7219999999998</v>
      </c>
      <c r="QMA2" s="60">
        <f t="shared" ref="QMA2" si="1478">(6197/9719935)*100</f>
        <v>6.3755570381900703E-2</v>
      </c>
      <c r="QMB2" s="61" t="s">
        <v>126</v>
      </c>
      <c r="QMC2" s="9">
        <v>3</v>
      </c>
      <c r="QMD2" s="6" t="s">
        <v>124</v>
      </c>
      <c r="QME2" s="60" t="e">
        <f>(QMF2/'1. Портфель'!#REF!)*100</f>
        <v>#REF!</v>
      </c>
      <c r="QMF2" s="61">
        <v>6499</v>
      </c>
      <c r="QMG2" s="60">
        <v>0.06</v>
      </c>
      <c r="QMH2" s="61">
        <v>7395.7219999999998</v>
      </c>
      <c r="QMI2" s="60">
        <f t="shared" ref="QMI2" si="1479">(6197/9719935)*100</f>
        <v>6.3755570381900703E-2</v>
      </c>
      <c r="QMJ2" s="61" t="s">
        <v>126</v>
      </c>
      <c r="QMK2" s="9">
        <v>3</v>
      </c>
      <c r="QML2" s="6" t="s">
        <v>124</v>
      </c>
      <c r="QMM2" s="60" t="e">
        <f>(QMN2/'1. Портфель'!#REF!)*100</f>
        <v>#REF!</v>
      </c>
      <c r="QMN2" s="61">
        <v>6499</v>
      </c>
      <c r="QMO2" s="60">
        <v>0.06</v>
      </c>
      <c r="QMP2" s="61">
        <v>7395.7219999999998</v>
      </c>
      <c r="QMQ2" s="60">
        <f t="shared" ref="QMQ2" si="1480">(6197/9719935)*100</f>
        <v>6.3755570381900703E-2</v>
      </c>
      <c r="QMR2" s="61" t="s">
        <v>126</v>
      </c>
      <c r="QMS2" s="9">
        <v>3</v>
      </c>
      <c r="QMT2" s="6" t="s">
        <v>124</v>
      </c>
      <c r="QMU2" s="60" t="e">
        <f>(QMV2/'1. Портфель'!#REF!)*100</f>
        <v>#REF!</v>
      </c>
      <c r="QMV2" s="61">
        <v>6499</v>
      </c>
      <c r="QMW2" s="60">
        <v>0.06</v>
      </c>
      <c r="QMX2" s="61">
        <v>7395.7219999999998</v>
      </c>
      <c r="QMY2" s="60">
        <f t="shared" ref="QMY2" si="1481">(6197/9719935)*100</f>
        <v>6.3755570381900703E-2</v>
      </c>
      <c r="QMZ2" s="61" t="s">
        <v>126</v>
      </c>
      <c r="QNA2" s="9">
        <v>3</v>
      </c>
      <c r="QNB2" s="6" t="s">
        <v>124</v>
      </c>
      <c r="QNC2" s="60" t="e">
        <f>(QND2/'1. Портфель'!#REF!)*100</f>
        <v>#REF!</v>
      </c>
      <c r="QND2" s="61">
        <v>6499</v>
      </c>
      <c r="QNE2" s="60">
        <v>0.06</v>
      </c>
      <c r="QNF2" s="61">
        <v>7395.7219999999998</v>
      </c>
      <c r="QNG2" s="60">
        <f t="shared" ref="QNG2" si="1482">(6197/9719935)*100</f>
        <v>6.3755570381900703E-2</v>
      </c>
      <c r="QNH2" s="61" t="s">
        <v>126</v>
      </c>
      <c r="QNI2" s="9">
        <v>3</v>
      </c>
      <c r="QNJ2" s="6" t="s">
        <v>124</v>
      </c>
      <c r="QNK2" s="60" t="e">
        <f>(QNL2/'1. Портфель'!#REF!)*100</f>
        <v>#REF!</v>
      </c>
      <c r="QNL2" s="61">
        <v>6499</v>
      </c>
      <c r="QNM2" s="60">
        <v>0.06</v>
      </c>
      <c r="QNN2" s="61">
        <v>7395.7219999999998</v>
      </c>
      <c r="QNO2" s="60">
        <f t="shared" ref="QNO2" si="1483">(6197/9719935)*100</f>
        <v>6.3755570381900703E-2</v>
      </c>
      <c r="QNP2" s="61" t="s">
        <v>126</v>
      </c>
      <c r="QNQ2" s="9">
        <v>3</v>
      </c>
      <c r="QNR2" s="6" t="s">
        <v>124</v>
      </c>
      <c r="QNS2" s="60" t="e">
        <f>(QNT2/'1. Портфель'!#REF!)*100</f>
        <v>#REF!</v>
      </c>
      <c r="QNT2" s="61">
        <v>6499</v>
      </c>
      <c r="QNU2" s="60">
        <v>0.06</v>
      </c>
      <c r="QNV2" s="61">
        <v>7395.7219999999998</v>
      </c>
      <c r="QNW2" s="60">
        <f t="shared" ref="QNW2" si="1484">(6197/9719935)*100</f>
        <v>6.3755570381900703E-2</v>
      </c>
      <c r="QNX2" s="61" t="s">
        <v>126</v>
      </c>
      <c r="QNY2" s="9">
        <v>3</v>
      </c>
      <c r="QNZ2" s="6" t="s">
        <v>124</v>
      </c>
      <c r="QOA2" s="60" t="e">
        <f>(QOB2/'1. Портфель'!#REF!)*100</f>
        <v>#REF!</v>
      </c>
      <c r="QOB2" s="61">
        <v>6499</v>
      </c>
      <c r="QOC2" s="60">
        <v>0.06</v>
      </c>
      <c r="QOD2" s="61">
        <v>7395.7219999999998</v>
      </c>
      <c r="QOE2" s="60">
        <f t="shared" ref="QOE2" si="1485">(6197/9719935)*100</f>
        <v>6.3755570381900703E-2</v>
      </c>
      <c r="QOF2" s="61" t="s">
        <v>126</v>
      </c>
      <c r="QOG2" s="9">
        <v>3</v>
      </c>
      <c r="QOH2" s="6" t="s">
        <v>124</v>
      </c>
      <c r="QOI2" s="60" t="e">
        <f>(QOJ2/'1. Портфель'!#REF!)*100</f>
        <v>#REF!</v>
      </c>
      <c r="QOJ2" s="61">
        <v>6499</v>
      </c>
      <c r="QOK2" s="60">
        <v>0.06</v>
      </c>
      <c r="QOL2" s="61">
        <v>7395.7219999999998</v>
      </c>
      <c r="QOM2" s="60">
        <f t="shared" ref="QOM2" si="1486">(6197/9719935)*100</f>
        <v>6.3755570381900703E-2</v>
      </c>
      <c r="QON2" s="61" t="s">
        <v>126</v>
      </c>
      <c r="QOO2" s="9">
        <v>3</v>
      </c>
      <c r="QOP2" s="6" t="s">
        <v>124</v>
      </c>
      <c r="QOQ2" s="60" t="e">
        <f>(QOR2/'1. Портфель'!#REF!)*100</f>
        <v>#REF!</v>
      </c>
      <c r="QOR2" s="61">
        <v>6499</v>
      </c>
      <c r="QOS2" s="60">
        <v>0.06</v>
      </c>
      <c r="QOT2" s="61">
        <v>7395.7219999999998</v>
      </c>
      <c r="QOU2" s="60">
        <f t="shared" ref="QOU2" si="1487">(6197/9719935)*100</f>
        <v>6.3755570381900703E-2</v>
      </c>
      <c r="QOV2" s="61" t="s">
        <v>126</v>
      </c>
      <c r="QOW2" s="9">
        <v>3</v>
      </c>
      <c r="QOX2" s="6" t="s">
        <v>124</v>
      </c>
      <c r="QOY2" s="60" t="e">
        <f>(QOZ2/'1. Портфель'!#REF!)*100</f>
        <v>#REF!</v>
      </c>
      <c r="QOZ2" s="61">
        <v>6499</v>
      </c>
      <c r="QPA2" s="60">
        <v>0.06</v>
      </c>
      <c r="QPB2" s="61">
        <v>7395.7219999999998</v>
      </c>
      <c r="QPC2" s="60">
        <f t="shared" ref="QPC2" si="1488">(6197/9719935)*100</f>
        <v>6.3755570381900703E-2</v>
      </c>
      <c r="QPD2" s="61" t="s">
        <v>126</v>
      </c>
      <c r="QPE2" s="9">
        <v>3</v>
      </c>
      <c r="QPF2" s="6" t="s">
        <v>124</v>
      </c>
      <c r="QPG2" s="60" t="e">
        <f>(QPH2/'1. Портфель'!#REF!)*100</f>
        <v>#REF!</v>
      </c>
      <c r="QPH2" s="61">
        <v>6499</v>
      </c>
      <c r="QPI2" s="60">
        <v>0.06</v>
      </c>
      <c r="QPJ2" s="61">
        <v>7395.7219999999998</v>
      </c>
      <c r="QPK2" s="60">
        <f t="shared" ref="QPK2" si="1489">(6197/9719935)*100</f>
        <v>6.3755570381900703E-2</v>
      </c>
      <c r="QPL2" s="61" t="s">
        <v>126</v>
      </c>
      <c r="QPM2" s="9">
        <v>3</v>
      </c>
      <c r="QPN2" s="6" t="s">
        <v>124</v>
      </c>
      <c r="QPO2" s="60" t="e">
        <f>(QPP2/'1. Портфель'!#REF!)*100</f>
        <v>#REF!</v>
      </c>
      <c r="QPP2" s="61">
        <v>6499</v>
      </c>
      <c r="QPQ2" s="60">
        <v>0.06</v>
      </c>
      <c r="QPR2" s="61">
        <v>7395.7219999999998</v>
      </c>
      <c r="QPS2" s="60">
        <f t="shared" ref="QPS2" si="1490">(6197/9719935)*100</f>
        <v>6.3755570381900703E-2</v>
      </c>
      <c r="QPT2" s="61" t="s">
        <v>126</v>
      </c>
      <c r="QPU2" s="9">
        <v>3</v>
      </c>
      <c r="QPV2" s="6" t="s">
        <v>124</v>
      </c>
      <c r="QPW2" s="60" t="e">
        <f>(QPX2/'1. Портфель'!#REF!)*100</f>
        <v>#REF!</v>
      </c>
      <c r="QPX2" s="61">
        <v>6499</v>
      </c>
      <c r="QPY2" s="60">
        <v>0.06</v>
      </c>
      <c r="QPZ2" s="61">
        <v>7395.7219999999998</v>
      </c>
      <c r="QQA2" s="60">
        <f t="shared" ref="QQA2" si="1491">(6197/9719935)*100</f>
        <v>6.3755570381900703E-2</v>
      </c>
      <c r="QQB2" s="61" t="s">
        <v>126</v>
      </c>
      <c r="QQC2" s="9">
        <v>3</v>
      </c>
      <c r="QQD2" s="6" t="s">
        <v>124</v>
      </c>
      <c r="QQE2" s="60" t="e">
        <f>(QQF2/'1. Портфель'!#REF!)*100</f>
        <v>#REF!</v>
      </c>
      <c r="QQF2" s="61">
        <v>6499</v>
      </c>
      <c r="QQG2" s="60">
        <v>0.06</v>
      </c>
      <c r="QQH2" s="61">
        <v>7395.7219999999998</v>
      </c>
      <c r="QQI2" s="60">
        <f t="shared" ref="QQI2" si="1492">(6197/9719935)*100</f>
        <v>6.3755570381900703E-2</v>
      </c>
      <c r="QQJ2" s="61" t="s">
        <v>126</v>
      </c>
      <c r="QQK2" s="9">
        <v>3</v>
      </c>
      <c r="QQL2" s="6" t="s">
        <v>124</v>
      </c>
      <c r="QQM2" s="60" t="e">
        <f>(QQN2/'1. Портфель'!#REF!)*100</f>
        <v>#REF!</v>
      </c>
      <c r="QQN2" s="61">
        <v>6499</v>
      </c>
      <c r="QQO2" s="60">
        <v>0.06</v>
      </c>
      <c r="QQP2" s="61">
        <v>7395.7219999999998</v>
      </c>
      <c r="QQQ2" s="60">
        <f t="shared" ref="QQQ2" si="1493">(6197/9719935)*100</f>
        <v>6.3755570381900703E-2</v>
      </c>
      <c r="QQR2" s="61" t="s">
        <v>126</v>
      </c>
      <c r="QQS2" s="9">
        <v>3</v>
      </c>
      <c r="QQT2" s="6" t="s">
        <v>124</v>
      </c>
      <c r="QQU2" s="60" t="e">
        <f>(QQV2/'1. Портфель'!#REF!)*100</f>
        <v>#REF!</v>
      </c>
      <c r="QQV2" s="61">
        <v>6499</v>
      </c>
      <c r="QQW2" s="60">
        <v>0.06</v>
      </c>
      <c r="QQX2" s="61">
        <v>7395.7219999999998</v>
      </c>
      <c r="QQY2" s="60">
        <f t="shared" ref="QQY2" si="1494">(6197/9719935)*100</f>
        <v>6.3755570381900703E-2</v>
      </c>
      <c r="QQZ2" s="61" t="s">
        <v>126</v>
      </c>
      <c r="QRA2" s="9">
        <v>3</v>
      </c>
      <c r="QRB2" s="6" t="s">
        <v>124</v>
      </c>
      <c r="QRC2" s="60" t="e">
        <f>(QRD2/'1. Портфель'!#REF!)*100</f>
        <v>#REF!</v>
      </c>
      <c r="QRD2" s="61">
        <v>6499</v>
      </c>
      <c r="QRE2" s="60">
        <v>0.06</v>
      </c>
      <c r="QRF2" s="61">
        <v>7395.7219999999998</v>
      </c>
      <c r="QRG2" s="60">
        <f t="shared" ref="QRG2" si="1495">(6197/9719935)*100</f>
        <v>6.3755570381900703E-2</v>
      </c>
      <c r="QRH2" s="61" t="s">
        <v>126</v>
      </c>
      <c r="QRI2" s="9">
        <v>3</v>
      </c>
      <c r="QRJ2" s="6" t="s">
        <v>124</v>
      </c>
      <c r="QRK2" s="60" t="e">
        <f>(QRL2/'1. Портфель'!#REF!)*100</f>
        <v>#REF!</v>
      </c>
      <c r="QRL2" s="61">
        <v>6499</v>
      </c>
      <c r="QRM2" s="60">
        <v>0.06</v>
      </c>
      <c r="QRN2" s="61">
        <v>7395.7219999999998</v>
      </c>
      <c r="QRO2" s="60">
        <f t="shared" ref="QRO2" si="1496">(6197/9719935)*100</f>
        <v>6.3755570381900703E-2</v>
      </c>
      <c r="QRP2" s="61" t="s">
        <v>126</v>
      </c>
      <c r="QRQ2" s="9">
        <v>3</v>
      </c>
      <c r="QRR2" s="6" t="s">
        <v>124</v>
      </c>
      <c r="QRS2" s="60" t="e">
        <f>(QRT2/'1. Портфель'!#REF!)*100</f>
        <v>#REF!</v>
      </c>
      <c r="QRT2" s="61">
        <v>6499</v>
      </c>
      <c r="QRU2" s="60">
        <v>0.06</v>
      </c>
      <c r="QRV2" s="61">
        <v>7395.7219999999998</v>
      </c>
      <c r="QRW2" s="60">
        <f t="shared" ref="QRW2" si="1497">(6197/9719935)*100</f>
        <v>6.3755570381900703E-2</v>
      </c>
      <c r="QRX2" s="61" t="s">
        <v>126</v>
      </c>
      <c r="QRY2" s="9">
        <v>3</v>
      </c>
      <c r="QRZ2" s="6" t="s">
        <v>124</v>
      </c>
      <c r="QSA2" s="60" t="e">
        <f>(QSB2/'1. Портфель'!#REF!)*100</f>
        <v>#REF!</v>
      </c>
      <c r="QSB2" s="61">
        <v>6499</v>
      </c>
      <c r="QSC2" s="60">
        <v>0.06</v>
      </c>
      <c r="QSD2" s="61">
        <v>7395.7219999999998</v>
      </c>
      <c r="QSE2" s="60">
        <f t="shared" ref="QSE2" si="1498">(6197/9719935)*100</f>
        <v>6.3755570381900703E-2</v>
      </c>
      <c r="QSF2" s="61" t="s">
        <v>126</v>
      </c>
      <c r="QSG2" s="9">
        <v>3</v>
      </c>
      <c r="QSH2" s="6" t="s">
        <v>124</v>
      </c>
      <c r="QSI2" s="60" t="e">
        <f>(QSJ2/'1. Портфель'!#REF!)*100</f>
        <v>#REF!</v>
      </c>
      <c r="QSJ2" s="61">
        <v>6499</v>
      </c>
      <c r="QSK2" s="60">
        <v>0.06</v>
      </c>
      <c r="QSL2" s="61">
        <v>7395.7219999999998</v>
      </c>
      <c r="QSM2" s="60">
        <f t="shared" ref="QSM2" si="1499">(6197/9719935)*100</f>
        <v>6.3755570381900703E-2</v>
      </c>
      <c r="QSN2" s="61" t="s">
        <v>126</v>
      </c>
      <c r="QSO2" s="9">
        <v>3</v>
      </c>
      <c r="QSP2" s="6" t="s">
        <v>124</v>
      </c>
      <c r="QSQ2" s="60" t="e">
        <f>(QSR2/'1. Портфель'!#REF!)*100</f>
        <v>#REF!</v>
      </c>
      <c r="QSR2" s="61">
        <v>6499</v>
      </c>
      <c r="QSS2" s="60">
        <v>0.06</v>
      </c>
      <c r="QST2" s="61">
        <v>7395.7219999999998</v>
      </c>
      <c r="QSU2" s="60">
        <f t="shared" ref="QSU2" si="1500">(6197/9719935)*100</f>
        <v>6.3755570381900703E-2</v>
      </c>
      <c r="QSV2" s="61" t="s">
        <v>126</v>
      </c>
      <c r="QSW2" s="9">
        <v>3</v>
      </c>
      <c r="QSX2" s="6" t="s">
        <v>124</v>
      </c>
      <c r="QSY2" s="60" t="e">
        <f>(QSZ2/'1. Портфель'!#REF!)*100</f>
        <v>#REF!</v>
      </c>
      <c r="QSZ2" s="61">
        <v>6499</v>
      </c>
      <c r="QTA2" s="60">
        <v>0.06</v>
      </c>
      <c r="QTB2" s="61">
        <v>7395.7219999999998</v>
      </c>
      <c r="QTC2" s="60">
        <f t="shared" ref="QTC2" si="1501">(6197/9719935)*100</f>
        <v>6.3755570381900703E-2</v>
      </c>
      <c r="QTD2" s="61" t="s">
        <v>126</v>
      </c>
      <c r="QTE2" s="9">
        <v>3</v>
      </c>
      <c r="QTF2" s="6" t="s">
        <v>124</v>
      </c>
      <c r="QTG2" s="60" t="e">
        <f>(QTH2/'1. Портфель'!#REF!)*100</f>
        <v>#REF!</v>
      </c>
      <c r="QTH2" s="61">
        <v>6499</v>
      </c>
      <c r="QTI2" s="60">
        <v>0.06</v>
      </c>
      <c r="QTJ2" s="61">
        <v>7395.7219999999998</v>
      </c>
      <c r="QTK2" s="60">
        <f t="shared" ref="QTK2" si="1502">(6197/9719935)*100</f>
        <v>6.3755570381900703E-2</v>
      </c>
      <c r="QTL2" s="61" t="s">
        <v>126</v>
      </c>
      <c r="QTM2" s="9">
        <v>3</v>
      </c>
      <c r="QTN2" s="6" t="s">
        <v>124</v>
      </c>
      <c r="QTO2" s="60" t="e">
        <f>(QTP2/'1. Портфель'!#REF!)*100</f>
        <v>#REF!</v>
      </c>
      <c r="QTP2" s="61">
        <v>6499</v>
      </c>
      <c r="QTQ2" s="60">
        <v>0.06</v>
      </c>
      <c r="QTR2" s="61">
        <v>7395.7219999999998</v>
      </c>
      <c r="QTS2" s="60">
        <f t="shared" ref="QTS2" si="1503">(6197/9719935)*100</f>
        <v>6.3755570381900703E-2</v>
      </c>
      <c r="QTT2" s="61" t="s">
        <v>126</v>
      </c>
      <c r="QTU2" s="9">
        <v>3</v>
      </c>
      <c r="QTV2" s="6" t="s">
        <v>124</v>
      </c>
      <c r="QTW2" s="60" t="e">
        <f>(QTX2/'1. Портфель'!#REF!)*100</f>
        <v>#REF!</v>
      </c>
      <c r="QTX2" s="61">
        <v>6499</v>
      </c>
      <c r="QTY2" s="60">
        <v>0.06</v>
      </c>
      <c r="QTZ2" s="61">
        <v>7395.7219999999998</v>
      </c>
      <c r="QUA2" s="60">
        <f t="shared" ref="QUA2" si="1504">(6197/9719935)*100</f>
        <v>6.3755570381900703E-2</v>
      </c>
      <c r="QUB2" s="61" t="s">
        <v>126</v>
      </c>
      <c r="QUC2" s="9">
        <v>3</v>
      </c>
      <c r="QUD2" s="6" t="s">
        <v>124</v>
      </c>
      <c r="QUE2" s="60" t="e">
        <f>(QUF2/'1. Портфель'!#REF!)*100</f>
        <v>#REF!</v>
      </c>
      <c r="QUF2" s="61">
        <v>6499</v>
      </c>
      <c r="QUG2" s="60">
        <v>0.06</v>
      </c>
      <c r="QUH2" s="61">
        <v>7395.7219999999998</v>
      </c>
      <c r="QUI2" s="60">
        <f t="shared" ref="QUI2" si="1505">(6197/9719935)*100</f>
        <v>6.3755570381900703E-2</v>
      </c>
      <c r="QUJ2" s="61" t="s">
        <v>126</v>
      </c>
      <c r="QUK2" s="9">
        <v>3</v>
      </c>
      <c r="QUL2" s="6" t="s">
        <v>124</v>
      </c>
      <c r="QUM2" s="60" t="e">
        <f>(QUN2/'1. Портфель'!#REF!)*100</f>
        <v>#REF!</v>
      </c>
      <c r="QUN2" s="61">
        <v>6499</v>
      </c>
      <c r="QUO2" s="60">
        <v>0.06</v>
      </c>
      <c r="QUP2" s="61">
        <v>7395.7219999999998</v>
      </c>
      <c r="QUQ2" s="60">
        <f t="shared" ref="QUQ2" si="1506">(6197/9719935)*100</f>
        <v>6.3755570381900703E-2</v>
      </c>
      <c r="QUR2" s="61" t="s">
        <v>126</v>
      </c>
      <c r="QUS2" s="9">
        <v>3</v>
      </c>
      <c r="QUT2" s="6" t="s">
        <v>124</v>
      </c>
      <c r="QUU2" s="60" t="e">
        <f>(QUV2/'1. Портфель'!#REF!)*100</f>
        <v>#REF!</v>
      </c>
      <c r="QUV2" s="61">
        <v>6499</v>
      </c>
      <c r="QUW2" s="60">
        <v>0.06</v>
      </c>
      <c r="QUX2" s="61">
        <v>7395.7219999999998</v>
      </c>
      <c r="QUY2" s="60">
        <f t="shared" ref="QUY2" si="1507">(6197/9719935)*100</f>
        <v>6.3755570381900703E-2</v>
      </c>
      <c r="QUZ2" s="61" t="s">
        <v>126</v>
      </c>
      <c r="QVA2" s="9">
        <v>3</v>
      </c>
      <c r="QVB2" s="6" t="s">
        <v>124</v>
      </c>
      <c r="QVC2" s="60" t="e">
        <f>(QVD2/'1. Портфель'!#REF!)*100</f>
        <v>#REF!</v>
      </c>
      <c r="QVD2" s="61">
        <v>6499</v>
      </c>
      <c r="QVE2" s="60">
        <v>0.06</v>
      </c>
      <c r="QVF2" s="61">
        <v>7395.7219999999998</v>
      </c>
      <c r="QVG2" s="60">
        <f t="shared" ref="QVG2" si="1508">(6197/9719935)*100</f>
        <v>6.3755570381900703E-2</v>
      </c>
      <c r="QVH2" s="61" t="s">
        <v>126</v>
      </c>
      <c r="QVI2" s="9">
        <v>3</v>
      </c>
      <c r="QVJ2" s="6" t="s">
        <v>124</v>
      </c>
      <c r="QVK2" s="60" t="e">
        <f>(QVL2/'1. Портфель'!#REF!)*100</f>
        <v>#REF!</v>
      </c>
      <c r="QVL2" s="61">
        <v>6499</v>
      </c>
      <c r="QVM2" s="60">
        <v>0.06</v>
      </c>
      <c r="QVN2" s="61">
        <v>7395.7219999999998</v>
      </c>
      <c r="QVO2" s="60">
        <f t="shared" ref="QVO2" si="1509">(6197/9719935)*100</f>
        <v>6.3755570381900703E-2</v>
      </c>
      <c r="QVP2" s="61" t="s">
        <v>126</v>
      </c>
      <c r="QVQ2" s="9">
        <v>3</v>
      </c>
      <c r="QVR2" s="6" t="s">
        <v>124</v>
      </c>
      <c r="QVS2" s="60" t="e">
        <f>(QVT2/'1. Портфель'!#REF!)*100</f>
        <v>#REF!</v>
      </c>
      <c r="QVT2" s="61">
        <v>6499</v>
      </c>
      <c r="QVU2" s="60">
        <v>0.06</v>
      </c>
      <c r="QVV2" s="61">
        <v>7395.7219999999998</v>
      </c>
      <c r="QVW2" s="60">
        <f t="shared" ref="QVW2" si="1510">(6197/9719935)*100</f>
        <v>6.3755570381900703E-2</v>
      </c>
      <c r="QVX2" s="61" t="s">
        <v>126</v>
      </c>
      <c r="QVY2" s="9">
        <v>3</v>
      </c>
      <c r="QVZ2" s="6" t="s">
        <v>124</v>
      </c>
      <c r="QWA2" s="60" t="e">
        <f>(QWB2/'1. Портфель'!#REF!)*100</f>
        <v>#REF!</v>
      </c>
      <c r="QWB2" s="61">
        <v>6499</v>
      </c>
      <c r="QWC2" s="60">
        <v>0.06</v>
      </c>
      <c r="QWD2" s="61">
        <v>7395.7219999999998</v>
      </c>
      <c r="QWE2" s="60">
        <f t="shared" ref="QWE2" si="1511">(6197/9719935)*100</f>
        <v>6.3755570381900703E-2</v>
      </c>
      <c r="QWF2" s="61" t="s">
        <v>126</v>
      </c>
      <c r="QWG2" s="9">
        <v>3</v>
      </c>
      <c r="QWH2" s="6" t="s">
        <v>124</v>
      </c>
      <c r="QWI2" s="60" t="e">
        <f>(QWJ2/'1. Портфель'!#REF!)*100</f>
        <v>#REF!</v>
      </c>
      <c r="QWJ2" s="61">
        <v>6499</v>
      </c>
      <c r="QWK2" s="60">
        <v>0.06</v>
      </c>
      <c r="QWL2" s="61">
        <v>7395.7219999999998</v>
      </c>
      <c r="QWM2" s="60">
        <f t="shared" ref="QWM2" si="1512">(6197/9719935)*100</f>
        <v>6.3755570381900703E-2</v>
      </c>
      <c r="QWN2" s="61" t="s">
        <v>126</v>
      </c>
      <c r="QWO2" s="9">
        <v>3</v>
      </c>
      <c r="QWP2" s="6" t="s">
        <v>124</v>
      </c>
      <c r="QWQ2" s="60" t="e">
        <f>(QWR2/'1. Портфель'!#REF!)*100</f>
        <v>#REF!</v>
      </c>
      <c r="QWR2" s="61">
        <v>6499</v>
      </c>
      <c r="QWS2" s="60">
        <v>0.06</v>
      </c>
      <c r="QWT2" s="61">
        <v>7395.7219999999998</v>
      </c>
      <c r="QWU2" s="60">
        <f t="shared" ref="QWU2" si="1513">(6197/9719935)*100</f>
        <v>6.3755570381900703E-2</v>
      </c>
      <c r="QWV2" s="61" t="s">
        <v>126</v>
      </c>
      <c r="QWW2" s="9">
        <v>3</v>
      </c>
      <c r="QWX2" s="6" t="s">
        <v>124</v>
      </c>
      <c r="QWY2" s="60" t="e">
        <f>(QWZ2/'1. Портфель'!#REF!)*100</f>
        <v>#REF!</v>
      </c>
      <c r="QWZ2" s="61">
        <v>6499</v>
      </c>
      <c r="QXA2" s="60">
        <v>0.06</v>
      </c>
      <c r="QXB2" s="61">
        <v>7395.7219999999998</v>
      </c>
      <c r="QXC2" s="60">
        <f t="shared" ref="QXC2" si="1514">(6197/9719935)*100</f>
        <v>6.3755570381900703E-2</v>
      </c>
      <c r="QXD2" s="61" t="s">
        <v>126</v>
      </c>
      <c r="QXE2" s="9">
        <v>3</v>
      </c>
      <c r="QXF2" s="6" t="s">
        <v>124</v>
      </c>
      <c r="QXG2" s="60" t="e">
        <f>(QXH2/'1. Портфель'!#REF!)*100</f>
        <v>#REF!</v>
      </c>
      <c r="QXH2" s="61">
        <v>6499</v>
      </c>
      <c r="QXI2" s="60">
        <v>0.06</v>
      </c>
      <c r="QXJ2" s="61">
        <v>7395.7219999999998</v>
      </c>
      <c r="QXK2" s="60">
        <f t="shared" ref="QXK2" si="1515">(6197/9719935)*100</f>
        <v>6.3755570381900703E-2</v>
      </c>
      <c r="QXL2" s="61" t="s">
        <v>126</v>
      </c>
      <c r="QXM2" s="9">
        <v>3</v>
      </c>
      <c r="QXN2" s="6" t="s">
        <v>124</v>
      </c>
      <c r="QXO2" s="60" t="e">
        <f>(QXP2/'1. Портфель'!#REF!)*100</f>
        <v>#REF!</v>
      </c>
      <c r="QXP2" s="61">
        <v>6499</v>
      </c>
      <c r="QXQ2" s="60">
        <v>0.06</v>
      </c>
      <c r="QXR2" s="61">
        <v>7395.7219999999998</v>
      </c>
      <c r="QXS2" s="60">
        <f t="shared" ref="QXS2" si="1516">(6197/9719935)*100</f>
        <v>6.3755570381900703E-2</v>
      </c>
      <c r="QXT2" s="61" t="s">
        <v>126</v>
      </c>
      <c r="QXU2" s="9">
        <v>3</v>
      </c>
      <c r="QXV2" s="6" t="s">
        <v>124</v>
      </c>
      <c r="QXW2" s="60" t="e">
        <f>(QXX2/'1. Портфель'!#REF!)*100</f>
        <v>#REF!</v>
      </c>
      <c r="QXX2" s="61">
        <v>6499</v>
      </c>
      <c r="QXY2" s="60">
        <v>0.06</v>
      </c>
      <c r="QXZ2" s="61">
        <v>7395.7219999999998</v>
      </c>
      <c r="QYA2" s="60">
        <f t="shared" ref="QYA2" si="1517">(6197/9719935)*100</f>
        <v>6.3755570381900703E-2</v>
      </c>
      <c r="QYB2" s="61" t="s">
        <v>126</v>
      </c>
      <c r="QYC2" s="9">
        <v>3</v>
      </c>
      <c r="QYD2" s="6" t="s">
        <v>124</v>
      </c>
      <c r="QYE2" s="60" t="e">
        <f>(QYF2/'1. Портфель'!#REF!)*100</f>
        <v>#REF!</v>
      </c>
      <c r="QYF2" s="61">
        <v>6499</v>
      </c>
      <c r="QYG2" s="60">
        <v>0.06</v>
      </c>
      <c r="QYH2" s="61">
        <v>7395.7219999999998</v>
      </c>
      <c r="QYI2" s="60">
        <f t="shared" ref="QYI2" si="1518">(6197/9719935)*100</f>
        <v>6.3755570381900703E-2</v>
      </c>
      <c r="QYJ2" s="61" t="s">
        <v>126</v>
      </c>
      <c r="QYK2" s="9">
        <v>3</v>
      </c>
      <c r="QYL2" s="6" t="s">
        <v>124</v>
      </c>
      <c r="QYM2" s="60" t="e">
        <f>(QYN2/'1. Портфель'!#REF!)*100</f>
        <v>#REF!</v>
      </c>
      <c r="QYN2" s="61">
        <v>6499</v>
      </c>
      <c r="QYO2" s="60">
        <v>0.06</v>
      </c>
      <c r="QYP2" s="61">
        <v>7395.7219999999998</v>
      </c>
      <c r="QYQ2" s="60">
        <f t="shared" ref="QYQ2" si="1519">(6197/9719935)*100</f>
        <v>6.3755570381900703E-2</v>
      </c>
      <c r="QYR2" s="61" t="s">
        <v>126</v>
      </c>
      <c r="QYS2" s="9">
        <v>3</v>
      </c>
      <c r="QYT2" s="6" t="s">
        <v>124</v>
      </c>
      <c r="QYU2" s="60" t="e">
        <f>(QYV2/'1. Портфель'!#REF!)*100</f>
        <v>#REF!</v>
      </c>
      <c r="QYV2" s="61">
        <v>6499</v>
      </c>
      <c r="QYW2" s="60">
        <v>0.06</v>
      </c>
      <c r="QYX2" s="61">
        <v>7395.7219999999998</v>
      </c>
      <c r="QYY2" s="60">
        <f t="shared" ref="QYY2" si="1520">(6197/9719935)*100</f>
        <v>6.3755570381900703E-2</v>
      </c>
      <c r="QYZ2" s="61" t="s">
        <v>126</v>
      </c>
      <c r="QZA2" s="9">
        <v>3</v>
      </c>
      <c r="QZB2" s="6" t="s">
        <v>124</v>
      </c>
      <c r="QZC2" s="60" t="e">
        <f>(QZD2/'1. Портфель'!#REF!)*100</f>
        <v>#REF!</v>
      </c>
      <c r="QZD2" s="61">
        <v>6499</v>
      </c>
      <c r="QZE2" s="60">
        <v>0.06</v>
      </c>
      <c r="QZF2" s="61">
        <v>7395.7219999999998</v>
      </c>
      <c r="QZG2" s="60">
        <f t="shared" ref="QZG2" si="1521">(6197/9719935)*100</f>
        <v>6.3755570381900703E-2</v>
      </c>
      <c r="QZH2" s="61" t="s">
        <v>126</v>
      </c>
      <c r="QZI2" s="9">
        <v>3</v>
      </c>
      <c r="QZJ2" s="6" t="s">
        <v>124</v>
      </c>
      <c r="QZK2" s="60" t="e">
        <f>(QZL2/'1. Портфель'!#REF!)*100</f>
        <v>#REF!</v>
      </c>
      <c r="QZL2" s="61">
        <v>6499</v>
      </c>
      <c r="QZM2" s="60">
        <v>0.06</v>
      </c>
      <c r="QZN2" s="61">
        <v>7395.7219999999998</v>
      </c>
      <c r="QZO2" s="60">
        <f t="shared" ref="QZO2" si="1522">(6197/9719935)*100</f>
        <v>6.3755570381900703E-2</v>
      </c>
      <c r="QZP2" s="61" t="s">
        <v>126</v>
      </c>
      <c r="QZQ2" s="9">
        <v>3</v>
      </c>
      <c r="QZR2" s="6" t="s">
        <v>124</v>
      </c>
      <c r="QZS2" s="60" t="e">
        <f>(QZT2/'1. Портфель'!#REF!)*100</f>
        <v>#REF!</v>
      </c>
      <c r="QZT2" s="61">
        <v>6499</v>
      </c>
      <c r="QZU2" s="60">
        <v>0.06</v>
      </c>
      <c r="QZV2" s="61">
        <v>7395.7219999999998</v>
      </c>
      <c r="QZW2" s="60">
        <f t="shared" ref="QZW2" si="1523">(6197/9719935)*100</f>
        <v>6.3755570381900703E-2</v>
      </c>
      <c r="QZX2" s="61" t="s">
        <v>126</v>
      </c>
      <c r="QZY2" s="9">
        <v>3</v>
      </c>
      <c r="QZZ2" s="6" t="s">
        <v>124</v>
      </c>
      <c r="RAA2" s="60" t="e">
        <f>(RAB2/'1. Портфель'!#REF!)*100</f>
        <v>#REF!</v>
      </c>
      <c r="RAB2" s="61">
        <v>6499</v>
      </c>
      <c r="RAC2" s="60">
        <v>0.06</v>
      </c>
      <c r="RAD2" s="61">
        <v>7395.7219999999998</v>
      </c>
      <c r="RAE2" s="60">
        <f t="shared" ref="RAE2" si="1524">(6197/9719935)*100</f>
        <v>6.3755570381900703E-2</v>
      </c>
      <c r="RAF2" s="61" t="s">
        <v>126</v>
      </c>
      <c r="RAG2" s="9">
        <v>3</v>
      </c>
      <c r="RAH2" s="6" t="s">
        <v>124</v>
      </c>
      <c r="RAI2" s="60" t="e">
        <f>(RAJ2/'1. Портфель'!#REF!)*100</f>
        <v>#REF!</v>
      </c>
      <c r="RAJ2" s="61">
        <v>6499</v>
      </c>
      <c r="RAK2" s="60">
        <v>0.06</v>
      </c>
      <c r="RAL2" s="61">
        <v>7395.7219999999998</v>
      </c>
      <c r="RAM2" s="60">
        <f t="shared" ref="RAM2" si="1525">(6197/9719935)*100</f>
        <v>6.3755570381900703E-2</v>
      </c>
      <c r="RAN2" s="61" t="s">
        <v>126</v>
      </c>
      <c r="RAO2" s="9">
        <v>3</v>
      </c>
      <c r="RAP2" s="6" t="s">
        <v>124</v>
      </c>
      <c r="RAQ2" s="60" t="e">
        <f>(RAR2/'1. Портфель'!#REF!)*100</f>
        <v>#REF!</v>
      </c>
      <c r="RAR2" s="61">
        <v>6499</v>
      </c>
      <c r="RAS2" s="60">
        <v>0.06</v>
      </c>
      <c r="RAT2" s="61">
        <v>7395.7219999999998</v>
      </c>
      <c r="RAU2" s="60">
        <f t="shared" ref="RAU2" si="1526">(6197/9719935)*100</f>
        <v>6.3755570381900703E-2</v>
      </c>
      <c r="RAV2" s="61" t="s">
        <v>126</v>
      </c>
      <c r="RAW2" s="9">
        <v>3</v>
      </c>
      <c r="RAX2" s="6" t="s">
        <v>124</v>
      </c>
      <c r="RAY2" s="60" t="e">
        <f>(RAZ2/'1. Портфель'!#REF!)*100</f>
        <v>#REF!</v>
      </c>
      <c r="RAZ2" s="61">
        <v>6499</v>
      </c>
      <c r="RBA2" s="60">
        <v>0.06</v>
      </c>
      <c r="RBB2" s="61">
        <v>7395.7219999999998</v>
      </c>
      <c r="RBC2" s="60">
        <f t="shared" ref="RBC2" si="1527">(6197/9719935)*100</f>
        <v>6.3755570381900703E-2</v>
      </c>
      <c r="RBD2" s="61" t="s">
        <v>126</v>
      </c>
      <c r="RBE2" s="9">
        <v>3</v>
      </c>
      <c r="RBF2" s="6" t="s">
        <v>124</v>
      </c>
      <c r="RBG2" s="60" t="e">
        <f>(RBH2/'1. Портфель'!#REF!)*100</f>
        <v>#REF!</v>
      </c>
      <c r="RBH2" s="61">
        <v>6499</v>
      </c>
      <c r="RBI2" s="60">
        <v>0.06</v>
      </c>
      <c r="RBJ2" s="61">
        <v>7395.7219999999998</v>
      </c>
      <c r="RBK2" s="60">
        <f t="shared" ref="RBK2" si="1528">(6197/9719935)*100</f>
        <v>6.3755570381900703E-2</v>
      </c>
      <c r="RBL2" s="61" t="s">
        <v>126</v>
      </c>
      <c r="RBM2" s="9">
        <v>3</v>
      </c>
      <c r="RBN2" s="6" t="s">
        <v>124</v>
      </c>
      <c r="RBO2" s="60" t="e">
        <f>(RBP2/'1. Портфель'!#REF!)*100</f>
        <v>#REF!</v>
      </c>
      <c r="RBP2" s="61">
        <v>6499</v>
      </c>
      <c r="RBQ2" s="60">
        <v>0.06</v>
      </c>
      <c r="RBR2" s="61">
        <v>7395.7219999999998</v>
      </c>
      <c r="RBS2" s="60">
        <f t="shared" ref="RBS2" si="1529">(6197/9719935)*100</f>
        <v>6.3755570381900703E-2</v>
      </c>
      <c r="RBT2" s="61" t="s">
        <v>126</v>
      </c>
      <c r="RBU2" s="9">
        <v>3</v>
      </c>
      <c r="RBV2" s="6" t="s">
        <v>124</v>
      </c>
      <c r="RBW2" s="60" t="e">
        <f>(RBX2/'1. Портфель'!#REF!)*100</f>
        <v>#REF!</v>
      </c>
      <c r="RBX2" s="61">
        <v>6499</v>
      </c>
      <c r="RBY2" s="60">
        <v>0.06</v>
      </c>
      <c r="RBZ2" s="61">
        <v>7395.7219999999998</v>
      </c>
      <c r="RCA2" s="60">
        <f t="shared" ref="RCA2" si="1530">(6197/9719935)*100</f>
        <v>6.3755570381900703E-2</v>
      </c>
      <c r="RCB2" s="61" t="s">
        <v>126</v>
      </c>
      <c r="RCC2" s="9">
        <v>3</v>
      </c>
      <c r="RCD2" s="6" t="s">
        <v>124</v>
      </c>
      <c r="RCE2" s="60" t="e">
        <f>(RCF2/'1. Портфель'!#REF!)*100</f>
        <v>#REF!</v>
      </c>
      <c r="RCF2" s="61">
        <v>6499</v>
      </c>
      <c r="RCG2" s="60">
        <v>0.06</v>
      </c>
      <c r="RCH2" s="61">
        <v>7395.7219999999998</v>
      </c>
      <c r="RCI2" s="60">
        <f t="shared" ref="RCI2" si="1531">(6197/9719935)*100</f>
        <v>6.3755570381900703E-2</v>
      </c>
      <c r="RCJ2" s="61" t="s">
        <v>126</v>
      </c>
      <c r="RCK2" s="9">
        <v>3</v>
      </c>
      <c r="RCL2" s="6" t="s">
        <v>124</v>
      </c>
      <c r="RCM2" s="60" t="e">
        <f>(RCN2/'1. Портфель'!#REF!)*100</f>
        <v>#REF!</v>
      </c>
      <c r="RCN2" s="61">
        <v>6499</v>
      </c>
      <c r="RCO2" s="60">
        <v>0.06</v>
      </c>
      <c r="RCP2" s="61">
        <v>7395.7219999999998</v>
      </c>
      <c r="RCQ2" s="60">
        <f t="shared" ref="RCQ2" si="1532">(6197/9719935)*100</f>
        <v>6.3755570381900703E-2</v>
      </c>
      <c r="RCR2" s="61" t="s">
        <v>126</v>
      </c>
      <c r="RCS2" s="9">
        <v>3</v>
      </c>
      <c r="RCT2" s="6" t="s">
        <v>124</v>
      </c>
      <c r="RCU2" s="60" t="e">
        <f>(RCV2/'1. Портфель'!#REF!)*100</f>
        <v>#REF!</v>
      </c>
      <c r="RCV2" s="61">
        <v>6499</v>
      </c>
      <c r="RCW2" s="60">
        <v>0.06</v>
      </c>
      <c r="RCX2" s="61">
        <v>7395.7219999999998</v>
      </c>
      <c r="RCY2" s="60">
        <f t="shared" ref="RCY2" si="1533">(6197/9719935)*100</f>
        <v>6.3755570381900703E-2</v>
      </c>
      <c r="RCZ2" s="61" t="s">
        <v>126</v>
      </c>
      <c r="RDA2" s="9">
        <v>3</v>
      </c>
      <c r="RDB2" s="6" t="s">
        <v>124</v>
      </c>
      <c r="RDC2" s="60" t="e">
        <f>(RDD2/'1. Портфель'!#REF!)*100</f>
        <v>#REF!</v>
      </c>
      <c r="RDD2" s="61">
        <v>6499</v>
      </c>
      <c r="RDE2" s="60">
        <v>0.06</v>
      </c>
      <c r="RDF2" s="61">
        <v>7395.7219999999998</v>
      </c>
      <c r="RDG2" s="60">
        <f t="shared" ref="RDG2" si="1534">(6197/9719935)*100</f>
        <v>6.3755570381900703E-2</v>
      </c>
      <c r="RDH2" s="61" t="s">
        <v>126</v>
      </c>
      <c r="RDI2" s="9">
        <v>3</v>
      </c>
      <c r="RDJ2" s="6" t="s">
        <v>124</v>
      </c>
      <c r="RDK2" s="60" t="e">
        <f>(RDL2/'1. Портфель'!#REF!)*100</f>
        <v>#REF!</v>
      </c>
      <c r="RDL2" s="61">
        <v>6499</v>
      </c>
      <c r="RDM2" s="60">
        <v>0.06</v>
      </c>
      <c r="RDN2" s="61">
        <v>7395.7219999999998</v>
      </c>
      <c r="RDO2" s="60">
        <f t="shared" ref="RDO2" si="1535">(6197/9719935)*100</f>
        <v>6.3755570381900703E-2</v>
      </c>
      <c r="RDP2" s="61" t="s">
        <v>126</v>
      </c>
      <c r="RDQ2" s="9">
        <v>3</v>
      </c>
      <c r="RDR2" s="6" t="s">
        <v>124</v>
      </c>
      <c r="RDS2" s="60" t="e">
        <f>(RDT2/'1. Портфель'!#REF!)*100</f>
        <v>#REF!</v>
      </c>
      <c r="RDT2" s="61">
        <v>6499</v>
      </c>
      <c r="RDU2" s="60">
        <v>0.06</v>
      </c>
      <c r="RDV2" s="61">
        <v>7395.7219999999998</v>
      </c>
      <c r="RDW2" s="60">
        <f t="shared" ref="RDW2" si="1536">(6197/9719935)*100</f>
        <v>6.3755570381900703E-2</v>
      </c>
      <c r="RDX2" s="61" t="s">
        <v>126</v>
      </c>
      <c r="RDY2" s="9">
        <v>3</v>
      </c>
      <c r="RDZ2" s="6" t="s">
        <v>124</v>
      </c>
      <c r="REA2" s="60" t="e">
        <f>(REB2/'1. Портфель'!#REF!)*100</f>
        <v>#REF!</v>
      </c>
      <c r="REB2" s="61">
        <v>6499</v>
      </c>
      <c r="REC2" s="60">
        <v>0.06</v>
      </c>
      <c r="RED2" s="61">
        <v>7395.7219999999998</v>
      </c>
      <c r="REE2" s="60">
        <f t="shared" ref="REE2" si="1537">(6197/9719935)*100</f>
        <v>6.3755570381900703E-2</v>
      </c>
      <c r="REF2" s="61" t="s">
        <v>126</v>
      </c>
      <c r="REG2" s="9">
        <v>3</v>
      </c>
      <c r="REH2" s="6" t="s">
        <v>124</v>
      </c>
      <c r="REI2" s="60" t="e">
        <f>(REJ2/'1. Портфель'!#REF!)*100</f>
        <v>#REF!</v>
      </c>
      <c r="REJ2" s="61">
        <v>6499</v>
      </c>
      <c r="REK2" s="60">
        <v>0.06</v>
      </c>
      <c r="REL2" s="61">
        <v>7395.7219999999998</v>
      </c>
      <c r="REM2" s="60">
        <f t="shared" ref="REM2" si="1538">(6197/9719935)*100</f>
        <v>6.3755570381900703E-2</v>
      </c>
      <c r="REN2" s="61" t="s">
        <v>126</v>
      </c>
      <c r="REO2" s="9">
        <v>3</v>
      </c>
      <c r="REP2" s="6" t="s">
        <v>124</v>
      </c>
      <c r="REQ2" s="60" t="e">
        <f>(RER2/'1. Портфель'!#REF!)*100</f>
        <v>#REF!</v>
      </c>
      <c r="RER2" s="61">
        <v>6499</v>
      </c>
      <c r="RES2" s="60">
        <v>0.06</v>
      </c>
      <c r="RET2" s="61">
        <v>7395.7219999999998</v>
      </c>
      <c r="REU2" s="60">
        <f t="shared" ref="REU2" si="1539">(6197/9719935)*100</f>
        <v>6.3755570381900703E-2</v>
      </c>
      <c r="REV2" s="61" t="s">
        <v>126</v>
      </c>
      <c r="REW2" s="9">
        <v>3</v>
      </c>
      <c r="REX2" s="6" t="s">
        <v>124</v>
      </c>
      <c r="REY2" s="60" t="e">
        <f>(REZ2/'1. Портфель'!#REF!)*100</f>
        <v>#REF!</v>
      </c>
      <c r="REZ2" s="61">
        <v>6499</v>
      </c>
      <c r="RFA2" s="60">
        <v>0.06</v>
      </c>
      <c r="RFB2" s="61">
        <v>7395.7219999999998</v>
      </c>
      <c r="RFC2" s="60">
        <f t="shared" ref="RFC2" si="1540">(6197/9719935)*100</f>
        <v>6.3755570381900703E-2</v>
      </c>
      <c r="RFD2" s="61" t="s">
        <v>126</v>
      </c>
      <c r="RFE2" s="9">
        <v>3</v>
      </c>
      <c r="RFF2" s="6" t="s">
        <v>124</v>
      </c>
      <c r="RFG2" s="60" t="e">
        <f>(RFH2/'1. Портфель'!#REF!)*100</f>
        <v>#REF!</v>
      </c>
      <c r="RFH2" s="61">
        <v>6499</v>
      </c>
      <c r="RFI2" s="60">
        <v>0.06</v>
      </c>
      <c r="RFJ2" s="61">
        <v>7395.7219999999998</v>
      </c>
      <c r="RFK2" s="60">
        <f t="shared" ref="RFK2" si="1541">(6197/9719935)*100</f>
        <v>6.3755570381900703E-2</v>
      </c>
      <c r="RFL2" s="61" t="s">
        <v>126</v>
      </c>
      <c r="RFM2" s="9">
        <v>3</v>
      </c>
      <c r="RFN2" s="6" t="s">
        <v>124</v>
      </c>
      <c r="RFO2" s="60" t="e">
        <f>(RFP2/'1. Портфель'!#REF!)*100</f>
        <v>#REF!</v>
      </c>
      <c r="RFP2" s="61">
        <v>6499</v>
      </c>
      <c r="RFQ2" s="60">
        <v>0.06</v>
      </c>
      <c r="RFR2" s="61">
        <v>7395.7219999999998</v>
      </c>
      <c r="RFS2" s="60">
        <f t="shared" ref="RFS2" si="1542">(6197/9719935)*100</f>
        <v>6.3755570381900703E-2</v>
      </c>
      <c r="RFT2" s="61" t="s">
        <v>126</v>
      </c>
      <c r="RFU2" s="9">
        <v>3</v>
      </c>
      <c r="RFV2" s="6" t="s">
        <v>124</v>
      </c>
      <c r="RFW2" s="60" t="e">
        <f>(RFX2/'1. Портфель'!#REF!)*100</f>
        <v>#REF!</v>
      </c>
      <c r="RFX2" s="61">
        <v>6499</v>
      </c>
      <c r="RFY2" s="60">
        <v>0.06</v>
      </c>
      <c r="RFZ2" s="61">
        <v>7395.7219999999998</v>
      </c>
      <c r="RGA2" s="60">
        <f t="shared" ref="RGA2" si="1543">(6197/9719935)*100</f>
        <v>6.3755570381900703E-2</v>
      </c>
      <c r="RGB2" s="61" t="s">
        <v>126</v>
      </c>
      <c r="RGC2" s="9">
        <v>3</v>
      </c>
      <c r="RGD2" s="6" t="s">
        <v>124</v>
      </c>
      <c r="RGE2" s="60" t="e">
        <f>(RGF2/'1. Портфель'!#REF!)*100</f>
        <v>#REF!</v>
      </c>
      <c r="RGF2" s="61">
        <v>6499</v>
      </c>
      <c r="RGG2" s="60">
        <v>0.06</v>
      </c>
      <c r="RGH2" s="61">
        <v>7395.7219999999998</v>
      </c>
      <c r="RGI2" s="60">
        <f t="shared" ref="RGI2" si="1544">(6197/9719935)*100</f>
        <v>6.3755570381900703E-2</v>
      </c>
      <c r="RGJ2" s="61" t="s">
        <v>126</v>
      </c>
      <c r="RGK2" s="9">
        <v>3</v>
      </c>
      <c r="RGL2" s="6" t="s">
        <v>124</v>
      </c>
      <c r="RGM2" s="60" t="e">
        <f>(RGN2/'1. Портфель'!#REF!)*100</f>
        <v>#REF!</v>
      </c>
      <c r="RGN2" s="61">
        <v>6499</v>
      </c>
      <c r="RGO2" s="60">
        <v>0.06</v>
      </c>
      <c r="RGP2" s="61">
        <v>7395.7219999999998</v>
      </c>
      <c r="RGQ2" s="60">
        <f t="shared" ref="RGQ2" si="1545">(6197/9719935)*100</f>
        <v>6.3755570381900703E-2</v>
      </c>
      <c r="RGR2" s="61" t="s">
        <v>126</v>
      </c>
      <c r="RGS2" s="9">
        <v>3</v>
      </c>
      <c r="RGT2" s="6" t="s">
        <v>124</v>
      </c>
      <c r="RGU2" s="60" t="e">
        <f>(RGV2/'1. Портфель'!#REF!)*100</f>
        <v>#REF!</v>
      </c>
      <c r="RGV2" s="61">
        <v>6499</v>
      </c>
      <c r="RGW2" s="60">
        <v>0.06</v>
      </c>
      <c r="RGX2" s="61">
        <v>7395.7219999999998</v>
      </c>
      <c r="RGY2" s="60">
        <f t="shared" ref="RGY2" si="1546">(6197/9719935)*100</f>
        <v>6.3755570381900703E-2</v>
      </c>
      <c r="RGZ2" s="61" t="s">
        <v>126</v>
      </c>
      <c r="RHA2" s="9">
        <v>3</v>
      </c>
      <c r="RHB2" s="6" t="s">
        <v>124</v>
      </c>
      <c r="RHC2" s="60" t="e">
        <f>(RHD2/'1. Портфель'!#REF!)*100</f>
        <v>#REF!</v>
      </c>
      <c r="RHD2" s="61">
        <v>6499</v>
      </c>
      <c r="RHE2" s="60">
        <v>0.06</v>
      </c>
      <c r="RHF2" s="61">
        <v>7395.7219999999998</v>
      </c>
      <c r="RHG2" s="60">
        <f t="shared" ref="RHG2" si="1547">(6197/9719935)*100</f>
        <v>6.3755570381900703E-2</v>
      </c>
      <c r="RHH2" s="61" t="s">
        <v>126</v>
      </c>
      <c r="RHI2" s="9">
        <v>3</v>
      </c>
      <c r="RHJ2" s="6" t="s">
        <v>124</v>
      </c>
      <c r="RHK2" s="60" t="e">
        <f>(RHL2/'1. Портфель'!#REF!)*100</f>
        <v>#REF!</v>
      </c>
      <c r="RHL2" s="61">
        <v>6499</v>
      </c>
      <c r="RHM2" s="60">
        <v>0.06</v>
      </c>
      <c r="RHN2" s="61">
        <v>7395.7219999999998</v>
      </c>
      <c r="RHO2" s="60">
        <f t="shared" ref="RHO2" si="1548">(6197/9719935)*100</f>
        <v>6.3755570381900703E-2</v>
      </c>
      <c r="RHP2" s="61" t="s">
        <v>126</v>
      </c>
      <c r="RHQ2" s="9">
        <v>3</v>
      </c>
      <c r="RHR2" s="6" t="s">
        <v>124</v>
      </c>
      <c r="RHS2" s="60" t="e">
        <f>(RHT2/'1. Портфель'!#REF!)*100</f>
        <v>#REF!</v>
      </c>
      <c r="RHT2" s="61">
        <v>6499</v>
      </c>
      <c r="RHU2" s="60">
        <v>0.06</v>
      </c>
      <c r="RHV2" s="61">
        <v>7395.7219999999998</v>
      </c>
      <c r="RHW2" s="60">
        <f t="shared" ref="RHW2" si="1549">(6197/9719935)*100</f>
        <v>6.3755570381900703E-2</v>
      </c>
      <c r="RHX2" s="61" t="s">
        <v>126</v>
      </c>
      <c r="RHY2" s="9">
        <v>3</v>
      </c>
      <c r="RHZ2" s="6" t="s">
        <v>124</v>
      </c>
      <c r="RIA2" s="60" t="e">
        <f>(RIB2/'1. Портфель'!#REF!)*100</f>
        <v>#REF!</v>
      </c>
      <c r="RIB2" s="61">
        <v>6499</v>
      </c>
      <c r="RIC2" s="60">
        <v>0.06</v>
      </c>
      <c r="RID2" s="61">
        <v>7395.7219999999998</v>
      </c>
      <c r="RIE2" s="60">
        <f t="shared" ref="RIE2" si="1550">(6197/9719935)*100</f>
        <v>6.3755570381900703E-2</v>
      </c>
      <c r="RIF2" s="61" t="s">
        <v>126</v>
      </c>
      <c r="RIG2" s="9">
        <v>3</v>
      </c>
      <c r="RIH2" s="6" t="s">
        <v>124</v>
      </c>
      <c r="RII2" s="60" t="e">
        <f>(RIJ2/'1. Портфель'!#REF!)*100</f>
        <v>#REF!</v>
      </c>
      <c r="RIJ2" s="61">
        <v>6499</v>
      </c>
      <c r="RIK2" s="60">
        <v>0.06</v>
      </c>
      <c r="RIL2" s="61">
        <v>7395.7219999999998</v>
      </c>
      <c r="RIM2" s="60">
        <f t="shared" ref="RIM2" si="1551">(6197/9719935)*100</f>
        <v>6.3755570381900703E-2</v>
      </c>
      <c r="RIN2" s="61" t="s">
        <v>126</v>
      </c>
      <c r="RIO2" s="9">
        <v>3</v>
      </c>
      <c r="RIP2" s="6" t="s">
        <v>124</v>
      </c>
      <c r="RIQ2" s="60" t="e">
        <f>(RIR2/'1. Портфель'!#REF!)*100</f>
        <v>#REF!</v>
      </c>
      <c r="RIR2" s="61">
        <v>6499</v>
      </c>
      <c r="RIS2" s="60">
        <v>0.06</v>
      </c>
      <c r="RIT2" s="61">
        <v>7395.7219999999998</v>
      </c>
      <c r="RIU2" s="60">
        <f t="shared" ref="RIU2" si="1552">(6197/9719935)*100</f>
        <v>6.3755570381900703E-2</v>
      </c>
      <c r="RIV2" s="61" t="s">
        <v>126</v>
      </c>
      <c r="RIW2" s="9">
        <v>3</v>
      </c>
      <c r="RIX2" s="6" t="s">
        <v>124</v>
      </c>
      <c r="RIY2" s="60" t="e">
        <f>(RIZ2/'1. Портфель'!#REF!)*100</f>
        <v>#REF!</v>
      </c>
      <c r="RIZ2" s="61">
        <v>6499</v>
      </c>
      <c r="RJA2" s="60">
        <v>0.06</v>
      </c>
      <c r="RJB2" s="61">
        <v>7395.7219999999998</v>
      </c>
      <c r="RJC2" s="60">
        <f t="shared" ref="RJC2" si="1553">(6197/9719935)*100</f>
        <v>6.3755570381900703E-2</v>
      </c>
      <c r="RJD2" s="61" t="s">
        <v>126</v>
      </c>
      <c r="RJE2" s="9">
        <v>3</v>
      </c>
      <c r="RJF2" s="6" t="s">
        <v>124</v>
      </c>
      <c r="RJG2" s="60" t="e">
        <f>(RJH2/'1. Портфель'!#REF!)*100</f>
        <v>#REF!</v>
      </c>
      <c r="RJH2" s="61">
        <v>6499</v>
      </c>
      <c r="RJI2" s="60">
        <v>0.06</v>
      </c>
      <c r="RJJ2" s="61">
        <v>7395.7219999999998</v>
      </c>
      <c r="RJK2" s="60">
        <f t="shared" ref="RJK2" si="1554">(6197/9719935)*100</f>
        <v>6.3755570381900703E-2</v>
      </c>
      <c r="RJL2" s="61" t="s">
        <v>126</v>
      </c>
      <c r="RJM2" s="9">
        <v>3</v>
      </c>
      <c r="RJN2" s="6" t="s">
        <v>124</v>
      </c>
      <c r="RJO2" s="60" t="e">
        <f>(RJP2/'1. Портфель'!#REF!)*100</f>
        <v>#REF!</v>
      </c>
      <c r="RJP2" s="61">
        <v>6499</v>
      </c>
      <c r="RJQ2" s="60">
        <v>0.06</v>
      </c>
      <c r="RJR2" s="61">
        <v>7395.7219999999998</v>
      </c>
      <c r="RJS2" s="60">
        <f t="shared" ref="RJS2" si="1555">(6197/9719935)*100</f>
        <v>6.3755570381900703E-2</v>
      </c>
      <c r="RJT2" s="61" t="s">
        <v>126</v>
      </c>
      <c r="RJU2" s="9">
        <v>3</v>
      </c>
      <c r="RJV2" s="6" t="s">
        <v>124</v>
      </c>
      <c r="RJW2" s="60" t="e">
        <f>(RJX2/'1. Портфель'!#REF!)*100</f>
        <v>#REF!</v>
      </c>
      <c r="RJX2" s="61">
        <v>6499</v>
      </c>
      <c r="RJY2" s="60">
        <v>0.06</v>
      </c>
      <c r="RJZ2" s="61">
        <v>7395.7219999999998</v>
      </c>
      <c r="RKA2" s="60">
        <f t="shared" ref="RKA2" si="1556">(6197/9719935)*100</f>
        <v>6.3755570381900703E-2</v>
      </c>
      <c r="RKB2" s="61" t="s">
        <v>126</v>
      </c>
      <c r="RKC2" s="9">
        <v>3</v>
      </c>
      <c r="RKD2" s="6" t="s">
        <v>124</v>
      </c>
      <c r="RKE2" s="60" t="e">
        <f>(RKF2/'1. Портфель'!#REF!)*100</f>
        <v>#REF!</v>
      </c>
      <c r="RKF2" s="61">
        <v>6499</v>
      </c>
      <c r="RKG2" s="60">
        <v>0.06</v>
      </c>
      <c r="RKH2" s="61">
        <v>7395.7219999999998</v>
      </c>
      <c r="RKI2" s="60">
        <f t="shared" ref="RKI2" si="1557">(6197/9719935)*100</f>
        <v>6.3755570381900703E-2</v>
      </c>
      <c r="RKJ2" s="61" t="s">
        <v>126</v>
      </c>
      <c r="RKK2" s="9">
        <v>3</v>
      </c>
      <c r="RKL2" s="6" t="s">
        <v>124</v>
      </c>
      <c r="RKM2" s="60" t="e">
        <f>(RKN2/'1. Портфель'!#REF!)*100</f>
        <v>#REF!</v>
      </c>
      <c r="RKN2" s="61">
        <v>6499</v>
      </c>
      <c r="RKO2" s="60">
        <v>0.06</v>
      </c>
      <c r="RKP2" s="61">
        <v>7395.7219999999998</v>
      </c>
      <c r="RKQ2" s="60">
        <f t="shared" ref="RKQ2" si="1558">(6197/9719935)*100</f>
        <v>6.3755570381900703E-2</v>
      </c>
      <c r="RKR2" s="61" t="s">
        <v>126</v>
      </c>
      <c r="RKS2" s="9">
        <v>3</v>
      </c>
      <c r="RKT2" s="6" t="s">
        <v>124</v>
      </c>
      <c r="RKU2" s="60" t="e">
        <f>(RKV2/'1. Портфель'!#REF!)*100</f>
        <v>#REF!</v>
      </c>
      <c r="RKV2" s="61">
        <v>6499</v>
      </c>
      <c r="RKW2" s="60">
        <v>0.06</v>
      </c>
      <c r="RKX2" s="61">
        <v>7395.7219999999998</v>
      </c>
      <c r="RKY2" s="60">
        <f t="shared" ref="RKY2" si="1559">(6197/9719935)*100</f>
        <v>6.3755570381900703E-2</v>
      </c>
      <c r="RKZ2" s="61" t="s">
        <v>126</v>
      </c>
      <c r="RLA2" s="9">
        <v>3</v>
      </c>
      <c r="RLB2" s="6" t="s">
        <v>124</v>
      </c>
      <c r="RLC2" s="60" t="e">
        <f>(RLD2/'1. Портфель'!#REF!)*100</f>
        <v>#REF!</v>
      </c>
      <c r="RLD2" s="61">
        <v>6499</v>
      </c>
      <c r="RLE2" s="60">
        <v>0.06</v>
      </c>
      <c r="RLF2" s="61">
        <v>7395.7219999999998</v>
      </c>
      <c r="RLG2" s="60">
        <f t="shared" ref="RLG2" si="1560">(6197/9719935)*100</f>
        <v>6.3755570381900703E-2</v>
      </c>
      <c r="RLH2" s="61" t="s">
        <v>126</v>
      </c>
      <c r="RLI2" s="9">
        <v>3</v>
      </c>
      <c r="RLJ2" s="6" t="s">
        <v>124</v>
      </c>
      <c r="RLK2" s="60" t="e">
        <f>(RLL2/'1. Портфель'!#REF!)*100</f>
        <v>#REF!</v>
      </c>
      <c r="RLL2" s="61">
        <v>6499</v>
      </c>
      <c r="RLM2" s="60">
        <v>0.06</v>
      </c>
      <c r="RLN2" s="61">
        <v>7395.7219999999998</v>
      </c>
      <c r="RLO2" s="60">
        <f t="shared" ref="RLO2" si="1561">(6197/9719935)*100</f>
        <v>6.3755570381900703E-2</v>
      </c>
      <c r="RLP2" s="61" t="s">
        <v>126</v>
      </c>
      <c r="RLQ2" s="9">
        <v>3</v>
      </c>
      <c r="RLR2" s="6" t="s">
        <v>124</v>
      </c>
      <c r="RLS2" s="60" t="e">
        <f>(RLT2/'1. Портфель'!#REF!)*100</f>
        <v>#REF!</v>
      </c>
      <c r="RLT2" s="61">
        <v>6499</v>
      </c>
      <c r="RLU2" s="60">
        <v>0.06</v>
      </c>
      <c r="RLV2" s="61">
        <v>7395.7219999999998</v>
      </c>
      <c r="RLW2" s="60">
        <f t="shared" ref="RLW2" si="1562">(6197/9719935)*100</f>
        <v>6.3755570381900703E-2</v>
      </c>
      <c r="RLX2" s="61" t="s">
        <v>126</v>
      </c>
      <c r="RLY2" s="9">
        <v>3</v>
      </c>
      <c r="RLZ2" s="6" t="s">
        <v>124</v>
      </c>
      <c r="RMA2" s="60" t="e">
        <f>(RMB2/'1. Портфель'!#REF!)*100</f>
        <v>#REF!</v>
      </c>
      <c r="RMB2" s="61">
        <v>6499</v>
      </c>
      <c r="RMC2" s="60">
        <v>0.06</v>
      </c>
      <c r="RMD2" s="61">
        <v>7395.7219999999998</v>
      </c>
      <c r="RME2" s="60">
        <f t="shared" ref="RME2" si="1563">(6197/9719935)*100</f>
        <v>6.3755570381900703E-2</v>
      </c>
      <c r="RMF2" s="61" t="s">
        <v>126</v>
      </c>
      <c r="RMG2" s="9">
        <v>3</v>
      </c>
      <c r="RMH2" s="6" t="s">
        <v>124</v>
      </c>
      <c r="RMI2" s="60" t="e">
        <f>(RMJ2/'1. Портфель'!#REF!)*100</f>
        <v>#REF!</v>
      </c>
      <c r="RMJ2" s="61">
        <v>6499</v>
      </c>
      <c r="RMK2" s="60">
        <v>0.06</v>
      </c>
      <c r="RML2" s="61">
        <v>7395.7219999999998</v>
      </c>
      <c r="RMM2" s="60">
        <f t="shared" ref="RMM2" si="1564">(6197/9719935)*100</f>
        <v>6.3755570381900703E-2</v>
      </c>
      <c r="RMN2" s="61" t="s">
        <v>126</v>
      </c>
      <c r="RMO2" s="9">
        <v>3</v>
      </c>
      <c r="RMP2" s="6" t="s">
        <v>124</v>
      </c>
      <c r="RMQ2" s="60" t="e">
        <f>(RMR2/'1. Портфель'!#REF!)*100</f>
        <v>#REF!</v>
      </c>
      <c r="RMR2" s="61">
        <v>6499</v>
      </c>
      <c r="RMS2" s="60">
        <v>0.06</v>
      </c>
      <c r="RMT2" s="61">
        <v>7395.7219999999998</v>
      </c>
      <c r="RMU2" s="60">
        <f t="shared" ref="RMU2" si="1565">(6197/9719935)*100</f>
        <v>6.3755570381900703E-2</v>
      </c>
      <c r="RMV2" s="61" t="s">
        <v>126</v>
      </c>
      <c r="RMW2" s="9">
        <v>3</v>
      </c>
      <c r="RMX2" s="6" t="s">
        <v>124</v>
      </c>
      <c r="RMY2" s="60" t="e">
        <f>(RMZ2/'1. Портфель'!#REF!)*100</f>
        <v>#REF!</v>
      </c>
      <c r="RMZ2" s="61">
        <v>6499</v>
      </c>
      <c r="RNA2" s="60">
        <v>0.06</v>
      </c>
      <c r="RNB2" s="61">
        <v>7395.7219999999998</v>
      </c>
      <c r="RNC2" s="60">
        <f t="shared" ref="RNC2" si="1566">(6197/9719935)*100</f>
        <v>6.3755570381900703E-2</v>
      </c>
      <c r="RND2" s="61" t="s">
        <v>126</v>
      </c>
      <c r="RNE2" s="9">
        <v>3</v>
      </c>
      <c r="RNF2" s="6" t="s">
        <v>124</v>
      </c>
      <c r="RNG2" s="60" t="e">
        <f>(RNH2/'1. Портфель'!#REF!)*100</f>
        <v>#REF!</v>
      </c>
      <c r="RNH2" s="61">
        <v>6499</v>
      </c>
      <c r="RNI2" s="60">
        <v>0.06</v>
      </c>
      <c r="RNJ2" s="61">
        <v>7395.7219999999998</v>
      </c>
      <c r="RNK2" s="60">
        <f t="shared" ref="RNK2" si="1567">(6197/9719935)*100</f>
        <v>6.3755570381900703E-2</v>
      </c>
      <c r="RNL2" s="61" t="s">
        <v>126</v>
      </c>
      <c r="RNM2" s="9">
        <v>3</v>
      </c>
      <c r="RNN2" s="6" t="s">
        <v>124</v>
      </c>
      <c r="RNO2" s="60" t="e">
        <f>(RNP2/'1. Портфель'!#REF!)*100</f>
        <v>#REF!</v>
      </c>
      <c r="RNP2" s="61">
        <v>6499</v>
      </c>
      <c r="RNQ2" s="60">
        <v>0.06</v>
      </c>
      <c r="RNR2" s="61">
        <v>7395.7219999999998</v>
      </c>
      <c r="RNS2" s="60">
        <f t="shared" ref="RNS2" si="1568">(6197/9719935)*100</f>
        <v>6.3755570381900703E-2</v>
      </c>
      <c r="RNT2" s="61" t="s">
        <v>126</v>
      </c>
      <c r="RNU2" s="9">
        <v>3</v>
      </c>
      <c r="RNV2" s="6" t="s">
        <v>124</v>
      </c>
      <c r="RNW2" s="60" t="e">
        <f>(RNX2/'1. Портфель'!#REF!)*100</f>
        <v>#REF!</v>
      </c>
      <c r="RNX2" s="61">
        <v>6499</v>
      </c>
      <c r="RNY2" s="60">
        <v>0.06</v>
      </c>
      <c r="RNZ2" s="61">
        <v>7395.7219999999998</v>
      </c>
      <c r="ROA2" s="60">
        <f t="shared" ref="ROA2" si="1569">(6197/9719935)*100</f>
        <v>6.3755570381900703E-2</v>
      </c>
      <c r="ROB2" s="61" t="s">
        <v>126</v>
      </c>
      <c r="ROC2" s="9">
        <v>3</v>
      </c>
      <c r="ROD2" s="6" t="s">
        <v>124</v>
      </c>
      <c r="ROE2" s="60" t="e">
        <f>(ROF2/'1. Портфель'!#REF!)*100</f>
        <v>#REF!</v>
      </c>
      <c r="ROF2" s="61">
        <v>6499</v>
      </c>
      <c r="ROG2" s="60">
        <v>0.06</v>
      </c>
      <c r="ROH2" s="61">
        <v>7395.7219999999998</v>
      </c>
      <c r="ROI2" s="60">
        <f t="shared" ref="ROI2" si="1570">(6197/9719935)*100</f>
        <v>6.3755570381900703E-2</v>
      </c>
      <c r="ROJ2" s="61" t="s">
        <v>126</v>
      </c>
      <c r="ROK2" s="9">
        <v>3</v>
      </c>
      <c r="ROL2" s="6" t="s">
        <v>124</v>
      </c>
      <c r="ROM2" s="60" t="e">
        <f>(RON2/'1. Портфель'!#REF!)*100</f>
        <v>#REF!</v>
      </c>
      <c r="RON2" s="61">
        <v>6499</v>
      </c>
      <c r="ROO2" s="60">
        <v>0.06</v>
      </c>
      <c r="ROP2" s="61">
        <v>7395.7219999999998</v>
      </c>
      <c r="ROQ2" s="60">
        <f t="shared" ref="ROQ2" si="1571">(6197/9719935)*100</f>
        <v>6.3755570381900703E-2</v>
      </c>
      <c r="ROR2" s="61" t="s">
        <v>126</v>
      </c>
      <c r="ROS2" s="9">
        <v>3</v>
      </c>
      <c r="ROT2" s="6" t="s">
        <v>124</v>
      </c>
      <c r="ROU2" s="60" t="e">
        <f>(ROV2/'1. Портфель'!#REF!)*100</f>
        <v>#REF!</v>
      </c>
      <c r="ROV2" s="61">
        <v>6499</v>
      </c>
      <c r="ROW2" s="60">
        <v>0.06</v>
      </c>
      <c r="ROX2" s="61">
        <v>7395.7219999999998</v>
      </c>
      <c r="ROY2" s="60">
        <f t="shared" ref="ROY2" si="1572">(6197/9719935)*100</f>
        <v>6.3755570381900703E-2</v>
      </c>
      <c r="ROZ2" s="61" t="s">
        <v>126</v>
      </c>
      <c r="RPA2" s="9">
        <v>3</v>
      </c>
      <c r="RPB2" s="6" t="s">
        <v>124</v>
      </c>
      <c r="RPC2" s="60" t="e">
        <f>(RPD2/'1. Портфель'!#REF!)*100</f>
        <v>#REF!</v>
      </c>
      <c r="RPD2" s="61">
        <v>6499</v>
      </c>
      <c r="RPE2" s="60">
        <v>0.06</v>
      </c>
      <c r="RPF2" s="61">
        <v>7395.7219999999998</v>
      </c>
      <c r="RPG2" s="60">
        <f t="shared" ref="RPG2" si="1573">(6197/9719935)*100</f>
        <v>6.3755570381900703E-2</v>
      </c>
      <c r="RPH2" s="61" t="s">
        <v>126</v>
      </c>
      <c r="RPI2" s="9">
        <v>3</v>
      </c>
      <c r="RPJ2" s="6" t="s">
        <v>124</v>
      </c>
      <c r="RPK2" s="60" t="e">
        <f>(RPL2/'1. Портфель'!#REF!)*100</f>
        <v>#REF!</v>
      </c>
      <c r="RPL2" s="61">
        <v>6499</v>
      </c>
      <c r="RPM2" s="60">
        <v>0.06</v>
      </c>
      <c r="RPN2" s="61">
        <v>7395.7219999999998</v>
      </c>
      <c r="RPO2" s="60">
        <f t="shared" ref="RPO2" si="1574">(6197/9719935)*100</f>
        <v>6.3755570381900703E-2</v>
      </c>
      <c r="RPP2" s="61" t="s">
        <v>126</v>
      </c>
      <c r="RPQ2" s="9">
        <v>3</v>
      </c>
      <c r="RPR2" s="6" t="s">
        <v>124</v>
      </c>
      <c r="RPS2" s="60" t="e">
        <f>(RPT2/'1. Портфель'!#REF!)*100</f>
        <v>#REF!</v>
      </c>
      <c r="RPT2" s="61">
        <v>6499</v>
      </c>
      <c r="RPU2" s="60">
        <v>0.06</v>
      </c>
      <c r="RPV2" s="61">
        <v>7395.7219999999998</v>
      </c>
      <c r="RPW2" s="60">
        <f t="shared" ref="RPW2" si="1575">(6197/9719935)*100</f>
        <v>6.3755570381900703E-2</v>
      </c>
      <c r="RPX2" s="61" t="s">
        <v>126</v>
      </c>
      <c r="RPY2" s="9">
        <v>3</v>
      </c>
      <c r="RPZ2" s="6" t="s">
        <v>124</v>
      </c>
      <c r="RQA2" s="60" t="e">
        <f>(RQB2/'1. Портфель'!#REF!)*100</f>
        <v>#REF!</v>
      </c>
      <c r="RQB2" s="61">
        <v>6499</v>
      </c>
      <c r="RQC2" s="60">
        <v>0.06</v>
      </c>
      <c r="RQD2" s="61">
        <v>7395.7219999999998</v>
      </c>
      <c r="RQE2" s="60">
        <f t="shared" ref="RQE2" si="1576">(6197/9719935)*100</f>
        <v>6.3755570381900703E-2</v>
      </c>
      <c r="RQF2" s="61" t="s">
        <v>126</v>
      </c>
      <c r="RQG2" s="9">
        <v>3</v>
      </c>
      <c r="RQH2" s="6" t="s">
        <v>124</v>
      </c>
      <c r="RQI2" s="60" t="e">
        <f>(RQJ2/'1. Портфель'!#REF!)*100</f>
        <v>#REF!</v>
      </c>
      <c r="RQJ2" s="61">
        <v>6499</v>
      </c>
      <c r="RQK2" s="60">
        <v>0.06</v>
      </c>
      <c r="RQL2" s="61">
        <v>7395.7219999999998</v>
      </c>
      <c r="RQM2" s="60">
        <f t="shared" ref="RQM2" si="1577">(6197/9719935)*100</f>
        <v>6.3755570381900703E-2</v>
      </c>
      <c r="RQN2" s="61" t="s">
        <v>126</v>
      </c>
      <c r="RQO2" s="9">
        <v>3</v>
      </c>
      <c r="RQP2" s="6" t="s">
        <v>124</v>
      </c>
      <c r="RQQ2" s="60" t="e">
        <f>(RQR2/'1. Портфель'!#REF!)*100</f>
        <v>#REF!</v>
      </c>
      <c r="RQR2" s="61">
        <v>6499</v>
      </c>
      <c r="RQS2" s="60">
        <v>0.06</v>
      </c>
      <c r="RQT2" s="61">
        <v>7395.7219999999998</v>
      </c>
      <c r="RQU2" s="60">
        <f t="shared" ref="RQU2" si="1578">(6197/9719935)*100</f>
        <v>6.3755570381900703E-2</v>
      </c>
      <c r="RQV2" s="61" t="s">
        <v>126</v>
      </c>
      <c r="RQW2" s="9">
        <v>3</v>
      </c>
      <c r="RQX2" s="6" t="s">
        <v>124</v>
      </c>
      <c r="RQY2" s="60" t="e">
        <f>(RQZ2/'1. Портфель'!#REF!)*100</f>
        <v>#REF!</v>
      </c>
      <c r="RQZ2" s="61">
        <v>6499</v>
      </c>
      <c r="RRA2" s="60">
        <v>0.06</v>
      </c>
      <c r="RRB2" s="61">
        <v>7395.7219999999998</v>
      </c>
      <c r="RRC2" s="60">
        <f t="shared" ref="RRC2" si="1579">(6197/9719935)*100</f>
        <v>6.3755570381900703E-2</v>
      </c>
      <c r="RRD2" s="61" t="s">
        <v>126</v>
      </c>
      <c r="RRE2" s="9">
        <v>3</v>
      </c>
      <c r="RRF2" s="6" t="s">
        <v>124</v>
      </c>
      <c r="RRG2" s="60" t="e">
        <f>(RRH2/'1. Портфель'!#REF!)*100</f>
        <v>#REF!</v>
      </c>
      <c r="RRH2" s="61">
        <v>6499</v>
      </c>
      <c r="RRI2" s="60">
        <v>0.06</v>
      </c>
      <c r="RRJ2" s="61">
        <v>7395.7219999999998</v>
      </c>
      <c r="RRK2" s="60">
        <f t="shared" ref="RRK2" si="1580">(6197/9719935)*100</f>
        <v>6.3755570381900703E-2</v>
      </c>
      <c r="RRL2" s="61" t="s">
        <v>126</v>
      </c>
      <c r="RRM2" s="9">
        <v>3</v>
      </c>
      <c r="RRN2" s="6" t="s">
        <v>124</v>
      </c>
      <c r="RRO2" s="60" t="e">
        <f>(RRP2/'1. Портфель'!#REF!)*100</f>
        <v>#REF!</v>
      </c>
      <c r="RRP2" s="61">
        <v>6499</v>
      </c>
      <c r="RRQ2" s="60">
        <v>0.06</v>
      </c>
      <c r="RRR2" s="61">
        <v>7395.7219999999998</v>
      </c>
      <c r="RRS2" s="60">
        <f t="shared" ref="RRS2" si="1581">(6197/9719935)*100</f>
        <v>6.3755570381900703E-2</v>
      </c>
      <c r="RRT2" s="61" t="s">
        <v>126</v>
      </c>
      <c r="RRU2" s="9">
        <v>3</v>
      </c>
      <c r="RRV2" s="6" t="s">
        <v>124</v>
      </c>
      <c r="RRW2" s="60" t="e">
        <f>(RRX2/'1. Портфель'!#REF!)*100</f>
        <v>#REF!</v>
      </c>
      <c r="RRX2" s="61">
        <v>6499</v>
      </c>
      <c r="RRY2" s="60">
        <v>0.06</v>
      </c>
      <c r="RRZ2" s="61">
        <v>7395.7219999999998</v>
      </c>
      <c r="RSA2" s="60">
        <f t="shared" ref="RSA2" si="1582">(6197/9719935)*100</f>
        <v>6.3755570381900703E-2</v>
      </c>
      <c r="RSB2" s="61" t="s">
        <v>126</v>
      </c>
      <c r="RSC2" s="9">
        <v>3</v>
      </c>
      <c r="RSD2" s="6" t="s">
        <v>124</v>
      </c>
      <c r="RSE2" s="60" t="e">
        <f>(RSF2/'1. Портфель'!#REF!)*100</f>
        <v>#REF!</v>
      </c>
      <c r="RSF2" s="61">
        <v>6499</v>
      </c>
      <c r="RSG2" s="60">
        <v>0.06</v>
      </c>
      <c r="RSH2" s="61">
        <v>7395.7219999999998</v>
      </c>
      <c r="RSI2" s="60">
        <f t="shared" ref="RSI2" si="1583">(6197/9719935)*100</f>
        <v>6.3755570381900703E-2</v>
      </c>
      <c r="RSJ2" s="61" t="s">
        <v>126</v>
      </c>
      <c r="RSK2" s="9">
        <v>3</v>
      </c>
      <c r="RSL2" s="6" t="s">
        <v>124</v>
      </c>
      <c r="RSM2" s="60" t="e">
        <f>(RSN2/'1. Портфель'!#REF!)*100</f>
        <v>#REF!</v>
      </c>
      <c r="RSN2" s="61">
        <v>6499</v>
      </c>
      <c r="RSO2" s="60">
        <v>0.06</v>
      </c>
      <c r="RSP2" s="61">
        <v>7395.7219999999998</v>
      </c>
      <c r="RSQ2" s="60">
        <f t="shared" ref="RSQ2" si="1584">(6197/9719935)*100</f>
        <v>6.3755570381900703E-2</v>
      </c>
      <c r="RSR2" s="61" t="s">
        <v>126</v>
      </c>
      <c r="RSS2" s="9">
        <v>3</v>
      </c>
      <c r="RST2" s="6" t="s">
        <v>124</v>
      </c>
      <c r="RSU2" s="60" t="e">
        <f>(RSV2/'1. Портфель'!#REF!)*100</f>
        <v>#REF!</v>
      </c>
      <c r="RSV2" s="61">
        <v>6499</v>
      </c>
      <c r="RSW2" s="60">
        <v>0.06</v>
      </c>
      <c r="RSX2" s="61">
        <v>7395.7219999999998</v>
      </c>
      <c r="RSY2" s="60">
        <f t="shared" ref="RSY2" si="1585">(6197/9719935)*100</f>
        <v>6.3755570381900703E-2</v>
      </c>
      <c r="RSZ2" s="61" t="s">
        <v>126</v>
      </c>
      <c r="RTA2" s="9">
        <v>3</v>
      </c>
      <c r="RTB2" s="6" t="s">
        <v>124</v>
      </c>
      <c r="RTC2" s="60" t="e">
        <f>(RTD2/'1. Портфель'!#REF!)*100</f>
        <v>#REF!</v>
      </c>
      <c r="RTD2" s="61">
        <v>6499</v>
      </c>
      <c r="RTE2" s="60">
        <v>0.06</v>
      </c>
      <c r="RTF2" s="61">
        <v>7395.7219999999998</v>
      </c>
      <c r="RTG2" s="60">
        <f t="shared" ref="RTG2" si="1586">(6197/9719935)*100</f>
        <v>6.3755570381900703E-2</v>
      </c>
      <c r="RTH2" s="61" t="s">
        <v>126</v>
      </c>
      <c r="RTI2" s="9">
        <v>3</v>
      </c>
      <c r="RTJ2" s="6" t="s">
        <v>124</v>
      </c>
      <c r="RTK2" s="60" t="e">
        <f>(RTL2/'1. Портфель'!#REF!)*100</f>
        <v>#REF!</v>
      </c>
      <c r="RTL2" s="61">
        <v>6499</v>
      </c>
      <c r="RTM2" s="60">
        <v>0.06</v>
      </c>
      <c r="RTN2" s="61">
        <v>7395.7219999999998</v>
      </c>
      <c r="RTO2" s="60">
        <f t="shared" ref="RTO2" si="1587">(6197/9719935)*100</f>
        <v>6.3755570381900703E-2</v>
      </c>
      <c r="RTP2" s="61" t="s">
        <v>126</v>
      </c>
      <c r="RTQ2" s="9">
        <v>3</v>
      </c>
      <c r="RTR2" s="6" t="s">
        <v>124</v>
      </c>
      <c r="RTS2" s="60" t="e">
        <f>(RTT2/'1. Портфель'!#REF!)*100</f>
        <v>#REF!</v>
      </c>
      <c r="RTT2" s="61">
        <v>6499</v>
      </c>
      <c r="RTU2" s="60">
        <v>0.06</v>
      </c>
      <c r="RTV2" s="61">
        <v>7395.7219999999998</v>
      </c>
      <c r="RTW2" s="60">
        <f t="shared" ref="RTW2" si="1588">(6197/9719935)*100</f>
        <v>6.3755570381900703E-2</v>
      </c>
      <c r="RTX2" s="61" t="s">
        <v>126</v>
      </c>
      <c r="RTY2" s="9">
        <v>3</v>
      </c>
      <c r="RTZ2" s="6" t="s">
        <v>124</v>
      </c>
      <c r="RUA2" s="60" t="e">
        <f>(RUB2/'1. Портфель'!#REF!)*100</f>
        <v>#REF!</v>
      </c>
      <c r="RUB2" s="61">
        <v>6499</v>
      </c>
      <c r="RUC2" s="60">
        <v>0.06</v>
      </c>
      <c r="RUD2" s="61">
        <v>7395.7219999999998</v>
      </c>
      <c r="RUE2" s="60">
        <f t="shared" ref="RUE2" si="1589">(6197/9719935)*100</f>
        <v>6.3755570381900703E-2</v>
      </c>
      <c r="RUF2" s="61" t="s">
        <v>126</v>
      </c>
      <c r="RUG2" s="9">
        <v>3</v>
      </c>
      <c r="RUH2" s="6" t="s">
        <v>124</v>
      </c>
      <c r="RUI2" s="60" t="e">
        <f>(RUJ2/'1. Портфель'!#REF!)*100</f>
        <v>#REF!</v>
      </c>
      <c r="RUJ2" s="61">
        <v>6499</v>
      </c>
      <c r="RUK2" s="60">
        <v>0.06</v>
      </c>
      <c r="RUL2" s="61">
        <v>7395.7219999999998</v>
      </c>
      <c r="RUM2" s="60">
        <f t="shared" ref="RUM2" si="1590">(6197/9719935)*100</f>
        <v>6.3755570381900703E-2</v>
      </c>
      <c r="RUN2" s="61" t="s">
        <v>126</v>
      </c>
      <c r="RUO2" s="9">
        <v>3</v>
      </c>
      <c r="RUP2" s="6" t="s">
        <v>124</v>
      </c>
      <c r="RUQ2" s="60" t="e">
        <f>(RUR2/'1. Портфель'!#REF!)*100</f>
        <v>#REF!</v>
      </c>
      <c r="RUR2" s="61">
        <v>6499</v>
      </c>
      <c r="RUS2" s="60">
        <v>0.06</v>
      </c>
      <c r="RUT2" s="61">
        <v>7395.7219999999998</v>
      </c>
      <c r="RUU2" s="60">
        <f t="shared" ref="RUU2" si="1591">(6197/9719935)*100</f>
        <v>6.3755570381900703E-2</v>
      </c>
      <c r="RUV2" s="61" t="s">
        <v>126</v>
      </c>
      <c r="RUW2" s="9">
        <v>3</v>
      </c>
      <c r="RUX2" s="6" t="s">
        <v>124</v>
      </c>
      <c r="RUY2" s="60" t="e">
        <f>(RUZ2/'1. Портфель'!#REF!)*100</f>
        <v>#REF!</v>
      </c>
      <c r="RUZ2" s="61">
        <v>6499</v>
      </c>
      <c r="RVA2" s="60">
        <v>0.06</v>
      </c>
      <c r="RVB2" s="61">
        <v>7395.7219999999998</v>
      </c>
      <c r="RVC2" s="60">
        <f t="shared" ref="RVC2" si="1592">(6197/9719935)*100</f>
        <v>6.3755570381900703E-2</v>
      </c>
      <c r="RVD2" s="61" t="s">
        <v>126</v>
      </c>
      <c r="RVE2" s="9">
        <v>3</v>
      </c>
      <c r="RVF2" s="6" t="s">
        <v>124</v>
      </c>
      <c r="RVG2" s="60" t="e">
        <f>(RVH2/'1. Портфель'!#REF!)*100</f>
        <v>#REF!</v>
      </c>
      <c r="RVH2" s="61">
        <v>6499</v>
      </c>
      <c r="RVI2" s="60">
        <v>0.06</v>
      </c>
      <c r="RVJ2" s="61">
        <v>7395.7219999999998</v>
      </c>
      <c r="RVK2" s="60">
        <f t="shared" ref="RVK2" si="1593">(6197/9719935)*100</f>
        <v>6.3755570381900703E-2</v>
      </c>
      <c r="RVL2" s="61" t="s">
        <v>126</v>
      </c>
      <c r="RVM2" s="9">
        <v>3</v>
      </c>
      <c r="RVN2" s="6" t="s">
        <v>124</v>
      </c>
      <c r="RVO2" s="60" t="e">
        <f>(RVP2/'1. Портфель'!#REF!)*100</f>
        <v>#REF!</v>
      </c>
      <c r="RVP2" s="61">
        <v>6499</v>
      </c>
      <c r="RVQ2" s="60">
        <v>0.06</v>
      </c>
      <c r="RVR2" s="61">
        <v>7395.7219999999998</v>
      </c>
      <c r="RVS2" s="60">
        <f t="shared" ref="RVS2" si="1594">(6197/9719935)*100</f>
        <v>6.3755570381900703E-2</v>
      </c>
      <c r="RVT2" s="61" t="s">
        <v>126</v>
      </c>
      <c r="RVU2" s="9">
        <v>3</v>
      </c>
      <c r="RVV2" s="6" t="s">
        <v>124</v>
      </c>
      <c r="RVW2" s="60" t="e">
        <f>(RVX2/'1. Портфель'!#REF!)*100</f>
        <v>#REF!</v>
      </c>
      <c r="RVX2" s="61">
        <v>6499</v>
      </c>
      <c r="RVY2" s="60">
        <v>0.06</v>
      </c>
      <c r="RVZ2" s="61">
        <v>7395.7219999999998</v>
      </c>
      <c r="RWA2" s="60">
        <f t="shared" ref="RWA2" si="1595">(6197/9719935)*100</f>
        <v>6.3755570381900703E-2</v>
      </c>
      <c r="RWB2" s="61" t="s">
        <v>126</v>
      </c>
      <c r="RWC2" s="9">
        <v>3</v>
      </c>
      <c r="RWD2" s="6" t="s">
        <v>124</v>
      </c>
      <c r="RWE2" s="60" t="e">
        <f>(RWF2/'1. Портфель'!#REF!)*100</f>
        <v>#REF!</v>
      </c>
      <c r="RWF2" s="61">
        <v>6499</v>
      </c>
      <c r="RWG2" s="60">
        <v>0.06</v>
      </c>
      <c r="RWH2" s="61">
        <v>7395.7219999999998</v>
      </c>
      <c r="RWI2" s="60">
        <f t="shared" ref="RWI2" si="1596">(6197/9719935)*100</f>
        <v>6.3755570381900703E-2</v>
      </c>
      <c r="RWJ2" s="61" t="s">
        <v>126</v>
      </c>
      <c r="RWK2" s="9">
        <v>3</v>
      </c>
      <c r="RWL2" s="6" t="s">
        <v>124</v>
      </c>
      <c r="RWM2" s="60" t="e">
        <f>(RWN2/'1. Портфель'!#REF!)*100</f>
        <v>#REF!</v>
      </c>
      <c r="RWN2" s="61">
        <v>6499</v>
      </c>
      <c r="RWO2" s="60">
        <v>0.06</v>
      </c>
      <c r="RWP2" s="61">
        <v>7395.7219999999998</v>
      </c>
      <c r="RWQ2" s="60">
        <f t="shared" ref="RWQ2" si="1597">(6197/9719935)*100</f>
        <v>6.3755570381900703E-2</v>
      </c>
      <c r="RWR2" s="61" t="s">
        <v>126</v>
      </c>
      <c r="RWS2" s="9">
        <v>3</v>
      </c>
      <c r="RWT2" s="6" t="s">
        <v>124</v>
      </c>
      <c r="RWU2" s="60" t="e">
        <f>(RWV2/'1. Портфель'!#REF!)*100</f>
        <v>#REF!</v>
      </c>
      <c r="RWV2" s="61">
        <v>6499</v>
      </c>
      <c r="RWW2" s="60">
        <v>0.06</v>
      </c>
      <c r="RWX2" s="61">
        <v>7395.7219999999998</v>
      </c>
      <c r="RWY2" s="60">
        <f t="shared" ref="RWY2" si="1598">(6197/9719935)*100</f>
        <v>6.3755570381900703E-2</v>
      </c>
      <c r="RWZ2" s="61" t="s">
        <v>126</v>
      </c>
      <c r="RXA2" s="9">
        <v>3</v>
      </c>
      <c r="RXB2" s="6" t="s">
        <v>124</v>
      </c>
      <c r="RXC2" s="60" t="e">
        <f>(RXD2/'1. Портфель'!#REF!)*100</f>
        <v>#REF!</v>
      </c>
      <c r="RXD2" s="61">
        <v>6499</v>
      </c>
      <c r="RXE2" s="60">
        <v>0.06</v>
      </c>
      <c r="RXF2" s="61">
        <v>7395.7219999999998</v>
      </c>
      <c r="RXG2" s="60">
        <f t="shared" ref="RXG2" si="1599">(6197/9719935)*100</f>
        <v>6.3755570381900703E-2</v>
      </c>
      <c r="RXH2" s="61" t="s">
        <v>126</v>
      </c>
      <c r="RXI2" s="9">
        <v>3</v>
      </c>
      <c r="RXJ2" s="6" t="s">
        <v>124</v>
      </c>
      <c r="RXK2" s="60" t="e">
        <f>(RXL2/'1. Портфель'!#REF!)*100</f>
        <v>#REF!</v>
      </c>
      <c r="RXL2" s="61">
        <v>6499</v>
      </c>
      <c r="RXM2" s="60">
        <v>0.06</v>
      </c>
      <c r="RXN2" s="61">
        <v>7395.7219999999998</v>
      </c>
      <c r="RXO2" s="60">
        <f t="shared" ref="RXO2" si="1600">(6197/9719935)*100</f>
        <v>6.3755570381900703E-2</v>
      </c>
      <c r="RXP2" s="61" t="s">
        <v>126</v>
      </c>
      <c r="RXQ2" s="9">
        <v>3</v>
      </c>
      <c r="RXR2" s="6" t="s">
        <v>124</v>
      </c>
      <c r="RXS2" s="60" t="e">
        <f>(RXT2/'1. Портфель'!#REF!)*100</f>
        <v>#REF!</v>
      </c>
      <c r="RXT2" s="61">
        <v>6499</v>
      </c>
      <c r="RXU2" s="60">
        <v>0.06</v>
      </c>
      <c r="RXV2" s="61">
        <v>7395.7219999999998</v>
      </c>
      <c r="RXW2" s="60">
        <f t="shared" ref="RXW2" si="1601">(6197/9719935)*100</f>
        <v>6.3755570381900703E-2</v>
      </c>
      <c r="RXX2" s="61" t="s">
        <v>126</v>
      </c>
      <c r="RXY2" s="9">
        <v>3</v>
      </c>
      <c r="RXZ2" s="6" t="s">
        <v>124</v>
      </c>
      <c r="RYA2" s="60" t="e">
        <f>(RYB2/'1. Портфель'!#REF!)*100</f>
        <v>#REF!</v>
      </c>
      <c r="RYB2" s="61">
        <v>6499</v>
      </c>
      <c r="RYC2" s="60">
        <v>0.06</v>
      </c>
      <c r="RYD2" s="61">
        <v>7395.7219999999998</v>
      </c>
      <c r="RYE2" s="60">
        <f t="shared" ref="RYE2" si="1602">(6197/9719935)*100</f>
        <v>6.3755570381900703E-2</v>
      </c>
      <c r="RYF2" s="61" t="s">
        <v>126</v>
      </c>
      <c r="RYG2" s="9">
        <v>3</v>
      </c>
      <c r="RYH2" s="6" t="s">
        <v>124</v>
      </c>
      <c r="RYI2" s="60" t="e">
        <f>(RYJ2/'1. Портфель'!#REF!)*100</f>
        <v>#REF!</v>
      </c>
      <c r="RYJ2" s="61">
        <v>6499</v>
      </c>
      <c r="RYK2" s="60">
        <v>0.06</v>
      </c>
      <c r="RYL2" s="61">
        <v>7395.7219999999998</v>
      </c>
      <c r="RYM2" s="60">
        <f t="shared" ref="RYM2" si="1603">(6197/9719935)*100</f>
        <v>6.3755570381900703E-2</v>
      </c>
      <c r="RYN2" s="61" t="s">
        <v>126</v>
      </c>
      <c r="RYO2" s="9">
        <v>3</v>
      </c>
      <c r="RYP2" s="6" t="s">
        <v>124</v>
      </c>
      <c r="RYQ2" s="60" t="e">
        <f>(RYR2/'1. Портфель'!#REF!)*100</f>
        <v>#REF!</v>
      </c>
      <c r="RYR2" s="61">
        <v>6499</v>
      </c>
      <c r="RYS2" s="60">
        <v>0.06</v>
      </c>
      <c r="RYT2" s="61">
        <v>7395.7219999999998</v>
      </c>
      <c r="RYU2" s="60">
        <f t="shared" ref="RYU2" si="1604">(6197/9719935)*100</f>
        <v>6.3755570381900703E-2</v>
      </c>
      <c r="RYV2" s="61" t="s">
        <v>126</v>
      </c>
      <c r="RYW2" s="9">
        <v>3</v>
      </c>
      <c r="RYX2" s="6" t="s">
        <v>124</v>
      </c>
      <c r="RYY2" s="60" t="e">
        <f>(RYZ2/'1. Портфель'!#REF!)*100</f>
        <v>#REF!</v>
      </c>
      <c r="RYZ2" s="61">
        <v>6499</v>
      </c>
      <c r="RZA2" s="60">
        <v>0.06</v>
      </c>
      <c r="RZB2" s="61">
        <v>7395.7219999999998</v>
      </c>
      <c r="RZC2" s="60">
        <f t="shared" ref="RZC2" si="1605">(6197/9719935)*100</f>
        <v>6.3755570381900703E-2</v>
      </c>
      <c r="RZD2" s="61" t="s">
        <v>126</v>
      </c>
      <c r="RZE2" s="9">
        <v>3</v>
      </c>
      <c r="RZF2" s="6" t="s">
        <v>124</v>
      </c>
      <c r="RZG2" s="60" t="e">
        <f>(RZH2/'1. Портфель'!#REF!)*100</f>
        <v>#REF!</v>
      </c>
      <c r="RZH2" s="61">
        <v>6499</v>
      </c>
      <c r="RZI2" s="60">
        <v>0.06</v>
      </c>
      <c r="RZJ2" s="61">
        <v>7395.7219999999998</v>
      </c>
      <c r="RZK2" s="60">
        <f t="shared" ref="RZK2" si="1606">(6197/9719935)*100</f>
        <v>6.3755570381900703E-2</v>
      </c>
      <c r="RZL2" s="61" t="s">
        <v>126</v>
      </c>
      <c r="RZM2" s="9">
        <v>3</v>
      </c>
      <c r="RZN2" s="6" t="s">
        <v>124</v>
      </c>
      <c r="RZO2" s="60" t="e">
        <f>(RZP2/'1. Портфель'!#REF!)*100</f>
        <v>#REF!</v>
      </c>
      <c r="RZP2" s="61">
        <v>6499</v>
      </c>
      <c r="RZQ2" s="60">
        <v>0.06</v>
      </c>
      <c r="RZR2" s="61">
        <v>7395.7219999999998</v>
      </c>
      <c r="RZS2" s="60">
        <f t="shared" ref="RZS2" si="1607">(6197/9719935)*100</f>
        <v>6.3755570381900703E-2</v>
      </c>
      <c r="RZT2" s="61" t="s">
        <v>126</v>
      </c>
      <c r="RZU2" s="9">
        <v>3</v>
      </c>
      <c r="RZV2" s="6" t="s">
        <v>124</v>
      </c>
      <c r="RZW2" s="60" t="e">
        <f>(RZX2/'1. Портфель'!#REF!)*100</f>
        <v>#REF!</v>
      </c>
      <c r="RZX2" s="61">
        <v>6499</v>
      </c>
      <c r="RZY2" s="60">
        <v>0.06</v>
      </c>
      <c r="RZZ2" s="61">
        <v>7395.7219999999998</v>
      </c>
      <c r="SAA2" s="60">
        <f t="shared" ref="SAA2" si="1608">(6197/9719935)*100</f>
        <v>6.3755570381900703E-2</v>
      </c>
      <c r="SAB2" s="61" t="s">
        <v>126</v>
      </c>
      <c r="SAC2" s="9">
        <v>3</v>
      </c>
      <c r="SAD2" s="6" t="s">
        <v>124</v>
      </c>
      <c r="SAE2" s="60" t="e">
        <f>(SAF2/'1. Портфель'!#REF!)*100</f>
        <v>#REF!</v>
      </c>
      <c r="SAF2" s="61">
        <v>6499</v>
      </c>
      <c r="SAG2" s="60">
        <v>0.06</v>
      </c>
      <c r="SAH2" s="61">
        <v>7395.7219999999998</v>
      </c>
      <c r="SAI2" s="60">
        <f t="shared" ref="SAI2" si="1609">(6197/9719935)*100</f>
        <v>6.3755570381900703E-2</v>
      </c>
      <c r="SAJ2" s="61" t="s">
        <v>126</v>
      </c>
      <c r="SAK2" s="9">
        <v>3</v>
      </c>
      <c r="SAL2" s="6" t="s">
        <v>124</v>
      </c>
      <c r="SAM2" s="60" t="e">
        <f>(SAN2/'1. Портфель'!#REF!)*100</f>
        <v>#REF!</v>
      </c>
      <c r="SAN2" s="61">
        <v>6499</v>
      </c>
      <c r="SAO2" s="60">
        <v>0.06</v>
      </c>
      <c r="SAP2" s="61">
        <v>7395.7219999999998</v>
      </c>
      <c r="SAQ2" s="60">
        <f t="shared" ref="SAQ2" si="1610">(6197/9719935)*100</f>
        <v>6.3755570381900703E-2</v>
      </c>
      <c r="SAR2" s="61" t="s">
        <v>126</v>
      </c>
      <c r="SAS2" s="9">
        <v>3</v>
      </c>
      <c r="SAT2" s="6" t="s">
        <v>124</v>
      </c>
      <c r="SAU2" s="60" t="e">
        <f>(SAV2/'1. Портфель'!#REF!)*100</f>
        <v>#REF!</v>
      </c>
      <c r="SAV2" s="61">
        <v>6499</v>
      </c>
      <c r="SAW2" s="60">
        <v>0.06</v>
      </c>
      <c r="SAX2" s="61">
        <v>7395.7219999999998</v>
      </c>
      <c r="SAY2" s="60">
        <f t="shared" ref="SAY2" si="1611">(6197/9719935)*100</f>
        <v>6.3755570381900703E-2</v>
      </c>
      <c r="SAZ2" s="61" t="s">
        <v>126</v>
      </c>
      <c r="SBA2" s="9">
        <v>3</v>
      </c>
      <c r="SBB2" s="6" t="s">
        <v>124</v>
      </c>
      <c r="SBC2" s="60" t="e">
        <f>(SBD2/'1. Портфель'!#REF!)*100</f>
        <v>#REF!</v>
      </c>
      <c r="SBD2" s="61">
        <v>6499</v>
      </c>
      <c r="SBE2" s="60">
        <v>0.06</v>
      </c>
      <c r="SBF2" s="61">
        <v>7395.7219999999998</v>
      </c>
      <c r="SBG2" s="60">
        <f t="shared" ref="SBG2" si="1612">(6197/9719935)*100</f>
        <v>6.3755570381900703E-2</v>
      </c>
      <c r="SBH2" s="61" t="s">
        <v>126</v>
      </c>
      <c r="SBI2" s="9">
        <v>3</v>
      </c>
      <c r="SBJ2" s="6" t="s">
        <v>124</v>
      </c>
      <c r="SBK2" s="60" t="e">
        <f>(SBL2/'1. Портфель'!#REF!)*100</f>
        <v>#REF!</v>
      </c>
      <c r="SBL2" s="61">
        <v>6499</v>
      </c>
      <c r="SBM2" s="60">
        <v>0.06</v>
      </c>
      <c r="SBN2" s="61">
        <v>7395.7219999999998</v>
      </c>
      <c r="SBO2" s="60">
        <f t="shared" ref="SBO2" si="1613">(6197/9719935)*100</f>
        <v>6.3755570381900703E-2</v>
      </c>
      <c r="SBP2" s="61" t="s">
        <v>126</v>
      </c>
      <c r="SBQ2" s="9">
        <v>3</v>
      </c>
      <c r="SBR2" s="6" t="s">
        <v>124</v>
      </c>
      <c r="SBS2" s="60" t="e">
        <f>(SBT2/'1. Портфель'!#REF!)*100</f>
        <v>#REF!</v>
      </c>
      <c r="SBT2" s="61">
        <v>6499</v>
      </c>
      <c r="SBU2" s="60">
        <v>0.06</v>
      </c>
      <c r="SBV2" s="61">
        <v>7395.7219999999998</v>
      </c>
      <c r="SBW2" s="60">
        <f t="shared" ref="SBW2" si="1614">(6197/9719935)*100</f>
        <v>6.3755570381900703E-2</v>
      </c>
      <c r="SBX2" s="61" t="s">
        <v>126</v>
      </c>
      <c r="SBY2" s="9">
        <v>3</v>
      </c>
      <c r="SBZ2" s="6" t="s">
        <v>124</v>
      </c>
      <c r="SCA2" s="60" t="e">
        <f>(SCB2/'1. Портфель'!#REF!)*100</f>
        <v>#REF!</v>
      </c>
      <c r="SCB2" s="61">
        <v>6499</v>
      </c>
      <c r="SCC2" s="60">
        <v>0.06</v>
      </c>
      <c r="SCD2" s="61">
        <v>7395.7219999999998</v>
      </c>
      <c r="SCE2" s="60">
        <f t="shared" ref="SCE2" si="1615">(6197/9719935)*100</f>
        <v>6.3755570381900703E-2</v>
      </c>
      <c r="SCF2" s="61" t="s">
        <v>126</v>
      </c>
      <c r="SCG2" s="9">
        <v>3</v>
      </c>
      <c r="SCH2" s="6" t="s">
        <v>124</v>
      </c>
      <c r="SCI2" s="60" t="e">
        <f>(SCJ2/'1. Портфель'!#REF!)*100</f>
        <v>#REF!</v>
      </c>
      <c r="SCJ2" s="61">
        <v>6499</v>
      </c>
      <c r="SCK2" s="60">
        <v>0.06</v>
      </c>
      <c r="SCL2" s="61">
        <v>7395.7219999999998</v>
      </c>
      <c r="SCM2" s="60">
        <f t="shared" ref="SCM2" si="1616">(6197/9719935)*100</f>
        <v>6.3755570381900703E-2</v>
      </c>
      <c r="SCN2" s="61" t="s">
        <v>126</v>
      </c>
      <c r="SCO2" s="9">
        <v>3</v>
      </c>
      <c r="SCP2" s="6" t="s">
        <v>124</v>
      </c>
      <c r="SCQ2" s="60" t="e">
        <f>(SCR2/'1. Портфель'!#REF!)*100</f>
        <v>#REF!</v>
      </c>
      <c r="SCR2" s="61">
        <v>6499</v>
      </c>
      <c r="SCS2" s="60">
        <v>0.06</v>
      </c>
      <c r="SCT2" s="61">
        <v>7395.7219999999998</v>
      </c>
      <c r="SCU2" s="60">
        <f t="shared" ref="SCU2" si="1617">(6197/9719935)*100</f>
        <v>6.3755570381900703E-2</v>
      </c>
      <c r="SCV2" s="61" t="s">
        <v>126</v>
      </c>
      <c r="SCW2" s="9">
        <v>3</v>
      </c>
      <c r="SCX2" s="6" t="s">
        <v>124</v>
      </c>
      <c r="SCY2" s="60" t="e">
        <f>(SCZ2/'1. Портфель'!#REF!)*100</f>
        <v>#REF!</v>
      </c>
      <c r="SCZ2" s="61">
        <v>6499</v>
      </c>
      <c r="SDA2" s="60">
        <v>0.06</v>
      </c>
      <c r="SDB2" s="61">
        <v>7395.7219999999998</v>
      </c>
      <c r="SDC2" s="60">
        <f t="shared" ref="SDC2" si="1618">(6197/9719935)*100</f>
        <v>6.3755570381900703E-2</v>
      </c>
      <c r="SDD2" s="61" t="s">
        <v>126</v>
      </c>
      <c r="SDE2" s="9">
        <v>3</v>
      </c>
      <c r="SDF2" s="6" t="s">
        <v>124</v>
      </c>
      <c r="SDG2" s="60" t="e">
        <f>(SDH2/'1. Портфель'!#REF!)*100</f>
        <v>#REF!</v>
      </c>
      <c r="SDH2" s="61">
        <v>6499</v>
      </c>
      <c r="SDI2" s="60">
        <v>0.06</v>
      </c>
      <c r="SDJ2" s="61">
        <v>7395.7219999999998</v>
      </c>
      <c r="SDK2" s="60">
        <f t="shared" ref="SDK2" si="1619">(6197/9719935)*100</f>
        <v>6.3755570381900703E-2</v>
      </c>
      <c r="SDL2" s="61" t="s">
        <v>126</v>
      </c>
      <c r="SDM2" s="9">
        <v>3</v>
      </c>
      <c r="SDN2" s="6" t="s">
        <v>124</v>
      </c>
      <c r="SDO2" s="60" t="e">
        <f>(SDP2/'1. Портфель'!#REF!)*100</f>
        <v>#REF!</v>
      </c>
      <c r="SDP2" s="61">
        <v>6499</v>
      </c>
      <c r="SDQ2" s="60">
        <v>0.06</v>
      </c>
      <c r="SDR2" s="61">
        <v>7395.7219999999998</v>
      </c>
      <c r="SDS2" s="60">
        <f t="shared" ref="SDS2" si="1620">(6197/9719935)*100</f>
        <v>6.3755570381900703E-2</v>
      </c>
      <c r="SDT2" s="61" t="s">
        <v>126</v>
      </c>
      <c r="SDU2" s="9">
        <v>3</v>
      </c>
      <c r="SDV2" s="6" t="s">
        <v>124</v>
      </c>
      <c r="SDW2" s="60" t="e">
        <f>(SDX2/'1. Портфель'!#REF!)*100</f>
        <v>#REF!</v>
      </c>
      <c r="SDX2" s="61">
        <v>6499</v>
      </c>
      <c r="SDY2" s="60">
        <v>0.06</v>
      </c>
      <c r="SDZ2" s="61">
        <v>7395.7219999999998</v>
      </c>
      <c r="SEA2" s="60">
        <f t="shared" ref="SEA2" si="1621">(6197/9719935)*100</f>
        <v>6.3755570381900703E-2</v>
      </c>
      <c r="SEB2" s="61" t="s">
        <v>126</v>
      </c>
      <c r="SEC2" s="9">
        <v>3</v>
      </c>
      <c r="SED2" s="6" t="s">
        <v>124</v>
      </c>
      <c r="SEE2" s="60" t="e">
        <f>(SEF2/'1. Портфель'!#REF!)*100</f>
        <v>#REF!</v>
      </c>
      <c r="SEF2" s="61">
        <v>6499</v>
      </c>
      <c r="SEG2" s="60">
        <v>0.06</v>
      </c>
      <c r="SEH2" s="61">
        <v>7395.7219999999998</v>
      </c>
      <c r="SEI2" s="60">
        <f t="shared" ref="SEI2" si="1622">(6197/9719935)*100</f>
        <v>6.3755570381900703E-2</v>
      </c>
      <c r="SEJ2" s="61" t="s">
        <v>126</v>
      </c>
      <c r="SEK2" s="9">
        <v>3</v>
      </c>
      <c r="SEL2" s="6" t="s">
        <v>124</v>
      </c>
      <c r="SEM2" s="60" t="e">
        <f>(SEN2/'1. Портфель'!#REF!)*100</f>
        <v>#REF!</v>
      </c>
      <c r="SEN2" s="61">
        <v>6499</v>
      </c>
      <c r="SEO2" s="60">
        <v>0.06</v>
      </c>
      <c r="SEP2" s="61">
        <v>7395.7219999999998</v>
      </c>
      <c r="SEQ2" s="60">
        <f t="shared" ref="SEQ2" si="1623">(6197/9719935)*100</f>
        <v>6.3755570381900703E-2</v>
      </c>
      <c r="SER2" s="61" t="s">
        <v>126</v>
      </c>
      <c r="SES2" s="9">
        <v>3</v>
      </c>
      <c r="SET2" s="6" t="s">
        <v>124</v>
      </c>
      <c r="SEU2" s="60" t="e">
        <f>(SEV2/'1. Портфель'!#REF!)*100</f>
        <v>#REF!</v>
      </c>
      <c r="SEV2" s="61">
        <v>6499</v>
      </c>
      <c r="SEW2" s="60">
        <v>0.06</v>
      </c>
      <c r="SEX2" s="61">
        <v>7395.7219999999998</v>
      </c>
      <c r="SEY2" s="60">
        <f t="shared" ref="SEY2" si="1624">(6197/9719935)*100</f>
        <v>6.3755570381900703E-2</v>
      </c>
      <c r="SEZ2" s="61" t="s">
        <v>126</v>
      </c>
      <c r="SFA2" s="9">
        <v>3</v>
      </c>
      <c r="SFB2" s="6" t="s">
        <v>124</v>
      </c>
      <c r="SFC2" s="60" t="e">
        <f>(SFD2/'1. Портфель'!#REF!)*100</f>
        <v>#REF!</v>
      </c>
      <c r="SFD2" s="61">
        <v>6499</v>
      </c>
      <c r="SFE2" s="60">
        <v>0.06</v>
      </c>
      <c r="SFF2" s="61">
        <v>7395.7219999999998</v>
      </c>
      <c r="SFG2" s="60">
        <f t="shared" ref="SFG2" si="1625">(6197/9719935)*100</f>
        <v>6.3755570381900703E-2</v>
      </c>
      <c r="SFH2" s="61" t="s">
        <v>126</v>
      </c>
      <c r="SFI2" s="9">
        <v>3</v>
      </c>
      <c r="SFJ2" s="6" t="s">
        <v>124</v>
      </c>
      <c r="SFK2" s="60" t="e">
        <f>(SFL2/'1. Портфель'!#REF!)*100</f>
        <v>#REF!</v>
      </c>
      <c r="SFL2" s="61">
        <v>6499</v>
      </c>
      <c r="SFM2" s="60">
        <v>0.06</v>
      </c>
      <c r="SFN2" s="61">
        <v>7395.7219999999998</v>
      </c>
      <c r="SFO2" s="60">
        <f t="shared" ref="SFO2" si="1626">(6197/9719935)*100</f>
        <v>6.3755570381900703E-2</v>
      </c>
      <c r="SFP2" s="61" t="s">
        <v>126</v>
      </c>
      <c r="SFQ2" s="9">
        <v>3</v>
      </c>
      <c r="SFR2" s="6" t="s">
        <v>124</v>
      </c>
      <c r="SFS2" s="60" t="e">
        <f>(SFT2/'1. Портфель'!#REF!)*100</f>
        <v>#REF!</v>
      </c>
      <c r="SFT2" s="61">
        <v>6499</v>
      </c>
      <c r="SFU2" s="60">
        <v>0.06</v>
      </c>
      <c r="SFV2" s="61">
        <v>7395.7219999999998</v>
      </c>
      <c r="SFW2" s="60">
        <f t="shared" ref="SFW2" si="1627">(6197/9719935)*100</f>
        <v>6.3755570381900703E-2</v>
      </c>
      <c r="SFX2" s="61" t="s">
        <v>126</v>
      </c>
      <c r="SFY2" s="9">
        <v>3</v>
      </c>
      <c r="SFZ2" s="6" t="s">
        <v>124</v>
      </c>
      <c r="SGA2" s="60" t="e">
        <f>(SGB2/'1. Портфель'!#REF!)*100</f>
        <v>#REF!</v>
      </c>
      <c r="SGB2" s="61">
        <v>6499</v>
      </c>
      <c r="SGC2" s="60">
        <v>0.06</v>
      </c>
      <c r="SGD2" s="61">
        <v>7395.7219999999998</v>
      </c>
      <c r="SGE2" s="60">
        <f t="shared" ref="SGE2" si="1628">(6197/9719935)*100</f>
        <v>6.3755570381900703E-2</v>
      </c>
      <c r="SGF2" s="61" t="s">
        <v>126</v>
      </c>
      <c r="SGG2" s="9">
        <v>3</v>
      </c>
      <c r="SGH2" s="6" t="s">
        <v>124</v>
      </c>
      <c r="SGI2" s="60" t="e">
        <f>(SGJ2/'1. Портфель'!#REF!)*100</f>
        <v>#REF!</v>
      </c>
      <c r="SGJ2" s="61">
        <v>6499</v>
      </c>
      <c r="SGK2" s="60">
        <v>0.06</v>
      </c>
      <c r="SGL2" s="61">
        <v>7395.7219999999998</v>
      </c>
      <c r="SGM2" s="60">
        <f t="shared" ref="SGM2" si="1629">(6197/9719935)*100</f>
        <v>6.3755570381900703E-2</v>
      </c>
      <c r="SGN2" s="61" t="s">
        <v>126</v>
      </c>
      <c r="SGO2" s="9">
        <v>3</v>
      </c>
      <c r="SGP2" s="6" t="s">
        <v>124</v>
      </c>
      <c r="SGQ2" s="60" t="e">
        <f>(SGR2/'1. Портфель'!#REF!)*100</f>
        <v>#REF!</v>
      </c>
      <c r="SGR2" s="61">
        <v>6499</v>
      </c>
      <c r="SGS2" s="60">
        <v>0.06</v>
      </c>
      <c r="SGT2" s="61">
        <v>7395.7219999999998</v>
      </c>
      <c r="SGU2" s="60">
        <f t="shared" ref="SGU2" si="1630">(6197/9719935)*100</f>
        <v>6.3755570381900703E-2</v>
      </c>
      <c r="SGV2" s="61" t="s">
        <v>126</v>
      </c>
      <c r="SGW2" s="9">
        <v>3</v>
      </c>
      <c r="SGX2" s="6" t="s">
        <v>124</v>
      </c>
      <c r="SGY2" s="60" t="e">
        <f>(SGZ2/'1. Портфель'!#REF!)*100</f>
        <v>#REF!</v>
      </c>
      <c r="SGZ2" s="61">
        <v>6499</v>
      </c>
      <c r="SHA2" s="60">
        <v>0.06</v>
      </c>
      <c r="SHB2" s="61">
        <v>7395.7219999999998</v>
      </c>
      <c r="SHC2" s="60">
        <f t="shared" ref="SHC2" si="1631">(6197/9719935)*100</f>
        <v>6.3755570381900703E-2</v>
      </c>
      <c r="SHD2" s="61" t="s">
        <v>126</v>
      </c>
      <c r="SHE2" s="9">
        <v>3</v>
      </c>
      <c r="SHF2" s="6" t="s">
        <v>124</v>
      </c>
      <c r="SHG2" s="60" t="e">
        <f>(SHH2/'1. Портфель'!#REF!)*100</f>
        <v>#REF!</v>
      </c>
      <c r="SHH2" s="61">
        <v>6499</v>
      </c>
      <c r="SHI2" s="60">
        <v>0.06</v>
      </c>
      <c r="SHJ2" s="61">
        <v>7395.7219999999998</v>
      </c>
      <c r="SHK2" s="60">
        <f t="shared" ref="SHK2" si="1632">(6197/9719935)*100</f>
        <v>6.3755570381900703E-2</v>
      </c>
      <c r="SHL2" s="61" t="s">
        <v>126</v>
      </c>
      <c r="SHM2" s="9">
        <v>3</v>
      </c>
      <c r="SHN2" s="6" t="s">
        <v>124</v>
      </c>
      <c r="SHO2" s="60" t="e">
        <f>(SHP2/'1. Портфель'!#REF!)*100</f>
        <v>#REF!</v>
      </c>
      <c r="SHP2" s="61">
        <v>6499</v>
      </c>
      <c r="SHQ2" s="60">
        <v>0.06</v>
      </c>
      <c r="SHR2" s="61">
        <v>7395.7219999999998</v>
      </c>
      <c r="SHS2" s="60">
        <f t="shared" ref="SHS2" si="1633">(6197/9719935)*100</f>
        <v>6.3755570381900703E-2</v>
      </c>
      <c r="SHT2" s="61" t="s">
        <v>126</v>
      </c>
      <c r="SHU2" s="9">
        <v>3</v>
      </c>
      <c r="SHV2" s="6" t="s">
        <v>124</v>
      </c>
      <c r="SHW2" s="60" t="e">
        <f>(SHX2/'1. Портфель'!#REF!)*100</f>
        <v>#REF!</v>
      </c>
      <c r="SHX2" s="61">
        <v>6499</v>
      </c>
      <c r="SHY2" s="60">
        <v>0.06</v>
      </c>
      <c r="SHZ2" s="61">
        <v>7395.7219999999998</v>
      </c>
      <c r="SIA2" s="60">
        <f t="shared" ref="SIA2" si="1634">(6197/9719935)*100</f>
        <v>6.3755570381900703E-2</v>
      </c>
      <c r="SIB2" s="61" t="s">
        <v>126</v>
      </c>
      <c r="SIC2" s="9">
        <v>3</v>
      </c>
      <c r="SID2" s="6" t="s">
        <v>124</v>
      </c>
      <c r="SIE2" s="60" t="e">
        <f>(SIF2/'1. Портфель'!#REF!)*100</f>
        <v>#REF!</v>
      </c>
      <c r="SIF2" s="61">
        <v>6499</v>
      </c>
      <c r="SIG2" s="60">
        <v>0.06</v>
      </c>
      <c r="SIH2" s="61">
        <v>7395.7219999999998</v>
      </c>
      <c r="SII2" s="60">
        <f t="shared" ref="SII2" si="1635">(6197/9719935)*100</f>
        <v>6.3755570381900703E-2</v>
      </c>
      <c r="SIJ2" s="61" t="s">
        <v>126</v>
      </c>
      <c r="SIK2" s="9">
        <v>3</v>
      </c>
      <c r="SIL2" s="6" t="s">
        <v>124</v>
      </c>
      <c r="SIM2" s="60" t="e">
        <f>(SIN2/'1. Портфель'!#REF!)*100</f>
        <v>#REF!</v>
      </c>
      <c r="SIN2" s="61">
        <v>6499</v>
      </c>
      <c r="SIO2" s="60">
        <v>0.06</v>
      </c>
      <c r="SIP2" s="61">
        <v>7395.7219999999998</v>
      </c>
      <c r="SIQ2" s="60">
        <f t="shared" ref="SIQ2" si="1636">(6197/9719935)*100</f>
        <v>6.3755570381900703E-2</v>
      </c>
      <c r="SIR2" s="61" t="s">
        <v>126</v>
      </c>
      <c r="SIS2" s="9">
        <v>3</v>
      </c>
      <c r="SIT2" s="6" t="s">
        <v>124</v>
      </c>
      <c r="SIU2" s="60" t="e">
        <f>(SIV2/'1. Портфель'!#REF!)*100</f>
        <v>#REF!</v>
      </c>
      <c r="SIV2" s="61">
        <v>6499</v>
      </c>
      <c r="SIW2" s="60">
        <v>0.06</v>
      </c>
      <c r="SIX2" s="61">
        <v>7395.7219999999998</v>
      </c>
      <c r="SIY2" s="60">
        <f t="shared" ref="SIY2" si="1637">(6197/9719935)*100</f>
        <v>6.3755570381900703E-2</v>
      </c>
      <c r="SIZ2" s="61" t="s">
        <v>126</v>
      </c>
      <c r="SJA2" s="9">
        <v>3</v>
      </c>
      <c r="SJB2" s="6" t="s">
        <v>124</v>
      </c>
      <c r="SJC2" s="60" t="e">
        <f>(SJD2/'1. Портфель'!#REF!)*100</f>
        <v>#REF!</v>
      </c>
      <c r="SJD2" s="61">
        <v>6499</v>
      </c>
      <c r="SJE2" s="60">
        <v>0.06</v>
      </c>
      <c r="SJF2" s="61">
        <v>7395.7219999999998</v>
      </c>
      <c r="SJG2" s="60">
        <f t="shared" ref="SJG2" si="1638">(6197/9719935)*100</f>
        <v>6.3755570381900703E-2</v>
      </c>
      <c r="SJH2" s="61" t="s">
        <v>126</v>
      </c>
      <c r="SJI2" s="9">
        <v>3</v>
      </c>
      <c r="SJJ2" s="6" t="s">
        <v>124</v>
      </c>
      <c r="SJK2" s="60" t="e">
        <f>(SJL2/'1. Портфель'!#REF!)*100</f>
        <v>#REF!</v>
      </c>
      <c r="SJL2" s="61">
        <v>6499</v>
      </c>
      <c r="SJM2" s="60">
        <v>0.06</v>
      </c>
      <c r="SJN2" s="61">
        <v>7395.7219999999998</v>
      </c>
      <c r="SJO2" s="60">
        <f t="shared" ref="SJO2" si="1639">(6197/9719935)*100</f>
        <v>6.3755570381900703E-2</v>
      </c>
      <c r="SJP2" s="61" t="s">
        <v>126</v>
      </c>
      <c r="SJQ2" s="9">
        <v>3</v>
      </c>
      <c r="SJR2" s="6" t="s">
        <v>124</v>
      </c>
      <c r="SJS2" s="60" t="e">
        <f>(SJT2/'1. Портфель'!#REF!)*100</f>
        <v>#REF!</v>
      </c>
      <c r="SJT2" s="61">
        <v>6499</v>
      </c>
      <c r="SJU2" s="60">
        <v>0.06</v>
      </c>
      <c r="SJV2" s="61">
        <v>7395.7219999999998</v>
      </c>
      <c r="SJW2" s="60">
        <f t="shared" ref="SJW2" si="1640">(6197/9719935)*100</f>
        <v>6.3755570381900703E-2</v>
      </c>
      <c r="SJX2" s="61" t="s">
        <v>126</v>
      </c>
      <c r="SJY2" s="9">
        <v>3</v>
      </c>
      <c r="SJZ2" s="6" t="s">
        <v>124</v>
      </c>
      <c r="SKA2" s="60" t="e">
        <f>(SKB2/'1. Портфель'!#REF!)*100</f>
        <v>#REF!</v>
      </c>
      <c r="SKB2" s="61">
        <v>6499</v>
      </c>
      <c r="SKC2" s="60">
        <v>0.06</v>
      </c>
      <c r="SKD2" s="61">
        <v>7395.7219999999998</v>
      </c>
      <c r="SKE2" s="60">
        <f t="shared" ref="SKE2" si="1641">(6197/9719935)*100</f>
        <v>6.3755570381900703E-2</v>
      </c>
      <c r="SKF2" s="61" t="s">
        <v>126</v>
      </c>
      <c r="SKG2" s="9">
        <v>3</v>
      </c>
      <c r="SKH2" s="6" t="s">
        <v>124</v>
      </c>
      <c r="SKI2" s="60" t="e">
        <f>(SKJ2/'1. Портфель'!#REF!)*100</f>
        <v>#REF!</v>
      </c>
      <c r="SKJ2" s="61">
        <v>6499</v>
      </c>
      <c r="SKK2" s="60">
        <v>0.06</v>
      </c>
      <c r="SKL2" s="61">
        <v>7395.7219999999998</v>
      </c>
      <c r="SKM2" s="60">
        <f t="shared" ref="SKM2" si="1642">(6197/9719935)*100</f>
        <v>6.3755570381900703E-2</v>
      </c>
      <c r="SKN2" s="61" t="s">
        <v>126</v>
      </c>
      <c r="SKO2" s="9">
        <v>3</v>
      </c>
      <c r="SKP2" s="6" t="s">
        <v>124</v>
      </c>
      <c r="SKQ2" s="60" t="e">
        <f>(SKR2/'1. Портфель'!#REF!)*100</f>
        <v>#REF!</v>
      </c>
      <c r="SKR2" s="61">
        <v>6499</v>
      </c>
      <c r="SKS2" s="60">
        <v>0.06</v>
      </c>
      <c r="SKT2" s="61">
        <v>7395.7219999999998</v>
      </c>
      <c r="SKU2" s="60">
        <f t="shared" ref="SKU2" si="1643">(6197/9719935)*100</f>
        <v>6.3755570381900703E-2</v>
      </c>
      <c r="SKV2" s="61" t="s">
        <v>126</v>
      </c>
      <c r="SKW2" s="9">
        <v>3</v>
      </c>
      <c r="SKX2" s="6" t="s">
        <v>124</v>
      </c>
      <c r="SKY2" s="60" t="e">
        <f>(SKZ2/'1. Портфель'!#REF!)*100</f>
        <v>#REF!</v>
      </c>
      <c r="SKZ2" s="61">
        <v>6499</v>
      </c>
      <c r="SLA2" s="60">
        <v>0.06</v>
      </c>
      <c r="SLB2" s="61">
        <v>7395.7219999999998</v>
      </c>
      <c r="SLC2" s="60">
        <f t="shared" ref="SLC2" si="1644">(6197/9719935)*100</f>
        <v>6.3755570381900703E-2</v>
      </c>
      <c r="SLD2" s="61" t="s">
        <v>126</v>
      </c>
      <c r="SLE2" s="9">
        <v>3</v>
      </c>
      <c r="SLF2" s="6" t="s">
        <v>124</v>
      </c>
      <c r="SLG2" s="60" t="e">
        <f>(SLH2/'1. Портфель'!#REF!)*100</f>
        <v>#REF!</v>
      </c>
      <c r="SLH2" s="61">
        <v>6499</v>
      </c>
      <c r="SLI2" s="60">
        <v>0.06</v>
      </c>
      <c r="SLJ2" s="61">
        <v>7395.7219999999998</v>
      </c>
      <c r="SLK2" s="60">
        <f t="shared" ref="SLK2" si="1645">(6197/9719935)*100</f>
        <v>6.3755570381900703E-2</v>
      </c>
      <c r="SLL2" s="61" t="s">
        <v>126</v>
      </c>
      <c r="SLM2" s="9">
        <v>3</v>
      </c>
      <c r="SLN2" s="6" t="s">
        <v>124</v>
      </c>
      <c r="SLO2" s="60" t="e">
        <f>(SLP2/'1. Портфель'!#REF!)*100</f>
        <v>#REF!</v>
      </c>
      <c r="SLP2" s="61">
        <v>6499</v>
      </c>
      <c r="SLQ2" s="60">
        <v>0.06</v>
      </c>
      <c r="SLR2" s="61">
        <v>7395.7219999999998</v>
      </c>
      <c r="SLS2" s="60">
        <f t="shared" ref="SLS2" si="1646">(6197/9719935)*100</f>
        <v>6.3755570381900703E-2</v>
      </c>
      <c r="SLT2" s="61" t="s">
        <v>126</v>
      </c>
      <c r="SLU2" s="9">
        <v>3</v>
      </c>
      <c r="SLV2" s="6" t="s">
        <v>124</v>
      </c>
      <c r="SLW2" s="60" t="e">
        <f>(SLX2/'1. Портфель'!#REF!)*100</f>
        <v>#REF!</v>
      </c>
      <c r="SLX2" s="61">
        <v>6499</v>
      </c>
      <c r="SLY2" s="60">
        <v>0.06</v>
      </c>
      <c r="SLZ2" s="61">
        <v>7395.7219999999998</v>
      </c>
      <c r="SMA2" s="60">
        <f t="shared" ref="SMA2" si="1647">(6197/9719935)*100</f>
        <v>6.3755570381900703E-2</v>
      </c>
      <c r="SMB2" s="61" t="s">
        <v>126</v>
      </c>
      <c r="SMC2" s="9">
        <v>3</v>
      </c>
      <c r="SMD2" s="6" t="s">
        <v>124</v>
      </c>
      <c r="SME2" s="60" t="e">
        <f>(SMF2/'1. Портфель'!#REF!)*100</f>
        <v>#REF!</v>
      </c>
      <c r="SMF2" s="61">
        <v>6499</v>
      </c>
      <c r="SMG2" s="60">
        <v>0.06</v>
      </c>
      <c r="SMH2" s="61">
        <v>7395.7219999999998</v>
      </c>
      <c r="SMI2" s="60">
        <f t="shared" ref="SMI2" si="1648">(6197/9719935)*100</f>
        <v>6.3755570381900703E-2</v>
      </c>
      <c r="SMJ2" s="61" t="s">
        <v>126</v>
      </c>
      <c r="SMK2" s="9">
        <v>3</v>
      </c>
      <c r="SML2" s="6" t="s">
        <v>124</v>
      </c>
      <c r="SMM2" s="60" t="e">
        <f>(SMN2/'1. Портфель'!#REF!)*100</f>
        <v>#REF!</v>
      </c>
      <c r="SMN2" s="61">
        <v>6499</v>
      </c>
      <c r="SMO2" s="60">
        <v>0.06</v>
      </c>
      <c r="SMP2" s="61">
        <v>7395.7219999999998</v>
      </c>
      <c r="SMQ2" s="60">
        <f t="shared" ref="SMQ2" si="1649">(6197/9719935)*100</f>
        <v>6.3755570381900703E-2</v>
      </c>
      <c r="SMR2" s="61" t="s">
        <v>126</v>
      </c>
      <c r="SMS2" s="9">
        <v>3</v>
      </c>
      <c r="SMT2" s="6" t="s">
        <v>124</v>
      </c>
      <c r="SMU2" s="60" t="e">
        <f>(SMV2/'1. Портфель'!#REF!)*100</f>
        <v>#REF!</v>
      </c>
      <c r="SMV2" s="61">
        <v>6499</v>
      </c>
      <c r="SMW2" s="60">
        <v>0.06</v>
      </c>
      <c r="SMX2" s="61">
        <v>7395.7219999999998</v>
      </c>
      <c r="SMY2" s="60">
        <f t="shared" ref="SMY2" si="1650">(6197/9719935)*100</f>
        <v>6.3755570381900703E-2</v>
      </c>
      <c r="SMZ2" s="61" t="s">
        <v>126</v>
      </c>
      <c r="SNA2" s="9">
        <v>3</v>
      </c>
      <c r="SNB2" s="6" t="s">
        <v>124</v>
      </c>
      <c r="SNC2" s="60" t="e">
        <f>(SND2/'1. Портфель'!#REF!)*100</f>
        <v>#REF!</v>
      </c>
      <c r="SND2" s="61">
        <v>6499</v>
      </c>
      <c r="SNE2" s="60">
        <v>0.06</v>
      </c>
      <c r="SNF2" s="61">
        <v>7395.7219999999998</v>
      </c>
      <c r="SNG2" s="60">
        <f t="shared" ref="SNG2" si="1651">(6197/9719935)*100</f>
        <v>6.3755570381900703E-2</v>
      </c>
      <c r="SNH2" s="61" t="s">
        <v>126</v>
      </c>
      <c r="SNI2" s="9">
        <v>3</v>
      </c>
      <c r="SNJ2" s="6" t="s">
        <v>124</v>
      </c>
      <c r="SNK2" s="60" t="e">
        <f>(SNL2/'1. Портфель'!#REF!)*100</f>
        <v>#REF!</v>
      </c>
      <c r="SNL2" s="61">
        <v>6499</v>
      </c>
      <c r="SNM2" s="60">
        <v>0.06</v>
      </c>
      <c r="SNN2" s="61">
        <v>7395.7219999999998</v>
      </c>
      <c r="SNO2" s="60">
        <f t="shared" ref="SNO2" si="1652">(6197/9719935)*100</f>
        <v>6.3755570381900703E-2</v>
      </c>
      <c r="SNP2" s="61" t="s">
        <v>126</v>
      </c>
      <c r="SNQ2" s="9">
        <v>3</v>
      </c>
      <c r="SNR2" s="6" t="s">
        <v>124</v>
      </c>
      <c r="SNS2" s="60" t="e">
        <f>(SNT2/'1. Портфель'!#REF!)*100</f>
        <v>#REF!</v>
      </c>
      <c r="SNT2" s="61">
        <v>6499</v>
      </c>
      <c r="SNU2" s="60">
        <v>0.06</v>
      </c>
      <c r="SNV2" s="61">
        <v>7395.7219999999998</v>
      </c>
      <c r="SNW2" s="60">
        <f t="shared" ref="SNW2" si="1653">(6197/9719935)*100</f>
        <v>6.3755570381900703E-2</v>
      </c>
      <c r="SNX2" s="61" t="s">
        <v>126</v>
      </c>
      <c r="SNY2" s="9">
        <v>3</v>
      </c>
      <c r="SNZ2" s="6" t="s">
        <v>124</v>
      </c>
      <c r="SOA2" s="60" t="e">
        <f>(SOB2/'1. Портфель'!#REF!)*100</f>
        <v>#REF!</v>
      </c>
      <c r="SOB2" s="61">
        <v>6499</v>
      </c>
      <c r="SOC2" s="60">
        <v>0.06</v>
      </c>
      <c r="SOD2" s="61">
        <v>7395.7219999999998</v>
      </c>
      <c r="SOE2" s="60">
        <f t="shared" ref="SOE2" si="1654">(6197/9719935)*100</f>
        <v>6.3755570381900703E-2</v>
      </c>
      <c r="SOF2" s="61" t="s">
        <v>126</v>
      </c>
      <c r="SOG2" s="9">
        <v>3</v>
      </c>
      <c r="SOH2" s="6" t="s">
        <v>124</v>
      </c>
      <c r="SOI2" s="60" t="e">
        <f>(SOJ2/'1. Портфель'!#REF!)*100</f>
        <v>#REF!</v>
      </c>
      <c r="SOJ2" s="61">
        <v>6499</v>
      </c>
      <c r="SOK2" s="60">
        <v>0.06</v>
      </c>
      <c r="SOL2" s="61">
        <v>7395.7219999999998</v>
      </c>
      <c r="SOM2" s="60">
        <f t="shared" ref="SOM2" si="1655">(6197/9719935)*100</f>
        <v>6.3755570381900703E-2</v>
      </c>
      <c r="SON2" s="61" t="s">
        <v>126</v>
      </c>
      <c r="SOO2" s="9">
        <v>3</v>
      </c>
      <c r="SOP2" s="6" t="s">
        <v>124</v>
      </c>
      <c r="SOQ2" s="60" t="e">
        <f>(SOR2/'1. Портфель'!#REF!)*100</f>
        <v>#REF!</v>
      </c>
      <c r="SOR2" s="61">
        <v>6499</v>
      </c>
      <c r="SOS2" s="60">
        <v>0.06</v>
      </c>
      <c r="SOT2" s="61">
        <v>7395.7219999999998</v>
      </c>
      <c r="SOU2" s="60">
        <f t="shared" ref="SOU2" si="1656">(6197/9719935)*100</f>
        <v>6.3755570381900703E-2</v>
      </c>
      <c r="SOV2" s="61" t="s">
        <v>126</v>
      </c>
      <c r="SOW2" s="9">
        <v>3</v>
      </c>
      <c r="SOX2" s="6" t="s">
        <v>124</v>
      </c>
      <c r="SOY2" s="60" t="e">
        <f>(SOZ2/'1. Портфель'!#REF!)*100</f>
        <v>#REF!</v>
      </c>
      <c r="SOZ2" s="61">
        <v>6499</v>
      </c>
      <c r="SPA2" s="60">
        <v>0.06</v>
      </c>
      <c r="SPB2" s="61">
        <v>7395.7219999999998</v>
      </c>
      <c r="SPC2" s="60">
        <f t="shared" ref="SPC2" si="1657">(6197/9719935)*100</f>
        <v>6.3755570381900703E-2</v>
      </c>
      <c r="SPD2" s="61" t="s">
        <v>126</v>
      </c>
      <c r="SPE2" s="9">
        <v>3</v>
      </c>
      <c r="SPF2" s="6" t="s">
        <v>124</v>
      </c>
      <c r="SPG2" s="60" t="e">
        <f>(SPH2/'1. Портфель'!#REF!)*100</f>
        <v>#REF!</v>
      </c>
      <c r="SPH2" s="61">
        <v>6499</v>
      </c>
      <c r="SPI2" s="60">
        <v>0.06</v>
      </c>
      <c r="SPJ2" s="61">
        <v>7395.7219999999998</v>
      </c>
      <c r="SPK2" s="60">
        <f t="shared" ref="SPK2" si="1658">(6197/9719935)*100</f>
        <v>6.3755570381900703E-2</v>
      </c>
      <c r="SPL2" s="61" t="s">
        <v>126</v>
      </c>
      <c r="SPM2" s="9">
        <v>3</v>
      </c>
      <c r="SPN2" s="6" t="s">
        <v>124</v>
      </c>
      <c r="SPO2" s="60" t="e">
        <f>(SPP2/'1. Портфель'!#REF!)*100</f>
        <v>#REF!</v>
      </c>
      <c r="SPP2" s="61">
        <v>6499</v>
      </c>
      <c r="SPQ2" s="60">
        <v>0.06</v>
      </c>
      <c r="SPR2" s="61">
        <v>7395.7219999999998</v>
      </c>
      <c r="SPS2" s="60">
        <f t="shared" ref="SPS2" si="1659">(6197/9719935)*100</f>
        <v>6.3755570381900703E-2</v>
      </c>
      <c r="SPT2" s="61" t="s">
        <v>126</v>
      </c>
      <c r="SPU2" s="9">
        <v>3</v>
      </c>
      <c r="SPV2" s="6" t="s">
        <v>124</v>
      </c>
      <c r="SPW2" s="60" t="e">
        <f>(SPX2/'1. Портфель'!#REF!)*100</f>
        <v>#REF!</v>
      </c>
      <c r="SPX2" s="61">
        <v>6499</v>
      </c>
      <c r="SPY2" s="60">
        <v>0.06</v>
      </c>
      <c r="SPZ2" s="61">
        <v>7395.7219999999998</v>
      </c>
      <c r="SQA2" s="60">
        <f t="shared" ref="SQA2" si="1660">(6197/9719935)*100</f>
        <v>6.3755570381900703E-2</v>
      </c>
      <c r="SQB2" s="61" t="s">
        <v>126</v>
      </c>
      <c r="SQC2" s="9">
        <v>3</v>
      </c>
      <c r="SQD2" s="6" t="s">
        <v>124</v>
      </c>
      <c r="SQE2" s="60" t="e">
        <f>(SQF2/'1. Портфель'!#REF!)*100</f>
        <v>#REF!</v>
      </c>
      <c r="SQF2" s="61">
        <v>6499</v>
      </c>
      <c r="SQG2" s="60">
        <v>0.06</v>
      </c>
      <c r="SQH2" s="61">
        <v>7395.7219999999998</v>
      </c>
      <c r="SQI2" s="60">
        <f t="shared" ref="SQI2" si="1661">(6197/9719935)*100</f>
        <v>6.3755570381900703E-2</v>
      </c>
      <c r="SQJ2" s="61" t="s">
        <v>126</v>
      </c>
      <c r="SQK2" s="9">
        <v>3</v>
      </c>
      <c r="SQL2" s="6" t="s">
        <v>124</v>
      </c>
      <c r="SQM2" s="60" t="e">
        <f>(SQN2/'1. Портфель'!#REF!)*100</f>
        <v>#REF!</v>
      </c>
      <c r="SQN2" s="61">
        <v>6499</v>
      </c>
      <c r="SQO2" s="60">
        <v>0.06</v>
      </c>
      <c r="SQP2" s="61">
        <v>7395.7219999999998</v>
      </c>
      <c r="SQQ2" s="60">
        <f t="shared" ref="SQQ2" si="1662">(6197/9719935)*100</f>
        <v>6.3755570381900703E-2</v>
      </c>
      <c r="SQR2" s="61" t="s">
        <v>126</v>
      </c>
      <c r="SQS2" s="9">
        <v>3</v>
      </c>
      <c r="SQT2" s="6" t="s">
        <v>124</v>
      </c>
      <c r="SQU2" s="60" t="e">
        <f>(SQV2/'1. Портфель'!#REF!)*100</f>
        <v>#REF!</v>
      </c>
      <c r="SQV2" s="61">
        <v>6499</v>
      </c>
      <c r="SQW2" s="60">
        <v>0.06</v>
      </c>
      <c r="SQX2" s="61">
        <v>7395.7219999999998</v>
      </c>
      <c r="SQY2" s="60">
        <f t="shared" ref="SQY2" si="1663">(6197/9719935)*100</f>
        <v>6.3755570381900703E-2</v>
      </c>
      <c r="SQZ2" s="61" t="s">
        <v>126</v>
      </c>
      <c r="SRA2" s="9">
        <v>3</v>
      </c>
      <c r="SRB2" s="6" t="s">
        <v>124</v>
      </c>
      <c r="SRC2" s="60" t="e">
        <f>(SRD2/'1. Портфель'!#REF!)*100</f>
        <v>#REF!</v>
      </c>
      <c r="SRD2" s="61">
        <v>6499</v>
      </c>
      <c r="SRE2" s="60">
        <v>0.06</v>
      </c>
      <c r="SRF2" s="61">
        <v>7395.7219999999998</v>
      </c>
      <c r="SRG2" s="60">
        <f t="shared" ref="SRG2" si="1664">(6197/9719935)*100</f>
        <v>6.3755570381900703E-2</v>
      </c>
      <c r="SRH2" s="61" t="s">
        <v>126</v>
      </c>
      <c r="SRI2" s="9">
        <v>3</v>
      </c>
      <c r="SRJ2" s="6" t="s">
        <v>124</v>
      </c>
      <c r="SRK2" s="60" t="e">
        <f>(SRL2/'1. Портфель'!#REF!)*100</f>
        <v>#REF!</v>
      </c>
      <c r="SRL2" s="61">
        <v>6499</v>
      </c>
      <c r="SRM2" s="60">
        <v>0.06</v>
      </c>
      <c r="SRN2" s="61">
        <v>7395.7219999999998</v>
      </c>
      <c r="SRO2" s="60">
        <f t="shared" ref="SRO2" si="1665">(6197/9719935)*100</f>
        <v>6.3755570381900703E-2</v>
      </c>
      <c r="SRP2" s="61" t="s">
        <v>126</v>
      </c>
      <c r="SRQ2" s="9">
        <v>3</v>
      </c>
      <c r="SRR2" s="6" t="s">
        <v>124</v>
      </c>
      <c r="SRS2" s="60" t="e">
        <f>(SRT2/'1. Портфель'!#REF!)*100</f>
        <v>#REF!</v>
      </c>
      <c r="SRT2" s="61">
        <v>6499</v>
      </c>
      <c r="SRU2" s="60">
        <v>0.06</v>
      </c>
      <c r="SRV2" s="61">
        <v>7395.7219999999998</v>
      </c>
      <c r="SRW2" s="60">
        <f t="shared" ref="SRW2" si="1666">(6197/9719935)*100</f>
        <v>6.3755570381900703E-2</v>
      </c>
      <c r="SRX2" s="61" t="s">
        <v>126</v>
      </c>
      <c r="SRY2" s="9">
        <v>3</v>
      </c>
      <c r="SRZ2" s="6" t="s">
        <v>124</v>
      </c>
      <c r="SSA2" s="60" t="e">
        <f>(SSB2/'1. Портфель'!#REF!)*100</f>
        <v>#REF!</v>
      </c>
      <c r="SSB2" s="61">
        <v>6499</v>
      </c>
      <c r="SSC2" s="60">
        <v>0.06</v>
      </c>
      <c r="SSD2" s="61">
        <v>7395.7219999999998</v>
      </c>
      <c r="SSE2" s="60">
        <f t="shared" ref="SSE2" si="1667">(6197/9719935)*100</f>
        <v>6.3755570381900703E-2</v>
      </c>
      <c r="SSF2" s="61" t="s">
        <v>126</v>
      </c>
      <c r="SSG2" s="9">
        <v>3</v>
      </c>
      <c r="SSH2" s="6" t="s">
        <v>124</v>
      </c>
      <c r="SSI2" s="60" t="e">
        <f>(SSJ2/'1. Портфель'!#REF!)*100</f>
        <v>#REF!</v>
      </c>
      <c r="SSJ2" s="61">
        <v>6499</v>
      </c>
      <c r="SSK2" s="60">
        <v>0.06</v>
      </c>
      <c r="SSL2" s="61">
        <v>7395.7219999999998</v>
      </c>
      <c r="SSM2" s="60">
        <f t="shared" ref="SSM2" si="1668">(6197/9719935)*100</f>
        <v>6.3755570381900703E-2</v>
      </c>
      <c r="SSN2" s="61" t="s">
        <v>126</v>
      </c>
      <c r="SSO2" s="9">
        <v>3</v>
      </c>
      <c r="SSP2" s="6" t="s">
        <v>124</v>
      </c>
      <c r="SSQ2" s="60" t="e">
        <f>(SSR2/'1. Портфель'!#REF!)*100</f>
        <v>#REF!</v>
      </c>
      <c r="SSR2" s="61">
        <v>6499</v>
      </c>
      <c r="SSS2" s="60">
        <v>0.06</v>
      </c>
      <c r="SST2" s="61">
        <v>7395.7219999999998</v>
      </c>
      <c r="SSU2" s="60">
        <f t="shared" ref="SSU2" si="1669">(6197/9719935)*100</f>
        <v>6.3755570381900703E-2</v>
      </c>
      <c r="SSV2" s="61" t="s">
        <v>126</v>
      </c>
      <c r="SSW2" s="9">
        <v>3</v>
      </c>
      <c r="SSX2" s="6" t="s">
        <v>124</v>
      </c>
      <c r="SSY2" s="60" t="e">
        <f>(SSZ2/'1. Портфель'!#REF!)*100</f>
        <v>#REF!</v>
      </c>
      <c r="SSZ2" s="61">
        <v>6499</v>
      </c>
      <c r="STA2" s="60">
        <v>0.06</v>
      </c>
      <c r="STB2" s="61">
        <v>7395.7219999999998</v>
      </c>
      <c r="STC2" s="60">
        <f t="shared" ref="STC2" si="1670">(6197/9719935)*100</f>
        <v>6.3755570381900703E-2</v>
      </c>
      <c r="STD2" s="61" t="s">
        <v>126</v>
      </c>
      <c r="STE2" s="9">
        <v>3</v>
      </c>
      <c r="STF2" s="6" t="s">
        <v>124</v>
      </c>
      <c r="STG2" s="60" t="e">
        <f>(STH2/'1. Портфель'!#REF!)*100</f>
        <v>#REF!</v>
      </c>
      <c r="STH2" s="61">
        <v>6499</v>
      </c>
      <c r="STI2" s="60">
        <v>0.06</v>
      </c>
      <c r="STJ2" s="61">
        <v>7395.7219999999998</v>
      </c>
      <c r="STK2" s="60">
        <f t="shared" ref="STK2" si="1671">(6197/9719935)*100</f>
        <v>6.3755570381900703E-2</v>
      </c>
      <c r="STL2" s="61" t="s">
        <v>126</v>
      </c>
      <c r="STM2" s="9">
        <v>3</v>
      </c>
      <c r="STN2" s="6" t="s">
        <v>124</v>
      </c>
      <c r="STO2" s="60" t="e">
        <f>(STP2/'1. Портфель'!#REF!)*100</f>
        <v>#REF!</v>
      </c>
      <c r="STP2" s="61">
        <v>6499</v>
      </c>
      <c r="STQ2" s="60">
        <v>0.06</v>
      </c>
      <c r="STR2" s="61">
        <v>7395.7219999999998</v>
      </c>
      <c r="STS2" s="60">
        <f t="shared" ref="STS2" si="1672">(6197/9719935)*100</f>
        <v>6.3755570381900703E-2</v>
      </c>
      <c r="STT2" s="61" t="s">
        <v>126</v>
      </c>
      <c r="STU2" s="9">
        <v>3</v>
      </c>
      <c r="STV2" s="6" t="s">
        <v>124</v>
      </c>
      <c r="STW2" s="60" t="e">
        <f>(STX2/'1. Портфель'!#REF!)*100</f>
        <v>#REF!</v>
      </c>
      <c r="STX2" s="61">
        <v>6499</v>
      </c>
      <c r="STY2" s="60">
        <v>0.06</v>
      </c>
      <c r="STZ2" s="61">
        <v>7395.7219999999998</v>
      </c>
      <c r="SUA2" s="60">
        <f t="shared" ref="SUA2" si="1673">(6197/9719935)*100</f>
        <v>6.3755570381900703E-2</v>
      </c>
      <c r="SUB2" s="61" t="s">
        <v>126</v>
      </c>
      <c r="SUC2" s="9">
        <v>3</v>
      </c>
      <c r="SUD2" s="6" t="s">
        <v>124</v>
      </c>
      <c r="SUE2" s="60" t="e">
        <f>(SUF2/'1. Портфель'!#REF!)*100</f>
        <v>#REF!</v>
      </c>
      <c r="SUF2" s="61">
        <v>6499</v>
      </c>
      <c r="SUG2" s="60">
        <v>0.06</v>
      </c>
      <c r="SUH2" s="61">
        <v>7395.7219999999998</v>
      </c>
      <c r="SUI2" s="60">
        <f t="shared" ref="SUI2" si="1674">(6197/9719935)*100</f>
        <v>6.3755570381900703E-2</v>
      </c>
      <c r="SUJ2" s="61" t="s">
        <v>126</v>
      </c>
      <c r="SUK2" s="9">
        <v>3</v>
      </c>
      <c r="SUL2" s="6" t="s">
        <v>124</v>
      </c>
      <c r="SUM2" s="60" t="e">
        <f>(SUN2/'1. Портфель'!#REF!)*100</f>
        <v>#REF!</v>
      </c>
      <c r="SUN2" s="61">
        <v>6499</v>
      </c>
      <c r="SUO2" s="60">
        <v>0.06</v>
      </c>
      <c r="SUP2" s="61">
        <v>7395.7219999999998</v>
      </c>
      <c r="SUQ2" s="60">
        <f t="shared" ref="SUQ2" si="1675">(6197/9719935)*100</f>
        <v>6.3755570381900703E-2</v>
      </c>
      <c r="SUR2" s="61" t="s">
        <v>126</v>
      </c>
      <c r="SUS2" s="9">
        <v>3</v>
      </c>
      <c r="SUT2" s="6" t="s">
        <v>124</v>
      </c>
      <c r="SUU2" s="60" t="e">
        <f>(SUV2/'1. Портфель'!#REF!)*100</f>
        <v>#REF!</v>
      </c>
      <c r="SUV2" s="61">
        <v>6499</v>
      </c>
      <c r="SUW2" s="60">
        <v>0.06</v>
      </c>
      <c r="SUX2" s="61">
        <v>7395.7219999999998</v>
      </c>
      <c r="SUY2" s="60">
        <f t="shared" ref="SUY2" si="1676">(6197/9719935)*100</f>
        <v>6.3755570381900703E-2</v>
      </c>
      <c r="SUZ2" s="61" t="s">
        <v>126</v>
      </c>
      <c r="SVA2" s="9">
        <v>3</v>
      </c>
      <c r="SVB2" s="6" t="s">
        <v>124</v>
      </c>
      <c r="SVC2" s="60" t="e">
        <f>(SVD2/'1. Портфель'!#REF!)*100</f>
        <v>#REF!</v>
      </c>
      <c r="SVD2" s="61">
        <v>6499</v>
      </c>
      <c r="SVE2" s="60">
        <v>0.06</v>
      </c>
      <c r="SVF2" s="61">
        <v>7395.7219999999998</v>
      </c>
      <c r="SVG2" s="60">
        <f t="shared" ref="SVG2" si="1677">(6197/9719935)*100</f>
        <v>6.3755570381900703E-2</v>
      </c>
      <c r="SVH2" s="61" t="s">
        <v>126</v>
      </c>
      <c r="SVI2" s="9">
        <v>3</v>
      </c>
      <c r="SVJ2" s="6" t="s">
        <v>124</v>
      </c>
      <c r="SVK2" s="60" t="e">
        <f>(SVL2/'1. Портфель'!#REF!)*100</f>
        <v>#REF!</v>
      </c>
      <c r="SVL2" s="61">
        <v>6499</v>
      </c>
      <c r="SVM2" s="60">
        <v>0.06</v>
      </c>
      <c r="SVN2" s="61">
        <v>7395.7219999999998</v>
      </c>
      <c r="SVO2" s="60">
        <f t="shared" ref="SVO2" si="1678">(6197/9719935)*100</f>
        <v>6.3755570381900703E-2</v>
      </c>
      <c r="SVP2" s="61" t="s">
        <v>126</v>
      </c>
      <c r="SVQ2" s="9">
        <v>3</v>
      </c>
      <c r="SVR2" s="6" t="s">
        <v>124</v>
      </c>
      <c r="SVS2" s="60" t="e">
        <f>(SVT2/'1. Портфель'!#REF!)*100</f>
        <v>#REF!</v>
      </c>
      <c r="SVT2" s="61">
        <v>6499</v>
      </c>
      <c r="SVU2" s="60">
        <v>0.06</v>
      </c>
      <c r="SVV2" s="61">
        <v>7395.7219999999998</v>
      </c>
      <c r="SVW2" s="60">
        <f t="shared" ref="SVW2" si="1679">(6197/9719935)*100</f>
        <v>6.3755570381900703E-2</v>
      </c>
      <c r="SVX2" s="61" t="s">
        <v>126</v>
      </c>
      <c r="SVY2" s="9">
        <v>3</v>
      </c>
      <c r="SVZ2" s="6" t="s">
        <v>124</v>
      </c>
      <c r="SWA2" s="60" t="e">
        <f>(SWB2/'1. Портфель'!#REF!)*100</f>
        <v>#REF!</v>
      </c>
      <c r="SWB2" s="61">
        <v>6499</v>
      </c>
      <c r="SWC2" s="60">
        <v>0.06</v>
      </c>
      <c r="SWD2" s="61">
        <v>7395.7219999999998</v>
      </c>
      <c r="SWE2" s="60">
        <f t="shared" ref="SWE2" si="1680">(6197/9719935)*100</f>
        <v>6.3755570381900703E-2</v>
      </c>
      <c r="SWF2" s="61" t="s">
        <v>126</v>
      </c>
      <c r="SWG2" s="9">
        <v>3</v>
      </c>
      <c r="SWH2" s="6" t="s">
        <v>124</v>
      </c>
      <c r="SWI2" s="60" t="e">
        <f>(SWJ2/'1. Портфель'!#REF!)*100</f>
        <v>#REF!</v>
      </c>
      <c r="SWJ2" s="61">
        <v>6499</v>
      </c>
      <c r="SWK2" s="60">
        <v>0.06</v>
      </c>
      <c r="SWL2" s="61">
        <v>7395.7219999999998</v>
      </c>
      <c r="SWM2" s="60">
        <f t="shared" ref="SWM2" si="1681">(6197/9719935)*100</f>
        <v>6.3755570381900703E-2</v>
      </c>
      <c r="SWN2" s="61" t="s">
        <v>126</v>
      </c>
      <c r="SWO2" s="9">
        <v>3</v>
      </c>
      <c r="SWP2" s="6" t="s">
        <v>124</v>
      </c>
      <c r="SWQ2" s="60" t="e">
        <f>(SWR2/'1. Портфель'!#REF!)*100</f>
        <v>#REF!</v>
      </c>
      <c r="SWR2" s="61">
        <v>6499</v>
      </c>
      <c r="SWS2" s="60">
        <v>0.06</v>
      </c>
      <c r="SWT2" s="61">
        <v>7395.7219999999998</v>
      </c>
      <c r="SWU2" s="60">
        <f t="shared" ref="SWU2" si="1682">(6197/9719935)*100</f>
        <v>6.3755570381900703E-2</v>
      </c>
      <c r="SWV2" s="61" t="s">
        <v>126</v>
      </c>
      <c r="SWW2" s="9">
        <v>3</v>
      </c>
      <c r="SWX2" s="6" t="s">
        <v>124</v>
      </c>
      <c r="SWY2" s="60" t="e">
        <f>(SWZ2/'1. Портфель'!#REF!)*100</f>
        <v>#REF!</v>
      </c>
      <c r="SWZ2" s="61">
        <v>6499</v>
      </c>
      <c r="SXA2" s="60">
        <v>0.06</v>
      </c>
      <c r="SXB2" s="61">
        <v>7395.7219999999998</v>
      </c>
      <c r="SXC2" s="60">
        <f t="shared" ref="SXC2" si="1683">(6197/9719935)*100</f>
        <v>6.3755570381900703E-2</v>
      </c>
      <c r="SXD2" s="61" t="s">
        <v>126</v>
      </c>
      <c r="SXE2" s="9">
        <v>3</v>
      </c>
      <c r="SXF2" s="6" t="s">
        <v>124</v>
      </c>
      <c r="SXG2" s="60" t="e">
        <f>(SXH2/'1. Портфель'!#REF!)*100</f>
        <v>#REF!</v>
      </c>
      <c r="SXH2" s="61">
        <v>6499</v>
      </c>
      <c r="SXI2" s="60">
        <v>0.06</v>
      </c>
      <c r="SXJ2" s="61">
        <v>7395.7219999999998</v>
      </c>
      <c r="SXK2" s="60">
        <f t="shared" ref="SXK2" si="1684">(6197/9719935)*100</f>
        <v>6.3755570381900703E-2</v>
      </c>
      <c r="SXL2" s="61" t="s">
        <v>126</v>
      </c>
      <c r="SXM2" s="9">
        <v>3</v>
      </c>
      <c r="SXN2" s="6" t="s">
        <v>124</v>
      </c>
      <c r="SXO2" s="60" t="e">
        <f>(SXP2/'1. Портфель'!#REF!)*100</f>
        <v>#REF!</v>
      </c>
      <c r="SXP2" s="61">
        <v>6499</v>
      </c>
      <c r="SXQ2" s="60">
        <v>0.06</v>
      </c>
      <c r="SXR2" s="61">
        <v>7395.7219999999998</v>
      </c>
      <c r="SXS2" s="60">
        <f t="shared" ref="SXS2" si="1685">(6197/9719935)*100</f>
        <v>6.3755570381900703E-2</v>
      </c>
      <c r="SXT2" s="61" t="s">
        <v>126</v>
      </c>
      <c r="SXU2" s="9">
        <v>3</v>
      </c>
      <c r="SXV2" s="6" t="s">
        <v>124</v>
      </c>
      <c r="SXW2" s="60" t="e">
        <f>(SXX2/'1. Портфель'!#REF!)*100</f>
        <v>#REF!</v>
      </c>
      <c r="SXX2" s="61">
        <v>6499</v>
      </c>
      <c r="SXY2" s="60">
        <v>0.06</v>
      </c>
      <c r="SXZ2" s="61">
        <v>7395.7219999999998</v>
      </c>
      <c r="SYA2" s="60">
        <f t="shared" ref="SYA2" si="1686">(6197/9719935)*100</f>
        <v>6.3755570381900703E-2</v>
      </c>
      <c r="SYB2" s="61" t="s">
        <v>126</v>
      </c>
      <c r="SYC2" s="9">
        <v>3</v>
      </c>
      <c r="SYD2" s="6" t="s">
        <v>124</v>
      </c>
      <c r="SYE2" s="60" t="e">
        <f>(SYF2/'1. Портфель'!#REF!)*100</f>
        <v>#REF!</v>
      </c>
      <c r="SYF2" s="61">
        <v>6499</v>
      </c>
      <c r="SYG2" s="60">
        <v>0.06</v>
      </c>
      <c r="SYH2" s="61">
        <v>7395.7219999999998</v>
      </c>
      <c r="SYI2" s="60">
        <f t="shared" ref="SYI2" si="1687">(6197/9719935)*100</f>
        <v>6.3755570381900703E-2</v>
      </c>
      <c r="SYJ2" s="61" t="s">
        <v>126</v>
      </c>
      <c r="SYK2" s="9">
        <v>3</v>
      </c>
      <c r="SYL2" s="6" t="s">
        <v>124</v>
      </c>
      <c r="SYM2" s="60" t="e">
        <f>(SYN2/'1. Портфель'!#REF!)*100</f>
        <v>#REF!</v>
      </c>
      <c r="SYN2" s="61">
        <v>6499</v>
      </c>
      <c r="SYO2" s="60">
        <v>0.06</v>
      </c>
      <c r="SYP2" s="61">
        <v>7395.7219999999998</v>
      </c>
      <c r="SYQ2" s="60">
        <f t="shared" ref="SYQ2" si="1688">(6197/9719935)*100</f>
        <v>6.3755570381900703E-2</v>
      </c>
      <c r="SYR2" s="61" t="s">
        <v>126</v>
      </c>
      <c r="SYS2" s="9">
        <v>3</v>
      </c>
      <c r="SYT2" s="6" t="s">
        <v>124</v>
      </c>
      <c r="SYU2" s="60" t="e">
        <f>(SYV2/'1. Портфель'!#REF!)*100</f>
        <v>#REF!</v>
      </c>
      <c r="SYV2" s="61">
        <v>6499</v>
      </c>
      <c r="SYW2" s="60">
        <v>0.06</v>
      </c>
      <c r="SYX2" s="61">
        <v>7395.7219999999998</v>
      </c>
      <c r="SYY2" s="60">
        <f t="shared" ref="SYY2" si="1689">(6197/9719935)*100</f>
        <v>6.3755570381900703E-2</v>
      </c>
      <c r="SYZ2" s="61" t="s">
        <v>126</v>
      </c>
      <c r="SZA2" s="9">
        <v>3</v>
      </c>
      <c r="SZB2" s="6" t="s">
        <v>124</v>
      </c>
      <c r="SZC2" s="60" t="e">
        <f>(SZD2/'1. Портфель'!#REF!)*100</f>
        <v>#REF!</v>
      </c>
      <c r="SZD2" s="61">
        <v>6499</v>
      </c>
      <c r="SZE2" s="60">
        <v>0.06</v>
      </c>
      <c r="SZF2" s="61">
        <v>7395.7219999999998</v>
      </c>
      <c r="SZG2" s="60">
        <f t="shared" ref="SZG2" si="1690">(6197/9719935)*100</f>
        <v>6.3755570381900703E-2</v>
      </c>
      <c r="SZH2" s="61" t="s">
        <v>126</v>
      </c>
      <c r="SZI2" s="9">
        <v>3</v>
      </c>
      <c r="SZJ2" s="6" t="s">
        <v>124</v>
      </c>
      <c r="SZK2" s="60" t="e">
        <f>(SZL2/'1. Портфель'!#REF!)*100</f>
        <v>#REF!</v>
      </c>
      <c r="SZL2" s="61">
        <v>6499</v>
      </c>
      <c r="SZM2" s="60">
        <v>0.06</v>
      </c>
      <c r="SZN2" s="61">
        <v>7395.7219999999998</v>
      </c>
      <c r="SZO2" s="60">
        <f t="shared" ref="SZO2" si="1691">(6197/9719935)*100</f>
        <v>6.3755570381900703E-2</v>
      </c>
      <c r="SZP2" s="61" t="s">
        <v>126</v>
      </c>
      <c r="SZQ2" s="9">
        <v>3</v>
      </c>
      <c r="SZR2" s="6" t="s">
        <v>124</v>
      </c>
      <c r="SZS2" s="60" t="e">
        <f>(SZT2/'1. Портфель'!#REF!)*100</f>
        <v>#REF!</v>
      </c>
      <c r="SZT2" s="61">
        <v>6499</v>
      </c>
      <c r="SZU2" s="60">
        <v>0.06</v>
      </c>
      <c r="SZV2" s="61">
        <v>7395.7219999999998</v>
      </c>
      <c r="SZW2" s="60">
        <f t="shared" ref="SZW2" si="1692">(6197/9719935)*100</f>
        <v>6.3755570381900703E-2</v>
      </c>
      <c r="SZX2" s="61" t="s">
        <v>126</v>
      </c>
      <c r="SZY2" s="9">
        <v>3</v>
      </c>
      <c r="SZZ2" s="6" t="s">
        <v>124</v>
      </c>
      <c r="TAA2" s="60" t="e">
        <f>(TAB2/'1. Портфель'!#REF!)*100</f>
        <v>#REF!</v>
      </c>
      <c r="TAB2" s="61">
        <v>6499</v>
      </c>
      <c r="TAC2" s="60">
        <v>0.06</v>
      </c>
      <c r="TAD2" s="61">
        <v>7395.7219999999998</v>
      </c>
      <c r="TAE2" s="60">
        <f t="shared" ref="TAE2" si="1693">(6197/9719935)*100</f>
        <v>6.3755570381900703E-2</v>
      </c>
      <c r="TAF2" s="61" t="s">
        <v>126</v>
      </c>
      <c r="TAG2" s="9">
        <v>3</v>
      </c>
      <c r="TAH2" s="6" t="s">
        <v>124</v>
      </c>
      <c r="TAI2" s="60" t="e">
        <f>(TAJ2/'1. Портфель'!#REF!)*100</f>
        <v>#REF!</v>
      </c>
      <c r="TAJ2" s="61">
        <v>6499</v>
      </c>
      <c r="TAK2" s="60">
        <v>0.06</v>
      </c>
      <c r="TAL2" s="61">
        <v>7395.7219999999998</v>
      </c>
      <c r="TAM2" s="60">
        <f t="shared" ref="TAM2" si="1694">(6197/9719935)*100</f>
        <v>6.3755570381900703E-2</v>
      </c>
      <c r="TAN2" s="61" t="s">
        <v>126</v>
      </c>
      <c r="TAO2" s="9">
        <v>3</v>
      </c>
      <c r="TAP2" s="6" t="s">
        <v>124</v>
      </c>
      <c r="TAQ2" s="60" t="e">
        <f>(TAR2/'1. Портфель'!#REF!)*100</f>
        <v>#REF!</v>
      </c>
      <c r="TAR2" s="61">
        <v>6499</v>
      </c>
      <c r="TAS2" s="60">
        <v>0.06</v>
      </c>
      <c r="TAT2" s="61">
        <v>7395.7219999999998</v>
      </c>
      <c r="TAU2" s="60">
        <f t="shared" ref="TAU2" si="1695">(6197/9719935)*100</f>
        <v>6.3755570381900703E-2</v>
      </c>
      <c r="TAV2" s="61" t="s">
        <v>126</v>
      </c>
      <c r="TAW2" s="9">
        <v>3</v>
      </c>
      <c r="TAX2" s="6" t="s">
        <v>124</v>
      </c>
      <c r="TAY2" s="60" t="e">
        <f>(TAZ2/'1. Портфель'!#REF!)*100</f>
        <v>#REF!</v>
      </c>
      <c r="TAZ2" s="61">
        <v>6499</v>
      </c>
      <c r="TBA2" s="60">
        <v>0.06</v>
      </c>
      <c r="TBB2" s="61">
        <v>7395.7219999999998</v>
      </c>
      <c r="TBC2" s="60">
        <f t="shared" ref="TBC2" si="1696">(6197/9719935)*100</f>
        <v>6.3755570381900703E-2</v>
      </c>
      <c r="TBD2" s="61" t="s">
        <v>126</v>
      </c>
      <c r="TBE2" s="9">
        <v>3</v>
      </c>
      <c r="TBF2" s="6" t="s">
        <v>124</v>
      </c>
      <c r="TBG2" s="60" t="e">
        <f>(TBH2/'1. Портфель'!#REF!)*100</f>
        <v>#REF!</v>
      </c>
      <c r="TBH2" s="61">
        <v>6499</v>
      </c>
      <c r="TBI2" s="60">
        <v>0.06</v>
      </c>
      <c r="TBJ2" s="61">
        <v>7395.7219999999998</v>
      </c>
      <c r="TBK2" s="60">
        <f t="shared" ref="TBK2" si="1697">(6197/9719935)*100</f>
        <v>6.3755570381900703E-2</v>
      </c>
      <c r="TBL2" s="61" t="s">
        <v>126</v>
      </c>
      <c r="TBM2" s="9">
        <v>3</v>
      </c>
      <c r="TBN2" s="6" t="s">
        <v>124</v>
      </c>
      <c r="TBO2" s="60" t="e">
        <f>(TBP2/'1. Портфель'!#REF!)*100</f>
        <v>#REF!</v>
      </c>
      <c r="TBP2" s="61">
        <v>6499</v>
      </c>
      <c r="TBQ2" s="60">
        <v>0.06</v>
      </c>
      <c r="TBR2" s="61">
        <v>7395.7219999999998</v>
      </c>
      <c r="TBS2" s="60">
        <f t="shared" ref="TBS2" si="1698">(6197/9719935)*100</f>
        <v>6.3755570381900703E-2</v>
      </c>
      <c r="TBT2" s="61" t="s">
        <v>126</v>
      </c>
      <c r="TBU2" s="9">
        <v>3</v>
      </c>
      <c r="TBV2" s="6" t="s">
        <v>124</v>
      </c>
      <c r="TBW2" s="60" t="e">
        <f>(TBX2/'1. Портфель'!#REF!)*100</f>
        <v>#REF!</v>
      </c>
      <c r="TBX2" s="61">
        <v>6499</v>
      </c>
      <c r="TBY2" s="60">
        <v>0.06</v>
      </c>
      <c r="TBZ2" s="61">
        <v>7395.7219999999998</v>
      </c>
      <c r="TCA2" s="60">
        <f t="shared" ref="TCA2" si="1699">(6197/9719935)*100</f>
        <v>6.3755570381900703E-2</v>
      </c>
      <c r="TCB2" s="61" t="s">
        <v>126</v>
      </c>
      <c r="TCC2" s="9">
        <v>3</v>
      </c>
      <c r="TCD2" s="6" t="s">
        <v>124</v>
      </c>
      <c r="TCE2" s="60" t="e">
        <f>(TCF2/'1. Портфель'!#REF!)*100</f>
        <v>#REF!</v>
      </c>
      <c r="TCF2" s="61">
        <v>6499</v>
      </c>
      <c r="TCG2" s="60">
        <v>0.06</v>
      </c>
      <c r="TCH2" s="61">
        <v>7395.7219999999998</v>
      </c>
      <c r="TCI2" s="60">
        <f t="shared" ref="TCI2" si="1700">(6197/9719935)*100</f>
        <v>6.3755570381900703E-2</v>
      </c>
      <c r="TCJ2" s="61" t="s">
        <v>126</v>
      </c>
      <c r="TCK2" s="9">
        <v>3</v>
      </c>
      <c r="TCL2" s="6" t="s">
        <v>124</v>
      </c>
      <c r="TCM2" s="60" t="e">
        <f>(TCN2/'1. Портфель'!#REF!)*100</f>
        <v>#REF!</v>
      </c>
      <c r="TCN2" s="61">
        <v>6499</v>
      </c>
      <c r="TCO2" s="60">
        <v>0.06</v>
      </c>
      <c r="TCP2" s="61">
        <v>7395.7219999999998</v>
      </c>
      <c r="TCQ2" s="60">
        <f t="shared" ref="TCQ2" si="1701">(6197/9719935)*100</f>
        <v>6.3755570381900703E-2</v>
      </c>
      <c r="TCR2" s="61" t="s">
        <v>126</v>
      </c>
      <c r="TCS2" s="9">
        <v>3</v>
      </c>
      <c r="TCT2" s="6" t="s">
        <v>124</v>
      </c>
      <c r="TCU2" s="60" t="e">
        <f>(TCV2/'1. Портфель'!#REF!)*100</f>
        <v>#REF!</v>
      </c>
      <c r="TCV2" s="61">
        <v>6499</v>
      </c>
      <c r="TCW2" s="60">
        <v>0.06</v>
      </c>
      <c r="TCX2" s="61">
        <v>7395.7219999999998</v>
      </c>
      <c r="TCY2" s="60">
        <f t="shared" ref="TCY2" si="1702">(6197/9719935)*100</f>
        <v>6.3755570381900703E-2</v>
      </c>
      <c r="TCZ2" s="61" t="s">
        <v>126</v>
      </c>
      <c r="TDA2" s="9">
        <v>3</v>
      </c>
      <c r="TDB2" s="6" t="s">
        <v>124</v>
      </c>
      <c r="TDC2" s="60" t="e">
        <f>(TDD2/'1. Портфель'!#REF!)*100</f>
        <v>#REF!</v>
      </c>
      <c r="TDD2" s="61">
        <v>6499</v>
      </c>
      <c r="TDE2" s="60">
        <v>0.06</v>
      </c>
      <c r="TDF2" s="61">
        <v>7395.7219999999998</v>
      </c>
      <c r="TDG2" s="60">
        <f t="shared" ref="TDG2" si="1703">(6197/9719935)*100</f>
        <v>6.3755570381900703E-2</v>
      </c>
      <c r="TDH2" s="61" t="s">
        <v>126</v>
      </c>
      <c r="TDI2" s="9">
        <v>3</v>
      </c>
      <c r="TDJ2" s="6" t="s">
        <v>124</v>
      </c>
      <c r="TDK2" s="60" t="e">
        <f>(TDL2/'1. Портфель'!#REF!)*100</f>
        <v>#REF!</v>
      </c>
      <c r="TDL2" s="61">
        <v>6499</v>
      </c>
      <c r="TDM2" s="60">
        <v>0.06</v>
      </c>
      <c r="TDN2" s="61">
        <v>7395.7219999999998</v>
      </c>
      <c r="TDO2" s="60">
        <f t="shared" ref="TDO2" si="1704">(6197/9719935)*100</f>
        <v>6.3755570381900703E-2</v>
      </c>
      <c r="TDP2" s="61" t="s">
        <v>126</v>
      </c>
      <c r="TDQ2" s="9">
        <v>3</v>
      </c>
      <c r="TDR2" s="6" t="s">
        <v>124</v>
      </c>
      <c r="TDS2" s="60" t="e">
        <f>(TDT2/'1. Портфель'!#REF!)*100</f>
        <v>#REF!</v>
      </c>
      <c r="TDT2" s="61">
        <v>6499</v>
      </c>
      <c r="TDU2" s="60">
        <v>0.06</v>
      </c>
      <c r="TDV2" s="61">
        <v>7395.7219999999998</v>
      </c>
      <c r="TDW2" s="60">
        <f t="shared" ref="TDW2" si="1705">(6197/9719935)*100</f>
        <v>6.3755570381900703E-2</v>
      </c>
      <c r="TDX2" s="61" t="s">
        <v>126</v>
      </c>
      <c r="TDY2" s="9">
        <v>3</v>
      </c>
      <c r="TDZ2" s="6" t="s">
        <v>124</v>
      </c>
      <c r="TEA2" s="60" t="e">
        <f>(TEB2/'1. Портфель'!#REF!)*100</f>
        <v>#REF!</v>
      </c>
      <c r="TEB2" s="61">
        <v>6499</v>
      </c>
      <c r="TEC2" s="60">
        <v>0.06</v>
      </c>
      <c r="TED2" s="61">
        <v>7395.7219999999998</v>
      </c>
      <c r="TEE2" s="60">
        <f t="shared" ref="TEE2" si="1706">(6197/9719935)*100</f>
        <v>6.3755570381900703E-2</v>
      </c>
      <c r="TEF2" s="61" t="s">
        <v>126</v>
      </c>
      <c r="TEG2" s="9">
        <v>3</v>
      </c>
      <c r="TEH2" s="6" t="s">
        <v>124</v>
      </c>
      <c r="TEI2" s="60" t="e">
        <f>(TEJ2/'1. Портфель'!#REF!)*100</f>
        <v>#REF!</v>
      </c>
      <c r="TEJ2" s="61">
        <v>6499</v>
      </c>
      <c r="TEK2" s="60">
        <v>0.06</v>
      </c>
      <c r="TEL2" s="61">
        <v>7395.7219999999998</v>
      </c>
      <c r="TEM2" s="60">
        <f t="shared" ref="TEM2" si="1707">(6197/9719935)*100</f>
        <v>6.3755570381900703E-2</v>
      </c>
      <c r="TEN2" s="61" t="s">
        <v>126</v>
      </c>
      <c r="TEO2" s="9">
        <v>3</v>
      </c>
      <c r="TEP2" s="6" t="s">
        <v>124</v>
      </c>
      <c r="TEQ2" s="60" t="e">
        <f>(TER2/'1. Портфель'!#REF!)*100</f>
        <v>#REF!</v>
      </c>
      <c r="TER2" s="61">
        <v>6499</v>
      </c>
      <c r="TES2" s="60">
        <v>0.06</v>
      </c>
      <c r="TET2" s="61">
        <v>7395.7219999999998</v>
      </c>
      <c r="TEU2" s="60">
        <f t="shared" ref="TEU2" si="1708">(6197/9719935)*100</f>
        <v>6.3755570381900703E-2</v>
      </c>
      <c r="TEV2" s="61" t="s">
        <v>126</v>
      </c>
      <c r="TEW2" s="9">
        <v>3</v>
      </c>
      <c r="TEX2" s="6" t="s">
        <v>124</v>
      </c>
      <c r="TEY2" s="60" t="e">
        <f>(TEZ2/'1. Портфель'!#REF!)*100</f>
        <v>#REF!</v>
      </c>
      <c r="TEZ2" s="61">
        <v>6499</v>
      </c>
      <c r="TFA2" s="60">
        <v>0.06</v>
      </c>
      <c r="TFB2" s="61">
        <v>7395.7219999999998</v>
      </c>
      <c r="TFC2" s="60">
        <f t="shared" ref="TFC2" si="1709">(6197/9719935)*100</f>
        <v>6.3755570381900703E-2</v>
      </c>
      <c r="TFD2" s="61" t="s">
        <v>126</v>
      </c>
      <c r="TFE2" s="9">
        <v>3</v>
      </c>
      <c r="TFF2" s="6" t="s">
        <v>124</v>
      </c>
      <c r="TFG2" s="60" t="e">
        <f>(TFH2/'1. Портфель'!#REF!)*100</f>
        <v>#REF!</v>
      </c>
      <c r="TFH2" s="61">
        <v>6499</v>
      </c>
      <c r="TFI2" s="60">
        <v>0.06</v>
      </c>
      <c r="TFJ2" s="61">
        <v>7395.7219999999998</v>
      </c>
      <c r="TFK2" s="60">
        <f t="shared" ref="TFK2" si="1710">(6197/9719935)*100</f>
        <v>6.3755570381900703E-2</v>
      </c>
      <c r="TFL2" s="61" t="s">
        <v>126</v>
      </c>
      <c r="TFM2" s="9">
        <v>3</v>
      </c>
      <c r="TFN2" s="6" t="s">
        <v>124</v>
      </c>
      <c r="TFO2" s="60" t="e">
        <f>(TFP2/'1. Портфель'!#REF!)*100</f>
        <v>#REF!</v>
      </c>
      <c r="TFP2" s="61">
        <v>6499</v>
      </c>
      <c r="TFQ2" s="60">
        <v>0.06</v>
      </c>
      <c r="TFR2" s="61">
        <v>7395.7219999999998</v>
      </c>
      <c r="TFS2" s="60">
        <f t="shared" ref="TFS2" si="1711">(6197/9719935)*100</f>
        <v>6.3755570381900703E-2</v>
      </c>
      <c r="TFT2" s="61" t="s">
        <v>126</v>
      </c>
      <c r="TFU2" s="9">
        <v>3</v>
      </c>
      <c r="TFV2" s="6" t="s">
        <v>124</v>
      </c>
      <c r="TFW2" s="60" t="e">
        <f>(TFX2/'1. Портфель'!#REF!)*100</f>
        <v>#REF!</v>
      </c>
      <c r="TFX2" s="61">
        <v>6499</v>
      </c>
      <c r="TFY2" s="60">
        <v>0.06</v>
      </c>
      <c r="TFZ2" s="61">
        <v>7395.7219999999998</v>
      </c>
      <c r="TGA2" s="60">
        <f t="shared" ref="TGA2" si="1712">(6197/9719935)*100</f>
        <v>6.3755570381900703E-2</v>
      </c>
      <c r="TGB2" s="61" t="s">
        <v>126</v>
      </c>
      <c r="TGC2" s="9">
        <v>3</v>
      </c>
      <c r="TGD2" s="6" t="s">
        <v>124</v>
      </c>
      <c r="TGE2" s="60" t="e">
        <f>(TGF2/'1. Портфель'!#REF!)*100</f>
        <v>#REF!</v>
      </c>
      <c r="TGF2" s="61">
        <v>6499</v>
      </c>
      <c r="TGG2" s="60">
        <v>0.06</v>
      </c>
      <c r="TGH2" s="61">
        <v>7395.7219999999998</v>
      </c>
      <c r="TGI2" s="60">
        <f t="shared" ref="TGI2" si="1713">(6197/9719935)*100</f>
        <v>6.3755570381900703E-2</v>
      </c>
      <c r="TGJ2" s="61" t="s">
        <v>126</v>
      </c>
      <c r="TGK2" s="9">
        <v>3</v>
      </c>
      <c r="TGL2" s="6" t="s">
        <v>124</v>
      </c>
      <c r="TGM2" s="60" t="e">
        <f>(TGN2/'1. Портфель'!#REF!)*100</f>
        <v>#REF!</v>
      </c>
      <c r="TGN2" s="61">
        <v>6499</v>
      </c>
      <c r="TGO2" s="60">
        <v>0.06</v>
      </c>
      <c r="TGP2" s="61">
        <v>7395.7219999999998</v>
      </c>
      <c r="TGQ2" s="60">
        <f t="shared" ref="TGQ2" si="1714">(6197/9719935)*100</f>
        <v>6.3755570381900703E-2</v>
      </c>
      <c r="TGR2" s="61" t="s">
        <v>126</v>
      </c>
      <c r="TGS2" s="9">
        <v>3</v>
      </c>
      <c r="TGT2" s="6" t="s">
        <v>124</v>
      </c>
      <c r="TGU2" s="60" t="e">
        <f>(TGV2/'1. Портфель'!#REF!)*100</f>
        <v>#REF!</v>
      </c>
      <c r="TGV2" s="61">
        <v>6499</v>
      </c>
      <c r="TGW2" s="60">
        <v>0.06</v>
      </c>
      <c r="TGX2" s="61">
        <v>7395.7219999999998</v>
      </c>
      <c r="TGY2" s="60">
        <f t="shared" ref="TGY2" si="1715">(6197/9719935)*100</f>
        <v>6.3755570381900703E-2</v>
      </c>
      <c r="TGZ2" s="61" t="s">
        <v>126</v>
      </c>
      <c r="THA2" s="9">
        <v>3</v>
      </c>
      <c r="THB2" s="6" t="s">
        <v>124</v>
      </c>
      <c r="THC2" s="60" t="e">
        <f>(THD2/'1. Портфель'!#REF!)*100</f>
        <v>#REF!</v>
      </c>
      <c r="THD2" s="61">
        <v>6499</v>
      </c>
      <c r="THE2" s="60">
        <v>0.06</v>
      </c>
      <c r="THF2" s="61">
        <v>7395.7219999999998</v>
      </c>
      <c r="THG2" s="60">
        <f t="shared" ref="THG2" si="1716">(6197/9719935)*100</f>
        <v>6.3755570381900703E-2</v>
      </c>
      <c r="THH2" s="61" t="s">
        <v>126</v>
      </c>
      <c r="THI2" s="9">
        <v>3</v>
      </c>
      <c r="THJ2" s="6" t="s">
        <v>124</v>
      </c>
      <c r="THK2" s="60" t="e">
        <f>(THL2/'1. Портфель'!#REF!)*100</f>
        <v>#REF!</v>
      </c>
      <c r="THL2" s="61">
        <v>6499</v>
      </c>
      <c r="THM2" s="60">
        <v>0.06</v>
      </c>
      <c r="THN2" s="61">
        <v>7395.7219999999998</v>
      </c>
      <c r="THO2" s="60">
        <f t="shared" ref="THO2" si="1717">(6197/9719935)*100</f>
        <v>6.3755570381900703E-2</v>
      </c>
      <c r="THP2" s="61" t="s">
        <v>126</v>
      </c>
      <c r="THQ2" s="9">
        <v>3</v>
      </c>
      <c r="THR2" s="6" t="s">
        <v>124</v>
      </c>
      <c r="THS2" s="60" t="e">
        <f>(THT2/'1. Портфель'!#REF!)*100</f>
        <v>#REF!</v>
      </c>
      <c r="THT2" s="61">
        <v>6499</v>
      </c>
      <c r="THU2" s="60">
        <v>0.06</v>
      </c>
      <c r="THV2" s="61">
        <v>7395.7219999999998</v>
      </c>
      <c r="THW2" s="60">
        <f t="shared" ref="THW2" si="1718">(6197/9719935)*100</f>
        <v>6.3755570381900703E-2</v>
      </c>
      <c r="THX2" s="61" t="s">
        <v>126</v>
      </c>
      <c r="THY2" s="9">
        <v>3</v>
      </c>
      <c r="THZ2" s="6" t="s">
        <v>124</v>
      </c>
      <c r="TIA2" s="60" t="e">
        <f>(TIB2/'1. Портфель'!#REF!)*100</f>
        <v>#REF!</v>
      </c>
      <c r="TIB2" s="61">
        <v>6499</v>
      </c>
      <c r="TIC2" s="60">
        <v>0.06</v>
      </c>
      <c r="TID2" s="61">
        <v>7395.7219999999998</v>
      </c>
      <c r="TIE2" s="60">
        <f t="shared" ref="TIE2" si="1719">(6197/9719935)*100</f>
        <v>6.3755570381900703E-2</v>
      </c>
      <c r="TIF2" s="61" t="s">
        <v>126</v>
      </c>
      <c r="TIG2" s="9">
        <v>3</v>
      </c>
      <c r="TIH2" s="6" t="s">
        <v>124</v>
      </c>
      <c r="TII2" s="60" t="e">
        <f>(TIJ2/'1. Портфель'!#REF!)*100</f>
        <v>#REF!</v>
      </c>
      <c r="TIJ2" s="61">
        <v>6499</v>
      </c>
      <c r="TIK2" s="60">
        <v>0.06</v>
      </c>
      <c r="TIL2" s="61">
        <v>7395.7219999999998</v>
      </c>
      <c r="TIM2" s="60">
        <f t="shared" ref="TIM2" si="1720">(6197/9719935)*100</f>
        <v>6.3755570381900703E-2</v>
      </c>
      <c r="TIN2" s="61" t="s">
        <v>126</v>
      </c>
      <c r="TIO2" s="9">
        <v>3</v>
      </c>
      <c r="TIP2" s="6" t="s">
        <v>124</v>
      </c>
      <c r="TIQ2" s="60" t="e">
        <f>(TIR2/'1. Портфель'!#REF!)*100</f>
        <v>#REF!</v>
      </c>
      <c r="TIR2" s="61">
        <v>6499</v>
      </c>
      <c r="TIS2" s="60">
        <v>0.06</v>
      </c>
      <c r="TIT2" s="61">
        <v>7395.7219999999998</v>
      </c>
      <c r="TIU2" s="60">
        <f t="shared" ref="TIU2" si="1721">(6197/9719935)*100</f>
        <v>6.3755570381900703E-2</v>
      </c>
      <c r="TIV2" s="61" t="s">
        <v>126</v>
      </c>
      <c r="TIW2" s="9">
        <v>3</v>
      </c>
      <c r="TIX2" s="6" t="s">
        <v>124</v>
      </c>
      <c r="TIY2" s="60" t="e">
        <f>(TIZ2/'1. Портфель'!#REF!)*100</f>
        <v>#REF!</v>
      </c>
      <c r="TIZ2" s="61">
        <v>6499</v>
      </c>
      <c r="TJA2" s="60">
        <v>0.06</v>
      </c>
      <c r="TJB2" s="61">
        <v>7395.7219999999998</v>
      </c>
      <c r="TJC2" s="60">
        <f t="shared" ref="TJC2" si="1722">(6197/9719935)*100</f>
        <v>6.3755570381900703E-2</v>
      </c>
      <c r="TJD2" s="61" t="s">
        <v>126</v>
      </c>
      <c r="TJE2" s="9">
        <v>3</v>
      </c>
      <c r="TJF2" s="6" t="s">
        <v>124</v>
      </c>
      <c r="TJG2" s="60" t="e">
        <f>(TJH2/'1. Портфель'!#REF!)*100</f>
        <v>#REF!</v>
      </c>
      <c r="TJH2" s="61">
        <v>6499</v>
      </c>
      <c r="TJI2" s="60">
        <v>0.06</v>
      </c>
      <c r="TJJ2" s="61">
        <v>7395.7219999999998</v>
      </c>
      <c r="TJK2" s="60">
        <f t="shared" ref="TJK2" si="1723">(6197/9719935)*100</f>
        <v>6.3755570381900703E-2</v>
      </c>
      <c r="TJL2" s="61" t="s">
        <v>126</v>
      </c>
      <c r="TJM2" s="9">
        <v>3</v>
      </c>
      <c r="TJN2" s="6" t="s">
        <v>124</v>
      </c>
      <c r="TJO2" s="60" t="e">
        <f>(TJP2/'1. Портфель'!#REF!)*100</f>
        <v>#REF!</v>
      </c>
      <c r="TJP2" s="61">
        <v>6499</v>
      </c>
      <c r="TJQ2" s="60">
        <v>0.06</v>
      </c>
      <c r="TJR2" s="61">
        <v>7395.7219999999998</v>
      </c>
      <c r="TJS2" s="60">
        <f t="shared" ref="TJS2" si="1724">(6197/9719935)*100</f>
        <v>6.3755570381900703E-2</v>
      </c>
      <c r="TJT2" s="61" t="s">
        <v>126</v>
      </c>
      <c r="TJU2" s="9">
        <v>3</v>
      </c>
      <c r="TJV2" s="6" t="s">
        <v>124</v>
      </c>
      <c r="TJW2" s="60" t="e">
        <f>(TJX2/'1. Портфель'!#REF!)*100</f>
        <v>#REF!</v>
      </c>
      <c r="TJX2" s="61">
        <v>6499</v>
      </c>
      <c r="TJY2" s="60">
        <v>0.06</v>
      </c>
      <c r="TJZ2" s="61">
        <v>7395.7219999999998</v>
      </c>
      <c r="TKA2" s="60">
        <f t="shared" ref="TKA2" si="1725">(6197/9719935)*100</f>
        <v>6.3755570381900703E-2</v>
      </c>
      <c r="TKB2" s="61" t="s">
        <v>126</v>
      </c>
      <c r="TKC2" s="9">
        <v>3</v>
      </c>
      <c r="TKD2" s="6" t="s">
        <v>124</v>
      </c>
      <c r="TKE2" s="60" t="e">
        <f>(TKF2/'1. Портфель'!#REF!)*100</f>
        <v>#REF!</v>
      </c>
      <c r="TKF2" s="61">
        <v>6499</v>
      </c>
      <c r="TKG2" s="60">
        <v>0.06</v>
      </c>
      <c r="TKH2" s="61">
        <v>7395.7219999999998</v>
      </c>
      <c r="TKI2" s="60">
        <f t="shared" ref="TKI2" si="1726">(6197/9719935)*100</f>
        <v>6.3755570381900703E-2</v>
      </c>
      <c r="TKJ2" s="61" t="s">
        <v>126</v>
      </c>
      <c r="TKK2" s="9">
        <v>3</v>
      </c>
      <c r="TKL2" s="6" t="s">
        <v>124</v>
      </c>
      <c r="TKM2" s="60" t="e">
        <f>(TKN2/'1. Портфель'!#REF!)*100</f>
        <v>#REF!</v>
      </c>
      <c r="TKN2" s="61">
        <v>6499</v>
      </c>
      <c r="TKO2" s="60">
        <v>0.06</v>
      </c>
      <c r="TKP2" s="61">
        <v>7395.7219999999998</v>
      </c>
      <c r="TKQ2" s="60">
        <f t="shared" ref="TKQ2" si="1727">(6197/9719935)*100</f>
        <v>6.3755570381900703E-2</v>
      </c>
      <c r="TKR2" s="61" t="s">
        <v>126</v>
      </c>
      <c r="TKS2" s="9">
        <v>3</v>
      </c>
      <c r="TKT2" s="6" t="s">
        <v>124</v>
      </c>
      <c r="TKU2" s="60" t="e">
        <f>(TKV2/'1. Портфель'!#REF!)*100</f>
        <v>#REF!</v>
      </c>
      <c r="TKV2" s="61">
        <v>6499</v>
      </c>
      <c r="TKW2" s="60">
        <v>0.06</v>
      </c>
      <c r="TKX2" s="61">
        <v>7395.7219999999998</v>
      </c>
      <c r="TKY2" s="60">
        <f t="shared" ref="TKY2" si="1728">(6197/9719935)*100</f>
        <v>6.3755570381900703E-2</v>
      </c>
      <c r="TKZ2" s="61" t="s">
        <v>126</v>
      </c>
      <c r="TLA2" s="9">
        <v>3</v>
      </c>
      <c r="TLB2" s="6" t="s">
        <v>124</v>
      </c>
      <c r="TLC2" s="60" t="e">
        <f>(TLD2/'1. Портфель'!#REF!)*100</f>
        <v>#REF!</v>
      </c>
      <c r="TLD2" s="61">
        <v>6499</v>
      </c>
      <c r="TLE2" s="60">
        <v>0.06</v>
      </c>
      <c r="TLF2" s="61">
        <v>7395.7219999999998</v>
      </c>
      <c r="TLG2" s="60">
        <f t="shared" ref="TLG2" si="1729">(6197/9719935)*100</f>
        <v>6.3755570381900703E-2</v>
      </c>
      <c r="TLH2" s="61" t="s">
        <v>126</v>
      </c>
      <c r="TLI2" s="9">
        <v>3</v>
      </c>
      <c r="TLJ2" s="6" t="s">
        <v>124</v>
      </c>
      <c r="TLK2" s="60" t="e">
        <f>(TLL2/'1. Портфель'!#REF!)*100</f>
        <v>#REF!</v>
      </c>
      <c r="TLL2" s="61">
        <v>6499</v>
      </c>
      <c r="TLM2" s="60">
        <v>0.06</v>
      </c>
      <c r="TLN2" s="61">
        <v>7395.7219999999998</v>
      </c>
      <c r="TLO2" s="60">
        <f t="shared" ref="TLO2" si="1730">(6197/9719935)*100</f>
        <v>6.3755570381900703E-2</v>
      </c>
      <c r="TLP2" s="61" t="s">
        <v>126</v>
      </c>
      <c r="TLQ2" s="9">
        <v>3</v>
      </c>
      <c r="TLR2" s="6" t="s">
        <v>124</v>
      </c>
      <c r="TLS2" s="60" t="e">
        <f>(TLT2/'1. Портфель'!#REF!)*100</f>
        <v>#REF!</v>
      </c>
      <c r="TLT2" s="61">
        <v>6499</v>
      </c>
      <c r="TLU2" s="60">
        <v>0.06</v>
      </c>
      <c r="TLV2" s="61">
        <v>7395.7219999999998</v>
      </c>
      <c r="TLW2" s="60">
        <f t="shared" ref="TLW2" si="1731">(6197/9719935)*100</f>
        <v>6.3755570381900703E-2</v>
      </c>
      <c r="TLX2" s="61" t="s">
        <v>126</v>
      </c>
      <c r="TLY2" s="9">
        <v>3</v>
      </c>
      <c r="TLZ2" s="6" t="s">
        <v>124</v>
      </c>
      <c r="TMA2" s="60" t="e">
        <f>(TMB2/'1. Портфель'!#REF!)*100</f>
        <v>#REF!</v>
      </c>
      <c r="TMB2" s="61">
        <v>6499</v>
      </c>
      <c r="TMC2" s="60">
        <v>0.06</v>
      </c>
      <c r="TMD2" s="61">
        <v>7395.7219999999998</v>
      </c>
      <c r="TME2" s="60">
        <f t="shared" ref="TME2" si="1732">(6197/9719935)*100</f>
        <v>6.3755570381900703E-2</v>
      </c>
      <c r="TMF2" s="61" t="s">
        <v>126</v>
      </c>
      <c r="TMG2" s="9">
        <v>3</v>
      </c>
      <c r="TMH2" s="6" t="s">
        <v>124</v>
      </c>
      <c r="TMI2" s="60" t="e">
        <f>(TMJ2/'1. Портфель'!#REF!)*100</f>
        <v>#REF!</v>
      </c>
      <c r="TMJ2" s="61">
        <v>6499</v>
      </c>
      <c r="TMK2" s="60">
        <v>0.06</v>
      </c>
      <c r="TML2" s="61">
        <v>7395.7219999999998</v>
      </c>
      <c r="TMM2" s="60">
        <f t="shared" ref="TMM2" si="1733">(6197/9719935)*100</f>
        <v>6.3755570381900703E-2</v>
      </c>
      <c r="TMN2" s="61" t="s">
        <v>126</v>
      </c>
      <c r="TMO2" s="9">
        <v>3</v>
      </c>
      <c r="TMP2" s="6" t="s">
        <v>124</v>
      </c>
      <c r="TMQ2" s="60" t="e">
        <f>(TMR2/'1. Портфель'!#REF!)*100</f>
        <v>#REF!</v>
      </c>
      <c r="TMR2" s="61">
        <v>6499</v>
      </c>
      <c r="TMS2" s="60">
        <v>0.06</v>
      </c>
      <c r="TMT2" s="61">
        <v>7395.7219999999998</v>
      </c>
      <c r="TMU2" s="60">
        <f t="shared" ref="TMU2" si="1734">(6197/9719935)*100</f>
        <v>6.3755570381900703E-2</v>
      </c>
      <c r="TMV2" s="61" t="s">
        <v>126</v>
      </c>
      <c r="TMW2" s="9">
        <v>3</v>
      </c>
      <c r="TMX2" s="6" t="s">
        <v>124</v>
      </c>
      <c r="TMY2" s="60" t="e">
        <f>(TMZ2/'1. Портфель'!#REF!)*100</f>
        <v>#REF!</v>
      </c>
      <c r="TMZ2" s="61">
        <v>6499</v>
      </c>
      <c r="TNA2" s="60">
        <v>0.06</v>
      </c>
      <c r="TNB2" s="61">
        <v>7395.7219999999998</v>
      </c>
      <c r="TNC2" s="60">
        <f t="shared" ref="TNC2" si="1735">(6197/9719935)*100</f>
        <v>6.3755570381900703E-2</v>
      </c>
      <c r="TND2" s="61" t="s">
        <v>126</v>
      </c>
      <c r="TNE2" s="9">
        <v>3</v>
      </c>
      <c r="TNF2" s="6" t="s">
        <v>124</v>
      </c>
      <c r="TNG2" s="60" t="e">
        <f>(TNH2/'1. Портфель'!#REF!)*100</f>
        <v>#REF!</v>
      </c>
      <c r="TNH2" s="61">
        <v>6499</v>
      </c>
      <c r="TNI2" s="60">
        <v>0.06</v>
      </c>
      <c r="TNJ2" s="61">
        <v>7395.7219999999998</v>
      </c>
      <c r="TNK2" s="60">
        <f t="shared" ref="TNK2" si="1736">(6197/9719935)*100</f>
        <v>6.3755570381900703E-2</v>
      </c>
      <c r="TNL2" s="61" t="s">
        <v>126</v>
      </c>
      <c r="TNM2" s="9">
        <v>3</v>
      </c>
      <c r="TNN2" s="6" t="s">
        <v>124</v>
      </c>
      <c r="TNO2" s="60" t="e">
        <f>(TNP2/'1. Портфель'!#REF!)*100</f>
        <v>#REF!</v>
      </c>
      <c r="TNP2" s="61">
        <v>6499</v>
      </c>
      <c r="TNQ2" s="60">
        <v>0.06</v>
      </c>
      <c r="TNR2" s="61">
        <v>7395.7219999999998</v>
      </c>
      <c r="TNS2" s="60">
        <f t="shared" ref="TNS2" si="1737">(6197/9719935)*100</f>
        <v>6.3755570381900703E-2</v>
      </c>
      <c r="TNT2" s="61" t="s">
        <v>126</v>
      </c>
      <c r="TNU2" s="9">
        <v>3</v>
      </c>
      <c r="TNV2" s="6" t="s">
        <v>124</v>
      </c>
      <c r="TNW2" s="60" t="e">
        <f>(TNX2/'1. Портфель'!#REF!)*100</f>
        <v>#REF!</v>
      </c>
      <c r="TNX2" s="61">
        <v>6499</v>
      </c>
      <c r="TNY2" s="60">
        <v>0.06</v>
      </c>
      <c r="TNZ2" s="61">
        <v>7395.7219999999998</v>
      </c>
      <c r="TOA2" s="60">
        <f t="shared" ref="TOA2" si="1738">(6197/9719935)*100</f>
        <v>6.3755570381900703E-2</v>
      </c>
      <c r="TOB2" s="61" t="s">
        <v>126</v>
      </c>
      <c r="TOC2" s="9">
        <v>3</v>
      </c>
      <c r="TOD2" s="6" t="s">
        <v>124</v>
      </c>
      <c r="TOE2" s="60" t="e">
        <f>(TOF2/'1. Портфель'!#REF!)*100</f>
        <v>#REF!</v>
      </c>
      <c r="TOF2" s="61">
        <v>6499</v>
      </c>
      <c r="TOG2" s="60">
        <v>0.06</v>
      </c>
      <c r="TOH2" s="61">
        <v>7395.7219999999998</v>
      </c>
      <c r="TOI2" s="60">
        <f t="shared" ref="TOI2" si="1739">(6197/9719935)*100</f>
        <v>6.3755570381900703E-2</v>
      </c>
      <c r="TOJ2" s="61" t="s">
        <v>126</v>
      </c>
      <c r="TOK2" s="9">
        <v>3</v>
      </c>
      <c r="TOL2" s="6" t="s">
        <v>124</v>
      </c>
      <c r="TOM2" s="60" t="e">
        <f>(TON2/'1. Портфель'!#REF!)*100</f>
        <v>#REF!</v>
      </c>
      <c r="TON2" s="61">
        <v>6499</v>
      </c>
      <c r="TOO2" s="60">
        <v>0.06</v>
      </c>
      <c r="TOP2" s="61">
        <v>7395.7219999999998</v>
      </c>
      <c r="TOQ2" s="60">
        <f t="shared" ref="TOQ2" si="1740">(6197/9719935)*100</f>
        <v>6.3755570381900703E-2</v>
      </c>
      <c r="TOR2" s="61" t="s">
        <v>126</v>
      </c>
      <c r="TOS2" s="9">
        <v>3</v>
      </c>
      <c r="TOT2" s="6" t="s">
        <v>124</v>
      </c>
      <c r="TOU2" s="60" t="e">
        <f>(TOV2/'1. Портфель'!#REF!)*100</f>
        <v>#REF!</v>
      </c>
      <c r="TOV2" s="61">
        <v>6499</v>
      </c>
      <c r="TOW2" s="60">
        <v>0.06</v>
      </c>
      <c r="TOX2" s="61">
        <v>7395.7219999999998</v>
      </c>
      <c r="TOY2" s="60">
        <f t="shared" ref="TOY2" si="1741">(6197/9719935)*100</f>
        <v>6.3755570381900703E-2</v>
      </c>
      <c r="TOZ2" s="61" t="s">
        <v>126</v>
      </c>
      <c r="TPA2" s="9">
        <v>3</v>
      </c>
      <c r="TPB2" s="6" t="s">
        <v>124</v>
      </c>
      <c r="TPC2" s="60" t="e">
        <f>(TPD2/'1. Портфель'!#REF!)*100</f>
        <v>#REF!</v>
      </c>
      <c r="TPD2" s="61">
        <v>6499</v>
      </c>
      <c r="TPE2" s="60">
        <v>0.06</v>
      </c>
      <c r="TPF2" s="61">
        <v>7395.7219999999998</v>
      </c>
      <c r="TPG2" s="60">
        <f t="shared" ref="TPG2" si="1742">(6197/9719935)*100</f>
        <v>6.3755570381900703E-2</v>
      </c>
      <c r="TPH2" s="61" t="s">
        <v>126</v>
      </c>
      <c r="TPI2" s="9">
        <v>3</v>
      </c>
      <c r="TPJ2" s="6" t="s">
        <v>124</v>
      </c>
      <c r="TPK2" s="60" t="e">
        <f>(TPL2/'1. Портфель'!#REF!)*100</f>
        <v>#REF!</v>
      </c>
      <c r="TPL2" s="61">
        <v>6499</v>
      </c>
      <c r="TPM2" s="60">
        <v>0.06</v>
      </c>
      <c r="TPN2" s="61">
        <v>7395.7219999999998</v>
      </c>
      <c r="TPO2" s="60">
        <f t="shared" ref="TPO2" si="1743">(6197/9719935)*100</f>
        <v>6.3755570381900703E-2</v>
      </c>
      <c r="TPP2" s="61" t="s">
        <v>126</v>
      </c>
      <c r="TPQ2" s="9">
        <v>3</v>
      </c>
      <c r="TPR2" s="6" t="s">
        <v>124</v>
      </c>
      <c r="TPS2" s="60" t="e">
        <f>(TPT2/'1. Портфель'!#REF!)*100</f>
        <v>#REF!</v>
      </c>
      <c r="TPT2" s="61">
        <v>6499</v>
      </c>
      <c r="TPU2" s="60">
        <v>0.06</v>
      </c>
      <c r="TPV2" s="61">
        <v>7395.7219999999998</v>
      </c>
      <c r="TPW2" s="60">
        <f t="shared" ref="TPW2" si="1744">(6197/9719935)*100</f>
        <v>6.3755570381900703E-2</v>
      </c>
      <c r="TPX2" s="61" t="s">
        <v>126</v>
      </c>
      <c r="TPY2" s="9">
        <v>3</v>
      </c>
      <c r="TPZ2" s="6" t="s">
        <v>124</v>
      </c>
      <c r="TQA2" s="60" t="e">
        <f>(TQB2/'1. Портфель'!#REF!)*100</f>
        <v>#REF!</v>
      </c>
      <c r="TQB2" s="61">
        <v>6499</v>
      </c>
      <c r="TQC2" s="60">
        <v>0.06</v>
      </c>
      <c r="TQD2" s="61">
        <v>7395.7219999999998</v>
      </c>
      <c r="TQE2" s="60">
        <f t="shared" ref="TQE2" si="1745">(6197/9719935)*100</f>
        <v>6.3755570381900703E-2</v>
      </c>
      <c r="TQF2" s="61" t="s">
        <v>126</v>
      </c>
      <c r="TQG2" s="9">
        <v>3</v>
      </c>
      <c r="TQH2" s="6" t="s">
        <v>124</v>
      </c>
      <c r="TQI2" s="60" t="e">
        <f>(TQJ2/'1. Портфель'!#REF!)*100</f>
        <v>#REF!</v>
      </c>
      <c r="TQJ2" s="61">
        <v>6499</v>
      </c>
      <c r="TQK2" s="60">
        <v>0.06</v>
      </c>
      <c r="TQL2" s="61">
        <v>7395.7219999999998</v>
      </c>
      <c r="TQM2" s="60">
        <f t="shared" ref="TQM2" si="1746">(6197/9719935)*100</f>
        <v>6.3755570381900703E-2</v>
      </c>
      <c r="TQN2" s="61" t="s">
        <v>126</v>
      </c>
      <c r="TQO2" s="9">
        <v>3</v>
      </c>
      <c r="TQP2" s="6" t="s">
        <v>124</v>
      </c>
      <c r="TQQ2" s="60" t="e">
        <f>(TQR2/'1. Портфель'!#REF!)*100</f>
        <v>#REF!</v>
      </c>
      <c r="TQR2" s="61">
        <v>6499</v>
      </c>
      <c r="TQS2" s="60">
        <v>0.06</v>
      </c>
      <c r="TQT2" s="61">
        <v>7395.7219999999998</v>
      </c>
      <c r="TQU2" s="60">
        <f t="shared" ref="TQU2" si="1747">(6197/9719935)*100</f>
        <v>6.3755570381900703E-2</v>
      </c>
      <c r="TQV2" s="61" t="s">
        <v>126</v>
      </c>
      <c r="TQW2" s="9">
        <v>3</v>
      </c>
      <c r="TQX2" s="6" t="s">
        <v>124</v>
      </c>
      <c r="TQY2" s="60" t="e">
        <f>(TQZ2/'1. Портфель'!#REF!)*100</f>
        <v>#REF!</v>
      </c>
      <c r="TQZ2" s="61">
        <v>6499</v>
      </c>
      <c r="TRA2" s="60">
        <v>0.06</v>
      </c>
      <c r="TRB2" s="61">
        <v>7395.7219999999998</v>
      </c>
      <c r="TRC2" s="60">
        <f t="shared" ref="TRC2" si="1748">(6197/9719935)*100</f>
        <v>6.3755570381900703E-2</v>
      </c>
      <c r="TRD2" s="61" t="s">
        <v>126</v>
      </c>
      <c r="TRE2" s="9">
        <v>3</v>
      </c>
      <c r="TRF2" s="6" t="s">
        <v>124</v>
      </c>
      <c r="TRG2" s="60" t="e">
        <f>(TRH2/'1. Портфель'!#REF!)*100</f>
        <v>#REF!</v>
      </c>
      <c r="TRH2" s="61">
        <v>6499</v>
      </c>
      <c r="TRI2" s="60">
        <v>0.06</v>
      </c>
      <c r="TRJ2" s="61">
        <v>7395.7219999999998</v>
      </c>
      <c r="TRK2" s="60">
        <f t="shared" ref="TRK2" si="1749">(6197/9719935)*100</f>
        <v>6.3755570381900703E-2</v>
      </c>
      <c r="TRL2" s="61" t="s">
        <v>126</v>
      </c>
      <c r="TRM2" s="9">
        <v>3</v>
      </c>
      <c r="TRN2" s="6" t="s">
        <v>124</v>
      </c>
      <c r="TRO2" s="60" t="e">
        <f>(TRP2/'1. Портфель'!#REF!)*100</f>
        <v>#REF!</v>
      </c>
      <c r="TRP2" s="61">
        <v>6499</v>
      </c>
      <c r="TRQ2" s="60">
        <v>0.06</v>
      </c>
      <c r="TRR2" s="61">
        <v>7395.7219999999998</v>
      </c>
      <c r="TRS2" s="60">
        <f t="shared" ref="TRS2" si="1750">(6197/9719935)*100</f>
        <v>6.3755570381900703E-2</v>
      </c>
      <c r="TRT2" s="61" t="s">
        <v>126</v>
      </c>
      <c r="TRU2" s="9">
        <v>3</v>
      </c>
      <c r="TRV2" s="6" t="s">
        <v>124</v>
      </c>
      <c r="TRW2" s="60" t="e">
        <f>(TRX2/'1. Портфель'!#REF!)*100</f>
        <v>#REF!</v>
      </c>
      <c r="TRX2" s="61">
        <v>6499</v>
      </c>
      <c r="TRY2" s="60">
        <v>0.06</v>
      </c>
      <c r="TRZ2" s="61">
        <v>7395.7219999999998</v>
      </c>
      <c r="TSA2" s="60">
        <f t="shared" ref="TSA2" si="1751">(6197/9719935)*100</f>
        <v>6.3755570381900703E-2</v>
      </c>
      <c r="TSB2" s="61" t="s">
        <v>126</v>
      </c>
      <c r="TSC2" s="9">
        <v>3</v>
      </c>
      <c r="TSD2" s="6" t="s">
        <v>124</v>
      </c>
      <c r="TSE2" s="60" t="e">
        <f>(TSF2/'1. Портфель'!#REF!)*100</f>
        <v>#REF!</v>
      </c>
      <c r="TSF2" s="61">
        <v>6499</v>
      </c>
      <c r="TSG2" s="60">
        <v>0.06</v>
      </c>
      <c r="TSH2" s="61">
        <v>7395.7219999999998</v>
      </c>
      <c r="TSI2" s="60">
        <f t="shared" ref="TSI2" si="1752">(6197/9719935)*100</f>
        <v>6.3755570381900703E-2</v>
      </c>
      <c r="TSJ2" s="61" t="s">
        <v>126</v>
      </c>
      <c r="TSK2" s="9">
        <v>3</v>
      </c>
      <c r="TSL2" s="6" t="s">
        <v>124</v>
      </c>
      <c r="TSM2" s="60" t="e">
        <f>(TSN2/'1. Портфель'!#REF!)*100</f>
        <v>#REF!</v>
      </c>
      <c r="TSN2" s="61">
        <v>6499</v>
      </c>
      <c r="TSO2" s="60">
        <v>0.06</v>
      </c>
      <c r="TSP2" s="61">
        <v>7395.7219999999998</v>
      </c>
      <c r="TSQ2" s="60">
        <f t="shared" ref="TSQ2" si="1753">(6197/9719935)*100</f>
        <v>6.3755570381900703E-2</v>
      </c>
      <c r="TSR2" s="61" t="s">
        <v>126</v>
      </c>
      <c r="TSS2" s="9">
        <v>3</v>
      </c>
      <c r="TST2" s="6" t="s">
        <v>124</v>
      </c>
      <c r="TSU2" s="60" t="e">
        <f>(TSV2/'1. Портфель'!#REF!)*100</f>
        <v>#REF!</v>
      </c>
      <c r="TSV2" s="61">
        <v>6499</v>
      </c>
      <c r="TSW2" s="60">
        <v>0.06</v>
      </c>
      <c r="TSX2" s="61">
        <v>7395.7219999999998</v>
      </c>
      <c r="TSY2" s="60">
        <f t="shared" ref="TSY2" si="1754">(6197/9719935)*100</f>
        <v>6.3755570381900703E-2</v>
      </c>
      <c r="TSZ2" s="61" t="s">
        <v>126</v>
      </c>
      <c r="TTA2" s="9">
        <v>3</v>
      </c>
      <c r="TTB2" s="6" t="s">
        <v>124</v>
      </c>
      <c r="TTC2" s="60" t="e">
        <f>(TTD2/'1. Портфель'!#REF!)*100</f>
        <v>#REF!</v>
      </c>
      <c r="TTD2" s="61">
        <v>6499</v>
      </c>
      <c r="TTE2" s="60">
        <v>0.06</v>
      </c>
      <c r="TTF2" s="61">
        <v>7395.7219999999998</v>
      </c>
      <c r="TTG2" s="60">
        <f t="shared" ref="TTG2" si="1755">(6197/9719935)*100</f>
        <v>6.3755570381900703E-2</v>
      </c>
      <c r="TTH2" s="61" t="s">
        <v>126</v>
      </c>
      <c r="TTI2" s="9">
        <v>3</v>
      </c>
      <c r="TTJ2" s="6" t="s">
        <v>124</v>
      </c>
      <c r="TTK2" s="60" t="e">
        <f>(TTL2/'1. Портфель'!#REF!)*100</f>
        <v>#REF!</v>
      </c>
      <c r="TTL2" s="61">
        <v>6499</v>
      </c>
      <c r="TTM2" s="60">
        <v>0.06</v>
      </c>
      <c r="TTN2" s="61">
        <v>7395.7219999999998</v>
      </c>
      <c r="TTO2" s="60">
        <f t="shared" ref="TTO2" si="1756">(6197/9719935)*100</f>
        <v>6.3755570381900703E-2</v>
      </c>
      <c r="TTP2" s="61" t="s">
        <v>126</v>
      </c>
      <c r="TTQ2" s="9">
        <v>3</v>
      </c>
      <c r="TTR2" s="6" t="s">
        <v>124</v>
      </c>
      <c r="TTS2" s="60" t="e">
        <f>(TTT2/'1. Портфель'!#REF!)*100</f>
        <v>#REF!</v>
      </c>
      <c r="TTT2" s="61">
        <v>6499</v>
      </c>
      <c r="TTU2" s="60">
        <v>0.06</v>
      </c>
      <c r="TTV2" s="61">
        <v>7395.7219999999998</v>
      </c>
      <c r="TTW2" s="60">
        <f t="shared" ref="TTW2" si="1757">(6197/9719935)*100</f>
        <v>6.3755570381900703E-2</v>
      </c>
      <c r="TTX2" s="61" t="s">
        <v>126</v>
      </c>
      <c r="TTY2" s="9">
        <v>3</v>
      </c>
      <c r="TTZ2" s="6" t="s">
        <v>124</v>
      </c>
      <c r="TUA2" s="60" t="e">
        <f>(TUB2/'1. Портфель'!#REF!)*100</f>
        <v>#REF!</v>
      </c>
      <c r="TUB2" s="61">
        <v>6499</v>
      </c>
      <c r="TUC2" s="60">
        <v>0.06</v>
      </c>
      <c r="TUD2" s="61">
        <v>7395.7219999999998</v>
      </c>
      <c r="TUE2" s="60">
        <f t="shared" ref="TUE2" si="1758">(6197/9719935)*100</f>
        <v>6.3755570381900703E-2</v>
      </c>
      <c r="TUF2" s="61" t="s">
        <v>126</v>
      </c>
      <c r="TUG2" s="9">
        <v>3</v>
      </c>
      <c r="TUH2" s="6" t="s">
        <v>124</v>
      </c>
      <c r="TUI2" s="60" t="e">
        <f>(TUJ2/'1. Портфель'!#REF!)*100</f>
        <v>#REF!</v>
      </c>
      <c r="TUJ2" s="61">
        <v>6499</v>
      </c>
      <c r="TUK2" s="60">
        <v>0.06</v>
      </c>
      <c r="TUL2" s="61">
        <v>7395.7219999999998</v>
      </c>
      <c r="TUM2" s="60">
        <f t="shared" ref="TUM2" si="1759">(6197/9719935)*100</f>
        <v>6.3755570381900703E-2</v>
      </c>
      <c r="TUN2" s="61" t="s">
        <v>126</v>
      </c>
      <c r="TUO2" s="9">
        <v>3</v>
      </c>
      <c r="TUP2" s="6" t="s">
        <v>124</v>
      </c>
      <c r="TUQ2" s="60" t="e">
        <f>(TUR2/'1. Портфель'!#REF!)*100</f>
        <v>#REF!</v>
      </c>
      <c r="TUR2" s="61">
        <v>6499</v>
      </c>
      <c r="TUS2" s="60">
        <v>0.06</v>
      </c>
      <c r="TUT2" s="61">
        <v>7395.7219999999998</v>
      </c>
      <c r="TUU2" s="60">
        <f t="shared" ref="TUU2" si="1760">(6197/9719935)*100</f>
        <v>6.3755570381900703E-2</v>
      </c>
      <c r="TUV2" s="61" t="s">
        <v>126</v>
      </c>
      <c r="TUW2" s="9">
        <v>3</v>
      </c>
      <c r="TUX2" s="6" t="s">
        <v>124</v>
      </c>
      <c r="TUY2" s="60" t="e">
        <f>(TUZ2/'1. Портфель'!#REF!)*100</f>
        <v>#REF!</v>
      </c>
      <c r="TUZ2" s="61">
        <v>6499</v>
      </c>
      <c r="TVA2" s="60">
        <v>0.06</v>
      </c>
      <c r="TVB2" s="61">
        <v>7395.7219999999998</v>
      </c>
      <c r="TVC2" s="60">
        <f t="shared" ref="TVC2" si="1761">(6197/9719935)*100</f>
        <v>6.3755570381900703E-2</v>
      </c>
      <c r="TVD2" s="61" t="s">
        <v>126</v>
      </c>
      <c r="TVE2" s="9">
        <v>3</v>
      </c>
      <c r="TVF2" s="6" t="s">
        <v>124</v>
      </c>
      <c r="TVG2" s="60" t="e">
        <f>(TVH2/'1. Портфель'!#REF!)*100</f>
        <v>#REF!</v>
      </c>
      <c r="TVH2" s="61">
        <v>6499</v>
      </c>
      <c r="TVI2" s="60">
        <v>0.06</v>
      </c>
      <c r="TVJ2" s="61">
        <v>7395.7219999999998</v>
      </c>
      <c r="TVK2" s="60">
        <f t="shared" ref="TVK2" si="1762">(6197/9719935)*100</f>
        <v>6.3755570381900703E-2</v>
      </c>
      <c r="TVL2" s="61" t="s">
        <v>126</v>
      </c>
      <c r="TVM2" s="9">
        <v>3</v>
      </c>
      <c r="TVN2" s="6" t="s">
        <v>124</v>
      </c>
      <c r="TVO2" s="60" t="e">
        <f>(TVP2/'1. Портфель'!#REF!)*100</f>
        <v>#REF!</v>
      </c>
      <c r="TVP2" s="61">
        <v>6499</v>
      </c>
      <c r="TVQ2" s="60">
        <v>0.06</v>
      </c>
      <c r="TVR2" s="61">
        <v>7395.7219999999998</v>
      </c>
      <c r="TVS2" s="60">
        <f t="shared" ref="TVS2" si="1763">(6197/9719935)*100</f>
        <v>6.3755570381900703E-2</v>
      </c>
      <c r="TVT2" s="61" t="s">
        <v>126</v>
      </c>
      <c r="TVU2" s="9">
        <v>3</v>
      </c>
      <c r="TVV2" s="6" t="s">
        <v>124</v>
      </c>
      <c r="TVW2" s="60" t="e">
        <f>(TVX2/'1. Портфель'!#REF!)*100</f>
        <v>#REF!</v>
      </c>
      <c r="TVX2" s="61">
        <v>6499</v>
      </c>
      <c r="TVY2" s="60">
        <v>0.06</v>
      </c>
      <c r="TVZ2" s="61">
        <v>7395.7219999999998</v>
      </c>
      <c r="TWA2" s="60">
        <f t="shared" ref="TWA2" si="1764">(6197/9719935)*100</f>
        <v>6.3755570381900703E-2</v>
      </c>
      <c r="TWB2" s="61" t="s">
        <v>126</v>
      </c>
      <c r="TWC2" s="9">
        <v>3</v>
      </c>
      <c r="TWD2" s="6" t="s">
        <v>124</v>
      </c>
      <c r="TWE2" s="60" t="e">
        <f>(TWF2/'1. Портфель'!#REF!)*100</f>
        <v>#REF!</v>
      </c>
      <c r="TWF2" s="61">
        <v>6499</v>
      </c>
      <c r="TWG2" s="60">
        <v>0.06</v>
      </c>
      <c r="TWH2" s="61">
        <v>7395.7219999999998</v>
      </c>
      <c r="TWI2" s="60">
        <f t="shared" ref="TWI2" si="1765">(6197/9719935)*100</f>
        <v>6.3755570381900703E-2</v>
      </c>
      <c r="TWJ2" s="61" t="s">
        <v>126</v>
      </c>
      <c r="TWK2" s="9">
        <v>3</v>
      </c>
      <c r="TWL2" s="6" t="s">
        <v>124</v>
      </c>
      <c r="TWM2" s="60" t="e">
        <f>(TWN2/'1. Портфель'!#REF!)*100</f>
        <v>#REF!</v>
      </c>
      <c r="TWN2" s="61">
        <v>6499</v>
      </c>
      <c r="TWO2" s="60">
        <v>0.06</v>
      </c>
      <c r="TWP2" s="61">
        <v>7395.7219999999998</v>
      </c>
      <c r="TWQ2" s="60">
        <f t="shared" ref="TWQ2" si="1766">(6197/9719935)*100</f>
        <v>6.3755570381900703E-2</v>
      </c>
      <c r="TWR2" s="61" t="s">
        <v>126</v>
      </c>
      <c r="TWS2" s="9">
        <v>3</v>
      </c>
      <c r="TWT2" s="6" t="s">
        <v>124</v>
      </c>
      <c r="TWU2" s="60" t="e">
        <f>(TWV2/'1. Портфель'!#REF!)*100</f>
        <v>#REF!</v>
      </c>
      <c r="TWV2" s="61">
        <v>6499</v>
      </c>
      <c r="TWW2" s="60">
        <v>0.06</v>
      </c>
      <c r="TWX2" s="61">
        <v>7395.7219999999998</v>
      </c>
      <c r="TWY2" s="60">
        <f t="shared" ref="TWY2" si="1767">(6197/9719935)*100</f>
        <v>6.3755570381900703E-2</v>
      </c>
      <c r="TWZ2" s="61" t="s">
        <v>126</v>
      </c>
      <c r="TXA2" s="9">
        <v>3</v>
      </c>
      <c r="TXB2" s="6" t="s">
        <v>124</v>
      </c>
      <c r="TXC2" s="60" t="e">
        <f>(TXD2/'1. Портфель'!#REF!)*100</f>
        <v>#REF!</v>
      </c>
      <c r="TXD2" s="61">
        <v>6499</v>
      </c>
      <c r="TXE2" s="60">
        <v>0.06</v>
      </c>
      <c r="TXF2" s="61">
        <v>7395.7219999999998</v>
      </c>
      <c r="TXG2" s="60">
        <f t="shared" ref="TXG2" si="1768">(6197/9719935)*100</f>
        <v>6.3755570381900703E-2</v>
      </c>
      <c r="TXH2" s="61" t="s">
        <v>126</v>
      </c>
      <c r="TXI2" s="9">
        <v>3</v>
      </c>
      <c r="TXJ2" s="6" t="s">
        <v>124</v>
      </c>
      <c r="TXK2" s="60" t="e">
        <f>(TXL2/'1. Портфель'!#REF!)*100</f>
        <v>#REF!</v>
      </c>
      <c r="TXL2" s="61">
        <v>6499</v>
      </c>
      <c r="TXM2" s="60">
        <v>0.06</v>
      </c>
      <c r="TXN2" s="61">
        <v>7395.7219999999998</v>
      </c>
      <c r="TXO2" s="60">
        <f t="shared" ref="TXO2" si="1769">(6197/9719935)*100</f>
        <v>6.3755570381900703E-2</v>
      </c>
      <c r="TXP2" s="61" t="s">
        <v>126</v>
      </c>
      <c r="TXQ2" s="9">
        <v>3</v>
      </c>
      <c r="TXR2" s="6" t="s">
        <v>124</v>
      </c>
      <c r="TXS2" s="60" t="e">
        <f>(TXT2/'1. Портфель'!#REF!)*100</f>
        <v>#REF!</v>
      </c>
      <c r="TXT2" s="61">
        <v>6499</v>
      </c>
      <c r="TXU2" s="60">
        <v>0.06</v>
      </c>
      <c r="TXV2" s="61">
        <v>7395.7219999999998</v>
      </c>
      <c r="TXW2" s="60">
        <f t="shared" ref="TXW2" si="1770">(6197/9719935)*100</f>
        <v>6.3755570381900703E-2</v>
      </c>
      <c r="TXX2" s="61" t="s">
        <v>126</v>
      </c>
      <c r="TXY2" s="9">
        <v>3</v>
      </c>
      <c r="TXZ2" s="6" t="s">
        <v>124</v>
      </c>
      <c r="TYA2" s="60" t="e">
        <f>(TYB2/'1. Портфель'!#REF!)*100</f>
        <v>#REF!</v>
      </c>
      <c r="TYB2" s="61">
        <v>6499</v>
      </c>
      <c r="TYC2" s="60">
        <v>0.06</v>
      </c>
      <c r="TYD2" s="61">
        <v>7395.7219999999998</v>
      </c>
      <c r="TYE2" s="60">
        <f t="shared" ref="TYE2" si="1771">(6197/9719935)*100</f>
        <v>6.3755570381900703E-2</v>
      </c>
      <c r="TYF2" s="61" t="s">
        <v>126</v>
      </c>
      <c r="TYG2" s="9">
        <v>3</v>
      </c>
      <c r="TYH2" s="6" t="s">
        <v>124</v>
      </c>
      <c r="TYI2" s="60" t="e">
        <f>(TYJ2/'1. Портфель'!#REF!)*100</f>
        <v>#REF!</v>
      </c>
      <c r="TYJ2" s="61">
        <v>6499</v>
      </c>
      <c r="TYK2" s="60">
        <v>0.06</v>
      </c>
      <c r="TYL2" s="61">
        <v>7395.7219999999998</v>
      </c>
      <c r="TYM2" s="60">
        <f t="shared" ref="TYM2" si="1772">(6197/9719935)*100</f>
        <v>6.3755570381900703E-2</v>
      </c>
      <c r="TYN2" s="61" t="s">
        <v>126</v>
      </c>
      <c r="TYO2" s="9">
        <v>3</v>
      </c>
      <c r="TYP2" s="6" t="s">
        <v>124</v>
      </c>
      <c r="TYQ2" s="60" t="e">
        <f>(TYR2/'1. Портфель'!#REF!)*100</f>
        <v>#REF!</v>
      </c>
      <c r="TYR2" s="61">
        <v>6499</v>
      </c>
      <c r="TYS2" s="60">
        <v>0.06</v>
      </c>
      <c r="TYT2" s="61">
        <v>7395.7219999999998</v>
      </c>
      <c r="TYU2" s="60">
        <f t="shared" ref="TYU2" si="1773">(6197/9719935)*100</f>
        <v>6.3755570381900703E-2</v>
      </c>
      <c r="TYV2" s="61" t="s">
        <v>126</v>
      </c>
      <c r="TYW2" s="9">
        <v>3</v>
      </c>
      <c r="TYX2" s="6" t="s">
        <v>124</v>
      </c>
      <c r="TYY2" s="60" t="e">
        <f>(TYZ2/'1. Портфель'!#REF!)*100</f>
        <v>#REF!</v>
      </c>
      <c r="TYZ2" s="61">
        <v>6499</v>
      </c>
      <c r="TZA2" s="60">
        <v>0.06</v>
      </c>
      <c r="TZB2" s="61">
        <v>7395.7219999999998</v>
      </c>
      <c r="TZC2" s="60">
        <f t="shared" ref="TZC2" si="1774">(6197/9719935)*100</f>
        <v>6.3755570381900703E-2</v>
      </c>
      <c r="TZD2" s="61" t="s">
        <v>126</v>
      </c>
      <c r="TZE2" s="9">
        <v>3</v>
      </c>
      <c r="TZF2" s="6" t="s">
        <v>124</v>
      </c>
      <c r="TZG2" s="60" t="e">
        <f>(TZH2/'1. Портфель'!#REF!)*100</f>
        <v>#REF!</v>
      </c>
      <c r="TZH2" s="61">
        <v>6499</v>
      </c>
      <c r="TZI2" s="60">
        <v>0.06</v>
      </c>
      <c r="TZJ2" s="61">
        <v>7395.7219999999998</v>
      </c>
      <c r="TZK2" s="60">
        <f t="shared" ref="TZK2" si="1775">(6197/9719935)*100</f>
        <v>6.3755570381900703E-2</v>
      </c>
      <c r="TZL2" s="61" t="s">
        <v>126</v>
      </c>
      <c r="TZM2" s="9">
        <v>3</v>
      </c>
      <c r="TZN2" s="6" t="s">
        <v>124</v>
      </c>
      <c r="TZO2" s="60" t="e">
        <f>(TZP2/'1. Портфель'!#REF!)*100</f>
        <v>#REF!</v>
      </c>
      <c r="TZP2" s="61">
        <v>6499</v>
      </c>
      <c r="TZQ2" s="60">
        <v>0.06</v>
      </c>
      <c r="TZR2" s="61">
        <v>7395.7219999999998</v>
      </c>
      <c r="TZS2" s="60">
        <f t="shared" ref="TZS2" si="1776">(6197/9719935)*100</f>
        <v>6.3755570381900703E-2</v>
      </c>
      <c r="TZT2" s="61" t="s">
        <v>126</v>
      </c>
      <c r="TZU2" s="9">
        <v>3</v>
      </c>
      <c r="TZV2" s="6" t="s">
        <v>124</v>
      </c>
      <c r="TZW2" s="60" t="e">
        <f>(TZX2/'1. Портфель'!#REF!)*100</f>
        <v>#REF!</v>
      </c>
      <c r="TZX2" s="61">
        <v>6499</v>
      </c>
      <c r="TZY2" s="60">
        <v>0.06</v>
      </c>
      <c r="TZZ2" s="61">
        <v>7395.7219999999998</v>
      </c>
      <c r="UAA2" s="60">
        <f t="shared" ref="UAA2" si="1777">(6197/9719935)*100</f>
        <v>6.3755570381900703E-2</v>
      </c>
      <c r="UAB2" s="61" t="s">
        <v>126</v>
      </c>
      <c r="UAC2" s="9">
        <v>3</v>
      </c>
      <c r="UAD2" s="6" t="s">
        <v>124</v>
      </c>
      <c r="UAE2" s="60" t="e">
        <f>(UAF2/'1. Портфель'!#REF!)*100</f>
        <v>#REF!</v>
      </c>
      <c r="UAF2" s="61">
        <v>6499</v>
      </c>
      <c r="UAG2" s="60">
        <v>0.06</v>
      </c>
      <c r="UAH2" s="61">
        <v>7395.7219999999998</v>
      </c>
      <c r="UAI2" s="60">
        <f t="shared" ref="UAI2" si="1778">(6197/9719935)*100</f>
        <v>6.3755570381900703E-2</v>
      </c>
      <c r="UAJ2" s="61" t="s">
        <v>126</v>
      </c>
      <c r="UAK2" s="9">
        <v>3</v>
      </c>
      <c r="UAL2" s="6" t="s">
        <v>124</v>
      </c>
      <c r="UAM2" s="60" t="e">
        <f>(UAN2/'1. Портфель'!#REF!)*100</f>
        <v>#REF!</v>
      </c>
      <c r="UAN2" s="61">
        <v>6499</v>
      </c>
      <c r="UAO2" s="60">
        <v>0.06</v>
      </c>
      <c r="UAP2" s="61">
        <v>7395.7219999999998</v>
      </c>
      <c r="UAQ2" s="60">
        <f t="shared" ref="UAQ2" si="1779">(6197/9719935)*100</f>
        <v>6.3755570381900703E-2</v>
      </c>
      <c r="UAR2" s="61" t="s">
        <v>126</v>
      </c>
      <c r="UAS2" s="9">
        <v>3</v>
      </c>
      <c r="UAT2" s="6" t="s">
        <v>124</v>
      </c>
      <c r="UAU2" s="60" t="e">
        <f>(UAV2/'1. Портфель'!#REF!)*100</f>
        <v>#REF!</v>
      </c>
      <c r="UAV2" s="61">
        <v>6499</v>
      </c>
      <c r="UAW2" s="60">
        <v>0.06</v>
      </c>
      <c r="UAX2" s="61">
        <v>7395.7219999999998</v>
      </c>
      <c r="UAY2" s="60">
        <f t="shared" ref="UAY2" si="1780">(6197/9719935)*100</f>
        <v>6.3755570381900703E-2</v>
      </c>
      <c r="UAZ2" s="61" t="s">
        <v>126</v>
      </c>
      <c r="UBA2" s="9">
        <v>3</v>
      </c>
      <c r="UBB2" s="6" t="s">
        <v>124</v>
      </c>
      <c r="UBC2" s="60" t="e">
        <f>(UBD2/'1. Портфель'!#REF!)*100</f>
        <v>#REF!</v>
      </c>
      <c r="UBD2" s="61">
        <v>6499</v>
      </c>
      <c r="UBE2" s="60">
        <v>0.06</v>
      </c>
      <c r="UBF2" s="61">
        <v>7395.7219999999998</v>
      </c>
      <c r="UBG2" s="60">
        <f t="shared" ref="UBG2" si="1781">(6197/9719935)*100</f>
        <v>6.3755570381900703E-2</v>
      </c>
      <c r="UBH2" s="61" t="s">
        <v>126</v>
      </c>
      <c r="UBI2" s="9">
        <v>3</v>
      </c>
      <c r="UBJ2" s="6" t="s">
        <v>124</v>
      </c>
      <c r="UBK2" s="60" t="e">
        <f>(UBL2/'1. Портфель'!#REF!)*100</f>
        <v>#REF!</v>
      </c>
      <c r="UBL2" s="61">
        <v>6499</v>
      </c>
      <c r="UBM2" s="60">
        <v>0.06</v>
      </c>
      <c r="UBN2" s="61">
        <v>7395.7219999999998</v>
      </c>
      <c r="UBO2" s="60">
        <f t="shared" ref="UBO2" si="1782">(6197/9719935)*100</f>
        <v>6.3755570381900703E-2</v>
      </c>
      <c r="UBP2" s="61" t="s">
        <v>126</v>
      </c>
      <c r="UBQ2" s="9">
        <v>3</v>
      </c>
      <c r="UBR2" s="6" t="s">
        <v>124</v>
      </c>
      <c r="UBS2" s="60" t="e">
        <f>(UBT2/'1. Портфель'!#REF!)*100</f>
        <v>#REF!</v>
      </c>
      <c r="UBT2" s="61">
        <v>6499</v>
      </c>
      <c r="UBU2" s="60">
        <v>0.06</v>
      </c>
      <c r="UBV2" s="61">
        <v>7395.7219999999998</v>
      </c>
      <c r="UBW2" s="60">
        <f t="shared" ref="UBW2" si="1783">(6197/9719935)*100</f>
        <v>6.3755570381900703E-2</v>
      </c>
      <c r="UBX2" s="61" t="s">
        <v>126</v>
      </c>
      <c r="UBY2" s="9">
        <v>3</v>
      </c>
      <c r="UBZ2" s="6" t="s">
        <v>124</v>
      </c>
      <c r="UCA2" s="60" t="e">
        <f>(UCB2/'1. Портфель'!#REF!)*100</f>
        <v>#REF!</v>
      </c>
      <c r="UCB2" s="61">
        <v>6499</v>
      </c>
      <c r="UCC2" s="60">
        <v>0.06</v>
      </c>
      <c r="UCD2" s="61">
        <v>7395.7219999999998</v>
      </c>
      <c r="UCE2" s="60">
        <f t="shared" ref="UCE2" si="1784">(6197/9719935)*100</f>
        <v>6.3755570381900703E-2</v>
      </c>
      <c r="UCF2" s="61" t="s">
        <v>126</v>
      </c>
      <c r="UCG2" s="9">
        <v>3</v>
      </c>
      <c r="UCH2" s="6" t="s">
        <v>124</v>
      </c>
      <c r="UCI2" s="60" t="e">
        <f>(UCJ2/'1. Портфель'!#REF!)*100</f>
        <v>#REF!</v>
      </c>
      <c r="UCJ2" s="61">
        <v>6499</v>
      </c>
      <c r="UCK2" s="60">
        <v>0.06</v>
      </c>
      <c r="UCL2" s="61">
        <v>7395.7219999999998</v>
      </c>
      <c r="UCM2" s="60">
        <f t="shared" ref="UCM2" si="1785">(6197/9719935)*100</f>
        <v>6.3755570381900703E-2</v>
      </c>
      <c r="UCN2" s="61" t="s">
        <v>126</v>
      </c>
      <c r="UCO2" s="9">
        <v>3</v>
      </c>
      <c r="UCP2" s="6" t="s">
        <v>124</v>
      </c>
      <c r="UCQ2" s="60" t="e">
        <f>(UCR2/'1. Портфель'!#REF!)*100</f>
        <v>#REF!</v>
      </c>
      <c r="UCR2" s="61">
        <v>6499</v>
      </c>
      <c r="UCS2" s="60">
        <v>0.06</v>
      </c>
      <c r="UCT2" s="61">
        <v>7395.7219999999998</v>
      </c>
      <c r="UCU2" s="60">
        <f t="shared" ref="UCU2" si="1786">(6197/9719935)*100</f>
        <v>6.3755570381900703E-2</v>
      </c>
      <c r="UCV2" s="61" t="s">
        <v>126</v>
      </c>
      <c r="UCW2" s="9">
        <v>3</v>
      </c>
      <c r="UCX2" s="6" t="s">
        <v>124</v>
      </c>
      <c r="UCY2" s="60" t="e">
        <f>(UCZ2/'1. Портфель'!#REF!)*100</f>
        <v>#REF!</v>
      </c>
      <c r="UCZ2" s="61">
        <v>6499</v>
      </c>
      <c r="UDA2" s="60">
        <v>0.06</v>
      </c>
      <c r="UDB2" s="61">
        <v>7395.7219999999998</v>
      </c>
      <c r="UDC2" s="60">
        <f t="shared" ref="UDC2" si="1787">(6197/9719935)*100</f>
        <v>6.3755570381900703E-2</v>
      </c>
      <c r="UDD2" s="61" t="s">
        <v>126</v>
      </c>
      <c r="UDE2" s="9">
        <v>3</v>
      </c>
      <c r="UDF2" s="6" t="s">
        <v>124</v>
      </c>
      <c r="UDG2" s="60" t="e">
        <f>(UDH2/'1. Портфель'!#REF!)*100</f>
        <v>#REF!</v>
      </c>
      <c r="UDH2" s="61">
        <v>6499</v>
      </c>
      <c r="UDI2" s="60">
        <v>0.06</v>
      </c>
      <c r="UDJ2" s="61">
        <v>7395.7219999999998</v>
      </c>
      <c r="UDK2" s="60">
        <f t="shared" ref="UDK2" si="1788">(6197/9719935)*100</f>
        <v>6.3755570381900703E-2</v>
      </c>
      <c r="UDL2" s="61" t="s">
        <v>126</v>
      </c>
      <c r="UDM2" s="9">
        <v>3</v>
      </c>
      <c r="UDN2" s="6" t="s">
        <v>124</v>
      </c>
      <c r="UDO2" s="60" t="e">
        <f>(UDP2/'1. Портфель'!#REF!)*100</f>
        <v>#REF!</v>
      </c>
      <c r="UDP2" s="61">
        <v>6499</v>
      </c>
      <c r="UDQ2" s="60">
        <v>0.06</v>
      </c>
      <c r="UDR2" s="61">
        <v>7395.7219999999998</v>
      </c>
      <c r="UDS2" s="60">
        <f t="shared" ref="UDS2" si="1789">(6197/9719935)*100</f>
        <v>6.3755570381900703E-2</v>
      </c>
      <c r="UDT2" s="61" t="s">
        <v>126</v>
      </c>
      <c r="UDU2" s="9">
        <v>3</v>
      </c>
      <c r="UDV2" s="6" t="s">
        <v>124</v>
      </c>
      <c r="UDW2" s="60" t="e">
        <f>(UDX2/'1. Портфель'!#REF!)*100</f>
        <v>#REF!</v>
      </c>
      <c r="UDX2" s="61">
        <v>6499</v>
      </c>
      <c r="UDY2" s="60">
        <v>0.06</v>
      </c>
      <c r="UDZ2" s="61">
        <v>7395.7219999999998</v>
      </c>
      <c r="UEA2" s="60">
        <f t="shared" ref="UEA2" si="1790">(6197/9719935)*100</f>
        <v>6.3755570381900703E-2</v>
      </c>
      <c r="UEB2" s="61" t="s">
        <v>126</v>
      </c>
      <c r="UEC2" s="9">
        <v>3</v>
      </c>
      <c r="UED2" s="6" t="s">
        <v>124</v>
      </c>
      <c r="UEE2" s="60" t="e">
        <f>(UEF2/'1. Портфель'!#REF!)*100</f>
        <v>#REF!</v>
      </c>
      <c r="UEF2" s="61">
        <v>6499</v>
      </c>
      <c r="UEG2" s="60">
        <v>0.06</v>
      </c>
      <c r="UEH2" s="61">
        <v>7395.7219999999998</v>
      </c>
      <c r="UEI2" s="60">
        <f t="shared" ref="UEI2" si="1791">(6197/9719935)*100</f>
        <v>6.3755570381900703E-2</v>
      </c>
      <c r="UEJ2" s="61" t="s">
        <v>126</v>
      </c>
      <c r="UEK2" s="9">
        <v>3</v>
      </c>
      <c r="UEL2" s="6" t="s">
        <v>124</v>
      </c>
      <c r="UEM2" s="60" t="e">
        <f>(UEN2/'1. Портфель'!#REF!)*100</f>
        <v>#REF!</v>
      </c>
      <c r="UEN2" s="61">
        <v>6499</v>
      </c>
      <c r="UEO2" s="60">
        <v>0.06</v>
      </c>
      <c r="UEP2" s="61">
        <v>7395.7219999999998</v>
      </c>
      <c r="UEQ2" s="60">
        <f t="shared" ref="UEQ2" si="1792">(6197/9719935)*100</f>
        <v>6.3755570381900703E-2</v>
      </c>
      <c r="UER2" s="61" t="s">
        <v>126</v>
      </c>
      <c r="UES2" s="9">
        <v>3</v>
      </c>
      <c r="UET2" s="6" t="s">
        <v>124</v>
      </c>
      <c r="UEU2" s="60" t="e">
        <f>(UEV2/'1. Портфель'!#REF!)*100</f>
        <v>#REF!</v>
      </c>
      <c r="UEV2" s="61">
        <v>6499</v>
      </c>
      <c r="UEW2" s="60">
        <v>0.06</v>
      </c>
      <c r="UEX2" s="61">
        <v>7395.7219999999998</v>
      </c>
      <c r="UEY2" s="60">
        <f t="shared" ref="UEY2" si="1793">(6197/9719935)*100</f>
        <v>6.3755570381900703E-2</v>
      </c>
      <c r="UEZ2" s="61" t="s">
        <v>126</v>
      </c>
      <c r="UFA2" s="9">
        <v>3</v>
      </c>
      <c r="UFB2" s="6" t="s">
        <v>124</v>
      </c>
      <c r="UFC2" s="60" t="e">
        <f>(UFD2/'1. Портфель'!#REF!)*100</f>
        <v>#REF!</v>
      </c>
      <c r="UFD2" s="61">
        <v>6499</v>
      </c>
      <c r="UFE2" s="60">
        <v>0.06</v>
      </c>
      <c r="UFF2" s="61">
        <v>7395.7219999999998</v>
      </c>
      <c r="UFG2" s="60">
        <f t="shared" ref="UFG2" si="1794">(6197/9719935)*100</f>
        <v>6.3755570381900703E-2</v>
      </c>
      <c r="UFH2" s="61" t="s">
        <v>126</v>
      </c>
      <c r="UFI2" s="9">
        <v>3</v>
      </c>
      <c r="UFJ2" s="6" t="s">
        <v>124</v>
      </c>
      <c r="UFK2" s="60" t="e">
        <f>(UFL2/'1. Портфель'!#REF!)*100</f>
        <v>#REF!</v>
      </c>
      <c r="UFL2" s="61">
        <v>6499</v>
      </c>
      <c r="UFM2" s="60">
        <v>0.06</v>
      </c>
      <c r="UFN2" s="61">
        <v>7395.7219999999998</v>
      </c>
      <c r="UFO2" s="60">
        <f t="shared" ref="UFO2" si="1795">(6197/9719935)*100</f>
        <v>6.3755570381900703E-2</v>
      </c>
      <c r="UFP2" s="61" t="s">
        <v>126</v>
      </c>
      <c r="UFQ2" s="9">
        <v>3</v>
      </c>
      <c r="UFR2" s="6" t="s">
        <v>124</v>
      </c>
      <c r="UFS2" s="60" t="e">
        <f>(UFT2/'1. Портфель'!#REF!)*100</f>
        <v>#REF!</v>
      </c>
      <c r="UFT2" s="61">
        <v>6499</v>
      </c>
      <c r="UFU2" s="60">
        <v>0.06</v>
      </c>
      <c r="UFV2" s="61">
        <v>7395.7219999999998</v>
      </c>
      <c r="UFW2" s="60">
        <f t="shared" ref="UFW2" si="1796">(6197/9719935)*100</f>
        <v>6.3755570381900703E-2</v>
      </c>
      <c r="UFX2" s="61" t="s">
        <v>126</v>
      </c>
      <c r="UFY2" s="9">
        <v>3</v>
      </c>
      <c r="UFZ2" s="6" t="s">
        <v>124</v>
      </c>
      <c r="UGA2" s="60" t="e">
        <f>(UGB2/'1. Портфель'!#REF!)*100</f>
        <v>#REF!</v>
      </c>
      <c r="UGB2" s="61">
        <v>6499</v>
      </c>
      <c r="UGC2" s="60">
        <v>0.06</v>
      </c>
      <c r="UGD2" s="61">
        <v>7395.7219999999998</v>
      </c>
      <c r="UGE2" s="60">
        <f t="shared" ref="UGE2" si="1797">(6197/9719935)*100</f>
        <v>6.3755570381900703E-2</v>
      </c>
      <c r="UGF2" s="61" t="s">
        <v>126</v>
      </c>
      <c r="UGG2" s="9">
        <v>3</v>
      </c>
      <c r="UGH2" s="6" t="s">
        <v>124</v>
      </c>
      <c r="UGI2" s="60" t="e">
        <f>(UGJ2/'1. Портфель'!#REF!)*100</f>
        <v>#REF!</v>
      </c>
      <c r="UGJ2" s="61">
        <v>6499</v>
      </c>
      <c r="UGK2" s="60">
        <v>0.06</v>
      </c>
      <c r="UGL2" s="61">
        <v>7395.7219999999998</v>
      </c>
      <c r="UGM2" s="60">
        <f t="shared" ref="UGM2" si="1798">(6197/9719935)*100</f>
        <v>6.3755570381900703E-2</v>
      </c>
      <c r="UGN2" s="61" t="s">
        <v>126</v>
      </c>
      <c r="UGO2" s="9">
        <v>3</v>
      </c>
      <c r="UGP2" s="6" t="s">
        <v>124</v>
      </c>
      <c r="UGQ2" s="60" t="e">
        <f>(UGR2/'1. Портфель'!#REF!)*100</f>
        <v>#REF!</v>
      </c>
      <c r="UGR2" s="61">
        <v>6499</v>
      </c>
      <c r="UGS2" s="60">
        <v>0.06</v>
      </c>
      <c r="UGT2" s="61">
        <v>7395.7219999999998</v>
      </c>
      <c r="UGU2" s="60">
        <f t="shared" ref="UGU2" si="1799">(6197/9719935)*100</f>
        <v>6.3755570381900703E-2</v>
      </c>
      <c r="UGV2" s="61" t="s">
        <v>126</v>
      </c>
      <c r="UGW2" s="9">
        <v>3</v>
      </c>
      <c r="UGX2" s="6" t="s">
        <v>124</v>
      </c>
      <c r="UGY2" s="60" t="e">
        <f>(UGZ2/'1. Портфель'!#REF!)*100</f>
        <v>#REF!</v>
      </c>
      <c r="UGZ2" s="61">
        <v>6499</v>
      </c>
      <c r="UHA2" s="60">
        <v>0.06</v>
      </c>
      <c r="UHB2" s="61">
        <v>7395.7219999999998</v>
      </c>
      <c r="UHC2" s="60">
        <f t="shared" ref="UHC2" si="1800">(6197/9719935)*100</f>
        <v>6.3755570381900703E-2</v>
      </c>
      <c r="UHD2" s="61" t="s">
        <v>126</v>
      </c>
      <c r="UHE2" s="9">
        <v>3</v>
      </c>
      <c r="UHF2" s="6" t="s">
        <v>124</v>
      </c>
      <c r="UHG2" s="60" t="e">
        <f>(UHH2/'1. Портфель'!#REF!)*100</f>
        <v>#REF!</v>
      </c>
      <c r="UHH2" s="61">
        <v>6499</v>
      </c>
      <c r="UHI2" s="60">
        <v>0.06</v>
      </c>
      <c r="UHJ2" s="61">
        <v>7395.7219999999998</v>
      </c>
      <c r="UHK2" s="60">
        <f t="shared" ref="UHK2" si="1801">(6197/9719935)*100</f>
        <v>6.3755570381900703E-2</v>
      </c>
      <c r="UHL2" s="61" t="s">
        <v>126</v>
      </c>
      <c r="UHM2" s="9">
        <v>3</v>
      </c>
      <c r="UHN2" s="6" t="s">
        <v>124</v>
      </c>
      <c r="UHO2" s="60" t="e">
        <f>(UHP2/'1. Портфель'!#REF!)*100</f>
        <v>#REF!</v>
      </c>
      <c r="UHP2" s="61">
        <v>6499</v>
      </c>
      <c r="UHQ2" s="60">
        <v>0.06</v>
      </c>
      <c r="UHR2" s="61">
        <v>7395.7219999999998</v>
      </c>
      <c r="UHS2" s="60">
        <f t="shared" ref="UHS2" si="1802">(6197/9719935)*100</f>
        <v>6.3755570381900703E-2</v>
      </c>
      <c r="UHT2" s="61" t="s">
        <v>126</v>
      </c>
      <c r="UHU2" s="9">
        <v>3</v>
      </c>
      <c r="UHV2" s="6" t="s">
        <v>124</v>
      </c>
      <c r="UHW2" s="60" t="e">
        <f>(UHX2/'1. Портфель'!#REF!)*100</f>
        <v>#REF!</v>
      </c>
      <c r="UHX2" s="61">
        <v>6499</v>
      </c>
      <c r="UHY2" s="60">
        <v>0.06</v>
      </c>
      <c r="UHZ2" s="61">
        <v>7395.7219999999998</v>
      </c>
      <c r="UIA2" s="60">
        <f t="shared" ref="UIA2" si="1803">(6197/9719935)*100</f>
        <v>6.3755570381900703E-2</v>
      </c>
      <c r="UIB2" s="61" t="s">
        <v>126</v>
      </c>
      <c r="UIC2" s="9">
        <v>3</v>
      </c>
      <c r="UID2" s="6" t="s">
        <v>124</v>
      </c>
      <c r="UIE2" s="60" t="e">
        <f>(UIF2/'1. Портфель'!#REF!)*100</f>
        <v>#REF!</v>
      </c>
      <c r="UIF2" s="61">
        <v>6499</v>
      </c>
      <c r="UIG2" s="60">
        <v>0.06</v>
      </c>
      <c r="UIH2" s="61">
        <v>7395.7219999999998</v>
      </c>
      <c r="UII2" s="60">
        <f t="shared" ref="UII2" si="1804">(6197/9719935)*100</f>
        <v>6.3755570381900703E-2</v>
      </c>
      <c r="UIJ2" s="61" t="s">
        <v>126</v>
      </c>
      <c r="UIK2" s="9">
        <v>3</v>
      </c>
      <c r="UIL2" s="6" t="s">
        <v>124</v>
      </c>
      <c r="UIM2" s="60" t="e">
        <f>(UIN2/'1. Портфель'!#REF!)*100</f>
        <v>#REF!</v>
      </c>
      <c r="UIN2" s="61">
        <v>6499</v>
      </c>
      <c r="UIO2" s="60">
        <v>0.06</v>
      </c>
      <c r="UIP2" s="61">
        <v>7395.7219999999998</v>
      </c>
      <c r="UIQ2" s="60">
        <f t="shared" ref="UIQ2" si="1805">(6197/9719935)*100</f>
        <v>6.3755570381900703E-2</v>
      </c>
      <c r="UIR2" s="61" t="s">
        <v>126</v>
      </c>
      <c r="UIS2" s="9">
        <v>3</v>
      </c>
      <c r="UIT2" s="6" t="s">
        <v>124</v>
      </c>
      <c r="UIU2" s="60" t="e">
        <f>(UIV2/'1. Портфель'!#REF!)*100</f>
        <v>#REF!</v>
      </c>
      <c r="UIV2" s="61">
        <v>6499</v>
      </c>
      <c r="UIW2" s="60">
        <v>0.06</v>
      </c>
      <c r="UIX2" s="61">
        <v>7395.7219999999998</v>
      </c>
      <c r="UIY2" s="60">
        <f t="shared" ref="UIY2" si="1806">(6197/9719935)*100</f>
        <v>6.3755570381900703E-2</v>
      </c>
      <c r="UIZ2" s="61" t="s">
        <v>126</v>
      </c>
      <c r="UJA2" s="9">
        <v>3</v>
      </c>
      <c r="UJB2" s="6" t="s">
        <v>124</v>
      </c>
      <c r="UJC2" s="60" t="e">
        <f>(UJD2/'1. Портфель'!#REF!)*100</f>
        <v>#REF!</v>
      </c>
      <c r="UJD2" s="61">
        <v>6499</v>
      </c>
      <c r="UJE2" s="60">
        <v>0.06</v>
      </c>
      <c r="UJF2" s="61">
        <v>7395.7219999999998</v>
      </c>
      <c r="UJG2" s="60">
        <f t="shared" ref="UJG2" si="1807">(6197/9719935)*100</f>
        <v>6.3755570381900703E-2</v>
      </c>
      <c r="UJH2" s="61" t="s">
        <v>126</v>
      </c>
      <c r="UJI2" s="9">
        <v>3</v>
      </c>
      <c r="UJJ2" s="6" t="s">
        <v>124</v>
      </c>
      <c r="UJK2" s="60" t="e">
        <f>(UJL2/'1. Портфель'!#REF!)*100</f>
        <v>#REF!</v>
      </c>
      <c r="UJL2" s="61">
        <v>6499</v>
      </c>
      <c r="UJM2" s="60">
        <v>0.06</v>
      </c>
      <c r="UJN2" s="61">
        <v>7395.7219999999998</v>
      </c>
      <c r="UJO2" s="60">
        <f t="shared" ref="UJO2" si="1808">(6197/9719935)*100</f>
        <v>6.3755570381900703E-2</v>
      </c>
      <c r="UJP2" s="61" t="s">
        <v>126</v>
      </c>
      <c r="UJQ2" s="9">
        <v>3</v>
      </c>
      <c r="UJR2" s="6" t="s">
        <v>124</v>
      </c>
      <c r="UJS2" s="60" t="e">
        <f>(UJT2/'1. Портфель'!#REF!)*100</f>
        <v>#REF!</v>
      </c>
      <c r="UJT2" s="61">
        <v>6499</v>
      </c>
      <c r="UJU2" s="60">
        <v>0.06</v>
      </c>
      <c r="UJV2" s="61">
        <v>7395.7219999999998</v>
      </c>
      <c r="UJW2" s="60">
        <f t="shared" ref="UJW2" si="1809">(6197/9719935)*100</f>
        <v>6.3755570381900703E-2</v>
      </c>
      <c r="UJX2" s="61" t="s">
        <v>126</v>
      </c>
      <c r="UJY2" s="9">
        <v>3</v>
      </c>
      <c r="UJZ2" s="6" t="s">
        <v>124</v>
      </c>
      <c r="UKA2" s="60" t="e">
        <f>(UKB2/'1. Портфель'!#REF!)*100</f>
        <v>#REF!</v>
      </c>
      <c r="UKB2" s="61">
        <v>6499</v>
      </c>
      <c r="UKC2" s="60">
        <v>0.06</v>
      </c>
      <c r="UKD2" s="61">
        <v>7395.7219999999998</v>
      </c>
      <c r="UKE2" s="60">
        <f t="shared" ref="UKE2" si="1810">(6197/9719935)*100</f>
        <v>6.3755570381900703E-2</v>
      </c>
      <c r="UKF2" s="61" t="s">
        <v>126</v>
      </c>
      <c r="UKG2" s="9">
        <v>3</v>
      </c>
      <c r="UKH2" s="6" t="s">
        <v>124</v>
      </c>
      <c r="UKI2" s="60" t="e">
        <f>(UKJ2/'1. Портфель'!#REF!)*100</f>
        <v>#REF!</v>
      </c>
      <c r="UKJ2" s="61">
        <v>6499</v>
      </c>
      <c r="UKK2" s="60">
        <v>0.06</v>
      </c>
      <c r="UKL2" s="61">
        <v>7395.7219999999998</v>
      </c>
      <c r="UKM2" s="60">
        <f t="shared" ref="UKM2" si="1811">(6197/9719935)*100</f>
        <v>6.3755570381900703E-2</v>
      </c>
      <c r="UKN2" s="61" t="s">
        <v>126</v>
      </c>
      <c r="UKO2" s="9">
        <v>3</v>
      </c>
      <c r="UKP2" s="6" t="s">
        <v>124</v>
      </c>
      <c r="UKQ2" s="60" t="e">
        <f>(UKR2/'1. Портфель'!#REF!)*100</f>
        <v>#REF!</v>
      </c>
      <c r="UKR2" s="61">
        <v>6499</v>
      </c>
      <c r="UKS2" s="60">
        <v>0.06</v>
      </c>
      <c r="UKT2" s="61">
        <v>7395.7219999999998</v>
      </c>
      <c r="UKU2" s="60">
        <f t="shared" ref="UKU2" si="1812">(6197/9719935)*100</f>
        <v>6.3755570381900703E-2</v>
      </c>
      <c r="UKV2" s="61" t="s">
        <v>126</v>
      </c>
      <c r="UKW2" s="9">
        <v>3</v>
      </c>
      <c r="UKX2" s="6" t="s">
        <v>124</v>
      </c>
      <c r="UKY2" s="60" t="e">
        <f>(UKZ2/'1. Портфель'!#REF!)*100</f>
        <v>#REF!</v>
      </c>
      <c r="UKZ2" s="61">
        <v>6499</v>
      </c>
      <c r="ULA2" s="60">
        <v>0.06</v>
      </c>
      <c r="ULB2" s="61">
        <v>7395.7219999999998</v>
      </c>
      <c r="ULC2" s="60">
        <f t="shared" ref="ULC2" si="1813">(6197/9719935)*100</f>
        <v>6.3755570381900703E-2</v>
      </c>
      <c r="ULD2" s="61" t="s">
        <v>126</v>
      </c>
      <c r="ULE2" s="9">
        <v>3</v>
      </c>
      <c r="ULF2" s="6" t="s">
        <v>124</v>
      </c>
      <c r="ULG2" s="60" t="e">
        <f>(ULH2/'1. Портфель'!#REF!)*100</f>
        <v>#REF!</v>
      </c>
      <c r="ULH2" s="61">
        <v>6499</v>
      </c>
      <c r="ULI2" s="60">
        <v>0.06</v>
      </c>
      <c r="ULJ2" s="61">
        <v>7395.7219999999998</v>
      </c>
      <c r="ULK2" s="60">
        <f t="shared" ref="ULK2" si="1814">(6197/9719935)*100</f>
        <v>6.3755570381900703E-2</v>
      </c>
      <c r="ULL2" s="61" t="s">
        <v>126</v>
      </c>
      <c r="ULM2" s="9">
        <v>3</v>
      </c>
      <c r="ULN2" s="6" t="s">
        <v>124</v>
      </c>
      <c r="ULO2" s="60" t="e">
        <f>(ULP2/'1. Портфель'!#REF!)*100</f>
        <v>#REF!</v>
      </c>
      <c r="ULP2" s="61">
        <v>6499</v>
      </c>
      <c r="ULQ2" s="60">
        <v>0.06</v>
      </c>
      <c r="ULR2" s="61">
        <v>7395.7219999999998</v>
      </c>
      <c r="ULS2" s="60">
        <f t="shared" ref="ULS2" si="1815">(6197/9719935)*100</f>
        <v>6.3755570381900703E-2</v>
      </c>
      <c r="ULT2" s="61" t="s">
        <v>126</v>
      </c>
      <c r="ULU2" s="9">
        <v>3</v>
      </c>
      <c r="ULV2" s="6" t="s">
        <v>124</v>
      </c>
      <c r="ULW2" s="60" t="e">
        <f>(ULX2/'1. Портфель'!#REF!)*100</f>
        <v>#REF!</v>
      </c>
      <c r="ULX2" s="61">
        <v>6499</v>
      </c>
      <c r="ULY2" s="60">
        <v>0.06</v>
      </c>
      <c r="ULZ2" s="61">
        <v>7395.7219999999998</v>
      </c>
      <c r="UMA2" s="60">
        <f t="shared" ref="UMA2" si="1816">(6197/9719935)*100</f>
        <v>6.3755570381900703E-2</v>
      </c>
      <c r="UMB2" s="61" t="s">
        <v>126</v>
      </c>
      <c r="UMC2" s="9">
        <v>3</v>
      </c>
      <c r="UMD2" s="6" t="s">
        <v>124</v>
      </c>
      <c r="UME2" s="60" t="e">
        <f>(UMF2/'1. Портфель'!#REF!)*100</f>
        <v>#REF!</v>
      </c>
      <c r="UMF2" s="61">
        <v>6499</v>
      </c>
      <c r="UMG2" s="60">
        <v>0.06</v>
      </c>
      <c r="UMH2" s="61">
        <v>7395.7219999999998</v>
      </c>
      <c r="UMI2" s="60">
        <f t="shared" ref="UMI2" si="1817">(6197/9719935)*100</f>
        <v>6.3755570381900703E-2</v>
      </c>
      <c r="UMJ2" s="61" t="s">
        <v>126</v>
      </c>
      <c r="UMK2" s="9">
        <v>3</v>
      </c>
      <c r="UML2" s="6" t="s">
        <v>124</v>
      </c>
      <c r="UMM2" s="60" t="e">
        <f>(UMN2/'1. Портфель'!#REF!)*100</f>
        <v>#REF!</v>
      </c>
      <c r="UMN2" s="61">
        <v>6499</v>
      </c>
      <c r="UMO2" s="60">
        <v>0.06</v>
      </c>
      <c r="UMP2" s="61">
        <v>7395.7219999999998</v>
      </c>
      <c r="UMQ2" s="60">
        <f t="shared" ref="UMQ2" si="1818">(6197/9719935)*100</f>
        <v>6.3755570381900703E-2</v>
      </c>
      <c r="UMR2" s="61" t="s">
        <v>126</v>
      </c>
      <c r="UMS2" s="9">
        <v>3</v>
      </c>
      <c r="UMT2" s="6" t="s">
        <v>124</v>
      </c>
      <c r="UMU2" s="60" t="e">
        <f>(UMV2/'1. Портфель'!#REF!)*100</f>
        <v>#REF!</v>
      </c>
      <c r="UMV2" s="61">
        <v>6499</v>
      </c>
      <c r="UMW2" s="60">
        <v>0.06</v>
      </c>
      <c r="UMX2" s="61">
        <v>7395.7219999999998</v>
      </c>
      <c r="UMY2" s="60">
        <f t="shared" ref="UMY2" si="1819">(6197/9719935)*100</f>
        <v>6.3755570381900703E-2</v>
      </c>
      <c r="UMZ2" s="61" t="s">
        <v>126</v>
      </c>
      <c r="UNA2" s="9">
        <v>3</v>
      </c>
      <c r="UNB2" s="6" t="s">
        <v>124</v>
      </c>
      <c r="UNC2" s="60" t="e">
        <f>(UND2/'1. Портфель'!#REF!)*100</f>
        <v>#REF!</v>
      </c>
      <c r="UND2" s="61">
        <v>6499</v>
      </c>
      <c r="UNE2" s="60">
        <v>0.06</v>
      </c>
      <c r="UNF2" s="61">
        <v>7395.7219999999998</v>
      </c>
      <c r="UNG2" s="60">
        <f t="shared" ref="UNG2" si="1820">(6197/9719935)*100</f>
        <v>6.3755570381900703E-2</v>
      </c>
      <c r="UNH2" s="61" t="s">
        <v>126</v>
      </c>
      <c r="UNI2" s="9">
        <v>3</v>
      </c>
      <c r="UNJ2" s="6" t="s">
        <v>124</v>
      </c>
      <c r="UNK2" s="60" t="e">
        <f>(UNL2/'1. Портфель'!#REF!)*100</f>
        <v>#REF!</v>
      </c>
      <c r="UNL2" s="61">
        <v>6499</v>
      </c>
      <c r="UNM2" s="60">
        <v>0.06</v>
      </c>
      <c r="UNN2" s="61">
        <v>7395.7219999999998</v>
      </c>
      <c r="UNO2" s="60">
        <f t="shared" ref="UNO2" si="1821">(6197/9719935)*100</f>
        <v>6.3755570381900703E-2</v>
      </c>
      <c r="UNP2" s="61" t="s">
        <v>126</v>
      </c>
      <c r="UNQ2" s="9">
        <v>3</v>
      </c>
      <c r="UNR2" s="6" t="s">
        <v>124</v>
      </c>
      <c r="UNS2" s="60" t="e">
        <f>(UNT2/'1. Портфель'!#REF!)*100</f>
        <v>#REF!</v>
      </c>
      <c r="UNT2" s="61">
        <v>6499</v>
      </c>
      <c r="UNU2" s="60">
        <v>0.06</v>
      </c>
      <c r="UNV2" s="61">
        <v>7395.7219999999998</v>
      </c>
      <c r="UNW2" s="60">
        <f t="shared" ref="UNW2" si="1822">(6197/9719935)*100</f>
        <v>6.3755570381900703E-2</v>
      </c>
      <c r="UNX2" s="61" t="s">
        <v>126</v>
      </c>
      <c r="UNY2" s="9">
        <v>3</v>
      </c>
      <c r="UNZ2" s="6" t="s">
        <v>124</v>
      </c>
      <c r="UOA2" s="60" t="e">
        <f>(UOB2/'1. Портфель'!#REF!)*100</f>
        <v>#REF!</v>
      </c>
      <c r="UOB2" s="61">
        <v>6499</v>
      </c>
      <c r="UOC2" s="60">
        <v>0.06</v>
      </c>
      <c r="UOD2" s="61">
        <v>7395.7219999999998</v>
      </c>
      <c r="UOE2" s="60">
        <f t="shared" ref="UOE2" si="1823">(6197/9719935)*100</f>
        <v>6.3755570381900703E-2</v>
      </c>
      <c r="UOF2" s="61" t="s">
        <v>126</v>
      </c>
      <c r="UOG2" s="9">
        <v>3</v>
      </c>
      <c r="UOH2" s="6" t="s">
        <v>124</v>
      </c>
      <c r="UOI2" s="60" t="e">
        <f>(UOJ2/'1. Портфель'!#REF!)*100</f>
        <v>#REF!</v>
      </c>
      <c r="UOJ2" s="61">
        <v>6499</v>
      </c>
      <c r="UOK2" s="60">
        <v>0.06</v>
      </c>
      <c r="UOL2" s="61">
        <v>7395.7219999999998</v>
      </c>
      <c r="UOM2" s="60">
        <f t="shared" ref="UOM2" si="1824">(6197/9719935)*100</f>
        <v>6.3755570381900703E-2</v>
      </c>
      <c r="UON2" s="61" t="s">
        <v>126</v>
      </c>
      <c r="UOO2" s="9">
        <v>3</v>
      </c>
      <c r="UOP2" s="6" t="s">
        <v>124</v>
      </c>
      <c r="UOQ2" s="60" t="e">
        <f>(UOR2/'1. Портфель'!#REF!)*100</f>
        <v>#REF!</v>
      </c>
      <c r="UOR2" s="61">
        <v>6499</v>
      </c>
      <c r="UOS2" s="60">
        <v>0.06</v>
      </c>
      <c r="UOT2" s="61">
        <v>7395.7219999999998</v>
      </c>
      <c r="UOU2" s="60">
        <f t="shared" ref="UOU2" si="1825">(6197/9719935)*100</f>
        <v>6.3755570381900703E-2</v>
      </c>
      <c r="UOV2" s="61" t="s">
        <v>126</v>
      </c>
      <c r="UOW2" s="9">
        <v>3</v>
      </c>
      <c r="UOX2" s="6" t="s">
        <v>124</v>
      </c>
      <c r="UOY2" s="60" t="e">
        <f>(UOZ2/'1. Портфель'!#REF!)*100</f>
        <v>#REF!</v>
      </c>
      <c r="UOZ2" s="61">
        <v>6499</v>
      </c>
      <c r="UPA2" s="60">
        <v>0.06</v>
      </c>
      <c r="UPB2" s="61">
        <v>7395.7219999999998</v>
      </c>
      <c r="UPC2" s="60">
        <f t="shared" ref="UPC2" si="1826">(6197/9719935)*100</f>
        <v>6.3755570381900703E-2</v>
      </c>
      <c r="UPD2" s="61" t="s">
        <v>126</v>
      </c>
      <c r="UPE2" s="9">
        <v>3</v>
      </c>
      <c r="UPF2" s="6" t="s">
        <v>124</v>
      </c>
      <c r="UPG2" s="60" t="e">
        <f>(UPH2/'1. Портфель'!#REF!)*100</f>
        <v>#REF!</v>
      </c>
      <c r="UPH2" s="61">
        <v>6499</v>
      </c>
      <c r="UPI2" s="60">
        <v>0.06</v>
      </c>
      <c r="UPJ2" s="61">
        <v>7395.7219999999998</v>
      </c>
      <c r="UPK2" s="60">
        <f t="shared" ref="UPK2" si="1827">(6197/9719935)*100</f>
        <v>6.3755570381900703E-2</v>
      </c>
      <c r="UPL2" s="61" t="s">
        <v>126</v>
      </c>
      <c r="UPM2" s="9">
        <v>3</v>
      </c>
      <c r="UPN2" s="6" t="s">
        <v>124</v>
      </c>
      <c r="UPO2" s="60" t="e">
        <f>(UPP2/'1. Портфель'!#REF!)*100</f>
        <v>#REF!</v>
      </c>
      <c r="UPP2" s="61">
        <v>6499</v>
      </c>
      <c r="UPQ2" s="60">
        <v>0.06</v>
      </c>
      <c r="UPR2" s="61">
        <v>7395.7219999999998</v>
      </c>
      <c r="UPS2" s="60">
        <f t="shared" ref="UPS2" si="1828">(6197/9719935)*100</f>
        <v>6.3755570381900703E-2</v>
      </c>
      <c r="UPT2" s="61" t="s">
        <v>126</v>
      </c>
      <c r="UPU2" s="9">
        <v>3</v>
      </c>
      <c r="UPV2" s="6" t="s">
        <v>124</v>
      </c>
      <c r="UPW2" s="60" t="e">
        <f>(UPX2/'1. Портфель'!#REF!)*100</f>
        <v>#REF!</v>
      </c>
      <c r="UPX2" s="61">
        <v>6499</v>
      </c>
      <c r="UPY2" s="60">
        <v>0.06</v>
      </c>
      <c r="UPZ2" s="61">
        <v>7395.7219999999998</v>
      </c>
      <c r="UQA2" s="60">
        <f t="shared" ref="UQA2" si="1829">(6197/9719935)*100</f>
        <v>6.3755570381900703E-2</v>
      </c>
      <c r="UQB2" s="61" t="s">
        <v>126</v>
      </c>
      <c r="UQC2" s="9">
        <v>3</v>
      </c>
      <c r="UQD2" s="6" t="s">
        <v>124</v>
      </c>
      <c r="UQE2" s="60" t="e">
        <f>(UQF2/'1. Портфель'!#REF!)*100</f>
        <v>#REF!</v>
      </c>
      <c r="UQF2" s="61">
        <v>6499</v>
      </c>
      <c r="UQG2" s="60">
        <v>0.06</v>
      </c>
      <c r="UQH2" s="61">
        <v>7395.7219999999998</v>
      </c>
      <c r="UQI2" s="60">
        <f t="shared" ref="UQI2" si="1830">(6197/9719935)*100</f>
        <v>6.3755570381900703E-2</v>
      </c>
      <c r="UQJ2" s="61" t="s">
        <v>126</v>
      </c>
      <c r="UQK2" s="9">
        <v>3</v>
      </c>
      <c r="UQL2" s="6" t="s">
        <v>124</v>
      </c>
      <c r="UQM2" s="60" t="e">
        <f>(UQN2/'1. Портфель'!#REF!)*100</f>
        <v>#REF!</v>
      </c>
      <c r="UQN2" s="61">
        <v>6499</v>
      </c>
      <c r="UQO2" s="60">
        <v>0.06</v>
      </c>
      <c r="UQP2" s="61">
        <v>7395.7219999999998</v>
      </c>
      <c r="UQQ2" s="60">
        <f t="shared" ref="UQQ2" si="1831">(6197/9719935)*100</f>
        <v>6.3755570381900703E-2</v>
      </c>
      <c r="UQR2" s="61" t="s">
        <v>126</v>
      </c>
      <c r="UQS2" s="9">
        <v>3</v>
      </c>
      <c r="UQT2" s="6" t="s">
        <v>124</v>
      </c>
      <c r="UQU2" s="60" t="e">
        <f>(UQV2/'1. Портфель'!#REF!)*100</f>
        <v>#REF!</v>
      </c>
      <c r="UQV2" s="61">
        <v>6499</v>
      </c>
      <c r="UQW2" s="60">
        <v>0.06</v>
      </c>
      <c r="UQX2" s="61">
        <v>7395.7219999999998</v>
      </c>
      <c r="UQY2" s="60">
        <f t="shared" ref="UQY2" si="1832">(6197/9719935)*100</f>
        <v>6.3755570381900703E-2</v>
      </c>
      <c r="UQZ2" s="61" t="s">
        <v>126</v>
      </c>
      <c r="URA2" s="9">
        <v>3</v>
      </c>
      <c r="URB2" s="6" t="s">
        <v>124</v>
      </c>
      <c r="URC2" s="60" t="e">
        <f>(URD2/'1. Портфель'!#REF!)*100</f>
        <v>#REF!</v>
      </c>
      <c r="URD2" s="61">
        <v>6499</v>
      </c>
      <c r="URE2" s="60">
        <v>0.06</v>
      </c>
      <c r="URF2" s="61">
        <v>7395.7219999999998</v>
      </c>
      <c r="URG2" s="60">
        <f t="shared" ref="URG2" si="1833">(6197/9719935)*100</f>
        <v>6.3755570381900703E-2</v>
      </c>
      <c r="URH2" s="61" t="s">
        <v>126</v>
      </c>
      <c r="URI2" s="9">
        <v>3</v>
      </c>
      <c r="URJ2" s="6" t="s">
        <v>124</v>
      </c>
      <c r="URK2" s="60" t="e">
        <f>(URL2/'1. Портфель'!#REF!)*100</f>
        <v>#REF!</v>
      </c>
      <c r="URL2" s="61">
        <v>6499</v>
      </c>
      <c r="URM2" s="60">
        <v>0.06</v>
      </c>
      <c r="URN2" s="61">
        <v>7395.7219999999998</v>
      </c>
      <c r="URO2" s="60">
        <f t="shared" ref="URO2" si="1834">(6197/9719935)*100</f>
        <v>6.3755570381900703E-2</v>
      </c>
      <c r="URP2" s="61" t="s">
        <v>126</v>
      </c>
      <c r="URQ2" s="9">
        <v>3</v>
      </c>
      <c r="URR2" s="6" t="s">
        <v>124</v>
      </c>
      <c r="URS2" s="60" t="e">
        <f>(URT2/'1. Портфель'!#REF!)*100</f>
        <v>#REF!</v>
      </c>
      <c r="URT2" s="61">
        <v>6499</v>
      </c>
      <c r="URU2" s="60">
        <v>0.06</v>
      </c>
      <c r="URV2" s="61">
        <v>7395.7219999999998</v>
      </c>
      <c r="URW2" s="60">
        <f t="shared" ref="URW2" si="1835">(6197/9719935)*100</f>
        <v>6.3755570381900703E-2</v>
      </c>
      <c r="URX2" s="61" t="s">
        <v>126</v>
      </c>
      <c r="URY2" s="9">
        <v>3</v>
      </c>
      <c r="URZ2" s="6" t="s">
        <v>124</v>
      </c>
      <c r="USA2" s="60" t="e">
        <f>(USB2/'1. Портфель'!#REF!)*100</f>
        <v>#REF!</v>
      </c>
      <c r="USB2" s="61">
        <v>6499</v>
      </c>
      <c r="USC2" s="60">
        <v>0.06</v>
      </c>
      <c r="USD2" s="61">
        <v>7395.7219999999998</v>
      </c>
      <c r="USE2" s="60">
        <f t="shared" ref="USE2" si="1836">(6197/9719935)*100</f>
        <v>6.3755570381900703E-2</v>
      </c>
      <c r="USF2" s="61" t="s">
        <v>126</v>
      </c>
      <c r="USG2" s="9">
        <v>3</v>
      </c>
      <c r="USH2" s="6" t="s">
        <v>124</v>
      </c>
      <c r="USI2" s="60" t="e">
        <f>(USJ2/'1. Портфель'!#REF!)*100</f>
        <v>#REF!</v>
      </c>
      <c r="USJ2" s="61">
        <v>6499</v>
      </c>
      <c r="USK2" s="60">
        <v>0.06</v>
      </c>
      <c r="USL2" s="61">
        <v>7395.7219999999998</v>
      </c>
      <c r="USM2" s="60">
        <f t="shared" ref="USM2" si="1837">(6197/9719935)*100</f>
        <v>6.3755570381900703E-2</v>
      </c>
      <c r="USN2" s="61" t="s">
        <v>126</v>
      </c>
      <c r="USO2" s="9">
        <v>3</v>
      </c>
      <c r="USP2" s="6" t="s">
        <v>124</v>
      </c>
      <c r="USQ2" s="60" t="e">
        <f>(USR2/'1. Портфель'!#REF!)*100</f>
        <v>#REF!</v>
      </c>
      <c r="USR2" s="61">
        <v>6499</v>
      </c>
      <c r="USS2" s="60">
        <v>0.06</v>
      </c>
      <c r="UST2" s="61">
        <v>7395.7219999999998</v>
      </c>
      <c r="USU2" s="60">
        <f t="shared" ref="USU2" si="1838">(6197/9719935)*100</f>
        <v>6.3755570381900703E-2</v>
      </c>
      <c r="USV2" s="61" t="s">
        <v>126</v>
      </c>
      <c r="USW2" s="9">
        <v>3</v>
      </c>
      <c r="USX2" s="6" t="s">
        <v>124</v>
      </c>
      <c r="USY2" s="60" t="e">
        <f>(USZ2/'1. Портфель'!#REF!)*100</f>
        <v>#REF!</v>
      </c>
      <c r="USZ2" s="61">
        <v>6499</v>
      </c>
      <c r="UTA2" s="60">
        <v>0.06</v>
      </c>
      <c r="UTB2" s="61">
        <v>7395.7219999999998</v>
      </c>
      <c r="UTC2" s="60">
        <f t="shared" ref="UTC2" si="1839">(6197/9719935)*100</f>
        <v>6.3755570381900703E-2</v>
      </c>
      <c r="UTD2" s="61" t="s">
        <v>126</v>
      </c>
      <c r="UTE2" s="9">
        <v>3</v>
      </c>
      <c r="UTF2" s="6" t="s">
        <v>124</v>
      </c>
      <c r="UTG2" s="60" t="e">
        <f>(UTH2/'1. Портфель'!#REF!)*100</f>
        <v>#REF!</v>
      </c>
      <c r="UTH2" s="61">
        <v>6499</v>
      </c>
      <c r="UTI2" s="60">
        <v>0.06</v>
      </c>
      <c r="UTJ2" s="61">
        <v>7395.7219999999998</v>
      </c>
      <c r="UTK2" s="60">
        <f t="shared" ref="UTK2" si="1840">(6197/9719935)*100</f>
        <v>6.3755570381900703E-2</v>
      </c>
      <c r="UTL2" s="61" t="s">
        <v>126</v>
      </c>
      <c r="UTM2" s="9">
        <v>3</v>
      </c>
      <c r="UTN2" s="6" t="s">
        <v>124</v>
      </c>
      <c r="UTO2" s="60" t="e">
        <f>(UTP2/'1. Портфель'!#REF!)*100</f>
        <v>#REF!</v>
      </c>
      <c r="UTP2" s="61">
        <v>6499</v>
      </c>
      <c r="UTQ2" s="60">
        <v>0.06</v>
      </c>
      <c r="UTR2" s="61">
        <v>7395.7219999999998</v>
      </c>
      <c r="UTS2" s="60">
        <f t="shared" ref="UTS2" si="1841">(6197/9719935)*100</f>
        <v>6.3755570381900703E-2</v>
      </c>
      <c r="UTT2" s="61" t="s">
        <v>126</v>
      </c>
      <c r="UTU2" s="9">
        <v>3</v>
      </c>
      <c r="UTV2" s="6" t="s">
        <v>124</v>
      </c>
      <c r="UTW2" s="60" t="e">
        <f>(UTX2/'1. Портфель'!#REF!)*100</f>
        <v>#REF!</v>
      </c>
      <c r="UTX2" s="61">
        <v>6499</v>
      </c>
      <c r="UTY2" s="60">
        <v>0.06</v>
      </c>
      <c r="UTZ2" s="61">
        <v>7395.7219999999998</v>
      </c>
      <c r="UUA2" s="60">
        <f t="shared" ref="UUA2" si="1842">(6197/9719935)*100</f>
        <v>6.3755570381900703E-2</v>
      </c>
      <c r="UUB2" s="61" t="s">
        <v>126</v>
      </c>
      <c r="UUC2" s="9">
        <v>3</v>
      </c>
      <c r="UUD2" s="6" t="s">
        <v>124</v>
      </c>
      <c r="UUE2" s="60" t="e">
        <f>(UUF2/'1. Портфель'!#REF!)*100</f>
        <v>#REF!</v>
      </c>
      <c r="UUF2" s="61">
        <v>6499</v>
      </c>
      <c r="UUG2" s="60">
        <v>0.06</v>
      </c>
      <c r="UUH2" s="61">
        <v>7395.7219999999998</v>
      </c>
      <c r="UUI2" s="60">
        <f t="shared" ref="UUI2" si="1843">(6197/9719935)*100</f>
        <v>6.3755570381900703E-2</v>
      </c>
      <c r="UUJ2" s="61" t="s">
        <v>126</v>
      </c>
      <c r="UUK2" s="9">
        <v>3</v>
      </c>
      <c r="UUL2" s="6" t="s">
        <v>124</v>
      </c>
      <c r="UUM2" s="60" t="e">
        <f>(UUN2/'1. Портфель'!#REF!)*100</f>
        <v>#REF!</v>
      </c>
      <c r="UUN2" s="61">
        <v>6499</v>
      </c>
      <c r="UUO2" s="60">
        <v>0.06</v>
      </c>
      <c r="UUP2" s="61">
        <v>7395.7219999999998</v>
      </c>
      <c r="UUQ2" s="60">
        <f t="shared" ref="UUQ2" si="1844">(6197/9719935)*100</f>
        <v>6.3755570381900703E-2</v>
      </c>
      <c r="UUR2" s="61" t="s">
        <v>126</v>
      </c>
      <c r="UUS2" s="9">
        <v>3</v>
      </c>
      <c r="UUT2" s="6" t="s">
        <v>124</v>
      </c>
      <c r="UUU2" s="60" t="e">
        <f>(UUV2/'1. Портфель'!#REF!)*100</f>
        <v>#REF!</v>
      </c>
      <c r="UUV2" s="61">
        <v>6499</v>
      </c>
      <c r="UUW2" s="60">
        <v>0.06</v>
      </c>
      <c r="UUX2" s="61">
        <v>7395.7219999999998</v>
      </c>
      <c r="UUY2" s="60">
        <f t="shared" ref="UUY2" si="1845">(6197/9719935)*100</f>
        <v>6.3755570381900703E-2</v>
      </c>
      <c r="UUZ2" s="61" t="s">
        <v>126</v>
      </c>
      <c r="UVA2" s="9">
        <v>3</v>
      </c>
      <c r="UVB2" s="6" t="s">
        <v>124</v>
      </c>
      <c r="UVC2" s="60" t="e">
        <f>(UVD2/'1. Портфель'!#REF!)*100</f>
        <v>#REF!</v>
      </c>
      <c r="UVD2" s="61">
        <v>6499</v>
      </c>
      <c r="UVE2" s="60">
        <v>0.06</v>
      </c>
      <c r="UVF2" s="61">
        <v>7395.7219999999998</v>
      </c>
      <c r="UVG2" s="60">
        <f t="shared" ref="UVG2" si="1846">(6197/9719935)*100</f>
        <v>6.3755570381900703E-2</v>
      </c>
      <c r="UVH2" s="61" t="s">
        <v>126</v>
      </c>
      <c r="UVI2" s="9">
        <v>3</v>
      </c>
      <c r="UVJ2" s="6" t="s">
        <v>124</v>
      </c>
      <c r="UVK2" s="60" t="e">
        <f>(UVL2/'1. Портфель'!#REF!)*100</f>
        <v>#REF!</v>
      </c>
      <c r="UVL2" s="61">
        <v>6499</v>
      </c>
      <c r="UVM2" s="60">
        <v>0.06</v>
      </c>
      <c r="UVN2" s="61">
        <v>7395.7219999999998</v>
      </c>
      <c r="UVO2" s="60">
        <f t="shared" ref="UVO2" si="1847">(6197/9719935)*100</f>
        <v>6.3755570381900703E-2</v>
      </c>
      <c r="UVP2" s="61" t="s">
        <v>126</v>
      </c>
      <c r="UVQ2" s="9">
        <v>3</v>
      </c>
      <c r="UVR2" s="6" t="s">
        <v>124</v>
      </c>
      <c r="UVS2" s="60" t="e">
        <f>(UVT2/'1. Портфель'!#REF!)*100</f>
        <v>#REF!</v>
      </c>
      <c r="UVT2" s="61">
        <v>6499</v>
      </c>
      <c r="UVU2" s="60">
        <v>0.06</v>
      </c>
      <c r="UVV2" s="61">
        <v>7395.7219999999998</v>
      </c>
      <c r="UVW2" s="60">
        <f t="shared" ref="UVW2" si="1848">(6197/9719935)*100</f>
        <v>6.3755570381900703E-2</v>
      </c>
      <c r="UVX2" s="61" t="s">
        <v>126</v>
      </c>
      <c r="UVY2" s="9">
        <v>3</v>
      </c>
      <c r="UVZ2" s="6" t="s">
        <v>124</v>
      </c>
      <c r="UWA2" s="60" t="e">
        <f>(UWB2/'1. Портфель'!#REF!)*100</f>
        <v>#REF!</v>
      </c>
      <c r="UWB2" s="61">
        <v>6499</v>
      </c>
      <c r="UWC2" s="60">
        <v>0.06</v>
      </c>
      <c r="UWD2" s="61">
        <v>7395.7219999999998</v>
      </c>
      <c r="UWE2" s="60">
        <f t="shared" ref="UWE2" si="1849">(6197/9719935)*100</f>
        <v>6.3755570381900703E-2</v>
      </c>
      <c r="UWF2" s="61" t="s">
        <v>126</v>
      </c>
      <c r="UWG2" s="9">
        <v>3</v>
      </c>
      <c r="UWH2" s="6" t="s">
        <v>124</v>
      </c>
      <c r="UWI2" s="60" t="e">
        <f>(UWJ2/'1. Портфель'!#REF!)*100</f>
        <v>#REF!</v>
      </c>
      <c r="UWJ2" s="61">
        <v>6499</v>
      </c>
      <c r="UWK2" s="60">
        <v>0.06</v>
      </c>
      <c r="UWL2" s="61">
        <v>7395.7219999999998</v>
      </c>
      <c r="UWM2" s="60">
        <f t="shared" ref="UWM2" si="1850">(6197/9719935)*100</f>
        <v>6.3755570381900703E-2</v>
      </c>
      <c r="UWN2" s="61" t="s">
        <v>126</v>
      </c>
      <c r="UWO2" s="9">
        <v>3</v>
      </c>
      <c r="UWP2" s="6" t="s">
        <v>124</v>
      </c>
      <c r="UWQ2" s="60" t="e">
        <f>(UWR2/'1. Портфель'!#REF!)*100</f>
        <v>#REF!</v>
      </c>
      <c r="UWR2" s="61">
        <v>6499</v>
      </c>
      <c r="UWS2" s="60">
        <v>0.06</v>
      </c>
      <c r="UWT2" s="61">
        <v>7395.7219999999998</v>
      </c>
      <c r="UWU2" s="60">
        <f t="shared" ref="UWU2" si="1851">(6197/9719935)*100</f>
        <v>6.3755570381900703E-2</v>
      </c>
      <c r="UWV2" s="61" t="s">
        <v>126</v>
      </c>
      <c r="UWW2" s="9">
        <v>3</v>
      </c>
      <c r="UWX2" s="6" t="s">
        <v>124</v>
      </c>
      <c r="UWY2" s="60" t="e">
        <f>(UWZ2/'1. Портфель'!#REF!)*100</f>
        <v>#REF!</v>
      </c>
      <c r="UWZ2" s="61">
        <v>6499</v>
      </c>
      <c r="UXA2" s="60">
        <v>0.06</v>
      </c>
      <c r="UXB2" s="61">
        <v>7395.7219999999998</v>
      </c>
      <c r="UXC2" s="60">
        <f t="shared" ref="UXC2" si="1852">(6197/9719935)*100</f>
        <v>6.3755570381900703E-2</v>
      </c>
      <c r="UXD2" s="61" t="s">
        <v>126</v>
      </c>
      <c r="UXE2" s="9">
        <v>3</v>
      </c>
      <c r="UXF2" s="6" t="s">
        <v>124</v>
      </c>
      <c r="UXG2" s="60" t="e">
        <f>(UXH2/'1. Портфель'!#REF!)*100</f>
        <v>#REF!</v>
      </c>
      <c r="UXH2" s="61">
        <v>6499</v>
      </c>
      <c r="UXI2" s="60">
        <v>0.06</v>
      </c>
      <c r="UXJ2" s="61">
        <v>7395.7219999999998</v>
      </c>
      <c r="UXK2" s="60">
        <f t="shared" ref="UXK2" si="1853">(6197/9719935)*100</f>
        <v>6.3755570381900703E-2</v>
      </c>
      <c r="UXL2" s="61" t="s">
        <v>126</v>
      </c>
      <c r="UXM2" s="9">
        <v>3</v>
      </c>
      <c r="UXN2" s="6" t="s">
        <v>124</v>
      </c>
      <c r="UXO2" s="60" t="e">
        <f>(UXP2/'1. Портфель'!#REF!)*100</f>
        <v>#REF!</v>
      </c>
      <c r="UXP2" s="61">
        <v>6499</v>
      </c>
      <c r="UXQ2" s="60">
        <v>0.06</v>
      </c>
      <c r="UXR2" s="61">
        <v>7395.7219999999998</v>
      </c>
      <c r="UXS2" s="60">
        <f t="shared" ref="UXS2" si="1854">(6197/9719935)*100</f>
        <v>6.3755570381900703E-2</v>
      </c>
      <c r="UXT2" s="61" t="s">
        <v>126</v>
      </c>
      <c r="UXU2" s="9">
        <v>3</v>
      </c>
      <c r="UXV2" s="6" t="s">
        <v>124</v>
      </c>
      <c r="UXW2" s="60" t="e">
        <f>(UXX2/'1. Портфель'!#REF!)*100</f>
        <v>#REF!</v>
      </c>
      <c r="UXX2" s="61">
        <v>6499</v>
      </c>
      <c r="UXY2" s="60">
        <v>0.06</v>
      </c>
      <c r="UXZ2" s="61">
        <v>7395.7219999999998</v>
      </c>
      <c r="UYA2" s="60">
        <f t="shared" ref="UYA2" si="1855">(6197/9719935)*100</f>
        <v>6.3755570381900703E-2</v>
      </c>
      <c r="UYB2" s="61" t="s">
        <v>126</v>
      </c>
      <c r="UYC2" s="9">
        <v>3</v>
      </c>
      <c r="UYD2" s="6" t="s">
        <v>124</v>
      </c>
      <c r="UYE2" s="60" t="e">
        <f>(UYF2/'1. Портфель'!#REF!)*100</f>
        <v>#REF!</v>
      </c>
      <c r="UYF2" s="61">
        <v>6499</v>
      </c>
      <c r="UYG2" s="60">
        <v>0.06</v>
      </c>
      <c r="UYH2" s="61">
        <v>7395.7219999999998</v>
      </c>
      <c r="UYI2" s="60">
        <f t="shared" ref="UYI2" si="1856">(6197/9719935)*100</f>
        <v>6.3755570381900703E-2</v>
      </c>
      <c r="UYJ2" s="61" t="s">
        <v>126</v>
      </c>
      <c r="UYK2" s="9">
        <v>3</v>
      </c>
      <c r="UYL2" s="6" t="s">
        <v>124</v>
      </c>
      <c r="UYM2" s="60" t="e">
        <f>(UYN2/'1. Портфель'!#REF!)*100</f>
        <v>#REF!</v>
      </c>
      <c r="UYN2" s="61">
        <v>6499</v>
      </c>
      <c r="UYO2" s="60">
        <v>0.06</v>
      </c>
      <c r="UYP2" s="61">
        <v>7395.7219999999998</v>
      </c>
      <c r="UYQ2" s="60">
        <f t="shared" ref="UYQ2" si="1857">(6197/9719935)*100</f>
        <v>6.3755570381900703E-2</v>
      </c>
      <c r="UYR2" s="61" t="s">
        <v>126</v>
      </c>
      <c r="UYS2" s="9">
        <v>3</v>
      </c>
      <c r="UYT2" s="6" t="s">
        <v>124</v>
      </c>
      <c r="UYU2" s="60" t="e">
        <f>(UYV2/'1. Портфель'!#REF!)*100</f>
        <v>#REF!</v>
      </c>
      <c r="UYV2" s="61">
        <v>6499</v>
      </c>
      <c r="UYW2" s="60">
        <v>0.06</v>
      </c>
      <c r="UYX2" s="61">
        <v>7395.7219999999998</v>
      </c>
      <c r="UYY2" s="60">
        <f t="shared" ref="UYY2" si="1858">(6197/9719935)*100</f>
        <v>6.3755570381900703E-2</v>
      </c>
      <c r="UYZ2" s="61" t="s">
        <v>126</v>
      </c>
      <c r="UZA2" s="9">
        <v>3</v>
      </c>
      <c r="UZB2" s="6" t="s">
        <v>124</v>
      </c>
      <c r="UZC2" s="60" t="e">
        <f>(UZD2/'1. Портфель'!#REF!)*100</f>
        <v>#REF!</v>
      </c>
      <c r="UZD2" s="61">
        <v>6499</v>
      </c>
      <c r="UZE2" s="60">
        <v>0.06</v>
      </c>
      <c r="UZF2" s="61">
        <v>7395.7219999999998</v>
      </c>
      <c r="UZG2" s="60">
        <f t="shared" ref="UZG2" si="1859">(6197/9719935)*100</f>
        <v>6.3755570381900703E-2</v>
      </c>
      <c r="UZH2" s="61" t="s">
        <v>126</v>
      </c>
      <c r="UZI2" s="9">
        <v>3</v>
      </c>
      <c r="UZJ2" s="6" t="s">
        <v>124</v>
      </c>
      <c r="UZK2" s="60" t="e">
        <f>(UZL2/'1. Портфель'!#REF!)*100</f>
        <v>#REF!</v>
      </c>
      <c r="UZL2" s="61">
        <v>6499</v>
      </c>
      <c r="UZM2" s="60">
        <v>0.06</v>
      </c>
      <c r="UZN2" s="61">
        <v>7395.7219999999998</v>
      </c>
      <c r="UZO2" s="60">
        <f t="shared" ref="UZO2" si="1860">(6197/9719935)*100</f>
        <v>6.3755570381900703E-2</v>
      </c>
      <c r="UZP2" s="61" t="s">
        <v>126</v>
      </c>
      <c r="UZQ2" s="9">
        <v>3</v>
      </c>
      <c r="UZR2" s="6" t="s">
        <v>124</v>
      </c>
      <c r="UZS2" s="60" t="e">
        <f>(UZT2/'1. Портфель'!#REF!)*100</f>
        <v>#REF!</v>
      </c>
      <c r="UZT2" s="61">
        <v>6499</v>
      </c>
      <c r="UZU2" s="60">
        <v>0.06</v>
      </c>
      <c r="UZV2" s="61">
        <v>7395.7219999999998</v>
      </c>
      <c r="UZW2" s="60">
        <f t="shared" ref="UZW2" si="1861">(6197/9719935)*100</f>
        <v>6.3755570381900703E-2</v>
      </c>
      <c r="UZX2" s="61" t="s">
        <v>126</v>
      </c>
      <c r="UZY2" s="9">
        <v>3</v>
      </c>
      <c r="UZZ2" s="6" t="s">
        <v>124</v>
      </c>
      <c r="VAA2" s="60" t="e">
        <f>(VAB2/'1. Портфель'!#REF!)*100</f>
        <v>#REF!</v>
      </c>
      <c r="VAB2" s="61">
        <v>6499</v>
      </c>
      <c r="VAC2" s="60">
        <v>0.06</v>
      </c>
      <c r="VAD2" s="61">
        <v>7395.7219999999998</v>
      </c>
      <c r="VAE2" s="60">
        <f t="shared" ref="VAE2" si="1862">(6197/9719935)*100</f>
        <v>6.3755570381900703E-2</v>
      </c>
      <c r="VAF2" s="61" t="s">
        <v>126</v>
      </c>
      <c r="VAG2" s="9">
        <v>3</v>
      </c>
      <c r="VAH2" s="6" t="s">
        <v>124</v>
      </c>
      <c r="VAI2" s="60" t="e">
        <f>(VAJ2/'1. Портфель'!#REF!)*100</f>
        <v>#REF!</v>
      </c>
      <c r="VAJ2" s="61">
        <v>6499</v>
      </c>
      <c r="VAK2" s="60">
        <v>0.06</v>
      </c>
      <c r="VAL2" s="61">
        <v>7395.7219999999998</v>
      </c>
      <c r="VAM2" s="60">
        <f t="shared" ref="VAM2" si="1863">(6197/9719935)*100</f>
        <v>6.3755570381900703E-2</v>
      </c>
      <c r="VAN2" s="61" t="s">
        <v>126</v>
      </c>
      <c r="VAO2" s="9">
        <v>3</v>
      </c>
      <c r="VAP2" s="6" t="s">
        <v>124</v>
      </c>
      <c r="VAQ2" s="60" t="e">
        <f>(VAR2/'1. Портфель'!#REF!)*100</f>
        <v>#REF!</v>
      </c>
      <c r="VAR2" s="61">
        <v>6499</v>
      </c>
      <c r="VAS2" s="60">
        <v>0.06</v>
      </c>
      <c r="VAT2" s="61">
        <v>7395.7219999999998</v>
      </c>
      <c r="VAU2" s="60">
        <f t="shared" ref="VAU2" si="1864">(6197/9719935)*100</f>
        <v>6.3755570381900703E-2</v>
      </c>
      <c r="VAV2" s="61" t="s">
        <v>126</v>
      </c>
      <c r="VAW2" s="9">
        <v>3</v>
      </c>
      <c r="VAX2" s="6" t="s">
        <v>124</v>
      </c>
      <c r="VAY2" s="60" t="e">
        <f>(VAZ2/'1. Портфель'!#REF!)*100</f>
        <v>#REF!</v>
      </c>
      <c r="VAZ2" s="61">
        <v>6499</v>
      </c>
      <c r="VBA2" s="60">
        <v>0.06</v>
      </c>
      <c r="VBB2" s="61">
        <v>7395.7219999999998</v>
      </c>
      <c r="VBC2" s="60">
        <f t="shared" ref="VBC2" si="1865">(6197/9719935)*100</f>
        <v>6.3755570381900703E-2</v>
      </c>
      <c r="VBD2" s="61" t="s">
        <v>126</v>
      </c>
      <c r="VBE2" s="9">
        <v>3</v>
      </c>
      <c r="VBF2" s="6" t="s">
        <v>124</v>
      </c>
      <c r="VBG2" s="60" t="e">
        <f>(VBH2/'1. Портфель'!#REF!)*100</f>
        <v>#REF!</v>
      </c>
      <c r="VBH2" s="61">
        <v>6499</v>
      </c>
      <c r="VBI2" s="60">
        <v>0.06</v>
      </c>
      <c r="VBJ2" s="61">
        <v>7395.7219999999998</v>
      </c>
      <c r="VBK2" s="60">
        <f t="shared" ref="VBK2" si="1866">(6197/9719935)*100</f>
        <v>6.3755570381900703E-2</v>
      </c>
      <c r="VBL2" s="61" t="s">
        <v>126</v>
      </c>
      <c r="VBM2" s="9">
        <v>3</v>
      </c>
      <c r="VBN2" s="6" t="s">
        <v>124</v>
      </c>
      <c r="VBO2" s="60" t="e">
        <f>(VBP2/'1. Портфель'!#REF!)*100</f>
        <v>#REF!</v>
      </c>
      <c r="VBP2" s="61">
        <v>6499</v>
      </c>
      <c r="VBQ2" s="60">
        <v>0.06</v>
      </c>
      <c r="VBR2" s="61">
        <v>7395.7219999999998</v>
      </c>
      <c r="VBS2" s="60">
        <f t="shared" ref="VBS2" si="1867">(6197/9719935)*100</f>
        <v>6.3755570381900703E-2</v>
      </c>
      <c r="VBT2" s="61" t="s">
        <v>126</v>
      </c>
      <c r="VBU2" s="9">
        <v>3</v>
      </c>
      <c r="VBV2" s="6" t="s">
        <v>124</v>
      </c>
      <c r="VBW2" s="60" t="e">
        <f>(VBX2/'1. Портфель'!#REF!)*100</f>
        <v>#REF!</v>
      </c>
      <c r="VBX2" s="61">
        <v>6499</v>
      </c>
      <c r="VBY2" s="60">
        <v>0.06</v>
      </c>
      <c r="VBZ2" s="61">
        <v>7395.7219999999998</v>
      </c>
      <c r="VCA2" s="60">
        <f t="shared" ref="VCA2" si="1868">(6197/9719935)*100</f>
        <v>6.3755570381900703E-2</v>
      </c>
      <c r="VCB2" s="61" t="s">
        <v>126</v>
      </c>
      <c r="VCC2" s="9">
        <v>3</v>
      </c>
      <c r="VCD2" s="6" t="s">
        <v>124</v>
      </c>
      <c r="VCE2" s="60" t="e">
        <f>(VCF2/'1. Портфель'!#REF!)*100</f>
        <v>#REF!</v>
      </c>
      <c r="VCF2" s="61">
        <v>6499</v>
      </c>
      <c r="VCG2" s="60">
        <v>0.06</v>
      </c>
      <c r="VCH2" s="61">
        <v>7395.7219999999998</v>
      </c>
      <c r="VCI2" s="60">
        <f t="shared" ref="VCI2" si="1869">(6197/9719935)*100</f>
        <v>6.3755570381900703E-2</v>
      </c>
      <c r="VCJ2" s="61" t="s">
        <v>126</v>
      </c>
      <c r="VCK2" s="9">
        <v>3</v>
      </c>
      <c r="VCL2" s="6" t="s">
        <v>124</v>
      </c>
      <c r="VCM2" s="60" t="e">
        <f>(VCN2/'1. Портфель'!#REF!)*100</f>
        <v>#REF!</v>
      </c>
      <c r="VCN2" s="61">
        <v>6499</v>
      </c>
      <c r="VCO2" s="60">
        <v>0.06</v>
      </c>
      <c r="VCP2" s="61">
        <v>7395.7219999999998</v>
      </c>
      <c r="VCQ2" s="60">
        <f t="shared" ref="VCQ2" si="1870">(6197/9719935)*100</f>
        <v>6.3755570381900703E-2</v>
      </c>
      <c r="VCR2" s="61" t="s">
        <v>126</v>
      </c>
      <c r="VCS2" s="9">
        <v>3</v>
      </c>
      <c r="VCT2" s="6" t="s">
        <v>124</v>
      </c>
      <c r="VCU2" s="60" t="e">
        <f>(VCV2/'1. Портфель'!#REF!)*100</f>
        <v>#REF!</v>
      </c>
      <c r="VCV2" s="61">
        <v>6499</v>
      </c>
      <c r="VCW2" s="60">
        <v>0.06</v>
      </c>
      <c r="VCX2" s="61">
        <v>7395.7219999999998</v>
      </c>
      <c r="VCY2" s="60">
        <f t="shared" ref="VCY2" si="1871">(6197/9719935)*100</f>
        <v>6.3755570381900703E-2</v>
      </c>
      <c r="VCZ2" s="61" t="s">
        <v>126</v>
      </c>
      <c r="VDA2" s="9">
        <v>3</v>
      </c>
      <c r="VDB2" s="6" t="s">
        <v>124</v>
      </c>
      <c r="VDC2" s="60" t="e">
        <f>(VDD2/'1. Портфель'!#REF!)*100</f>
        <v>#REF!</v>
      </c>
      <c r="VDD2" s="61">
        <v>6499</v>
      </c>
      <c r="VDE2" s="60">
        <v>0.06</v>
      </c>
      <c r="VDF2" s="61">
        <v>7395.7219999999998</v>
      </c>
      <c r="VDG2" s="60">
        <f t="shared" ref="VDG2" si="1872">(6197/9719935)*100</f>
        <v>6.3755570381900703E-2</v>
      </c>
      <c r="VDH2" s="61" t="s">
        <v>126</v>
      </c>
      <c r="VDI2" s="9">
        <v>3</v>
      </c>
      <c r="VDJ2" s="6" t="s">
        <v>124</v>
      </c>
      <c r="VDK2" s="60" t="e">
        <f>(VDL2/'1. Портфель'!#REF!)*100</f>
        <v>#REF!</v>
      </c>
      <c r="VDL2" s="61">
        <v>6499</v>
      </c>
      <c r="VDM2" s="60">
        <v>0.06</v>
      </c>
      <c r="VDN2" s="61">
        <v>7395.7219999999998</v>
      </c>
      <c r="VDO2" s="60">
        <f t="shared" ref="VDO2" si="1873">(6197/9719935)*100</f>
        <v>6.3755570381900703E-2</v>
      </c>
      <c r="VDP2" s="61" t="s">
        <v>126</v>
      </c>
      <c r="VDQ2" s="9">
        <v>3</v>
      </c>
      <c r="VDR2" s="6" t="s">
        <v>124</v>
      </c>
      <c r="VDS2" s="60" t="e">
        <f>(VDT2/'1. Портфель'!#REF!)*100</f>
        <v>#REF!</v>
      </c>
      <c r="VDT2" s="61">
        <v>6499</v>
      </c>
      <c r="VDU2" s="60">
        <v>0.06</v>
      </c>
      <c r="VDV2" s="61">
        <v>7395.7219999999998</v>
      </c>
      <c r="VDW2" s="60">
        <f t="shared" ref="VDW2" si="1874">(6197/9719935)*100</f>
        <v>6.3755570381900703E-2</v>
      </c>
      <c r="VDX2" s="61" t="s">
        <v>126</v>
      </c>
      <c r="VDY2" s="9">
        <v>3</v>
      </c>
      <c r="VDZ2" s="6" t="s">
        <v>124</v>
      </c>
      <c r="VEA2" s="60" t="e">
        <f>(VEB2/'1. Портфель'!#REF!)*100</f>
        <v>#REF!</v>
      </c>
      <c r="VEB2" s="61">
        <v>6499</v>
      </c>
      <c r="VEC2" s="60">
        <v>0.06</v>
      </c>
      <c r="VED2" s="61">
        <v>7395.7219999999998</v>
      </c>
      <c r="VEE2" s="60">
        <f t="shared" ref="VEE2" si="1875">(6197/9719935)*100</f>
        <v>6.3755570381900703E-2</v>
      </c>
      <c r="VEF2" s="61" t="s">
        <v>126</v>
      </c>
      <c r="VEG2" s="9">
        <v>3</v>
      </c>
      <c r="VEH2" s="6" t="s">
        <v>124</v>
      </c>
      <c r="VEI2" s="60" t="e">
        <f>(VEJ2/'1. Портфель'!#REF!)*100</f>
        <v>#REF!</v>
      </c>
      <c r="VEJ2" s="61">
        <v>6499</v>
      </c>
      <c r="VEK2" s="60">
        <v>0.06</v>
      </c>
      <c r="VEL2" s="61">
        <v>7395.7219999999998</v>
      </c>
      <c r="VEM2" s="60">
        <f t="shared" ref="VEM2" si="1876">(6197/9719935)*100</f>
        <v>6.3755570381900703E-2</v>
      </c>
      <c r="VEN2" s="61" t="s">
        <v>126</v>
      </c>
      <c r="VEO2" s="9">
        <v>3</v>
      </c>
      <c r="VEP2" s="6" t="s">
        <v>124</v>
      </c>
      <c r="VEQ2" s="60" t="e">
        <f>(VER2/'1. Портфель'!#REF!)*100</f>
        <v>#REF!</v>
      </c>
      <c r="VER2" s="61">
        <v>6499</v>
      </c>
      <c r="VES2" s="60">
        <v>0.06</v>
      </c>
      <c r="VET2" s="61">
        <v>7395.7219999999998</v>
      </c>
      <c r="VEU2" s="60">
        <f t="shared" ref="VEU2" si="1877">(6197/9719935)*100</f>
        <v>6.3755570381900703E-2</v>
      </c>
      <c r="VEV2" s="61" t="s">
        <v>126</v>
      </c>
      <c r="VEW2" s="9">
        <v>3</v>
      </c>
      <c r="VEX2" s="6" t="s">
        <v>124</v>
      </c>
      <c r="VEY2" s="60" t="e">
        <f>(VEZ2/'1. Портфель'!#REF!)*100</f>
        <v>#REF!</v>
      </c>
      <c r="VEZ2" s="61">
        <v>6499</v>
      </c>
      <c r="VFA2" s="60">
        <v>0.06</v>
      </c>
      <c r="VFB2" s="61">
        <v>7395.7219999999998</v>
      </c>
      <c r="VFC2" s="60">
        <f t="shared" ref="VFC2" si="1878">(6197/9719935)*100</f>
        <v>6.3755570381900703E-2</v>
      </c>
      <c r="VFD2" s="61" t="s">
        <v>126</v>
      </c>
      <c r="VFE2" s="9">
        <v>3</v>
      </c>
      <c r="VFF2" s="6" t="s">
        <v>124</v>
      </c>
      <c r="VFG2" s="60" t="e">
        <f>(VFH2/'1. Портфель'!#REF!)*100</f>
        <v>#REF!</v>
      </c>
      <c r="VFH2" s="61">
        <v>6499</v>
      </c>
      <c r="VFI2" s="60">
        <v>0.06</v>
      </c>
      <c r="VFJ2" s="61">
        <v>7395.7219999999998</v>
      </c>
      <c r="VFK2" s="60">
        <f t="shared" ref="VFK2" si="1879">(6197/9719935)*100</f>
        <v>6.3755570381900703E-2</v>
      </c>
      <c r="VFL2" s="61" t="s">
        <v>126</v>
      </c>
      <c r="VFM2" s="9">
        <v>3</v>
      </c>
      <c r="VFN2" s="6" t="s">
        <v>124</v>
      </c>
      <c r="VFO2" s="60" t="e">
        <f>(VFP2/'1. Портфель'!#REF!)*100</f>
        <v>#REF!</v>
      </c>
      <c r="VFP2" s="61">
        <v>6499</v>
      </c>
      <c r="VFQ2" s="60">
        <v>0.06</v>
      </c>
      <c r="VFR2" s="61">
        <v>7395.7219999999998</v>
      </c>
      <c r="VFS2" s="60">
        <f t="shared" ref="VFS2" si="1880">(6197/9719935)*100</f>
        <v>6.3755570381900703E-2</v>
      </c>
      <c r="VFT2" s="61" t="s">
        <v>126</v>
      </c>
      <c r="VFU2" s="9">
        <v>3</v>
      </c>
      <c r="VFV2" s="6" t="s">
        <v>124</v>
      </c>
      <c r="VFW2" s="60" t="e">
        <f>(VFX2/'1. Портфель'!#REF!)*100</f>
        <v>#REF!</v>
      </c>
      <c r="VFX2" s="61">
        <v>6499</v>
      </c>
      <c r="VFY2" s="60">
        <v>0.06</v>
      </c>
      <c r="VFZ2" s="61">
        <v>7395.7219999999998</v>
      </c>
      <c r="VGA2" s="60">
        <f t="shared" ref="VGA2" si="1881">(6197/9719935)*100</f>
        <v>6.3755570381900703E-2</v>
      </c>
      <c r="VGB2" s="61" t="s">
        <v>126</v>
      </c>
      <c r="VGC2" s="9">
        <v>3</v>
      </c>
      <c r="VGD2" s="6" t="s">
        <v>124</v>
      </c>
      <c r="VGE2" s="60" t="e">
        <f>(VGF2/'1. Портфель'!#REF!)*100</f>
        <v>#REF!</v>
      </c>
      <c r="VGF2" s="61">
        <v>6499</v>
      </c>
      <c r="VGG2" s="60">
        <v>0.06</v>
      </c>
      <c r="VGH2" s="61">
        <v>7395.7219999999998</v>
      </c>
      <c r="VGI2" s="60">
        <f t="shared" ref="VGI2" si="1882">(6197/9719935)*100</f>
        <v>6.3755570381900703E-2</v>
      </c>
      <c r="VGJ2" s="61" t="s">
        <v>126</v>
      </c>
      <c r="VGK2" s="9">
        <v>3</v>
      </c>
      <c r="VGL2" s="6" t="s">
        <v>124</v>
      </c>
      <c r="VGM2" s="60" t="e">
        <f>(VGN2/'1. Портфель'!#REF!)*100</f>
        <v>#REF!</v>
      </c>
      <c r="VGN2" s="61">
        <v>6499</v>
      </c>
      <c r="VGO2" s="60">
        <v>0.06</v>
      </c>
      <c r="VGP2" s="61">
        <v>7395.7219999999998</v>
      </c>
      <c r="VGQ2" s="60">
        <f t="shared" ref="VGQ2" si="1883">(6197/9719935)*100</f>
        <v>6.3755570381900703E-2</v>
      </c>
      <c r="VGR2" s="61" t="s">
        <v>126</v>
      </c>
      <c r="VGS2" s="9">
        <v>3</v>
      </c>
      <c r="VGT2" s="6" t="s">
        <v>124</v>
      </c>
      <c r="VGU2" s="60" t="e">
        <f>(VGV2/'1. Портфель'!#REF!)*100</f>
        <v>#REF!</v>
      </c>
      <c r="VGV2" s="61">
        <v>6499</v>
      </c>
      <c r="VGW2" s="60">
        <v>0.06</v>
      </c>
      <c r="VGX2" s="61">
        <v>7395.7219999999998</v>
      </c>
      <c r="VGY2" s="60">
        <f t="shared" ref="VGY2" si="1884">(6197/9719935)*100</f>
        <v>6.3755570381900703E-2</v>
      </c>
      <c r="VGZ2" s="61" t="s">
        <v>126</v>
      </c>
      <c r="VHA2" s="9">
        <v>3</v>
      </c>
      <c r="VHB2" s="6" t="s">
        <v>124</v>
      </c>
      <c r="VHC2" s="60" t="e">
        <f>(VHD2/'1. Портфель'!#REF!)*100</f>
        <v>#REF!</v>
      </c>
      <c r="VHD2" s="61">
        <v>6499</v>
      </c>
      <c r="VHE2" s="60">
        <v>0.06</v>
      </c>
      <c r="VHF2" s="61">
        <v>7395.7219999999998</v>
      </c>
      <c r="VHG2" s="60">
        <f t="shared" ref="VHG2" si="1885">(6197/9719935)*100</f>
        <v>6.3755570381900703E-2</v>
      </c>
      <c r="VHH2" s="61" t="s">
        <v>126</v>
      </c>
      <c r="VHI2" s="9">
        <v>3</v>
      </c>
      <c r="VHJ2" s="6" t="s">
        <v>124</v>
      </c>
      <c r="VHK2" s="60" t="e">
        <f>(VHL2/'1. Портфель'!#REF!)*100</f>
        <v>#REF!</v>
      </c>
      <c r="VHL2" s="61">
        <v>6499</v>
      </c>
      <c r="VHM2" s="60">
        <v>0.06</v>
      </c>
      <c r="VHN2" s="61">
        <v>7395.7219999999998</v>
      </c>
      <c r="VHO2" s="60">
        <f t="shared" ref="VHO2" si="1886">(6197/9719935)*100</f>
        <v>6.3755570381900703E-2</v>
      </c>
      <c r="VHP2" s="61" t="s">
        <v>126</v>
      </c>
      <c r="VHQ2" s="9">
        <v>3</v>
      </c>
      <c r="VHR2" s="6" t="s">
        <v>124</v>
      </c>
      <c r="VHS2" s="60" t="e">
        <f>(VHT2/'1. Портфель'!#REF!)*100</f>
        <v>#REF!</v>
      </c>
      <c r="VHT2" s="61">
        <v>6499</v>
      </c>
      <c r="VHU2" s="60">
        <v>0.06</v>
      </c>
      <c r="VHV2" s="61">
        <v>7395.7219999999998</v>
      </c>
      <c r="VHW2" s="60">
        <f t="shared" ref="VHW2" si="1887">(6197/9719935)*100</f>
        <v>6.3755570381900703E-2</v>
      </c>
      <c r="VHX2" s="61" t="s">
        <v>126</v>
      </c>
      <c r="VHY2" s="9">
        <v>3</v>
      </c>
      <c r="VHZ2" s="6" t="s">
        <v>124</v>
      </c>
      <c r="VIA2" s="60" t="e">
        <f>(VIB2/'1. Портфель'!#REF!)*100</f>
        <v>#REF!</v>
      </c>
      <c r="VIB2" s="61">
        <v>6499</v>
      </c>
      <c r="VIC2" s="60">
        <v>0.06</v>
      </c>
      <c r="VID2" s="61">
        <v>7395.7219999999998</v>
      </c>
      <c r="VIE2" s="60">
        <f t="shared" ref="VIE2" si="1888">(6197/9719935)*100</f>
        <v>6.3755570381900703E-2</v>
      </c>
      <c r="VIF2" s="61" t="s">
        <v>126</v>
      </c>
      <c r="VIG2" s="9">
        <v>3</v>
      </c>
      <c r="VIH2" s="6" t="s">
        <v>124</v>
      </c>
      <c r="VII2" s="60" t="e">
        <f>(VIJ2/'1. Портфель'!#REF!)*100</f>
        <v>#REF!</v>
      </c>
      <c r="VIJ2" s="61">
        <v>6499</v>
      </c>
      <c r="VIK2" s="60">
        <v>0.06</v>
      </c>
      <c r="VIL2" s="61">
        <v>7395.7219999999998</v>
      </c>
      <c r="VIM2" s="60">
        <f t="shared" ref="VIM2" si="1889">(6197/9719935)*100</f>
        <v>6.3755570381900703E-2</v>
      </c>
      <c r="VIN2" s="61" t="s">
        <v>126</v>
      </c>
      <c r="VIO2" s="9">
        <v>3</v>
      </c>
      <c r="VIP2" s="6" t="s">
        <v>124</v>
      </c>
      <c r="VIQ2" s="60" t="e">
        <f>(VIR2/'1. Портфель'!#REF!)*100</f>
        <v>#REF!</v>
      </c>
      <c r="VIR2" s="61">
        <v>6499</v>
      </c>
      <c r="VIS2" s="60">
        <v>0.06</v>
      </c>
      <c r="VIT2" s="61">
        <v>7395.7219999999998</v>
      </c>
      <c r="VIU2" s="60">
        <f t="shared" ref="VIU2" si="1890">(6197/9719935)*100</f>
        <v>6.3755570381900703E-2</v>
      </c>
      <c r="VIV2" s="61" t="s">
        <v>126</v>
      </c>
      <c r="VIW2" s="9">
        <v>3</v>
      </c>
      <c r="VIX2" s="6" t="s">
        <v>124</v>
      </c>
      <c r="VIY2" s="60" t="e">
        <f>(VIZ2/'1. Портфель'!#REF!)*100</f>
        <v>#REF!</v>
      </c>
      <c r="VIZ2" s="61">
        <v>6499</v>
      </c>
      <c r="VJA2" s="60">
        <v>0.06</v>
      </c>
      <c r="VJB2" s="61">
        <v>7395.7219999999998</v>
      </c>
      <c r="VJC2" s="60">
        <f t="shared" ref="VJC2" si="1891">(6197/9719935)*100</f>
        <v>6.3755570381900703E-2</v>
      </c>
      <c r="VJD2" s="61" t="s">
        <v>126</v>
      </c>
      <c r="VJE2" s="9">
        <v>3</v>
      </c>
      <c r="VJF2" s="6" t="s">
        <v>124</v>
      </c>
      <c r="VJG2" s="60" t="e">
        <f>(VJH2/'1. Портфель'!#REF!)*100</f>
        <v>#REF!</v>
      </c>
      <c r="VJH2" s="61">
        <v>6499</v>
      </c>
      <c r="VJI2" s="60">
        <v>0.06</v>
      </c>
      <c r="VJJ2" s="61">
        <v>7395.7219999999998</v>
      </c>
      <c r="VJK2" s="60">
        <f t="shared" ref="VJK2" si="1892">(6197/9719935)*100</f>
        <v>6.3755570381900703E-2</v>
      </c>
      <c r="VJL2" s="61" t="s">
        <v>126</v>
      </c>
      <c r="VJM2" s="9">
        <v>3</v>
      </c>
      <c r="VJN2" s="6" t="s">
        <v>124</v>
      </c>
      <c r="VJO2" s="60" t="e">
        <f>(VJP2/'1. Портфель'!#REF!)*100</f>
        <v>#REF!</v>
      </c>
      <c r="VJP2" s="61">
        <v>6499</v>
      </c>
      <c r="VJQ2" s="60">
        <v>0.06</v>
      </c>
      <c r="VJR2" s="61">
        <v>7395.7219999999998</v>
      </c>
      <c r="VJS2" s="60">
        <f t="shared" ref="VJS2" si="1893">(6197/9719935)*100</f>
        <v>6.3755570381900703E-2</v>
      </c>
      <c r="VJT2" s="61" t="s">
        <v>126</v>
      </c>
      <c r="VJU2" s="9">
        <v>3</v>
      </c>
      <c r="VJV2" s="6" t="s">
        <v>124</v>
      </c>
      <c r="VJW2" s="60" t="e">
        <f>(VJX2/'1. Портфель'!#REF!)*100</f>
        <v>#REF!</v>
      </c>
      <c r="VJX2" s="61">
        <v>6499</v>
      </c>
      <c r="VJY2" s="60">
        <v>0.06</v>
      </c>
      <c r="VJZ2" s="61">
        <v>7395.7219999999998</v>
      </c>
      <c r="VKA2" s="60">
        <f t="shared" ref="VKA2" si="1894">(6197/9719935)*100</f>
        <v>6.3755570381900703E-2</v>
      </c>
      <c r="VKB2" s="61" t="s">
        <v>126</v>
      </c>
      <c r="VKC2" s="9">
        <v>3</v>
      </c>
      <c r="VKD2" s="6" t="s">
        <v>124</v>
      </c>
      <c r="VKE2" s="60" t="e">
        <f>(VKF2/'1. Портфель'!#REF!)*100</f>
        <v>#REF!</v>
      </c>
      <c r="VKF2" s="61">
        <v>6499</v>
      </c>
      <c r="VKG2" s="60">
        <v>0.06</v>
      </c>
      <c r="VKH2" s="61">
        <v>7395.7219999999998</v>
      </c>
      <c r="VKI2" s="60">
        <f t="shared" ref="VKI2" si="1895">(6197/9719935)*100</f>
        <v>6.3755570381900703E-2</v>
      </c>
      <c r="VKJ2" s="61" t="s">
        <v>126</v>
      </c>
      <c r="VKK2" s="9">
        <v>3</v>
      </c>
      <c r="VKL2" s="6" t="s">
        <v>124</v>
      </c>
      <c r="VKM2" s="60" t="e">
        <f>(VKN2/'1. Портфель'!#REF!)*100</f>
        <v>#REF!</v>
      </c>
      <c r="VKN2" s="61">
        <v>6499</v>
      </c>
      <c r="VKO2" s="60">
        <v>0.06</v>
      </c>
      <c r="VKP2" s="61">
        <v>7395.7219999999998</v>
      </c>
      <c r="VKQ2" s="60">
        <f t="shared" ref="VKQ2" si="1896">(6197/9719935)*100</f>
        <v>6.3755570381900703E-2</v>
      </c>
      <c r="VKR2" s="61" t="s">
        <v>126</v>
      </c>
      <c r="VKS2" s="9">
        <v>3</v>
      </c>
      <c r="VKT2" s="6" t="s">
        <v>124</v>
      </c>
      <c r="VKU2" s="60" t="e">
        <f>(VKV2/'1. Портфель'!#REF!)*100</f>
        <v>#REF!</v>
      </c>
      <c r="VKV2" s="61">
        <v>6499</v>
      </c>
      <c r="VKW2" s="60">
        <v>0.06</v>
      </c>
      <c r="VKX2" s="61">
        <v>7395.7219999999998</v>
      </c>
      <c r="VKY2" s="60">
        <f t="shared" ref="VKY2" si="1897">(6197/9719935)*100</f>
        <v>6.3755570381900703E-2</v>
      </c>
      <c r="VKZ2" s="61" t="s">
        <v>126</v>
      </c>
      <c r="VLA2" s="9">
        <v>3</v>
      </c>
      <c r="VLB2" s="6" t="s">
        <v>124</v>
      </c>
      <c r="VLC2" s="60" t="e">
        <f>(VLD2/'1. Портфель'!#REF!)*100</f>
        <v>#REF!</v>
      </c>
      <c r="VLD2" s="61">
        <v>6499</v>
      </c>
      <c r="VLE2" s="60">
        <v>0.06</v>
      </c>
      <c r="VLF2" s="61">
        <v>7395.7219999999998</v>
      </c>
      <c r="VLG2" s="60">
        <f t="shared" ref="VLG2" si="1898">(6197/9719935)*100</f>
        <v>6.3755570381900703E-2</v>
      </c>
      <c r="VLH2" s="61" t="s">
        <v>126</v>
      </c>
      <c r="VLI2" s="9">
        <v>3</v>
      </c>
      <c r="VLJ2" s="6" t="s">
        <v>124</v>
      </c>
      <c r="VLK2" s="60" t="e">
        <f>(VLL2/'1. Портфель'!#REF!)*100</f>
        <v>#REF!</v>
      </c>
      <c r="VLL2" s="61">
        <v>6499</v>
      </c>
      <c r="VLM2" s="60">
        <v>0.06</v>
      </c>
      <c r="VLN2" s="61">
        <v>7395.7219999999998</v>
      </c>
      <c r="VLO2" s="60">
        <f t="shared" ref="VLO2" si="1899">(6197/9719935)*100</f>
        <v>6.3755570381900703E-2</v>
      </c>
      <c r="VLP2" s="61" t="s">
        <v>126</v>
      </c>
      <c r="VLQ2" s="9">
        <v>3</v>
      </c>
      <c r="VLR2" s="6" t="s">
        <v>124</v>
      </c>
      <c r="VLS2" s="60" t="e">
        <f>(VLT2/'1. Портфель'!#REF!)*100</f>
        <v>#REF!</v>
      </c>
      <c r="VLT2" s="61">
        <v>6499</v>
      </c>
      <c r="VLU2" s="60">
        <v>0.06</v>
      </c>
      <c r="VLV2" s="61">
        <v>7395.7219999999998</v>
      </c>
      <c r="VLW2" s="60">
        <f t="shared" ref="VLW2" si="1900">(6197/9719935)*100</f>
        <v>6.3755570381900703E-2</v>
      </c>
      <c r="VLX2" s="61" t="s">
        <v>126</v>
      </c>
      <c r="VLY2" s="9">
        <v>3</v>
      </c>
      <c r="VLZ2" s="6" t="s">
        <v>124</v>
      </c>
      <c r="VMA2" s="60" t="e">
        <f>(VMB2/'1. Портфель'!#REF!)*100</f>
        <v>#REF!</v>
      </c>
      <c r="VMB2" s="61">
        <v>6499</v>
      </c>
      <c r="VMC2" s="60">
        <v>0.06</v>
      </c>
      <c r="VMD2" s="61">
        <v>7395.7219999999998</v>
      </c>
      <c r="VME2" s="60">
        <f t="shared" ref="VME2" si="1901">(6197/9719935)*100</f>
        <v>6.3755570381900703E-2</v>
      </c>
      <c r="VMF2" s="61" t="s">
        <v>126</v>
      </c>
      <c r="VMG2" s="9">
        <v>3</v>
      </c>
      <c r="VMH2" s="6" t="s">
        <v>124</v>
      </c>
      <c r="VMI2" s="60" t="e">
        <f>(VMJ2/'1. Портфель'!#REF!)*100</f>
        <v>#REF!</v>
      </c>
      <c r="VMJ2" s="61">
        <v>6499</v>
      </c>
      <c r="VMK2" s="60">
        <v>0.06</v>
      </c>
      <c r="VML2" s="61">
        <v>7395.7219999999998</v>
      </c>
      <c r="VMM2" s="60">
        <f t="shared" ref="VMM2" si="1902">(6197/9719935)*100</f>
        <v>6.3755570381900703E-2</v>
      </c>
      <c r="VMN2" s="61" t="s">
        <v>126</v>
      </c>
      <c r="VMO2" s="9">
        <v>3</v>
      </c>
      <c r="VMP2" s="6" t="s">
        <v>124</v>
      </c>
      <c r="VMQ2" s="60" t="e">
        <f>(VMR2/'1. Портфель'!#REF!)*100</f>
        <v>#REF!</v>
      </c>
      <c r="VMR2" s="61">
        <v>6499</v>
      </c>
      <c r="VMS2" s="60">
        <v>0.06</v>
      </c>
      <c r="VMT2" s="61">
        <v>7395.7219999999998</v>
      </c>
      <c r="VMU2" s="60">
        <f t="shared" ref="VMU2" si="1903">(6197/9719935)*100</f>
        <v>6.3755570381900703E-2</v>
      </c>
      <c r="VMV2" s="61" t="s">
        <v>126</v>
      </c>
      <c r="VMW2" s="9">
        <v>3</v>
      </c>
      <c r="VMX2" s="6" t="s">
        <v>124</v>
      </c>
      <c r="VMY2" s="60" t="e">
        <f>(VMZ2/'1. Портфель'!#REF!)*100</f>
        <v>#REF!</v>
      </c>
      <c r="VMZ2" s="61">
        <v>6499</v>
      </c>
      <c r="VNA2" s="60">
        <v>0.06</v>
      </c>
      <c r="VNB2" s="61">
        <v>7395.7219999999998</v>
      </c>
      <c r="VNC2" s="60">
        <f t="shared" ref="VNC2" si="1904">(6197/9719935)*100</f>
        <v>6.3755570381900703E-2</v>
      </c>
      <c r="VND2" s="61" t="s">
        <v>126</v>
      </c>
      <c r="VNE2" s="9">
        <v>3</v>
      </c>
      <c r="VNF2" s="6" t="s">
        <v>124</v>
      </c>
      <c r="VNG2" s="60" t="e">
        <f>(VNH2/'1. Портфель'!#REF!)*100</f>
        <v>#REF!</v>
      </c>
      <c r="VNH2" s="61">
        <v>6499</v>
      </c>
      <c r="VNI2" s="60">
        <v>0.06</v>
      </c>
      <c r="VNJ2" s="61">
        <v>7395.7219999999998</v>
      </c>
      <c r="VNK2" s="60">
        <f t="shared" ref="VNK2" si="1905">(6197/9719935)*100</f>
        <v>6.3755570381900703E-2</v>
      </c>
      <c r="VNL2" s="61" t="s">
        <v>126</v>
      </c>
      <c r="VNM2" s="9">
        <v>3</v>
      </c>
      <c r="VNN2" s="6" t="s">
        <v>124</v>
      </c>
      <c r="VNO2" s="60" t="e">
        <f>(VNP2/'1. Портфель'!#REF!)*100</f>
        <v>#REF!</v>
      </c>
      <c r="VNP2" s="61">
        <v>6499</v>
      </c>
      <c r="VNQ2" s="60">
        <v>0.06</v>
      </c>
      <c r="VNR2" s="61">
        <v>7395.7219999999998</v>
      </c>
      <c r="VNS2" s="60">
        <f t="shared" ref="VNS2" si="1906">(6197/9719935)*100</f>
        <v>6.3755570381900703E-2</v>
      </c>
      <c r="VNT2" s="61" t="s">
        <v>126</v>
      </c>
      <c r="VNU2" s="9">
        <v>3</v>
      </c>
      <c r="VNV2" s="6" t="s">
        <v>124</v>
      </c>
      <c r="VNW2" s="60" t="e">
        <f>(VNX2/'1. Портфель'!#REF!)*100</f>
        <v>#REF!</v>
      </c>
      <c r="VNX2" s="61">
        <v>6499</v>
      </c>
      <c r="VNY2" s="60">
        <v>0.06</v>
      </c>
      <c r="VNZ2" s="61">
        <v>7395.7219999999998</v>
      </c>
      <c r="VOA2" s="60">
        <f t="shared" ref="VOA2" si="1907">(6197/9719935)*100</f>
        <v>6.3755570381900703E-2</v>
      </c>
      <c r="VOB2" s="61" t="s">
        <v>126</v>
      </c>
      <c r="VOC2" s="9">
        <v>3</v>
      </c>
      <c r="VOD2" s="6" t="s">
        <v>124</v>
      </c>
      <c r="VOE2" s="60" t="e">
        <f>(VOF2/'1. Портфель'!#REF!)*100</f>
        <v>#REF!</v>
      </c>
      <c r="VOF2" s="61">
        <v>6499</v>
      </c>
      <c r="VOG2" s="60">
        <v>0.06</v>
      </c>
      <c r="VOH2" s="61">
        <v>7395.7219999999998</v>
      </c>
      <c r="VOI2" s="60">
        <f t="shared" ref="VOI2" si="1908">(6197/9719935)*100</f>
        <v>6.3755570381900703E-2</v>
      </c>
      <c r="VOJ2" s="61" t="s">
        <v>126</v>
      </c>
      <c r="VOK2" s="9">
        <v>3</v>
      </c>
      <c r="VOL2" s="6" t="s">
        <v>124</v>
      </c>
      <c r="VOM2" s="60" t="e">
        <f>(VON2/'1. Портфель'!#REF!)*100</f>
        <v>#REF!</v>
      </c>
      <c r="VON2" s="61">
        <v>6499</v>
      </c>
      <c r="VOO2" s="60">
        <v>0.06</v>
      </c>
      <c r="VOP2" s="61">
        <v>7395.7219999999998</v>
      </c>
      <c r="VOQ2" s="60">
        <f t="shared" ref="VOQ2" si="1909">(6197/9719935)*100</f>
        <v>6.3755570381900703E-2</v>
      </c>
      <c r="VOR2" s="61" t="s">
        <v>126</v>
      </c>
      <c r="VOS2" s="9">
        <v>3</v>
      </c>
      <c r="VOT2" s="6" t="s">
        <v>124</v>
      </c>
      <c r="VOU2" s="60" t="e">
        <f>(VOV2/'1. Портфель'!#REF!)*100</f>
        <v>#REF!</v>
      </c>
      <c r="VOV2" s="61">
        <v>6499</v>
      </c>
      <c r="VOW2" s="60">
        <v>0.06</v>
      </c>
      <c r="VOX2" s="61">
        <v>7395.7219999999998</v>
      </c>
      <c r="VOY2" s="60">
        <f t="shared" ref="VOY2" si="1910">(6197/9719935)*100</f>
        <v>6.3755570381900703E-2</v>
      </c>
      <c r="VOZ2" s="61" t="s">
        <v>126</v>
      </c>
      <c r="VPA2" s="9">
        <v>3</v>
      </c>
      <c r="VPB2" s="6" t="s">
        <v>124</v>
      </c>
      <c r="VPC2" s="60" t="e">
        <f>(VPD2/'1. Портфель'!#REF!)*100</f>
        <v>#REF!</v>
      </c>
      <c r="VPD2" s="61">
        <v>6499</v>
      </c>
      <c r="VPE2" s="60">
        <v>0.06</v>
      </c>
      <c r="VPF2" s="61">
        <v>7395.7219999999998</v>
      </c>
      <c r="VPG2" s="60">
        <f t="shared" ref="VPG2" si="1911">(6197/9719935)*100</f>
        <v>6.3755570381900703E-2</v>
      </c>
      <c r="VPH2" s="61" t="s">
        <v>126</v>
      </c>
      <c r="VPI2" s="9">
        <v>3</v>
      </c>
      <c r="VPJ2" s="6" t="s">
        <v>124</v>
      </c>
      <c r="VPK2" s="60" t="e">
        <f>(VPL2/'1. Портфель'!#REF!)*100</f>
        <v>#REF!</v>
      </c>
      <c r="VPL2" s="61">
        <v>6499</v>
      </c>
      <c r="VPM2" s="60">
        <v>0.06</v>
      </c>
      <c r="VPN2" s="61">
        <v>7395.7219999999998</v>
      </c>
      <c r="VPO2" s="60">
        <f t="shared" ref="VPO2" si="1912">(6197/9719935)*100</f>
        <v>6.3755570381900703E-2</v>
      </c>
      <c r="VPP2" s="61" t="s">
        <v>126</v>
      </c>
      <c r="VPQ2" s="9">
        <v>3</v>
      </c>
      <c r="VPR2" s="6" t="s">
        <v>124</v>
      </c>
      <c r="VPS2" s="60" t="e">
        <f>(VPT2/'1. Портфель'!#REF!)*100</f>
        <v>#REF!</v>
      </c>
      <c r="VPT2" s="61">
        <v>6499</v>
      </c>
      <c r="VPU2" s="60">
        <v>0.06</v>
      </c>
      <c r="VPV2" s="61">
        <v>7395.7219999999998</v>
      </c>
      <c r="VPW2" s="60">
        <f t="shared" ref="VPW2" si="1913">(6197/9719935)*100</f>
        <v>6.3755570381900703E-2</v>
      </c>
      <c r="VPX2" s="61" t="s">
        <v>126</v>
      </c>
      <c r="VPY2" s="9">
        <v>3</v>
      </c>
      <c r="VPZ2" s="6" t="s">
        <v>124</v>
      </c>
      <c r="VQA2" s="60" t="e">
        <f>(VQB2/'1. Портфель'!#REF!)*100</f>
        <v>#REF!</v>
      </c>
      <c r="VQB2" s="61">
        <v>6499</v>
      </c>
      <c r="VQC2" s="60">
        <v>0.06</v>
      </c>
      <c r="VQD2" s="61">
        <v>7395.7219999999998</v>
      </c>
      <c r="VQE2" s="60">
        <f t="shared" ref="VQE2" si="1914">(6197/9719935)*100</f>
        <v>6.3755570381900703E-2</v>
      </c>
      <c r="VQF2" s="61" t="s">
        <v>126</v>
      </c>
      <c r="VQG2" s="9">
        <v>3</v>
      </c>
      <c r="VQH2" s="6" t="s">
        <v>124</v>
      </c>
      <c r="VQI2" s="60" t="e">
        <f>(VQJ2/'1. Портфель'!#REF!)*100</f>
        <v>#REF!</v>
      </c>
      <c r="VQJ2" s="61">
        <v>6499</v>
      </c>
      <c r="VQK2" s="60">
        <v>0.06</v>
      </c>
      <c r="VQL2" s="61">
        <v>7395.7219999999998</v>
      </c>
      <c r="VQM2" s="60">
        <f t="shared" ref="VQM2" si="1915">(6197/9719935)*100</f>
        <v>6.3755570381900703E-2</v>
      </c>
      <c r="VQN2" s="61" t="s">
        <v>126</v>
      </c>
      <c r="VQO2" s="9">
        <v>3</v>
      </c>
      <c r="VQP2" s="6" t="s">
        <v>124</v>
      </c>
      <c r="VQQ2" s="60" t="e">
        <f>(VQR2/'1. Портфель'!#REF!)*100</f>
        <v>#REF!</v>
      </c>
      <c r="VQR2" s="61">
        <v>6499</v>
      </c>
      <c r="VQS2" s="60">
        <v>0.06</v>
      </c>
      <c r="VQT2" s="61">
        <v>7395.7219999999998</v>
      </c>
      <c r="VQU2" s="60">
        <f t="shared" ref="VQU2" si="1916">(6197/9719935)*100</f>
        <v>6.3755570381900703E-2</v>
      </c>
      <c r="VQV2" s="61" t="s">
        <v>126</v>
      </c>
      <c r="VQW2" s="9">
        <v>3</v>
      </c>
      <c r="VQX2" s="6" t="s">
        <v>124</v>
      </c>
      <c r="VQY2" s="60" t="e">
        <f>(VQZ2/'1. Портфель'!#REF!)*100</f>
        <v>#REF!</v>
      </c>
      <c r="VQZ2" s="61">
        <v>6499</v>
      </c>
      <c r="VRA2" s="60">
        <v>0.06</v>
      </c>
      <c r="VRB2" s="61">
        <v>7395.7219999999998</v>
      </c>
      <c r="VRC2" s="60">
        <f t="shared" ref="VRC2" si="1917">(6197/9719935)*100</f>
        <v>6.3755570381900703E-2</v>
      </c>
      <c r="VRD2" s="61" t="s">
        <v>126</v>
      </c>
      <c r="VRE2" s="9">
        <v>3</v>
      </c>
      <c r="VRF2" s="6" t="s">
        <v>124</v>
      </c>
      <c r="VRG2" s="60" t="e">
        <f>(VRH2/'1. Портфель'!#REF!)*100</f>
        <v>#REF!</v>
      </c>
      <c r="VRH2" s="61">
        <v>6499</v>
      </c>
      <c r="VRI2" s="60">
        <v>0.06</v>
      </c>
      <c r="VRJ2" s="61">
        <v>7395.7219999999998</v>
      </c>
      <c r="VRK2" s="60">
        <f t="shared" ref="VRK2" si="1918">(6197/9719935)*100</f>
        <v>6.3755570381900703E-2</v>
      </c>
      <c r="VRL2" s="61" t="s">
        <v>126</v>
      </c>
      <c r="VRM2" s="9">
        <v>3</v>
      </c>
      <c r="VRN2" s="6" t="s">
        <v>124</v>
      </c>
      <c r="VRO2" s="60" t="e">
        <f>(VRP2/'1. Портфель'!#REF!)*100</f>
        <v>#REF!</v>
      </c>
      <c r="VRP2" s="61">
        <v>6499</v>
      </c>
      <c r="VRQ2" s="60">
        <v>0.06</v>
      </c>
      <c r="VRR2" s="61">
        <v>7395.7219999999998</v>
      </c>
      <c r="VRS2" s="60">
        <f t="shared" ref="VRS2" si="1919">(6197/9719935)*100</f>
        <v>6.3755570381900703E-2</v>
      </c>
      <c r="VRT2" s="61" t="s">
        <v>126</v>
      </c>
      <c r="VRU2" s="9">
        <v>3</v>
      </c>
      <c r="VRV2" s="6" t="s">
        <v>124</v>
      </c>
      <c r="VRW2" s="60" t="e">
        <f>(VRX2/'1. Портфель'!#REF!)*100</f>
        <v>#REF!</v>
      </c>
      <c r="VRX2" s="61">
        <v>6499</v>
      </c>
      <c r="VRY2" s="60">
        <v>0.06</v>
      </c>
      <c r="VRZ2" s="61">
        <v>7395.7219999999998</v>
      </c>
      <c r="VSA2" s="60">
        <f t="shared" ref="VSA2" si="1920">(6197/9719935)*100</f>
        <v>6.3755570381900703E-2</v>
      </c>
      <c r="VSB2" s="61" t="s">
        <v>126</v>
      </c>
      <c r="VSC2" s="9">
        <v>3</v>
      </c>
      <c r="VSD2" s="6" t="s">
        <v>124</v>
      </c>
      <c r="VSE2" s="60" t="e">
        <f>(VSF2/'1. Портфель'!#REF!)*100</f>
        <v>#REF!</v>
      </c>
      <c r="VSF2" s="61">
        <v>6499</v>
      </c>
      <c r="VSG2" s="60">
        <v>0.06</v>
      </c>
      <c r="VSH2" s="61">
        <v>7395.7219999999998</v>
      </c>
      <c r="VSI2" s="60">
        <f t="shared" ref="VSI2" si="1921">(6197/9719935)*100</f>
        <v>6.3755570381900703E-2</v>
      </c>
      <c r="VSJ2" s="61" t="s">
        <v>126</v>
      </c>
      <c r="VSK2" s="9">
        <v>3</v>
      </c>
      <c r="VSL2" s="6" t="s">
        <v>124</v>
      </c>
      <c r="VSM2" s="60" t="e">
        <f>(VSN2/'1. Портфель'!#REF!)*100</f>
        <v>#REF!</v>
      </c>
      <c r="VSN2" s="61">
        <v>6499</v>
      </c>
      <c r="VSO2" s="60">
        <v>0.06</v>
      </c>
      <c r="VSP2" s="61">
        <v>7395.7219999999998</v>
      </c>
      <c r="VSQ2" s="60">
        <f t="shared" ref="VSQ2" si="1922">(6197/9719935)*100</f>
        <v>6.3755570381900703E-2</v>
      </c>
      <c r="VSR2" s="61" t="s">
        <v>126</v>
      </c>
      <c r="VSS2" s="9">
        <v>3</v>
      </c>
      <c r="VST2" s="6" t="s">
        <v>124</v>
      </c>
      <c r="VSU2" s="60" t="e">
        <f>(VSV2/'1. Портфель'!#REF!)*100</f>
        <v>#REF!</v>
      </c>
      <c r="VSV2" s="61">
        <v>6499</v>
      </c>
      <c r="VSW2" s="60">
        <v>0.06</v>
      </c>
      <c r="VSX2" s="61">
        <v>7395.7219999999998</v>
      </c>
      <c r="VSY2" s="60">
        <f t="shared" ref="VSY2" si="1923">(6197/9719935)*100</f>
        <v>6.3755570381900703E-2</v>
      </c>
      <c r="VSZ2" s="61" t="s">
        <v>126</v>
      </c>
      <c r="VTA2" s="9">
        <v>3</v>
      </c>
      <c r="VTB2" s="6" t="s">
        <v>124</v>
      </c>
      <c r="VTC2" s="60" t="e">
        <f>(VTD2/'1. Портфель'!#REF!)*100</f>
        <v>#REF!</v>
      </c>
      <c r="VTD2" s="61">
        <v>6499</v>
      </c>
      <c r="VTE2" s="60">
        <v>0.06</v>
      </c>
      <c r="VTF2" s="61">
        <v>7395.7219999999998</v>
      </c>
      <c r="VTG2" s="60">
        <f t="shared" ref="VTG2" si="1924">(6197/9719935)*100</f>
        <v>6.3755570381900703E-2</v>
      </c>
      <c r="VTH2" s="61" t="s">
        <v>126</v>
      </c>
      <c r="VTI2" s="9">
        <v>3</v>
      </c>
      <c r="VTJ2" s="6" t="s">
        <v>124</v>
      </c>
      <c r="VTK2" s="60" t="e">
        <f>(VTL2/'1. Портфель'!#REF!)*100</f>
        <v>#REF!</v>
      </c>
      <c r="VTL2" s="61">
        <v>6499</v>
      </c>
      <c r="VTM2" s="60">
        <v>0.06</v>
      </c>
      <c r="VTN2" s="61">
        <v>7395.7219999999998</v>
      </c>
      <c r="VTO2" s="60">
        <f t="shared" ref="VTO2" si="1925">(6197/9719935)*100</f>
        <v>6.3755570381900703E-2</v>
      </c>
      <c r="VTP2" s="61" t="s">
        <v>126</v>
      </c>
      <c r="VTQ2" s="9">
        <v>3</v>
      </c>
      <c r="VTR2" s="6" t="s">
        <v>124</v>
      </c>
      <c r="VTS2" s="60" t="e">
        <f>(VTT2/'1. Портфель'!#REF!)*100</f>
        <v>#REF!</v>
      </c>
      <c r="VTT2" s="61">
        <v>6499</v>
      </c>
      <c r="VTU2" s="60">
        <v>0.06</v>
      </c>
      <c r="VTV2" s="61">
        <v>7395.7219999999998</v>
      </c>
      <c r="VTW2" s="60">
        <f t="shared" ref="VTW2" si="1926">(6197/9719935)*100</f>
        <v>6.3755570381900703E-2</v>
      </c>
      <c r="VTX2" s="61" t="s">
        <v>126</v>
      </c>
      <c r="VTY2" s="9">
        <v>3</v>
      </c>
      <c r="VTZ2" s="6" t="s">
        <v>124</v>
      </c>
      <c r="VUA2" s="60" t="e">
        <f>(VUB2/'1. Портфель'!#REF!)*100</f>
        <v>#REF!</v>
      </c>
      <c r="VUB2" s="61">
        <v>6499</v>
      </c>
      <c r="VUC2" s="60">
        <v>0.06</v>
      </c>
      <c r="VUD2" s="61">
        <v>7395.7219999999998</v>
      </c>
      <c r="VUE2" s="60">
        <f t="shared" ref="VUE2" si="1927">(6197/9719935)*100</f>
        <v>6.3755570381900703E-2</v>
      </c>
      <c r="VUF2" s="61" t="s">
        <v>126</v>
      </c>
      <c r="VUG2" s="9">
        <v>3</v>
      </c>
      <c r="VUH2" s="6" t="s">
        <v>124</v>
      </c>
      <c r="VUI2" s="60" t="e">
        <f>(VUJ2/'1. Портфель'!#REF!)*100</f>
        <v>#REF!</v>
      </c>
      <c r="VUJ2" s="61">
        <v>6499</v>
      </c>
      <c r="VUK2" s="60">
        <v>0.06</v>
      </c>
      <c r="VUL2" s="61">
        <v>7395.7219999999998</v>
      </c>
      <c r="VUM2" s="60">
        <f t="shared" ref="VUM2" si="1928">(6197/9719935)*100</f>
        <v>6.3755570381900703E-2</v>
      </c>
      <c r="VUN2" s="61" t="s">
        <v>126</v>
      </c>
      <c r="VUO2" s="9">
        <v>3</v>
      </c>
      <c r="VUP2" s="6" t="s">
        <v>124</v>
      </c>
      <c r="VUQ2" s="60" t="e">
        <f>(VUR2/'1. Портфель'!#REF!)*100</f>
        <v>#REF!</v>
      </c>
      <c r="VUR2" s="61">
        <v>6499</v>
      </c>
      <c r="VUS2" s="60">
        <v>0.06</v>
      </c>
      <c r="VUT2" s="61">
        <v>7395.7219999999998</v>
      </c>
      <c r="VUU2" s="60">
        <f t="shared" ref="VUU2" si="1929">(6197/9719935)*100</f>
        <v>6.3755570381900703E-2</v>
      </c>
      <c r="VUV2" s="61" t="s">
        <v>126</v>
      </c>
      <c r="VUW2" s="9">
        <v>3</v>
      </c>
      <c r="VUX2" s="6" t="s">
        <v>124</v>
      </c>
      <c r="VUY2" s="60" t="e">
        <f>(VUZ2/'1. Портфель'!#REF!)*100</f>
        <v>#REF!</v>
      </c>
      <c r="VUZ2" s="61">
        <v>6499</v>
      </c>
      <c r="VVA2" s="60">
        <v>0.06</v>
      </c>
      <c r="VVB2" s="61">
        <v>7395.7219999999998</v>
      </c>
      <c r="VVC2" s="60">
        <f t="shared" ref="VVC2" si="1930">(6197/9719935)*100</f>
        <v>6.3755570381900703E-2</v>
      </c>
      <c r="VVD2" s="61" t="s">
        <v>126</v>
      </c>
      <c r="VVE2" s="9">
        <v>3</v>
      </c>
      <c r="VVF2" s="6" t="s">
        <v>124</v>
      </c>
      <c r="VVG2" s="60" t="e">
        <f>(VVH2/'1. Портфель'!#REF!)*100</f>
        <v>#REF!</v>
      </c>
      <c r="VVH2" s="61">
        <v>6499</v>
      </c>
      <c r="VVI2" s="60">
        <v>0.06</v>
      </c>
      <c r="VVJ2" s="61">
        <v>7395.7219999999998</v>
      </c>
      <c r="VVK2" s="60">
        <f t="shared" ref="VVK2" si="1931">(6197/9719935)*100</f>
        <v>6.3755570381900703E-2</v>
      </c>
      <c r="VVL2" s="61" t="s">
        <v>126</v>
      </c>
      <c r="VVM2" s="9">
        <v>3</v>
      </c>
      <c r="VVN2" s="6" t="s">
        <v>124</v>
      </c>
      <c r="VVO2" s="60" t="e">
        <f>(VVP2/'1. Портфель'!#REF!)*100</f>
        <v>#REF!</v>
      </c>
      <c r="VVP2" s="61">
        <v>6499</v>
      </c>
      <c r="VVQ2" s="60">
        <v>0.06</v>
      </c>
      <c r="VVR2" s="61">
        <v>7395.7219999999998</v>
      </c>
      <c r="VVS2" s="60">
        <f t="shared" ref="VVS2" si="1932">(6197/9719935)*100</f>
        <v>6.3755570381900703E-2</v>
      </c>
      <c r="VVT2" s="61" t="s">
        <v>126</v>
      </c>
      <c r="VVU2" s="9">
        <v>3</v>
      </c>
      <c r="VVV2" s="6" t="s">
        <v>124</v>
      </c>
      <c r="VVW2" s="60" t="e">
        <f>(VVX2/'1. Портфель'!#REF!)*100</f>
        <v>#REF!</v>
      </c>
      <c r="VVX2" s="61">
        <v>6499</v>
      </c>
      <c r="VVY2" s="60">
        <v>0.06</v>
      </c>
      <c r="VVZ2" s="61">
        <v>7395.7219999999998</v>
      </c>
      <c r="VWA2" s="60">
        <f t="shared" ref="VWA2" si="1933">(6197/9719935)*100</f>
        <v>6.3755570381900703E-2</v>
      </c>
      <c r="VWB2" s="61" t="s">
        <v>126</v>
      </c>
      <c r="VWC2" s="9">
        <v>3</v>
      </c>
      <c r="VWD2" s="6" t="s">
        <v>124</v>
      </c>
      <c r="VWE2" s="60" t="e">
        <f>(VWF2/'1. Портфель'!#REF!)*100</f>
        <v>#REF!</v>
      </c>
      <c r="VWF2" s="61">
        <v>6499</v>
      </c>
      <c r="VWG2" s="60">
        <v>0.06</v>
      </c>
      <c r="VWH2" s="61">
        <v>7395.7219999999998</v>
      </c>
      <c r="VWI2" s="60">
        <f t="shared" ref="VWI2" si="1934">(6197/9719935)*100</f>
        <v>6.3755570381900703E-2</v>
      </c>
      <c r="VWJ2" s="61" t="s">
        <v>126</v>
      </c>
      <c r="VWK2" s="9">
        <v>3</v>
      </c>
      <c r="VWL2" s="6" t="s">
        <v>124</v>
      </c>
      <c r="VWM2" s="60" t="e">
        <f>(VWN2/'1. Портфель'!#REF!)*100</f>
        <v>#REF!</v>
      </c>
      <c r="VWN2" s="61">
        <v>6499</v>
      </c>
      <c r="VWO2" s="60">
        <v>0.06</v>
      </c>
      <c r="VWP2" s="61">
        <v>7395.7219999999998</v>
      </c>
      <c r="VWQ2" s="60">
        <f t="shared" ref="VWQ2" si="1935">(6197/9719935)*100</f>
        <v>6.3755570381900703E-2</v>
      </c>
      <c r="VWR2" s="61" t="s">
        <v>126</v>
      </c>
      <c r="VWS2" s="9">
        <v>3</v>
      </c>
      <c r="VWT2" s="6" t="s">
        <v>124</v>
      </c>
      <c r="VWU2" s="60" t="e">
        <f>(VWV2/'1. Портфель'!#REF!)*100</f>
        <v>#REF!</v>
      </c>
      <c r="VWV2" s="61">
        <v>6499</v>
      </c>
      <c r="VWW2" s="60">
        <v>0.06</v>
      </c>
      <c r="VWX2" s="61">
        <v>7395.7219999999998</v>
      </c>
      <c r="VWY2" s="60">
        <f t="shared" ref="VWY2" si="1936">(6197/9719935)*100</f>
        <v>6.3755570381900703E-2</v>
      </c>
      <c r="VWZ2" s="61" t="s">
        <v>126</v>
      </c>
      <c r="VXA2" s="9">
        <v>3</v>
      </c>
      <c r="VXB2" s="6" t="s">
        <v>124</v>
      </c>
      <c r="VXC2" s="60" t="e">
        <f>(VXD2/'1. Портфель'!#REF!)*100</f>
        <v>#REF!</v>
      </c>
      <c r="VXD2" s="61">
        <v>6499</v>
      </c>
      <c r="VXE2" s="60">
        <v>0.06</v>
      </c>
      <c r="VXF2" s="61">
        <v>7395.7219999999998</v>
      </c>
      <c r="VXG2" s="60">
        <f t="shared" ref="VXG2" si="1937">(6197/9719935)*100</f>
        <v>6.3755570381900703E-2</v>
      </c>
      <c r="VXH2" s="61" t="s">
        <v>126</v>
      </c>
      <c r="VXI2" s="9">
        <v>3</v>
      </c>
      <c r="VXJ2" s="6" t="s">
        <v>124</v>
      </c>
      <c r="VXK2" s="60" t="e">
        <f>(VXL2/'1. Портфель'!#REF!)*100</f>
        <v>#REF!</v>
      </c>
      <c r="VXL2" s="61">
        <v>6499</v>
      </c>
      <c r="VXM2" s="60">
        <v>0.06</v>
      </c>
      <c r="VXN2" s="61">
        <v>7395.7219999999998</v>
      </c>
      <c r="VXO2" s="60">
        <f t="shared" ref="VXO2" si="1938">(6197/9719935)*100</f>
        <v>6.3755570381900703E-2</v>
      </c>
      <c r="VXP2" s="61" t="s">
        <v>126</v>
      </c>
      <c r="VXQ2" s="9">
        <v>3</v>
      </c>
      <c r="VXR2" s="6" t="s">
        <v>124</v>
      </c>
      <c r="VXS2" s="60" t="e">
        <f>(VXT2/'1. Портфель'!#REF!)*100</f>
        <v>#REF!</v>
      </c>
      <c r="VXT2" s="61">
        <v>6499</v>
      </c>
      <c r="VXU2" s="60">
        <v>0.06</v>
      </c>
      <c r="VXV2" s="61">
        <v>7395.7219999999998</v>
      </c>
      <c r="VXW2" s="60">
        <f t="shared" ref="VXW2" si="1939">(6197/9719935)*100</f>
        <v>6.3755570381900703E-2</v>
      </c>
      <c r="VXX2" s="61" t="s">
        <v>126</v>
      </c>
      <c r="VXY2" s="9">
        <v>3</v>
      </c>
      <c r="VXZ2" s="6" t="s">
        <v>124</v>
      </c>
      <c r="VYA2" s="60" t="e">
        <f>(VYB2/'1. Портфель'!#REF!)*100</f>
        <v>#REF!</v>
      </c>
      <c r="VYB2" s="61">
        <v>6499</v>
      </c>
      <c r="VYC2" s="60">
        <v>0.06</v>
      </c>
      <c r="VYD2" s="61">
        <v>7395.7219999999998</v>
      </c>
      <c r="VYE2" s="60">
        <f t="shared" ref="VYE2" si="1940">(6197/9719935)*100</f>
        <v>6.3755570381900703E-2</v>
      </c>
      <c r="VYF2" s="61" t="s">
        <v>126</v>
      </c>
      <c r="VYG2" s="9">
        <v>3</v>
      </c>
      <c r="VYH2" s="6" t="s">
        <v>124</v>
      </c>
      <c r="VYI2" s="60" t="e">
        <f>(VYJ2/'1. Портфель'!#REF!)*100</f>
        <v>#REF!</v>
      </c>
      <c r="VYJ2" s="61">
        <v>6499</v>
      </c>
      <c r="VYK2" s="60">
        <v>0.06</v>
      </c>
      <c r="VYL2" s="61">
        <v>7395.7219999999998</v>
      </c>
      <c r="VYM2" s="60">
        <f t="shared" ref="VYM2" si="1941">(6197/9719935)*100</f>
        <v>6.3755570381900703E-2</v>
      </c>
      <c r="VYN2" s="61" t="s">
        <v>126</v>
      </c>
      <c r="VYO2" s="9">
        <v>3</v>
      </c>
      <c r="VYP2" s="6" t="s">
        <v>124</v>
      </c>
      <c r="VYQ2" s="60" t="e">
        <f>(VYR2/'1. Портфель'!#REF!)*100</f>
        <v>#REF!</v>
      </c>
      <c r="VYR2" s="61">
        <v>6499</v>
      </c>
      <c r="VYS2" s="60">
        <v>0.06</v>
      </c>
      <c r="VYT2" s="61">
        <v>7395.7219999999998</v>
      </c>
      <c r="VYU2" s="60">
        <f t="shared" ref="VYU2" si="1942">(6197/9719935)*100</f>
        <v>6.3755570381900703E-2</v>
      </c>
      <c r="VYV2" s="61" t="s">
        <v>126</v>
      </c>
      <c r="VYW2" s="9">
        <v>3</v>
      </c>
      <c r="VYX2" s="6" t="s">
        <v>124</v>
      </c>
      <c r="VYY2" s="60" t="e">
        <f>(VYZ2/'1. Портфель'!#REF!)*100</f>
        <v>#REF!</v>
      </c>
      <c r="VYZ2" s="61">
        <v>6499</v>
      </c>
      <c r="VZA2" s="60">
        <v>0.06</v>
      </c>
      <c r="VZB2" s="61">
        <v>7395.7219999999998</v>
      </c>
      <c r="VZC2" s="60">
        <f t="shared" ref="VZC2" si="1943">(6197/9719935)*100</f>
        <v>6.3755570381900703E-2</v>
      </c>
      <c r="VZD2" s="61" t="s">
        <v>126</v>
      </c>
      <c r="VZE2" s="9">
        <v>3</v>
      </c>
      <c r="VZF2" s="6" t="s">
        <v>124</v>
      </c>
      <c r="VZG2" s="60" t="e">
        <f>(VZH2/'1. Портфель'!#REF!)*100</f>
        <v>#REF!</v>
      </c>
      <c r="VZH2" s="61">
        <v>6499</v>
      </c>
      <c r="VZI2" s="60">
        <v>0.06</v>
      </c>
      <c r="VZJ2" s="61">
        <v>7395.7219999999998</v>
      </c>
      <c r="VZK2" s="60">
        <f t="shared" ref="VZK2" si="1944">(6197/9719935)*100</f>
        <v>6.3755570381900703E-2</v>
      </c>
      <c r="VZL2" s="61" t="s">
        <v>126</v>
      </c>
      <c r="VZM2" s="9">
        <v>3</v>
      </c>
      <c r="VZN2" s="6" t="s">
        <v>124</v>
      </c>
      <c r="VZO2" s="60" t="e">
        <f>(VZP2/'1. Портфель'!#REF!)*100</f>
        <v>#REF!</v>
      </c>
      <c r="VZP2" s="61">
        <v>6499</v>
      </c>
      <c r="VZQ2" s="60">
        <v>0.06</v>
      </c>
      <c r="VZR2" s="61">
        <v>7395.7219999999998</v>
      </c>
      <c r="VZS2" s="60">
        <f t="shared" ref="VZS2" si="1945">(6197/9719935)*100</f>
        <v>6.3755570381900703E-2</v>
      </c>
      <c r="VZT2" s="61" t="s">
        <v>126</v>
      </c>
      <c r="VZU2" s="9">
        <v>3</v>
      </c>
      <c r="VZV2" s="6" t="s">
        <v>124</v>
      </c>
      <c r="VZW2" s="60" t="e">
        <f>(VZX2/'1. Портфель'!#REF!)*100</f>
        <v>#REF!</v>
      </c>
      <c r="VZX2" s="61">
        <v>6499</v>
      </c>
      <c r="VZY2" s="60">
        <v>0.06</v>
      </c>
      <c r="VZZ2" s="61">
        <v>7395.7219999999998</v>
      </c>
      <c r="WAA2" s="60">
        <f t="shared" ref="WAA2" si="1946">(6197/9719935)*100</f>
        <v>6.3755570381900703E-2</v>
      </c>
      <c r="WAB2" s="61" t="s">
        <v>126</v>
      </c>
      <c r="WAC2" s="9">
        <v>3</v>
      </c>
      <c r="WAD2" s="6" t="s">
        <v>124</v>
      </c>
      <c r="WAE2" s="60" t="e">
        <f>(WAF2/'1. Портфель'!#REF!)*100</f>
        <v>#REF!</v>
      </c>
      <c r="WAF2" s="61">
        <v>6499</v>
      </c>
      <c r="WAG2" s="60">
        <v>0.06</v>
      </c>
      <c r="WAH2" s="61">
        <v>7395.7219999999998</v>
      </c>
      <c r="WAI2" s="60">
        <f t="shared" ref="WAI2" si="1947">(6197/9719935)*100</f>
        <v>6.3755570381900703E-2</v>
      </c>
      <c r="WAJ2" s="61" t="s">
        <v>126</v>
      </c>
      <c r="WAK2" s="9">
        <v>3</v>
      </c>
      <c r="WAL2" s="6" t="s">
        <v>124</v>
      </c>
      <c r="WAM2" s="60" t="e">
        <f>(WAN2/'1. Портфель'!#REF!)*100</f>
        <v>#REF!</v>
      </c>
      <c r="WAN2" s="61">
        <v>6499</v>
      </c>
      <c r="WAO2" s="60">
        <v>0.06</v>
      </c>
      <c r="WAP2" s="61">
        <v>7395.7219999999998</v>
      </c>
      <c r="WAQ2" s="60">
        <f t="shared" ref="WAQ2" si="1948">(6197/9719935)*100</f>
        <v>6.3755570381900703E-2</v>
      </c>
      <c r="WAR2" s="61" t="s">
        <v>126</v>
      </c>
      <c r="WAS2" s="9">
        <v>3</v>
      </c>
      <c r="WAT2" s="6" t="s">
        <v>124</v>
      </c>
      <c r="WAU2" s="60" t="e">
        <f>(WAV2/'1. Портфель'!#REF!)*100</f>
        <v>#REF!</v>
      </c>
      <c r="WAV2" s="61">
        <v>6499</v>
      </c>
      <c r="WAW2" s="60">
        <v>0.06</v>
      </c>
      <c r="WAX2" s="61">
        <v>7395.7219999999998</v>
      </c>
      <c r="WAY2" s="60">
        <f t="shared" ref="WAY2" si="1949">(6197/9719935)*100</f>
        <v>6.3755570381900703E-2</v>
      </c>
      <c r="WAZ2" s="61" t="s">
        <v>126</v>
      </c>
      <c r="WBA2" s="9">
        <v>3</v>
      </c>
      <c r="WBB2" s="6" t="s">
        <v>124</v>
      </c>
      <c r="WBC2" s="60" t="e">
        <f>(WBD2/'1. Портфель'!#REF!)*100</f>
        <v>#REF!</v>
      </c>
      <c r="WBD2" s="61">
        <v>6499</v>
      </c>
      <c r="WBE2" s="60">
        <v>0.06</v>
      </c>
      <c r="WBF2" s="61">
        <v>7395.7219999999998</v>
      </c>
      <c r="WBG2" s="60">
        <f t="shared" ref="WBG2" si="1950">(6197/9719935)*100</f>
        <v>6.3755570381900703E-2</v>
      </c>
      <c r="WBH2" s="61" t="s">
        <v>126</v>
      </c>
      <c r="WBI2" s="9">
        <v>3</v>
      </c>
      <c r="WBJ2" s="6" t="s">
        <v>124</v>
      </c>
      <c r="WBK2" s="60" t="e">
        <f>(WBL2/'1. Портфель'!#REF!)*100</f>
        <v>#REF!</v>
      </c>
      <c r="WBL2" s="61">
        <v>6499</v>
      </c>
      <c r="WBM2" s="60">
        <v>0.06</v>
      </c>
      <c r="WBN2" s="61">
        <v>7395.7219999999998</v>
      </c>
      <c r="WBO2" s="60">
        <f t="shared" ref="WBO2" si="1951">(6197/9719935)*100</f>
        <v>6.3755570381900703E-2</v>
      </c>
      <c r="WBP2" s="61" t="s">
        <v>126</v>
      </c>
      <c r="WBQ2" s="9">
        <v>3</v>
      </c>
      <c r="WBR2" s="6" t="s">
        <v>124</v>
      </c>
      <c r="WBS2" s="60" t="e">
        <f>(WBT2/'1. Портфель'!#REF!)*100</f>
        <v>#REF!</v>
      </c>
      <c r="WBT2" s="61">
        <v>6499</v>
      </c>
      <c r="WBU2" s="60">
        <v>0.06</v>
      </c>
      <c r="WBV2" s="61">
        <v>7395.7219999999998</v>
      </c>
      <c r="WBW2" s="60">
        <f t="shared" ref="WBW2" si="1952">(6197/9719935)*100</f>
        <v>6.3755570381900703E-2</v>
      </c>
      <c r="WBX2" s="61" t="s">
        <v>126</v>
      </c>
      <c r="WBY2" s="9">
        <v>3</v>
      </c>
      <c r="WBZ2" s="6" t="s">
        <v>124</v>
      </c>
      <c r="WCA2" s="60" t="e">
        <f>(WCB2/'1. Портфель'!#REF!)*100</f>
        <v>#REF!</v>
      </c>
      <c r="WCB2" s="61">
        <v>6499</v>
      </c>
      <c r="WCC2" s="60">
        <v>0.06</v>
      </c>
      <c r="WCD2" s="61">
        <v>7395.7219999999998</v>
      </c>
      <c r="WCE2" s="60">
        <f t="shared" ref="WCE2" si="1953">(6197/9719935)*100</f>
        <v>6.3755570381900703E-2</v>
      </c>
      <c r="WCF2" s="61" t="s">
        <v>126</v>
      </c>
      <c r="WCG2" s="9">
        <v>3</v>
      </c>
      <c r="WCH2" s="6" t="s">
        <v>124</v>
      </c>
      <c r="WCI2" s="60" t="e">
        <f>(WCJ2/'1. Портфель'!#REF!)*100</f>
        <v>#REF!</v>
      </c>
      <c r="WCJ2" s="61">
        <v>6499</v>
      </c>
      <c r="WCK2" s="60">
        <v>0.06</v>
      </c>
      <c r="WCL2" s="61">
        <v>7395.7219999999998</v>
      </c>
      <c r="WCM2" s="60">
        <f t="shared" ref="WCM2" si="1954">(6197/9719935)*100</f>
        <v>6.3755570381900703E-2</v>
      </c>
      <c r="WCN2" s="61" t="s">
        <v>126</v>
      </c>
      <c r="WCO2" s="9">
        <v>3</v>
      </c>
      <c r="WCP2" s="6" t="s">
        <v>124</v>
      </c>
      <c r="WCQ2" s="60" t="e">
        <f>(WCR2/'1. Портфель'!#REF!)*100</f>
        <v>#REF!</v>
      </c>
      <c r="WCR2" s="61">
        <v>6499</v>
      </c>
      <c r="WCS2" s="60">
        <v>0.06</v>
      </c>
      <c r="WCT2" s="61">
        <v>7395.7219999999998</v>
      </c>
      <c r="WCU2" s="60">
        <f t="shared" ref="WCU2" si="1955">(6197/9719935)*100</f>
        <v>6.3755570381900703E-2</v>
      </c>
      <c r="WCV2" s="61" t="s">
        <v>126</v>
      </c>
      <c r="WCW2" s="9">
        <v>3</v>
      </c>
      <c r="WCX2" s="6" t="s">
        <v>124</v>
      </c>
      <c r="WCY2" s="60" t="e">
        <f>(WCZ2/'1. Портфель'!#REF!)*100</f>
        <v>#REF!</v>
      </c>
      <c r="WCZ2" s="61">
        <v>6499</v>
      </c>
      <c r="WDA2" s="60">
        <v>0.06</v>
      </c>
      <c r="WDB2" s="61">
        <v>7395.7219999999998</v>
      </c>
      <c r="WDC2" s="60">
        <f t="shared" ref="WDC2" si="1956">(6197/9719935)*100</f>
        <v>6.3755570381900703E-2</v>
      </c>
      <c r="WDD2" s="61" t="s">
        <v>126</v>
      </c>
      <c r="WDE2" s="9">
        <v>3</v>
      </c>
      <c r="WDF2" s="6" t="s">
        <v>124</v>
      </c>
      <c r="WDG2" s="60" t="e">
        <f>(WDH2/'1. Портфель'!#REF!)*100</f>
        <v>#REF!</v>
      </c>
      <c r="WDH2" s="61">
        <v>6499</v>
      </c>
      <c r="WDI2" s="60">
        <v>0.06</v>
      </c>
      <c r="WDJ2" s="61">
        <v>7395.7219999999998</v>
      </c>
      <c r="WDK2" s="60">
        <f t="shared" ref="WDK2" si="1957">(6197/9719935)*100</f>
        <v>6.3755570381900703E-2</v>
      </c>
      <c r="WDL2" s="61" t="s">
        <v>126</v>
      </c>
      <c r="WDM2" s="9">
        <v>3</v>
      </c>
      <c r="WDN2" s="6" t="s">
        <v>124</v>
      </c>
      <c r="WDO2" s="60" t="e">
        <f>(WDP2/'1. Портфель'!#REF!)*100</f>
        <v>#REF!</v>
      </c>
      <c r="WDP2" s="61">
        <v>6499</v>
      </c>
      <c r="WDQ2" s="60">
        <v>0.06</v>
      </c>
      <c r="WDR2" s="61">
        <v>7395.7219999999998</v>
      </c>
      <c r="WDS2" s="60">
        <f t="shared" ref="WDS2" si="1958">(6197/9719935)*100</f>
        <v>6.3755570381900703E-2</v>
      </c>
      <c r="WDT2" s="61" t="s">
        <v>126</v>
      </c>
      <c r="WDU2" s="9">
        <v>3</v>
      </c>
      <c r="WDV2" s="6" t="s">
        <v>124</v>
      </c>
      <c r="WDW2" s="60" t="e">
        <f>(WDX2/'1. Портфель'!#REF!)*100</f>
        <v>#REF!</v>
      </c>
      <c r="WDX2" s="61">
        <v>6499</v>
      </c>
      <c r="WDY2" s="60">
        <v>0.06</v>
      </c>
      <c r="WDZ2" s="61">
        <v>7395.7219999999998</v>
      </c>
      <c r="WEA2" s="60">
        <f t="shared" ref="WEA2" si="1959">(6197/9719935)*100</f>
        <v>6.3755570381900703E-2</v>
      </c>
      <c r="WEB2" s="61" t="s">
        <v>126</v>
      </c>
      <c r="WEC2" s="9">
        <v>3</v>
      </c>
      <c r="WED2" s="6" t="s">
        <v>124</v>
      </c>
      <c r="WEE2" s="60" t="e">
        <f>(WEF2/'1. Портфель'!#REF!)*100</f>
        <v>#REF!</v>
      </c>
      <c r="WEF2" s="61">
        <v>6499</v>
      </c>
      <c r="WEG2" s="60">
        <v>0.06</v>
      </c>
      <c r="WEH2" s="61">
        <v>7395.7219999999998</v>
      </c>
      <c r="WEI2" s="60">
        <f t="shared" ref="WEI2" si="1960">(6197/9719935)*100</f>
        <v>6.3755570381900703E-2</v>
      </c>
      <c r="WEJ2" s="61" t="s">
        <v>126</v>
      </c>
      <c r="WEK2" s="9">
        <v>3</v>
      </c>
      <c r="WEL2" s="6" t="s">
        <v>124</v>
      </c>
      <c r="WEM2" s="60" t="e">
        <f>(WEN2/'1. Портфель'!#REF!)*100</f>
        <v>#REF!</v>
      </c>
      <c r="WEN2" s="61">
        <v>6499</v>
      </c>
      <c r="WEO2" s="60">
        <v>0.06</v>
      </c>
      <c r="WEP2" s="61">
        <v>7395.7219999999998</v>
      </c>
      <c r="WEQ2" s="60">
        <f t="shared" ref="WEQ2" si="1961">(6197/9719935)*100</f>
        <v>6.3755570381900703E-2</v>
      </c>
      <c r="WER2" s="61" t="s">
        <v>126</v>
      </c>
      <c r="WES2" s="9">
        <v>3</v>
      </c>
      <c r="WET2" s="6" t="s">
        <v>124</v>
      </c>
      <c r="WEU2" s="60" t="e">
        <f>(WEV2/'1. Портфель'!#REF!)*100</f>
        <v>#REF!</v>
      </c>
      <c r="WEV2" s="61">
        <v>6499</v>
      </c>
      <c r="WEW2" s="60">
        <v>0.06</v>
      </c>
      <c r="WEX2" s="61">
        <v>7395.7219999999998</v>
      </c>
      <c r="WEY2" s="60">
        <f t="shared" ref="WEY2" si="1962">(6197/9719935)*100</f>
        <v>6.3755570381900703E-2</v>
      </c>
      <c r="WEZ2" s="61" t="s">
        <v>126</v>
      </c>
      <c r="WFA2" s="9">
        <v>3</v>
      </c>
      <c r="WFB2" s="6" t="s">
        <v>124</v>
      </c>
      <c r="WFC2" s="60" t="e">
        <f>(WFD2/'1. Портфель'!#REF!)*100</f>
        <v>#REF!</v>
      </c>
      <c r="WFD2" s="61">
        <v>6499</v>
      </c>
      <c r="WFE2" s="60">
        <v>0.06</v>
      </c>
      <c r="WFF2" s="61">
        <v>7395.7219999999998</v>
      </c>
      <c r="WFG2" s="60">
        <f t="shared" ref="WFG2" si="1963">(6197/9719935)*100</f>
        <v>6.3755570381900703E-2</v>
      </c>
      <c r="WFH2" s="61" t="s">
        <v>126</v>
      </c>
      <c r="WFI2" s="9">
        <v>3</v>
      </c>
      <c r="WFJ2" s="6" t="s">
        <v>124</v>
      </c>
      <c r="WFK2" s="60" t="e">
        <f>(WFL2/'1. Портфель'!#REF!)*100</f>
        <v>#REF!</v>
      </c>
      <c r="WFL2" s="61">
        <v>6499</v>
      </c>
      <c r="WFM2" s="60">
        <v>0.06</v>
      </c>
      <c r="WFN2" s="61">
        <v>7395.7219999999998</v>
      </c>
      <c r="WFO2" s="60">
        <f t="shared" ref="WFO2" si="1964">(6197/9719935)*100</f>
        <v>6.3755570381900703E-2</v>
      </c>
      <c r="WFP2" s="61" t="s">
        <v>126</v>
      </c>
      <c r="WFQ2" s="9">
        <v>3</v>
      </c>
      <c r="WFR2" s="6" t="s">
        <v>124</v>
      </c>
      <c r="WFS2" s="60" t="e">
        <f>(WFT2/'1. Портфель'!#REF!)*100</f>
        <v>#REF!</v>
      </c>
      <c r="WFT2" s="61">
        <v>6499</v>
      </c>
      <c r="WFU2" s="60">
        <v>0.06</v>
      </c>
      <c r="WFV2" s="61">
        <v>7395.7219999999998</v>
      </c>
      <c r="WFW2" s="60">
        <f t="shared" ref="WFW2" si="1965">(6197/9719935)*100</f>
        <v>6.3755570381900703E-2</v>
      </c>
      <c r="WFX2" s="61" t="s">
        <v>126</v>
      </c>
      <c r="WFY2" s="9">
        <v>3</v>
      </c>
      <c r="WFZ2" s="6" t="s">
        <v>124</v>
      </c>
      <c r="WGA2" s="60" t="e">
        <f>(WGB2/'1. Портфель'!#REF!)*100</f>
        <v>#REF!</v>
      </c>
      <c r="WGB2" s="61">
        <v>6499</v>
      </c>
      <c r="WGC2" s="60">
        <v>0.06</v>
      </c>
      <c r="WGD2" s="61">
        <v>7395.7219999999998</v>
      </c>
      <c r="WGE2" s="60">
        <f t="shared" ref="WGE2" si="1966">(6197/9719935)*100</f>
        <v>6.3755570381900703E-2</v>
      </c>
      <c r="WGF2" s="61" t="s">
        <v>126</v>
      </c>
      <c r="WGG2" s="9">
        <v>3</v>
      </c>
      <c r="WGH2" s="6" t="s">
        <v>124</v>
      </c>
      <c r="WGI2" s="60" t="e">
        <f>(WGJ2/'1. Портфель'!#REF!)*100</f>
        <v>#REF!</v>
      </c>
      <c r="WGJ2" s="61">
        <v>6499</v>
      </c>
      <c r="WGK2" s="60">
        <v>0.06</v>
      </c>
      <c r="WGL2" s="61">
        <v>7395.7219999999998</v>
      </c>
      <c r="WGM2" s="60">
        <f t="shared" ref="WGM2" si="1967">(6197/9719935)*100</f>
        <v>6.3755570381900703E-2</v>
      </c>
      <c r="WGN2" s="61" t="s">
        <v>126</v>
      </c>
      <c r="WGO2" s="9">
        <v>3</v>
      </c>
      <c r="WGP2" s="6" t="s">
        <v>124</v>
      </c>
      <c r="WGQ2" s="60" t="e">
        <f>(WGR2/'1. Портфель'!#REF!)*100</f>
        <v>#REF!</v>
      </c>
      <c r="WGR2" s="61">
        <v>6499</v>
      </c>
      <c r="WGS2" s="60">
        <v>0.06</v>
      </c>
      <c r="WGT2" s="61">
        <v>7395.7219999999998</v>
      </c>
      <c r="WGU2" s="60">
        <f t="shared" ref="WGU2" si="1968">(6197/9719935)*100</f>
        <v>6.3755570381900703E-2</v>
      </c>
      <c r="WGV2" s="61" t="s">
        <v>126</v>
      </c>
      <c r="WGW2" s="9">
        <v>3</v>
      </c>
      <c r="WGX2" s="6" t="s">
        <v>124</v>
      </c>
      <c r="WGY2" s="60" t="e">
        <f>(WGZ2/'1. Портфель'!#REF!)*100</f>
        <v>#REF!</v>
      </c>
      <c r="WGZ2" s="61">
        <v>6499</v>
      </c>
      <c r="WHA2" s="60">
        <v>0.06</v>
      </c>
      <c r="WHB2" s="61">
        <v>7395.7219999999998</v>
      </c>
      <c r="WHC2" s="60">
        <f t="shared" ref="WHC2" si="1969">(6197/9719935)*100</f>
        <v>6.3755570381900703E-2</v>
      </c>
      <c r="WHD2" s="61" t="s">
        <v>126</v>
      </c>
      <c r="WHE2" s="9">
        <v>3</v>
      </c>
      <c r="WHF2" s="6" t="s">
        <v>124</v>
      </c>
      <c r="WHG2" s="60" t="e">
        <f>(WHH2/'1. Портфель'!#REF!)*100</f>
        <v>#REF!</v>
      </c>
      <c r="WHH2" s="61">
        <v>6499</v>
      </c>
      <c r="WHI2" s="60">
        <v>0.06</v>
      </c>
      <c r="WHJ2" s="61">
        <v>7395.7219999999998</v>
      </c>
      <c r="WHK2" s="60">
        <f t="shared" ref="WHK2" si="1970">(6197/9719935)*100</f>
        <v>6.3755570381900703E-2</v>
      </c>
      <c r="WHL2" s="61" t="s">
        <v>126</v>
      </c>
      <c r="WHM2" s="9">
        <v>3</v>
      </c>
      <c r="WHN2" s="6" t="s">
        <v>124</v>
      </c>
      <c r="WHO2" s="60" t="e">
        <f>(WHP2/'1. Портфель'!#REF!)*100</f>
        <v>#REF!</v>
      </c>
      <c r="WHP2" s="61">
        <v>6499</v>
      </c>
      <c r="WHQ2" s="60">
        <v>0.06</v>
      </c>
      <c r="WHR2" s="61">
        <v>7395.7219999999998</v>
      </c>
      <c r="WHS2" s="60">
        <f t="shared" ref="WHS2" si="1971">(6197/9719935)*100</f>
        <v>6.3755570381900703E-2</v>
      </c>
      <c r="WHT2" s="61" t="s">
        <v>126</v>
      </c>
      <c r="WHU2" s="9">
        <v>3</v>
      </c>
      <c r="WHV2" s="6" t="s">
        <v>124</v>
      </c>
      <c r="WHW2" s="60" t="e">
        <f>(WHX2/'1. Портфель'!#REF!)*100</f>
        <v>#REF!</v>
      </c>
      <c r="WHX2" s="61">
        <v>6499</v>
      </c>
      <c r="WHY2" s="60">
        <v>0.06</v>
      </c>
      <c r="WHZ2" s="61">
        <v>7395.7219999999998</v>
      </c>
      <c r="WIA2" s="60">
        <f t="shared" ref="WIA2" si="1972">(6197/9719935)*100</f>
        <v>6.3755570381900703E-2</v>
      </c>
      <c r="WIB2" s="61" t="s">
        <v>126</v>
      </c>
      <c r="WIC2" s="9">
        <v>3</v>
      </c>
      <c r="WID2" s="6" t="s">
        <v>124</v>
      </c>
      <c r="WIE2" s="60" t="e">
        <f>(WIF2/'1. Портфель'!#REF!)*100</f>
        <v>#REF!</v>
      </c>
      <c r="WIF2" s="61">
        <v>6499</v>
      </c>
      <c r="WIG2" s="60">
        <v>0.06</v>
      </c>
      <c r="WIH2" s="61">
        <v>7395.7219999999998</v>
      </c>
      <c r="WII2" s="60">
        <f t="shared" ref="WII2" si="1973">(6197/9719935)*100</f>
        <v>6.3755570381900703E-2</v>
      </c>
      <c r="WIJ2" s="61" t="s">
        <v>126</v>
      </c>
      <c r="WIK2" s="9">
        <v>3</v>
      </c>
      <c r="WIL2" s="6" t="s">
        <v>124</v>
      </c>
      <c r="WIM2" s="60" t="e">
        <f>(WIN2/'1. Портфель'!#REF!)*100</f>
        <v>#REF!</v>
      </c>
      <c r="WIN2" s="61">
        <v>6499</v>
      </c>
      <c r="WIO2" s="60">
        <v>0.06</v>
      </c>
      <c r="WIP2" s="61">
        <v>7395.7219999999998</v>
      </c>
      <c r="WIQ2" s="60">
        <f t="shared" ref="WIQ2" si="1974">(6197/9719935)*100</f>
        <v>6.3755570381900703E-2</v>
      </c>
      <c r="WIR2" s="61" t="s">
        <v>126</v>
      </c>
      <c r="WIS2" s="9">
        <v>3</v>
      </c>
      <c r="WIT2" s="6" t="s">
        <v>124</v>
      </c>
      <c r="WIU2" s="60" t="e">
        <f>(WIV2/'1. Портфель'!#REF!)*100</f>
        <v>#REF!</v>
      </c>
      <c r="WIV2" s="61">
        <v>6499</v>
      </c>
      <c r="WIW2" s="60">
        <v>0.06</v>
      </c>
      <c r="WIX2" s="61">
        <v>7395.7219999999998</v>
      </c>
      <c r="WIY2" s="60">
        <f t="shared" ref="WIY2" si="1975">(6197/9719935)*100</f>
        <v>6.3755570381900703E-2</v>
      </c>
      <c r="WIZ2" s="61" t="s">
        <v>126</v>
      </c>
      <c r="WJA2" s="9">
        <v>3</v>
      </c>
      <c r="WJB2" s="6" t="s">
        <v>124</v>
      </c>
      <c r="WJC2" s="60" t="e">
        <f>(WJD2/'1. Портфель'!#REF!)*100</f>
        <v>#REF!</v>
      </c>
      <c r="WJD2" s="61">
        <v>6499</v>
      </c>
      <c r="WJE2" s="60">
        <v>0.06</v>
      </c>
      <c r="WJF2" s="61">
        <v>7395.7219999999998</v>
      </c>
      <c r="WJG2" s="60">
        <f t="shared" ref="WJG2" si="1976">(6197/9719935)*100</f>
        <v>6.3755570381900703E-2</v>
      </c>
      <c r="WJH2" s="61" t="s">
        <v>126</v>
      </c>
      <c r="WJI2" s="9">
        <v>3</v>
      </c>
      <c r="WJJ2" s="6" t="s">
        <v>124</v>
      </c>
      <c r="WJK2" s="60" t="e">
        <f>(WJL2/'1. Портфель'!#REF!)*100</f>
        <v>#REF!</v>
      </c>
      <c r="WJL2" s="61">
        <v>6499</v>
      </c>
      <c r="WJM2" s="60">
        <v>0.06</v>
      </c>
      <c r="WJN2" s="61">
        <v>7395.7219999999998</v>
      </c>
      <c r="WJO2" s="60">
        <f t="shared" ref="WJO2" si="1977">(6197/9719935)*100</f>
        <v>6.3755570381900703E-2</v>
      </c>
      <c r="WJP2" s="61" t="s">
        <v>126</v>
      </c>
      <c r="WJQ2" s="9">
        <v>3</v>
      </c>
      <c r="WJR2" s="6" t="s">
        <v>124</v>
      </c>
      <c r="WJS2" s="60" t="e">
        <f>(WJT2/'1. Портфель'!#REF!)*100</f>
        <v>#REF!</v>
      </c>
      <c r="WJT2" s="61">
        <v>6499</v>
      </c>
      <c r="WJU2" s="60">
        <v>0.06</v>
      </c>
      <c r="WJV2" s="61">
        <v>7395.7219999999998</v>
      </c>
      <c r="WJW2" s="60">
        <f t="shared" ref="WJW2" si="1978">(6197/9719935)*100</f>
        <v>6.3755570381900703E-2</v>
      </c>
      <c r="WJX2" s="61" t="s">
        <v>126</v>
      </c>
      <c r="WJY2" s="9">
        <v>3</v>
      </c>
      <c r="WJZ2" s="6" t="s">
        <v>124</v>
      </c>
      <c r="WKA2" s="60" t="e">
        <f>(WKB2/'1. Портфель'!#REF!)*100</f>
        <v>#REF!</v>
      </c>
      <c r="WKB2" s="61">
        <v>6499</v>
      </c>
      <c r="WKC2" s="60">
        <v>0.06</v>
      </c>
      <c r="WKD2" s="61">
        <v>7395.7219999999998</v>
      </c>
      <c r="WKE2" s="60">
        <f t="shared" ref="WKE2" si="1979">(6197/9719935)*100</f>
        <v>6.3755570381900703E-2</v>
      </c>
      <c r="WKF2" s="61" t="s">
        <v>126</v>
      </c>
      <c r="WKG2" s="9">
        <v>3</v>
      </c>
      <c r="WKH2" s="6" t="s">
        <v>124</v>
      </c>
      <c r="WKI2" s="60" t="e">
        <f>(WKJ2/'1. Портфель'!#REF!)*100</f>
        <v>#REF!</v>
      </c>
      <c r="WKJ2" s="61">
        <v>6499</v>
      </c>
      <c r="WKK2" s="60">
        <v>0.06</v>
      </c>
      <c r="WKL2" s="61">
        <v>7395.7219999999998</v>
      </c>
      <c r="WKM2" s="60">
        <f t="shared" ref="WKM2" si="1980">(6197/9719935)*100</f>
        <v>6.3755570381900703E-2</v>
      </c>
      <c r="WKN2" s="61" t="s">
        <v>126</v>
      </c>
      <c r="WKO2" s="9">
        <v>3</v>
      </c>
      <c r="WKP2" s="6" t="s">
        <v>124</v>
      </c>
      <c r="WKQ2" s="60" t="e">
        <f>(WKR2/'1. Портфель'!#REF!)*100</f>
        <v>#REF!</v>
      </c>
      <c r="WKR2" s="61">
        <v>6499</v>
      </c>
      <c r="WKS2" s="60">
        <v>0.06</v>
      </c>
      <c r="WKT2" s="61">
        <v>7395.7219999999998</v>
      </c>
      <c r="WKU2" s="60">
        <f t="shared" ref="WKU2" si="1981">(6197/9719935)*100</f>
        <v>6.3755570381900703E-2</v>
      </c>
      <c r="WKV2" s="61" t="s">
        <v>126</v>
      </c>
      <c r="WKW2" s="9">
        <v>3</v>
      </c>
      <c r="WKX2" s="6" t="s">
        <v>124</v>
      </c>
      <c r="WKY2" s="60" t="e">
        <f>(WKZ2/'1. Портфель'!#REF!)*100</f>
        <v>#REF!</v>
      </c>
      <c r="WKZ2" s="61">
        <v>6499</v>
      </c>
      <c r="WLA2" s="60">
        <v>0.06</v>
      </c>
      <c r="WLB2" s="61">
        <v>7395.7219999999998</v>
      </c>
      <c r="WLC2" s="60">
        <f t="shared" ref="WLC2" si="1982">(6197/9719935)*100</f>
        <v>6.3755570381900703E-2</v>
      </c>
      <c r="WLD2" s="61" t="s">
        <v>126</v>
      </c>
      <c r="WLE2" s="9">
        <v>3</v>
      </c>
      <c r="WLF2" s="6" t="s">
        <v>124</v>
      </c>
      <c r="WLG2" s="60" t="e">
        <f>(WLH2/'1. Портфель'!#REF!)*100</f>
        <v>#REF!</v>
      </c>
      <c r="WLH2" s="61">
        <v>6499</v>
      </c>
      <c r="WLI2" s="60">
        <v>0.06</v>
      </c>
      <c r="WLJ2" s="61">
        <v>7395.7219999999998</v>
      </c>
      <c r="WLK2" s="60">
        <f t="shared" ref="WLK2" si="1983">(6197/9719935)*100</f>
        <v>6.3755570381900703E-2</v>
      </c>
      <c r="WLL2" s="61" t="s">
        <v>126</v>
      </c>
      <c r="WLM2" s="9">
        <v>3</v>
      </c>
      <c r="WLN2" s="6" t="s">
        <v>124</v>
      </c>
      <c r="WLO2" s="60" t="e">
        <f>(WLP2/'1. Портфель'!#REF!)*100</f>
        <v>#REF!</v>
      </c>
      <c r="WLP2" s="61">
        <v>6499</v>
      </c>
      <c r="WLQ2" s="60">
        <v>0.06</v>
      </c>
      <c r="WLR2" s="61">
        <v>7395.7219999999998</v>
      </c>
      <c r="WLS2" s="60">
        <f t="shared" ref="WLS2" si="1984">(6197/9719935)*100</f>
        <v>6.3755570381900703E-2</v>
      </c>
      <c r="WLT2" s="61" t="s">
        <v>126</v>
      </c>
      <c r="WLU2" s="9">
        <v>3</v>
      </c>
      <c r="WLV2" s="6" t="s">
        <v>124</v>
      </c>
      <c r="WLW2" s="60" t="e">
        <f>(WLX2/'1. Портфель'!#REF!)*100</f>
        <v>#REF!</v>
      </c>
      <c r="WLX2" s="61">
        <v>6499</v>
      </c>
      <c r="WLY2" s="60">
        <v>0.06</v>
      </c>
      <c r="WLZ2" s="61">
        <v>7395.7219999999998</v>
      </c>
      <c r="WMA2" s="60">
        <f t="shared" ref="WMA2" si="1985">(6197/9719935)*100</f>
        <v>6.3755570381900703E-2</v>
      </c>
      <c r="WMB2" s="61" t="s">
        <v>126</v>
      </c>
      <c r="WMC2" s="9">
        <v>3</v>
      </c>
      <c r="WMD2" s="6" t="s">
        <v>124</v>
      </c>
      <c r="WME2" s="60" t="e">
        <f>(WMF2/'1. Портфель'!#REF!)*100</f>
        <v>#REF!</v>
      </c>
      <c r="WMF2" s="61">
        <v>6499</v>
      </c>
      <c r="WMG2" s="60">
        <v>0.06</v>
      </c>
      <c r="WMH2" s="61">
        <v>7395.7219999999998</v>
      </c>
      <c r="WMI2" s="60">
        <f t="shared" ref="WMI2" si="1986">(6197/9719935)*100</f>
        <v>6.3755570381900703E-2</v>
      </c>
      <c r="WMJ2" s="61" t="s">
        <v>126</v>
      </c>
      <c r="WMK2" s="9">
        <v>3</v>
      </c>
      <c r="WML2" s="6" t="s">
        <v>124</v>
      </c>
      <c r="WMM2" s="60" t="e">
        <f>(WMN2/'1. Портфель'!#REF!)*100</f>
        <v>#REF!</v>
      </c>
      <c r="WMN2" s="61">
        <v>6499</v>
      </c>
      <c r="WMO2" s="60">
        <v>0.06</v>
      </c>
      <c r="WMP2" s="61">
        <v>7395.7219999999998</v>
      </c>
      <c r="WMQ2" s="60">
        <f t="shared" ref="WMQ2" si="1987">(6197/9719935)*100</f>
        <v>6.3755570381900703E-2</v>
      </c>
      <c r="WMR2" s="61" t="s">
        <v>126</v>
      </c>
      <c r="WMS2" s="9">
        <v>3</v>
      </c>
      <c r="WMT2" s="6" t="s">
        <v>124</v>
      </c>
      <c r="WMU2" s="60" t="e">
        <f>(WMV2/'1. Портфель'!#REF!)*100</f>
        <v>#REF!</v>
      </c>
      <c r="WMV2" s="61">
        <v>6499</v>
      </c>
      <c r="WMW2" s="60">
        <v>0.06</v>
      </c>
      <c r="WMX2" s="61">
        <v>7395.7219999999998</v>
      </c>
      <c r="WMY2" s="60">
        <f t="shared" ref="WMY2" si="1988">(6197/9719935)*100</f>
        <v>6.3755570381900703E-2</v>
      </c>
      <c r="WMZ2" s="61" t="s">
        <v>126</v>
      </c>
      <c r="WNA2" s="9">
        <v>3</v>
      </c>
      <c r="WNB2" s="6" t="s">
        <v>124</v>
      </c>
      <c r="WNC2" s="60" t="e">
        <f>(WND2/'1. Портфель'!#REF!)*100</f>
        <v>#REF!</v>
      </c>
      <c r="WND2" s="61">
        <v>6499</v>
      </c>
      <c r="WNE2" s="60">
        <v>0.06</v>
      </c>
      <c r="WNF2" s="61">
        <v>7395.7219999999998</v>
      </c>
      <c r="WNG2" s="60">
        <f t="shared" ref="WNG2" si="1989">(6197/9719935)*100</f>
        <v>6.3755570381900703E-2</v>
      </c>
      <c r="WNH2" s="61" t="s">
        <v>126</v>
      </c>
      <c r="WNI2" s="9">
        <v>3</v>
      </c>
      <c r="WNJ2" s="6" t="s">
        <v>124</v>
      </c>
      <c r="WNK2" s="60" t="e">
        <f>(WNL2/'1. Портфель'!#REF!)*100</f>
        <v>#REF!</v>
      </c>
      <c r="WNL2" s="61">
        <v>6499</v>
      </c>
      <c r="WNM2" s="60">
        <v>0.06</v>
      </c>
      <c r="WNN2" s="61">
        <v>7395.7219999999998</v>
      </c>
      <c r="WNO2" s="60">
        <f t="shared" ref="WNO2" si="1990">(6197/9719935)*100</f>
        <v>6.3755570381900703E-2</v>
      </c>
      <c r="WNP2" s="61" t="s">
        <v>126</v>
      </c>
      <c r="WNQ2" s="9">
        <v>3</v>
      </c>
      <c r="WNR2" s="6" t="s">
        <v>124</v>
      </c>
      <c r="WNS2" s="60" t="e">
        <f>(WNT2/'1. Портфель'!#REF!)*100</f>
        <v>#REF!</v>
      </c>
      <c r="WNT2" s="61">
        <v>6499</v>
      </c>
      <c r="WNU2" s="60">
        <v>0.06</v>
      </c>
      <c r="WNV2" s="61">
        <v>7395.7219999999998</v>
      </c>
      <c r="WNW2" s="60">
        <f t="shared" ref="WNW2" si="1991">(6197/9719935)*100</f>
        <v>6.3755570381900703E-2</v>
      </c>
      <c r="WNX2" s="61" t="s">
        <v>126</v>
      </c>
      <c r="WNY2" s="9">
        <v>3</v>
      </c>
      <c r="WNZ2" s="6" t="s">
        <v>124</v>
      </c>
      <c r="WOA2" s="60" t="e">
        <f>(WOB2/'1. Портфель'!#REF!)*100</f>
        <v>#REF!</v>
      </c>
      <c r="WOB2" s="61">
        <v>6499</v>
      </c>
      <c r="WOC2" s="60">
        <v>0.06</v>
      </c>
      <c r="WOD2" s="61">
        <v>7395.7219999999998</v>
      </c>
      <c r="WOE2" s="60">
        <f t="shared" ref="WOE2" si="1992">(6197/9719935)*100</f>
        <v>6.3755570381900703E-2</v>
      </c>
      <c r="WOF2" s="61" t="s">
        <v>126</v>
      </c>
      <c r="WOG2" s="9">
        <v>3</v>
      </c>
      <c r="WOH2" s="6" t="s">
        <v>124</v>
      </c>
      <c r="WOI2" s="60" t="e">
        <f>(WOJ2/'1. Портфель'!#REF!)*100</f>
        <v>#REF!</v>
      </c>
      <c r="WOJ2" s="61">
        <v>6499</v>
      </c>
      <c r="WOK2" s="60">
        <v>0.06</v>
      </c>
      <c r="WOL2" s="61">
        <v>7395.7219999999998</v>
      </c>
      <c r="WOM2" s="60">
        <f t="shared" ref="WOM2" si="1993">(6197/9719935)*100</f>
        <v>6.3755570381900703E-2</v>
      </c>
      <c r="WON2" s="61" t="s">
        <v>126</v>
      </c>
      <c r="WOO2" s="9">
        <v>3</v>
      </c>
      <c r="WOP2" s="6" t="s">
        <v>124</v>
      </c>
      <c r="WOQ2" s="60" t="e">
        <f>(WOR2/'1. Портфель'!#REF!)*100</f>
        <v>#REF!</v>
      </c>
      <c r="WOR2" s="61">
        <v>6499</v>
      </c>
      <c r="WOS2" s="60">
        <v>0.06</v>
      </c>
      <c r="WOT2" s="61">
        <v>7395.7219999999998</v>
      </c>
      <c r="WOU2" s="60">
        <f t="shared" ref="WOU2" si="1994">(6197/9719935)*100</f>
        <v>6.3755570381900703E-2</v>
      </c>
      <c r="WOV2" s="61" t="s">
        <v>126</v>
      </c>
      <c r="WOW2" s="9">
        <v>3</v>
      </c>
      <c r="WOX2" s="6" t="s">
        <v>124</v>
      </c>
      <c r="WOY2" s="60" t="e">
        <f>(WOZ2/'1. Портфель'!#REF!)*100</f>
        <v>#REF!</v>
      </c>
      <c r="WOZ2" s="61">
        <v>6499</v>
      </c>
      <c r="WPA2" s="60">
        <v>0.06</v>
      </c>
      <c r="WPB2" s="61">
        <v>7395.7219999999998</v>
      </c>
      <c r="WPC2" s="60">
        <f t="shared" ref="WPC2" si="1995">(6197/9719935)*100</f>
        <v>6.3755570381900703E-2</v>
      </c>
      <c r="WPD2" s="61" t="s">
        <v>126</v>
      </c>
      <c r="WPE2" s="9">
        <v>3</v>
      </c>
      <c r="WPF2" s="6" t="s">
        <v>124</v>
      </c>
      <c r="WPG2" s="60" t="e">
        <f>(WPH2/'1. Портфель'!#REF!)*100</f>
        <v>#REF!</v>
      </c>
      <c r="WPH2" s="61">
        <v>6499</v>
      </c>
      <c r="WPI2" s="60">
        <v>0.06</v>
      </c>
      <c r="WPJ2" s="61">
        <v>7395.7219999999998</v>
      </c>
      <c r="WPK2" s="60">
        <f t="shared" ref="WPK2" si="1996">(6197/9719935)*100</f>
        <v>6.3755570381900703E-2</v>
      </c>
      <c r="WPL2" s="61" t="s">
        <v>126</v>
      </c>
      <c r="WPM2" s="9">
        <v>3</v>
      </c>
      <c r="WPN2" s="6" t="s">
        <v>124</v>
      </c>
      <c r="WPO2" s="60" t="e">
        <f>(WPP2/'1. Портфель'!#REF!)*100</f>
        <v>#REF!</v>
      </c>
      <c r="WPP2" s="61">
        <v>6499</v>
      </c>
      <c r="WPQ2" s="60">
        <v>0.06</v>
      </c>
      <c r="WPR2" s="61">
        <v>7395.7219999999998</v>
      </c>
      <c r="WPS2" s="60">
        <f t="shared" ref="WPS2" si="1997">(6197/9719935)*100</f>
        <v>6.3755570381900703E-2</v>
      </c>
      <c r="WPT2" s="61" t="s">
        <v>126</v>
      </c>
      <c r="WPU2" s="9">
        <v>3</v>
      </c>
      <c r="WPV2" s="6" t="s">
        <v>124</v>
      </c>
      <c r="WPW2" s="60" t="e">
        <f>(WPX2/'1. Портфель'!#REF!)*100</f>
        <v>#REF!</v>
      </c>
      <c r="WPX2" s="61">
        <v>6499</v>
      </c>
      <c r="WPY2" s="60">
        <v>0.06</v>
      </c>
      <c r="WPZ2" s="61">
        <v>7395.7219999999998</v>
      </c>
      <c r="WQA2" s="60">
        <f t="shared" ref="WQA2" si="1998">(6197/9719935)*100</f>
        <v>6.3755570381900703E-2</v>
      </c>
      <c r="WQB2" s="61" t="s">
        <v>126</v>
      </c>
      <c r="WQC2" s="9">
        <v>3</v>
      </c>
      <c r="WQD2" s="6" t="s">
        <v>124</v>
      </c>
      <c r="WQE2" s="60" t="e">
        <f>(WQF2/'1. Портфель'!#REF!)*100</f>
        <v>#REF!</v>
      </c>
      <c r="WQF2" s="61">
        <v>6499</v>
      </c>
      <c r="WQG2" s="60">
        <v>0.06</v>
      </c>
      <c r="WQH2" s="61">
        <v>7395.7219999999998</v>
      </c>
      <c r="WQI2" s="60">
        <f t="shared" ref="WQI2" si="1999">(6197/9719935)*100</f>
        <v>6.3755570381900703E-2</v>
      </c>
      <c r="WQJ2" s="61" t="s">
        <v>126</v>
      </c>
      <c r="WQK2" s="9">
        <v>3</v>
      </c>
      <c r="WQL2" s="6" t="s">
        <v>124</v>
      </c>
      <c r="WQM2" s="60" t="e">
        <f>(WQN2/'1. Портфель'!#REF!)*100</f>
        <v>#REF!</v>
      </c>
      <c r="WQN2" s="61">
        <v>6499</v>
      </c>
      <c r="WQO2" s="60">
        <v>0.06</v>
      </c>
      <c r="WQP2" s="61">
        <v>7395.7219999999998</v>
      </c>
      <c r="WQQ2" s="60">
        <f t="shared" ref="WQQ2" si="2000">(6197/9719935)*100</f>
        <v>6.3755570381900703E-2</v>
      </c>
      <c r="WQR2" s="61" t="s">
        <v>126</v>
      </c>
      <c r="WQS2" s="9">
        <v>3</v>
      </c>
      <c r="WQT2" s="6" t="s">
        <v>124</v>
      </c>
      <c r="WQU2" s="60" t="e">
        <f>(WQV2/'1. Портфель'!#REF!)*100</f>
        <v>#REF!</v>
      </c>
      <c r="WQV2" s="61">
        <v>6499</v>
      </c>
      <c r="WQW2" s="60">
        <v>0.06</v>
      </c>
      <c r="WQX2" s="61">
        <v>7395.7219999999998</v>
      </c>
      <c r="WQY2" s="60">
        <f t="shared" ref="WQY2" si="2001">(6197/9719935)*100</f>
        <v>6.3755570381900703E-2</v>
      </c>
      <c r="WQZ2" s="61" t="s">
        <v>126</v>
      </c>
      <c r="WRA2" s="9">
        <v>3</v>
      </c>
      <c r="WRB2" s="6" t="s">
        <v>124</v>
      </c>
      <c r="WRC2" s="60" t="e">
        <f>(WRD2/'1. Портфель'!#REF!)*100</f>
        <v>#REF!</v>
      </c>
      <c r="WRD2" s="61">
        <v>6499</v>
      </c>
      <c r="WRE2" s="60">
        <v>0.06</v>
      </c>
      <c r="WRF2" s="61">
        <v>7395.7219999999998</v>
      </c>
      <c r="WRG2" s="60">
        <f t="shared" ref="WRG2" si="2002">(6197/9719935)*100</f>
        <v>6.3755570381900703E-2</v>
      </c>
      <c r="WRH2" s="61" t="s">
        <v>126</v>
      </c>
      <c r="WRI2" s="9">
        <v>3</v>
      </c>
      <c r="WRJ2" s="6" t="s">
        <v>124</v>
      </c>
      <c r="WRK2" s="60" t="e">
        <f>(WRL2/'1. Портфель'!#REF!)*100</f>
        <v>#REF!</v>
      </c>
      <c r="WRL2" s="61">
        <v>6499</v>
      </c>
      <c r="WRM2" s="60">
        <v>0.06</v>
      </c>
      <c r="WRN2" s="61">
        <v>7395.7219999999998</v>
      </c>
      <c r="WRO2" s="60">
        <f t="shared" ref="WRO2" si="2003">(6197/9719935)*100</f>
        <v>6.3755570381900703E-2</v>
      </c>
      <c r="WRP2" s="61" t="s">
        <v>126</v>
      </c>
      <c r="WRQ2" s="9">
        <v>3</v>
      </c>
      <c r="WRR2" s="6" t="s">
        <v>124</v>
      </c>
      <c r="WRS2" s="60" t="e">
        <f>(WRT2/'1. Портфель'!#REF!)*100</f>
        <v>#REF!</v>
      </c>
      <c r="WRT2" s="61">
        <v>6499</v>
      </c>
      <c r="WRU2" s="60">
        <v>0.06</v>
      </c>
      <c r="WRV2" s="61">
        <v>7395.7219999999998</v>
      </c>
      <c r="WRW2" s="60">
        <f t="shared" ref="WRW2" si="2004">(6197/9719935)*100</f>
        <v>6.3755570381900703E-2</v>
      </c>
      <c r="WRX2" s="61" t="s">
        <v>126</v>
      </c>
      <c r="WRY2" s="9">
        <v>3</v>
      </c>
      <c r="WRZ2" s="6" t="s">
        <v>124</v>
      </c>
      <c r="WSA2" s="60" t="e">
        <f>(WSB2/'1. Портфель'!#REF!)*100</f>
        <v>#REF!</v>
      </c>
      <c r="WSB2" s="61">
        <v>6499</v>
      </c>
      <c r="WSC2" s="60">
        <v>0.06</v>
      </c>
      <c r="WSD2" s="61">
        <v>7395.7219999999998</v>
      </c>
      <c r="WSE2" s="60">
        <f t="shared" ref="WSE2" si="2005">(6197/9719935)*100</f>
        <v>6.3755570381900703E-2</v>
      </c>
      <c r="WSF2" s="61" t="s">
        <v>126</v>
      </c>
      <c r="WSG2" s="9">
        <v>3</v>
      </c>
      <c r="WSH2" s="6" t="s">
        <v>124</v>
      </c>
      <c r="WSI2" s="60" t="e">
        <f>(WSJ2/'1. Портфель'!#REF!)*100</f>
        <v>#REF!</v>
      </c>
      <c r="WSJ2" s="61">
        <v>6499</v>
      </c>
      <c r="WSK2" s="60">
        <v>0.06</v>
      </c>
      <c r="WSL2" s="61">
        <v>7395.7219999999998</v>
      </c>
      <c r="WSM2" s="60">
        <f t="shared" ref="WSM2" si="2006">(6197/9719935)*100</f>
        <v>6.3755570381900703E-2</v>
      </c>
      <c r="WSN2" s="61" t="s">
        <v>126</v>
      </c>
      <c r="WSO2" s="9">
        <v>3</v>
      </c>
      <c r="WSP2" s="6" t="s">
        <v>124</v>
      </c>
      <c r="WSQ2" s="60" t="e">
        <f>(WSR2/'1. Портфель'!#REF!)*100</f>
        <v>#REF!</v>
      </c>
      <c r="WSR2" s="61">
        <v>6499</v>
      </c>
      <c r="WSS2" s="60">
        <v>0.06</v>
      </c>
      <c r="WST2" s="61">
        <v>7395.7219999999998</v>
      </c>
      <c r="WSU2" s="60">
        <f t="shared" ref="WSU2" si="2007">(6197/9719935)*100</f>
        <v>6.3755570381900703E-2</v>
      </c>
      <c r="WSV2" s="61" t="s">
        <v>126</v>
      </c>
      <c r="WSW2" s="9">
        <v>3</v>
      </c>
      <c r="WSX2" s="6" t="s">
        <v>124</v>
      </c>
      <c r="WSY2" s="60" t="e">
        <f>(WSZ2/'1. Портфель'!#REF!)*100</f>
        <v>#REF!</v>
      </c>
      <c r="WSZ2" s="61">
        <v>6499</v>
      </c>
      <c r="WTA2" s="60">
        <v>0.06</v>
      </c>
      <c r="WTB2" s="61">
        <v>7395.7219999999998</v>
      </c>
      <c r="WTC2" s="60">
        <f t="shared" ref="WTC2" si="2008">(6197/9719935)*100</f>
        <v>6.3755570381900703E-2</v>
      </c>
      <c r="WTD2" s="61" t="s">
        <v>126</v>
      </c>
      <c r="WTE2" s="9">
        <v>3</v>
      </c>
      <c r="WTF2" s="6" t="s">
        <v>124</v>
      </c>
      <c r="WTG2" s="60" t="e">
        <f>(WTH2/'1. Портфель'!#REF!)*100</f>
        <v>#REF!</v>
      </c>
      <c r="WTH2" s="61">
        <v>6499</v>
      </c>
      <c r="WTI2" s="60">
        <v>0.06</v>
      </c>
      <c r="WTJ2" s="61">
        <v>7395.7219999999998</v>
      </c>
      <c r="WTK2" s="60">
        <f t="shared" ref="WTK2" si="2009">(6197/9719935)*100</f>
        <v>6.3755570381900703E-2</v>
      </c>
      <c r="WTL2" s="61" t="s">
        <v>126</v>
      </c>
      <c r="WTM2" s="9">
        <v>3</v>
      </c>
      <c r="WTN2" s="6" t="s">
        <v>124</v>
      </c>
      <c r="WTO2" s="60" t="e">
        <f>(WTP2/'1. Портфель'!#REF!)*100</f>
        <v>#REF!</v>
      </c>
      <c r="WTP2" s="61">
        <v>6499</v>
      </c>
      <c r="WTQ2" s="60">
        <v>0.06</v>
      </c>
      <c r="WTR2" s="61">
        <v>7395.7219999999998</v>
      </c>
      <c r="WTS2" s="60">
        <f t="shared" ref="WTS2" si="2010">(6197/9719935)*100</f>
        <v>6.3755570381900703E-2</v>
      </c>
      <c r="WTT2" s="61" t="s">
        <v>126</v>
      </c>
      <c r="WTU2" s="9">
        <v>3</v>
      </c>
      <c r="WTV2" s="6" t="s">
        <v>124</v>
      </c>
      <c r="WTW2" s="60" t="e">
        <f>(WTX2/'1. Портфель'!#REF!)*100</f>
        <v>#REF!</v>
      </c>
      <c r="WTX2" s="61">
        <v>6499</v>
      </c>
      <c r="WTY2" s="60">
        <v>0.06</v>
      </c>
      <c r="WTZ2" s="61">
        <v>7395.7219999999998</v>
      </c>
      <c r="WUA2" s="60">
        <f t="shared" ref="WUA2" si="2011">(6197/9719935)*100</f>
        <v>6.3755570381900703E-2</v>
      </c>
      <c r="WUB2" s="61" t="s">
        <v>126</v>
      </c>
      <c r="WUC2" s="9">
        <v>3</v>
      </c>
      <c r="WUD2" s="6" t="s">
        <v>124</v>
      </c>
      <c r="WUE2" s="60" t="e">
        <f>(WUF2/'1. Портфель'!#REF!)*100</f>
        <v>#REF!</v>
      </c>
      <c r="WUF2" s="61">
        <v>6499</v>
      </c>
      <c r="WUG2" s="60">
        <v>0.06</v>
      </c>
      <c r="WUH2" s="61">
        <v>7395.7219999999998</v>
      </c>
      <c r="WUI2" s="60">
        <f t="shared" ref="WUI2" si="2012">(6197/9719935)*100</f>
        <v>6.3755570381900703E-2</v>
      </c>
      <c r="WUJ2" s="61" t="s">
        <v>126</v>
      </c>
      <c r="WUK2" s="9">
        <v>3</v>
      </c>
      <c r="WUL2" s="6" t="s">
        <v>124</v>
      </c>
      <c r="WUM2" s="60" t="e">
        <f>(WUN2/'1. Портфель'!#REF!)*100</f>
        <v>#REF!</v>
      </c>
      <c r="WUN2" s="61">
        <v>6499</v>
      </c>
      <c r="WUO2" s="60">
        <v>0.06</v>
      </c>
      <c r="WUP2" s="61">
        <v>7395.7219999999998</v>
      </c>
      <c r="WUQ2" s="60">
        <f t="shared" ref="WUQ2" si="2013">(6197/9719935)*100</f>
        <v>6.3755570381900703E-2</v>
      </c>
      <c r="WUR2" s="61" t="s">
        <v>126</v>
      </c>
      <c r="WUS2" s="9">
        <v>3</v>
      </c>
      <c r="WUT2" s="6" t="s">
        <v>124</v>
      </c>
      <c r="WUU2" s="60" t="e">
        <f>(WUV2/'1. Портфель'!#REF!)*100</f>
        <v>#REF!</v>
      </c>
      <c r="WUV2" s="61">
        <v>6499</v>
      </c>
      <c r="WUW2" s="60">
        <v>0.06</v>
      </c>
      <c r="WUX2" s="61">
        <v>7395.7219999999998</v>
      </c>
      <c r="WUY2" s="60">
        <f t="shared" ref="WUY2" si="2014">(6197/9719935)*100</f>
        <v>6.3755570381900703E-2</v>
      </c>
      <c r="WUZ2" s="61" t="s">
        <v>126</v>
      </c>
      <c r="WVA2" s="9">
        <v>3</v>
      </c>
      <c r="WVB2" s="6" t="s">
        <v>124</v>
      </c>
      <c r="WVC2" s="60" t="e">
        <f>(WVD2/'1. Портфель'!#REF!)*100</f>
        <v>#REF!</v>
      </c>
      <c r="WVD2" s="61">
        <v>6499</v>
      </c>
      <c r="WVE2" s="60">
        <v>0.06</v>
      </c>
      <c r="WVF2" s="61">
        <v>7395.7219999999998</v>
      </c>
      <c r="WVG2" s="60">
        <f t="shared" ref="WVG2" si="2015">(6197/9719935)*100</f>
        <v>6.3755570381900703E-2</v>
      </c>
      <c r="WVH2" s="61" t="s">
        <v>126</v>
      </c>
      <c r="WVI2" s="9">
        <v>3</v>
      </c>
      <c r="WVJ2" s="6" t="s">
        <v>124</v>
      </c>
      <c r="WVK2" s="60" t="e">
        <f>(WVL2/'1. Портфель'!#REF!)*100</f>
        <v>#REF!</v>
      </c>
      <c r="WVL2" s="61">
        <v>6499</v>
      </c>
      <c r="WVM2" s="60">
        <v>0.06</v>
      </c>
      <c r="WVN2" s="61">
        <v>7395.7219999999998</v>
      </c>
      <c r="WVO2" s="60">
        <f t="shared" ref="WVO2" si="2016">(6197/9719935)*100</f>
        <v>6.3755570381900703E-2</v>
      </c>
      <c r="WVP2" s="61" t="s">
        <v>126</v>
      </c>
      <c r="WVQ2" s="9">
        <v>3</v>
      </c>
      <c r="WVR2" s="6" t="s">
        <v>124</v>
      </c>
      <c r="WVS2" s="60" t="e">
        <f>(WVT2/'1. Портфель'!#REF!)*100</f>
        <v>#REF!</v>
      </c>
      <c r="WVT2" s="61">
        <v>6499</v>
      </c>
      <c r="WVU2" s="60">
        <v>0.06</v>
      </c>
      <c r="WVV2" s="61">
        <v>7395.7219999999998</v>
      </c>
      <c r="WVW2" s="60">
        <f t="shared" ref="WVW2" si="2017">(6197/9719935)*100</f>
        <v>6.3755570381900703E-2</v>
      </c>
      <c r="WVX2" s="61" t="s">
        <v>126</v>
      </c>
      <c r="WVY2" s="9">
        <v>3</v>
      </c>
      <c r="WVZ2" s="6" t="s">
        <v>124</v>
      </c>
      <c r="WWA2" s="60" t="e">
        <f>(WWB2/'1. Портфель'!#REF!)*100</f>
        <v>#REF!</v>
      </c>
      <c r="WWB2" s="61">
        <v>6499</v>
      </c>
      <c r="WWC2" s="60">
        <v>0.06</v>
      </c>
      <c r="WWD2" s="61">
        <v>7395.7219999999998</v>
      </c>
      <c r="WWE2" s="60">
        <f t="shared" ref="WWE2" si="2018">(6197/9719935)*100</f>
        <v>6.3755570381900703E-2</v>
      </c>
      <c r="WWF2" s="61" t="s">
        <v>126</v>
      </c>
      <c r="WWG2" s="9">
        <v>3</v>
      </c>
      <c r="WWH2" s="6" t="s">
        <v>124</v>
      </c>
      <c r="WWI2" s="60" t="e">
        <f>(WWJ2/'1. Портфель'!#REF!)*100</f>
        <v>#REF!</v>
      </c>
      <c r="WWJ2" s="61">
        <v>6499</v>
      </c>
      <c r="WWK2" s="60">
        <v>0.06</v>
      </c>
      <c r="WWL2" s="61">
        <v>7395.7219999999998</v>
      </c>
      <c r="WWM2" s="60">
        <f t="shared" ref="WWM2" si="2019">(6197/9719935)*100</f>
        <v>6.3755570381900703E-2</v>
      </c>
      <c r="WWN2" s="61" t="s">
        <v>126</v>
      </c>
      <c r="WWO2" s="9">
        <v>3</v>
      </c>
      <c r="WWP2" s="6" t="s">
        <v>124</v>
      </c>
      <c r="WWQ2" s="60" t="e">
        <f>(WWR2/'1. Портфель'!#REF!)*100</f>
        <v>#REF!</v>
      </c>
      <c r="WWR2" s="61">
        <v>6499</v>
      </c>
      <c r="WWS2" s="60">
        <v>0.06</v>
      </c>
      <c r="WWT2" s="61">
        <v>7395.7219999999998</v>
      </c>
      <c r="WWU2" s="60">
        <f t="shared" ref="WWU2" si="2020">(6197/9719935)*100</f>
        <v>6.3755570381900703E-2</v>
      </c>
      <c r="WWV2" s="61" t="s">
        <v>126</v>
      </c>
      <c r="WWW2" s="9">
        <v>3</v>
      </c>
      <c r="WWX2" s="6" t="s">
        <v>124</v>
      </c>
      <c r="WWY2" s="60" t="e">
        <f>(WWZ2/'1. Портфель'!#REF!)*100</f>
        <v>#REF!</v>
      </c>
      <c r="WWZ2" s="61">
        <v>6499</v>
      </c>
      <c r="WXA2" s="60">
        <v>0.06</v>
      </c>
      <c r="WXB2" s="61">
        <v>7395.7219999999998</v>
      </c>
      <c r="WXC2" s="60">
        <f t="shared" ref="WXC2" si="2021">(6197/9719935)*100</f>
        <v>6.3755570381900703E-2</v>
      </c>
      <c r="WXD2" s="61" t="s">
        <v>126</v>
      </c>
      <c r="WXE2" s="9">
        <v>3</v>
      </c>
      <c r="WXF2" s="6" t="s">
        <v>124</v>
      </c>
      <c r="WXG2" s="60" t="e">
        <f>(WXH2/'1. Портфель'!#REF!)*100</f>
        <v>#REF!</v>
      </c>
      <c r="WXH2" s="61">
        <v>6499</v>
      </c>
      <c r="WXI2" s="60">
        <v>0.06</v>
      </c>
      <c r="WXJ2" s="61">
        <v>7395.7219999999998</v>
      </c>
      <c r="WXK2" s="60">
        <f t="shared" ref="WXK2" si="2022">(6197/9719935)*100</f>
        <v>6.3755570381900703E-2</v>
      </c>
      <c r="WXL2" s="61" t="s">
        <v>126</v>
      </c>
      <c r="WXM2" s="9">
        <v>3</v>
      </c>
      <c r="WXN2" s="6" t="s">
        <v>124</v>
      </c>
      <c r="WXO2" s="60" t="e">
        <f>(WXP2/'1. Портфель'!#REF!)*100</f>
        <v>#REF!</v>
      </c>
      <c r="WXP2" s="61">
        <v>6499</v>
      </c>
      <c r="WXQ2" s="60">
        <v>0.06</v>
      </c>
      <c r="WXR2" s="61">
        <v>7395.7219999999998</v>
      </c>
      <c r="WXS2" s="60">
        <f t="shared" ref="WXS2" si="2023">(6197/9719935)*100</f>
        <v>6.3755570381900703E-2</v>
      </c>
      <c r="WXT2" s="61" t="s">
        <v>126</v>
      </c>
      <c r="WXU2" s="9">
        <v>3</v>
      </c>
      <c r="WXV2" s="6" t="s">
        <v>124</v>
      </c>
      <c r="WXW2" s="60" t="e">
        <f>(WXX2/'1. Портфель'!#REF!)*100</f>
        <v>#REF!</v>
      </c>
      <c r="WXX2" s="61">
        <v>6499</v>
      </c>
      <c r="WXY2" s="60">
        <v>0.06</v>
      </c>
      <c r="WXZ2" s="61">
        <v>7395.7219999999998</v>
      </c>
      <c r="WYA2" s="60">
        <f t="shared" ref="WYA2" si="2024">(6197/9719935)*100</f>
        <v>6.3755570381900703E-2</v>
      </c>
      <c r="WYB2" s="61" t="s">
        <v>126</v>
      </c>
      <c r="WYC2" s="9">
        <v>3</v>
      </c>
      <c r="WYD2" s="6" t="s">
        <v>124</v>
      </c>
      <c r="WYE2" s="60" t="e">
        <f>(WYF2/'1. Портфель'!#REF!)*100</f>
        <v>#REF!</v>
      </c>
      <c r="WYF2" s="61">
        <v>6499</v>
      </c>
      <c r="WYG2" s="60">
        <v>0.06</v>
      </c>
      <c r="WYH2" s="61">
        <v>7395.7219999999998</v>
      </c>
      <c r="WYI2" s="60">
        <f t="shared" ref="WYI2" si="2025">(6197/9719935)*100</f>
        <v>6.3755570381900703E-2</v>
      </c>
      <c r="WYJ2" s="61" t="s">
        <v>126</v>
      </c>
      <c r="WYK2" s="9">
        <v>3</v>
      </c>
      <c r="WYL2" s="6" t="s">
        <v>124</v>
      </c>
      <c r="WYM2" s="60" t="e">
        <f>(WYN2/'1. Портфель'!#REF!)*100</f>
        <v>#REF!</v>
      </c>
      <c r="WYN2" s="61">
        <v>6499</v>
      </c>
      <c r="WYO2" s="60">
        <v>0.06</v>
      </c>
      <c r="WYP2" s="61">
        <v>7395.7219999999998</v>
      </c>
      <c r="WYQ2" s="60">
        <f t="shared" ref="WYQ2" si="2026">(6197/9719935)*100</f>
        <v>6.3755570381900703E-2</v>
      </c>
      <c r="WYR2" s="61" t="s">
        <v>126</v>
      </c>
      <c r="WYS2" s="9">
        <v>3</v>
      </c>
      <c r="WYT2" s="6" t="s">
        <v>124</v>
      </c>
      <c r="WYU2" s="60" t="e">
        <f>(WYV2/'1. Портфель'!#REF!)*100</f>
        <v>#REF!</v>
      </c>
      <c r="WYV2" s="61">
        <v>6499</v>
      </c>
      <c r="WYW2" s="60">
        <v>0.06</v>
      </c>
      <c r="WYX2" s="61">
        <v>7395.7219999999998</v>
      </c>
      <c r="WYY2" s="60">
        <f t="shared" ref="WYY2" si="2027">(6197/9719935)*100</f>
        <v>6.3755570381900703E-2</v>
      </c>
      <c r="WYZ2" s="61" t="s">
        <v>126</v>
      </c>
      <c r="WZA2" s="9">
        <v>3</v>
      </c>
      <c r="WZB2" s="6" t="s">
        <v>124</v>
      </c>
      <c r="WZC2" s="60" t="e">
        <f>(WZD2/'1. Портфель'!#REF!)*100</f>
        <v>#REF!</v>
      </c>
      <c r="WZD2" s="61">
        <v>6499</v>
      </c>
      <c r="WZE2" s="60">
        <v>0.06</v>
      </c>
      <c r="WZF2" s="61">
        <v>7395.7219999999998</v>
      </c>
      <c r="WZG2" s="60">
        <f t="shared" ref="WZG2" si="2028">(6197/9719935)*100</f>
        <v>6.3755570381900703E-2</v>
      </c>
      <c r="WZH2" s="61" t="s">
        <v>126</v>
      </c>
      <c r="WZI2" s="9">
        <v>3</v>
      </c>
      <c r="WZJ2" s="6" t="s">
        <v>124</v>
      </c>
      <c r="WZK2" s="60" t="e">
        <f>(WZL2/'1. Портфель'!#REF!)*100</f>
        <v>#REF!</v>
      </c>
      <c r="WZL2" s="61">
        <v>6499</v>
      </c>
      <c r="WZM2" s="60">
        <v>0.06</v>
      </c>
      <c r="WZN2" s="61">
        <v>7395.7219999999998</v>
      </c>
      <c r="WZO2" s="60">
        <f t="shared" ref="WZO2" si="2029">(6197/9719935)*100</f>
        <v>6.3755570381900703E-2</v>
      </c>
      <c r="WZP2" s="61" t="s">
        <v>126</v>
      </c>
      <c r="WZQ2" s="9">
        <v>3</v>
      </c>
      <c r="WZR2" s="6" t="s">
        <v>124</v>
      </c>
      <c r="WZS2" s="60" t="e">
        <f>(WZT2/'1. Портфель'!#REF!)*100</f>
        <v>#REF!</v>
      </c>
      <c r="WZT2" s="61">
        <v>6499</v>
      </c>
      <c r="WZU2" s="60">
        <v>0.06</v>
      </c>
      <c r="WZV2" s="61">
        <v>7395.7219999999998</v>
      </c>
      <c r="WZW2" s="60">
        <f t="shared" ref="WZW2" si="2030">(6197/9719935)*100</f>
        <v>6.3755570381900703E-2</v>
      </c>
      <c r="WZX2" s="61" t="s">
        <v>126</v>
      </c>
      <c r="WZY2" s="9">
        <v>3</v>
      </c>
      <c r="WZZ2" s="6" t="s">
        <v>124</v>
      </c>
      <c r="XAA2" s="60" t="e">
        <f>(XAB2/'1. Портфель'!#REF!)*100</f>
        <v>#REF!</v>
      </c>
      <c r="XAB2" s="61">
        <v>6499</v>
      </c>
      <c r="XAC2" s="60">
        <v>0.06</v>
      </c>
      <c r="XAD2" s="61">
        <v>7395.7219999999998</v>
      </c>
      <c r="XAE2" s="60">
        <f t="shared" ref="XAE2" si="2031">(6197/9719935)*100</f>
        <v>6.3755570381900703E-2</v>
      </c>
      <c r="XAF2" s="61" t="s">
        <v>126</v>
      </c>
      <c r="XAG2" s="9">
        <v>3</v>
      </c>
      <c r="XAH2" s="6" t="s">
        <v>124</v>
      </c>
      <c r="XAI2" s="60" t="e">
        <f>(XAJ2/'1. Портфель'!#REF!)*100</f>
        <v>#REF!</v>
      </c>
      <c r="XAJ2" s="61">
        <v>6499</v>
      </c>
      <c r="XAK2" s="60">
        <v>0.06</v>
      </c>
      <c r="XAL2" s="61">
        <v>7395.7219999999998</v>
      </c>
      <c r="XAM2" s="60">
        <f t="shared" ref="XAM2" si="2032">(6197/9719935)*100</f>
        <v>6.3755570381900703E-2</v>
      </c>
      <c r="XAN2" s="61" t="s">
        <v>126</v>
      </c>
      <c r="XAO2" s="9">
        <v>3</v>
      </c>
      <c r="XAP2" s="6" t="s">
        <v>124</v>
      </c>
      <c r="XAQ2" s="60" t="e">
        <f>(XAR2/'1. Портфель'!#REF!)*100</f>
        <v>#REF!</v>
      </c>
      <c r="XAR2" s="61">
        <v>6499</v>
      </c>
      <c r="XAS2" s="60">
        <v>0.06</v>
      </c>
      <c r="XAT2" s="61">
        <v>7395.7219999999998</v>
      </c>
      <c r="XAU2" s="60">
        <f t="shared" ref="XAU2" si="2033">(6197/9719935)*100</f>
        <v>6.3755570381900703E-2</v>
      </c>
      <c r="XAV2" s="61" t="s">
        <v>126</v>
      </c>
      <c r="XAW2" s="9">
        <v>3</v>
      </c>
      <c r="XAX2" s="6" t="s">
        <v>124</v>
      </c>
      <c r="XAY2" s="60" t="e">
        <f>(XAZ2/'1. Портфель'!#REF!)*100</f>
        <v>#REF!</v>
      </c>
      <c r="XAZ2" s="61">
        <v>6499</v>
      </c>
      <c r="XBA2" s="60">
        <v>0.06</v>
      </c>
      <c r="XBB2" s="61">
        <v>7395.7219999999998</v>
      </c>
      <c r="XBC2" s="60">
        <f t="shared" ref="XBC2" si="2034">(6197/9719935)*100</f>
        <v>6.3755570381900703E-2</v>
      </c>
      <c r="XBD2" s="61" t="s">
        <v>126</v>
      </c>
      <c r="XBE2" s="9">
        <v>3</v>
      </c>
      <c r="XBF2" s="6" t="s">
        <v>124</v>
      </c>
      <c r="XBG2" s="60" t="e">
        <f>(XBH2/'1. Портфель'!#REF!)*100</f>
        <v>#REF!</v>
      </c>
      <c r="XBH2" s="61">
        <v>6499</v>
      </c>
      <c r="XBI2" s="60">
        <v>0.06</v>
      </c>
      <c r="XBJ2" s="61">
        <v>7395.7219999999998</v>
      </c>
      <c r="XBK2" s="60">
        <f t="shared" ref="XBK2" si="2035">(6197/9719935)*100</f>
        <v>6.3755570381900703E-2</v>
      </c>
      <c r="XBL2" s="61" t="s">
        <v>126</v>
      </c>
      <c r="XBM2" s="9">
        <v>3</v>
      </c>
      <c r="XBN2" s="6" t="s">
        <v>124</v>
      </c>
      <c r="XBO2" s="60" t="e">
        <f>(XBP2/'1. Портфель'!#REF!)*100</f>
        <v>#REF!</v>
      </c>
      <c r="XBP2" s="61">
        <v>6499</v>
      </c>
      <c r="XBQ2" s="60">
        <v>0.06</v>
      </c>
      <c r="XBR2" s="61">
        <v>7395.7219999999998</v>
      </c>
      <c r="XBS2" s="60">
        <f t="shared" ref="XBS2" si="2036">(6197/9719935)*100</f>
        <v>6.3755570381900703E-2</v>
      </c>
      <c r="XBT2" s="61" t="s">
        <v>126</v>
      </c>
      <c r="XBU2" s="9">
        <v>3</v>
      </c>
      <c r="XBV2" s="6" t="s">
        <v>124</v>
      </c>
      <c r="XBW2" s="60" t="e">
        <f>(XBX2/'1. Портфель'!#REF!)*100</f>
        <v>#REF!</v>
      </c>
      <c r="XBX2" s="61">
        <v>6499</v>
      </c>
      <c r="XBY2" s="60">
        <v>0.06</v>
      </c>
      <c r="XBZ2" s="61">
        <v>7395.7219999999998</v>
      </c>
      <c r="XCA2" s="60">
        <f t="shared" ref="XCA2" si="2037">(6197/9719935)*100</f>
        <v>6.3755570381900703E-2</v>
      </c>
      <c r="XCB2" s="61" t="s">
        <v>126</v>
      </c>
      <c r="XCC2" s="9">
        <v>3</v>
      </c>
      <c r="XCD2" s="6" t="s">
        <v>124</v>
      </c>
      <c r="XCE2" s="60" t="e">
        <f>(XCF2/'1. Портфель'!#REF!)*100</f>
        <v>#REF!</v>
      </c>
      <c r="XCF2" s="61">
        <v>6499</v>
      </c>
      <c r="XCG2" s="60">
        <v>0.06</v>
      </c>
      <c r="XCH2" s="61">
        <v>7395.7219999999998</v>
      </c>
      <c r="XCI2" s="60">
        <f t="shared" ref="XCI2" si="2038">(6197/9719935)*100</f>
        <v>6.3755570381900703E-2</v>
      </c>
      <c r="XCJ2" s="61" t="s">
        <v>126</v>
      </c>
      <c r="XCK2" s="9">
        <v>3</v>
      </c>
      <c r="XCL2" s="6" t="s">
        <v>124</v>
      </c>
      <c r="XCM2" s="60" t="e">
        <f>(XCN2/'1. Портфель'!#REF!)*100</f>
        <v>#REF!</v>
      </c>
      <c r="XCN2" s="61">
        <v>6499</v>
      </c>
      <c r="XCO2" s="60">
        <v>0.06</v>
      </c>
      <c r="XCP2" s="61">
        <v>7395.7219999999998</v>
      </c>
      <c r="XCQ2" s="60">
        <f t="shared" ref="XCQ2" si="2039">(6197/9719935)*100</f>
        <v>6.3755570381900703E-2</v>
      </c>
      <c r="XCR2" s="61" t="s">
        <v>126</v>
      </c>
      <c r="XCS2" s="9">
        <v>3</v>
      </c>
      <c r="XCT2" s="6" t="s">
        <v>124</v>
      </c>
      <c r="XCU2" s="60" t="e">
        <f>(XCV2/'1. Портфель'!#REF!)*100</f>
        <v>#REF!</v>
      </c>
      <c r="XCV2" s="61">
        <v>6499</v>
      </c>
      <c r="XCW2" s="60">
        <v>0.06</v>
      </c>
      <c r="XCX2" s="61">
        <v>7395.7219999999998</v>
      </c>
      <c r="XCY2" s="60">
        <f t="shared" ref="XCY2" si="2040">(6197/9719935)*100</f>
        <v>6.3755570381900703E-2</v>
      </c>
      <c r="XCZ2" s="61" t="s">
        <v>126</v>
      </c>
      <c r="XDA2" s="9">
        <v>3</v>
      </c>
      <c r="XDB2" s="6" t="s">
        <v>124</v>
      </c>
      <c r="XDC2" s="60" t="e">
        <f>(XDD2/'1. Портфель'!#REF!)*100</f>
        <v>#REF!</v>
      </c>
      <c r="XDD2" s="61">
        <v>6499</v>
      </c>
      <c r="XDE2" s="60">
        <v>0.06</v>
      </c>
      <c r="XDF2" s="61">
        <v>7395.7219999999998</v>
      </c>
      <c r="XDG2" s="60">
        <f t="shared" ref="XDG2" si="2041">(6197/9719935)*100</f>
        <v>6.3755570381900703E-2</v>
      </c>
      <c r="XDH2" s="61" t="s">
        <v>126</v>
      </c>
      <c r="XDI2" s="9">
        <v>3</v>
      </c>
      <c r="XDJ2" s="6" t="s">
        <v>124</v>
      </c>
      <c r="XDK2" s="60" t="e">
        <f>(XDL2/'1. Портфель'!#REF!)*100</f>
        <v>#REF!</v>
      </c>
      <c r="XDL2" s="61">
        <v>6499</v>
      </c>
      <c r="XDM2" s="60">
        <v>0.06</v>
      </c>
      <c r="XDN2" s="61">
        <v>7395.7219999999998</v>
      </c>
      <c r="XDO2" s="60">
        <f t="shared" ref="XDO2" si="2042">(6197/9719935)*100</f>
        <v>6.3755570381900703E-2</v>
      </c>
      <c r="XDP2" s="61" t="s">
        <v>126</v>
      </c>
      <c r="XDQ2" s="9">
        <v>3</v>
      </c>
      <c r="XDR2" s="6" t="s">
        <v>124</v>
      </c>
      <c r="XDS2" s="60" t="e">
        <f>(XDT2/'1. Портфель'!#REF!)*100</f>
        <v>#REF!</v>
      </c>
      <c r="XDT2" s="61">
        <v>6499</v>
      </c>
      <c r="XDU2" s="60">
        <v>0.06</v>
      </c>
      <c r="XDV2" s="61">
        <v>7395.7219999999998</v>
      </c>
      <c r="XDW2" s="60">
        <f t="shared" ref="XDW2" si="2043">(6197/9719935)*100</f>
        <v>6.3755570381900703E-2</v>
      </c>
      <c r="XDX2" s="61" t="s">
        <v>126</v>
      </c>
      <c r="XDY2" s="9">
        <v>3</v>
      </c>
      <c r="XDZ2" s="6" t="s">
        <v>124</v>
      </c>
      <c r="XEA2" s="60" t="e">
        <f>(XEB2/'1. Портфель'!#REF!)*100</f>
        <v>#REF!</v>
      </c>
      <c r="XEB2" s="61">
        <v>6499</v>
      </c>
      <c r="XEC2" s="60">
        <v>0.06</v>
      </c>
      <c r="XED2" s="61">
        <v>7395.7219999999998</v>
      </c>
      <c r="XEE2" s="60">
        <f t="shared" ref="XEE2" si="2044">(6197/9719935)*100</f>
        <v>6.3755570381900703E-2</v>
      </c>
      <c r="XEF2" s="61" t="s">
        <v>126</v>
      </c>
      <c r="XEG2" s="9">
        <v>3</v>
      </c>
      <c r="XEH2" s="6" t="s">
        <v>124</v>
      </c>
      <c r="XEI2" s="60" t="e">
        <f>(XEJ2/'1. Портфель'!#REF!)*100</f>
        <v>#REF!</v>
      </c>
      <c r="XEJ2" s="61">
        <v>6499</v>
      </c>
      <c r="XEK2" s="60">
        <v>0.06</v>
      </c>
      <c r="XEL2" s="61">
        <v>7395.7219999999998</v>
      </c>
      <c r="XEM2" s="60">
        <f t="shared" ref="XEM2" si="2045">(6197/9719935)*100</f>
        <v>6.3755570381900703E-2</v>
      </c>
      <c r="XEN2" s="61" t="s">
        <v>126</v>
      </c>
      <c r="XEO2" s="9">
        <v>3</v>
      </c>
      <c r="XEP2" s="6" t="s">
        <v>124</v>
      </c>
      <c r="XEQ2" s="60" t="e">
        <f>(XER2/'1. Портфель'!#REF!)*100</f>
        <v>#REF!</v>
      </c>
      <c r="XER2" s="61">
        <v>6499</v>
      </c>
      <c r="XES2" s="60">
        <v>0.06</v>
      </c>
      <c r="XET2" s="61">
        <v>7395.7219999999998</v>
      </c>
      <c r="XEU2" s="60">
        <f t="shared" ref="XEU2" si="2046">(6197/9719935)*100</f>
        <v>6.3755570381900703E-2</v>
      </c>
      <c r="XEV2" s="61" t="s">
        <v>126</v>
      </c>
      <c r="XEW2" s="9">
        <v>3</v>
      </c>
      <c r="XEX2" s="6" t="s">
        <v>124</v>
      </c>
      <c r="XEY2" s="60" t="e">
        <f>(XEZ2/'1. Портфель'!#REF!)*100</f>
        <v>#REF!</v>
      </c>
      <c r="XEZ2" s="61">
        <v>6499</v>
      </c>
      <c r="XFA2" s="60">
        <v>0.06</v>
      </c>
      <c r="XFB2" s="61">
        <v>7395.7219999999998</v>
      </c>
      <c r="XFC2" s="60">
        <f t="shared" ref="XFC2" si="2047">(6197/9719935)*100</f>
        <v>6.3755570381900703E-2</v>
      </c>
      <c r="XFD2" s="61" t="s">
        <v>126</v>
      </c>
    </row>
    <row r="3" spans="1:16384" s="92" customFormat="1" x14ac:dyDescent="0.35">
      <c r="A3" s="9">
        <v>2</v>
      </c>
      <c r="B3" s="6" t="s">
        <v>141</v>
      </c>
      <c r="C3" s="60">
        <f>(D3/'1. Портфель'!C23)*100</f>
        <v>4.8307101835964338E-2</v>
      </c>
      <c r="D3" s="61">
        <v>3281</v>
      </c>
      <c r="E3" s="60">
        <f>(F3/'1. Портфель'!E23)*100</f>
        <v>4.5417335870355478E-2</v>
      </c>
      <c r="F3" s="61">
        <v>2976</v>
      </c>
      <c r="G3" s="60">
        <v>0.04</v>
      </c>
      <c r="H3" s="61">
        <v>2443</v>
      </c>
      <c r="I3" s="61">
        <v>4264077</v>
      </c>
      <c r="J3" s="59">
        <v>4715975</v>
      </c>
    </row>
    <row r="4" spans="1:16384" s="92" customFormat="1" x14ac:dyDescent="0.35">
      <c r="A4" s="9">
        <v>3</v>
      </c>
      <c r="B4" s="6" t="s">
        <v>33</v>
      </c>
      <c r="C4" s="60">
        <f>(D4/'1. Портфель'!C18)*100</f>
        <v>8.8530091839487235E-2</v>
      </c>
      <c r="D4" s="61">
        <v>15534.64372</v>
      </c>
      <c r="E4" s="60">
        <f>(F4/'1. Портфель'!E18)*100</f>
        <v>0.15787025961075252</v>
      </c>
      <c r="F4" s="61">
        <v>24244</v>
      </c>
      <c r="G4" s="60">
        <v>0.08</v>
      </c>
      <c r="H4" s="61">
        <v>10807.526039999999</v>
      </c>
    </row>
    <row r="5" spans="1:16384" s="92" customFormat="1" x14ac:dyDescent="0.35">
      <c r="A5" s="9">
        <v>4</v>
      </c>
      <c r="B5" s="6" t="s">
        <v>125</v>
      </c>
      <c r="C5" s="60">
        <f>(D5/'1. Портфель'!C26)*100</f>
        <v>0.11870806936116285</v>
      </c>
      <c r="D5" s="61">
        <v>6260</v>
      </c>
      <c r="E5" s="60">
        <v>0.08</v>
      </c>
      <c r="F5" s="61">
        <v>3756</v>
      </c>
      <c r="G5" s="60">
        <f>(3387/4449083)*100</f>
        <v>7.612804706048415E-2</v>
      </c>
      <c r="H5" s="61" t="s">
        <v>127</v>
      </c>
    </row>
    <row r="6" spans="1:16384" s="92" customFormat="1" x14ac:dyDescent="0.35">
      <c r="A6" s="9">
        <v>5</v>
      </c>
      <c r="B6" s="6" t="s">
        <v>107</v>
      </c>
      <c r="C6" s="60">
        <f>(D6/'1. Портфель'!C14)*100</f>
        <v>0.13720399947578615</v>
      </c>
      <c r="D6" s="61">
        <v>86469.18649999988</v>
      </c>
      <c r="E6" s="60">
        <v>0.12</v>
      </c>
      <c r="F6" s="61">
        <v>69208.03301999993</v>
      </c>
      <c r="G6" s="60">
        <v>0.14000000000000001</v>
      </c>
      <c r="H6" s="61">
        <v>78853.52</v>
      </c>
      <c r="I6" s="61">
        <v>49730244</v>
      </c>
      <c r="J6" s="59">
        <v>52605835.449379802</v>
      </c>
    </row>
    <row r="7" spans="1:16384" x14ac:dyDescent="0.35">
      <c r="A7" s="9">
        <v>6</v>
      </c>
      <c r="B7" s="6" t="s">
        <v>16</v>
      </c>
      <c r="C7" s="60">
        <f>(D7/'1. Портфель'!C27)*100</f>
        <v>0.16104763387230697</v>
      </c>
      <c r="D7" s="61">
        <v>5992.5</v>
      </c>
      <c r="E7" s="60">
        <f>(F7/'1. Портфель'!E27)*100</f>
        <v>0.17706091126594423</v>
      </c>
      <c r="F7" s="61">
        <v>6538.9</v>
      </c>
      <c r="G7" s="60">
        <f>(H7/'1. Портфель'!G27)*100</f>
        <v>0.23194959360576103</v>
      </c>
      <c r="H7" s="61">
        <v>7452</v>
      </c>
      <c r="I7" s="61">
        <v>2209707</v>
      </c>
      <c r="J7" s="59">
        <v>2540728.4</v>
      </c>
    </row>
    <row r="8" spans="1:16384" s="92" customFormat="1" x14ac:dyDescent="0.35">
      <c r="A8" s="9">
        <v>7</v>
      </c>
      <c r="B8" s="6" t="s">
        <v>15</v>
      </c>
      <c r="C8" s="60">
        <f>(D8/'1. Портфель'!C25)*100</f>
        <v>0.33263219732316568</v>
      </c>
      <c r="D8" s="61">
        <v>19221.4915</v>
      </c>
      <c r="E8" s="60">
        <v>0.28000000000000003</v>
      </c>
      <c r="F8" s="61">
        <v>15712.952499999999</v>
      </c>
      <c r="G8" s="60">
        <v>0.38</v>
      </c>
      <c r="H8" s="61">
        <v>20443</v>
      </c>
      <c r="I8" s="61">
        <v>3640942.643480001</v>
      </c>
      <c r="J8" s="59">
        <f>3488819.18+852680</f>
        <v>4341499.18</v>
      </c>
    </row>
    <row r="9" spans="1:16384" s="92" customFormat="1" x14ac:dyDescent="0.35">
      <c r="A9" s="9">
        <v>8</v>
      </c>
      <c r="B9" s="6" t="s">
        <v>114</v>
      </c>
      <c r="C9" s="60">
        <f>(D9/'1. Портфель'!C7)*100</f>
        <v>0.33321745565855143</v>
      </c>
      <c r="D9" s="61">
        <v>482343</v>
      </c>
      <c r="E9" s="60">
        <f>(F9/'1. Портфель'!E7)*100</f>
        <v>0.38826486516202818</v>
      </c>
      <c r="F9" s="61">
        <v>538519</v>
      </c>
      <c r="G9" s="60">
        <v>0.52</v>
      </c>
      <c r="H9" s="61">
        <v>666439</v>
      </c>
    </row>
    <row r="10" spans="1:16384" s="92" customFormat="1" x14ac:dyDescent="0.35">
      <c r="A10" s="96">
        <v>9</v>
      </c>
      <c r="B10" s="6" t="s">
        <v>105</v>
      </c>
      <c r="C10" s="60">
        <f>(D10/'1. Портфель'!C20)*100</f>
        <v>0.37817951275286876</v>
      </c>
      <c r="D10" s="61">
        <v>44883.516929999998</v>
      </c>
      <c r="E10" s="60">
        <v>0.38</v>
      </c>
      <c r="F10" s="61">
        <v>44346.37</v>
      </c>
      <c r="G10" s="60">
        <v>0.57999999999999996</v>
      </c>
      <c r="H10" s="61">
        <v>63547.640879999999</v>
      </c>
    </row>
    <row r="11" spans="1:16384" s="92" customFormat="1" x14ac:dyDescent="0.35">
      <c r="A11" s="9">
        <v>10</v>
      </c>
      <c r="B11" s="6" t="s">
        <v>9</v>
      </c>
      <c r="C11" s="60">
        <f>(D11/'1. Портфель'!C24)*100</f>
        <v>0.42481675249022743</v>
      </c>
      <c r="D11" s="61">
        <v>26161</v>
      </c>
      <c r="E11" s="60">
        <v>0.54</v>
      </c>
      <c r="F11" s="61">
        <v>34066.78</v>
      </c>
      <c r="G11" s="60">
        <f>(H11/5519321)*100</f>
        <v>0.53952288696381312</v>
      </c>
      <c r="H11" s="61">
        <v>29778</v>
      </c>
    </row>
    <row r="12" spans="1:16384" s="92" customFormat="1" x14ac:dyDescent="0.35">
      <c r="A12" s="9">
        <v>11</v>
      </c>
      <c r="B12" s="6" t="s">
        <v>123</v>
      </c>
      <c r="C12" s="60">
        <f>(D12/'1. Портфель'!C3)*100</f>
        <v>0.621517817598918</v>
      </c>
      <c r="D12" s="61">
        <v>2448022.4810000001</v>
      </c>
      <c r="E12" s="60">
        <v>0.67</v>
      </c>
      <c r="F12" s="61">
        <v>2527498.9853953202</v>
      </c>
      <c r="G12" s="60" t="s">
        <v>22</v>
      </c>
      <c r="H12" s="61" t="s">
        <v>22</v>
      </c>
    </row>
    <row r="13" spans="1:16384" s="92" customFormat="1" x14ac:dyDescent="0.35">
      <c r="A13" s="9">
        <v>12</v>
      </c>
      <c r="B13" s="8" t="s">
        <v>101</v>
      </c>
      <c r="C13" s="60">
        <f>(D13/'1. Портфель'!C8)*100</f>
        <v>0.86172263005351202</v>
      </c>
      <c r="D13" s="61">
        <v>939524.158490006</v>
      </c>
      <c r="E13" s="60">
        <v>0.46</v>
      </c>
      <c r="F13" s="61">
        <v>392807</v>
      </c>
      <c r="G13" s="60">
        <f>(H13/55621673)*100</f>
        <v>0.33618550092874772</v>
      </c>
      <c r="H13" s="61">
        <v>186992</v>
      </c>
    </row>
    <row r="14" spans="1:16384" s="92" customFormat="1" x14ac:dyDescent="0.35">
      <c r="A14" s="9">
        <v>13</v>
      </c>
      <c r="B14" s="6" t="s">
        <v>46</v>
      </c>
      <c r="C14" s="60">
        <f>(D14/'1. Портфель'!C15)*100</f>
        <v>1.0316875920884543</v>
      </c>
      <c r="D14" s="61">
        <v>371362.40914</v>
      </c>
      <c r="E14" s="60">
        <f>(F14/'1. Портфель'!E15)*100</f>
        <v>1.1042286112806046</v>
      </c>
      <c r="F14" s="61">
        <v>382785</v>
      </c>
      <c r="G14" s="60">
        <v>1.1599999999999999</v>
      </c>
      <c r="H14" s="61">
        <v>393586</v>
      </c>
    </row>
    <row r="15" spans="1:16384" s="92" customFormat="1" x14ac:dyDescent="0.35">
      <c r="A15" s="9">
        <v>14</v>
      </c>
      <c r="B15" s="6" t="s">
        <v>3</v>
      </c>
      <c r="C15" s="60">
        <f>(D15/'1. Портфель'!C11)*100</f>
        <v>1.5753851859571617</v>
      </c>
      <c r="D15" s="61">
        <v>1048859</v>
      </c>
      <c r="E15" s="60">
        <v>1.55</v>
      </c>
      <c r="F15" s="61">
        <v>996462.77</v>
      </c>
      <c r="G15" s="60">
        <v>4.16</v>
      </c>
      <c r="H15" s="61">
        <v>2495939.9824100002</v>
      </c>
      <c r="I15" s="61">
        <v>39301528.2126102</v>
      </c>
      <c r="J15" s="59">
        <v>44055125</v>
      </c>
    </row>
    <row r="16" spans="1:16384" s="92" customFormat="1" x14ac:dyDescent="0.35">
      <c r="A16" s="9">
        <v>15</v>
      </c>
      <c r="B16" s="6" t="s">
        <v>106</v>
      </c>
      <c r="C16" s="60">
        <f>(D16/'1. Портфель'!C10)*100</f>
        <v>3.5162587051868233</v>
      </c>
      <c r="D16" s="61">
        <v>2828988.6701199999</v>
      </c>
      <c r="E16" s="60">
        <f>(F16/'1. Портфель'!E10)*100</f>
        <v>3.2435503554467005</v>
      </c>
      <c r="F16" s="61">
        <v>2427944.38319</v>
      </c>
      <c r="G16" s="60">
        <v>3.57</v>
      </c>
      <c r="H16" s="61">
        <v>2393151.5038899998</v>
      </c>
      <c r="I16" s="61">
        <v>50831206.281499699</v>
      </c>
      <c r="J16" s="59">
        <v>60516488.567430198</v>
      </c>
    </row>
    <row r="17" spans="1:9" hidden="1" x14ac:dyDescent="0.35">
      <c r="A17" s="9"/>
      <c r="B17" s="6"/>
      <c r="C17" s="60"/>
      <c r="D17" s="61"/>
      <c r="E17" s="60"/>
      <c r="F17" s="61"/>
      <c r="G17" s="60"/>
      <c r="H17" s="61"/>
    </row>
    <row r="18" spans="1:9" hidden="1" x14ac:dyDescent="0.35">
      <c r="A18" s="9"/>
      <c r="B18" s="6"/>
      <c r="C18" s="60"/>
      <c r="D18" s="61"/>
      <c r="E18" s="60"/>
      <c r="F18" s="61"/>
      <c r="G18" s="60"/>
      <c r="H18" s="61"/>
      <c r="I18" s="92"/>
    </row>
    <row r="19" spans="1:9" hidden="1" x14ac:dyDescent="0.35">
      <c r="A19" s="9"/>
      <c r="B19" s="6"/>
      <c r="C19" s="60"/>
      <c r="D19" s="61"/>
      <c r="E19" s="60"/>
      <c r="F19" s="61"/>
      <c r="G19" s="60"/>
      <c r="H19" s="61"/>
      <c r="I19" s="92"/>
    </row>
    <row r="20" spans="1:9" hidden="1" x14ac:dyDescent="0.35">
      <c r="A20" s="9"/>
      <c r="B20" s="6"/>
      <c r="C20" s="60"/>
      <c r="D20" s="61"/>
      <c r="E20" s="60"/>
      <c r="F20" s="61"/>
      <c r="G20" s="60"/>
      <c r="H20" s="61"/>
      <c r="I20" s="92"/>
    </row>
    <row r="21" spans="1:9" hidden="1" x14ac:dyDescent="0.35">
      <c r="A21" s="9"/>
      <c r="B21" s="6"/>
      <c r="C21" s="60"/>
      <c r="D21" s="61"/>
      <c r="E21" s="60"/>
      <c r="F21" s="61"/>
      <c r="G21" s="60"/>
      <c r="H21" s="61"/>
    </row>
    <row r="22" spans="1:9" hidden="1" x14ac:dyDescent="0.35">
      <c r="A22" s="9"/>
      <c r="B22" s="6"/>
      <c r="C22" s="60"/>
      <c r="D22" s="61"/>
      <c r="E22" s="60"/>
      <c r="F22" s="61"/>
      <c r="G22" s="60"/>
      <c r="H22" s="61"/>
    </row>
    <row r="23" spans="1:9" hidden="1" x14ac:dyDescent="0.35">
      <c r="A23" s="9"/>
      <c r="B23" s="6"/>
      <c r="C23" s="60"/>
      <c r="D23" s="61"/>
      <c r="E23" s="60"/>
      <c r="F23" s="61"/>
      <c r="G23" s="60"/>
      <c r="H23" s="61"/>
    </row>
    <row r="24" spans="1:9" hidden="1" x14ac:dyDescent="0.35">
      <c r="A24" s="9"/>
      <c r="B24" s="6"/>
      <c r="C24" s="60"/>
      <c r="D24" s="61"/>
      <c r="E24" s="60"/>
      <c r="F24" s="61"/>
      <c r="G24" s="60"/>
      <c r="H24" s="61"/>
    </row>
    <row r="25" spans="1:9" hidden="1" x14ac:dyDescent="0.35">
      <c r="A25" s="9"/>
      <c r="B25" s="6"/>
      <c r="C25" s="60"/>
      <c r="D25" s="61"/>
      <c r="E25" s="60"/>
      <c r="F25" s="61"/>
      <c r="G25" s="60"/>
      <c r="H25" s="61"/>
    </row>
    <row r="26" spans="1:9" hidden="1" x14ac:dyDescent="0.35">
      <c r="A26" s="9"/>
      <c r="B26" s="6"/>
      <c r="C26" s="60"/>
      <c r="D26" s="61"/>
      <c r="E26" s="60"/>
      <c r="F26" s="61"/>
      <c r="G26" s="60"/>
      <c r="H26" s="61"/>
    </row>
    <row r="27" spans="1:9" x14ac:dyDescent="0.35">
      <c r="A27" s="9">
        <v>16</v>
      </c>
      <c r="B27" s="6" t="s">
        <v>139</v>
      </c>
      <c r="C27" s="60">
        <f>(D27/'1. Портфель'!C22)*100</f>
        <v>4.9052673592119103</v>
      </c>
      <c r="D27" s="61">
        <v>470042.75</v>
      </c>
      <c r="E27" s="60"/>
      <c r="F27" s="61"/>
      <c r="G27" s="60"/>
      <c r="H27" s="61"/>
    </row>
    <row r="28" spans="1:9" s="92" customFormat="1" x14ac:dyDescent="0.35">
      <c r="A28" s="9">
        <v>17</v>
      </c>
      <c r="B28" s="6" t="s">
        <v>8</v>
      </c>
      <c r="C28" s="60">
        <f>(D28/'1. Портфель'!C16)*100</f>
        <v>5.533471543244314</v>
      </c>
      <c r="D28" s="61">
        <v>1324735</v>
      </c>
      <c r="E28" s="60">
        <f>(F28/'1. Портфель'!E16)*100</f>
        <v>1.3336121509134733</v>
      </c>
      <c r="F28" s="61">
        <v>320085</v>
      </c>
      <c r="G28" s="60">
        <f>(H28/'1. Портфель'!G16)*100</f>
        <v>1.2124813446658975</v>
      </c>
      <c r="H28" s="61">
        <v>286379</v>
      </c>
    </row>
    <row r="29" spans="1:9" x14ac:dyDescent="0.35">
      <c r="A29" s="9">
        <v>18</v>
      </c>
      <c r="B29" s="8" t="s">
        <v>11</v>
      </c>
      <c r="C29" s="60">
        <f>(D29/'1. Портфель'!C21)*100</f>
        <v>7.8512417073735925</v>
      </c>
      <c r="D29" s="61">
        <v>792442.50188999996</v>
      </c>
      <c r="E29" s="60">
        <f>(F29/'1. Портфель'!E21)*100</f>
        <v>5.4029815479131313</v>
      </c>
      <c r="F29" s="61">
        <v>402440</v>
      </c>
      <c r="G29" s="60">
        <f>(H29/'1. Портфель'!G21)*100</f>
        <v>2.1491599003029478</v>
      </c>
      <c r="H29" s="61">
        <v>163272</v>
      </c>
    </row>
    <row r="30" spans="1:9" x14ac:dyDescent="0.35">
      <c r="F30" s="92"/>
      <c r="G30" s="92"/>
      <c r="H30" s="92"/>
    </row>
    <row r="31" spans="1:9" x14ac:dyDescent="0.35">
      <c r="A31" s="126" t="s">
        <v>142</v>
      </c>
    </row>
    <row r="32" spans="1:9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</sheetData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J137"/>
  <sheetViews>
    <sheetView zoomScale="81" zoomScaleNormal="81" zoomScalePageLayoutView="120" workbookViewId="0">
      <selection activeCell="S19" sqref="S19"/>
    </sheetView>
  </sheetViews>
  <sheetFormatPr defaultColWidth="0" defaultRowHeight="14.5" zeroHeight="1" x14ac:dyDescent="0.35"/>
  <cols>
    <col min="1" max="1" width="11.81640625" style="88" customWidth="1"/>
    <col min="2" max="11" width="17.81640625" style="18" customWidth="1"/>
    <col min="12" max="12" width="12.54296875" style="18" customWidth="1"/>
    <col min="13" max="13" width="12.453125" style="18" customWidth="1"/>
    <col min="14" max="14" width="9.453125" style="18" customWidth="1"/>
    <col min="15" max="15" width="10.54296875" style="18" customWidth="1"/>
    <col min="16" max="16" width="12" style="18" customWidth="1"/>
    <col min="17" max="17" width="11" style="18" customWidth="1"/>
    <col min="18" max="18" width="12" style="18" customWidth="1"/>
    <col min="19" max="19" width="18.453125" style="88" customWidth="1"/>
    <col min="20" max="20" width="19.453125" style="88" customWidth="1"/>
    <col min="21" max="21" width="15.54296875" style="88" customWidth="1"/>
    <col min="22" max="22" width="17.81640625" style="88" customWidth="1"/>
    <col min="23" max="24" width="17.453125" style="88" customWidth="1"/>
    <col min="25" max="25" width="16.54296875" style="88" customWidth="1"/>
    <col min="26" max="26" width="16" style="88" customWidth="1"/>
    <col min="27" max="27" width="18.81640625" style="88" customWidth="1"/>
    <col min="28" max="29" width="14.453125" style="88" customWidth="1"/>
    <col min="30" max="30" width="16.54296875" style="88" hidden="1" customWidth="1"/>
    <col min="31" max="31" width="12.81640625" style="88" hidden="1" customWidth="1"/>
    <col min="32" max="32" width="10.81640625" style="88" hidden="1" customWidth="1"/>
    <col min="33" max="33" width="17.1796875" style="88" hidden="1" customWidth="1"/>
    <col min="34" max="41" width="0" style="88" hidden="1" customWidth="1"/>
    <col min="42" max="45" width="10.81640625" style="88" hidden="1" customWidth="1"/>
    <col min="46" max="50" width="0" style="88" hidden="1" customWidth="1"/>
    <col min="51" max="56" width="10.81640625" style="88" hidden="1" customWidth="1"/>
    <col min="57" max="58" width="0" style="88" hidden="1" customWidth="1"/>
    <col min="59" max="64" width="10.81640625" style="88" hidden="1" customWidth="1"/>
    <col min="65" max="66" width="0" style="88" hidden="1" customWidth="1"/>
    <col min="67" max="72" width="10.81640625" style="88" hidden="1" customWidth="1"/>
    <col min="73" max="74" width="0" style="88" hidden="1" customWidth="1"/>
    <col min="75" max="80" width="10.81640625" style="88" hidden="1" customWidth="1"/>
    <col min="81" max="82" width="0" style="88" hidden="1" customWidth="1"/>
    <col min="83" max="88" width="10.81640625" style="88" hidden="1" customWidth="1"/>
    <col min="89" max="16384" width="8.81640625" style="88" hidden="1"/>
  </cols>
  <sheetData>
    <row r="1" spans="1:18" ht="33" customHeight="1" x14ac:dyDescent="0.35">
      <c r="A1" s="104" t="s">
        <v>19</v>
      </c>
      <c r="B1" s="106" t="s">
        <v>20</v>
      </c>
      <c r="C1" s="108" t="s">
        <v>134</v>
      </c>
      <c r="D1" s="109"/>
      <c r="E1" s="109"/>
      <c r="F1" s="109"/>
      <c r="G1" s="109"/>
      <c r="H1" s="109"/>
      <c r="I1" s="109"/>
      <c r="J1" s="109"/>
      <c r="K1" s="110"/>
      <c r="L1" s="92"/>
      <c r="M1" s="92"/>
      <c r="N1" s="92"/>
      <c r="O1" s="92"/>
      <c r="P1" s="92"/>
      <c r="Q1" s="92"/>
      <c r="R1" s="88"/>
    </row>
    <row r="2" spans="1:18" ht="80.150000000000006" customHeight="1" thickBot="1" x14ac:dyDescent="0.4">
      <c r="A2" s="105"/>
      <c r="B2" s="107"/>
      <c r="C2" s="32" t="s">
        <v>24</v>
      </c>
      <c r="D2" s="78" t="s">
        <v>91</v>
      </c>
      <c r="E2" s="78" t="s">
        <v>92</v>
      </c>
      <c r="F2" s="78" t="s">
        <v>93</v>
      </c>
      <c r="G2" s="78" t="s">
        <v>95</v>
      </c>
      <c r="H2" s="78" t="s">
        <v>96</v>
      </c>
      <c r="I2" s="78" t="s">
        <v>97</v>
      </c>
      <c r="J2" s="50" t="s">
        <v>98</v>
      </c>
      <c r="K2" s="50" t="s">
        <v>94</v>
      </c>
      <c r="L2" s="92"/>
      <c r="M2" s="92"/>
      <c r="N2" s="92"/>
      <c r="O2" s="92"/>
      <c r="P2" s="92"/>
      <c r="Q2" s="92"/>
      <c r="R2" s="88"/>
    </row>
    <row r="3" spans="1:18" s="92" customFormat="1" ht="15" thickBot="1" x14ac:dyDescent="0.4">
      <c r="A3" s="13">
        <v>1</v>
      </c>
      <c r="B3" s="16" t="s">
        <v>0</v>
      </c>
      <c r="C3" s="32">
        <v>631110140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" thickBot="1" x14ac:dyDescent="0.4">
      <c r="A4" s="13">
        <v>2</v>
      </c>
      <c r="B4" s="16" t="s">
        <v>65</v>
      </c>
      <c r="C4" s="32">
        <f>SUM(D4:K4)</f>
        <v>387635394.65618026</v>
      </c>
      <c r="D4" s="100">
        <v>152384159.92755011</v>
      </c>
      <c r="E4" s="100">
        <v>48521615.213929988</v>
      </c>
      <c r="F4" s="100">
        <v>3215634.1505299993</v>
      </c>
      <c r="G4" s="100">
        <v>20624417.850269988</v>
      </c>
      <c r="H4" s="100">
        <v>63083104.48506014</v>
      </c>
      <c r="I4" s="100">
        <v>32033755.069259986</v>
      </c>
      <c r="J4" s="100">
        <v>45738164.060240038</v>
      </c>
      <c r="K4" s="100">
        <v>22034543.89934</v>
      </c>
      <c r="L4" s="88"/>
      <c r="M4" s="88"/>
      <c r="N4" s="88"/>
      <c r="O4" s="88"/>
      <c r="P4" s="88"/>
      <c r="Q4" s="88"/>
      <c r="R4" s="88"/>
    </row>
    <row r="5" spans="1:18" s="92" customFormat="1" ht="15" thickBot="1" x14ac:dyDescent="0.4">
      <c r="A5" s="13">
        <v>3</v>
      </c>
      <c r="B5" s="16" t="s">
        <v>103</v>
      </c>
      <c r="C5" s="32">
        <f t="shared" ref="C5" si="0">SUM(D5:K5)</f>
        <v>61831872.992789961</v>
      </c>
      <c r="D5" s="100">
        <v>36451936.983249977</v>
      </c>
      <c r="E5" s="100">
        <v>8876286.6021399908</v>
      </c>
      <c r="F5" s="100"/>
      <c r="G5" s="100">
        <v>3502027.6487200004</v>
      </c>
      <c r="H5" s="100">
        <v>5814624.2040599976</v>
      </c>
      <c r="I5" s="100">
        <v>3444332.4465499981</v>
      </c>
      <c r="J5" s="100">
        <v>3553099.9101699977</v>
      </c>
      <c r="K5" s="100">
        <v>189565.19789999997</v>
      </c>
    </row>
    <row r="6" spans="1:18" s="92" customFormat="1" ht="15" thickBot="1" x14ac:dyDescent="0.4">
      <c r="A6" s="13">
        <v>4</v>
      </c>
      <c r="B6" s="16" t="s">
        <v>123</v>
      </c>
      <c r="C6" s="32">
        <f>SUM(D6:K6)</f>
        <v>54715000</v>
      </c>
      <c r="D6" s="100">
        <v>15285000</v>
      </c>
      <c r="E6" s="100">
        <v>7934000</v>
      </c>
      <c r="F6" s="100">
        <v>264000</v>
      </c>
      <c r="G6" s="100">
        <v>2551000</v>
      </c>
      <c r="H6" s="100">
        <v>8679000</v>
      </c>
      <c r="I6" s="100">
        <v>8727000</v>
      </c>
      <c r="J6" s="100">
        <v>7566000</v>
      </c>
      <c r="K6" s="100">
        <v>3709000</v>
      </c>
      <c r="L6" s="18"/>
      <c r="M6" s="18"/>
      <c r="N6" s="18"/>
      <c r="O6" s="18"/>
      <c r="P6" s="18"/>
      <c r="Q6" s="18"/>
      <c r="R6" s="18"/>
    </row>
    <row r="7" spans="1:18" s="92" customFormat="1" ht="15" thickBot="1" x14ac:dyDescent="0.4">
      <c r="A7" s="13">
        <v>5</v>
      </c>
      <c r="B7" s="16" t="s">
        <v>113</v>
      </c>
      <c r="C7" s="32">
        <f t="shared" ref="C7" si="1">SUM(D7:K7)</f>
        <v>54380883.343789987</v>
      </c>
      <c r="D7" s="100">
        <v>21596800.301509999</v>
      </c>
      <c r="E7" s="100">
        <v>11873161.724199999</v>
      </c>
      <c r="F7" s="100">
        <v>171272.04440000001</v>
      </c>
      <c r="G7" s="100">
        <v>2942439.42032</v>
      </c>
      <c r="H7" s="100">
        <v>6188796.7057400001</v>
      </c>
      <c r="I7" s="100">
        <v>6006716.1708899997</v>
      </c>
      <c r="J7" s="100">
        <v>4180678.8530299999</v>
      </c>
      <c r="K7" s="100">
        <v>1421018.1237000001</v>
      </c>
    </row>
    <row r="8" spans="1:18" s="92" customFormat="1" ht="15" thickBot="1" x14ac:dyDescent="0.4">
      <c r="A8" s="13">
        <v>6</v>
      </c>
      <c r="B8" s="16" t="s">
        <v>34</v>
      </c>
      <c r="C8" s="32">
        <f t="shared" ref="C8:C21" si="2">SUM(D8:K8)</f>
        <v>40993968</v>
      </c>
      <c r="D8" s="100">
        <v>22375309</v>
      </c>
      <c r="E8" s="100">
        <v>7597631</v>
      </c>
      <c r="F8" s="100"/>
      <c r="G8" s="100">
        <v>1226847</v>
      </c>
      <c r="H8" s="100">
        <v>3029756</v>
      </c>
      <c r="I8" s="100">
        <v>2675822</v>
      </c>
      <c r="J8" s="100">
        <v>2419874</v>
      </c>
      <c r="K8" s="100">
        <v>1668729</v>
      </c>
    </row>
    <row r="9" spans="1:18" s="92" customFormat="1" ht="15" thickBot="1" x14ac:dyDescent="0.4">
      <c r="A9" s="13">
        <v>7</v>
      </c>
      <c r="B9" s="16" t="s">
        <v>101</v>
      </c>
      <c r="C9" s="32">
        <f t="shared" si="2"/>
        <v>37373161.543600023</v>
      </c>
      <c r="D9" s="100">
        <v>15188220.080090018</v>
      </c>
      <c r="E9" s="100">
        <v>4615368.1118500018</v>
      </c>
      <c r="F9" s="100">
        <v>17182.202379999999</v>
      </c>
      <c r="G9" s="100">
        <v>2110831.2867400004</v>
      </c>
      <c r="H9" s="100">
        <v>5345041.2235300038</v>
      </c>
      <c r="I9" s="100">
        <v>3766657.7377600018</v>
      </c>
      <c r="J9" s="100">
        <v>3752845.121100002</v>
      </c>
      <c r="K9" s="100">
        <v>2577015.7801499986</v>
      </c>
    </row>
    <row r="10" spans="1:18" s="92" customFormat="1" ht="15" thickBot="1" x14ac:dyDescent="0.4">
      <c r="A10" s="13">
        <v>8</v>
      </c>
      <c r="B10" s="16" t="s">
        <v>114</v>
      </c>
      <c r="C10" s="32">
        <f t="shared" si="2"/>
        <v>30102645.959190007</v>
      </c>
      <c r="D10" s="100">
        <v>20974483.762470007</v>
      </c>
      <c r="E10" s="100">
        <v>5838117.9888699995</v>
      </c>
      <c r="F10" s="100"/>
      <c r="G10" s="100">
        <v>670652.42914000002</v>
      </c>
      <c r="H10" s="100">
        <v>950441.51599999983</v>
      </c>
      <c r="I10" s="100">
        <v>779370.00335999997</v>
      </c>
      <c r="J10" s="100">
        <v>889580.25935000007</v>
      </c>
      <c r="K10" s="100"/>
      <c r="L10" s="18"/>
      <c r="M10" s="18"/>
      <c r="N10" s="18"/>
      <c r="O10" s="18"/>
      <c r="P10" s="18"/>
      <c r="Q10" s="18"/>
      <c r="R10" s="18"/>
    </row>
    <row r="11" spans="1:18" ht="15" thickBot="1" x14ac:dyDescent="0.4">
      <c r="A11" s="13">
        <v>9</v>
      </c>
      <c r="B11" s="16" t="s">
        <v>35</v>
      </c>
      <c r="C11" s="32">
        <f t="shared" si="2"/>
        <v>16208026.330379998</v>
      </c>
      <c r="D11" s="100">
        <v>6705346.9232700001</v>
      </c>
      <c r="E11" s="100">
        <v>2023806.4889199999</v>
      </c>
      <c r="F11" s="100"/>
      <c r="G11" s="100">
        <v>976026.76463999995</v>
      </c>
      <c r="H11" s="100">
        <v>3339332.2850000001</v>
      </c>
      <c r="I11" s="100">
        <v>2192963.0550299999</v>
      </c>
      <c r="J11" s="100">
        <v>970550.81351999997</v>
      </c>
      <c r="K11" s="100"/>
      <c r="L11" s="88"/>
      <c r="M11" s="88"/>
      <c r="N11" s="88"/>
      <c r="O11" s="88"/>
      <c r="P11" s="88"/>
      <c r="Q11" s="88"/>
      <c r="R11" s="88"/>
    </row>
    <row r="12" spans="1:18" s="92" customFormat="1" ht="15" thickBot="1" x14ac:dyDescent="0.4">
      <c r="A12" s="13">
        <v>10</v>
      </c>
      <c r="B12" s="16" t="s">
        <v>106</v>
      </c>
      <c r="C12" s="32">
        <f t="shared" si="2"/>
        <v>15165317.289110005</v>
      </c>
      <c r="D12" s="100">
        <v>5605812.4066200033</v>
      </c>
      <c r="E12" s="100">
        <v>1996030.1497999993</v>
      </c>
      <c r="F12" s="100"/>
      <c r="G12" s="100">
        <v>1518074.2938500002</v>
      </c>
      <c r="H12" s="100">
        <v>3113935.6172500025</v>
      </c>
      <c r="I12" s="100">
        <v>1786796.9854499993</v>
      </c>
      <c r="J12" s="100">
        <v>1144667.83614</v>
      </c>
      <c r="K12" s="100"/>
    </row>
    <row r="13" spans="1:18" s="92" customFormat="1" ht="15" thickBot="1" x14ac:dyDescent="0.4">
      <c r="A13" s="13">
        <v>11</v>
      </c>
      <c r="B13" s="16" t="s">
        <v>68</v>
      </c>
      <c r="C13" s="32">
        <f t="shared" si="2"/>
        <v>13127844.676610004</v>
      </c>
      <c r="D13" s="100">
        <v>6196746.0927700009</v>
      </c>
      <c r="E13" s="100">
        <v>781333.53366000007</v>
      </c>
      <c r="F13" s="100"/>
      <c r="G13" s="100">
        <v>1143586.1675199999</v>
      </c>
      <c r="H13" s="100">
        <v>1916322.7185600004</v>
      </c>
      <c r="I13" s="100">
        <v>739221.88714999997</v>
      </c>
      <c r="J13" s="100">
        <v>1609941.66527</v>
      </c>
      <c r="K13" s="100">
        <v>740692.61168000009</v>
      </c>
    </row>
    <row r="14" spans="1:18" s="92" customFormat="1" ht="26.5" thickBot="1" x14ac:dyDescent="0.4">
      <c r="A14" s="13">
        <v>12</v>
      </c>
      <c r="B14" s="16" t="s">
        <v>107</v>
      </c>
      <c r="C14" s="32">
        <f t="shared" si="2"/>
        <v>11929750.302680001</v>
      </c>
      <c r="D14" s="100">
        <v>224095.24639999997</v>
      </c>
      <c r="E14" s="100">
        <v>11688615.15628</v>
      </c>
      <c r="F14" s="100"/>
      <c r="G14" s="100"/>
      <c r="H14" s="100"/>
      <c r="I14" s="100"/>
      <c r="J14" s="100">
        <v>17039.900000000001</v>
      </c>
      <c r="K14" s="100"/>
    </row>
    <row r="15" spans="1:18" s="92" customFormat="1" ht="15" thickBot="1" x14ac:dyDescent="0.4">
      <c r="A15" s="13">
        <v>13</v>
      </c>
      <c r="B15" s="16" t="s">
        <v>3</v>
      </c>
      <c r="C15" s="32">
        <f t="shared" si="2"/>
        <v>11105965</v>
      </c>
      <c r="D15" s="100">
        <v>9735619</v>
      </c>
      <c r="E15" s="100">
        <v>717199</v>
      </c>
      <c r="F15" s="100">
        <v>100089</v>
      </c>
      <c r="G15" s="100">
        <v>538871</v>
      </c>
      <c r="H15" s="100">
        <v>14187</v>
      </c>
      <c r="I15" s="100"/>
      <c r="J15" s="100"/>
      <c r="K15" s="100"/>
    </row>
    <row r="16" spans="1:18" s="92" customFormat="1" ht="15" thickBot="1" x14ac:dyDescent="0.4">
      <c r="A16" s="13">
        <v>14</v>
      </c>
      <c r="B16" s="16" t="s">
        <v>10</v>
      </c>
      <c r="C16" s="32">
        <f t="shared" si="2"/>
        <v>10975496.088170001</v>
      </c>
      <c r="D16" s="100">
        <v>4102700.0466800001</v>
      </c>
      <c r="E16" s="100">
        <v>3075102.7074899999</v>
      </c>
      <c r="F16" s="100">
        <v>39169.781000000003</v>
      </c>
      <c r="G16" s="100">
        <v>805830.34</v>
      </c>
      <c r="H16" s="100">
        <v>1431790.7549999999</v>
      </c>
      <c r="I16" s="100">
        <v>631677.25</v>
      </c>
      <c r="J16" s="100">
        <v>889225.20799999998</v>
      </c>
      <c r="K16" s="100"/>
    </row>
    <row r="17" spans="1:18" s="92" customFormat="1" ht="15" thickBot="1" x14ac:dyDescent="0.4">
      <c r="A17" s="13">
        <v>15</v>
      </c>
      <c r="B17" s="16" t="s">
        <v>118</v>
      </c>
      <c r="C17" s="32">
        <f t="shared" si="2"/>
        <v>6828157</v>
      </c>
      <c r="D17" s="100">
        <v>248959</v>
      </c>
      <c r="E17" s="100">
        <v>197827</v>
      </c>
      <c r="F17" s="100"/>
      <c r="G17" s="100">
        <v>6381371</v>
      </c>
      <c r="H17" s="100"/>
      <c r="I17" s="100"/>
      <c r="J17" s="100"/>
      <c r="K17" s="100"/>
    </row>
    <row r="18" spans="1:18" s="92" customFormat="1" ht="15" thickBot="1" x14ac:dyDescent="0.4">
      <c r="A18" s="13">
        <v>16</v>
      </c>
      <c r="B18" s="16" t="s">
        <v>46</v>
      </c>
      <c r="C18" s="32">
        <f t="shared" si="2"/>
        <v>5140380</v>
      </c>
      <c r="D18" s="100">
        <v>291026</v>
      </c>
      <c r="E18" s="100">
        <v>18030</v>
      </c>
      <c r="F18" s="100">
        <v>128971</v>
      </c>
      <c r="G18" s="100">
        <v>4349358</v>
      </c>
      <c r="H18" s="100">
        <v>282916</v>
      </c>
      <c r="I18" s="100">
        <v>14948</v>
      </c>
      <c r="J18" s="100">
        <v>53526</v>
      </c>
      <c r="K18" s="100">
        <v>1605</v>
      </c>
      <c r="M18" s="18"/>
      <c r="N18" s="18"/>
      <c r="O18" s="18"/>
      <c r="P18" s="18"/>
      <c r="Q18" s="18"/>
      <c r="R18" s="18"/>
    </row>
    <row r="19" spans="1:18" s="92" customFormat="1" ht="15" thickBot="1" x14ac:dyDescent="0.4">
      <c r="A19" s="13">
        <v>17</v>
      </c>
      <c r="B19" s="16" t="s">
        <v>33</v>
      </c>
      <c r="C19" s="32">
        <f t="shared" si="2"/>
        <v>4162518.2723199991</v>
      </c>
      <c r="D19" s="100">
        <v>1739896.8965399999</v>
      </c>
      <c r="E19" s="100">
        <v>596745.95496</v>
      </c>
      <c r="F19" s="100"/>
      <c r="G19" s="100">
        <v>1198883.214089999</v>
      </c>
      <c r="H19" s="100">
        <v>477476.74096000008</v>
      </c>
      <c r="I19" s="100">
        <v>88869.933949999991</v>
      </c>
      <c r="J19" s="100">
        <v>60645.531819999989</v>
      </c>
      <c r="K19" s="100"/>
      <c r="M19" s="18"/>
      <c r="N19" s="18"/>
      <c r="O19" s="18"/>
      <c r="P19" s="18"/>
      <c r="Q19" s="18"/>
      <c r="R19" s="18"/>
    </row>
    <row r="20" spans="1:18" s="92" customFormat="1" ht="39" thickBot="1" x14ac:dyDescent="0.4">
      <c r="A20" s="13">
        <v>18</v>
      </c>
      <c r="B20" s="16" t="s">
        <v>129</v>
      </c>
      <c r="C20" s="32">
        <f t="shared" si="2"/>
        <v>3419574.798</v>
      </c>
      <c r="D20" s="100">
        <f>1463579683/1000</f>
        <v>1463579.683</v>
      </c>
      <c r="E20" s="100">
        <f>212435519/1000</f>
        <v>212435.519</v>
      </c>
      <c r="F20" s="100">
        <f>10119023/1000</f>
        <v>10119.022999999999</v>
      </c>
      <c r="G20" s="100">
        <f>97691582/1000</f>
        <v>97691.581999999995</v>
      </c>
      <c r="H20" s="100">
        <f>632948040/1000</f>
        <v>632948.04</v>
      </c>
      <c r="I20" s="100">
        <f>844971344/1000</f>
        <v>844971.34400000004</v>
      </c>
      <c r="J20" s="100">
        <f>157829607/1000</f>
        <v>157829.60699999999</v>
      </c>
      <c r="K20" s="100"/>
      <c r="M20" s="18"/>
      <c r="N20" s="18"/>
      <c r="O20" s="18"/>
      <c r="P20" s="18"/>
      <c r="Q20" s="18"/>
      <c r="R20" s="18"/>
    </row>
    <row r="21" spans="1:18" s="92" customFormat="1" ht="15" thickBot="1" x14ac:dyDescent="0.4">
      <c r="A21" s="13">
        <v>19</v>
      </c>
      <c r="B21" s="16" t="s">
        <v>9</v>
      </c>
      <c r="C21" s="32">
        <f t="shared" si="2"/>
        <v>2992251.64347</v>
      </c>
      <c r="D21" s="100">
        <v>909141.97045000002</v>
      </c>
      <c r="E21" s="100">
        <v>328348.41469000001</v>
      </c>
      <c r="F21" s="100"/>
      <c r="G21" s="100"/>
      <c r="H21" s="100"/>
      <c r="I21" s="100">
        <v>437893.21769000002</v>
      </c>
      <c r="J21" s="100">
        <v>145928.0295</v>
      </c>
      <c r="K21" s="100">
        <v>1170940.0111400001</v>
      </c>
      <c r="M21" s="18"/>
      <c r="N21" s="18"/>
      <c r="O21" s="18"/>
      <c r="P21" s="18"/>
      <c r="Q21" s="18"/>
      <c r="R21" s="18"/>
    </row>
    <row r="22" spans="1:18" s="92" customFormat="1" ht="39" thickBot="1" x14ac:dyDescent="0.4">
      <c r="A22" s="13">
        <v>20</v>
      </c>
      <c r="B22" s="8" t="s">
        <v>11</v>
      </c>
      <c r="C22" s="32">
        <f t="shared" ref="C22:C23" si="3">SUM(D22:K22)</f>
        <v>2983287.3561900002</v>
      </c>
      <c r="D22" s="100">
        <v>1823153.0767400002</v>
      </c>
      <c r="E22" s="100">
        <v>526325.05108999996</v>
      </c>
      <c r="F22" s="100">
        <v>102217.46838999998</v>
      </c>
      <c r="G22" s="100">
        <v>421655.97459999996</v>
      </c>
      <c r="H22" s="100">
        <v>109935.78536999998</v>
      </c>
      <c r="I22" s="100"/>
      <c r="J22" s="100"/>
      <c r="K22" s="100"/>
      <c r="M22" s="18"/>
      <c r="N22" s="18"/>
      <c r="O22" s="18"/>
      <c r="P22" s="18"/>
      <c r="Q22" s="18"/>
      <c r="R22" s="18"/>
    </row>
    <row r="23" spans="1:18" s="92" customFormat="1" ht="15" thickBot="1" x14ac:dyDescent="0.4">
      <c r="A23" s="13">
        <v>21</v>
      </c>
      <c r="B23" s="16" t="s">
        <v>8</v>
      </c>
      <c r="C23" s="32">
        <f t="shared" si="3"/>
        <v>2206615.1060000001</v>
      </c>
      <c r="D23" s="100">
        <v>1459309.4450000001</v>
      </c>
      <c r="E23" s="100">
        <v>278681.185</v>
      </c>
      <c r="F23" s="100"/>
      <c r="G23" s="100">
        <v>46389.589</v>
      </c>
      <c r="H23" s="100">
        <v>284258.75799999997</v>
      </c>
      <c r="I23" s="100">
        <v>80700.413</v>
      </c>
      <c r="J23" s="100">
        <v>57275.716</v>
      </c>
      <c r="K23" s="100"/>
      <c r="M23" s="18"/>
      <c r="N23" s="18"/>
      <c r="O23" s="18"/>
      <c r="P23" s="18"/>
      <c r="Q23" s="18"/>
      <c r="R23" s="18"/>
    </row>
    <row r="24" spans="1:18" s="92" customFormat="1" ht="15" thickBot="1" x14ac:dyDescent="0.4">
      <c r="A24" s="13">
        <v>22</v>
      </c>
      <c r="B24" s="16" t="s">
        <v>104</v>
      </c>
      <c r="C24" s="32">
        <f t="shared" ref="C24:C70" si="4">SUM(D24:K24)</f>
        <v>1695520.3199999998</v>
      </c>
      <c r="D24" s="100">
        <v>1168658.73</v>
      </c>
      <c r="E24" s="100">
        <v>301734.74000000005</v>
      </c>
      <c r="F24" s="100"/>
      <c r="G24" s="100">
        <v>48101.42</v>
      </c>
      <c r="H24" s="100">
        <v>26841.879999999997</v>
      </c>
      <c r="I24" s="100">
        <v>90638.42</v>
      </c>
      <c r="J24" s="100">
        <v>27432.560000000001</v>
      </c>
      <c r="K24" s="100">
        <v>32112.57</v>
      </c>
    </row>
    <row r="25" spans="1:18" s="92" customFormat="1" ht="15" thickBot="1" x14ac:dyDescent="0.4">
      <c r="A25" s="13">
        <v>23</v>
      </c>
      <c r="B25" s="16" t="s">
        <v>105</v>
      </c>
      <c r="C25" s="32">
        <f t="shared" si="4"/>
        <v>1482639</v>
      </c>
      <c r="D25" s="100"/>
      <c r="E25" s="100"/>
      <c r="F25" s="100"/>
      <c r="G25" s="100">
        <v>1482639</v>
      </c>
      <c r="H25" s="100"/>
      <c r="I25" s="100"/>
      <c r="J25" s="100"/>
      <c r="K25" s="100"/>
    </row>
    <row r="26" spans="1:18" s="92" customFormat="1" ht="15" thickBot="1" x14ac:dyDescent="0.4">
      <c r="A26" s="13">
        <v>24</v>
      </c>
      <c r="B26" s="16" t="s">
        <v>17</v>
      </c>
      <c r="C26" s="32">
        <f t="shared" si="4"/>
        <v>1039441</v>
      </c>
      <c r="D26" s="100"/>
      <c r="E26" s="100"/>
      <c r="F26" s="100"/>
      <c r="G26" s="100"/>
      <c r="H26" s="100"/>
      <c r="I26" s="100">
        <v>1039441</v>
      </c>
      <c r="J26" s="100"/>
      <c r="K26" s="100"/>
    </row>
    <row r="27" spans="1:18" s="92" customFormat="1" ht="39" thickBot="1" x14ac:dyDescent="0.4">
      <c r="A27" s="13">
        <v>25</v>
      </c>
      <c r="B27" s="16" t="s">
        <v>128</v>
      </c>
      <c r="C27" s="32">
        <f t="shared" si="4"/>
        <v>1017530</v>
      </c>
      <c r="D27" s="100"/>
      <c r="E27" s="100">
        <v>17779</v>
      </c>
      <c r="F27" s="100"/>
      <c r="G27" s="100">
        <v>3285</v>
      </c>
      <c r="H27" s="100">
        <v>299463</v>
      </c>
      <c r="I27" s="100">
        <v>554677</v>
      </c>
      <c r="J27" s="100">
        <v>142326</v>
      </c>
      <c r="K27" s="100"/>
      <c r="M27" s="18"/>
      <c r="N27" s="18"/>
      <c r="O27" s="18"/>
      <c r="P27" s="18"/>
      <c r="Q27" s="18"/>
      <c r="R27" s="18"/>
    </row>
    <row r="28" spans="1:18" s="92" customFormat="1" ht="27" customHeight="1" thickBot="1" x14ac:dyDescent="0.4">
      <c r="A28" s="13">
        <v>26</v>
      </c>
      <c r="B28" s="16" t="s">
        <v>15</v>
      </c>
      <c r="C28" s="32">
        <f t="shared" si="4"/>
        <v>934638.09796000004</v>
      </c>
      <c r="D28" s="100"/>
      <c r="E28" s="100"/>
      <c r="F28" s="100"/>
      <c r="G28" s="100"/>
      <c r="H28" s="100"/>
      <c r="I28" s="100">
        <v>934638.09796000004</v>
      </c>
      <c r="J28" s="100"/>
      <c r="K28" s="100"/>
    </row>
    <row r="29" spans="1:18" ht="15" thickBot="1" x14ac:dyDescent="0.4">
      <c r="A29" s="13">
        <v>27</v>
      </c>
      <c r="B29" s="16" t="s">
        <v>16</v>
      </c>
      <c r="C29" s="32">
        <f t="shared" si="4"/>
        <v>760895</v>
      </c>
      <c r="D29" s="100"/>
      <c r="E29" s="100"/>
      <c r="F29" s="100"/>
      <c r="G29" s="100"/>
      <c r="H29" s="100"/>
      <c r="I29" s="100">
        <v>760895</v>
      </c>
      <c r="J29" s="100"/>
      <c r="K29" s="100"/>
      <c r="L29" s="92"/>
      <c r="M29" s="88"/>
      <c r="N29" s="88"/>
      <c r="O29" s="88"/>
      <c r="P29" s="88"/>
      <c r="Q29" s="88"/>
      <c r="R29" s="88"/>
    </row>
    <row r="30" spans="1:18" ht="15" hidden="1" thickBot="1" x14ac:dyDescent="0.4">
      <c r="A30" s="13"/>
      <c r="B30" s="16"/>
      <c r="C30" s="32">
        <f t="shared" si="4"/>
        <v>0</v>
      </c>
      <c r="D30" s="100"/>
      <c r="E30" s="100"/>
      <c r="F30" s="100"/>
      <c r="G30" s="100"/>
      <c r="H30" s="100"/>
      <c r="I30" s="100"/>
      <c r="J30" s="100"/>
      <c r="K30" s="100"/>
      <c r="L30" s="92"/>
      <c r="M30" s="88"/>
      <c r="N30" s="88"/>
      <c r="O30" s="88"/>
      <c r="P30" s="88"/>
      <c r="Q30" s="88"/>
      <c r="R30" s="88"/>
    </row>
    <row r="31" spans="1:18" ht="15" hidden="1" thickBot="1" x14ac:dyDescent="0.4">
      <c r="A31" s="13"/>
      <c r="B31" s="16"/>
      <c r="C31" s="32">
        <f t="shared" si="4"/>
        <v>0</v>
      </c>
      <c r="D31" s="100"/>
      <c r="E31" s="100"/>
      <c r="F31" s="100"/>
      <c r="G31" s="100"/>
      <c r="H31" s="100"/>
      <c r="I31" s="100"/>
      <c r="J31" s="100"/>
      <c r="K31" s="100"/>
      <c r="L31" s="92"/>
      <c r="M31" s="88"/>
      <c r="N31" s="88"/>
      <c r="O31" s="88"/>
      <c r="P31" s="88"/>
      <c r="Q31" s="88"/>
      <c r="R31" s="88"/>
    </row>
    <row r="32" spans="1:18" ht="15" hidden="1" thickBot="1" x14ac:dyDescent="0.4">
      <c r="A32" s="13"/>
      <c r="B32" s="16"/>
      <c r="C32" s="32">
        <f t="shared" si="4"/>
        <v>0</v>
      </c>
      <c r="D32" s="100"/>
      <c r="E32" s="100"/>
      <c r="F32" s="100"/>
      <c r="G32" s="100"/>
      <c r="H32" s="100"/>
      <c r="I32" s="100"/>
      <c r="J32" s="100"/>
      <c r="K32" s="100"/>
      <c r="L32" s="92"/>
      <c r="M32" s="88"/>
      <c r="N32" s="88"/>
      <c r="O32" s="88"/>
      <c r="P32" s="88"/>
      <c r="Q32" s="88"/>
      <c r="R32" s="88"/>
    </row>
    <row r="33" spans="1:18" ht="15" hidden="1" thickBot="1" x14ac:dyDescent="0.4">
      <c r="A33" s="13"/>
      <c r="B33" s="16"/>
      <c r="C33" s="32">
        <f t="shared" si="4"/>
        <v>0</v>
      </c>
      <c r="D33" s="100"/>
      <c r="E33" s="100"/>
      <c r="F33" s="100"/>
      <c r="G33" s="100"/>
      <c r="H33" s="100"/>
      <c r="I33" s="100"/>
      <c r="J33" s="100"/>
      <c r="K33" s="100"/>
      <c r="L33" s="92"/>
      <c r="M33" s="88"/>
      <c r="N33" s="88"/>
      <c r="O33" s="88"/>
      <c r="P33" s="88"/>
      <c r="Q33" s="88"/>
      <c r="R33" s="88"/>
    </row>
    <row r="34" spans="1:18" ht="15" hidden="1" thickBot="1" x14ac:dyDescent="0.4">
      <c r="A34" s="13"/>
      <c r="B34" s="16"/>
      <c r="C34" s="32">
        <f t="shared" si="4"/>
        <v>0</v>
      </c>
      <c r="D34" s="100"/>
      <c r="E34" s="100"/>
      <c r="F34" s="100"/>
      <c r="G34" s="100"/>
      <c r="H34" s="100"/>
      <c r="I34" s="100"/>
      <c r="J34" s="100"/>
      <c r="K34" s="100"/>
      <c r="L34" s="92"/>
      <c r="M34" s="88"/>
      <c r="N34" s="88"/>
      <c r="O34" s="88"/>
      <c r="P34" s="88"/>
      <c r="Q34" s="88"/>
      <c r="R34" s="88"/>
    </row>
    <row r="35" spans="1:18" ht="15" hidden="1" thickBot="1" x14ac:dyDescent="0.4">
      <c r="A35" s="13"/>
      <c r="B35" s="16"/>
      <c r="C35" s="32">
        <f t="shared" si="4"/>
        <v>0</v>
      </c>
      <c r="D35" s="100"/>
      <c r="E35" s="100"/>
      <c r="F35" s="100"/>
      <c r="G35" s="100"/>
      <c r="H35" s="100"/>
      <c r="I35" s="100"/>
      <c r="J35" s="100"/>
      <c r="K35" s="100"/>
      <c r="L35" s="92"/>
      <c r="M35" s="88"/>
      <c r="N35" s="88"/>
      <c r="O35" s="88"/>
      <c r="P35" s="88"/>
      <c r="Q35" s="88"/>
      <c r="R35" s="88"/>
    </row>
    <row r="36" spans="1:18" ht="15" hidden="1" thickBot="1" x14ac:dyDescent="0.4">
      <c r="A36" s="13"/>
      <c r="B36" s="16"/>
      <c r="C36" s="32">
        <f t="shared" si="4"/>
        <v>0</v>
      </c>
      <c r="D36" s="100"/>
      <c r="E36" s="100"/>
      <c r="F36" s="100"/>
      <c r="G36" s="100"/>
      <c r="H36" s="100"/>
      <c r="I36" s="100"/>
      <c r="J36" s="100"/>
      <c r="K36" s="100"/>
      <c r="L36" s="92"/>
      <c r="M36" s="88"/>
      <c r="N36" s="88"/>
      <c r="O36" s="88"/>
      <c r="P36" s="88"/>
      <c r="Q36" s="88"/>
      <c r="R36" s="88"/>
    </row>
    <row r="37" spans="1:18" ht="15" hidden="1" thickBot="1" x14ac:dyDescent="0.4">
      <c r="A37" s="13"/>
      <c r="B37" s="16"/>
      <c r="C37" s="32">
        <f t="shared" si="4"/>
        <v>0</v>
      </c>
      <c r="D37" s="100"/>
      <c r="E37" s="100"/>
      <c r="F37" s="100"/>
      <c r="G37" s="100"/>
      <c r="H37" s="100"/>
      <c r="I37" s="100"/>
      <c r="J37" s="100"/>
      <c r="K37" s="100"/>
      <c r="L37" s="92"/>
      <c r="M37" s="88"/>
      <c r="N37" s="88"/>
      <c r="O37" s="88"/>
      <c r="P37" s="88"/>
      <c r="Q37" s="88"/>
      <c r="R37" s="88"/>
    </row>
    <row r="38" spans="1:18" ht="15" hidden="1" thickBot="1" x14ac:dyDescent="0.4">
      <c r="A38" s="13"/>
      <c r="B38" s="16"/>
      <c r="C38" s="32">
        <f t="shared" si="4"/>
        <v>0</v>
      </c>
      <c r="D38" s="100"/>
      <c r="E38" s="100"/>
      <c r="F38" s="100"/>
      <c r="G38" s="100"/>
      <c r="H38" s="100"/>
      <c r="I38" s="100"/>
      <c r="J38" s="100"/>
      <c r="K38" s="100"/>
      <c r="L38" s="92"/>
      <c r="M38" s="88"/>
      <c r="N38" s="88"/>
      <c r="O38" s="88"/>
      <c r="P38" s="88"/>
      <c r="Q38" s="88"/>
      <c r="R38" s="88"/>
    </row>
    <row r="39" spans="1:18" ht="15" hidden="1" thickBot="1" x14ac:dyDescent="0.4">
      <c r="A39" s="13"/>
      <c r="B39" s="16"/>
      <c r="C39" s="32">
        <f t="shared" si="4"/>
        <v>0</v>
      </c>
      <c r="D39" s="100"/>
      <c r="E39" s="100"/>
      <c r="F39" s="100"/>
      <c r="G39" s="100"/>
      <c r="H39" s="100"/>
      <c r="I39" s="100"/>
      <c r="J39" s="100"/>
      <c r="K39" s="100"/>
      <c r="L39" s="92"/>
      <c r="M39" s="88"/>
      <c r="N39" s="88"/>
      <c r="O39" s="88"/>
      <c r="P39" s="88"/>
      <c r="Q39" s="88"/>
      <c r="R39" s="88"/>
    </row>
    <row r="40" spans="1:18" ht="15" hidden="1" thickBot="1" x14ac:dyDescent="0.4">
      <c r="A40" s="13"/>
      <c r="B40" s="16"/>
      <c r="C40" s="32">
        <f t="shared" si="4"/>
        <v>0</v>
      </c>
      <c r="D40" s="100"/>
      <c r="E40" s="100"/>
      <c r="F40" s="100"/>
      <c r="G40" s="100"/>
      <c r="H40" s="100"/>
      <c r="I40" s="100"/>
      <c r="J40" s="100"/>
      <c r="K40" s="100"/>
      <c r="L40" s="92"/>
      <c r="M40" s="88"/>
      <c r="N40" s="88"/>
      <c r="O40" s="88"/>
      <c r="P40" s="88"/>
      <c r="Q40" s="88"/>
      <c r="R40" s="88"/>
    </row>
    <row r="41" spans="1:18" ht="15" hidden="1" thickBot="1" x14ac:dyDescent="0.4">
      <c r="A41" s="13"/>
      <c r="B41" s="16"/>
      <c r="C41" s="32">
        <f t="shared" si="4"/>
        <v>0</v>
      </c>
      <c r="D41" s="100"/>
      <c r="E41" s="100"/>
      <c r="F41" s="100"/>
      <c r="G41" s="100"/>
      <c r="H41" s="100"/>
      <c r="I41" s="100"/>
      <c r="J41" s="100"/>
      <c r="K41" s="100"/>
      <c r="L41" s="92"/>
      <c r="M41" s="88"/>
      <c r="N41" s="88"/>
      <c r="O41" s="88"/>
      <c r="P41" s="88"/>
      <c r="Q41" s="88"/>
      <c r="R41" s="88"/>
    </row>
    <row r="42" spans="1:18" ht="15" hidden="1" thickBot="1" x14ac:dyDescent="0.4">
      <c r="A42" s="13"/>
      <c r="B42" s="16"/>
      <c r="C42" s="32">
        <f t="shared" si="4"/>
        <v>0</v>
      </c>
      <c r="D42" s="100"/>
      <c r="E42" s="100"/>
      <c r="F42" s="100"/>
      <c r="G42" s="100"/>
      <c r="H42" s="100"/>
      <c r="I42" s="100"/>
      <c r="J42" s="100"/>
      <c r="K42" s="100"/>
      <c r="L42" s="92"/>
      <c r="M42" s="88"/>
      <c r="N42" s="88"/>
      <c r="O42" s="88"/>
      <c r="P42" s="88"/>
      <c r="Q42" s="88"/>
      <c r="R42" s="88"/>
    </row>
    <row r="43" spans="1:18" ht="15" hidden="1" thickBot="1" x14ac:dyDescent="0.4">
      <c r="A43" s="13"/>
      <c r="B43" s="16"/>
      <c r="C43" s="32">
        <f t="shared" si="4"/>
        <v>0</v>
      </c>
      <c r="D43" s="100"/>
      <c r="E43" s="100"/>
      <c r="F43" s="100"/>
      <c r="G43" s="100"/>
      <c r="H43" s="100"/>
      <c r="I43" s="100"/>
      <c r="J43" s="100"/>
      <c r="K43" s="100"/>
      <c r="L43" s="92"/>
      <c r="M43" s="88"/>
      <c r="N43" s="88"/>
      <c r="O43" s="88"/>
      <c r="P43" s="88"/>
      <c r="Q43" s="88"/>
      <c r="R43" s="88"/>
    </row>
    <row r="44" spans="1:18" ht="15" hidden="1" thickBot="1" x14ac:dyDescent="0.4">
      <c r="A44" s="13"/>
      <c r="B44" s="16"/>
      <c r="C44" s="32">
        <f t="shared" si="4"/>
        <v>0</v>
      </c>
      <c r="D44" s="100"/>
      <c r="E44" s="100"/>
      <c r="F44" s="100"/>
      <c r="G44" s="100"/>
      <c r="H44" s="100"/>
      <c r="I44" s="100"/>
      <c r="J44" s="100"/>
      <c r="K44" s="100"/>
      <c r="L44" s="92"/>
      <c r="M44" s="88"/>
      <c r="N44" s="88"/>
      <c r="O44" s="88"/>
      <c r="P44" s="88"/>
      <c r="Q44" s="88"/>
      <c r="R44" s="88"/>
    </row>
    <row r="45" spans="1:18" ht="15" hidden="1" thickBot="1" x14ac:dyDescent="0.4">
      <c r="A45" s="13"/>
      <c r="B45" s="16"/>
      <c r="C45" s="32">
        <f t="shared" si="4"/>
        <v>0</v>
      </c>
      <c r="D45" s="100"/>
      <c r="E45" s="100"/>
      <c r="F45" s="100"/>
      <c r="G45" s="100"/>
      <c r="H45" s="100"/>
      <c r="I45" s="100"/>
      <c r="J45" s="100"/>
      <c r="K45" s="100"/>
      <c r="L45" s="92"/>
      <c r="M45" s="88"/>
      <c r="N45" s="88"/>
      <c r="O45" s="88"/>
      <c r="P45" s="88"/>
      <c r="Q45" s="88"/>
      <c r="R45" s="88"/>
    </row>
    <row r="46" spans="1:18" ht="15" hidden="1" thickBot="1" x14ac:dyDescent="0.4">
      <c r="A46" s="13"/>
      <c r="B46" s="16"/>
      <c r="C46" s="32">
        <f t="shared" si="4"/>
        <v>0</v>
      </c>
      <c r="D46" s="100"/>
      <c r="E46" s="100"/>
      <c r="F46" s="100"/>
      <c r="G46" s="100"/>
      <c r="H46" s="100"/>
      <c r="I46" s="100"/>
      <c r="J46" s="100"/>
      <c r="K46" s="100"/>
      <c r="L46" s="92"/>
      <c r="M46" s="88"/>
      <c r="N46" s="88"/>
      <c r="O46" s="88"/>
      <c r="P46" s="88"/>
      <c r="Q46" s="88"/>
      <c r="R46" s="88"/>
    </row>
    <row r="47" spans="1:18" ht="15" hidden="1" thickBot="1" x14ac:dyDescent="0.4">
      <c r="A47" s="13"/>
      <c r="B47" s="16"/>
      <c r="C47" s="32">
        <f t="shared" si="4"/>
        <v>0</v>
      </c>
      <c r="D47" s="100"/>
      <c r="E47" s="100"/>
      <c r="F47" s="100"/>
      <c r="G47" s="100"/>
      <c r="H47" s="100"/>
      <c r="I47" s="100"/>
      <c r="J47" s="100"/>
      <c r="K47" s="100"/>
      <c r="L47" s="92"/>
      <c r="M47" s="88"/>
      <c r="N47" s="88"/>
      <c r="O47" s="88"/>
      <c r="P47" s="88"/>
      <c r="Q47" s="88"/>
      <c r="R47" s="88"/>
    </row>
    <row r="48" spans="1:18" ht="15" hidden="1" thickBot="1" x14ac:dyDescent="0.4">
      <c r="A48" s="13"/>
      <c r="B48" s="16"/>
      <c r="C48" s="32">
        <f t="shared" si="4"/>
        <v>0</v>
      </c>
      <c r="D48" s="100"/>
      <c r="E48" s="100"/>
      <c r="F48" s="100"/>
      <c r="G48" s="100"/>
      <c r="H48" s="100"/>
      <c r="I48" s="100"/>
      <c r="J48" s="100"/>
      <c r="K48" s="100"/>
      <c r="L48" s="92"/>
      <c r="M48" s="88"/>
      <c r="N48" s="88"/>
      <c r="O48" s="88"/>
      <c r="P48" s="88"/>
      <c r="Q48" s="88"/>
      <c r="R48" s="88"/>
    </row>
    <row r="49" spans="1:18" ht="15" hidden="1" thickBot="1" x14ac:dyDescent="0.4">
      <c r="A49" s="13"/>
      <c r="B49" s="16"/>
      <c r="C49" s="32">
        <f t="shared" si="4"/>
        <v>0</v>
      </c>
      <c r="D49" s="100"/>
      <c r="E49" s="100"/>
      <c r="F49" s="100"/>
      <c r="G49" s="100"/>
      <c r="H49" s="100"/>
      <c r="I49" s="100"/>
      <c r="J49" s="100"/>
      <c r="K49" s="100"/>
      <c r="L49" s="92"/>
      <c r="M49" s="88"/>
      <c r="N49" s="88"/>
      <c r="O49" s="88"/>
      <c r="P49" s="88"/>
      <c r="Q49" s="88"/>
      <c r="R49" s="88"/>
    </row>
    <row r="50" spans="1:18" ht="15" hidden="1" thickBot="1" x14ac:dyDescent="0.4">
      <c r="A50" s="13"/>
      <c r="B50" s="16"/>
      <c r="C50" s="32">
        <f t="shared" si="4"/>
        <v>0</v>
      </c>
      <c r="D50" s="100"/>
      <c r="E50" s="100"/>
      <c r="F50" s="100"/>
      <c r="G50" s="100"/>
      <c r="H50" s="100"/>
      <c r="I50" s="100"/>
      <c r="J50" s="100"/>
      <c r="K50" s="100"/>
      <c r="L50" s="92"/>
      <c r="M50" s="88"/>
      <c r="N50" s="88"/>
      <c r="O50" s="88"/>
      <c r="P50" s="88"/>
      <c r="Q50" s="88"/>
      <c r="R50" s="88"/>
    </row>
    <row r="51" spans="1:18" ht="15" hidden="1" thickBot="1" x14ac:dyDescent="0.4">
      <c r="A51" s="13"/>
      <c r="B51" s="16"/>
      <c r="C51" s="32">
        <f t="shared" si="4"/>
        <v>0</v>
      </c>
      <c r="D51" s="100"/>
      <c r="E51" s="100"/>
      <c r="F51" s="100"/>
      <c r="G51" s="100"/>
      <c r="H51" s="100"/>
      <c r="I51" s="100"/>
      <c r="J51" s="100"/>
      <c r="K51" s="100"/>
      <c r="L51" s="92"/>
      <c r="M51" s="88"/>
      <c r="N51" s="88"/>
      <c r="O51" s="88"/>
      <c r="P51" s="88"/>
      <c r="Q51" s="88"/>
      <c r="R51" s="88"/>
    </row>
    <row r="52" spans="1:18" ht="15" hidden="1" thickBot="1" x14ac:dyDescent="0.4">
      <c r="A52" s="13"/>
      <c r="B52" s="16"/>
      <c r="C52" s="32">
        <f t="shared" si="4"/>
        <v>0</v>
      </c>
      <c r="D52" s="100"/>
      <c r="E52" s="100"/>
      <c r="F52" s="100"/>
      <c r="G52" s="100"/>
      <c r="H52" s="100"/>
      <c r="I52" s="100"/>
      <c r="J52" s="100"/>
      <c r="K52" s="100"/>
      <c r="L52" s="92"/>
      <c r="M52" s="88"/>
      <c r="N52" s="88"/>
      <c r="O52" s="88"/>
      <c r="P52" s="88"/>
      <c r="Q52" s="88"/>
      <c r="R52" s="88"/>
    </row>
    <row r="53" spans="1:18" ht="15" hidden="1" thickBot="1" x14ac:dyDescent="0.4">
      <c r="A53" s="13"/>
      <c r="B53" s="16"/>
      <c r="C53" s="32">
        <f t="shared" si="4"/>
        <v>0</v>
      </c>
      <c r="D53" s="100"/>
      <c r="E53" s="100"/>
      <c r="F53" s="100"/>
      <c r="G53" s="100"/>
      <c r="H53" s="100"/>
      <c r="I53" s="100"/>
      <c r="J53" s="100"/>
      <c r="K53" s="100"/>
      <c r="L53" s="92"/>
      <c r="M53" s="88"/>
      <c r="N53" s="88"/>
      <c r="O53" s="88"/>
      <c r="P53" s="88"/>
      <c r="Q53" s="88"/>
      <c r="R53" s="88"/>
    </row>
    <row r="54" spans="1:18" ht="15" hidden="1" thickBot="1" x14ac:dyDescent="0.4">
      <c r="A54" s="13"/>
      <c r="B54" s="16"/>
      <c r="C54" s="32">
        <f t="shared" si="4"/>
        <v>0</v>
      </c>
      <c r="D54" s="100"/>
      <c r="E54" s="100"/>
      <c r="F54" s="100"/>
      <c r="G54" s="100"/>
      <c r="H54" s="100"/>
      <c r="I54" s="100"/>
      <c r="J54" s="100"/>
      <c r="K54" s="100"/>
      <c r="L54" s="92"/>
      <c r="M54" s="88"/>
      <c r="N54" s="88"/>
      <c r="O54" s="88"/>
      <c r="P54" s="88"/>
      <c r="Q54" s="88"/>
      <c r="R54" s="88"/>
    </row>
    <row r="55" spans="1:18" ht="15" hidden="1" thickBot="1" x14ac:dyDescent="0.4">
      <c r="A55" s="13"/>
      <c r="B55" s="16"/>
      <c r="C55" s="32">
        <f t="shared" si="4"/>
        <v>0</v>
      </c>
      <c r="D55" s="100"/>
      <c r="E55" s="100"/>
      <c r="F55" s="100"/>
      <c r="G55" s="100"/>
      <c r="H55" s="100"/>
      <c r="I55" s="100"/>
      <c r="J55" s="100"/>
      <c r="K55" s="100"/>
      <c r="L55" s="92"/>
      <c r="M55" s="88"/>
      <c r="N55" s="88"/>
      <c r="O55" s="88"/>
      <c r="P55" s="88"/>
      <c r="Q55" s="88"/>
      <c r="R55" s="88"/>
    </row>
    <row r="56" spans="1:18" ht="15" hidden="1" thickBot="1" x14ac:dyDescent="0.4">
      <c r="A56" s="13"/>
      <c r="B56" s="16"/>
      <c r="C56" s="32">
        <f t="shared" si="4"/>
        <v>0</v>
      </c>
      <c r="D56" s="100"/>
      <c r="E56" s="100"/>
      <c r="F56" s="100"/>
      <c r="G56" s="100"/>
      <c r="H56" s="100"/>
      <c r="I56" s="100"/>
      <c r="J56" s="100"/>
      <c r="K56" s="100"/>
      <c r="L56" s="92"/>
      <c r="M56" s="88"/>
      <c r="N56" s="88"/>
      <c r="O56" s="88"/>
      <c r="P56" s="88"/>
      <c r="Q56" s="88"/>
      <c r="R56" s="88"/>
    </row>
    <row r="57" spans="1:18" ht="15" hidden="1" thickBot="1" x14ac:dyDescent="0.4">
      <c r="A57" s="13"/>
      <c r="B57" s="16"/>
      <c r="C57" s="32">
        <f t="shared" si="4"/>
        <v>0</v>
      </c>
      <c r="D57" s="100"/>
      <c r="E57" s="100"/>
      <c r="F57" s="100"/>
      <c r="G57" s="100"/>
      <c r="H57" s="100"/>
      <c r="I57" s="100"/>
      <c r="J57" s="100"/>
      <c r="K57" s="100"/>
      <c r="L57" s="92"/>
      <c r="M57" s="88"/>
      <c r="N57" s="88"/>
      <c r="O57" s="88"/>
      <c r="P57" s="88"/>
      <c r="Q57" s="88"/>
      <c r="R57" s="88"/>
    </row>
    <row r="58" spans="1:18" ht="15" hidden="1" thickBot="1" x14ac:dyDescent="0.4">
      <c r="A58" s="13"/>
      <c r="B58" s="16"/>
      <c r="C58" s="32">
        <f t="shared" si="4"/>
        <v>0</v>
      </c>
      <c r="D58" s="100"/>
      <c r="E58" s="100"/>
      <c r="F58" s="100"/>
      <c r="G58" s="100"/>
      <c r="H58" s="100"/>
      <c r="I58" s="100"/>
      <c r="J58" s="100"/>
      <c r="K58" s="100"/>
      <c r="L58" s="92"/>
      <c r="M58" s="88"/>
      <c r="N58" s="88"/>
      <c r="O58" s="88"/>
      <c r="P58" s="88"/>
      <c r="Q58" s="88"/>
      <c r="R58" s="88"/>
    </row>
    <row r="59" spans="1:18" ht="15" hidden="1" thickBot="1" x14ac:dyDescent="0.4">
      <c r="A59" s="13"/>
      <c r="B59" s="16"/>
      <c r="C59" s="32">
        <f t="shared" si="4"/>
        <v>0</v>
      </c>
      <c r="D59" s="100"/>
      <c r="E59" s="100"/>
      <c r="F59" s="100"/>
      <c r="G59" s="100"/>
      <c r="H59" s="100"/>
      <c r="I59" s="100"/>
      <c r="J59" s="100"/>
      <c r="K59" s="100"/>
      <c r="L59" s="92"/>
      <c r="M59" s="88"/>
      <c r="N59" s="88"/>
      <c r="O59" s="88"/>
      <c r="P59" s="88"/>
      <c r="Q59" s="88"/>
      <c r="R59" s="88"/>
    </row>
    <row r="60" spans="1:18" ht="15" hidden="1" thickBot="1" x14ac:dyDescent="0.4">
      <c r="A60" s="13"/>
      <c r="B60" s="16"/>
      <c r="C60" s="32">
        <f t="shared" si="4"/>
        <v>0</v>
      </c>
      <c r="D60" s="100"/>
      <c r="E60" s="100"/>
      <c r="F60" s="100"/>
      <c r="G60" s="100"/>
      <c r="H60" s="100"/>
      <c r="I60" s="100"/>
      <c r="J60" s="100"/>
      <c r="K60" s="100"/>
      <c r="L60" s="92"/>
      <c r="M60" s="88"/>
      <c r="N60" s="88"/>
      <c r="O60" s="88"/>
      <c r="P60" s="88"/>
      <c r="Q60" s="88"/>
      <c r="R60" s="88"/>
    </row>
    <row r="61" spans="1:18" ht="15" hidden="1" thickBot="1" x14ac:dyDescent="0.4">
      <c r="A61" s="13"/>
      <c r="B61" s="16"/>
      <c r="C61" s="32">
        <f t="shared" si="4"/>
        <v>0</v>
      </c>
      <c r="D61" s="100"/>
      <c r="E61" s="100"/>
      <c r="F61" s="100"/>
      <c r="G61" s="100"/>
      <c r="H61" s="100"/>
      <c r="I61" s="100"/>
      <c r="J61" s="100"/>
      <c r="K61" s="100"/>
      <c r="L61" s="92"/>
      <c r="M61" s="88"/>
      <c r="N61" s="88"/>
      <c r="O61" s="88"/>
      <c r="P61" s="88"/>
      <c r="Q61" s="88"/>
      <c r="R61" s="88"/>
    </row>
    <row r="62" spans="1:18" ht="15" hidden="1" thickBot="1" x14ac:dyDescent="0.4">
      <c r="A62" s="13"/>
      <c r="B62" s="16"/>
      <c r="C62" s="32">
        <f t="shared" si="4"/>
        <v>0</v>
      </c>
      <c r="D62" s="100"/>
      <c r="E62" s="100"/>
      <c r="F62" s="100"/>
      <c r="G62" s="100"/>
      <c r="H62" s="100"/>
      <c r="I62" s="100"/>
      <c r="J62" s="100"/>
      <c r="K62" s="100"/>
      <c r="L62" s="92"/>
      <c r="M62" s="88"/>
      <c r="N62" s="88"/>
      <c r="O62" s="88"/>
      <c r="P62" s="88"/>
      <c r="Q62" s="88"/>
      <c r="R62" s="88"/>
    </row>
    <row r="63" spans="1:18" ht="15" hidden="1" thickBot="1" x14ac:dyDescent="0.4">
      <c r="A63" s="13"/>
      <c r="B63" s="16"/>
      <c r="C63" s="32">
        <f t="shared" si="4"/>
        <v>0</v>
      </c>
      <c r="D63" s="100"/>
      <c r="E63" s="100"/>
      <c r="F63" s="100"/>
      <c r="G63" s="100"/>
      <c r="H63" s="100"/>
      <c r="I63" s="100"/>
      <c r="J63" s="100"/>
      <c r="K63" s="100"/>
      <c r="L63" s="92"/>
      <c r="M63" s="88"/>
      <c r="N63" s="88"/>
      <c r="O63" s="88"/>
      <c r="P63" s="88"/>
      <c r="Q63" s="88"/>
      <c r="R63" s="88"/>
    </row>
    <row r="64" spans="1:18" ht="15" hidden="1" thickBot="1" x14ac:dyDescent="0.4">
      <c r="A64" s="13"/>
      <c r="B64" s="16"/>
      <c r="C64" s="32">
        <f t="shared" si="4"/>
        <v>0</v>
      </c>
      <c r="D64" s="100"/>
      <c r="E64" s="100"/>
      <c r="F64" s="100"/>
      <c r="G64" s="100"/>
      <c r="H64" s="100"/>
      <c r="I64" s="100"/>
      <c r="J64" s="100"/>
      <c r="K64" s="100"/>
      <c r="L64" s="92"/>
      <c r="M64" s="88"/>
      <c r="N64" s="88"/>
      <c r="O64" s="88"/>
      <c r="P64" s="88"/>
      <c r="Q64" s="88"/>
      <c r="R64" s="88"/>
    </row>
    <row r="65" spans="1:18" ht="15" hidden="1" thickBot="1" x14ac:dyDescent="0.4">
      <c r="A65" s="13"/>
      <c r="B65" s="16"/>
      <c r="C65" s="32">
        <f t="shared" si="4"/>
        <v>0</v>
      </c>
      <c r="D65" s="100"/>
      <c r="E65" s="100"/>
      <c r="F65" s="100"/>
      <c r="G65" s="100"/>
      <c r="H65" s="100"/>
      <c r="I65" s="100"/>
      <c r="J65" s="100"/>
      <c r="K65" s="100"/>
      <c r="L65" s="92"/>
      <c r="M65" s="88"/>
      <c r="N65" s="88"/>
      <c r="O65" s="88"/>
      <c r="P65" s="88"/>
      <c r="Q65" s="88"/>
      <c r="R65" s="88"/>
    </row>
    <row r="66" spans="1:18" ht="15" hidden="1" thickBot="1" x14ac:dyDescent="0.4">
      <c r="A66" s="13"/>
      <c r="B66" s="16"/>
      <c r="C66" s="32">
        <f t="shared" si="4"/>
        <v>0</v>
      </c>
      <c r="D66" s="100"/>
      <c r="E66" s="100"/>
      <c r="F66" s="100"/>
      <c r="G66" s="100"/>
      <c r="H66" s="100"/>
      <c r="I66" s="100"/>
      <c r="J66" s="100"/>
      <c r="K66" s="100"/>
      <c r="L66" s="92"/>
      <c r="M66" s="88"/>
      <c r="N66" s="88"/>
      <c r="O66" s="88"/>
      <c r="P66" s="88"/>
      <c r="Q66" s="88"/>
      <c r="R66" s="88"/>
    </row>
    <row r="67" spans="1:18" ht="15" hidden="1" thickBot="1" x14ac:dyDescent="0.4">
      <c r="A67" s="13"/>
      <c r="B67" s="16"/>
      <c r="C67" s="32">
        <f t="shared" si="4"/>
        <v>0</v>
      </c>
      <c r="D67" s="100"/>
      <c r="E67" s="100"/>
      <c r="F67" s="100"/>
      <c r="G67" s="100"/>
      <c r="H67" s="100"/>
      <c r="I67" s="100"/>
      <c r="J67" s="100"/>
      <c r="K67" s="100"/>
      <c r="L67" s="92"/>
      <c r="M67" s="88"/>
      <c r="N67" s="88"/>
      <c r="O67" s="88"/>
      <c r="P67" s="88"/>
      <c r="Q67" s="88"/>
      <c r="R67" s="88"/>
    </row>
    <row r="68" spans="1:18" ht="15" hidden="1" thickBot="1" x14ac:dyDescent="0.4">
      <c r="A68" s="13"/>
      <c r="B68" s="16"/>
      <c r="C68" s="32">
        <f t="shared" si="4"/>
        <v>0</v>
      </c>
      <c r="D68" s="100"/>
      <c r="E68" s="100"/>
      <c r="F68" s="100"/>
      <c r="G68" s="100"/>
      <c r="H68" s="100"/>
      <c r="I68" s="100"/>
      <c r="J68" s="100"/>
      <c r="K68" s="100"/>
      <c r="L68" s="92"/>
      <c r="M68" s="88"/>
      <c r="N68" s="88"/>
      <c r="O68" s="88"/>
      <c r="P68" s="88"/>
      <c r="Q68" s="88"/>
      <c r="R68" s="88"/>
    </row>
    <row r="69" spans="1:18" ht="15" hidden="1" thickBot="1" x14ac:dyDescent="0.4">
      <c r="A69" s="13"/>
      <c r="B69" s="16"/>
      <c r="C69" s="32">
        <f t="shared" si="4"/>
        <v>0</v>
      </c>
      <c r="D69" s="100"/>
      <c r="E69" s="100"/>
      <c r="F69" s="100"/>
      <c r="G69" s="100"/>
      <c r="H69" s="100"/>
      <c r="I69" s="100"/>
      <c r="J69" s="100"/>
      <c r="K69" s="100"/>
      <c r="L69" s="92"/>
      <c r="M69" s="88"/>
      <c r="N69" s="88"/>
      <c r="O69" s="88"/>
      <c r="P69" s="88"/>
      <c r="Q69" s="88"/>
      <c r="R69" s="88"/>
    </row>
    <row r="70" spans="1:18" ht="15" hidden="1" thickBot="1" x14ac:dyDescent="0.4">
      <c r="A70" s="13"/>
      <c r="B70" s="16"/>
      <c r="C70" s="32">
        <f t="shared" si="4"/>
        <v>0</v>
      </c>
      <c r="D70" s="100"/>
      <c r="E70" s="100"/>
      <c r="F70" s="100"/>
      <c r="G70" s="100"/>
      <c r="H70" s="100"/>
      <c r="I70" s="100"/>
      <c r="J70" s="100"/>
      <c r="K70" s="100"/>
      <c r="L70" s="92"/>
      <c r="M70" s="88"/>
      <c r="N70" s="88"/>
      <c r="O70" s="88"/>
      <c r="P70" s="88"/>
      <c r="Q70" s="88"/>
      <c r="R70" s="88"/>
    </row>
    <row r="71" spans="1:18" ht="15" hidden="1" thickBot="1" x14ac:dyDescent="0.4">
      <c r="A71" s="13"/>
      <c r="B71" s="16"/>
      <c r="C71" s="32">
        <f t="shared" ref="C71:C72" si="5">SUM(D71:K71)</f>
        <v>0</v>
      </c>
      <c r="D71" s="100"/>
      <c r="E71" s="100"/>
      <c r="F71" s="100"/>
      <c r="G71" s="100"/>
      <c r="H71" s="100"/>
      <c r="I71" s="100"/>
      <c r="J71" s="100"/>
      <c r="K71" s="100"/>
      <c r="L71" s="92"/>
      <c r="M71" s="88"/>
      <c r="N71" s="88"/>
      <c r="O71" s="88"/>
      <c r="P71" s="88"/>
      <c r="Q71" s="88"/>
      <c r="R71" s="88"/>
    </row>
    <row r="72" spans="1:18" ht="15" hidden="1" thickBot="1" x14ac:dyDescent="0.4">
      <c r="A72" s="13"/>
      <c r="B72" s="16"/>
      <c r="C72" s="32">
        <f t="shared" si="5"/>
        <v>0</v>
      </c>
      <c r="D72" s="100"/>
      <c r="E72" s="100"/>
      <c r="F72" s="100"/>
      <c r="G72" s="100"/>
      <c r="H72" s="100"/>
      <c r="I72" s="100"/>
      <c r="J72" s="100"/>
      <c r="K72" s="100"/>
      <c r="L72" s="92"/>
      <c r="M72" s="88"/>
      <c r="N72" s="88"/>
      <c r="O72" s="88"/>
      <c r="P72" s="88"/>
      <c r="Q72" s="88"/>
      <c r="R72" s="88"/>
    </row>
    <row r="73" spans="1:18" x14ac:dyDescent="0.35">
      <c r="C73" s="2"/>
      <c r="D73" s="2"/>
      <c r="E73" s="2"/>
      <c r="F73" s="2"/>
      <c r="G73" s="2"/>
      <c r="H73" s="2"/>
      <c r="I73" s="2"/>
      <c r="J73" s="2"/>
      <c r="K73" s="2"/>
      <c r="L73" s="92"/>
    </row>
    <row r="74" spans="1:18" x14ac:dyDescent="0.35"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1:18" x14ac:dyDescent="0.35"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8" x14ac:dyDescent="0.35"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1:18" x14ac:dyDescent="0.35"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18" x14ac:dyDescent="0.35"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8" x14ac:dyDescent="0.35"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8" x14ac:dyDescent="0.35"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</sheetData>
  <mergeCells count="3">
    <mergeCell ref="A1:A2"/>
    <mergeCell ref="B1:B2"/>
    <mergeCell ref="C1:K1"/>
  </mergeCells>
  <pageMargins left="0.7" right="0.7" top="0.75" bottom="0.75" header="0.3" footer="0.3"/>
  <pageSetup paperSize="9" scale="34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8"/>
  <sheetViews>
    <sheetView topLeftCell="A52" zoomScale="125" zoomScaleNormal="125" zoomScalePageLayoutView="125" workbookViewId="0">
      <selection activeCell="K79" sqref="K79"/>
    </sheetView>
  </sheetViews>
  <sheetFormatPr defaultColWidth="8.81640625" defaultRowHeight="14.5" x14ac:dyDescent="0.35"/>
  <cols>
    <col min="2" max="2" width="29.453125" style="18" customWidth="1"/>
    <col min="3" max="3" width="15.453125" customWidth="1"/>
    <col min="4" max="4" width="18.453125" customWidth="1"/>
    <col min="5" max="5" width="19.453125" customWidth="1"/>
    <col min="6" max="6" width="15.54296875" customWidth="1"/>
    <col min="7" max="7" width="17.81640625" customWidth="1"/>
    <col min="8" max="9" width="17.453125" customWidth="1"/>
    <col min="10" max="10" width="16.54296875" customWidth="1"/>
    <col min="11" max="11" width="16" customWidth="1"/>
    <col min="12" max="12" width="18.81640625" customWidth="1"/>
    <col min="13" max="14" width="14.453125" customWidth="1"/>
    <col min="15" max="15" width="16.54296875" hidden="1" customWidth="1"/>
    <col min="16" max="16" width="12.81640625" hidden="1" customWidth="1"/>
    <col min="17" max="17" width="10.81640625" hidden="1" customWidth="1"/>
    <col min="18" max="18" width="17.1796875" hidden="1" customWidth="1"/>
    <col min="19" max="19" width="18.453125" customWidth="1"/>
    <col min="20" max="20" width="13.54296875" customWidth="1"/>
    <col min="21" max="21" width="18.453125" customWidth="1"/>
    <col min="22" max="22" width="25.453125" customWidth="1"/>
    <col min="23" max="23" width="20.54296875" customWidth="1"/>
    <col min="24" max="24" width="22.453125" customWidth="1"/>
    <col min="25" max="25" width="21.1796875" customWidth="1"/>
    <col min="26" max="26" width="18.1796875" customWidth="1"/>
    <col min="27" max="28" width="10.81640625" bestFit="1" customWidth="1"/>
  </cols>
  <sheetData>
    <row r="1" spans="1:28" ht="33" customHeight="1" x14ac:dyDescent="0.35">
      <c r="A1" s="104" t="s">
        <v>19</v>
      </c>
      <c r="B1" s="106" t="s">
        <v>20</v>
      </c>
      <c r="C1" s="117" t="s">
        <v>23</v>
      </c>
      <c r="D1" s="108" t="s">
        <v>51</v>
      </c>
      <c r="E1" s="108"/>
      <c r="F1" s="108"/>
      <c r="G1" s="109"/>
      <c r="H1" s="109"/>
      <c r="I1" s="109"/>
      <c r="J1" s="109"/>
      <c r="K1" s="109"/>
      <c r="L1" s="109"/>
      <c r="M1" s="109"/>
      <c r="N1" s="110"/>
      <c r="O1" s="108" t="s">
        <v>47</v>
      </c>
      <c r="P1" s="108"/>
      <c r="Q1" s="108"/>
      <c r="R1" s="110"/>
      <c r="S1" s="114" t="s">
        <v>42</v>
      </c>
      <c r="T1" s="115"/>
      <c r="U1" s="115"/>
      <c r="V1" s="116"/>
      <c r="W1" s="114" t="s">
        <v>37</v>
      </c>
      <c r="X1" s="115"/>
      <c r="Y1" s="115"/>
      <c r="Z1" s="116"/>
    </row>
    <row r="2" spans="1:28" ht="80.150000000000006" customHeight="1" thickBot="1" x14ac:dyDescent="0.4">
      <c r="A2" s="105"/>
      <c r="B2" s="107"/>
      <c r="C2" s="118"/>
      <c r="D2" s="32" t="s">
        <v>24</v>
      </c>
      <c r="E2" s="49" t="s">
        <v>52</v>
      </c>
      <c r="F2" s="44" t="s">
        <v>53</v>
      </c>
      <c r="G2" s="78" t="s">
        <v>54</v>
      </c>
      <c r="H2" s="78" t="s">
        <v>55</v>
      </c>
      <c r="I2" s="78" t="s">
        <v>57</v>
      </c>
      <c r="J2" s="78" t="s">
        <v>61</v>
      </c>
      <c r="K2" s="78" t="s">
        <v>56</v>
      </c>
      <c r="L2" s="78" t="s">
        <v>58</v>
      </c>
      <c r="M2" s="78" t="s">
        <v>59</v>
      </c>
      <c r="N2" s="50" t="s">
        <v>60</v>
      </c>
      <c r="O2" s="32" t="s">
        <v>24</v>
      </c>
      <c r="P2" s="49" t="s">
        <v>25</v>
      </c>
      <c r="Q2" s="44" t="s">
        <v>26</v>
      </c>
      <c r="R2" s="50" t="s">
        <v>27</v>
      </c>
      <c r="S2" s="32" t="s">
        <v>24</v>
      </c>
      <c r="T2" s="49" t="s">
        <v>25</v>
      </c>
      <c r="U2" s="44" t="s">
        <v>26</v>
      </c>
      <c r="V2" s="50" t="s">
        <v>27</v>
      </c>
      <c r="W2" s="32" t="s">
        <v>24</v>
      </c>
      <c r="X2" s="49" t="s">
        <v>25</v>
      </c>
      <c r="Y2" s="44" t="s">
        <v>26</v>
      </c>
      <c r="Z2" s="50" t="s">
        <v>27</v>
      </c>
    </row>
    <row r="3" spans="1:28" x14ac:dyDescent="0.35">
      <c r="A3" s="26">
        <v>1</v>
      </c>
      <c r="B3" s="16" t="s">
        <v>0</v>
      </c>
      <c r="C3" s="20">
        <v>1481</v>
      </c>
      <c r="D3" s="46">
        <f t="shared" ref="D3:D9" si="0">SUM(G3:N3)</f>
        <v>702789972.21299934</v>
      </c>
      <c r="E3" s="20">
        <f>108953076684.51/1000</f>
        <v>108953076.68450999</v>
      </c>
      <c r="F3" s="20">
        <f>55695683053.7657/1000</f>
        <v>55695683.053765699</v>
      </c>
      <c r="G3" s="20">
        <f>(97402520724.9811/1000)+E3</f>
        <v>206355597.40949109</v>
      </c>
      <c r="H3" s="20">
        <f>(51768567037.9251/1000)+F3</f>
        <v>107464250.09169081</v>
      </c>
      <c r="I3" s="20">
        <f>12197558072.7094/1000</f>
        <v>12197558.0727094</v>
      </c>
      <c r="J3" s="20">
        <f>41366942678.1646/1000</f>
        <v>41366942.678164594</v>
      </c>
      <c r="K3" s="20">
        <f>46218371040.1252/1000</f>
        <v>46218371.040125199</v>
      </c>
      <c r="L3" s="20">
        <f>142827486112.576/1000</f>
        <v>142827486.11257598</v>
      </c>
      <c r="M3" s="20">
        <f>54910234257.0536/1000</f>
        <v>54910234.257053599</v>
      </c>
      <c r="N3" s="20">
        <f>91449532551.1887/1000</f>
        <v>91449532.551188707</v>
      </c>
      <c r="O3" s="33">
        <f>S3+W3</f>
        <v>1085485670.8</v>
      </c>
      <c r="P3" s="20"/>
      <c r="Q3" s="20"/>
      <c r="R3" s="20"/>
      <c r="S3" s="33">
        <v>688984463.79999995</v>
      </c>
      <c r="T3" s="62"/>
      <c r="U3" s="62"/>
      <c r="V3" s="62"/>
      <c r="W3" s="33">
        <v>396501207</v>
      </c>
      <c r="X3" s="62"/>
      <c r="Y3" s="62"/>
      <c r="Z3" s="62"/>
    </row>
    <row r="4" spans="1:28" x14ac:dyDescent="0.35">
      <c r="A4" s="79">
        <v>2</v>
      </c>
      <c r="B4" s="16" t="s">
        <v>65</v>
      </c>
      <c r="C4" s="20">
        <v>1623</v>
      </c>
      <c r="D4" s="46">
        <f t="shared" si="0"/>
        <v>244933201.8565</v>
      </c>
      <c r="E4" s="20">
        <f>65322903936.28/1000</f>
        <v>65322903.936279997</v>
      </c>
      <c r="F4" s="20">
        <f>23718727597.02/1000</f>
        <v>23718727.59702</v>
      </c>
      <c r="G4" s="20">
        <f>95916664912/1000</f>
        <v>95916664.912</v>
      </c>
      <c r="H4" s="20">
        <f>33555884040.11/1000</f>
        <v>33555884.040109999</v>
      </c>
      <c r="I4" s="20">
        <f>2350380053.79/1000</f>
        <v>2350380.0537899998</v>
      </c>
      <c r="J4" s="20">
        <f>11581851240.9/1000</f>
        <v>11581851.240899999</v>
      </c>
      <c r="K4" s="20">
        <f>13240633048.47/1000</f>
        <v>13240633.04847</v>
      </c>
      <c r="L4" s="20">
        <f>37834601155.88/1000</f>
        <v>37834601.155879997</v>
      </c>
      <c r="M4" s="20">
        <f>20178947892.64/1000</f>
        <v>20178947.892639998</v>
      </c>
      <c r="N4" s="20">
        <f>30274239512.71/1000</f>
        <v>30274239.512709998</v>
      </c>
      <c r="O4" s="33">
        <v>433099110</v>
      </c>
      <c r="P4" s="20">
        <v>152211972</v>
      </c>
      <c r="Q4" s="20">
        <v>36500587</v>
      </c>
      <c r="R4" s="20">
        <v>244386552</v>
      </c>
      <c r="S4" s="33">
        <v>254450524</v>
      </c>
      <c r="T4" s="62">
        <v>86803152</v>
      </c>
      <c r="U4" s="62">
        <v>22077556</v>
      </c>
      <c r="V4" s="62">
        <v>145569817</v>
      </c>
      <c r="W4" s="33">
        <v>178648586</v>
      </c>
      <c r="X4" s="62">
        <v>65408820</v>
      </c>
      <c r="Y4" s="62">
        <v>14423031</v>
      </c>
      <c r="Z4" s="62">
        <v>98816736</v>
      </c>
      <c r="AA4" s="2"/>
    </row>
    <row r="5" spans="1:28" x14ac:dyDescent="0.35">
      <c r="A5" s="83">
        <v>3</v>
      </c>
      <c r="B5" s="16" t="s">
        <v>80</v>
      </c>
      <c r="C5" s="20"/>
      <c r="D5" s="46">
        <f t="shared" si="0"/>
        <v>36750124.362780012</v>
      </c>
      <c r="E5" s="20">
        <f>E6+E7</f>
        <v>7176111.7023900002</v>
      </c>
      <c r="F5" s="20">
        <f>F6+F7</f>
        <v>1987084.2239999999</v>
      </c>
      <c r="G5" s="20">
        <f t="shared" ref="G5:N5" si="1">G6+G7</f>
        <v>12878873.33498</v>
      </c>
      <c r="H5" s="20">
        <f t="shared" si="1"/>
        <v>4093089.0105500002</v>
      </c>
      <c r="I5" s="20">
        <f t="shared" si="1"/>
        <v>71954.244139999995</v>
      </c>
      <c r="J5" s="20">
        <f t="shared" si="1"/>
        <v>2803862.2422099998</v>
      </c>
      <c r="K5" s="20">
        <f t="shared" si="1"/>
        <v>1578052.6028</v>
      </c>
      <c r="L5" s="20">
        <f t="shared" si="1"/>
        <v>5790093.9212699998</v>
      </c>
      <c r="M5" s="20">
        <f t="shared" si="1"/>
        <v>4700289.6752800001</v>
      </c>
      <c r="N5" s="20">
        <f t="shared" si="1"/>
        <v>4833909.3315500105</v>
      </c>
      <c r="O5" s="86"/>
      <c r="P5" s="20"/>
      <c r="Q5" s="20"/>
      <c r="R5" s="20"/>
      <c r="S5" s="33"/>
      <c r="T5" s="62"/>
      <c r="U5" s="62"/>
      <c r="V5" s="62"/>
      <c r="W5" s="33"/>
      <c r="X5" s="62"/>
      <c r="Y5" s="62"/>
      <c r="Z5" s="62"/>
      <c r="AA5" s="2"/>
    </row>
    <row r="6" spans="1:28" x14ac:dyDescent="0.35">
      <c r="A6" s="13"/>
      <c r="B6" s="17" t="s">
        <v>81</v>
      </c>
      <c r="C6" s="22"/>
      <c r="D6" s="46">
        <f t="shared" si="0"/>
        <v>28373311.295210011</v>
      </c>
      <c r="E6" s="20">
        <f>5307040013/1000</f>
        <v>5307040.0130000003</v>
      </c>
      <c r="F6" s="20">
        <f>1145707700/1000</f>
        <v>1145707.7</v>
      </c>
      <c r="G6" s="20">
        <f>10519706501.59/1000</f>
        <v>10519706.50159</v>
      </c>
      <c r="H6" s="20">
        <f>3008892843.55/1000</f>
        <v>3008892.8435500003</v>
      </c>
      <c r="I6" s="20">
        <f>71954244.14/1000</f>
        <v>71954.244139999995</v>
      </c>
      <c r="J6" s="20">
        <f>2057233345.65/1000</f>
        <v>2057233.34565</v>
      </c>
      <c r="K6" s="20">
        <f>687679728.33/1000</f>
        <v>687679.72833000007</v>
      </c>
      <c r="L6" s="20">
        <f>4860454387.16/1000</f>
        <v>4860454.3871599995</v>
      </c>
      <c r="M6" s="20">
        <f>3143225625.73/1000</f>
        <v>3143225.62573</v>
      </c>
      <c r="N6" s="20">
        <f>4024164619.06001/1000</f>
        <v>4024164.6190600102</v>
      </c>
      <c r="O6" s="33"/>
      <c r="P6" s="20"/>
      <c r="Q6" s="20"/>
      <c r="R6" s="20"/>
      <c r="S6" s="33"/>
      <c r="T6" s="62"/>
      <c r="U6" s="62"/>
      <c r="V6" s="62"/>
      <c r="W6" s="35"/>
      <c r="X6" s="71"/>
      <c r="Y6" s="71"/>
      <c r="Z6" s="64"/>
    </row>
    <row r="7" spans="1:28" x14ac:dyDescent="0.35">
      <c r="A7" s="13"/>
      <c r="B7" s="17" t="s">
        <v>14</v>
      </c>
      <c r="C7" s="22">
        <v>2312</v>
      </c>
      <c r="D7" s="46">
        <f t="shared" si="0"/>
        <v>8376813.067569999</v>
      </c>
      <c r="E7" s="20">
        <f>1869071689.39/1000</f>
        <v>1869071.6893900002</v>
      </c>
      <c r="F7" s="20">
        <f>841376524/1000</f>
        <v>841376.52399999998</v>
      </c>
      <c r="G7" s="20">
        <f>2359166833.39/1000</f>
        <v>2359166.8333899998</v>
      </c>
      <c r="H7" s="20">
        <f>1084196167/1000</f>
        <v>1084196.1669999999</v>
      </c>
      <c r="I7" s="20"/>
      <c r="J7" s="20">
        <f>746628896.56/1000</f>
        <v>746628.89655999991</v>
      </c>
      <c r="K7" s="20">
        <f>890372874.47/1000</f>
        <v>890372.87447000004</v>
      </c>
      <c r="L7" s="20">
        <f>929639534.11/1000</f>
        <v>929639.53411000001</v>
      </c>
      <c r="M7" s="20">
        <f>1557064049.55/1000</f>
        <v>1557064.0495499999</v>
      </c>
      <c r="N7" s="20">
        <f>809744712.49/1000</f>
        <v>809744.71249000006</v>
      </c>
      <c r="O7" s="33">
        <f t="shared" ref="O7:R9" si="2">S7+W7</f>
        <v>16053448.418000005</v>
      </c>
      <c r="P7" s="20">
        <f t="shared" si="2"/>
        <v>3143886.06917</v>
      </c>
      <c r="Q7" s="20">
        <f t="shared" si="2"/>
        <v>1391436.811</v>
      </c>
      <c r="R7" s="20">
        <f t="shared" si="2"/>
        <v>11518125.537830004</v>
      </c>
      <c r="S7" s="33">
        <v>10765886.656680005</v>
      </c>
      <c r="T7" s="62">
        <v>2072347.2545100001</v>
      </c>
      <c r="U7" s="62">
        <v>990188.77899999998</v>
      </c>
      <c r="V7" s="62">
        <v>7703350.6231700042</v>
      </c>
      <c r="W7" s="35">
        <v>5287561.7613199996</v>
      </c>
      <c r="X7" s="71">
        <v>1071538.8146599999</v>
      </c>
      <c r="Y7" s="71">
        <v>401248.03200000001</v>
      </c>
      <c r="Z7" s="64">
        <v>3814774.9146599998</v>
      </c>
    </row>
    <row r="8" spans="1:28" x14ac:dyDescent="0.35">
      <c r="A8" s="111">
        <v>4</v>
      </c>
      <c r="B8" s="24" t="s">
        <v>28</v>
      </c>
      <c r="C8" s="25"/>
      <c r="D8" s="46">
        <f t="shared" si="0"/>
        <v>32695084.280200012</v>
      </c>
      <c r="E8" s="20">
        <v>10998887.845369987</v>
      </c>
      <c r="F8" s="20">
        <v>4248338.2630099989</v>
      </c>
      <c r="G8" s="20">
        <v>19080523.575240016</v>
      </c>
      <c r="H8" s="20">
        <v>5397138.9257099973</v>
      </c>
      <c r="I8" s="20">
        <v>20086.881150000001</v>
      </c>
      <c r="J8" s="20">
        <v>1024298.0791400002</v>
      </c>
      <c r="K8" s="20">
        <v>1056124.0751299995</v>
      </c>
      <c r="L8" s="20">
        <v>2377746.2043899996</v>
      </c>
      <c r="M8" s="20">
        <v>1691550.8727800001</v>
      </c>
      <c r="N8" s="20">
        <v>2047615.6666599999</v>
      </c>
      <c r="O8" s="33">
        <f t="shared" si="2"/>
        <v>58906016.122550003</v>
      </c>
      <c r="P8" s="20">
        <f t="shared" si="2"/>
        <v>33018387.258620005</v>
      </c>
      <c r="Q8" s="20">
        <f t="shared" si="2"/>
        <v>9242423.7082600035</v>
      </c>
      <c r="R8" s="20">
        <f t="shared" si="2"/>
        <v>16645204.948299993</v>
      </c>
      <c r="S8" s="33">
        <f>T8+U8+V8</f>
        <v>36227068.122550003</v>
      </c>
      <c r="T8" s="62">
        <v>19955023.549610008</v>
      </c>
      <c r="U8" s="62">
        <v>5568538.958200004</v>
      </c>
      <c r="V8" s="62">
        <v>10703505.614739992</v>
      </c>
      <c r="W8" s="34">
        <v>22678948</v>
      </c>
      <c r="X8" s="67">
        <f>SUM(X9:X10)</f>
        <v>13063363.709009998</v>
      </c>
      <c r="Y8" s="52">
        <f>SUM(Y9:Y10)</f>
        <v>3673884.7500599986</v>
      </c>
      <c r="Z8" s="52">
        <f>SUM(Z9:Z10)</f>
        <v>5941699.3335600002</v>
      </c>
      <c r="AB8" s="2"/>
    </row>
    <row r="9" spans="1:28" x14ac:dyDescent="0.35">
      <c r="A9" s="112"/>
      <c r="B9" s="14" t="s">
        <v>32</v>
      </c>
      <c r="C9" s="21">
        <v>3338</v>
      </c>
      <c r="D9" s="46">
        <f t="shared" si="0"/>
        <v>32695084.280200012</v>
      </c>
      <c r="E9" s="20">
        <v>10998887.845369987</v>
      </c>
      <c r="F9" s="20">
        <v>4248338.2630099989</v>
      </c>
      <c r="G9" s="20">
        <v>19080523.575240016</v>
      </c>
      <c r="H9" s="20">
        <v>5397138.9257099973</v>
      </c>
      <c r="I9" s="20">
        <v>20086.881150000001</v>
      </c>
      <c r="J9" s="20">
        <v>1024298.0791400002</v>
      </c>
      <c r="K9" s="20">
        <v>1056124.0751299995</v>
      </c>
      <c r="L9" s="20">
        <v>2377746.2043899996</v>
      </c>
      <c r="M9" s="20">
        <v>1691550.8727800001</v>
      </c>
      <c r="N9" s="20">
        <v>2047615.6666599999</v>
      </c>
      <c r="O9" s="33">
        <f t="shared" si="2"/>
        <v>58564527.363330007</v>
      </c>
      <c r="P9" s="20">
        <f t="shared" si="2"/>
        <v>32781158.754280005</v>
      </c>
      <c r="Q9" s="20">
        <f t="shared" si="2"/>
        <v>9174291.4221500028</v>
      </c>
      <c r="R9" s="20">
        <f t="shared" si="2"/>
        <v>16609077.186899992</v>
      </c>
      <c r="S9" s="33">
        <f>T9+U9+V9</f>
        <v>36227068.122550003</v>
      </c>
      <c r="T9" s="62">
        <v>19955023.549610008</v>
      </c>
      <c r="U9" s="62">
        <v>5568538.958200004</v>
      </c>
      <c r="V9" s="62">
        <v>10703505.614739992</v>
      </c>
      <c r="W9" s="34">
        <v>22337459.24078</v>
      </c>
      <c r="X9" s="63">
        <v>12826135.204669997</v>
      </c>
      <c r="Y9" s="63">
        <v>3605752.4639499984</v>
      </c>
      <c r="Z9" s="64">
        <v>5905571.57216</v>
      </c>
    </row>
    <row r="10" spans="1:28" x14ac:dyDescent="0.35">
      <c r="A10" s="113"/>
      <c r="B10" s="12" t="s">
        <v>1</v>
      </c>
      <c r="C10" s="23">
        <v>2272</v>
      </c>
      <c r="D10" s="46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3"/>
      <c r="P10" s="20"/>
      <c r="Q10" s="20"/>
      <c r="R10" s="20"/>
      <c r="S10" s="33"/>
      <c r="T10" s="62"/>
      <c r="U10" s="62"/>
      <c r="V10" s="62"/>
      <c r="W10" s="34">
        <v>341488.55184999999</v>
      </c>
      <c r="X10" s="68">
        <v>237228.50433999998</v>
      </c>
      <c r="Y10" s="68">
        <v>68132.286110000001</v>
      </c>
      <c r="Z10" s="68">
        <v>36127.761399999996</v>
      </c>
    </row>
    <row r="11" spans="1:28" x14ac:dyDescent="0.35">
      <c r="A11" s="13">
        <v>5</v>
      </c>
      <c r="B11" s="11" t="s">
        <v>35</v>
      </c>
      <c r="C11" s="21">
        <v>2306</v>
      </c>
      <c r="D11" s="46">
        <f t="shared" ref="D11:D16" si="3">SUM(G11:N11)</f>
        <v>22562681.264910001</v>
      </c>
      <c r="E11" s="20">
        <f>11118.32045483*1000</f>
        <v>11118320.45483</v>
      </c>
      <c r="F11" s="20">
        <f>3093.45165648*1000</f>
        <v>3093451.6564799999</v>
      </c>
      <c r="G11" s="20">
        <f>11259.26498173*1000</f>
        <v>11259264.981730001</v>
      </c>
      <c r="H11" s="20">
        <f>3269.0415765*1000</f>
        <v>3269041.5765</v>
      </c>
      <c r="I11" s="20">
        <v>0</v>
      </c>
      <c r="J11" s="20">
        <v>0</v>
      </c>
      <c r="K11" s="20">
        <f>1000*737.28059839</f>
        <v>737280.59839000006</v>
      </c>
      <c r="L11" s="20">
        <f>1000*3309.9147164</f>
        <v>3309914.7164000003</v>
      </c>
      <c r="M11" s="20">
        <f>1000*2830</f>
        <v>2830000</v>
      </c>
      <c r="N11" s="20">
        <f>1000*1157.17939189</f>
        <v>1157179.3918900001</v>
      </c>
      <c r="O11" s="33">
        <f t="shared" ref="O11:R13" si="4">S11+W11</f>
        <v>27260436</v>
      </c>
      <c r="P11" s="20">
        <f t="shared" si="4"/>
        <v>13341677.0009</v>
      </c>
      <c r="Q11" s="20">
        <f t="shared" si="4"/>
        <v>3598117.3690800001</v>
      </c>
      <c r="R11" s="20">
        <f t="shared" si="4"/>
        <v>10320641.80072999</v>
      </c>
      <c r="S11" s="33">
        <v>17197800</v>
      </c>
      <c r="T11" s="62">
        <v>8604262</v>
      </c>
      <c r="U11" s="62">
        <v>2284289</v>
      </c>
      <c r="V11" s="62">
        <v>6309249</v>
      </c>
      <c r="W11" s="36">
        <v>10062636</v>
      </c>
      <c r="X11" s="69">
        <v>4737415.0009000003</v>
      </c>
      <c r="Y11" s="69">
        <v>1313828.3690800001</v>
      </c>
      <c r="Z11" s="70">
        <v>4011392.80072999</v>
      </c>
    </row>
    <row r="12" spans="1:28" x14ac:dyDescent="0.35">
      <c r="A12" s="13">
        <v>6</v>
      </c>
      <c r="B12" s="11" t="s">
        <v>6</v>
      </c>
      <c r="C12" s="21">
        <v>3292</v>
      </c>
      <c r="D12" s="46">
        <f t="shared" si="3"/>
        <v>20615589.287290003</v>
      </c>
      <c r="E12" s="20">
        <f>5766553957.2/1000</f>
        <v>5766553.9572000001</v>
      </c>
      <c r="F12" s="20">
        <f>3113329534.67/1000</f>
        <v>3113329.53467</v>
      </c>
      <c r="G12" s="20">
        <f>9821755510.61/1000</f>
        <v>9821755.5106100012</v>
      </c>
      <c r="H12" s="20">
        <f>4169247482.67/1000</f>
        <v>4169247.4826700003</v>
      </c>
      <c r="I12" s="20">
        <f>198643528.75/1000</f>
        <v>198643.52875</v>
      </c>
      <c r="J12" s="20">
        <f>87350969.7/1000</f>
        <v>87350.969700000001</v>
      </c>
      <c r="K12" s="20">
        <f>1263261735.89/1000</f>
        <v>1263261.7358900001</v>
      </c>
      <c r="L12" s="20">
        <f>2358516354.66/1000</f>
        <v>2358516.3546599997</v>
      </c>
      <c r="M12" s="20">
        <f>1079392075.27/1000</f>
        <v>1079392.0752699999</v>
      </c>
      <c r="N12" s="20">
        <f>1637421629.74/1000</f>
        <v>1637421.62974</v>
      </c>
      <c r="O12" s="33">
        <f t="shared" si="4"/>
        <v>59199939.749659985</v>
      </c>
      <c r="P12" s="20">
        <f t="shared" si="4"/>
        <v>32443305.999219999</v>
      </c>
      <c r="Q12" s="20">
        <f t="shared" si="4"/>
        <v>9911906.1573799979</v>
      </c>
      <c r="R12" s="20">
        <f t="shared" si="4"/>
        <v>16844727.593059991</v>
      </c>
      <c r="S12" s="33">
        <f>T12+U12+V12</f>
        <v>27905636.763149988</v>
      </c>
      <c r="T12" s="62">
        <v>15054486.510580001</v>
      </c>
      <c r="U12" s="62">
        <v>4926885.4928099979</v>
      </c>
      <c r="V12" s="62">
        <v>7924264.7597599896</v>
      </c>
      <c r="W12" s="34">
        <v>31294302.986510001</v>
      </c>
      <c r="X12" s="65">
        <v>17388819.488639999</v>
      </c>
      <c r="Y12" s="65">
        <v>4985020.66457</v>
      </c>
      <c r="Z12" s="66">
        <v>8920462.8333000019</v>
      </c>
    </row>
    <row r="13" spans="1:28" x14ac:dyDescent="0.35">
      <c r="A13" s="13">
        <v>7</v>
      </c>
      <c r="B13" s="11" t="s">
        <v>12</v>
      </c>
      <c r="C13" s="21">
        <v>2275</v>
      </c>
      <c r="D13" s="46">
        <f t="shared" si="3"/>
        <v>16360530.78858</v>
      </c>
      <c r="E13" s="20">
        <f>4370218300.3/1000</f>
        <v>4370218.3003000002</v>
      </c>
      <c r="F13" s="20">
        <f>1229259000.48/1000</f>
        <v>1229259.0004799999</v>
      </c>
      <c r="G13" s="20">
        <f>6009976487.27/1000</f>
        <v>6009976.4872700004</v>
      </c>
      <c r="H13" s="20">
        <f>1562588735.06/1000</f>
        <v>1562588.7350599999</v>
      </c>
      <c r="I13" s="20">
        <v>0</v>
      </c>
      <c r="J13" s="20">
        <v>0</v>
      </c>
      <c r="K13" s="20">
        <f>1630582746.49/1000</f>
        <v>1630582.74649</v>
      </c>
      <c r="L13" s="20">
        <f>3520795357.29/1000</f>
        <v>3520795.3572900002</v>
      </c>
      <c r="M13" s="20">
        <f>2058681169.96/1000</f>
        <v>2058681.1699600001</v>
      </c>
      <c r="N13" s="20">
        <f>1577906292.51/1000</f>
        <v>1577906.2925100001</v>
      </c>
      <c r="O13" s="33">
        <f t="shared" si="4"/>
        <v>27067503.652089998</v>
      </c>
      <c r="P13" s="20">
        <f t="shared" si="4"/>
        <v>6843384.4295000006</v>
      </c>
      <c r="Q13" s="20">
        <f t="shared" si="4"/>
        <v>2172328.9456099998</v>
      </c>
      <c r="R13" s="20">
        <f t="shared" si="4"/>
        <v>18051790.276979998</v>
      </c>
      <c r="S13" s="33">
        <v>19177687.6752</v>
      </c>
      <c r="T13" s="62">
        <v>5337932.8385500005</v>
      </c>
      <c r="U13" s="62">
        <v>1560084.1381000001</v>
      </c>
      <c r="V13" s="62">
        <f>S13-T13-U13</f>
        <v>12279670.698549999</v>
      </c>
      <c r="W13" s="34">
        <v>7889815.9768899996</v>
      </c>
      <c r="X13" s="63">
        <v>1505451.5909499999</v>
      </c>
      <c r="Y13" s="63">
        <v>612244.80750999996</v>
      </c>
      <c r="Z13" s="63">
        <v>5772119.5784300007</v>
      </c>
    </row>
    <row r="14" spans="1:28" x14ac:dyDescent="0.35">
      <c r="A14" s="56">
        <v>8</v>
      </c>
      <c r="B14" s="11" t="s">
        <v>68</v>
      </c>
      <c r="D14" s="46">
        <f t="shared" si="3"/>
        <v>12923713.950000001</v>
      </c>
      <c r="E14" s="20">
        <f>5248346137.8/1000</f>
        <v>5248346.1378000006</v>
      </c>
      <c r="F14" s="20">
        <f>854150958.99/1000</f>
        <v>854150.95898999996</v>
      </c>
      <c r="G14" s="20">
        <f>6164157305.75/1000</f>
        <v>6164157.3057500003</v>
      </c>
      <c r="H14" s="20">
        <f>1190782142.34/1000</f>
        <v>1190782.14234</v>
      </c>
      <c r="I14" s="20">
        <v>0</v>
      </c>
      <c r="J14" s="20">
        <f>566743265.77/1000</f>
        <v>566743.26576999994</v>
      </c>
      <c r="K14" s="20">
        <f>978753042.71/1000</f>
        <v>978753.04271000007</v>
      </c>
      <c r="L14" s="20">
        <f>1450606956.45/1000</f>
        <v>1450606.9564499999</v>
      </c>
      <c r="M14" s="20">
        <f>758787445.23/1000</f>
        <v>758787.44523000007</v>
      </c>
      <c r="N14" s="20">
        <f>1813883791.75/1000</f>
        <v>1813883.7917500001</v>
      </c>
      <c r="O14" s="2"/>
      <c r="S14" s="84"/>
    </row>
    <row r="15" spans="1:28" x14ac:dyDescent="0.35">
      <c r="A15" s="13">
        <v>9</v>
      </c>
      <c r="B15" s="11" t="s">
        <v>2</v>
      </c>
      <c r="C15" s="21">
        <v>436</v>
      </c>
      <c r="D15" s="46">
        <f t="shared" si="3"/>
        <v>11647304.9278</v>
      </c>
      <c r="E15" s="20">
        <v>410362.18517000001</v>
      </c>
      <c r="F15" s="20">
        <v>10716154.15026</v>
      </c>
      <c r="G15" s="20">
        <v>410362.18517000001</v>
      </c>
      <c r="H15" s="20">
        <v>11236942.742629999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33">
        <f t="shared" ref="O15:R17" si="5">S15+W15</f>
        <v>24226086.218170002</v>
      </c>
      <c r="P15" s="20">
        <f t="shared" si="5"/>
        <v>783086.04665999999</v>
      </c>
      <c r="Q15" s="20">
        <f t="shared" si="5"/>
        <v>22555615.883650005</v>
      </c>
      <c r="R15" s="20">
        <f t="shared" si="5"/>
        <v>887384.28786000004</v>
      </c>
      <c r="S15" s="33">
        <f>T15+U15+V15</f>
        <v>14309158.158880003</v>
      </c>
      <c r="T15" s="62">
        <v>611394.52065999992</v>
      </c>
      <c r="U15" s="62">
        <v>13174604.543060003</v>
      </c>
      <c r="V15" s="62">
        <v>523159.09515999997</v>
      </c>
      <c r="W15" s="34">
        <v>9916928.0592899993</v>
      </c>
      <c r="X15" s="63">
        <v>171691.52600000001</v>
      </c>
      <c r="Y15" s="63">
        <v>9381011.3405900002</v>
      </c>
      <c r="Z15" s="64">
        <v>364225.19270000001</v>
      </c>
    </row>
    <row r="16" spans="1:28" x14ac:dyDescent="0.35">
      <c r="A16" s="13">
        <v>10</v>
      </c>
      <c r="B16" s="11" t="s">
        <v>3</v>
      </c>
      <c r="C16" s="21">
        <v>1439</v>
      </c>
      <c r="D16" s="46">
        <f t="shared" si="3"/>
        <v>9984072.6154600009</v>
      </c>
      <c r="E16" s="20">
        <v>4706182.3702699989</v>
      </c>
      <c r="F16" s="20">
        <v>470358.35839000001</v>
      </c>
      <c r="G16" s="20">
        <v>8690455.7182999998</v>
      </c>
      <c r="H16" s="20">
        <v>532116.10207000002</v>
      </c>
      <c r="I16" s="20">
        <v>126108.82859999999</v>
      </c>
      <c r="J16" s="20">
        <v>10894.96488</v>
      </c>
      <c r="K16" s="20">
        <v>428111.6384</v>
      </c>
      <c r="L16" s="20">
        <v>196385.36321000001</v>
      </c>
      <c r="M16" s="20">
        <v>0</v>
      </c>
      <c r="N16" s="20">
        <v>0</v>
      </c>
      <c r="O16" s="33">
        <f t="shared" si="5"/>
        <v>16041366.964879997</v>
      </c>
      <c r="P16" s="20">
        <f t="shared" si="5"/>
        <v>13878885.652399991</v>
      </c>
      <c r="Q16" s="20">
        <f t="shared" si="5"/>
        <v>607208.95264000003</v>
      </c>
      <c r="R16" s="20">
        <f t="shared" si="5"/>
        <v>1555272.35984</v>
      </c>
      <c r="S16" s="33">
        <v>6793036.4287299989</v>
      </c>
      <c r="T16" s="62">
        <v>5715486.7488699993</v>
      </c>
      <c r="U16" s="62">
        <v>268884.34681000002</v>
      </c>
      <c r="V16" s="62">
        <v>808665.3330499999</v>
      </c>
      <c r="W16" s="37">
        <v>9248330.5361499991</v>
      </c>
      <c r="X16" s="72">
        <v>8163398.9035299905</v>
      </c>
      <c r="Y16" s="72">
        <v>338324.60583000007</v>
      </c>
      <c r="Z16" s="72">
        <v>746607.02679000003</v>
      </c>
    </row>
    <row r="17" spans="1:28" x14ac:dyDescent="0.35">
      <c r="A17" s="13">
        <v>11</v>
      </c>
      <c r="B17" s="11" t="s">
        <v>5</v>
      </c>
      <c r="C17" s="21">
        <v>2590</v>
      </c>
      <c r="D17" s="46">
        <v>9695594</v>
      </c>
      <c r="E17" s="20">
        <v>310009</v>
      </c>
      <c r="F17" s="20">
        <v>1092687</v>
      </c>
      <c r="G17" s="20"/>
      <c r="H17" s="20"/>
      <c r="I17" s="20"/>
      <c r="J17" s="20"/>
      <c r="K17" s="20"/>
      <c r="L17" s="20">
        <f>D17-E17-F17</f>
        <v>8292898</v>
      </c>
      <c r="M17" s="20"/>
      <c r="N17" s="20"/>
      <c r="O17" s="33">
        <f t="shared" si="5"/>
        <v>13875958</v>
      </c>
      <c r="P17" s="20">
        <f t="shared" si="5"/>
        <v>752320</v>
      </c>
      <c r="Q17" s="20">
        <f t="shared" si="5"/>
        <v>2151061</v>
      </c>
      <c r="R17" s="20">
        <f t="shared" si="5"/>
        <v>10972577</v>
      </c>
      <c r="S17" s="33">
        <f>T17+U17+V17</f>
        <v>8972674</v>
      </c>
      <c r="T17" s="62">
        <v>576921</v>
      </c>
      <c r="U17" s="62">
        <v>1388978</v>
      </c>
      <c r="V17" s="62">
        <v>7006775</v>
      </c>
      <c r="W17" s="34">
        <v>4903284</v>
      </c>
      <c r="X17" s="71">
        <v>175399</v>
      </c>
      <c r="Y17" s="71">
        <v>762083</v>
      </c>
      <c r="Z17" s="73">
        <v>3965802</v>
      </c>
    </row>
    <row r="18" spans="1:28" x14ac:dyDescent="0.35">
      <c r="A18" s="13">
        <v>12</v>
      </c>
      <c r="B18" s="11" t="s">
        <v>10</v>
      </c>
      <c r="C18" s="21">
        <v>1</v>
      </c>
      <c r="D18" s="46">
        <v>9690648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3">
        <f t="shared" ref="O18:R25" si="6">S18+W18</f>
        <v>9605440</v>
      </c>
      <c r="P18" s="20">
        <f t="shared" si="6"/>
        <v>4066152</v>
      </c>
      <c r="Q18" s="20">
        <f t="shared" si="6"/>
        <v>1760856</v>
      </c>
      <c r="R18" s="20">
        <f t="shared" si="6"/>
        <v>3778432</v>
      </c>
      <c r="S18" s="33">
        <f>T18+U18+V18</f>
        <v>5767127</v>
      </c>
      <c r="T18" s="62">
        <v>2524300</v>
      </c>
      <c r="U18" s="62">
        <v>1053598</v>
      </c>
      <c r="V18" s="62">
        <v>2189229</v>
      </c>
      <c r="W18" s="38">
        <v>3838313</v>
      </c>
      <c r="X18" s="63">
        <v>1541852</v>
      </c>
      <c r="Y18" s="63">
        <v>707258</v>
      </c>
      <c r="Z18" s="64">
        <v>1589203</v>
      </c>
    </row>
    <row r="19" spans="1:28" x14ac:dyDescent="0.35">
      <c r="A19" s="13">
        <v>13</v>
      </c>
      <c r="B19" s="11" t="s">
        <v>46</v>
      </c>
      <c r="C19" s="21">
        <v>2225</v>
      </c>
      <c r="D19" s="46">
        <f>G19+H19+I19+J19+K19+L19+M19+N19</f>
        <v>6520188</v>
      </c>
      <c r="E19" s="20">
        <v>74848</v>
      </c>
      <c r="F19" s="20">
        <v>2000</v>
      </c>
      <c r="G19" s="20">
        <v>130684</v>
      </c>
      <c r="H19" s="20">
        <v>10798</v>
      </c>
      <c r="I19" s="20">
        <v>143221</v>
      </c>
      <c r="J19" s="20">
        <v>3160</v>
      </c>
      <c r="K19" s="20">
        <v>5984878</v>
      </c>
      <c r="L19" s="20">
        <v>198629</v>
      </c>
      <c r="M19" s="20">
        <v>18670</v>
      </c>
      <c r="N19" s="20">
        <v>30148</v>
      </c>
      <c r="O19" s="33">
        <f t="shared" si="6"/>
        <v>11346553</v>
      </c>
      <c r="P19" s="20">
        <f t="shared" si="6"/>
        <v>296060</v>
      </c>
      <c r="Q19" s="20">
        <f t="shared" si="6"/>
        <v>24770</v>
      </c>
      <c r="R19" s="20">
        <f t="shared" si="6"/>
        <v>11025723</v>
      </c>
      <c r="S19" s="33">
        <f>T19+U19+V19</f>
        <v>7137352</v>
      </c>
      <c r="T19" s="62">
        <v>213465</v>
      </c>
      <c r="U19" s="62">
        <v>5670</v>
      </c>
      <c r="V19" s="62">
        <v>6918217</v>
      </c>
      <c r="W19" s="34">
        <v>4209201</v>
      </c>
      <c r="X19" s="63">
        <v>82595</v>
      </c>
      <c r="Y19" s="63">
        <v>19100</v>
      </c>
      <c r="Z19" s="64">
        <v>4107506</v>
      </c>
    </row>
    <row r="20" spans="1:28" x14ac:dyDescent="0.35">
      <c r="A20" s="13">
        <v>14</v>
      </c>
      <c r="B20" s="11" t="s">
        <v>13</v>
      </c>
      <c r="C20" s="21">
        <v>3368</v>
      </c>
      <c r="D20" s="46">
        <f>SUM(G20:N20)</f>
        <v>5473401.6169999996</v>
      </c>
      <c r="E20" s="20">
        <f>3462142522/1000</f>
        <v>3462142.5219999999</v>
      </c>
      <c r="F20" s="20">
        <f>744838912/1000</f>
        <v>744838.91200000001</v>
      </c>
      <c r="G20" s="20">
        <f>3585866193/1000</f>
        <v>3585866.193</v>
      </c>
      <c r="H20" s="20">
        <f>744838912/1000</f>
        <v>744838.91200000001</v>
      </c>
      <c r="I20" s="20">
        <f>6185000/1000</f>
        <v>6185</v>
      </c>
      <c r="J20" s="20">
        <v>0</v>
      </c>
      <c r="K20" s="20">
        <f>149470214/1000</f>
        <v>149470.21400000001</v>
      </c>
      <c r="L20" s="20">
        <f>386566492/1000</f>
        <v>386566.49200000003</v>
      </c>
      <c r="M20" s="20">
        <f>494130891/1000</f>
        <v>494130.891</v>
      </c>
      <c r="N20" s="20">
        <f>106343915/1000</f>
        <v>106343.91499999999</v>
      </c>
      <c r="O20" s="33">
        <f t="shared" si="6"/>
        <v>5802478.0535099991</v>
      </c>
      <c r="P20" s="20">
        <f t="shared" si="6"/>
        <v>3922321.8500600001</v>
      </c>
      <c r="Q20" s="20">
        <f t="shared" si="6"/>
        <v>463348</v>
      </c>
      <c r="R20" s="20">
        <f t="shared" si="6"/>
        <v>1416808.2034499999</v>
      </c>
      <c r="S20" s="33">
        <f>T20+U20+V20</f>
        <v>3433687.9935099995</v>
      </c>
      <c r="T20" s="62">
        <f>2266292552.87/1000</f>
        <v>2266292.5528699998</v>
      </c>
      <c r="U20" s="62">
        <f>314806000/1000</f>
        <v>314806</v>
      </c>
      <c r="V20" s="62">
        <f>852589440.64/1000</f>
        <v>852589.44063999993</v>
      </c>
      <c r="W20" s="34">
        <v>2368790.06</v>
      </c>
      <c r="X20" s="69">
        <v>1656029.2971900001</v>
      </c>
      <c r="Y20" s="69">
        <v>148542</v>
      </c>
      <c r="Z20" s="70">
        <v>564218.76280999999</v>
      </c>
    </row>
    <row r="21" spans="1:28" x14ac:dyDescent="0.35">
      <c r="A21" s="13">
        <v>15</v>
      </c>
      <c r="B21" s="11" t="s">
        <v>29</v>
      </c>
      <c r="C21" s="21"/>
      <c r="D21" s="46">
        <f>D22+D23</f>
        <v>4504024.9497199999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3">
        <f t="shared" si="6"/>
        <v>9691696.4154700004</v>
      </c>
      <c r="P21" s="20">
        <f t="shared" si="6"/>
        <v>4537428.5493000001</v>
      </c>
      <c r="Q21" s="20">
        <f t="shared" si="6"/>
        <v>480326.76507000008</v>
      </c>
      <c r="R21" s="20">
        <f t="shared" si="6"/>
        <v>4673941.1010999996</v>
      </c>
      <c r="S21" s="33">
        <f>S22+S23</f>
        <v>6142977.4154700004</v>
      </c>
      <c r="T21" s="62">
        <f>T22+T23</f>
        <v>2577616.4893</v>
      </c>
      <c r="U21" s="62">
        <f>U22+U23</f>
        <v>326936.69107000006</v>
      </c>
      <c r="V21" s="62">
        <f>V22+V23</f>
        <v>3238424.2350999997</v>
      </c>
      <c r="W21" s="39">
        <v>3548719</v>
      </c>
      <c r="X21" s="69">
        <f>SUM(X22:X23)</f>
        <v>1959812.06</v>
      </c>
      <c r="Y21" s="69">
        <f>SUM(Y22:Y23)</f>
        <v>153390.07399999999</v>
      </c>
      <c r="Z21" s="69">
        <f>SUM(Z22:Z23)</f>
        <v>1435516.8659999999</v>
      </c>
    </row>
    <row r="22" spans="1:28" x14ac:dyDescent="0.35">
      <c r="A22" s="13"/>
      <c r="B22" s="14" t="s">
        <v>30</v>
      </c>
      <c r="C22" s="21">
        <v>2210</v>
      </c>
      <c r="D22" s="46">
        <v>3748492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3">
        <f t="shared" si="6"/>
        <v>8489465.62421</v>
      </c>
      <c r="P22" s="20">
        <f t="shared" si="6"/>
        <v>4384459.4906500001</v>
      </c>
      <c r="Q22" s="20">
        <f t="shared" si="6"/>
        <v>480326.76507000008</v>
      </c>
      <c r="R22" s="20">
        <f t="shared" si="6"/>
        <v>3624679.3684899998</v>
      </c>
      <c r="S22" s="33">
        <f>T22+U22+V22</f>
        <v>5358510.62421</v>
      </c>
      <c r="T22" s="62">
        <v>2478893.43065</v>
      </c>
      <c r="U22" s="62">
        <v>326936.69107000006</v>
      </c>
      <c r="V22" s="62">
        <v>2552680.5024899999</v>
      </c>
      <c r="W22" s="34">
        <v>3130955</v>
      </c>
      <c r="X22" s="74">
        <v>1905566.06</v>
      </c>
      <c r="Y22" s="74">
        <v>153390.07399999999</v>
      </c>
      <c r="Z22" s="75">
        <v>1071998.8659999999</v>
      </c>
    </row>
    <row r="23" spans="1:28" x14ac:dyDescent="0.35">
      <c r="A23" s="13"/>
      <c r="B23" s="15" t="s">
        <v>31</v>
      </c>
      <c r="C23" s="22">
        <v>2763</v>
      </c>
      <c r="D23" s="46">
        <v>755532.94972000003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3">
        <f t="shared" si="6"/>
        <v>1202230.7912599999</v>
      </c>
      <c r="P23" s="20">
        <f t="shared" si="6"/>
        <v>152969.05865000002</v>
      </c>
      <c r="Q23" s="20">
        <f t="shared" si="6"/>
        <v>0</v>
      </c>
      <c r="R23" s="20">
        <f t="shared" si="6"/>
        <v>1049261.7326099998</v>
      </c>
      <c r="S23" s="33">
        <f>T23+U23+V23</f>
        <v>784466.79125999997</v>
      </c>
      <c r="T23" s="62">
        <v>98723.058650000006</v>
      </c>
      <c r="U23" s="62">
        <v>0</v>
      </c>
      <c r="V23" s="62">
        <v>685743.73260999995</v>
      </c>
      <c r="W23" s="40">
        <v>417764</v>
      </c>
      <c r="X23" s="71">
        <v>54246</v>
      </c>
      <c r="Y23" s="71">
        <v>0</v>
      </c>
      <c r="Z23" s="73">
        <v>363518</v>
      </c>
    </row>
    <row r="24" spans="1:28" x14ac:dyDescent="0.35">
      <c r="A24" s="13">
        <v>16</v>
      </c>
      <c r="B24" s="11" t="s">
        <v>4</v>
      </c>
      <c r="C24" s="21">
        <v>1470</v>
      </c>
      <c r="D24" s="46">
        <f>SUM(G24:N24)</f>
        <v>4062510.8868900002</v>
      </c>
      <c r="E24" s="20">
        <v>579342.12602999993</v>
      </c>
      <c r="F24" s="20">
        <v>226243.326</v>
      </c>
      <c r="G24" s="20">
        <v>900679.22387999995</v>
      </c>
      <c r="H24" s="20">
        <v>405252.10600000003</v>
      </c>
      <c r="I24" s="20">
        <v>573977.69227</v>
      </c>
      <c r="J24" s="20">
        <v>92019.001999999993</v>
      </c>
      <c r="K24" s="20">
        <v>457569.03292999999</v>
      </c>
      <c r="L24" s="20">
        <v>687612.12575000001</v>
      </c>
      <c r="M24" s="20">
        <v>336812.679</v>
      </c>
      <c r="N24" s="20">
        <v>608589.0250599999</v>
      </c>
      <c r="O24" s="33">
        <f t="shared" si="6"/>
        <v>11548647.008679999</v>
      </c>
      <c r="P24" s="20">
        <f t="shared" si="6"/>
        <v>2140826.6146800001</v>
      </c>
      <c r="Q24" s="20">
        <f t="shared" si="6"/>
        <v>733169.69799999997</v>
      </c>
      <c r="R24" s="20">
        <f t="shared" si="6"/>
        <v>8674650.6959999986</v>
      </c>
      <c r="S24" s="33">
        <f>T24+U24+V24</f>
        <v>7969162.008679999</v>
      </c>
      <c r="T24" s="62">
        <v>1366663.6146800001</v>
      </c>
      <c r="U24" s="62">
        <v>476599.69799999997</v>
      </c>
      <c r="V24" s="62">
        <v>6125898.6959999995</v>
      </c>
      <c r="W24" s="39">
        <v>3579485</v>
      </c>
      <c r="X24" s="69">
        <v>774163</v>
      </c>
      <c r="Y24" s="69">
        <v>256570</v>
      </c>
      <c r="Z24" s="64">
        <v>2548752</v>
      </c>
    </row>
    <row r="25" spans="1:28" x14ac:dyDescent="0.35">
      <c r="A25" s="13">
        <v>17</v>
      </c>
      <c r="B25" s="11" t="s">
        <v>7</v>
      </c>
      <c r="C25" s="21">
        <v>1978</v>
      </c>
      <c r="D25" s="46">
        <f>E25</f>
        <v>3346086.7140000002</v>
      </c>
      <c r="E25" s="20">
        <f>3346086714/1000</f>
        <v>3346086.7140000002</v>
      </c>
      <c r="F25" s="20">
        <v>0</v>
      </c>
      <c r="G25" s="20">
        <f>E25</f>
        <v>3346086.7140000002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33">
        <f t="shared" si="6"/>
        <v>5049613</v>
      </c>
      <c r="P25" s="20">
        <f t="shared" si="6"/>
        <v>5049613</v>
      </c>
      <c r="Q25" s="20">
        <f t="shared" si="6"/>
        <v>0</v>
      </c>
      <c r="R25" s="20">
        <f t="shared" si="6"/>
        <v>0</v>
      </c>
      <c r="S25" s="33">
        <v>3359356</v>
      </c>
      <c r="T25" s="62">
        <v>3359356</v>
      </c>
      <c r="U25" s="62">
        <v>0</v>
      </c>
      <c r="V25" s="62">
        <v>0</v>
      </c>
      <c r="W25" s="34">
        <v>1690257</v>
      </c>
      <c r="X25" s="63">
        <v>1690257</v>
      </c>
      <c r="Y25" s="63">
        <v>0</v>
      </c>
      <c r="Z25" s="64">
        <v>0</v>
      </c>
    </row>
    <row r="26" spans="1:28" x14ac:dyDescent="0.35">
      <c r="A26" s="54">
        <v>18</v>
      </c>
      <c r="B26" s="11" t="s">
        <v>9</v>
      </c>
      <c r="C26" s="21">
        <v>2733</v>
      </c>
      <c r="D26" s="46">
        <f>SUM(G26:N26)</f>
        <v>3325787.2430000002</v>
      </c>
      <c r="E26" s="20">
        <f>884921641/1000</f>
        <v>884921.64099999995</v>
      </c>
      <c r="F26" s="20">
        <f>561533846/1000</f>
        <v>561533.84600000002</v>
      </c>
      <c r="G26" s="20">
        <f>884921641/1000</f>
        <v>884921.64099999995</v>
      </c>
      <c r="H26" s="20">
        <f>561533846/1000</f>
        <v>561533.84600000002</v>
      </c>
      <c r="I26" s="20">
        <v>0</v>
      </c>
      <c r="J26" s="20">
        <f>1099221662/1000</f>
        <v>1099221.662</v>
      </c>
      <c r="K26" s="20">
        <v>0</v>
      </c>
      <c r="L26" s="20">
        <v>0</v>
      </c>
      <c r="M26" s="20">
        <f>596512060/1000</f>
        <v>596512.06000000006</v>
      </c>
      <c r="N26" s="20">
        <f>183598034/1000</f>
        <v>183598.03400000001</v>
      </c>
      <c r="O26" s="33">
        <f t="shared" ref="O26:R28" si="7">S26+W26</f>
        <v>6717124.2069999995</v>
      </c>
      <c r="P26" s="20">
        <f t="shared" si="7"/>
        <v>1990213.3219999999</v>
      </c>
      <c r="Q26" s="20">
        <f t="shared" si="7"/>
        <v>1011743.7860000001</v>
      </c>
      <c r="R26" s="20">
        <f t="shared" si="7"/>
        <v>3715167.1</v>
      </c>
      <c r="S26" s="33">
        <f>4419139.827+1600</f>
        <v>4420739.8269999996</v>
      </c>
      <c r="T26" s="62">
        <v>1299326.9509999999</v>
      </c>
      <c r="U26" s="62">
        <f>630776.256+1600</f>
        <v>632376.25600000005</v>
      </c>
      <c r="V26" s="62">
        <v>2489036.62</v>
      </c>
      <c r="W26" s="34">
        <v>2296384.38</v>
      </c>
      <c r="X26" s="63">
        <v>690886.37100000004</v>
      </c>
      <c r="Y26" s="63">
        <v>379367.53</v>
      </c>
      <c r="Z26" s="63">
        <v>1226130.48</v>
      </c>
      <c r="AB26" s="2"/>
    </row>
    <row r="27" spans="1:28" x14ac:dyDescent="0.35">
      <c r="A27" s="13">
        <v>19</v>
      </c>
      <c r="B27" s="17" t="s">
        <v>18</v>
      </c>
      <c r="C27" s="22">
        <v>2440</v>
      </c>
      <c r="D27" s="46">
        <f>G27+N27</f>
        <v>2805135</v>
      </c>
      <c r="E27" s="20">
        <v>1646952</v>
      </c>
      <c r="F27" s="20">
        <v>0</v>
      </c>
      <c r="G27" s="20">
        <v>2496928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308207</v>
      </c>
      <c r="O27" s="33">
        <f t="shared" si="7"/>
        <v>5758985.2944600005</v>
      </c>
      <c r="P27" s="20">
        <f t="shared" si="7"/>
        <v>3600714.64353</v>
      </c>
      <c r="Q27" s="20">
        <f t="shared" si="7"/>
        <v>0</v>
      </c>
      <c r="R27" s="20">
        <f t="shared" si="7"/>
        <v>2158269.65093</v>
      </c>
      <c r="S27" s="33">
        <v>3592287</v>
      </c>
      <c r="T27" s="62">
        <v>2281182</v>
      </c>
      <c r="U27" s="62">
        <v>0</v>
      </c>
      <c r="V27" s="62">
        <v>1311104</v>
      </c>
      <c r="W27" s="35">
        <v>2166698.29446</v>
      </c>
      <c r="X27" s="76">
        <v>1319532.6435299998</v>
      </c>
      <c r="Y27" s="76">
        <v>0</v>
      </c>
      <c r="Z27" s="76">
        <v>847165.65093</v>
      </c>
    </row>
    <row r="28" spans="1:28" x14ac:dyDescent="0.35">
      <c r="A28" s="13">
        <v>20</v>
      </c>
      <c r="B28" s="19" t="s">
        <v>33</v>
      </c>
      <c r="C28" s="21">
        <v>328</v>
      </c>
      <c r="D28" s="46">
        <f>SUM(G28:N28)</f>
        <v>2679838.2518500001</v>
      </c>
      <c r="E28" s="20">
        <f>977886905.91/1000</f>
        <v>977886.90590999997</v>
      </c>
      <c r="F28" s="20">
        <f>477914115.25/1000</f>
        <v>477914.11524999997</v>
      </c>
      <c r="G28" s="20">
        <f>1251475917.27/1000</f>
        <v>1251475.9172700001</v>
      </c>
      <c r="H28" s="20">
        <f>477914115.25/1000</f>
        <v>477914.11524999997</v>
      </c>
      <c r="I28" s="20">
        <v>0</v>
      </c>
      <c r="J28" s="20">
        <v>0</v>
      </c>
      <c r="K28" s="20">
        <f>575179704.39/1000</f>
        <v>575179.70438999997</v>
      </c>
      <c r="L28" s="20">
        <v>0</v>
      </c>
      <c r="M28" s="20">
        <f>335324826.23/1000</f>
        <v>335324.82623000001</v>
      </c>
      <c r="N28" s="20">
        <f>39943688.71/1000</f>
        <v>39943.688710000002</v>
      </c>
      <c r="O28" s="33">
        <f t="shared" si="7"/>
        <v>2454190.8952099998</v>
      </c>
      <c r="P28" s="20">
        <f t="shared" si="7"/>
        <v>684551.57345000003</v>
      </c>
      <c r="Q28" s="20">
        <f t="shared" si="7"/>
        <v>325301.10745999997</v>
      </c>
      <c r="R28" s="20">
        <f t="shared" si="7"/>
        <v>1444338.2142999999</v>
      </c>
      <c r="S28" s="33">
        <v>1568140.0777799999</v>
      </c>
      <c r="T28" s="62">
        <v>412446.47544999997</v>
      </c>
      <c r="U28" s="62">
        <v>209092.47865</v>
      </c>
      <c r="V28" s="62">
        <v>946601.12367999996</v>
      </c>
      <c r="W28" s="42">
        <v>886050.81743000005</v>
      </c>
      <c r="X28" s="72">
        <v>272105.098</v>
      </c>
      <c r="Y28" s="72">
        <v>116208.62880999999</v>
      </c>
      <c r="Z28" s="64">
        <v>497737.09061999997</v>
      </c>
    </row>
    <row r="29" spans="1:28" x14ac:dyDescent="0.35">
      <c r="A29" s="56">
        <v>21</v>
      </c>
      <c r="B29" s="17" t="s">
        <v>39</v>
      </c>
      <c r="C29" s="22">
        <v>1354</v>
      </c>
      <c r="D29" s="46">
        <f>G29+K29</f>
        <v>2174072.5078400001</v>
      </c>
      <c r="E29" s="20">
        <f>51482014/1000</f>
        <v>51482.014000000003</v>
      </c>
      <c r="F29" s="20">
        <v>0</v>
      </c>
      <c r="G29" s="20">
        <f>51482014/1000</f>
        <v>51482.014000000003</v>
      </c>
      <c r="H29" s="20">
        <v>0</v>
      </c>
      <c r="I29" s="20">
        <v>0</v>
      </c>
      <c r="J29" s="20">
        <v>0</v>
      </c>
      <c r="K29" s="20">
        <f>2122590493.84/1000</f>
        <v>2122590.4938400001</v>
      </c>
      <c r="L29" s="20">
        <v>0</v>
      </c>
      <c r="M29" s="20">
        <v>0</v>
      </c>
      <c r="N29" s="20">
        <v>0</v>
      </c>
      <c r="O29" s="33"/>
      <c r="P29" s="20"/>
      <c r="Q29" s="20"/>
      <c r="R29" s="20"/>
      <c r="S29" s="33">
        <v>1591929</v>
      </c>
      <c r="T29" s="62">
        <v>63829</v>
      </c>
      <c r="U29" s="62">
        <v>0</v>
      </c>
      <c r="V29" s="62">
        <v>1528100</v>
      </c>
      <c r="W29" s="35"/>
      <c r="X29" s="62"/>
      <c r="Y29" s="62"/>
      <c r="Z29" s="62"/>
    </row>
    <row r="30" spans="1:28" ht="26" x14ac:dyDescent="0.35">
      <c r="A30" s="13">
        <v>22</v>
      </c>
      <c r="B30" s="11" t="s">
        <v>11</v>
      </c>
      <c r="C30" s="21">
        <v>912</v>
      </c>
      <c r="D30" s="46">
        <f>G30+H30+I30+K30+L30</f>
        <v>1709229.895</v>
      </c>
      <c r="E30" s="20">
        <f>211554820/1000</f>
        <v>211554.82</v>
      </c>
      <c r="F30" s="20">
        <f>492156240/1000</f>
        <v>492156.24</v>
      </c>
      <c r="G30" s="20">
        <f>731049212/1000</f>
        <v>731049.21200000006</v>
      </c>
      <c r="H30" s="20">
        <f>815274169/1000</f>
        <v>815274.16899999999</v>
      </c>
      <c r="I30" s="20">
        <f>21648101/1000</f>
        <v>21648.100999999999</v>
      </c>
      <c r="J30" s="20">
        <v>0</v>
      </c>
      <c r="K30" s="20">
        <f>129308713/1000</f>
        <v>129308.713</v>
      </c>
      <c r="L30" s="20">
        <f>11949700/1000</f>
        <v>11949.7</v>
      </c>
      <c r="M30" s="20">
        <v>0</v>
      </c>
      <c r="N30" s="20">
        <v>0</v>
      </c>
      <c r="O30" s="33">
        <f t="shared" ref="O30:R32" si="8">S30+W30</f>
        <v>2025551.03284</v>
      </c>
      <c r="P30" s="20">
        <f t="shared" si="8"/>
        <v>544584.43961</v>
      </c>
      <c r="Q30" s="20">
        <f t="shared" si="8"/>
        <v>264982.82999999996</v>
      </c>
      <c r="R30" s="20">
        <f t="shared" si="8"/>
        <v>1215983.7632299999</v>
      </c>
      <c r="S30" s="33">
        <v>1291131.9865299999</v>
      </c>
      <c r="T30" s="62">
        <v>272718.44800999999</v>
      </c>
      <c r="U30" s="62">
        <v>239115.87899999999</v>
      </c>
      <c r="V30" s="62">
        <f>S30-T30-U30</f>
        <v>779297.65951999999</v>
      </c>
      <c r="W30" s="43">
        <v>734419.04631000001</v>
      </c>
      <c r="X30" s="77">
        <v>271865.99160000001</v>
      </c>
      <c r="Y30" s="77">
        <v>25866.951000000001</v>
      </c>
      <c r="Z30" s="75">
        <v>436686.10370999988</v>
      </c>
    </row>
    <row r="31" spans="1:28" x14ac:dyDescent="0.35">
      <c r="A31" s="13">
        <v>23</v>
      </c>
      <c r="B31" s="11" t="s">
        <v>8</v>
      </c>
      <c r="C31" s="21">
        <v>3255</v>
      </c>
      <c r="D31" s="46">
        <f>G31+H31+K31+L31+M31+N31</f>
        <v>1607968.6011100006</v>
      </c>
      <c r="E31" s="20">
        <v>1419430.0374100006</v>
      </c>
      <c r="F31" s="20">
        <v>29731.804780000002</v>
      </c>
      <c r="G31" s="20">
        <v>1428464.1750800007</v>
      </c>
      <c r="H31" s="20">
        <v>47517.162330000006</v>
      </c>
      <c r="I31" s="20">
        <v>0</v>
      </c>
      <c r="J31" s="20">
        <v>0</v>
      </c>
      <c r="K31" s="20">
        <v>22478.225719999999</v>
      </c>
      <c r="L31" s="20">
        <v>56998.047450000005</v>
      </c>
      <c r="M31" s="20">
        <v>15283.85</v>
      </c>
      <c r="N31" s="20">
        <v>37227.140529999997</v>
      </c>
      <c r="O31" s="33">
        <f t="shared" si="8"/>
        <v>3569034.6209500004</v>
      </c>
      <c r="P31" s="20">
        <f t="shared" si="8"/>
        <v>3042800.1902200002</v>
      </c>
      <c r="Q31" s="20">
        <f t="shared" si="8"/>
        <v>123978.11600000001</v>
      </c>
      <c r="R31" s="20">
        <f t="shared" si="8"/>
        <v>402256.31472999998</v>
      </c>
      <c r="S31" s="33">
        <f>T31+U31+V31</f>
        <v>1515606.0474100003</v>
      </c>
      <c r="T31" s="62">
        <v>1338090.1902200002</v>
      </c>
      <c r="U31" s="62">
        <v>40526.786</v>
      </c>
      <c r="V31" s="62">
        <v>136989.07119000002</v>
      </c>
      <c r="W31" s="41">
        <v>2053428.57354</v>
      </c>
      <c r="X31" s="63">
        <v>1704710</v>
      </c>
      <c r="Y31" s="63">
        <v>83451.33</v>
      </c>
      <c r="Z31" s="63">
        <v>265267.24354</v>
      </c>
    </row>
    <row r="32" spans="1:28" x14ac:dyDescent="0.35">
      <c r="A32" s="13">
        <v>24</v>
      </c>
      <c r="B32" s="17" t="s">
        <v>15</v>
      </c>
      <c r="C32" s="22">
        <v>485</v>
      </c>
      <c r="D32" s="46">
        <f>SUM(G32:N32)</f>
        <v>1181681.60418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f>(1181475749.18+205855)/1000</f>
        <v>1181681.60418</v>
      </c>
      <c r="N32" s="20">
        <v>0</v>
      </c>
      <c r="O32" s="33">
        <f t="shared" si="8"/>
        <v>1831178.5741300001</v>
      </c>
      <c r="P32" s="20">
        <f t="shared" si="8"/>
        <v>0</v>
      </c>
      <c r="Q32" s="20">
        <f t="shared" si="8"/>
        <v>0</v>
      </c>
      <c r="R32" s="20">
        <f t="shared" si="8"/>
        <v>1831178.5741300001</v>
      </c>
      <c r="S32" s="33">
        <v>1023516.03703</v>
      </c>
      <c r="T32" s="62">
        <v>0</v>
      </c>
      <c r="U32" s="62">
        <v>0</v>
      </c>
      <c r="V32" s="62">
        <v>1023516.03703</v>
      </c>
      <c r="W32" s="35">
        <v>807662.53710000007</v>
      </c>
      <c r="X32" s="74">
        <v>0</v>
      </c>
      <c r="Y32" s="74">
        <v>0</v>
      </c>
      <c r="Z32" s="75">
        <v>807662.53710000007</v>
      </c>
    </row>
    <row r="33" spans="1:26" x14ac:dyDescent="0.35">
      <c r="A33" s="13">
        <v>25</v>
      </c>
      <c r="B33" s="17" t="s">
        <v>17</v>
      </c>
      <c r="C33" s="22">
        <v>2584</v>
      </c>
      <c r="D33" s="46">
        <f>SUM(G33:N33)</f>
        <v>1028337.8330399999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f>1028337833.04/1000</f>
        <v>1028337.8330399999</v>
      </c>
      <c r="N33" s="20">
        <v>0</v>
      </c>
      <c r="O33" s="33">
        <f t="shared" ref="O33:R35" si="9">S33+W33</f>
        <v>1402325</v>
      </c>
      <c r="P33" s="20">
        <f t="shared" si="9"/>
        <v>1315</v>
      </c>
      <c r="Q33" s="20">
        <f t="shared" si="9"/>
        <v>1440</v>
      </c>
      <c r="R33" s="20">
        <f t="shared" si="9"/>
        <v>1399570</v>
      </c>
      <c r="S33" s="33">
        <f>T33+U33+V33</f>
        <v>820875</v>
      </c>
      <c r="T33" s="62">
        <v>0</v>
      </c>
      <c r="U33" s="62">
        <v>1440</v>
      </c>
      <c r="V33" s="62">
        <v>819435</v>
      </c>
      <c r="W33" s="35">
        <v>581450</v>
      </c>
      <c r="X33" s="63">
        <v>1315</v>
      </c>
      <c r="Y33" s="63">
        <v>0</v>
      </c>
      <c r="Z33" s="64">
        <v>580135</v>
      </c>
    </row>
    <row r="34" spans="1:26" ht="26" x14ac:dyDescent="0.35">
      <c r="A34" s="13">
        <v>26</v>
      </c>
      <c r="B34" s="8" t="s">
        <v>43</v>
      </c>
      <c r="C34" s="22">
        <v>429</v>
      </c>
      <c r="D34" s="46">
        <f>SUM(G34:N34)</f>
        <v>899219.63748000003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131216.99055000002</v>
      </c>
      <c r="M34" s="20">
        <v>717152.64693000005</v>
      </c>
      <c r="N34" s="20">
        <v>50850</v>
      </c>
      <c r="O34" s="33"/>
      <c r="P34" s="20"/>
      <c r="Q34" s="20"/>
      <c r="R34" s="20"/>
      <c r="S34" s="33">
        <v>878976</v>
      </c>
      <c r="T34" s="62"/>
      <c r="U34" s="62"/>
      <c r="V34" s="62">
        <v>878976</v>
      </c>
      <c r="W34" s="35"/>
      <c r="X34" s="62"/>
      <c r="Y34" s="62"/>
      <c r="Z34" s="62"/>
    </row>
    <row r="35" spans="1:26" x14ac:dyDescent="0.35">
      <c r="A35" s="13">
        <v>27</v>
      </c>
      <c r="B35" s="17" t="s">
        <v>16</v>
      </c>
      <c r="C35" s="22">
        <v>493</v>
      </c>
      <c r="D35" s="46">
        <f>SUM(G35:N35)</f>
        <v>661180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661180</v>
      </c>
      <c r="N35" s="20">
        <v>0</v>
      </c>
      <c r="O35" s="33">
        <f t="shared" si="9"/>
        <v>862114</v>
      </c>
      <c r="P35" s="20">
        <f t="shared" si="9"/>
        <v>0</v>
      </c>
      <c r="Q35" s="20">
        <f t="shared" si="9"/>
        <v>0</v>
      </c>
      <c r="R35" s="20">
        <f t="shared" si="9"/>
        <v>862114</v>
      </c>
      <c r="S35" s="33">
        <v>503123</v>
      </c>
      <c r="T35" s="62">
        <v>0</v>
      </c>
      <c r="U35" s="62">
        <v>0</v>
      </c>
      <c r="V35" s="62">
        <v>503123</v>
      </c>
      <c r="W35" s="35">
        <v>358991</v>
      </c>
      <c r="X35" s="63">
        <v>0</v>
      </c>
      <c r="Y35" s="63">
        <v>0</v>
      </c>
      <c r="Z35" s="64">
        <v>358991</v>
      </c>
    </row>
    <row r="36" spans="1:26" x14ac:dyDescent="0.35">
      <c r="D36" s="81">
        <f>D3+D4+D5+D8+D11+D12+D13+D14+D15+D16+D17+D18+D19+D20+D21+D24+D25+D27+D26+D28+D29+D30+D31+D32+D33+D34+D35</f>
        <v>1172627180.2876291</v>
      </c>
      <c r="E36" s="81">
        <f t="shared" ref="E36:N36" si="10">E3+E4+E5+E8+E11+E12+E13+E14+E15+E16+E17+E18+E19+E20+E21+E24+E25+E27+E26+E28+E29+E30+E31+E32+E33+E34+E35</f>
        <v>237035619.35446995</v>
      </c>
      <c r="F36" s="81">
        <f t="shared" si="10"/>
        <v>108753642.0410957</v>
      </c>
      <c r="G36" s="81">
        <f t="shared" si="10"/>
        <v>391395268.5107711</v>
      </c>
      <c r="H36" s="81">
        <f t="shared" si="10"/>
        <v>175534209.1599108</v>
      </c>
      <c r="I36" s="81">
        <f t="shared" si="10"/>
        <v>15709763.402409399</v>
      </c>
      <c r="J36" s="81">
        <f t="shared" si="10"/>
        <v>58636344.104764596</v>
      </c>
      <c r="K36" s="81">
        <f t="shared" si="10"/>
        <v>76572644.912285194</v>
      </c>
      <c r="L36" s="81">
        <f>L3+L4+L5+L8+L11+L12+L13+L14+L15+L16+L17+L18+L19+L20+L21+L24+L25+L27+L26+L28+L29+L30+L31+L32+L33+L34+L35</f>
        <v>209432016.49787599</v>
      </c>
      <c r="M36" s="81">
        <f t="shared" si="10"/>
        <v>93592969.7785936</v>
      </c>
      <c r="N36" s="81">
        <f t="shared" si="10"/>
        <v>136156594.97129872</v>
      </c>
      <c r="O36" s="81">
        <f t="shared" ref="O36:Z36" si="11">O3+O4+O5+O8+O11+O12+O13+O14+O15+O16+O17+O18+O19+O20+O21+O24+O25+O27+O26+O28+O29+O30+O31+O32+O33+O34+O35</f>
        <v>1822827018.6096001</v>
      </c>
      <c r="P36" s="81">
        <f t="shared" si="11"/>
        <v>283149599.57015008</v>
      </c>
      <c r="Q36" s="81">
        <f t="shared" si="11"/>
        <v>91929165.319150016</v>
      </c>
      <c r="R36" s="81">
        <f t="shared" si="11"/>
        <v>362262582.88463998</v>
      </c>
      <c r="S36" s="81">
        <f t="shared" si="11"/>
        <v>1125034035.3419199</v>
      </c>
      <c r="T36" s="81">
        <f t="shared" si="11"/>
        <v>160633945.88980001</v>
      </c>
      <c r="U36" s="81">
        <f t="shared" si="11"/>
        <v>54549982.267700002</v>
      </c>
      <c r="V36" s="81">
        <f t="shared" si="11"/>
        <v>220865643.38442001</v>
      </c>
      <c r="W36" s="81">
        <f t="shared" si="11"/>
        <v>700263888.26767993</v>
      </c>
      <c r="X36" s="81">
        <f t="shared" si="11"/>
        <v>122579482.68034999</v>
      </c>
      <c r="Y36" s="81">
        <f t="shared" si="11"/>
        <v>37379183.051449999</v>
      </c>
      <c r="Z36" s="81">
        <f t="shared" si="11"/>
        <v>143804016.50021994</v>
      </c>
    </row>
    <row r="37" spans="1:26" x14ac:dyDescent="0.35">
      <c r="D37" s="2"/>
    </row>
    <row r="38" spans="1:26" x14ac:dyDescent="0.35">
      <c r="E38" s="2"/>
      <c r="G38" s="2"/>
    </row>
    <row r="39" spans="1:26" x14ac:dyDescent="0.35">
      <c r="C39" s="1"/>
      <c r="D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x14ac:dyDescent="0.35">
      <c r="C40" s="1"/>
      <c r="N40" s="2"/>
      <c r="Q40" s="1"/>
      <c r="R40" s="1"/>
      <c r="S40" s="1"/>
      <c r="T40" s="1"/>
      <c r="U40" s="1"/>
      <c r="V40" s="1"/>
    </row>
    <row r="41" spans="1:26" x14ac:dyDescent="0.35">
      <c r="F41" t="s">
        <v>82</v>
      </c>
      <c r="G41" t="s">
        <v>86</v>
      </c>
      <c r="H41" s="87" t="s">
        <v>87</v>
      </c>
    </row>
    <row r="42" spans="1:26" x14ac:dyDescent="0.35">
      <c r="C42" t="s">
        <v>88</v>
      </c>
      <c r="E42" t="s">
        <v>83</v>
      </c>
      <c r="F42">
        <v>237</v>
      </c>
      <c r="G42">
        <v>208.2</v>
      </c>
      <c r="H42">
        <v>147.80000000000001</v>
      </c>
    </row>
    <row r="43" spans="1:26" x14ac:dyDescent="0.35">
      <c r="B43" t="s">
        <v>69</v>
      </c>
      <c r="C43">
        <v>237.1</v>
      </c>
      <c r="E43" t="s">
        <v>84</v>
      </c>
      <c r="F43">
        <v>108.7</v>
      </c>
      <c r="G43">
        <v>69.8</v>
      </c>
      <c r="H43">
        <v>45.6</v>
      </c>
    </row>
    <row r="44" spans="1:26" x14ac:dyDescent="0.35">
      <c r="B44" t="s">
        <v>70</v>
      </c>
      <c r="C44">
        <v>108.7</v>
      </c>
      <c r="E44" t="s">
        <v>85</v>
      </c>
      <c r="F44">
        <v>1157</v>
      </c>
      <c r="G44">
        <v>326.39999999999998</v>
      </c>
      <c r="H44">
        <v>198.2</v>
      </c>
    </row>
    <row r="45" spans="1:26" x14ac:dyDescent="0.35">
      <c r="F45">
        <f>F42+F43+F44</f>
        <v>1502.7</v>
      </c>
      <c r="G45">
        <f>G42+G43+G44</f>
        <v>604.4</v>
      </c>
      <c r="H45">
        <f>H42+H43+H44</f>
        <v>391.6</v>
      </c>
    </row>
    <row r="47" spans="1:26" x14ac:dyDescent="0.35">
      <c r="F47" t="s">
        <v>82</v>
      </c>
      <c r="G47" t="s">
        <v>86</v>
      </c>
      <c r="H47" s="87" t="s">
        <v>87</v>
      </c>
    </row>
    <row r="48" spans="1:26" x14ac:dyDescent="0.35">
      <c r="E48" t="s">
        <v>83</v>
      </c>
      <c r="F48" s="85">
        <f>F42/F45*100</f>
        <v>15.771611100019964</v>
      </c>
      <c r="G48" s="85">
        <f>G42/G45*100</f>
        <v>34.447385837193913</v>
      </c>
      <c r="H48" s="85">
        <f>H42/H45*100</f>
        <v>37.742594484167519</v>
      </c>
    </row>
    <row r="49" spans="2:10" x14ac:dyDescent="0.35">
      <c r="E49" t="s">
        <v>84</v>
      </c>
      <c r="F49" s="85">
        <f>F43/F45*100</f>
        <v>7.2336461036800426</v>
      </c>
      <c r="G49" s="85">
        <f>G43/G45*100</f>
        <v>11.548643282594307</v>
      </c>
      <c r="H49" s="85">
        <f>H43/H45*100</f>
        <v>11.644535240040858</v>
      </c>
    </row>
    <row r="50" spans="2:10" x14ac:dyDescent="0.35">
      <c r="E50" t="s">
        <v>85</v>
      </c>
      <c r="F50" s="85">
        <f>F44/F45*100</f>
        <v>76.994742796299988</v>
      </c>
      <c r="G50" s="85">
        <f>G44/G45*100</f>
        <v>54.003970880211781</v>
      </c>
      <c r="H50" s="85">
        <f>H44/H45*100</f>
        <v>50.612870275791622</v>
      </c>
    </row>
    <row r="53" spans="2:10" x14ac:dyDescent="0.35">
      <c r="B53"/>
      <c r="D53" s="82"/>
    </row>
    <row r="57" spans="2:10" x14ac:dyDescent="0.35">
      <c r="C57" t="s">
        <v>89</v>
      </c>
      <c r="D57" t="s">
        <v>90</v>
      </c>
    </row>
    <row r="58" spans="2:10" x14ac:dyDescent="0.35">
      <c r="B58" t="s">
        <v>71</v>
      </c>
      <c r="C58">
        <v>391.4</v>
      </c>
      <c r="D58" s="88">
        <v>145.4</v>
      </c>
      <c r="F58" s="88"/>
      <c r="G58" s="88"/>
      <c r="I58" s="88"/>
      <c r="J58" s="88"/>
    </row>
    <row r="59" spans="2:10" x14ac:dyDescent="0.35">
      <c r="B59" t="s">
        <v>72</v>
      </c>
      <c r="C59">
        <v>175.5</v>
      </c>
      <c r="D59" s="88">
        <v>82.4</v>
      </c>
      <c r="F59" s="88"/>
      <c r="G59" s="88"/>
      <c r="I59" s="88"/>
      <c r="J59" s="88"/>
    </row>
    <row r="60" spans="2:10" x14ac:dyDescent="0.35">
      <c r="B60" t="s">
        <v>73</v>
      </c>
      <c r="C60">
        <v>15.7</v>
      </c>
      <c r="D60" s="88">
        <v>10.7</v>
      </c>
      <c r="F60" s="88"/>
      <c r="G60" s="88"/>
      <c r="I60" s="88"/>
    </row>
    <row r="61" spans="2:10" x14ac:dyDescent="0.35">
      <c r="B61" t="s">
        <v>74</v>
      </c>
      <c r="C61">
        <v>58.6</v>
      </c>
      <c r="D61" s="88">
        <v>26.9</v>
      </c>
      <c r="F61" s="88"/>
      <c r="G61" s="88"/>
      <c r="I61" s="88"/>
    </row>
    <row r="62" spans="2:10" x14ac:dyDescent="0.35">
      <c r="B62" t="s">
        <v>75</v>
      </c>
      <c r="C62">
        <v>76.599999999999994</v>
      </c>
      <c r="D62" s="88">
        <v>46.8</v>
      </c>
      <c r="F62" s="88"/>
      <c r="G62" s="88"/>
      <c r="I62" s="88"/>
    </row>
    <row r="63" spans="2:10" x14ac:dyDescent="0.35">
      <c r="B63" t="s">
        <v>76</v>
      </c>
      <c r="C63">
        <v>209.4</v>
      </c>
      <c r="D63" s="88">
        <v>138.1</v>
      </c>
      <c r="F63" s="88"/>
      <c r="G63" s="88"/>
      <c r="I63" s="88"/>
    </row>
    <row r="64" spans="2:10" x14ac:dyDescent="0.35">
      <c r="B64" t="s">
        <v>77</v>
      </c>
      <c r="C64">
        <v>93.6</v>
      </c>
      <c r="D64" s="88">
        <v>56.1</v>
      </c>
      <c r="F64" s="88"/>
      <c r="G64" s="88"/>
      <c r="I64" s="88"/>
    </row>
    <row r="65" spans="2:9" x14ac:dyDescent="0.35">
      <c r="B65" t="s">
        <v>78</v>
      </c>
      <c r="C65">
        <v>136.1</v>
      </c>
      <c r="D65" s="88">
        <v>85.2</v>
      </c>
      <c r="F65" s="88"/>
      <c r="G65" s="88"/>
      <c r="I65" s="88"/>
    </row>
    <row r="70" spans="2:9" x14ac:dyDescent="0.35">
      <c r="C70" t="s">
        <v>67</v>
      </c>
    </row>
    <row r="71" spans="2:9" x14ac:dyDescent="0.35">
      <c r="B71" s="88" t="s">
        <v>71</v>
      </c>
      <c r="C71" s="88">
        <v>10.29</v>
      </c>
    </row>
    <row r="72" spans="2:9" x14ac:dyDescent="0.35">
      <c r="B72" s="88" t="s">
        <v>72</v>
      </c>
      <c r="C72" s="88">
        <v>9.39</v>
      </c>
    </row>
    <row r="73" spans="2:9" x14ac:dyDescent="0.35">
      <c r="B73" s="88" t="s">
        <v>73</v>
      </c>
      <c r="C73" s="88">
        <v>9.91</v>
      </c>
    </row>
    <row r="74" spans="2:9" x14ac:dyDescent="0.35">
      <c r="B74" s="88" t="s">
        <v>74</v>
      </c>
      <c r="C74" s="88">
        <v>10.69</v>
      </c>
    </row>
    <row r="75" spans="2:9" x14ac:dyDescent="0.35">
      <c r="B75" s="88" t="s">
        <v>75</v>
      </c>
      <c r="C75" s="88">
        <v>10.73</v>
      </c>
    </row>
    <row r="76" spans="2:9" x14ac:dyDescent="0.35">
      <c r="B76" s="88" t="s">
        <v>76</v>
      </c>
      <c r="C76" s="88">
        <v>10.58</v>
      </c>
    </row>
    <row r="77" spans="2:9" x14ac:dyDescent="0.35">
      <c r="B77" s="88" t="s">
        <v>77</v>
      </c>
      <c r="C77" s="88">
        <v>10.56</v>
      </c>
    </row>
    <row r="78" spans="2:9" x14ac:dyDescent="0.35">
      <c r="B78" s="88" t="s">
        <v>78</v>
      </c>
      <c r="C78" s="88">
        <v>10.74</v>
      </c>
    </row>
  </sheetData>
  <sortState xmlns:xlrd2="http://schemas.microsoft.com/office/spreadsheetml/2017/richdata2" ref="B4:AB41">
    <sortCondition descending="1" ref="W2"/>
  </sortState>
  <mergeCells count="8">
    <mergeCell ref="A8:A10"/>
    <mergeCell ref="O1:R1"/>
    <mergeCell ref="W1:Z1"/>
    <mergeCell ref="A1:A2"/>
    <mergeCell ref="B1:B2"/>
    <mergeCell ref="C1:C2"/>
    <mergeCell ref="S1:V1"/>
    <mergeCell ref="D1:N1"/>
  </mergeCells>
  <phoneticPr fontId="30" type="noConversion"/>
  <pageMargins left="0.7" right="0.7" top="0.75" bottom="0.75" header="0.3" footer="0.3"/>
  <pageSetup paperSize="9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EP52"/>
  <sheetViews>
    <sheetView topLeftCell="A13" zoomScaleNormal="100" zoomScalePageLayoutView="125" workbookViewId="0">
      <selection activeCell="C29" sqref="C29"/>
    </sheetView>
  </sheetViews>
  <sheetFormatPr defaultColWidth="0" defaultRowHeight="14.5" zeroHeight="1" x14ac:dyDescent="0.35"/>
  <cols>
    <col min="1" max="1" width="34.81640625" customWidth="1"/>
    <col min="2" max="2" width="16.54296875" style="92" customWidth="1"/>
    <col min="3" max="3" width="21.7265625" style="92" customWidth="1"/>
    <col min="4" max="4" width="13.81640625" style="92" customWidth="1"/>
    <col min="5" max="5" width="13.54296875" style="92" customWidth="1"/>
    <col min="6" max="6" width="18" hidden="1" customWidth="1"/>
    <col min="7" max="7" width="10.453125" hidden="1" customWidth="1"/>
    <col min="8" max="8" width="10.81640625" hidden="1" customWidth="1"/>
    <col min="9" max="9" width="8.81640625" hidden="1" customWidth="1"/>
    <col min="10" max="10" width="14" hidden="1" customWidth="1"/>
    <col min="11" max="11" width="13.453125" hidden="1" customWidth="1"/>
    <col min="12" max="14" width="0" hidden="1" customWidth="1"/>
    <col min="15" max="16384" width="8.81640625" hidden="1"/>
  </cols>
  <sheetData>
    <row r="1" spans="1:13" ht="33" customHeight="1" x14ac:dyDescent="0.35">
      <c r="A1" s="119" t="s">
        <v>20</v>
      </c>
      <c r="B1" s="120" t="s">
        <v>135</v>
      </c>
      <c r="C1" s="121"/>
      <c r="D1" s="121"/>
      <c r="E1" s="121"/>
      <c r="F1" s="95" t="s">
        <v>40</v>
      </c>
    </row>
    <row r="2" spans="1:13" ht="51.75" customHeight="1" x14ac:dyDescent="0.35">
      <c r="A2" s="119"/>
      <c r="B2" s="103" t="s">
        <v>62</v>
      </c>
      <c r="C2" s="29" t="s">
        <v>36</v>
      </c>
      <c r="D2" s="29" t="s">
        <v>63</v>
      </c>
      <c r="E2" s="29" t="s">
        <v>64</v>
      </c>
      <c r="F2" s="51" t="s">
        <v>21</v>
      </c>
      <c r="G2" s="1"/>
      <c r="L2" s="1"/>
      <c r="M2" s="1"/>
    </row>
    <row r="3" spans="1:13" x14ac:dyDescent="0.35">
      <c r="A3" s="6" t="s">
        <v>65</v>
      </c>
      <c r="B3" s="6">
        <v>20.329999999999998</v>
      </c>
      <c r="C3" s="6">
        <v>27.27</v>
      </c>
      <c r="D3" s="6">
        <v>36.44</v>
      </c>
      <c r="E3" s="6">
        <v>15.94</v>
      </c>
      <c r="F3" s="35" t="s">
        <v>45</v>
      </c>
      <c r="G3" s="5"/>
    </row>
    <row r="4" spans="1:13" x14ac:dyDescent="0.35">
      <c r="A4" s="6" t="s">
        <v>101</v>
      </c>
      <c r="B4" s="6">
        <v>16.399999999999999</v>
      </c>
      <c r="C4" s="6">
        <v>24.63</v>
      </c>
      <c r="D4" s="6">
        <v>35.5</v>
      </c>
      <c r="E4" s="6">
        <v>23.46</v>
      </c>
      <c r="F4" s="35" t="e">
        <f>#REF!+#REF!+#REF!+#REF!</f>
        <v>#REF!</v>
      </c>
      <c r="G4" s="5"/>
    </row>
    <row r="5" spans="1:13" x14ac:dyDescent="0.35">
      <c r="A5" s="10" t="s">
        <v>34</v>
      </c>
      <c r="B5" s="10">
        <v>5.67</v>
      </c>
      <c r="C5" s="10">
        <v>14.03</v>
      </c>
      <c r="D5" s="10">
        <v>23.08</v>
      </c>
      <c r="E5" s="10">
        <v>57.21</v>
      </c>
      <c r="F5" s="57" t="e">
        <f>#REF!+#REF!+#REF!+#REF!</f>
        <v>#REF!</v>
      </c>
      <c r="G5" s="5"/>
    </row>
    <row r="6" spans="1:13" x14ac:dyDescent="0.35">
      <c r="A6" s="10" t="s">
        <v>35</v>
      </c>
      <c r="B6" s="10">
        <v>3.58</v>
      </c>
      <c r="C6" s="10">
        <v>8.68</v>
      </c>
      <c r="D6" s="10">
        <v>19.87</v>
      </c>
      <c r="E6" s="10">
        <v>67.87</v>
      </c>
      <c r="F6" s="57" t="e">
        <f>#REF!+#REF!+#REF!+#REF!</f>
        <v>#REF!</v>
      </c>
      <c r="G6" s="5"/>
    </row>
    <row r="7" spans="1:13" x14ac:dyDescent="0.35">
      <c r="A7" s="10" t="s">
        <v>103</v>
      </c>
      <c r="B7" s="10">
        <v>13.23</v>
      </c>
      <c r="C7" s="10">
        <v>20.85</v>
      </c>
      <c r="D7" s="10">
        <v>31.39</v>
      </c>
      <c r="E7" s="10">
        <v>34.53</v>
      </c>
      <c r="F7" s="57"/>
    </row>
    <row r="8" spans="1:13" x14ac:dyDescent="0.35">
      <c r="A8" s="10" t="s">
        <v>106</v>
      </c>
      <c r="B8" s="10">
        <v>4.3899999999999997</v>
      </c>
      <c r="C8" s="10">
        <v>11.93</v>
      </c>
      <c r="D8" s="10">
        <v>19.77</v>
      </c>
      <c r="E8" s="10">
        <v>63.9</v>
      </c>
      <c r="F8" s="57" t="e">
        <f>#REF!+#REF!+#REF!+#REF!</f>
        <v>#REF!</v>
      </c>
      <c r="G8" s="5"/>
    </row>
    <row r="9" spans="1:13" x14ac:dyDescent="0.35">
      <c r="A9" s="10" t="s">
        <v>3</v>
      </c>
      <c r="B9" s="10">
        <v>5.52</v>
      </c>
      <c r="C9" s="10">
        <v>13.53</v>
      </c>
      <c r="D9" s="10">
        <v>20.46</v>
      </c>
      <c r="E9" s="10">
        <v>60.48</v>
      </c>
      <c r="F9" s="57" t="e">
        <f>#REF!+#REF!+#REF!+#REF!</f>
        <v>#REF!</v>
      </c>
      <c r="G9" s="5"/>
    </row>
    <row r="10" spans="1:13" x14ac:dyDescent="0.35">
      <c r="A10" s="10" t="s">
        <v>68</v>
      </c>
      <c r="B10" s="10">
        <v>17.53</v>
      </c>
      <c r="C10" s="10">
        <v>13.56</v>
      </c>
      <c r="D10" s="10">
        <v>15.62</v>
      </c>
      <c r="E10" s="10">
        <v>53.29</v>
      </c>
      <c r="F10" s="57"/>
    </row>
    <row r="11" spans="1:13" x14ac:dyDescent="0.35">
      <c r="A11" s="10" t="s">
        <v>107</v>
      </c>
      <c r="B11" s="10">
        <v>15.82</v>
      </c>
      <c r="C11" s="10">
        <v>23.47</v>
      </c>
      <c r="D11" s="10">
        <v>33.22</v>
      </c>
      <c r="E11" s="10">
        <v>27.49</v>
      </c>
      <c r="F11" s="57" t="e">
        <f>#REF!+#REF!+#REF!+#REF!</f>
        <v>#REF!</v>
      </c>
      <c r="G11" s="5"/>
    </row>
    <row r="12" spans="1:13" x14ac:dyDescent="0.35">
      <c r="A12" s="10" t="s">
        <v>138</v>
      </c>
      <c r="B12" s="10">
        <v>7.38</v>
      </c>
      <c r="C12" s="10">
        <v>18.05</v>
      </c>
      <c r="D12" s="10">
        <v>25.22</v>
      </c>
      <c r="E12" s="10">
        <v>49.33</v>
      </c>
      <c r="F12" s="57" t="e">
        <f>#REF!+#REF!+#REF!+#REF!</f>
        <v>#REF!</v>
      </c>
      <c r="G12" s="5"/>
    </row>
    <row r="13" spans="1:13" x14ac:dyDescent="0.35">
      <c r="A13" s="10" t="s">
        <v>105</v>
      </c>
      <c r="B13" s="10">
        <v>17.670000000000002</v>
      </c>
      <c r="C13" s="10">
        <v>21.8</v>
      </c>
      <c r="D13" s="10">
        <v>33.299999999999997</v>
      </c>
      <c r="E13" s="10">
        <v>27.22</v>
      </c>
      <c r="F13" s="57"/>
    </row>
    <row r="14" spans="1:13" x14ac:dyDescent="0.35">
      <c r="A14" s="10" t="s">
        <v>113</v>
      </c>
      <c r="B14" s="10">
        <v>6.8</v>
      </c>
      <c r="C14" s="10">
        <v>16.04</v>
      </c>
      <c r="D14" s="10">
        <v>23.67</v>
      </c>
      <c r="E14" s="10">
        <v>53.48</v>
      </c>
      <c r="F14" s="57" t="e">
        <f>#REF!+#REF!+#REF!+#REF!</f>
        <v>#REF!</v>
      </c>
      <c r="G14" s="5"/>
    </row>
    <row r="15" spans="1:13" ht="16" customHeight="1" x14ac:dyDescent="0.35">
      <c r="A15" s="10" t="s">
        <v>17</v>
      </c>
      <c r="B15" s="10">
        <v>29.3</v>
      </c>
      <c r="C15" s="10">
        <v>55.83</v>
      </c>
      <c r="D15" s="10">
        <v>9.8000000000000007</v>
      </c>
      <c r="E15" s="10">
        <v>4.9000000000000004</v>
      </c>
      <c r="F15" s="57" t="e">
        <f>#REF!+#REF!+#REF!+#REF!</f>
        <v>#REF!</v>
      </c>
      <c r="G15" s="5"/>
    </row>
    <row r="16" spans="1:13" x14ac:dyDescent="0.35">
      <c r="A16" s="10" t="s">
        <v>15</v>
      </c>
      <c r="B16" s="10">
        <v>40</v>
      </c>
      <c r="C16" s="10">
        <v>60</v>
      </c>
      <c r="D16" s="10"/>
      <c r="E16" s="10"/>
      <c r="F16" s="57" t="e">
        <f>#REF!+#REF!+#REF!+#REF!</f>
        <v>#REF!</v>
      </c>
      <c r="G16" s="5"/>
      <c r="J16" s="5"/>
    </row>
    <row r="17" spans="1:16370" x14ac:dyDescent="0.35">
      <c r="A17" s="10" t="s">
        <v>16</v>
      </c>
      <c r="B17" s="10">
        <v>59.31</v>
      </c>
      <c r="C17" s="10">
        <v>39.049999999999997</v>
      </c>
      <c r="D17" s="10">
        <v>1.6</v>
      </c>
      <c r="E17" s="10"/>
      <c r="F17" s="57" t="e">
        <f>#REF!+#REF!+#REF!+#REF!</f>
        <v>#REF!</v>
      </c>
      <c r="G17" s="5"/>
    </row>
    <row r="18" spans="1:16370" hidden="1" x14ac:dyDescent="0.35">
      <c r="A18" s="10"/>
      <c r="B18" s="10"/>
      <c r="C18" s="10"/>
      <c r="D18" s="10"/>
      <c r="E18" s="10"/>
      <c r="F18" s="57"/>
      <c r="G18" s="92"/>
      <c r="H18" s="92"/>
    </row>
    <row r="19" spans="1:16370" hidden="1" x14ac:dyDescent="0.35">
      <c r="A19" s="10"/>
      <c r="B19" s="10"/>
      <c r="C19" s="10"/>
      <c r="D19" s="10"/>
      <c r="E19" s="10"/>
      <c r="F19" s="57"/>
      <c r="G19" s="92"/>
      <c r="H19" s="92"/>
    </row>
    <row r="20" spans="1:16370" hidden="1" x14ac:dyDescent="0.35">
      <c r="A20" s="10"/>
      <c r="B20" s="10"/>
      <c r="C20" s="10"/>
      <c r="D20" s="10"/>
      <c r="E20" s="10"/>
      <c r="F20" s="57"/>
    </row>
    <row r="21" spans="1:16370" hidden="1" x14ac:dyDescent="0.35">
      <c r="A21" s="10"/>
      <c r="B21" s="10"/>
      <c r="C21" s="10"/>
      <c r="D21" s="10"/>
      <c r="E21" s="10"/>
      <c r="F21" s="57"/>
    </row>
    <row r="22" spans="1:16370" hidden="1" x14ac:dyDescent="0.35">
      <c r="A22" s="10"/>
      <c r="B22" s="10"/>
      <c r="C22" s="10"/>
      <c r="D22" s="10"/>
      <c r="E22" s="10"/>
      <c r="F22" s="57"/>
    </row>
    <row r="23" spans="1:16370" hidden="1" x14ac:dyDescent="0.35">
      <c r="A23" s="10"/>
      <c r="B23" s="10"/>
      <c r="C23" s="10"/>
      <c r="D23" s="10"/>
      <c r="E23" s="10"/>
      <c r="F23" s="57"/>
    </row>
    <row r="24" spans="1:16370" hidden="1" x14ac:dyDescent="0.35">
      <c r="A24" s="10"/>
      <c r="B24" s="10"/>
      <c r="C24" s="10"/>
      <c r="D24" s="10"/>
      <c r="E24" s="10"/>
      <c r="F24" s="57"/>
    </row>
    <row r="25" spans="1:16370" hidden="1" x14ac:dyDescent="0.35">
      <c r="A25" s="10"/>
      <c r="B25" s="10"/>
      <c r="C25" s="10"/>
      <c r="D25" s="10"/>
      <c r="E25" s="10"/>
      <c r="F25" s="57"/>
    </row>
    <row r="26" spans="1:16370" hidden="1" x14ac:dyDescent="0.35">
      <c r="A26" s="10"/>
      <c r="B26" s="10"/>
      <c r="C26" s="10"/>
      <c r="D26" s="10"/>
      <c r="E26" s="10"/>
      <c r="F26" s="57"/>
    </row>
    <row r="27" spans="1:16370" x14ac:dyDescent="0.35">
      <c r="A27" s="10" t="s">
        <v>6</v>
      </c>
      <c r="B27" s="10">
        <v>7.49</v>
      </c>
      <c r="C27" s="10">
        <v>18.45</v>
      </c>
      <c r="D27" s="10">
        <v>25.11</v>
      </c>
      <c r="E27" s="10">
        <v>48.94</v>
      </c>
      <c r="F27" s="57"/>
    </row>
    <row r="28" spans="1:16370" x14ac:dyDescent="0.35">
      <c r="A28" s="10" t="s">
        <v>33</v>
      </c>
      <c r="B28" s="10">
        <v>24.67</v>
      </c>
      <c r="C28" s="10">
        <v>25.5</v>
      </c>
      <c r="D28" s="10">
        <v>27.67</v>
      </c>
      <c r="E28" s="10">
        <v>22.15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  <c r="JD28" s="92"/>
      <c r="JE28" s="92"/>
      <c r="JF28" s="92"/>
      <c r="JG28" s="92"/>
      <c r="JH28" s="92"/>
      <c r="JI28" s="92"/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2"/>
      <c r="JZ28" s="92"/>
      <c r="KA28" s="92"/>
      <c r="KB28" s="92"/>
      <c r="KC28" s="92"/>
      <c r="KD28" s="92"/>
      <c r="KE28" s="92"/>
      <c r="KF28" s="92"/>
      <c r="KG28" s="92"/>
      <c r="KH28" s="92"/>
      <c r="KI28" s="92"/>
      <c r="KJ28" s="92"/>
      <c r="KK28" s="92"/>
      <c r="KL28" s="92"/>
      <c r="KM28" s="92"/>
      <c r="KN28" s="92"/>
      <c r="KO28" s="92"/>
      <c r="KP28" s="92"/>
      <c r="KQ28" s="92"/>
      <c r="KR28" s="92"/>
      <c r="KS28" s="92"/>
      <c r="KT28" s="92"/>
      <c r="KU28" s="92"/>
      <c r="KV28" s="92"/>
      <c r="KW28" s="92"/>
      <c r="KX28" s="92"/>
      <c r="KY28" s="92"/>
      <c r="KZ28" s="92"/>
      <c r="LA28" s="92"/>
      <c r="LB28" s="92"/>
      <c r="LC28" s="92"/>
      <c r="LD28" s="92"/>
      <c r="LE28" s="92"/>
      <c r="LF28" s="92"/>
      <c r="LG28" s="92"/>
      <c r="LH28" s="92"/>
      <c r="LI28" s="92"/>
      <c r="LJ28" s="92"/>
      <c r="LK28" s="92"/>
      <c r="LL28" s="92"/>
      <c r="LM28" s="92"/>
      <c r="LN28" s="92"/>
      <c r="LO28" s="92"/>
      <c r="LP28" s="92"/>
      <c r="LQ28" s="92"/>
      <c r="LR28" s="92"/>
      <c r="LS28" s="92"/>
      <c r="LT28" s="92"/>
      <c r="LU28" s="92"/>
      <c r="LV28" s="92"/>
      <c r="LW28" s="92"/>
      <c r="LX28" s="92"/>
      <c r="LY28" s="92"/>
      <c r="LZ28" s="92"/>
      <c r="MA28" s="92"/>
      <c r="MB28" s="92"/>
      <c r="MC28" s="92"/>
      <c r="MD28" s="92"/>
      <c r="ME28" s="92"/>
      <c r="MF28" s="92"/>
      <c r="MG28" s="92"/>
      <c r="MH28" s="92"/>
      <c r="MI28" s="92"/>
      <c r="MJ28" s="92"/>
      <c r="MK28" s="92"/>
      <c r="ML28" s="92"/>
      <c r="MM28" s="92"/>
      <c r="MN28" s="92"/>
      <c r="MO28" s="92"/>
      <c r="MP28" s="92"/>
      <c r="MQ28" s="92"/>
      <c r="MR28" s="92"/>
      <c r="MS28" s="92"/>
      <c r="MT28" s="92"/>
      <c r="MU28" s="92"/>
      <c r="MV28" s="92"/>
      <c r="MW28" s="92"/>
      <c r="MX28" s="92"/>
      <c r="MY28" s="92"/>
      <c r="MZ28" s="92"/>
      <c r="NA28" s="92"/>
      <c r="NB28" s="92"/>
      <c r="NC28" s="92"/>
      <c r="ND28" s="92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2"/>
      <c r="NY28" s="92"/>
      <c r="NZ28" s="92"/>
      <c r="OA28" s="92"/>
      <c r="OB28" s="92"/>
      <c r="OC28" s="92"/>
      <c r="OD28" s="92"/>
      <c r="OE28" s="92"/>
      <c r="OF28" s="92"/>
      <c r="OG28" s="92"/>
      <c r="OH28" s="92"/>
      <c r="OI28" s="92"/>
      <c r="OJ28" s="92"/>
      <c r="OK28" s="92"/>
      <c r="OL28" s="92"/>
      <c r="OM28" s="92"/>
      <c r="ON28" s="92"/>
      <c r="OO28" s="92"/>
      <c r="OP28" s="92"/>
      <c r="OQ28" s="92"/>
      <c r="OR28" s="92"/>
      <c r="OS28" s="92"/>
      <c r="OT28" s="92"/>
      <c r="OU28" s="92"/>
      <c r="OV28" s="92"/>
      <c r="OW28" s="92"/>
      <c r="OX28" s="92"/>
      <c r="OY28" s="92"/>
      <c r="OZ28" s="92"/>
      <c r="PA28" s="92"/>
      <c r="PB28" s="92"/>
      <c r="PC28" s="92"/>
      <c r="PD28" s="92"/>
      <c r="PE28" s="92"/>
      <c r="PF28" s="92"/>
      <c r="PG28" s="92"/>
      <c r="PH28" s="92"/>
      <c r="PI28" s="92"/>
      <c r="PJ28" s="92"/>
      <c r="PK28" s="92"/>
      <c r="PL28" s="92"/>
      <c r="PM28" s="92"/>
      <c r="PN28" s="92"/>
      <c r="PO28" s="92"/>
      <c r="PP28" s="92"/>
      <c r="PQ28" s="92"/>
      <c r="PR28" s="92"/>
      <c r="PS28" s="92"/>
      <c r="PT28" s="92"/>
      <c r="PU28" s="92"/>
      <c r="PV28" s="92"/>
      <c r="PW28" s="92"/>
      <c r="PX28" s="92"/>
      <c r="PY28" s="92"/>
      <c r="PZ28" s="92"/>
      <c r="QA28" s="92"/>
      <c r="QB28" s="92"/>
      <c r="QC28" s="92"/>
      <c r="QD28" s="92"/>
      <c r="QE28" s="92"/>
      <c r="QF28" s="92"/>
      <c r="QG28" s="92"/>
      <c r="QH28" s="92"/>
      <c r="QI28" s="92"/>
      <c r="QJ28" s="92"/>
      <c r="QK28" s="92"/>
      <c r="QL28" s="92"/>
      <c r="QM28" s="92"/>
      <c r="QN28" s="92"/>
      <c r="QO28" s="92"/>
      <c r="QP28" s="92"/>
      <c r="QQ28" s="92"/>
      <c r="QR28" s="92"/>
      <c r="QS28" s="92"/>
      <c r="QT28" s="92"/>
      <c r="QU28" s="92"/>
      <c r="QV28" s="92"/>
      <c r="QW28" s="92"/>
      <c r="QX28" s="92"/>
      <c r="QY28" s="92"/>
      <c r="QZ28" s="92"/>
      <c r="RA28" s="92"/>
      <c r="RB28" s="92"/>
      <c r="RC28" s="92"/>
      <c r="RD28" s="92"/>
      <c r="RE28" s="92"/>
      <c r="RF28" s="92"/>
      <c r="RG28" s="92"/>
      <c r="RH28" s="92"/>
      <c r="RI28" s="92"/>
      <c r="RJ28" s="92"/>
      <c r="RK28" s="92"/>
      <c r="RL28" s="92"/>
      <c r="RM28" s="92"/>
      <c r="RN28" s="92"/>
      <c r="RO28" s="92"/>
      <c r="RP28" s="92"/>
      <c r="RQ28" s="92"/>
      <c r="RR28" s="92"/>
      <c r="RS28" s="92"/>
      <c r="RT28" s="92"/>
      <c r="RU28" s="92"/>
      <c r="RV28" s="92"/>
      <c r="RW28" s="92"/>
      <c r="RX28" s="92"/>
      <c r="RY28" s="92"/>
      <c r="RZ28" s="92"/>
      <c r="SA28" s="92"/>
      <c r="SB28" s="92"/>
      <c r="SC28" s="92"/>
      <c r="SD28" s="92"/>
      <c r="SE28" s="92"/>
      <c r="SF28" s="92"/>
      <c r="SG28" s="92"/>
      <c r="SH28" s="92"/>
      <c r="SI28" s="92"/>
      <c r="SJ28" s="92"/>
      <c r="SK28" s="92"/>
      <c r="SL28" s="92"/>
      <c r="SM28" s="92"/>
      <c r="SN28" s="92"/>
      <c r="SO28" s="92"/>
      <c r="SP28" s="92"/>
      <c r="SQ28" s="92"/>
      <c r="SR28" s="92"/>
      <c r="SS28" s="92"/>
      <c r="ST28" s="92"/>
      <c r="SU28" s="92"/>
      <c r="SV28" s="92"/>
      <c r="SW28" s="92"/>
      <c r="SX28" s="92"/>
      <c r="SY28" s="92"/>
      <c r="SZ28" s="92"/>
      <c r="TA28" s="92"/>
      <c r="TB28" s="92"/>
      <c r="TC28" s="92"/>
      <c r="TD28" s="92"/>
      <c r="TE28" s="92"/>
      <c r="TF28" s="92"/>
      <c r="TG28" s="92"/>
      <c r="TH28" s="92"/>
      <c r="TI28" s="92"/>
      <c r="TJ28" s="92"/>
      <c r="TK28" s="92"/>
      <c r="TL28" s="92"/>
      <c r="TM28" s="92"/>
      <c r="TN28" s="92"/>
      <c r="TO28" s="92"/>
      <c r="TP28" s="92"/>
      <c r="TQ28" s="92"/>
      <c r="TR28" s="92"/>
      <c r="TS28" s="92"/>
      <c r="TT28" s="92"/>
      <c r="TU28" s="92"/>
      <c r="TV28" s="92"/>
      <c r="TW28" s="92"/>
      <c r="TX28" s="92"/>
      <c r="TY28" s="92"/>
      <c r="TZ28" s="92"/>
      <c r="UA28" s="92"/>
      <c r="UB28" s="92"/>
      <c r="UC28" s="92"/>
      <c r="UD28" s="92"/>
      <c r="UE28" s="92"/>
      <c r="UF28" s="92"/>
      <c r="UG28" s="92"/>
      <c r="UH28" s="92"/>
      <c r="UI28" s="92"/>
      <c r="UJ28" s="92"/>
      <c r="UK28" s="92"/>
      <c r="UL28" s="92"/>
      <c r="UM28" s="92"/>
      <c r="UN28" s="92"/>
      <c r="UO28" s="92"/>
      <c r="UP28" s="92"/>
      <c r="UQ28" s="92"/>
      <c r="UR28" s="92"/>
      <c r="US28" s="92"/>
      <c r="UT28" s="92"/>
      <c r="UU28" s="92"/>
      <c r="UV28" s="92"/>
      <c r="UW28" s="92"/>
      <c r="UX28" s="92"/>
      <c r="UY28" s="92"/>
      <c r="UZ28" s="92"/>
      <c r="VA28" s="92"/>
      <c r="VB28" s="92"/>
      <c r="VC28" s="92"/>
      <c r="VD28" s="92"/>
      <c r="VE28" s="92"/>
      <c r="VF28" s="92"/>
      <c r="VG28" s="92"/>
      <c r="VH28" s="92"/>
      <c r="VI28" s="92"/>
      <c r="VJ28" s="92"/>
      <c r="VK28" s="92"/>
      <c r="VL28" s="92"/>
      <c r="VM28" s="92"/>
      <c r="VN28" s="92"/>
      <c r="VO28" s="92"/>
      <c r="VP28" s="92"/>
      <c r="VQ28" s="92"/>
      <c r="VR28" s="92"/>
      <c r="VS28" s="92"/>
      <c r="VT28" s="92"/>
      <c r="VU28" s="92"/>
      <c r="VV28" s="92"/>
      <c r="VW28" s="92"/>
      <c r="VX28" s="92"/>
      <c r="VY28" s="92"/>
      <c r="VZ28" s="92"/>
      <c r="WA28" s="92"/>
      <c r="WB28" s="92"/>
      <c r="WC28" s="92"/>
      <c r="WD28" s="92"/>
      <c r="WE28" s="92"/>
      <c r="WF28" s="92"/>
      <c r="WG28" s="92"/>
      <c r="WH28" s="92"/>
      <c r="WI28" s="92"/>
      <c r="WJ28" s="92"/>
      <c r="WK28" s="92"/>
      <c r="WL28" s="92"/>
      <c r="WM28" s="92"/>
      <c r="WN28" s="92"/>
      <c r="WO28" s="92"/>
      <c r="WP28" s="92"/>
      <c r="WQ28" s="92"/>
      <c r="WR28" s="92"/>
      <c r="WS28" s="92"/>
      <c r="WT28" s="92"/>
      <c r="WU28" s="92"/>
      <c r="WV28" s="92"/>
      <c r="WW28" s="92"/>
      <c r="WX28" s="92"/>
      <c r="WY28" s="92"/>
      <c r="WZ28" s="92"/>
      <c r="XA28" s="92"/>
      <c r="XB28" s="92"/>
      <c r="XC28" s="92"/>
      <c r="XD28" s="92"/>
      <c r="XE28" s="92"/>
      <c r="XF28" s="92"/>
      <c r="XG28" s="92"/>
      <c r="XH28" s="92"/>
      <c r="XI28" s="92"/>
      <c r="XJ28" s="92"/>
      <c r="XK28" s="92"/>
      <c r="XL28" s="92"/>
      <c r="XM28" s="92"/>
      <c r="XN28" s="92"/>
      <c r="XO28" s="92"/>
      <c r="XP28" s="92"/>
      <c r="XQ28" s="92"/>
      <c r="XR28" s="92"/>
      <c r="XS28" s="92"/>
      <c r="XT28" s="92"/>
      <c r="XU28" s="92"/>
      <c r="XV28" s="92"/>
      <c r="XW28" s="92"/>
      <c r="XX28" s="92"/>
      <c r="XY28" s="92"/>
      <c r="XZ28" s="92"/>
      <c r="YA28" s="92"/>
      <c r="YB28" s="92"/>
      <c r="YC28" s="92"/>
      <c r="YD28" s="92"/>
      <c r="YE28" s="92"/>
      <c r="YF28" s="92"/>
      <c r="YG28" s="92"/>
      <c r="YH28" s="92"/>
      <c r="YI28" s="92"/>
      <c r="YJ28" s="92"/>
      <c r="YK28" s="92"/>
      <c r="YL28" s="92"/>
      <c r="YM28" s="92"/>
      <c r="YN28" s="92"/>
      <c r="YO28" s="92"/>
      <c r="YP28" s="92"/>
      <c r="YQ28" s="92"/>
      <c r="YR28" s="92"/>
      <c r="YS28" s="92"/>
      <c r="YT28" s="92"/>
      <c r="YU28" s="92"/>
      <c r="YV28" s="92"/>
      <c r="YW28" s="92"/>
      <c r="YX28" s="92"/>
      <c r="YY28" s="92"/>
      <c r="YZ28" s="92"/>
      <c r="ZA28" s="92"/>
      <c r="ZB28" s="92"/>
      <c r="ZC28" s="92"/>
      <c r="ZD28" s="92"/>
      <c r="ZE28" s="92"/>
      <c r="ZF28" s="92"/>
      <c r="ZG28" s="92"/>
      <c r="ZH28" s="92"/>
      <c r="ZI28" s="92"/>
      <c r="ZJ28" s="92"/>
      <c r="ZK28" s="92"/>
      <c r="ZL28" s="92"/>
      <c r="ZM28" s="92"/>
      <c r="ZN28" s="92"/>
      <c r="ZO28" s="92"/>
      <c r="ZP28" s="92"/>
      <c r="ZQ28" s="92"/>
      <c r="ZR28" s="92"/>
      <c r="ZS28" s="92"/>
      <c r="ZT28" s="92"/>
      <c r="ZU28" s="92"/>
      <c r="ZV28" s="92"/>
      <c r="ZW28" s="92"/>
      <c r="ZX28" s="92"/>
      <c r="ZY28" s="92"/>
      <c r="ZZ28" s="92"/>
      <c r="AAA28" s="92"/>
      <c r="AAB28" s="92"/>
      <c r="AAC28" s="92"/>
      <c r="AAD28" s="92"/>
      <c r="AAE28" s="92"/>
      <c r="AAF28" s="92"/>
      <c r="AAG28" s="92"/>
      <c r="AAH28" s="92"/>
      <c r="AAI28" s="92"/>
      <c r="AAJ28" s="92"/>
      <c r="AAK28" s="92"/>
      <c r="AAL28" s="92"/>
      <c r="AAM28" s="92"/>
      <c r="AAN28" s="92"/>
      <c r="AAO28" s="92"/>
      <c r="AAP28" s="92"/>
      <c r="AAQ28" s="92"/>
      <c r="AAR28" s="92"/>
      <c r="AAS28" s="92"/>
      <c r="AAT28" s="92"/>
      <c r="AAU28" s="92"/>
      <c r="AAV28" s="92"/>
      <c r="AAW28" s="92"/>
      <c r="AAX28" s="92"/>
      <c r="AAY28" s="92"/>
      <c r="AAZ28" s="92"/>
      <c r="ABA28" s="92"/>
      <c r="ABB28" s="92"/>
      <c r="ABC28" s="92"/>
      <c r="ABD28" s="92"/>
      <c r="ABE28" s="92"/>
      <c r="ABF28" s="92"/>
      <c r="ABG28" s="92"/>
      <c r="ABH28" s="92"/>
      <c r="ABI28" s="92"/>
      <c r="ABJ28" s="92"/>
      <c r="ABK28" s="92"/>
      <c r="ABL28" s="92"/>
      <c r="ABM28" s="92"/>
      <c r="ABN28" s="92"/>
      <c r="ABO28" s="92"/>
      <c r="ABP28" s="92"/>
      <c r="ABQ28" s="92"/>
      <c r="ABR28" s="92"/>
      <c r="ABS28" s="92"/>
      <c r="ABT28" s="92"/>
      <c r="ABU28" s="92"/>
      <c r="ABV28" s="92"/>
      <c r="ABW28" s="92"/>
      <c r="ABX28" s="92"/>
      <c r="ABY28" s="92"/>
      <c r="ABZ28" s="92"/>
      <c r="ACA28" s="92"/>
      <c r="ACB28" s="92"/>
      <c r="ACC28" s="92"/>
      <c r="ACD28" s="92"/>
      <c r="ACE28" s="92"/>
      <c r="ACF28" s="92"/>
      <c r="ACG28" s="92"/>
      <c r="ACH28" s="92"/>
      <c r="ACI28" s="92"/>
      <c r="ACJ28" s="92"/>
      <c r="ACK28" s="92"/>
      <c r="ACL28" s="92"/>
      <c r="ACM28" s="92"/>
      <c r="ACN28" s="92"/>
      <c r="ACO28" s="92"/>
      <c r="ACP28" s="92"/>
      <c r="ACQ28" s="92"/>
      <c r="ACR28" s="92"/>
      <c r="ACS28" s="92"/>
      <c r="ACT28" s="92"/>
      <c r="ACU28" s="92"/>
      <c r="ACV28" s="92"/>
      <c r="ACW28" s="92"/>
      <c r="ACX28" s="92"/>
      <c r="ACY28" s="92"/>
      <c r="ACZ28" s="92"/>
      <c r="ADA28" s="92"/>
      <c r="ADB28" s="92"/>
      <c r="ADC28" s="92"/>
      <c r="ADD28" s="92"/>
      <c r="ADE28" s="92"/>
      <c r="ADF28" s="92"/>
      <c r="ADG28" s="92"/>
      <c r="ADH28" s="92"/>
      <c r="ADI28" s="92"/>
      <c r="ADJ28" s="92"/>
      <c r="ADK28" s="92"/>
      <c r="ADL28" s="92"/>
      <c r="ADM28" s="92"/>
      <c r="ADN28" s="92"/>
      <c r="ADO28" s="92"/>
      <c r="ADP28" s="92"/>
      <c r="ADQ28" s="92"/>
      <c r="ADR28" s="92"/>
      <c r="ADS28" s="92"/>
      <c r="ADT28" s="92"/>
      <c r="ADU28" s="92"/>
      <c r="ADV28" s="92"/>
      <c r="ADW28" s="92"/>
      <c r="ADX28" s="92"/>
      <c r="ADY28" s="92"/>
      <c r="ADZ28" s="92"/>
      <c r="AEA28" s="92"/>
      <c r="AEB28" s="92"/>
      <c r="AEC28" s="92"/>
      <c r="AED28" s="92"/>
      <c r="AEE28" s="92"/>
      <c r="AEF28" s="92"/>
      <c r="AEG28" s="92"/>
      <c r="AEH28" s="92"/>
      <c r="AEI28" s="92"/>
      <c r="AEJ28" s="92"/>
      <c r="AEK28" s="92"/>
      <c r="AEL28" s="92"/>
      <c r="AEM28" s="92"/>
      <c r="AEN28" s="92"/>
      <c r="AEO28" s="92"/>
      <c r="AEP28" s="92"/>
      <c r="AEQ28" s="92"/>
      <c r="AER28" s="92"/>
      <c r="AES28" s="92"/>
      <c r="AET28" s="92"/>
      <c r="AEU28" s="92"/>
      <c r="AEV28" s="92"/>
      <c r="AEW28" s="92"/>
      <c r="AEX28" s="92"/>
      <c r="AEY28" s="92"/>
      <c r="AEZ28" s="92"/>
      <c r="AFA28" s="92"/>
      <c r="AFB28" s="92"/>
      <c r="AFC28" s="92"/>
      <c r="AFD28" s="92"/>
      <c r="AFE28" s="92"/>
      <c r="AFF28" s="92"/>
      <c r="AFG28" s="92"/>
      <c r="AFH28" s="92"/>
      <c r="AFI28" s="92"/>
      <c r="AFJ28" s="92"/>
      <c r="AFK28" s="92"/>
      <c r="AFL28" s="92"/>
      <c r="AFM28" s="92"/>
      <c r="AFN28" s="92"/>
      <c r="AFO28" s="92"/>
      <c r="AFP28" s="92"/>
      <c r="AFQ28" s="92"/>
      <c r="AFR28" s="92"/>
      <c r="AFS28" s="92"/>
      <c r="AFT28" s="92"/>
      <c r="AFU28" s="92"/>
      <c r="AFV28" s="92"/>
      <c r="AFW28" s="92"/>
      <c r="AFX28" s="92"/>
      <c r="AFY28" s="92"/>
      <c r="AFZ28" s="92"/>
      <c r="AGA28" s="92"/>
      <c r="AGB28" s="92"/>
      <c r="AGC28" s="92"/>
      <c r="AGD28" s="92"/>
      <c r="AGE28" s="92"/>
      <c r="AGF28" s="92"/>
      <c r="AGG28" s="92"/>
      <c r="AGH28" s="92"/>
      <c r="AGI28" s="92"/>
      <c r="AGJ28" s="92"/>
      <c r="AGK28" s="92"/>
      <c r="AGL28" s="92"/>
      <c r="AGM28" s="92"/>
      <c r="AGN28" s="92"/>
      <c r="AGO28" s="92"/>
      <c r="AGP28" s="92"/>
      <c r="AGQ28" s="92"/>
      <c r="AGR28" s="92"/>
      <c r="AGS28" s="92"/>
      <c r="AGT28" s="92"/>
      <c r="AGU28" s="92"/>
      <c r="AGV28" s="92"/>
      <c r="AGW28" s="92"/>
      <c r="AGX28" s="92"/>
      <c r="AGY28" s="92"/>
      <c r="AGZ28" s="92"/>
      <c r="AHA28" s="92"/>
      <c r="AHB28" s="92"/>
      <c r="AHC28" s="92"/>
      <c r="AHD28" s="92"/>
      <c r="AHE28" s="92"/>
      <c r="AHF28" s="92"/>
      <c r="AHG28" s="92"/>
      <c r="AHH28" s="92"/>
      <c r="AHI28" s="92"/>
      <c r="AHJ28" s="92"/>
      <c r="AHK28" s="92"/>
      <c r="AHL28" s="92"/>
      <c r="AHM28" s="92"/>
      <c r="AHN28" s="92"/>
      <c r="AHO28" s="92"/>
      <c r="AHP28" s="92"/>
      <c r="AHQ28" s="92"/>
      <c r="AHR28" s="92"/>
      <c r="AHS28" s="92"/>
      <c r="AHT28" s="92"/>
      <c r="AHU28" s="92"/>
      <c r="AHV28" s="92"/>
      <c r="AHW28" s="92"/>
      <c r="AHX28" s="92"/>
      <c r="AHY28" s="92"/>
      <c r="AHZ28" s="92"/>
      <c r="AIA28" s="92"/>
      <c r="AIB28" s="92"/>
      <c r="AIC28" s="92"/>
      <c r="AID28" s="92"/>
      <c r="AIE28" s="92"/>
      <c r="AIF28" s="92"/>
      <c r="AIG28" s="92"/>
      <c r="AIH28" s="92"/>
      <c r="AII28" s="92"/>
      <c r="AIJ28" s="92"/>
      <c r="AIK28" s="92"/>
      <c r="AIL28" s="92"/>
      <c r="AIM28" s="92"/>
      <c r="AIN28" s="92"/>
      <c r="AIO28" s="92"/>
      <c r="AIP28" s="92"/>
      <c r="AIQ28" s="92"/>
      <c r="AIR28" s="92"/>
      <c r="AIS28" s="92"/>
      <c r="AIT28" s="92"/>
      <c r="AIU28" s="92"/>
      <c r="AIV28" s="92"/>
      <c r="AIW28" s="92"/>
      <c r="AIX28" s="92"/>
      <c r="AIY28" s="92"/>
      <c r="AIZ28" s="92"/>
      <c r="AJA28" s="92"/>
      <c r="AJB28" s="92"/>
      <c r="AJC28" s="92"/>
      <c r="AJD28" s="92"/>
      <c r="AJE28" s="92"/>
      <c r="AJF28" s="92"/>
      <c r="AJG28" s="92"/>
      <c r="AJH28" s="92"/>
      <c r="AJI28" s="92"/>
      <c r="AJJ28" s="92"/>
      <c r="AJK28" s="92"/>
      <c r="AJL28" s="92"/>
      <c r="AJM28" s="92"/>
      <c r="AJN28" s="92"/>
      <c r="AJO28" s="92"/>
      <c r="AJP28" s="92"/>
      <c r="AJQ28" s="92"/>
      <c r="AJR28" s="92"/>
      <c r="AJS28" s="92"/>
      <c r="AJT28" s="92"/>
      <c r="AJU28" s="92"/>
      <c r="AJV28" s="92"/>
      <c r="AJW28" s="92"/>
      <c r="AJX28" s="92"/>
      <c r="AJY28" s="92"/>
      <c r="AJZ28" s="92"/>
      <c r="AKA28" s="92"/>
      <c r="AKB28" s="92"/>
      <c r="AKC28" s="92"/>
      <c r="AKD28" s="92"/>
      <c r="AKE28" s="92"/>
      <c r="AKF28" s="92"/>
      <c r="AKG28" s="92"/>
      <c r="AKH28" s="92"/>
      <c r="AKI28" s="92"/>
      <c r="AKJ28" s="92"/>
      <c r="AKK28" s="92"/>
      <c r="AKL28" s="92"/>
      <c r="AKM28" s="92"/>
      <c r="AKN28" s="92"/>
      <c r="AKO28" s="92"/>
      <c r="AKP28" s="92"/>
      <c r="AKQ28" s="92"/>
      <c r="AKR28" s="92"/>
      <c r="AKS28" s="92"/>
      <c r="AKT28" s="92"/>
      <c r="AKU28" s="92"/>
      <c r="AKV28" s="92"/>
      <c r="AKW28" s="92"/>
      <c r="AKX28" s="92"/>
      <c r="AKY28" s="92"/>
      <c r="AKZ28" s="92"/>
      <c r="ALA28" s="92"/>
      <c r="ALB28" s="92"/>
      <c r="ALC28" s="92"/>
      <c r="ALD28" s="92"/>
      <c r="ALE28" s="92"/>
      <c r="ALF28" s="92"/>
      <c r="ALG28" s="92"/>
      <c r="ALH28" s="92"/>
      <c r="ALI28" s="92"/>
      <c r="ALJ28" s="92"/>
      <c r="ALK28" s="92"/>
      <c r="ALL28" s="92"/>
      <c r="ALM28" s="92"/>
      <c r="ALN28" s="92"/>
      <c r="ALO28" s="92"/>
      <c r="ALP28" s="92"/>
      <c r="ALQ28" s="92"/>
      <c r="ALR28" s="92"/>
      <c r="ALS28" s="92"/>
      <c r="ALT28" s="92"/>
      <c r="ALU28" s="92"/>
      <c r="ALV28" s="92"/>
      <c r="ALW28" s="92"/>
      <c r="ALX28" s="92"/>
      <c r="ALY28" s="92"/>
      <c r="ALZ28" s="92"/>
      <c r="AMA28" s="92"/>
      <c r="AMB28" s="92"/>
      <c r="AMC28" s="92"/>
      <c r="AMD28" s="92"/>
      <c r="AME28" s="92"/>
      <c r="AMF28" s="92"/>
      <c r="AMG28" s="92"/>
      <c r="AMH28" s="92"/>
      <c r="AMI28" s="92"/>
      <c r="AMJ28" s="92"/>
      <c r="AMK28" s="92"/>
      <c r="AML28" s="92"/>
      <c r="AMM28" s="92"/>
      <c r="AMN28" s="92"/>
      <c r="AMO28" s="92"/>
      <c r="AMP28" s="92"/>
      <c r="AMQ28" s="92"/>
      <c r="AMR28" s="92"/>
      <c r="AMS28" s="92"/>
      <c r="AMT28" s="92"/>
      <c r="AMU28" s="92"/>
      <c r="AMV28" s="92"/>
      <c r="AMW28" s="92"/>
      <c r="AMX28" s="92"/>
      <c r="AMY28" s="92"/>
      <c r="AMZ28" s="92"/>
      <c r="ANA28" s="92"/>
      <c r="ANB28" s="92"/>
      <c r="ANC28" s="92"/>
      <c r="AND28" s="92"/>
      <c r="ANE28" s="92"/>
      <c r="ANF28" s="92"/>
      <c r="ANG28" s="92"/>
      <c r="ANH28" s="92"/>
      <c r="ANI28" s="92"/>
      <c r="ANJ28" s="92"/>
      <c r="ANK28" s="92"/>
      <c r="ANL28" s="92"/>
      <c r="ANM28" s="92"/>
      <c r="ANN28" s="92"/>
      <c r="ANO28" s="92"/>
      <c r="ANP28" s="92"/>
      <c r="ANQ28" s="92"/>
      <c r="ANR28" s="92"/>
      <c r="ANS28" s="92"/>
      <c r="ANT28" s="92"/>
      <c r="ANU28" s="92"/>
      <c r="ANV28" s="92"/>
      <c r="ANW28" s="92"/>
      <c r="ANX28" s="92"/>
      <c r="ANY28" s="92"/>
      <c r="ANZ28" s="92"/>
      <c r="AOA28" s="92"/>
      <c r="AOB28" s="92"/>
      <c r="AOC28" s="92"/>
      <c r="AOD28" s="92"/>
      <c r="AOE28" s="92"/>
      <c r="AOF28" s="92"/>
      <c r="AOG28" s="92"/>
      <c r="AOH28" s="92"/>
      <c r="AOI28" s="92"/>
      <c r="AOJ28" s="92"/>
      <c r="AOK28" s="92"/>
      <c r="AOL28" s="92"/>
      <c r="AOM28" s="92"/>
      <c r="AON28" s="92"/>
      <c r="AOO28" s="92"/>
      <c r="AOP28" s="92"/>
      <c r="AOQ28" s="92"/>
      <c r="AOR28" s="92"/>
      <c r="AOS28" s="92"/>
      <c r="AOT28" s="92"/>
      <c r="AOU28" s="92"/>
      <c r="AOV28" s="92"/>
      <c r="AOW28" s="92"/>
      <c r="AOX28" s="92"/>
      <c r="AOY28" s="92"/>
      <c r="AOZ28" s="92"/>
      <c r="APA28" s="92"/>
      <c r="APB28" s="92"/>
      <c r="APC28" s="92"/>
      <c r="APD28" s="92"/>
      <c r="APE28" s="92"/>
      <c r="APF28" s="92"/>
      <c r="APG28" s="92"/>
      <c r="APH28" s="92"/>
      <c r="API28" s="92"/>
      <c r="APJ28" s="92"/>
      <c r="APK28" s="92"/>
      <c r="APL28" s="92"/>
      <c r="APM28" s="92"/>
      <c r="APN28" s="92"/>
      <c r="APO28" s="92"/>
      <c r="APP28" s="92"/>
      <c r="APQ28" s="92"/>
      <c r="APR28" s="92"/>
      <c r="APS28" s="92"/>
      <c r="APT28" s="92"/>
      <c r="APU28" s="92"/>
      <c r="APV28" s="92"/>
      <c r="APW28" s="92"/>
      <c r="APX28" s="92"/>
      <c r="APY28" s="92"/>
      <c r="APZ28" s="92"/>
      <c r="AQA28" s="92"/>
      <c r="AQB28" s="92"/>
      <c r="AQC28" s="92"/>
      <c r="AQD28" s="92"/>
      <c r="AQE28" s="92"/>
      <c r="AQF28" s="92"/>
      <c r="AQG28" s="92"/>
      <c r="AQH28" s="92"/>
      <c r="AQI28" s="92"/>
      <c r="AQJ28" s="92"/>
      <c r="AQK28" s="92"/>
      <c r="AQL28" s="92"/>
      <c r="AQM28" s="92"/>
      <c r="AQN28" s="92"/>
      <c r="AQO28" s="92"/>
      <c r="AQP28" s="92"/>
      <c r="AQQ28" s="92"/>
      <c r="AQR28" s="92"/>
      <c r="AQS28" s="92"/>
      <c r="AQT28" s="92"/>
      <c r="AQU28" s="92"/>
      <c r="AQV28" s="92"/>
      <c r="AQW28" s="92"/>
      <c r="AQX28" s="92"/>
      <c r="AQY28" s="92"/>
      <c r="AQZ28" s="92"/>
      <c r="ARA28" s="92"/>
      <c r="ARB28" s="92"/>
      <c r="ARC28" s="92"/>
      <c r="ARD28" s="92"/>
      <c r="ARE28" s="92"/>
      <c r="ARF28" s="92"/>
      <c r="ARG28" s="92"/>
      <c r="ARH28" s="92"/>
      <c r="ARI28" s="92"/>
      <c r="ARJ28" s="92"/>
      <c r="ARK28" s="92"/>
      <c r="ARL28" s="92"/>
      <c r="ARM28" s="92"/>
      <c r="ARN28" s="92"/>
      <c r="ARO28" s="92"/>
      <c r="ARP28" s="92"/>
      <c r="ARQ28" s="92"/>
      <c r="ARR28" s="92"/>
      <c r="ARS28" s="92"/>
      <c r="ART28" s="92"/>
      <c r="ARU28" s="92"/>
      <c r="ARV28" s="92"/>
      <c r="ARW28" s="92"/>
      <c r="ARX28" s="92"/>
      <c r="ARY28" s="92"/>
      <c r="ARZ28" s="92"/>
      <c r="ASA28" s="92"/>
      <c r="ASB28" s="92"/>
      <c r="ASC28" s="92"/>
      <c r="ASD28" s="92"/>
      <c r="ASE28" s="92"/>
      <c r="ASF28" s="92"/>
      <c r="ASG28" s="92"/>
      <c r="ASH28" s="92"/>
      <c r="ASI28" s="92"/>
      <c r="ASJ28" s="92"/>
      <c r="ASK28" s="92"/>
      <c r="ASL28" s="92"/>
      <c r="ASM28" s="92"/>
      <c r="ASN28" s="92"/>
      <c r="ASO28" s="92"/>
      <c r="ASP28" s="92"/>
      <c r="ASQ28" s="92"/>
      <c r="ASR28" s="92"/>
      <c r="ASS28" s="92"/>
      <c r="AST28" s="92"/>
      <c r="ASU28" s="92"/>
      <c r="ASV28" s="92"/>
      <c r="ASW28" s="92"/>
      <c r="ASX28" s="92"/>
      <c r="ASY28" s="92"/>
      <c r="ASZ28" s="92"/>
      <c r="ATA28" s="92"/>
      <c r="ATB28" s="92"/>
      <c r="ATC28" s="92"/>
      <c r="ATD28" s="92"/>
      <c r="ATE28" s="92"/>
      <c r="ATF28" s="92"/>
      <c r="ATG28" s="92"/>
      <c r="ATH28" s="92"/>
      <c r="ATI28" s="92"/>
      <c r="ATJ28" s="92"/>
      <c r="ATK28" s="92"/>
      <c r="ATL28" s="92"/>
      <c r="ATM28" s="92"/>
      <c r="ATN28" s="92"/>
      <c r="ATO28" s="92"/>
      <c r="ATP28" s="92"/>
      <c r="ATQ28" s="92"/>
      <c r="ATR28" s="92"/>
      <c r="ATS28" s="92"/>
      <c r="ATT28" s="92"/>
      <c r="ATU28" s="92"/>
      <c r="ATV28" s="92"/>
      <c r="ATW28" s="92"/>
      <c r="ATX28" s="92"/>
      <c r="ATY28" s="92"/>
      <c r="ATZ28" s="92"/>
      <c r="AUA28" s="92"/>
      <c r="AUB28" s="92"/>
      <c r="AUC28" s="92"/>
      <c r="AUD28" s="92"/>
      <c r="AUE28" s="92"/>
      <c r="AUF28" s="92"/>
      <c r="AUG28" s="92"/>
      <c r="AUH28" s="92"/>
      <c r="AUI28" s="92"/>
      <c r="AUJ28" s="92"/>
      <c r="AUK28" s="92"/>
      <c r="AUL28" s="92"/>
      <c r="AUM28" s="92"/>
      <c r="AUN28" s="92"/>
      <c r="AUO28" s="92"/>
      <c r="AUP28" s="92"/>
      <c r="AUQ28" s="92"/>
      <c r="AUR28" s="92"/>
      <c r="AUS28" s="92"/>
      <c r="AUT28" s="92"/>
      <c r="AUU28" s="92"/>
      <c r="AUV28" s="92"/>
      <c r="AUW28" s="92"/>
      <c r="AUX28" s="92"/>
      <c r="AUY28" s="92"/>
      <c r="AUZ28" s="92"/>
      <c r="AVA28" s="92"/>
      <c r="AVB28" s="92"/>
      <c r="AVC28" s="92"/>
      <c r="AVD28" s="92"/>
      <c r="AVE28" s="92"/>
      <c r="AVF28" s="92"/>
      <c r="AVG28" s="92"/>
      <c r="AVH28" s="92"/>
      <c r="AVI28" s="92"/>
      <c r="AVJ28" s="92"/>
      <c r="AVK28" s="92"/>
      <c r="AVL28" s="92"/>
      <c r="AVM28" s="92"/>
      <c r="AVN28" s="92"/>
      <c r="AVO28" s="92"/>
      <c r="AVP28" s="92"/>
      <c r="AVQ28" s="92"/>
      <c r="AVR28" s="92"/>
      <c r="AVS28" s="92"/>
      <c r="AVT28" s="92"/>
      <c r="AVU28" s="92"/>
      <c r="AVV28" s="92"/>
      <c r="AVW28" s="92"/>
      <c r="AVX28" s="92"/>
      <c r="AVY28" s="92"/>
      <c r="AVZ28" s="92"/>
      <c r="AWA28" s="92"/>
      <c r="AWB28" s="92"/>
      <c r="AWC28" s="92"/>
      <c r="AWD28" s="92"/>
      <c r="AWE28" s="92"/>
      <c r="AWF28" s="92"/>
      <c r="AWG28" s="92"/>
      <c r="AWH28" s="92"/>
      <c r="AWI28" s="92"/>
      <c r="AWJ28" s="92"/>
      <c r="AWK28" s="92"/>
      <c r="AWL28" s="92"/>
      <c r="AWM28" s="92"/>
      <c r="AWN28" s="92"/>
      <c r="AWO28" s="92"/>
      <c r="AWP28" s="92"/>
      <c r="AWQ28" s="92"/>
      <c r="AWR28" s="92"/>
      <c r="AWS28" s="92"/>
      <c r="AWT28" s="92"/>
      <c r="AWU28" s="92"/>
      <c r="AWV28" s="92"/>
      <c r="AWW28" s="92"/>
      <c r="AWX28" s="92"/>
      <c r="AWY28" s="92"/>
      <c r="AWZ28" s="92"/>
      <c r="AXA28" s="92"/>
      <c r="AXB28" s="92"/>
      <c r="AXC28" s="92"/>
      <c r="AXD28" s="92"/>
      <c r="AXE28" s="92"/>
      <c r="AXF28" s="92"/>
      <c r="AXG28" s="92"/>
      <c r="AXH28" s="92"/>
      <c r="AXI28" s="92"/>
      <c r="AXJ28" s="92"/>
      <c r="AXK28" s="92"/>
      <c r="AXL28" s="92"/>
      <c r="AXM28" s="92"/>
      <c r="AXN28" s="92"/>
      <c r="AXO28" s="92"/>
      <c r="AXP28" s="92"/>
      <c r="AXQ28" s="92"/>
      <c r="AXR28" s="92"/>
      <c r="AXS28" s="92"/>
      <c r="AXT28" s="92"/>
      <c r="AXU28" s="92"/>
      <c r="AXV28" s="92"/>
      <c r="AXW28" s="92"/>
      <c r="AXX28" s="92"/>
      <c r="AXY28" s="92"/>
      <c r="AXZ28" s="92"/>
      <c r="AYA28" s="92"/>
      <c r="AYB28" s="92"/>
      <c r="AYC28" s="92"/>
      <c r="AYD28" s="92"/>
      <c r="AYE28" s="92"/>
      <c r="AYF28" s="92"/>
      <c r="AYG28" s="92"/>
      <c r="AYH28" s="92"/>
      <c r="AYI28" s="92"/>
      <c r="AYJ28" s="92"/>
      <c r="AYK28" s="92"/>
      <c r="AYL28" s="92"/>
      <c r="AYM28" s="92"/>
      <c r="AYN28" s="92"/>
      <c r="AYO28" s="92"/>
      <c r="AYP28" s="92"/>
      <c r="AYQ28" s="92"/>
      <c r="AYR28" s="92"/>
      <c r="AYS28" s="92"/>
      <c r="AYT28" s="92"/>
      <c r="AYU28" s="92"/>
      <c r="AYV28" s="92"/>
      <c r="AYW28" s="92"/>
      <c r="AYX28" s="92"/>
      <c r="AYY28" s="92"/>
      <c r="AYZ28" s="92"/>
      <c r="AZA28" s="92"/>
      <c r="AZB28" s="92"/>
      <c r="AZC28" s="92"/>
      <c r="AZD28" s="92"/>
      <c r="AZE28" s="92"/>
      <c r="AZF28" s="92"/>
      <c r="AZG28" s="92"/>
      <c r="AZH28" s="92"/>
      <c r="AZI28" s="92"/>
      <c r="AZJ28" s="92"/>
      <c r="AZK28" s="92"/>
      <c r="AZL28" s="92"/>
      <c r="AZM28" s="92"/>
      <c r="AZN28" s="92"/>
      <c r="AZO28" s="92"/>
      <c r="AZP28" s="92"/>
      <c r="AZQ28" s="92"/>
      <c r="AZR28" s="92"/>
      <c r="AZS28" s="92"/>
      <c r="AZT28" s="92"/>
      <c r="AZU28" s="92"/>
      <c r="AZV28" s="92"/>
      <c r="AZW28" s="92"/>
      <c r="AZX28" s="92"/>
      <c r="AZY28" s="92"/>
      <c r="AZZ28" s="92"/>
      <c r="BAA28" s="92"/>
      <c r="BAB28" s="92"/>
      <c r="BAC28" s="92"/>
      <c r="BAD28" s="92"/>
      <c r="BAE28" s="92"/>
      <c r="BAF28" s="92"/>
      <c r="BAG28" s="92"/>
      <c r="BAH28" s="92"/>
      <c r="BAI28" s="92"/>
      <c r="BAJ28" s="92"/>
      <c r="BAK28" s="92"/>
      <c r="BAL28" s="92"/>
      <c r="BAM28" s="92"/>
      <c r="BAN28" s="92"/>
      <c r="BAO28" s="92"/>
      <c r="BAP28" s="92"/>
      <c r="BAQ28" s="92"/>
      <c r="BAR28" s="92"/>
      <c r="BAS28" s="92"/>
      <c r="BAT28" s="92"/>
      <c r="BAU28" s="92"/>
      <c r="BAV28" s="92"/>
      <c r="BAW28" s="92"/>
      <c r="BAX28" s="92"/>
      <c r="BAY28" s="92"/>
      <c r="BAZ28" s="92"/>
      <c r="BBA28" s="92"/>
      <c r="BBB28" s="92"/>
      <c r="BBC28" s="92"/>
      <c r="BBD28" s="92"/>
      <c r="BBE28" s="92"/>
      <c r="BBF28" s="92"/>
      <c r="BBG28" s="92"/>
      <c r="BBH28" s="92"/>
      <c r="BBI28" s="92"/>
      <c r="BBJ28" s="92"/>
      <c r="BBK28" s="92"/>
      <c r="BBL28" s="92"/>
      <c r="BBM28" s="92"/>
      <c r="BBN28" s="92"/>
      <c r="BBO28" s="92"/>
      <c r="BBP28" s="92"/>
      <c r="BBQ28" s="92"/>
      <c r="BBR28" s="92"/>
      <c r="BBS28" s="92"/>
      <c r="BBT28" s="92"/>
      <c r="BBU28" s="92"/>
      <c r="BBV28" s="92"/>
      <c r="BBW28" s="92"/>
      <c r="BBX28" s="92"/>
      <c r="BBY28" s="92"/>
      <c r="BBZ28" s="92"/>
      <c r="BCA28" s="92"/>
      <c r="BCB28" s="92"/>
      <c r="BCC28" s="92"/>
      <c r="BCD28" s="92"/>
      <c r="BCE28" s="92"/>
      <c r="BCF28" s="92"/>
      <c r="BCG28" s="92"/>
      <c r="BCH28" s="92"/>
      <c r="BCI28" s="92"/>
      <c r="BCJ28" s="92"/>
      <c r="BCK28" s="92"/>
      <c r="BCL28" s="92"/>
      <c r="BCM28" s="92"/>
      <c r="BCN28" s="92"/>
      <c r="BCO28" s="92"/>
      <c r="BCP28" s="92"/>
      <c r="BCQ28" s="92"/>
      <c r="BCR28" s="92"/>
      <c r="BCS28" s="92"/>
      <c r="BCT28" s="92"/>
      <c r="BCU28" s="92"/>
      <c r="BCV28" s="92"/>
      <c r="BCW28" s="92"/>
      <c r="BCX28" s="92"/>
      <c r="BCY28" s="92"/>
      <c r="BCZ28" s="92"/>
      <c r="BDA28" s="92"/>
      <c r="BDB28" s="92"/>
      <c r="BDC28" s="92"/>
      <c r="BDD28" s="92"/>
      <c r="BDE28" s="92"/>
      <c r="BDF28" s="92"/>
      <c r="BDG28" s="92"/>
      <c r="BDH28" s="92"/>
      <c r="BDI28" s="92"/>
      <c r="BDJ28" s="92"/>
      <c r="BDK28" s="92"/>
      <c r="BDL28" s="92"/>
      <c r="BDM28" s="92"/>
      <c r="BDN28" s="92"/>
      <c r="BDO28" s="92"/>
      <c r="BDP28" s="92"/>
      <c r="BDQ28" s="92"/>
      <c r="BDR28" s="92"/>
      <c r="BDS28" s="92"/>
      <c r="BDT28" s="92"/>
      <c r="BDU28" s="92"/>
      <c r="BDV28" s="92"/>
      <c r="BDW28" s="92"/>
      <c r="BDX28" s="92"/>
      <c r="BDY28" s="92"/>
      <c r="BDZ28" s="92"/>
      <c r="BEA28" s="92"/>
      <c r="BEB28" s="92"/>
      <c r="BEC28" s="92"/>
      <c r="BED28" s="92"/>
      <c r="BEE28" s="92"/>
      <c r="BEF28" s="92"/>
      <c r="BEG28" s="92"/>
      <c r="BEH28" s="92"/>
      <c r="BEI28" s="92"/>
      <c r="BEJ28" s="92"/>
      <c r="BEK28" s="92"/>
      <c r="BEL28" s="92"/>
      <c r="BEM28" s="92"/>
      <c r="BEN28" s="92"/>
      <c r="BEO28" s="92"/>
      <c r="BEP28" s="92"/>
      <c r="BEQ28" s="92"/>
      <c r="BER28" s="92"/>
      <c r="BES28" s="92"/>
      <c r="BET28" s="92"/>
      <c r="BEU28" s="92"/>
      <c r="BEV28" s="92"/>
      <c r="BEW28" s="92"/>
      <c r="BEX28" s="92"/>
      <c r="BEY28" s="92"/>
      <c r="BEZ28" s="92"/>
      <c r="BFA28" s="92"/>
      <c r="BFB28" s="92"/>
      <c r="BFC28" s="92"/>
      <c r="BFD28" s="92"/>
      <c r="BFE28" s="92"/>
      <c r="BFF28" s="92"/>
      <c r="BFG28" s="92"/>
      <c r="BFH28" s="92"/>
      <c r="BFI28" s="92"/>
      <c r="BFJ28" s="92"/>
      <c r="BFK28" s="92"/>
      <c r="BFL28" s="92"/>
      <c r="BFM28" s="92"/>
      <c r="BFN28" s="92"/>
      <c r="BFO28" s="92"/>
      <c r="BFP28" s="92"/>
      <c r="BFQ28" s="92"/>
      <c r="BFR28" s="92"/>
      <c r="BFS28" s="92"/>
      <c r="BFT28" s="92"/>
      <c r="BFU28" s="92"/>
      <c r="BFV28" s="92"/>
      <c r="BFW28" s="92"/>
      <c r="BFX28" s="92"/>
      <c r="BFY28" s="92"/>
      <c r="BFZ28" s="92"/>
      <c r="BGA28" s="92"/>
      <c r="BGB28" s="92"/>
      <c r="BGC28" s="92"/>
      <c r="BGD28" s="92"/>
      <c r="BGE28" s="92"/>
      <c r="BGF28" s="92"/>
      <c r="BGG28" s="92"/>
      <c r="BGH28" s="92"/>
      <c r="BGI28" s="92"/>
      <c r="BGJ28" s="92"/>
      <c r="BGK28" s="92"/>
      <c r="BGL28" s="92"/>
      <c r="BGM28" s="92"/>
      <c r="BGN28" s="92"/>
      <c r="BGO28" s="92"/>
      <c r="BGP28" s="92"/>
      <c r="BGQ28" s="92"/>
      <c r="BGR28" s="92"/>
      <c r="BGS28" s="92"/>
      <c r="BGT28" s="92"/>
      <c r="BGU28" s="92"/>
      <c r="BGV28" s="92"/>
      <c r="BGW28" s="92"/>
      <c r="BGX28" s="92"/>
      <c r="BGY28" s="92"/>
      <c r="BGZ28" s="92"/>
      <c r="BHA28" s="92"/>
      <c r="BHB28" s="92"/>
      <c r="BHC28" s="92"/>
      <c r="BHD28" s="92"/>
      <c r="BHE28" s="92"/>
      <c r="BHF28" s="92"/>
      <c r="BHG28" s="92"/>
      <c r="BHH28" s="92"/>
      <c r="BHI28" s="92"/>
      <c r="BHJ28" s="92"/>
      <c r="BHK28" s="92"/>
      <c r="BHL28" s="92"/>
      <c r="BHM28" s="92"/>
      <c r="BHN28" s="92"/>
      <c r="BHO28" s="92"/>
      <c r="BHP28" s="92"/>
      <c r="BHQ28" s="92"/>
      <c r="BHR28" s="92"/>
      <c r="BHS28" s="92"/>
      <c r="BHT28" s="92"/>
      <c r="BHU28" s="92"/>
      <c r="BHV28" s="92"/>
      <c r="BHW28" s="92"/>
      <c r="BHX28" s="92"/>
      <c r="BHY28" s="92"/>
      <c r="BHZ28" s="92"/>
      <c r="BIA28" s="92"/>
      <c r="BIB28" s="92"/>
      <c r="BIC28" s="92"/>
      <c r="BID28" s="92"/>
      <c r="BIE28" s="92"/>
      <c r="BIF28" s="92"/>
      <c r="BIG28" s="92"/>
      <c r="BIH28" s="92"/>
      <c r="BII28" s="92"/>
      <c r="BIJ28" s="92"/>
      <c r="BIK28" s="92"/>
      <c r="BIL28" s="92"/>
      <c r="BIM28" s="92"/>
      <c r="BIN28" s="92"/>
      <c r="BIO28" s="92"/>
      <c r="BIP28" s="92"/>
      <c r="BIQ28" s="92"/>
      <c r="BIR28" s="92"/>
      <c r="BIS28" s="92"/>
      <c r="BIT28" s="92"/>
      <c r="BIU28" s="92"/>
      <c r="BIV28" s="92"/>
      <c r="BIW28" s="92"/>
      <c r="BIX28" s="92"/>
      <c r="BIY28" s="92"/>
      <c r="BIZ28" s="92"/>
      <c r="BJA28" s="92"/>
      <c r="BJB28" s="92"/>
      <c r="BJC28" s="92"/>
      <c r="BJD28" s="92"/>
      <c r="BJE28" s="92"/>
      <c r="BJF28" s="92"/>
      <c r="BJG28" s="92"/>
      <c r="BJH28" s="92"/>
      <c r="BJI28" s="92"/>
      <c r="BJJ28" s="92"/>
      <c r="BJK28" s="92"/>
      <c r="BJL28" s="92"/>
      <c r="BJM28" s="92"/>
      <c r="BJN28" s="92"/>
      <c r="BJO28" s="92"/>
      <c r="BJP28" s="92"/>
      <c r="BJQ28" s="92"/>
      <c r="BJR28" s="92"/>
      <c r="BJS28" s="92"/>
      <c r="BJT28" s="92"/>
      <c r="BJU28" s="92"/>
      <c r="BJV28" s="92"/>
      <c r="BJW28" s="92"/>
      <c r="BJX28" s="92"/>
      <c r="BJY28" s="92"/>
      <c r="BJZ28" s="92"/>
      <c r="BKA28" s="92"/>
      <c r="BKB28" s="92"/>
      <c r="BKC28" s="92"/>
      <c r="BKD28" s="92"/>
      <c r="BKE28" s="92"/>
      <c r="BKF28" s="92"/>
      <c r="BKG28" s="92"/>
      <c r="BKH28" s="92"/>
      <c r="BKI28" s="92"/>
      <c r="BKJ28" s="92"/>
      <c r="BKK28" s="92"/>
      <c r="BKL28" s="92"/>
      <c r="BKM28" s="92"/>
      <c r="BKN28" s="92"/>
      <c r="BKO28" s="92"/>
      <c r="BKP28" s="92"/>
      <c r="BKQ28" s="92"/>
      <c r="BKR28" s="92"/>
      <c r="BKS28" s="92"/>
      <c r="BKT28" s="92"/>
      <c r="BKU28" s="92"/>
      <c r="BKV28" s="92"/>
      <c r="BKW28" s="92"/>
      <c r="BKX28" s="92"/>
      <c r="BKY28" s="92"/>
      <c r="BKZ28" s="92"/>
      <c r="BLA28" s="92"/>
      <c r="BLB28" s="92"/>
      <c r="BLC28" s="92"/>
      <c r="BLD28" s="92"/>
      <c r="BLE28" s="92"/>
      <c r="BLF28" s="92"/>
      <c r="BLG28" s="92"/>
      <c r="BLH28" s="92"/>
      <c r="BLI28" s="92"/>
      <c r="BLJ28" s="92"/>
      <c r="BLK28" s="92"/>
      <c r="BLL28" s="92"/>
      <c r="BLM28" s="92"/>
      <c r="BLN28" s="92"/>
      <c r="BLO28" s="92"/>
      <c r="BLP28" s="92"/>
      <c r="BLQ28" s="92"/>
      <c r="BLR28" s="92"/>
      <c r="BLS28" s="92"/>
      <c r="BLT28" s="92"/>
      <c r="BLU28" s="92"/>
      <c r="BLV28" s="92"/>
      <c r="BLW28" s="92"/>
      <c r="BLX28" s="92"/>
      <c r="BLY28" s="92"/>
      <c r="BLZ28" s="92"/>
      <c r="BMA28" s="92"/>
      <c r="BMB28" s="92"/>
      <c r="BMC28" s="92"/>
      <c r="BMD28" s="92"/>
      <c r="BME28" s="92"/>
      <c r="BMF28" s="92"/>
      <c r="BMG28" s="92"/>
      <c r="BMH28" s="92"/>
      <c r="BMI28" s="92"/>
      <c r="BMJ28" s="92"/>
      <c r="BMK28" s="92"/>
      <c r="BML28" s="92"/>
      <c r="BMM28" s="92"/>
      <c r="BMN28" s="92"/>
      <c r="BMO28" s="92"/>
      <c r="BMP28" s="92"/>
      <c r="BMQ28" s="92"/>
      <c r="BMR28" s="92"/>
      <c r="BMS28" s="92"/>
      <c r="BMT28" s="92"/>
      <c r="BMU28" s="92"/>
      <c r="BMV28" s="92"/>
      <c r="BMW28" s="92"/>
      <c r="BMX28" s="92"/>
      <c r="BMY28" s="92"/>
      <c r="BMZ28" s="92"/>
      <c r="BNA28" s="92"/>
      <c r="BNB28" s="92"/>
      <c r="BNC28" s="92"/>
      <c r="BND28" s="92"/>
      <c r="BNE28" s="92"/>
      <c r="BNF28" s="92"/>
      <c r="BNG28" s="92"/>
      <c r="BNH28" s="92"/>
      <c r="BNI28" s="92"/>
      <c r="BNJ28" s="92"/>
      <c r="BNK28" s="92"/>
      <c r="BNL28" s="92"/>
      <c r="BNM28" s="92"/>
      <c r="BNN28" s="92"/>
      <c r="BNO28" s="92"/>
      <c r="BNP28" s="92"/>
      <c r="BNQ28" s="92"/>
      <c r="BNR28" s="92"/>
      <c r="BNS28" s="92"/>
      <c r="BNT28" s="92"/>
      <c r="BNU28" s="92"/>
      <c r="BNV28" s="92"/>
      <c r="BNW28" s="92"/>
      <c r="BNX28" s="92"/>
      <c r="BNY28" s="92"/>
      <c r="BNZ28" s="92"/>
      <c r="BOA28" s="92"/>
      <c r="BOB28" s="92"/>
      <c r="BOC28" s="92"/>
      <c r="BOD28" s="92"/>
      <c r="BOE28" s="92"/>
      <c r="BOF28" s="92"/>
      <c r="BOG28" s="92"/>
      <c r="BOH28" s="92"/>
      <c r="BOI28" s="92"/>
      <c r="BOJ28" s="92"/>
      <c r="BOK28" s="92"/>
      <c r="BOL28" s="92"/>
      <c r="BOM28" s="92"/>
      <c r="BON28" s="92"/>
      <c r="BOO28" s="92"/>
      <c r="BOP28" s="92"/>
      <c r="BOQ28" s="92"/>
      <c r="BOR28" s="92"/>
      <c r="BOS28" s="92"/>
      <c r="BOT28" s="92"/>
      <c r="BOU28" s="92"/>
      <c r="BOV28" s="92"/>
      <c r="BOW28" s="92"/>
      <c r="BOX28" s="92"/>
      <c r="BOY28" s="92"/>
      <c r="BOZ28" s="92"/>
      <c r="BPA28" s="92"/>
      <c r="BPB28" s="92"/>
      <c r="BPC28" s="92"/>
      <c r="BPD28" s="92"/>
      <c r="BPE28" s="92"/>
      <c r="BPF28" s="92"/>
      <c r="BPG28" s="92"/>
      <c r="BPH28" s="92"/>
      <c r="BPI28" s="92"/>
      <c r="BPJ28" s="92"/>
      <c r="BPK28" s="92"/>
      <c r="BPL28" s="92"/>
      <c r="BPM28" s="92"/>
      <c r="BPN28" s="92"/>
      <c r="BPO28" s="92"/>
      <c r="BPP28" s="92"/>
      <c r="BPQ28" s="92"/>
      <c r="BPR28" s="92"/>
      <c r="BPS28" s="92"/>
      <c r="BPT28" s="92"/>
      <c r="BPU28" s="92"/>
      <c r="BPV28" s="92"/>
      <c r="BPW28" s="92"/>
      <c r="BPX28" s="92"/>
      <c r="BPY28" s="92"/>
      <c r="BPZ28" s="92"/>
      <c r="BQA28" s="92"/>
      <c r="BQB28" s="92"/>
      <c r="BQC28" s="92"/>
      <c r="BQD28" s="92"/>
      <c r="BQE28" s="92"/>
      <c r="BQF28" s="92"/>
      <c r="BQG28" s="92"/>
      <c r="BQH28" s="92"/>
      <c r="BQI28" s="92"/>
      <c r="BQJ28" s="92"/>
      <c r="BQK28" s="92"/>
      <c r="BQL28" s="92"/>
      <c r="BQM28" s="92"/>
      <c r="BQN28" s="92"/>
      <c r="BQO28" s="92"/>
      <c r="BQP28" s="92"/>
      <c r="BQQ28" s="92"/>
      <c r="BQR28" s="92"/>
      <c r="BQS28" s="92"/>
      <c r="BQT28" s="92"/>
      <c r="BQU28" s="92"/>
      <c r="BQV28" s="92"/>
      <c r="BQW28" s="92"/>
      <c r="BQX28" s="92"/>
      <c r="BQY28" s="92"/>
      <c r="BQZ28" s="92"/>
      <c r="BRA28" s="92"/>
      <c r="BRB28" s="92"/>
      <c r="BRC28" s="92"/>
      <c r="BRD28" s="92"/>
      <c r="BRE28" s="92"/>
      <c r="BRF28" s="92"/>
      <c r="BRG28" s="92"/>
      <c r="BRH28" s="92"/>
      <c r="BRI28" s="92"/>
      <c r="BRJ28" s="92"/>
      <c r="BRK28" s="92"/>
      <c r="BRL28" s="92"/>
      <c r="BRM28" s="92"/>
      <c r="BRN28" s="92"/>
      <c r="BRO28" s="92"/>
      <c r="BRP28" s="92"/>
      <c r="BRQ28" s="92"/>
      <c r="BRR28" s="92"/>
      <c r="BRS28" s="92"/>
      <c r="BRT28" s="92"/>
      <c r="BRU28" s="92"/>
      <c r="BRV28" s="92"/>
      <c r="BRW28" s="92"/>
      <c r="BRX28" s="92"/>
      <c r="BRY28" s="92"/>
      <c r="BRZ28" s="92"/>
      <c r="BSA28" s="92"/>
      <c r="BSB28" s="92"/>
      <c r="BSC28" s="92"/>
      <c r="BSD28" s="92"/>
      <c r="BSE28" s="92"/>
      <c r="BSF28" s="92"/>
      <c r="BSG28" s="92"/>
      <c r="BSH28" s="92"/>
      <c r="BSI28" s="92"/>
      <c r="BSJ28" s="92"/>
      <c r="BSK28" s="92"/>
      <c r="BSL28" s="92"/>
      <c r="BSM28" s="92"/>
      <c r="BSN28" s="92"/>
      <c r="BSO28" s="92"/>
      <c r="BSP28" s="92"/>
      <c r="BSQ28" s="92"/>
      <c r="BSR28" s="92"/>
      <c r="BSS28" s="92"/>
      <c r="BST28" s="92"/>
      <c r="BSU28" s="92"/>
      <c r="BSV28" s="92"/>
      <c r="BSW28" s="92"/>
      <c r="BSX28" s="92"/>
      <c r="BSY28" s="92"/>
      <c r="BSZ28" s="92"/>
      <c r="BTA28" s="92"/>
      <c r="BTB28" s="92"/>
      <c r="BTC28" s="92"/>
      <c r="BTD28" s="92"/>
      <c r="BTE28" s="92"/>
      <c r="BTF28" s="92"/>
      <c r="BTG28" s="92"/>
      <c r="BTH28" s="92"/>
      <c r="BTI28" s="92"/>
      <c r="BTJ28" s="92"/>
      <c r="BTK28" s="92"/>
      <c r="BTL28" s="92"/>
      <c r="BTM28" s="92"/>
      <c r="BTN28" s="92"/>
      <c r="BTO28" s="92"/>
      <c r="BTP28" s="92"/>
      <c r="BTQ28" s="92"/>
      <c r="BTR28" s="92"/>
      <c r="BTS28" s="92"/>
      <c r="BTT28" s="92"/>
      <c r="BTU28" s="92"/>
      <c r="BTV28" s="92"/>
      <c r="BTW28" s="92"/>
      <c r="BTX28" s="92"/>
      <c r="BTY28" s="92"/>
      <c r="BTZ28" s="92"/>
      <c r="BUA28" s="92"/>
      <c r="BUB28" s="92"/>
      <c r="BUC28" s="92"/>
      <c r="BUD28" s="92"/>
      <c r="BUE28" s="92"/>
      <c r="BUF28" s="92"/>
      <c r="BUG28" s="92"/>
      <c r="BUH28" s="92"/>
      <c r="BUI28" s="92"/>
      <c r="BUJ28" s="92"/>
      <c r="BUK28" s="92"/>
      <c r="BUL28" s="92"/>
      <c r="BUM28" s="92"/>
      <c r="BUN28" s="92"/>
      <c r="BUO28" s="92"/>
      <c r="BUP28" s="92"/>
      <c r="BUQ28" s="92"/>
      <c r="BUR28" s="92"/>
      <c r="BUS28" s="92"/>
      <c r="BUT28" s="92"/>
      <c r="BUU28" s="92"/>
      <c r="BUV28" s="92"/>
      <c r="BUW28" s="92"/>
      <c r="BUX28" s="92"/>
      <c r="BUY28" s="92"/>
      <c r="BUZ28" s="92"/>
      <c r="BVA28" s="92"/>
      <c r="BVB28" s="92"/>
      <c r="BVC28" s="92"/>
      <c r="BVD28" s="92"/>
      <c r="BVE28" s="92"/>
      <c r="BVF28" s="92"/>
      <c r="BVG28" s="92"/>
      <c r="BVH28" s="92"/>
      <c r="BVI28" s="92"/>
      <c r="BVJ28" s="92"/>
      <c r="BVK28" s="92"/>
      <c r="BVL28" s="92"/>
      <c r="BVM28" s="92"/>
      <c r="BVN28" s="92"/>
      <c r="BVO28" s="92"/>
      <c r="BVP28" s="92"/>
      <c r="BVQ28" s="92"/>
      <c r="BVR28" s="92"/>
      <c r="BVS28" s="92"/>
      <c r="BVT28" s="92"/>
      <c r="BVU28" s="92"/>
      <c r="BVV28" s="92"/>
      <c r="BVW28" s="92"/>
      <c r="BVX28" s="92"/>
      <c r="BVY28" s="92"/>
      <c r="BVZ28" s="92"/>
      <c r="BWA28" s="92"/>
      <c r="BWB28" s="92"/>
      <c r="BWC28" s="92"/>
      <c r="BWD28" s="92"/>
      <c r="BWE28" s="92"/>
      <c r="BWF28" s="92"/>
      <c r="BWG28" s="92"/>
      <c r="BWH28" s="92"/>
      <c r="BWI28" s="92"/>
      <c r="BWJ28" s="92"/>
      <c r="BWK28" s="92"/>
      <c r="BWL28" s="92"/>
      <c r="BWM28" s="92"/>
      <c r="BWN28" s="92"/>
      <c r="BWO28" s="92"/>
      <c r="BWP28" s="92"/>
      <c r="BWQ28" s="92"/>
      <c r="BWR28" s="92"/>
      <c r="BWS28" s="92"/>
      <c r="BWT28" s="92"/>
      <c r="BWU28" s="92"/>
      <c r="BWV28" s="92"/>
      <c r="BWW28" s="92"/>
      <c r="BWX28" s="92"/>
      <c r="BWY28" s="92"/>
      <c r="BWZ28" s="92"/>
      <c r="BXA28" s="92"/>
      <c r="BXB28" s="92"/>
      <c r="BXC28" s="92"/>
      <c r="BXD28" s="92"/>
      <c r="BXE28" s="92"/>
      <c r="BXF28" s="92"/>
      <c r="BXG28" s="92"/>
      <c r="BXH28" s="92"/>
      <c r="BXI28" s="92"/>
      <c r="BXJ28" s="92"/>
      <c r="BXK28" s="92"/>
      <c r="BXL28" s="92"/>
      <c r="BXM28" s="92"/>
      <c r="BXN28" s="92"/>
      <c r="BXO28" s="92"/>
      <c r="BXP28" s="92"/>
      <c r="BXQ28" s="92"/>
      <c r="BXR28" s="92"/>
      <c r="BXS28" s="92"/>
      <c r="BXT28" s="92"/>
      <c r="BXU28" s="92"/>
      <c r="BXV28" s="92"/>
      <c r="BXW28" s="92"/>
      <c r="BXX28" s="92"/>
      <c r="BXY28" s="92"/>
      <c r="BXZ28" s="92"/>
      <c r="BYA28" s="92"/>
      <c r="BYB28" s="92"/>
      <c r="BYC28" s="92"/>
      <c r="BYD28" s="92"/>
      <c r="BYE28" s="92"/>
      <c r="BYF28" s="92"/>
      <c r="BYG28" s="92"/>
      <c r="BYH28" s="92"/>
      <c r="BYI28" s="92"/>
      <c r="BYJ28" s="92"/>
      <c r="BYK28" s="92"/>
      <c r="BYL28" s="92"/>
      <c r="BYM28" s="92"/>
      <c r="BYN28" s="92"/>
      <c r="BYO28" s="92"/>
      <c r="BYP28" s="92"/>
      <c r="BYQ28" s="92"/>
      <c r="BYR28" s="92"/>
      <c r="BYS28" s="92"/>
      <c r="BYT28" s="92"/>
      <c r="BYU28" s="92"/>
      <c r="BYV28" s="92"/>
      <c r="BYW28" s="92"/>
      <c r="BYX28" s="92"/>
      <c r="BYY28" s="92"/>
      <c r="BYZ28" s="92"/>
      <c r="BZA28" s="92"/>
      <c r="BZB28" s="92"/>
      <c r="BZC28" s="92"/>
      <c r="BZD28" s="92"/>
      <c r="BZE28" s="92"/>
      <c r="BZF28" s="92"/>
      <c r="BZG28" s="92"/>
      <c r="BZH28" s="92"/>
      <c r="BZI28" s="92"/>
      <c r="BZJ28" s="92"/>
      <c r="BZK28" s="92"/>
      <c r="BZL28" s="92"/>
      <c r="BZM28" s="92"/>
      <c r="BZN28" s="92"/>
      <c r="BZO28" s="92"/>
      <c r="BZP28" s="92"/>
      <c r="BZQ28" s="92"/>
      <c r="BZR28" s="92"/>
      <c r="BZS28" s="92"/>
      <c r="BZT28" s="92"/>
      <c r="BZU28" s="92"/>
      <c r="BZV28" s="92"/>
      <c r="BZW28" s="92"/>
      <c r="BZX28" s="92"/>
      <c r="BZY28" s="92"/>
      <c r="BZZ28" s="92"/>
      <c r="CAA28" s="92"/>
      <c r="CAB28" s="92"/>
      <c r="CAC28" s="92"/>
      <c r="CAD28" s="92"/>
      <c r="CAE28" s="92"/>
      <c r="CAF28" s="92"/>
      <c r="CAG28" s="92"/>
      <c r="CAH28" s="92"/>
      <c r="CAI28" s="92"/>
      <c r="CAJ28" s="92"/>
      <c r="CAK28" s="92"/>
      <c r="CAL28" s="92"/>
      <c r="CAM28" s="92"/>
      <c r="CAN28" s="92"/>
      <c r="CAO28" s="92"/>
      <c r="CAP28" s="92"/>
      <c r="CAQ28" s="92"/>
      <c r="CAR28" s="92"/>
      <c r="CAS28" s="92"/>
      <c r="CAT28" s="92"/>
      <c r="CAU28" s="92"/>
      <c r="CAV28" s="92"/>
      <c r="CAW28" s="92"/>
      <c r="CAX28" s="92"/>
      <c r="CAY28" s="92"/>
      <c r="CAZ28" s="92"/>
      <c r="CBA28" s="92"/>
      <c r="CBB28" s="92"/>
      <c r="CBC28" s="92"/>
      <c r="CBD28" s="92"/>
      <c r="CBE28" s="92"/>
      <c r="CBF28" s="92"/>
      <c r="CBG28" s="92"/>
      <c r="CBH28" s="92"/>
      <c r="CBI28" s="92"/>
      <c r="CBJ28" s="92"/>
      <c r="CBK28" s="92"/>
      <c r="CBL28" s="92"/>
      <c r="CBM28" s="92"/>
      <c r="CBN28" s="92"/>
      <c r="CBO28" s="92"/>
      <c r="CBP28" s="92"/>
      <c r="CBQ28" s="92"/>
      <c r="CBR28" s="92"/>
      <c r="CBS28" s="92"/>
      <c r="CBT28" s="92"/>
      <c r="CBU28" s="92"/>
      <c r="CBV28" s="92"/>
      <c r="CBW28" s="92"/>
      <c r="CBX28" s="92"/>
      <c r="CBY28" s="92"/>
      <c r="CBZ28" s="92"/>
      <c r="CCA28" s="92"/>
      <c r="CCB28" s="92"/>
      <c r="CCC28" s="92"/>
      <c r="CCD28" s="92"/>
      <c r="CCE28" s="92"/>
      <c r="CCF28" s="92"/>
      <c r="CCG28" s="92"/>
      <c r="CCH28" s="92"/>
      <c r="CCI28" s="92"/>
      <c r="CCJ28" s="92"/>
      <c r="CCK28" s="92"/>
      <c r="CCL28" s="92"/>
      <c r="CCM28" s="92"/>
      <c r="CCN28" s="92"/>
      <c r="CCO28" s="92"/>
      <c r="CCP28" s="92"/>
      <c r="CCQ28" s="92"/>
      <c r="CCR28" s="92"/>
      <c r="CCS28" s="92"/>
      <c r="CCT28" s="92"/>
      <c r="CCU28" s="92"/>
      <c r="CCV28" s="92"/>
      <c r="CCW28" s="92"/>
      <c r="CCX28" s="92"/>
      <c r="CCY28" s="92"/>
      <c r="CCZ28" s="92"/>
      <c r="CDA28" s="92"/>
      <c r="CDB28" s="92"/>
      <c r="CDC28" s="92"/>
      <c r="CDD28" s="92"/>
      <c r="CDE28" s="92"/>
      <c r="CDF28" s="92"/>
      <c r="CDG28" s="92"/>
      <c r="CDH28" s="92"/>
      <c r="CDI28" s="92"/>
      <c r="CDJ28" s="92"/>
      <c r="CDK28" s="92"/>
      <c r="CDL28" s="92"/>
      <c r="CDM28" s="92"/>
      <c r="CDN28" s="92"/>
      <c r="CDO28" s="92"/>
      <c r="CDP28" s="92"/>
      <c r="CDQ28" s="92"/>
      <c r="CDR28" s="92"/>
      <c r="CDS28" s="92"/>
      <c r="CDT28" s="92"/>
      <c r="CDU28" s="92"/>
      <c r="CDV28" s="92"/>
      <c r="CDW28" s="92"/>
      <c r="CDX28" s="92"/>
      <c r="CDY28" s="92"/>
      <c r="CDZ28" s="92"/>
      <c r="CEA28" s="92"/>
      <c r="CEB28" s="92"/>
      <c r="CEC28" s="92"/>
      <c r="CED28" s="92"/>
      <c r="CEE28" s="92"/>
      <c r="CEF28" s="92"/>
      <c r="CEG28" s="92"/>
      <c r="CEH28" s="92"/>
      <c r="CEI28" s="92"/>
      <c r="CEJ28" s="92"/>
      <c r="CEK28" s="92"/>
      <c r="CEL28" s="92"/>
      <c r="CEM28" s="92"/>
      <c r="CEN28" s="92"/>
      <c r="CEO28" s="92"/>
      <c r="CEP28" s="92"/>
      <c r="CEQ28" s="92"/>
      <c r="CER28" s="92"/>
      <c r="CES28" s="92"/>
      <c r="CET28" s="92"/>
      <c r="CEU28" s="92"/>
      <c r="CEV28" s="92"/>
      <c r="CEW28" s="92"/>
      <c r="CEX28" s="92"/>
      <c r="CEY28" s="92"/>
      <c r="CEZ28" s="92"/>
      <c r="CFA28" s="92"/>
      <c r="CFB28" s="92"/>
      <c r="CFC28" s="92"/>
      <c r="CFD28" s="92"/>
      <c r="CFE28" s="92"/>
      <c r="CFF28" s="92"/>
      <c r="CFG28" s="92"/>
      <c r="CFH28" s="92"/>
      <c r="CFI28" s="92"/>
      <c r="CFJ28" s="92"/>
      <c r="CFK28" s="92"/>
      <c r="CFL28" s="92"/>
      <c r="CFM28" s="92"/>
      <c r="CFN28" s="92"/>
      <c r="CFO28" s="92"/>
      <c r="CFP28" s="92"/>
      <c r="CFQ28" s="92"/>
      <c r="CFR28" s="92"/>
      <c r="CFS28" s="92"/>
      <c r="CFT28" s="92"/>
      <c r="CFU28" s="92"/>
      <c r="CFV28" s="92"/>
      <c r="CFW28" s="92"/>
      <c r="CFX28" s="92"/>
      <c r="CFY28" s="92"/>
      <c r="CFZ28" s="92"/>
      <c r="CGA28" s="92"/>
      <c r="CGB28" s="92"/>
      <c r="CGC28" s="92"/>
      <c r="CGD28" s="92"/>
      <c r="CGE28" s="92"/>
      <c r="CGF28" s="92"/>
      <c r="CGG28" s="92"/>
      <c r="CGH28" s="92"/>
      <c r="CGI28" s="92"/>
      <c r="CGJ28" s="92"/>
      <c r="CGK28" s="92"/>
      <c r="CGL28" s="92"/>
      <c r="CGM28" s="92"/>
      <c r="CGN28" s="92"/>
      <c r="CGO28" s="92"/>
      <c r="CGP28" s="92"/>
      <c r="CGQ28" s="92"/>
      <c r="CGR28" s="92"/>
      <c r="CGS28" s="92"/>
      <c r="CGT28" s="92"/>
      <c r="CGU28" s="92"/>
      <c r="CGV28" s="92"/>
      <c r="CGW28" s="92"/>
      <c r="CGX28" s="92"/>
      <c r="CGY28" s="92"/>
      <c r="CGZ28" s="92"/>
      <c r="CHA28" s="92"/>
      <c r="CHB28" s="92"/>
      <c r="CHC28" s="92"/>
      <c r="CHD28" s="92"/>
      <c r="CHE28" s="92"/>
      <c r="CHF28" s="92"/>
      <c r="CHG28" s="92"/>
      <c r="CHH28" s="92"/>
      <c r="CHI28" s="92"/>
      <c r="CHJ28" s="92"/>
      <c r="CHK28" s="92"/>
      <c r="CHL28" s="92"/>
      <c r="CHM28" s="92"/>
      <c r="CHN28" s="92"/>
      <c r="CHO28" s="92"/>
      <c r="CHP28" s="92"/>
      <c r="CHQ28" s="92"/>
      <c r="CHR28" s="92"/>
      <c r="CHS28" s="92"/>
      <c r="CHT28" s="92"/>
      <c r="CHU28" s="92"/>
      <c r="CHV28" s="92"/>
      <c r="CHW28" s="92"/>
      <c r="CHX28" s="92"/>
      <c r="CHY28" s="92"/>
      <c r="CHZ28" s="92"/>
      <c r="CIA28" s="92"/>
      <c r="CIB28" s="92"/>
      <c r="CIC28" s="92"/>
      <c r="CID28" s="92"/>
      <c r="CIE28" s="92"/>
      <c r="CIF28" s="92"/>
      <c r="CIG28" s="92"/>
      <c r="CIH28" s="92"/>
      <c r="CII28" s="92"/>
      <c r="CIJ28" s="92"/>
      <c r="CIK28" s="92"/>
      <c r="CIL28" s="92"/>
      <c r="CIM28" s="92"/>
      <c r="CIN28" s="92"/>
      <c r="CIO28" s="92"/>
      <c r="CIP28" s="92"/>
      <c r="CIQ28" s="92"/>
      <c r="CIR28" s="92"/>
      <c r="CIS28" s="92"/>
      <c r="CIT28" s="92"/>
      <c r="CIU28" s="92"/>
      <c r="CIV28" s="92"/>
      <c r="CIW28" s="92"/>
      <c r="CIX28" s="92"/>
      <c r="CIY28" s="92"/>
      <c r="CIZ28" s="92"/>
      <c r="CJA28" s="92"/>
      <c r="CJB28" s="92"/>
      <c r="CJC28" s="92"/>
      <c r="CJD28" s="92"/>
      <c r="CJE28" s="92"/>
      <c r="CJF28" s="92"/>
      <c r="CJG28" s="92"/>
      <c r="CJH28" s="92"/>
      <c r="CJI28" s="92"/>
      <c r="CJJ28" s="92"/>
      <c r="CJK28" s="92"/>
      <c r="CJL28" s="92"/>
      <c r="CJM28" s="92"/>
      <c r="CJN28" s="92"/>
      <c r="CJO28" s="92"/>
      <c r="CJP28" s="92"/>
      <c r="CJQ28" s="92"/>
      <c r="CJR28" s="92"/>
      <c r="CJS28" s="92"/>
      <c r="CJT28" s="92"/>
      <c r="CJU28" s="92"/>
      <c r="CJV28" s="92"/>
      <c r="CJW28" s="92"/>
      <c r="CJX28" s="92"/>
      <c r="CJY28" s="92"/>
      <c r="CJZ28" s="92"/>
      <c r="CKA28" s="92"/>
      <c r="CKB28" s="92"/>
      <c r="CKC28" s="92"/>
      <c r="CKD28" s="92"/>
      <c r="CKE28" s="92"/>
      <c r="CKF28" s="92"/>
      <c r="CKG28" s="92"/>
      <c r="CKH28" s="92"/>
      <c r="CKI28" s="92"/>
      <c r="CKJ28" s="92"/>
      <c r="CKK28" s="92"/>
      <c r="CKL28" s="92"/>
      <c r="CKM28" s="92"/>
      <c r="CKN28" s="92"/>
      <c r="CKO28" s="92"/>
      <c r="CKP28" s="92"/>
      <c r="CKQ28" s="92"/>
      <c r="CKR28" s="92"/>
      <c r="CKS28" s="92"/>
      <c r="CKT28" s="92"/>
      <c r="CKU28" s="92"/>
      <c r="CKV28" s="92"/>
      <c r="CKW28" s="92"/>
      <c r="CKX28" s="92"/>
      <c r="CKY28" s="92"/>
      <c r="CKZ28" s="92"/>
      <c r="CLA28" s="92"/>
      <c r="CLB28" s="92"/>
      <c r="CLC28" s="92"/>
      <c r="CLD28" s="92"/>
      <c r="CLE28" s="92"/>
      <c r="CLF28" s="92"/>
      <c r="CLG28" s="92"/>
      <c r="CLH28" s="92"/>
      <c r="CLI28" s="92"/>
      <c r="CLJ28" s="92"/>
      <c r="CLK28" s="92"/>
      <c r="CLL28" s="92"/>
      <c r="CLM28" s="92"/>
      <c r="CLN28" s="92"/>
      <c r="CLO28" s="92"/>
      <c r="CLP28" s="92"/>
      <c r="CLQ28" s="92"/>
      <c r="CLR28" s="92"/>
      <c r="CLS28" s="92"/>
      <c r="CLT28" s="92"/>
      <c r="CLU28" s="92"/>
      <c r="CLV28" s="92"/>
      <c r="CLW28" s="92"/>
      <c r="CLX28" s="92"/>
      <c r="CLY28" s="92"/>
      <c r="CLZ28" s="92"/>
      <c r="CMA28" s="92"/>
      <c r="CMB28" s="92"/>
      <c r="CMC28" s="92"/>
      <c r="CMD28" s="92"/>
      <c r="CME28" s="92"/>
      <c r="CMF28" s="92"/>
      <c r="CMG28" s="92"/>
      <c r="CMH28" s="92"/>
      <c r="CMI28" s="92"/>
      <c r="CMJ28" s="92"/>
      <c r="CMK28" s="92"/>
      <c r="CML28" s="92"/>
      <c r="CMM28" s="92"/>
      <c r="CMN28" s="92"/>
      <c r="CMO28" s="92"/>
      <c r="CMP28" s="92"/>
      <c r="CMQ28" s="92"/>
      <c r="CMR28" s="92"/>
      <c r="CMS28" s="92"/>
      <c r="CMT28" s="92"/>
      <c r="CMU28" s="92"/>
      <c r="CMV28" s="92"/>
      <c r="CMW28" s="92"/>
      <c r="CMX28" s="92"/>
      <c r="CMY28" s="92"/>
      <c r="CMZ28" s="92"/>
      <c r="CNA28" s="92"/>
      <c r="CNB28" s="92"/>
      <c r="CNC28" s="92"/>
      <c r="CND28" s="92"/>
      <c r="CNE28" s="92"/>
      <c r="CNF28" s="92"/>
      <c r="CNG28" s="92"/>
      <c r="CNH28" s="92"/>
      <c r="CNI28" s="92"/>
      <c r="CNJ28" s="92"/>
      <c r="CNK28" s="92"/>
      <c r="CNL28" s="92"/>
      <c r="CNM28" s="92"/>
      <c r="CNN28" s="92"/>
      <c r="CNO28" s="92"/>
      <c r="CNP28" s="92"/>
      <c r="CNQ28" s="92"/>
      <c r="CNR28" s="92"/>
      <c r="CNS28" s="92"/>
      <c r="CNT28" s="92"/>
      <c r="CNU28" s="92"/>
      <c r="CNV28" s="92"/>
      <c r="CNW28" s="92"/>
      <c r="CNX28" s="92"/>
      <c r="CNY28" s="92"/>
      <c r="CNZ28" s="92"/>
      <c r="COA28" s="92"/>
      <c r="COB28" s="92"/>
      <c r="COC28" s="92"/>
      <c r="COD28" s="92"/>
      <c r="COE28" s="92"/>
      <c r="COF28" s="92"/>
      <c r="COG28" s="92"/>
      <c r="COH28" s="92"/>
      <c r="COI28" s="92"/>
      <c r="COJ28" s="92"/>
      <c r="COK28" s="92"/>
      <c r="COL28" s="92"/>
      <c r="COM28" s="92"/>
      <c r="CON28" s="92"/>
      <c r="COO28" s="92"/>
      <c r="COP28" s="92"/>
      <c r="COQ28" s="92"/>
      <c r="COR28" s="92"/>
      <c r="COS28" s="92"/>
      <c r="COT28" s="92"/>
      <c r="COU28" s="92"/>
      <c r="COV28" s="92"/>
      <c r="COW28" s="92"/>
      <c r="COX28" s="92"/>
      <c r="COY28" s="92"/>
      <c r="COZ28" s="92"/>
      <c r="CPA28" s="92"/>
      <c r="CPB28" s="92"/>
      <c r="CPC28" s="92"/>
      <c r="CPD28" s="92"/>
      <c r="CPE28" s="92"/>
      <c r="CPF28" s="92"/>
      <c r="CPG28" s="92"/>
      <c r="CPH28" s="92"/>
      <c r="CPI28" s="92"/>
      <c r="CPJ28" s="92"/>
      <c r="CPK28" s="92"/>
      <c r="CPL28" s="92"/>
      <c r="CPM28" s="92"/>
      <c r="CPN28" s="92"/>
      <c r="CPO28" s="92"/>
      <c r="CPP28" s="92"/>
      <c r="CPQ28" s="92"/>
      <c r="CPR28" s="92"/>
      <c r="CPS28" s="92"/>
      <c r="CPT28" s="92"/>
      <c r="CPU28" s="92"/>
      <c r="CPV28" s="92"/>
      <c r="CPW28" s="92"/>
      <c r="CPX28" s="92"/>
      <c r="CPY28" s="92"/>
      <c r="CPZ28" s="92"/>
      <c r="CQA28" s="92"/>
      <c r="CQB28" s="92"/>
      <c r="CQC28" s="92"/>
      <c r="CQD28" s="92"/>
      <c r="CQE28" s="92"/>
      <c r="CQF28" s="92"/>
      <c r="CQG28" s="92"/>
      <c r="CQH28" s="92"/>
      <c r="CQI28" s="92"/>
      <c r="CQJ28" s="92"/>
      <c r="CQK28" s="92"/>
      <c r="CQL28" s="92"/>
      <c r="CQM28" s="92"/>
      <c r="CQN28" s="92"/>
      <c r="CQO28" s="92"/>
      <c r="CQP28" s="92"/>
      <c r="CQQ28" s="92"/>
      <c r="CQR28" s="92"/>
      <c r="CQS28" s="92"/>
      <c r="CQT28" s="92"/>
      <c r="CQU28" s="92"/>
      <c r="CQV28" s="92"/>
      <c r="CQW28" s="92"/>
      <c r="CQX28" s="92"/>
      <c r="CQY28" s="92"/>
      <c r="CQZ28" s="92"/>
      <c r="CRA28" s="92"/>
      <c r="CRB28" s="92"/>
      <c r="CRC28" s="92"/>
      <c r="CRD28" s="92"/>
      <c r="CRE28" s="92"/>
      <c r="CRF28" s="92"/>
      <c r="CRG28" s="92"/>
      <c r="CRH28" s="92"/>
      <c r="CRI28" s="92"/>
      <c r="CRJ28" s="92"/>
      <c r="CRK28" s="92"/>
      <c r="CRL28" s="92"/>
      <c r="CRM28" s="92"/>
      <c r="CRN28" s="92"/>
      <c r="CRO28" s="92"/>
      <c r="CRP28" s="92"/>
      <c r="CRQ28" s="92"/>
      <c r="CRR28" s="92"/>
      <c r="CRS28" s="92"/>
      <c r="CRT28" s="92"/>
      <c r="CRU28" s="92"/>
      <c r="CRV28" s="92"/>
      <c r="CRW28" s="92"/>
      <c r="CRX28" s="92"/>
      <c r="CRY28" s="92"/>
      <c r="CRZ28" s="92"/>
      <c r="CSA28" s="92"/>
      <c r="CSB28" s="92"/>
      <c r="CSC28" s="92"/>
      <c r="CSD28" s="92"/>
      <c r="CSE28" s="92"/>
      <c r="CSF28" s="92"/>
      <c r="CSG28" s="92"/>
      <c r="CSH28" s="92"/>
      <c r="CSI28" s="92"/>
      <c r="CSJ28" s="92"/>
      <c r="CSK28" s="92"/>
      <c r="CSL28" s="92"/>
      <c r="CSM28" s="92"/>
      <c r="CSN28" s="92"/>
      <c r="CSO28" s="92"/>
      <c r="CSP28" s="92"/>
      <c r="CSQ28" s="92"/>
      <c r="CSR28" s="92"/>
      <c r="CSS28" s="92"/>
      <c r="CST28" s="92"/>
      <c r="CSU28" s="92"/>
      <c r="CSV28" s="92"/>
      <c r="CSW28" s="92"/>
      <c r="CSX28" s="92"/>
      <c r="CSY28" s="92"/>
      <c r="CSZ28" s="92"/>
      <c r="CTA28" s="92"/>
      <c r="CTB28" s="92"/>
      <c r="CTC28" s="92"/>
      <c r="CTD28" s="92"/>
      <c r="CTE28" s="92"/>
      <c r="CTF28" s="92"/>
      <c r="CTG28" s="92"/>
      <c r="CTH28" s="92"/>
      <c r="CTI28" s="92"/>
      <c r="CTJ28" s="92"/>
      <c r="CTK28" s="92"/>
      <c r="CTL28" s="92"/>
      <c r="CTM28" s="92"/>
      <c r="CTN28" s="92"/>
      <c r="CTO28" s="92"/>
      <c r="CTP28" s="92"/>
      <c r="CTQ28" s="92"/>
      <c r="CTR28" s="92"/>
      <c r="CTS28" s="92"/>
      <c r="CTT28" s="92"/>
      <c r="CTU28" s="92"/>
      <c r="CTV28" s="92"/>
      <c r="CTW28" s="92"/>
      <c r="CTX28" s="92"/>
      <c r="CTY28" s="92"/>
      <c r="CTZ28" s="92"/>
      <c r="CUA28" s="92"/>
      <c r="CUB28" s="92"/>
      <c r="CUC28" s="92"/>
      <c r="CUD28" s="92"/>
      <c r="CUE28" s="92"/>
      <c r="CUF28" s="92"/>
      <c r="CUG28" s="92"/>
      <c r="CUH28" s="92"/>
      <c r="CUI28" s="92"/>
      <c r="CUJ28" s="92"/>
      <c r="CUK28" s="92"/>
      <c r="CUL28" s="92"/>
      <c r="CUM28" s="92"/>
      <c r="CUN28" s="92"/>
      <c r="CUO28" s="92"/>
      <c r="CUP28" s="92"/>
      <c r="CUQ28" s="92"/>
      <c r="CUR28" s="92"/>
      <c r="CUS28" s="92"/>
      <c r="CUT28" s="92"/>
      <c r="CUU28" s="92"/>
      <c r="CUV28" s="92"/>
      <c r="CUW28" s="92"/>
      <c r="CUX28" s="92"/>
      <c r="CUY28" s="92"/>
      <c r="CUZ28" s="92"/>
      <c r="CVA28" s="92"/>
      <c r="CVB28" s="92"/>
      <c r="CVC28" s="92"/>
      <c r="CVD28" s="92"/>
      <c r="CVE28" s="92"/>
      <c r="CVF28" s="92"/>
      <c r="CVG28" s="92"/>
      <c r="CVH28" s="92"/>
      <c r="CVI28" s="92"/>
      <c r="CVJ28" s="92"/>
      <c r="CVK28" s="92"/>
      <c r="CVL28" s="92"/>
      <c r="CVM28" s="92"/>
      <c r="CVN28" s="92"/>
      <c r="CVO28" s="92"/>
      <c r="CVP28" s="92"/>
      <c r="CVQ28" s="92"/>
      <c r="CVR28" s="92"/>
      <c r="CVS28" s="92"/>
      <c r="CVT28" s="92"/>
      <c r="CVU28" s="92"/>
      <c r="CVV28" s="92"/>
      <c r="CVW28" s="92"/>
      <c r="CVX28" s="92"/>
      <c r="CVY28" s="92"/>
      <c r="CVZ28" s="92"/>
      <c r="CWA28" s="92"/>
      <c r="CWB28" s="92"/>
      <c r="CWC28" s="92"/>
      <c r="CWD28" s="92"/>
      <c r="CWE28" s="92"/>
      <c r="CWF28" s="92"/>
      <c r="CWG28" s="92"/>
      <c r="CWH28" s="92"/>
      <c r="CWI28" s="92"/>
      <c r="CWJ28" s="92"/>
      <c r="CWK28" s="92"/>
      <c r="CWL28" s="92"/>
      <c r="CWM28" s="92"/>
      <c r="CWN28" s="92"/>
      <c r="CWO28" s="92"/>
      <c r="CWP28" s="92"/>
      <c r="CWQ28" s="92"/>
      <c r="CWR28" s="92"/>
      <c r="CWS28" s="92"/>
      <c r="CWT28" s="92"/>
      <c r="CWU28" s="92"/>
      <c r="CWV28" s="92"/>
      <c r="CWW28" s="92"/>
      <c r="CWX28" s="92"/>
      <c r="CWY28" s="92"/>
      <c r="CWZ28" s="92"/>
      <c r="CXA28" s="92"/>
      <c r="CXB28" s="92"/>
      <c r="CXC28" s="92"/>
      <c r="CXD28" s="92"/>
      <c r="CXE28" s="92"/>
      <c r="CXF28" s="92"/>
      <c r="CXG28" s="92"/>
      <c r="CXH28" s="92"/>
      <c r="CXI28" s="92"/>
      <c r="CXJ28" s="92"/>
      <c r="CXK28" s="92"/>
      <c r="CXL28" s="92"/>
      <c r="CXM28" s="92"/>
      <c r="CXN28" s="92"/>
      <c r="CXO28" s="92"/>
      <c r="CXP28" s="92"/>
      <c r="CXQ28" s="92"/>
      <c r="CXR28" s="92"/>
      <c r="CXS28" s="92"/>
      <c r="CXT28" s="92"/>
      <c r="CXU28" s="92"/>
      <c r="CXV28" s="92"/>
      <c r="CXW28" s="92"/>
      <c r="CXX28" s="92"/>
      <c r="CXY28" s="92"/>
      <c r="CXZ28" s="92"/>
      <c r="CYA28" s="92"/>
      <c r="CYB28" s="92"/>
      <c r="CYC28" s="92"/>
      <c r="CYD28" s="92"/>
      <c r="CYE28" s="92"/>
      <c r="CYF28" s="92"/>
      <c r="CYG28" s="92"/>
      <c r="CYH28" s="92"/>
      <c r="CYI28" s="92"/>
      <c r="CYJ28" s="92"/>
      <c r="CYK28" s="92"/>
      <c r="CYL28" s="92"/>
      <c r="CYM28" s="92"/>
      <c r="CYN28" s="92"/>
      <c r="CYO28" s="92"/>
      <c r="CYP28" s="92"/>
      <c r="CYQ28" s="92"/>
      <c r="CYR28" s="92"/>
      <c r="CYS28" s="92"/>
      <c r="CYT28" s="92"/>
      <c r="CYU28" s="92"/>
      <c r="CYV28" s="92"/>
      <c r="CYW28" s="92"/>
      <c r="CYX28" s="92"/>
      <c r="CYY28" s="92"/>
      <c r="CYZ28" s="92"/>
      <c r="CZA28" s="92"/>
      <c r="CZB28" s="92"/>
      <c r="CZC28" s="92"/>
      <c r="CZD28" s="92"/>
      <c r="CZE28" s="92"/>
      <c r="CZF28" s="92"/>
      <c r="CZG28" s="92"/>
      <c r="CZH28" s="92"/>
      <c r="CZI28" s="92"/>
      <c r="CZJ28" s="92"/>
      <c r="CZK28" s="92"/>
      <c r="CZL28" s="92"/>
      <c r="CZM28" s="92"/>
      <c r="CZN28" s="92"/>
      <c r="CZO28" s="92"/>
      <c r="CZP28" s="92"/>
      <c r="CZQ28" s="92"/>
      <c r="CZR28" s="92"/>
      <c r="CZS28" s="92"/>
      <c r="CZT28" s="92"/>
      <c r="CZU28" s="92"/>
      <c r="CZV28" s="92"/>
      <c r="CZW28" s="92"/>
      <c r="CZX28" s="92"/>
      <c r="CZY28" s="92"/>
      <c r="CZZ28" s="92"/>
      <c r="DAA28" s="92"/>
      <c r="DAB28" s="92"/>
      <c r="DAC28" s="92"/>
      <c r="DAD28" s="92"/>
      <c r="DAE28" s="92"/>
      <c r="DAF28" s="92"/>
      <c r="DAG28" s="92"/>
      <c r="DAH28" s="92"/>
      <c r="DAI28" s="92"/>
      <c r="DAJ28" s="92"/>
      <c r="DAK28" s="92"/>
      <c r="DAL28" s="92"/>
      <c r="DAM28" s="92"/>
      <c r="DAN28" s="92"/>
      <c r="DAO28" s="92"/>
      <c r="DAP28" s="92"/>
      <c r="DAQ28" s="92"/>
      <c r="DAR28" s="92"/>
      <c r="DAS28" s="92"/>
      <c r="DAT28" s="92"/>
      <c r="DAU28" s="92"/>
      <c r="DAV28" s="92"/>
      <c r="DAW28" s="92"/>
      <c r="DAX28" s="92"/>
      <c r="DAY28" s="92"/>
      <c r="DAZ28" s="92"/>
      <c r="DBA28" s="92"/>
      <c r="DBB28" s="92"/>
      <c r="DBC28" s="92"/>
      <c r="DBD28" s="92"/>
      <c r="DBE28" s="92"/>
      <c r="DBF28" s="92"/>
      <c r="DBG28" s="92"/>
      <c r="DBH28" s="92"/>
      <c r="DBI28" s="92"/>
      <c r="DBJ28" s="92"/>
      <c r="DBK28" s="92"/>
      <c r="DBL28" s="92"/>
      <c r="DBM28" s="92"/>
      <c r="DBN28" s="92"/>
      <c r="DBO28" s="92"/>
      <c r="DBP28" s="92"/>
      <c r="DBQ28" s="92"/>
      <c r="DBR28" s="92"/>
      <c r="DBS28" s="92"/>
      <c r="DBT28" s="92"/>
      <c r="DBU28" s="92"/>
      <c r="DBV28" s="92"/>
      <c r="DBW28" s="92"/>
      <c r="DBX28" s="92"/>
      <c r="DBY28" s="92"/>
      <c r="DBZ28" s="92"/>
      <c r="DCA28" s="92"/>
      <c r="DCB28" s="92"/>
      <c r="DCC28" s="92"/>
      <c r="DCD28" s="92"/>
      <c r="DCE28" s="92"/>
      <c r="DCF28" s="92"/>
      <c r="DCG28" s="92"/>
      <c r="DCH28" s="92"/>
      <c r="DCI28" s="92"/>
      <c r="DCJ28" s="92"/>
      <c r="DCK28" s="92"/>
      <c r="DCL28" s="92"/>
      <c r="DCM28" s="92"/>
      <c r="DCN28" s="92"/>
      <c r="DCO28" s="92"/>
      <c r="DCP28" s="92"/>
      <c r="DCQ28" s="92"/>
      <c r="DCR28" s="92"/>
      <c r="DCS28" s="92"/>
      <c r="DCT28" s="92"/>
      <c r="DCU28" s="92"/>
      <c r="DCV28" s="92"/>
      <c r="DCW28" s="92"/>
      <c r="DCX28" s="92"/>
      <c r="DCY28" s="92"/>
      <c r="DCZ28" s="92"/>
      <c r="DDA28" s="92"/>
      <c r="DDB28" s="92"/>
      <c r="DDC28" s="92"/>
      <c r="DDD28" s="92"/>
      <c r="DDE28" s="92"/>
      <c r="DDF28" s="92"/>
      <c r="DDG28" s="92"/>
      <c r="DDH28" s="92"/>
      <c r="DDI28" s="92"/>
      <c r="DDJ28" s="92"/>
      <c r="DDK28" s="92"/>
      <c r="DDL28" s="92"/>
      <c r="DDM28" s="92"/>
      <c r="DDN28" s="92"/>
      <c r="DDO28" s="92"/>
      <c r="DDP28" s="92"/>
      <c r="DDQ28" s="92"/>
      <c r="DDR28" s="92"/>
      <c r="DDS28" s="92"/>
      <c r="DDT28" s="92"/>
      <c r="DDU28" s="92"/>
      <c r="DDV28" s="92"/>
      <c r="DDW28" s="92"/>
      <c r="DDX28" s="92"/>
      <c r="DDY28" s="92"/>
      <c r="DDZ28" s="92"/>
      <c r="DEA28" s="92"/>
      <c r="DEB28" s="92"/>
      <c r="DEC28" s="92"/>
      <c r="DED28" s="92"/>
      <c r="DEE28" s="92"/>
      <c r="DEF28" s="92"/>
      <c r="DEG28" s="92"/>
      <c r="DEH28" s="92"/>
      <c r="DEI28" s="92"/>
      <c r="DEJ28" s="92"/>
      <c r="DEK28" s="92"/>
      <c r="DEL28" s="92"/>
      <c r="DEM28" s="92"/>
      <c r="DEN28" s="92"/>
      <c r="DEO28" s="92"/>
      <c r="DEP28" s="92"/>
      <c r="DEQ28" s="92"/>
      <c r="DER28" s="92"/>
      <c r="DES28" s="92"/>
      <c r="DET28" s="92"/>
      <c r="DEU28" s="92"/>
      <c r="DEV28" s="92"/>
      <c r="DEW28" s="92"/>
      <c r="DEX28" s="92"/>
      <c r="DEY28" s="92"/>
      <c r="DEZ28" s="92"/>
      <c r="DFA28" s="92"/>
      <c r="DFB28" s="92"/>
      <c r="DFC28" s="92"/>
      <c r="DFD28" s="92"/>
      <c r="DFE28" s="92"/>
      <c r="DFF28" s="92"/>
      <c r="DFG28" s="92"/>
      <c r="DFH28" s="92"/>
      <c r="DFI28" s="92"/>
      <c r="DFJ28" s="92"/>
      <c r="DFK28" s="92"/>
      <c r="DFL28" s="92"/>
      <c r="DFM28" s="92"/>
      <c r="DFN28" s="92"/>
      <c r="DFO28" s="92"/>
      <c r="DFP28" s="92"/>
      <c r="DFQ28" s="92"/>
      <c r="DFR28" s="92"/>
      <c r="DFS28" s="92"/>
      <c r="DFT28" s="92"/>
      <c r="DFU28" s="92"/>
      <c r="DFV28" s="92"/>
      <c r="DFW28" s="92"/>
      <c r="DFX28" s="92"/>
      <c r="DFY28" s="92"/>
      <c r="DFZ28" s="92"/>
      <c r="DGA28" s="92"/>
      <c r="DGB28" s="92"/>
      <c r="DGC28" s="92"/>
      <c r="DGD28" s="92"/>
      <c r="DGE28" s="92"/>
      <c r="DGF28" s="92"/>
      <c r="DGG28" s="92"/>
      <c r="DGH28" s="92"/>
      <c r="DGI28" s="92"/>
      <c r="DGJ28" s="92"/>
      <c r="DGK28" s="92"/>
      <c r="DGL28" s="92"/>
      <c r="DGM28" s="92"/>
      <c r="DGN28" s="92"/>
      <c r="DGO28" s="92"/>
      <c r="DGP28" s="92"/>
      <c r="DGQ28" s="92"/>
      <c r="DGR28" s="92"/>
      <c r="DGS28" s="92"/>
      <c r="DGT28" s="92"/>
      <c r="DGU28" s="92"/>
      <c r="DGV28" s="92"/>
      <c r="DGW28" s="92"/>
      <c r="DGX28" s="92"/>
      <c r="DGY28" s="92"/>
      <c r="DGZ28" s="92"/>
      <c r="DHA28" s="92"/>
      <c r="DHB28" s="92"/>
      <c r="DHC28" s="92"/>
      <c r="DHD28" s="92"/>
      <c r="DHE28" s="92"/>
      <c r="DHF28" s="92"/>
      <c r="DHG28" s="92"/>
      <c r="DHH28" s="92"/>
      <c r="DHI28" s="92"/>
      <c r="DHJ28" s="92"/>
      <c r="DHK28" s="92"/>
      <c r="DHL28" s="92"/>
      <c r="DHM28" s="92"/>
      <c r="DHN28" s="92"/>
      <c r="DHO28" s="92"/>
      <c r="DHP28" s="92"/>
      <c r="DHQ28" s="92"/>
      <c r="DHR28" s="92"/>
      <c r="DHS28" s="92"/>
      <c r="DHT28" s="92"/>
      <c r="DHU28" s="92"/>
      <c r="DHV28" s="92"/>
      <c r="DHW28" s="92"/>
      <c r="DHX28" s="92"/>
      <c r="DHY28" s="92"/>
      <c r="DHZ28" s="92"/>
      <c r="DIA28" s="92"/>
      <c r="DIB28" s="92"/>
      <c r="DIC28" s="92"/>
      <c r="DID28" s="92"/>
      <c r="DIE28" s="92"/>
      <c r="DIF28" s="92"/>
      <c r="DIG28" s="92"/>
      <c r="DIH28" s="92"/>
      <c r="DII28" s="92"/>
      <c r="DIJ28" s="92"/>
      <c r="DIK28" s="92"/>
      <c r="DIL28" s="92"/>
      <c r="DIM28" s="92"/>
      <c r="DIN28" s="92"/>
      <c r="DIO28" s="92"/>
      <c r="DIP28" s="92"/>
      <c r="DIQ28" s="92"/>
      <c r="DIR28" s="92"/>
      <c r="DIS28" s="92"/>
      <c r="DIT28" s="92"/>
      <c r="DIU28" s="92"/>
      <c r="DIV28" s="92"/>
      <c r="DIW28" s="92"/>
      <c r="DIX28" s="92"/>
      <c r="DIY28" s="92"/>
      <c r="DIZ28" s="92"/>
      <c r="DJA28" s="92"/>
      <c r="DJB28" s="92"/>
      <c r="DJC28" s="92"/>
      <c r="DJD28" s="92"/>
      <c r="DJE28" s="92"/>
      <c r="DJF28" s="92"/>
      <c r="DJG28" s="92"/>
      <c r="DJH28" s="92"/>
      <c r="DJI28" s="92"/>
      <c r="DJJ28" s="92"/>
      <c r="DJK28" s="92"/>
      <c r="DJL28" s="92"/>
      <c r="DJM28" s="92"/>
      <c r="DJN28" s="92"/>
      <c r="DJO28" s="92"/>
      <c r="DJP28" s="92"/>
      <c r="DJQ28" s="92"/>
      <c r="DJR28" s="92"/>
      <c r="DJS28" s="92"/>
      <c r="DJT28" s="92"/>
      <c r="DJU28" s="92"/>
      <c r="DJV28" s="92"/>
      <c r="DJW28" s="92"/>
      <c r="DJX28" s="92"/>
      <c r="DJY28" s="92"/>
      <c r="DJZ28" s="92"/>
      <c r="DKA28" s="92"/>
      <c r="DKB28" s="92"/>
      <c r="DKC28" s="92"/>
      <c r="DKD28" s="92"/>
      <c r="DKE28" s="92"/>
      <c r="DKF28" s="92"/>
      <c r="DKG28" s="92"/>
      <c r="DKH28" s="92"/>
      <c r="DKI28" s="92"/>
      <c r="DKJ28" s="92"/>
      <c r="DKK28" s="92"/>
      <c r="DKL28" s="92"/>
      <c r="DKM28" s="92"/>
      <c r="DKN28" s="92"/>
      <c r="DKO28" s="92"/>
      <c r="DKP28" s="92"/>
      <c r="DKQ28" s="92"/>
      <c r="DKR28" s="92"/>
      <c r="DKS28" s="92"/>
      <c r="DKT28" s="92"/>
      <c r="DKU28" s="92"/>
      <c r="DKV28" s="92"/>
      <c r="DKW28" s="92"/>
      <c r="DKX28" s="92"/>
      <c r="DKY28" s="92"/>
      <c r="DKZ28" s="92"/>
      <c r="DLA28" s="92"/>
      <c r="DLB28" s="92"/>
      <c r="DLC28" s="92"/>
      <c r="DLD28" s="92"/>
      <c r="DLE28" s="92"/>
      <c r="DLF28" s="92"/>
      <c r="DLG28" s="92"/>
      <c r="DLH28" s="92"/>
      <c r="DLI28" s="92"/>
      <c r="DLJ28" s="92"/>
      <c r="DLK28" s="92"/>
      <c r="DLL28" s="92"/>
      <c r="DLM28" s="92"/>
      <c r="DLN28" s="92"/>
      <c r="DLO28" s="92"/>
      <c r="DLP28" s="92"/>
      <c r="DLQ28" s="92"/>
      <c r="DLR28" s="92"/>
      <c r="DLS28" s="92"/>
      <c r="DLT28" s="92"/>
      <c r="DLU28" s="92"/>
      <c r="DLV28" s="92"/>
      <c r="DLW28" s="92"/>
      <c r="DLX28" s="92"/>
      <c r="DLY28" s="92"/>
      <c r="DLZ28" s="92"/>
      <c r="DMA28" s="92"/>
      <c r="DMB28" s="92"/>
      <c r="DMC28" s="92"/>
      <c r="DMD28" s="92"/>
      <c r="DME28" s="92"/>
      <c r="DMF28" s="92"/>
      <c r="DMG28" s="92"/>
      <c r="DMH28" s="92"/>
      <c r="DMI28" s="92"/>
      <c r="DMJ28" s="92"/>
      <c r="DMK28" s="92"/>
      <c r="DML28" s="92"/>
      <c r="DMM28" s="92"/>
      <c r="DMN28" s="92"/>
      <c r="DMO28" s="92"/>
      <c r="DMP28" s="92"/>
      <c r="DMQ28" s="92"/>
      <c r="DMR28" s="92"/>
      <c r="DMS28" s="92"/>
      <c r="DMT28" s="92"/>
      <c r="DMU28" s="92"/>
      <c r="DMV28" s="92"/>
      <c r="DMW28" s="92"/>
      <c r="DMX28" s="92"/>
      <c r="DMY28" s="92"/>
      <c r="DMZ28" s="92"/>
      <c r="DNA28" s="92"/>
      <c r="DNB28" s="92"/>
      <c r="DNC28" s="92"/>
      <c r="DND28" s="92"/>
      <c r="DNE28" s="92"/>
      <c r="DNF28" s="92"/>
      <c r="DNG28" s="92"/>
      <c r="DNH28" s="92"/>
      <c r="DNI28" s="92"/>
      <c r="DNJ28" s="92"/>
      <c r="DNK28" s="92"/>
      <c r="DNL28" s="92"/>
      <c r="DNM28" s="92"/>
      <c r="DNN28" s="92"/>
      <c r="DNO28" s="92"/>
      <c r="DNP28" s="92"/>
      <c r="DNQ28" s="92"/>
      <c r="DNR28" s="92"/>
      <c r="DNS28" s="92"/>
      <c r="DNT28" s="92"/>
      <c r="DNU28" s="92"/>
      <c r="DNV28" s="92"/>
      <c r="DNW28" s="92"/>
      <c r="DNX28" s="92"/>
      <c r="DNY28" s="92"/>
      <c r="DNZ28" s="92"/>
      <c r="DOA28" s="92"/>
      <c r="DOB28" s="92"/>
      <c r="DOC28" s="92"/>
      <c r="DOD28" s="92"/>
      <c r="DOE28" s="92"/>
      <c r="DOF28" s="92"/>
      <c r="DOG28" s="92"/>
      <c r="DOH28" s="92"/>
      <c r="DOI28" s="92"/>
      <c r="DOJ28" s="92"/>
      <c r="DOK28" s="92"/>
      <c r="DOL28" s="92"/>
      <c r="DOM28" s="92"/>
      <c r="DON28" s="92"/>
      <c r="DOO28" s="92"/>
      <c r="DOP28" s="92"/>
      <c r="DOQ28" s="92"/>
      <c r="DOR28" s="92"/>
      <c r="DOS28" s="92"/>
      <c r="DOT28" s="92"/>
      <c r="DOU28" s="92"/>
      <c r="DOV28" s="92"/>
      <c r="DOW28" s="92"/>
      <c r="DOX28" s="92"/>
      <c r="DOY28" s="92"/>
      <c r="DOZ28" s="92"/>
      <c r="DPA28" s="92"/>
      <c r="DPB28" s="92"/>
      <c r="DPC28" s="92"/>
      <c r="DPD28" s="92"/>
      <c r="DPE28" s="92"/>
      <c r="DPF28" s="92"/>
      <c r="DPG28" s="92"/>
      <c r="DPH28" s="92"/>
      <c r="DPI28" s="92"/>
      <c r="DPJ28" s="92"/>
      <c r="DPK28" s="92"/>
      <c r="DPL28" s="92"/>
      <c r="DPM28" s="92"/>
      <c r="DPN28" s="92"/>
      <c r="DPO28" s="92"/>
      <c r="DPP28" s="92"/>
      <c r="DPQ28" s="92"/>
      <c r="DPR28" s="92"/>
      <c r="DPS28" s="92"/>
      <c r="DPT28" s="92"/>
      <c r="DPU28" s="92"/>
      <c r="DPV28" s="92"/>
      <c r="DPW28" s="92"/>
      <c r="DPX28" s="92"/>
      <c r="DPY28" s="92"/>
      <c r="DPZ28" s="92"/>
      <c r="DQA28" s="92"/>
      <c r="DQB28" s="92"/>
      <c r="DQC28" s="92"/>
      <c r="DQD28" s="92"/>
      <c r="DQE28" s="92"/>
      <c r="DQF28" s="92"/>
      <c r="DQG28" s="92"/>
      <c r="DQH28" s="92"/>
      <c r="DQI28" s="92"/>
      <c r="DQJ28" s="92"/>
      <c r="DQK28" s="92"/>
      <c r="DQL28" s="92"/>
      <c r="DQM28" s="92"/>
      <c r="DQN28" s="92"/>
      <c r="DQO28" s="92"/>
      <c r="DQP28" s="92"/>
      <c r="DQQ28" s="92"/>
      <c r="DQR28" s="92"/>
      <c r="DQS28" s="92"/>
      <c r="DQT28" s="92"/>
      <c r="DQU28" s="92"/>
      <c r="DQV28" s="92"/>
      <c r="DQW28" s="92"/>
      <c r="DQX28" s="92"/>
      <c r="DQY28" s="92"/>
      <c r="DQZ28" s="92"/>
      <c r="DRA28" s="92"/>
      <c r="DRB28" s="92"/>
      <c r="DRC28" s="92"/>
      <c r="DRD28" s="92"/>
      <c r="DRE28" s="92"/>
      <c r="DRF28" s="92"/>
      <c r="DRG28" s="92"/>
      <c r="DRH28" s="92"/>
      <c r="DRI28" s="92"/>
      <c r="DRJ28" s="92"/>
      <c r="DRK28" s="92"/>
      <c r="DRL28" s="92"/>
      <c r="DRM28" s="92"/>
      <c r="DRN28" s="92"/>
      <c r="DRO28" s="92"/>
      <c r="DRP28" s="92"/>
      <c r="DRQ28" s="92"/>
      <c r="DRR28" s="92"/>
      <c r="DRS28" s="92"/>
      <c r="DRT28" s="92"/>
      <c r="DRU28" s="92"/>
      <c r="DRV28" s="92"/>
      <c r="DRW28" s="92"/>
      <c r="DRX28" s="92"/>
      <c r="DRY28" s="92"/>
      <c r="DRZ28" s="92"/>
      <c r="DSA28" s="92"/>
      <c r="DSB28" s="92"/>
      <c r="DSC28" s="92"/>
      <c r="DSD28" s="92"/>
      <c r="DSE28" s="92"/>
      <c r="DSF28" s="92"/>
      <c r="DSG28" s="92"/>
      <c r="DSH28" s="92"/>
      <c r="DSI28" s="92"/>
      <c r="DSJ28" s="92"/>
      <c r="DSK28" s="92"/>
      <c r="DSL28" s="92"/>
      <c r="DSM28" s="92"/>
      <c r="DSN28" s="92"/>
      <c r="DSO28" s="92"/>
      <c r="DSP28" s="92"/>
      <c r="DSQ28" s="92"/>
      <c r="DSR28" s="92"/>
      <c r="DSS28" s="92"/>
      <c r="DST28" s="92"/>
      <c r="DSU28" s="92"/>
      <c r="DSV28" s="92"/>
      <c r="DSW28" s="92"/>
      <c r="DSX28" s="92"/>
      <c r="DSY28" s="92"/>
      <c r="DSZ28" s="92"/>
      <c r="DTA28" s="92"/>
      <c r="DTB28" s="92"/>
      <c r="DTC28" s="92"/>
      <c r="DTD28" s="92"/>
      <c r="DTE28" s="92"/>
      <c r="DTF28" s="92"/>
      <c r="DTG28" s="92"/>
      <c r="DTH28" s="92"/>
      <c r="DTI28" s="92"/>
      <c r="DTJ28" s="92"/>
      <c r="DTK28" s="92"/>
      <c r="DTL28" s="92"/>
      <c r="DTM28" s="92"/>
      <c r="DTN28" s="92"/>
      <c r="DTO28" s="92"/>
      <c r="DTP28" s="92"/>
      <c r="DTQ28" s="92"/>
      <c r="DTR28" s="92"/>
      <c r="DTS28" s="92"/>
      <c r="DTT28" s="92"/>
      <c r="DTU28" s="92"/>
      <c r="DTV28" s="92"/>
      <c r="DTW28" s="92"/>
      <c r="DTX28" s="92"/>
      <c r="DTY28" s="92"/>
      <c r="DTZ28" s="92"/>
      <c r="DUA28" s="92"/>
      <c r="DUB28" s="92"/>
      <c r="DUC28" s="92"/>
      <c r="DUD28" s="92"/>
      <c r="DUE28" s="92"/>
      <c r="DUF28" s="92"/>
      <c r="DUG28" s="92"/>
      <c r="DUH28" s="92"/>
      <c r="DUI28" s="92"/>
      <c r="DUJ28" s="92"/>
      <c r="DUK28" s="92"/>
      <c r="DUL28" s="92"/>
      <c r="DUM28" s="92"/>
      <c r="DUN28" s="92"/>
      <c r="DUO28" s="92"/>
      <c r="DUP28" s="92"/>
      <c r="DUQ28" s="92"/>
      <c r="DUR28" s="92"/>
      <c r="DUS28" s="92"/>
      <c r="DUT28" s="92"/>
      <c r="DUU28" s="92"/>
      <c r="DUV28" s="92"/>
      <c r="DUW28" s="92"/>
      <c r="DUX28" s="92"/>
      <c r="DUY28" s="92"/>
      <c r="DUZ28" s="92"/>
      <c r="DVA28" s="92"/>
      <c r="DVB28" s="92"/>
      <c r="DVC28" s="92"/>
      <c r="DVD28" s="92"/>
      <c r="DVE28" s="92"/>
      <c r="DVF28" s="92"/>
      <c r="DVG28" s="92"/>
      <c r="DVH28" s="92"/>
      <c r="DVI28" s="92"/>
      <c r="DVJ28" s="92"/>
      <c r="DVK28" s="92"/>
      <c r="DVL28" s="92"/>
      <c r="DVM28" s="92"/>
      <c r="DVN28" s="92"/>
      <c r="DVO28" s="92"/>
      <c r="DVP28" s="92"/>
      <c r="DVQ28" s="92"/>
      <c r="DVR28" s="92"/>
      <c r="DVS28" s="92"/>
      <c r="DVT28" s="92"/>
      <c r="DVU28" s="92"/>
      <c r="DVV28" s="92"/>
      <c r="DVW28" s="92"/>
      <c r="DVX28" s="92"/>
      <c r="DVY28" s="92"/>
      <c r="DVZ28" s="92"/>
      <c r="DWA28" s="92"/>
      <c r="DWB28" s="92"/>
      <c r="DWC28" s="92"/>
      <c r="DWD28" s="92"/>
      <c r="DWE28" s="92"/>
      <c r="DWF28" s="92"/>
      <c r="DWG28" s="92"/>
      <c r="DWH28" s="92"/>
      <c r="DWI28" s="92"/>
      <c r="DWJ28" s="92"/>
      <c r="DWK28" s="92"/>
      <c r="DWL28" s="92"/>
      <c r="DWM28" s="92"/>
      <c r="DWN28" s="92"/>
      <c r="DWO28" s="92"/>
      <c r="DWP28" s="92"/>
      <c r="DWQ28" s="92"/>
      <c r="DWR28" s="92"/>
      <c r="DWS28" s="92"/>
      <c r="DWT28" s="92"/>
      <c r="DWU28" s="92"/>
      <c r="DWV28" s="92"/>
      <c r="DWW28" s="92"/>
      <c r="DWX28" s="92"/>
      <c r="DWY28" s="92"/>
      <c r="DWZ28" s="92"/>
      <c r="DXA28" s="92"/>
      <c r="DXB28" s="92"/>
      <c r="DXC28" s="92"/>
      <c r="DXD28" s="92"/>
      <c r="DXE28" s="92"/>
      <c r="DXF28" s="92"/>
      <c r="DXG28" s="92"/>
      <c r="DXH28" s="92"/>
      <c r="DXI28" s="92"/>
      <c r="DXJ28" s="92"/>
      <c r="DXK28" s="92"/>
      <c r="DXL28" s="92"/>
      <c r="DXM28" s="92"/>
      <c r="DXN28" s="92"/>
      <c r="DXO28" s="92"/>
      <c r="DXP28" s="92"/>
      <c r="DXQ28" s="92"/>
      <c r="DXR28" s="92"/>
      <c r="DXS28" s="92"/>
      <c r="DXT28" s="92"/>
      <c r="DXU28" s="92"/>
      <c r="DXV28" s="92"/>
      <c r="DXW28" s="92"/>
      <c r="DXX28" s="92"/>
      <c r="DXY28" s="92"/>
      <c r="DXZ28" s="92"/>
      <c r="DYA28" s="92"/>
      <c r="DYB28" s="92"/>
      <c r="DYC28" s="92"/>
      <c r="DYD28" s="92"/>
      <c r="DYE28" s="92"/>
      <c r="DYF28" s="92"/>
      <c r="DYG28" s="92"/>
      <c r="DYH28" s="92"/>
      <c r="DYI28" s="92"/>
      <c r="DYJ28" s="92"/>
      <c r="DYK28" s="92"/>
      <c r="DYL28" s="92"/>
      <c r="DYM28" s="92"/>
      <c r="DYN28" s="92"/>
      <c r="DYO28" s="92"/>
      <c r="DYP28" s="92"/>
      <c r="DYQ28" s="92"/>
      <c r="DYR28" s="92"/>
      <c r="DYS28" s="92"/>
      <c r="DYT28" s="92"/>
      <c r="DYU28" s="92"/>
      <c r="DYV28" s="92"/>
      <c r="DYW28" s="92"/>
      <c r="DYX28" s="92"/>
      <c r="DYY28" s="92"/>
      <c r="DYZ28" s="92"/>
      <c r="DZA28" s="92"/>
      <c r="DZB28" s="92"/>
      <c r="DZC28" s="92"/>
      <c r="DZD28" s="92"/>
      <c r="DZE28" s="92"/>
      <c r="DZF28" s="92"/>
      <c r="DZG28" s="92"/>
      <c r="DZH28" s="92"/>
      <c r="DZI28" s="92"/>
      <c r="DZJ28" s="92"/>
      <c r="DZK28" s="92"/>
      <c r="DZL28" s="92"/>
      <c r="DZM28" s="92"/>
      <c r="DZN28" s="92"/>
      <c r="DZO28" s="92"/>
      <c r="DZP28" s="92"/>
      <c r="DZQ28" s="92"/>
      <c r="DZR28" s="92"/>
      <c r="DZS28" s="92"/>
      <c r="DZT28" s="92"/>
      <c r="DZU28" s="92"/>
      <c r="DZV28" s="92"/>
      <c r="DZW28" s="92"/>
      <c r="DZX28" s="92"/>
      <c r="DZY28" s="92"/>
      <c r="DZZ28" s="92"/>
      <c r="EAA28" s="92"/>
      <c r="EAB28" s="92"/>
      <c r="EAC28" s="92"/>
      <c r="EAD28" s="92"/>
      <c r="EAE28" s="92"/>
      <c r="EAF28" s="92"/>
      <c r="EAG28" s="92"/>
      <c r="EAH28" s="92"/>
      <c r="EAI28" s="92"/>
      <c r="EAJ28" s="92"/>
      <c r="EAK28" s="92"/>
      <c r="EAL28" s="92"/>
      <c r="EAM28" s="92"/>
      <c r="EAN28" s="92"/>
      <c r="EAO28" s="92"/>
      <c r="EAP28" s="92"/>
      <c r="EAQ28" s="92"/>
      <c r="EAR28" s="92"/>
      <c r="EAS28" s="92"/>
      <c r="EAT28" s="92"/>
      <c r="EAU28" s="92"/>
      <c r="EAV28" s="92"/>
      <c r="EAW28" s="92"/>
      <c r="EAX28" s="92"/>
      <c r="EAY28" s="92"/>
      <c r="EAZ28" s="92"/>
      <c r="EBA28" s="92"/>
      <c r="EBB28" s="92"/>
      <c r="EBC28" s="92"/>
      <c r="EBD28" s="92"/>
      <c r="EBE28" s="92"/>
      <c r="EBF28" s="92"/>
      <c r="EBG28" s="92"/>
      <c r="EBH28" s="92"/>
      <c r="EBI28" s="92"/>
      <c r="EBJ28" s="92"/>
      <c r="EBK28" s="92"/>
      <c r="EBL28" s="92"/>
      <c r="EBM28" s="92"/>
      <c r="EBN28" s="92"/>
      <c r="EBO28" s="92"/>
      <c r="EBP28" s="92"/>
      <c r="EBQ28" s="92"/>
      <c r="EBR28" s="92"/>
      <c r="EBS28" s="92"/>
      <c r="EBT28" s="92"/>
      <c r="EBU28" s="92"/>
      <c r="EBV28" s="92"/>
      <c r="EBW28" s="92"/>
      <c r="EBX28" s="92"/>
      <c r="EBY28" s="92"/>
      <c r="EBZ28" s="92"/>
      <c r="ECA28" s="92"/>
      <c r="ECB28" s="92"/>
      <c r="ECC28" s="92"/>
      <c r="ECD28" s="92"/>
      <c r="ECE28" s="92"/>
      <c r="ECF28" s="92"/>
      <c r="ECG28" s="92"/>
      <c r="ECH28" s="92"/>
      <c r="ECI28" s="92"/>
      <c r="ECJ28" s="92"/>
      <c r="ECK28" s="92"/>
      <c r="ECL28" s="92"/>
      <c r="ECM28" s="92"/>
      <c r="ECN28" s="92"/>
      <c r="ECO28" s="92"/>
      <c r="ECP28" s="92"/>
      <c r="ECQ28" s="92"/>
      <c r="ECR28" s="92"/>
      <c r="ECS28" s="92"/>
      <c r="ECT28" s="92"/>
      <c r="ECU28" s="92"/>
      <c r="ECV28" s="92"/>
      <c r="ECW28" s="92"/>
      <c r="ECX28" s="92"/>
      <c r="ECY28" s="92"/>
      <c r="ECZ28" s="92"/>
      <c r="EDA28" s="92"/>
      <c r="EDB28" s="92"/>
      <c r="EDC28" s="92"/>
      <c r="EDD28" s="92"/>
      <c r="EDE28" s="92"/>
      <c r="EDF28" s="92"/>
      <c r="EDG28" s="92"/>
      <c r="EDH28" s="92"/>
      <c r="EDI28" s="92"/>
      <c r="EDJ28" s="92"/>
      <c r="EDK28" s="92"/>
      <c r="EDL28" s="92"/>
      <c r="EDM28" s="92"/>
      <c r="EDN28" s="92"/>
      <c r="EDO28" s="92"/>
      <c r="EDP28" s="92"/>
      <c r="EDQ28" s="92"/>
      <c r="EDR28" s="92"/>
      <c r="EDS28" s="92"/>
      <c r="EDT28" s="92"/>
      <c r="EDU28" s="92"/>
      <c r="EDV28" s="92"/>
      <c r="EDW28" s="92"/>
      <c r="EDX28" s="92"/>
      <c r="EDY28" s="92"/>
      <c r="EDZ28" s="92"/>
      <c r="EEA28" s="92"/>
      <c r="EEB28" s="92"/>
      <c r="EEC28" s="92"/>
      <c r="EED28" s="92"/>
      <c r="EEE28" s="92"/>
      <c r="EEF28" s="92"/>
      <c r="EEG28" s="92"/>
      <c r="EEH28" s="92"/>
      <c r="EEI28" s="92"/>
      <c r="EEJ28" s="92"/>
      <c r="EEK28" s="92"/>
      <c r="EEL28" s="92"/>
      <c r="EEM28" s="92"/>
      <c r="EEN28" s="92"/>
      <c r="EEO28" s="92"/>
      <c r="EEP28" s="92"/>
      <c r="EEQ28" s="92"/>
      <c r="EER28" s="92"/>
      <c r="EES28" s="92"/>
      <c r="EET28" s="92"/>
      <c r="EEU28" s="92"/>
      <c r="EEV28" s="92"/>
      <c r="EEW28" s="92"/>
      <c r="EEX28" s="92"/>
      <c r="EEY28" s="92"/>
      <c r="EEZ28" s="92"/>
      <c r="EFA28" s="92"/>
      <c r="EFB28" s="92"/>
      <c r="EFC28" s="92"/>
      <c r="EFD28" s="92"/>
      <c r="EFE28" s="92"/>
      <c r="EFF28" s="92"/>
      <c r="EFG28" s="92"/>
      <c r="EFH28" s="92"/>
      <c r="EFI28" s="92"/>
      <c r="EFJ28" s="92"/>
      <c r="EFK28" s="92"/>
      <c r="EFL28" s="92"/>
      <c r="EFM28" s="92"/>
      <c r="EFN28" s="92"/>
      <c r="EFO28" s="92"/>
      <c r="EFP28" s="92"/>
      <c r="EFQ28" s="92"/>
      <c r="EFR28" s="92"/>
      <c r="EFS28" s="92"/>
      <c r="EFT28" s="92"/>
      <c r="EFU28" s="92"/>
      <c r="EFV28" s="92"/>
      <c r="EFW28" s="92"/>
      <c r="EFX28" s="92"/>
      <c r="EFY28" s="92"/>
      <c r="EFZ28" s="92"/>
      <c r="EGA28" s="92"/>
      <c r="EGB28" s="92"/>
      <c r="EGC28" s="92"/>
      <c r="EGD28" s="92"/>
      <c r="EGE28" s="92"/>
      <c r="EGF28" s="92"/>
      <c r="EGG28" s="92"/>
      <c r="EGH28" s="92"/>
      <c r="EGI28" s="92"/>
      <c r="EGJ28" s="92"/>
      <c r="EGK28" s="92"/>
      <c r="EGL28" s="92"/>
      <c r="EGM28" s="92"/>
      <c r="EGN28" s="92"/>
      <c r="EGO28" s="92"/>
      <c r="EGP28" s="92"/>
      <c r="EGQ28" s="92"/>
      <c r="EGR28" s="92"/>
      <c r="EGS28" s="92"/>
      <c r="EGT28" s="92"/>
      <c r="EGU28" s="92"/>
      <c r="EGV28" s="92"/>
      <c r="EGW28" s="92"/>
      <c r="EGX28" s="92"/>
      <c r="EGY28" s="92"/>
      <c r="EGZ28" s="92"/>
      <c r="EHA28" s="92"/>
      <c r="EHB28" s="92"/>
      <c r="EHC28" s="92"/>
      <c r="EHD28" s="92"/>
      <c r="EHE28" s="92"/>
      <c r="EHF28" s="92"/>
      <c r="EHG28" s="92"/>
      <c r="EHH28" s="92"/>
      <c r="EHI28" s="92"/>
      <c r="EHJ28" s="92"/>
      <c r="EHK28" s="92"/>
      <c r="EHL28" s="92"/>
      <c r="EHM28" s="92"/>
      <c r="EHN28" s="92"/>
      <c r="EHO28" s="92"/>
      <c r="EHP28" s="92"/>
      <c r="EHQ28" s="92"/>
      <c r="EHR28" s="92"/>
      <c r="EHS28" s="92"/>
      <c r="EHT28" s="92"/>
      <c r="EHU28" s="92"/>
      <c r="EHV28" s="92"/>
      <c r="EHW28" s="92"/>
      <c r="EHX28" s="92"/>
      <c r="EHY28" s="92"/>
      <c r="EHZ28" s="92"/>
      <c r="EIA28" s="92"/>
      <c r="EIB28" s="92"/>
      <c r="EIC28" s="92"/>
      <c r="EID28" s="92"/>
      <c r="EIE28" s="92"/>
      <c r="EIF28" s="92"/>
      <c r="EIG28" s="92"/>
      <c r="EIH28" s="92"/>
      <c r="EII28" s="92"/>
      <c r="EIJ28" s="92"/>
      <c r="EIK28" s="92"/>
      <c r="EIL28" s="92"/>
      <c r="EIM28" s="92"/>
      <c r="EIN28" s="92"/>
      <c r="EIO28" s="92"/>
      <c r="EIP28" s="92"/>
      <c r="EIQ28" s="92"/>
      <c r="EIR28" s="92"/>
      <c r="EIS28" s="92"/>
      <c r="EIT28" s="92"/>
      <c r="EIU28" s="92"/>
      <c r="EIV28" s="92"/>
      <c r="EIW28" s="92"/>
      <c r="EIX28" s="92"/>
      <c r="EIY28" s="92"/>
      <c r="EIZ28" s="92"/>
      <c r="EJA28" s="92"/>
      <c r="EJB28" s="92"/>
      <c r="EJC28" s="92"/>
      <c r="EJD28" s="92"/>
      <c r="EJE28" s="92"/>
      <c r="EJF28" s="92"/>
      <c r="EJG28" s="92"/>
      <c r="EJH28" s="92"/>
      <c r="EJI28" s="92"/>
      <c r="EJJ28" s="92"/>
      <c r="EJK28" s="92"/>
      <c r="EJL28" s="92"/>
      <c r="EJM28" s="92"/>
      <c r="EJN28" s="92"/>
      <c r="EJO28" s="92"/>
      <c r="EJP28" s="92"/>
      <c r="EJQ28" s="92"/>
      <c r="EJR28" s="92"/>
      <c r="EJS28" s="92"/>
      <c r="EJT28" s="92"/>
      <c r="EJU28" s="92"/>
      <c r="EJV28" s="92"/>
      <c r="EJW28" s="92"/>
      <c r="EJX28" s="92"/>
      <c r="EJY28" s="92"/>
      <c r="EJZ28" s="92"/>
      <c r="EKA28" s="92"/>
      <c r="EKB28" s="92"/>
      <c r="EKC28" s="92"/>
      <c r="EKD28" s="92"/>
      <c r="EKE28" s="92"/>
      <c r="EKF28" s="92"/>
      <c r="EKG28" s="92"/>
      <c r="EKH28" s="92"/>
      <c r="EKI28" s="92"/>
      <c r="EKJ28" s="92"/>
      <c r="EKK28" s="92"/>
      <c r="EKL28" s="92"/>
      <c r="EKM28" s="92"/>
      <c r="EKN28" s="92"/>
      <c r="EKO28" s="92"/>
      <c r="EKP28" s="92"/>
      <c r="EKQ28" s="92"/>
      <c r="EKR28" s="92"/>
      <c r="EKS28" s="92"/>
      <c r="EKT28" s="92"/>
      <c r="EKU28" s="92"/>
      <c r="EKV28" s="92"/>
      <c r="EKW28" s="92"/>
      <c r="EKX28" s="92"/>
      <c r="EKY28" s="92"/>
      <c r="EKZ28" s="92"/>
      <c r="ELA28" s="92"/>
      <c r="ELB28" s="92"/>
      <c r="ELC28" s="92"/>
      <c r="ELD28" s="92"/>
      <c r="ELE28" s="92"/>
      <c r="ELF28" s="92"/>
      <c r="ELG28" s="92"/>
      <c r="ELH28" s="92"/>
      <c r="ELI28" s="92"/>
      <c r="ELJ28" s="92"/>
      <c r="ELK28" s="92"/>
      <c r="ELL28" s="92"/>
      <c r="ELM28" s="92"/>
      <c r="ELN28" s="92"/>
      <c r="ELO28" s="92"/>
      <c r="ELP28" s="92"/>
      <c r="ELQ28" s="92"/>
      <c r="ELR28" s="92"/>
      <c r="ELS28" s="92"/>
      <c r="ELT28" s="92"/>
      <c r="ELU28" s="92"/>
      <c r="ELV28" s="92"/>
      <c r="ELW28" s="92"/>
      <c r="ELX28" s="92"/>
      <c r="ELY28" s="92"/>
      <c r="ELZ28" s="92"/>
      <c r="EMA28" s="92"/>
      <c r="EMB28" s="92"/>
      <c r="EMC28" s="92"/>
      <c r="EMD28" s="92"/>
      <c r="EME28" s="92"/>
      <c r="EMF28" s="92"/>
      <c r="EMG28" s="92"/>
      <c r="EMH28" s="92"/>
      <c r="EMI28" s="92"/>
      <c r="EMJ28" s="92"/>
      <c r="EMK28" s="92"/>
      <c r="EML28" s="92"/>
      <c r="EMM28" s="92"/>
      <c r="EMN28" s="92"/>
      <c r="EMO28" s="92"/>
      <c r="EMP28" s="92"/>
      <c r="EMQ28" s="92"/>
      <c r="EMR28" s="92"/>
      <c r="EMS28" s="92"/>
      <c r="EMT28" s="92"/>
      <c r="EMU28" s="92"/>
      <c r="EMV28" s="92"/>
      <c r="EMW28" s="92"/>
      <c r="EMX28" s="92"/>
      <c r="EMY28" s="92"/>
      <c r="EMZ28" s="92"/>
      <c r="ENA28" s="92"/>
      <c r="ENB28" s="92"/>
      <c r="ENC28" s="92"/>
      <c r="END28" s="92"/>
      <c r="ENE28" s="92"/>
      <c r="ENF28" s="92"/>
      <c r="ENG28" s="92"/>
      <c r="ENH28" s="92"/>
      <c r="ENI28" s="92"/>
      <c r="ENJ28" s="92"/>
      <c r="ENK28" s="92"/>
      <c r="ENL28" s="92"/>
      <c r="ENM28" s="92"/>
      <c r="ENN28" s="92"/>
      <c r="ENO28" s="92"/>
      <c r="ENP28" s="92"/>
      <c r="ENQ28" s="92"/>
      <c r="ENR28" s="92"/>
      <c r="ENS28" s="92"/>
      <c r="ENT28" s="92"/>
      <c r="ENU28" s="92"/>
      <c r="ENV28" s="92"/>
      <c r="ENW28" s="92"/>
      <c r="ENX28" s="92"/>
      <c r="ENY28" s="92"/>
      <c r="ENZ28" s="92"/>
      <c r="EOA28" s="92"/>
      <c r="EOB28" s="92"/>
      <c r="EOC28" s="92"/>
      <c r="EOD28" s="92"/>
      <c r="EOE28" s="92"/>
      <c r="EOF28" s="92"/>
      <c r="EOG28" s="92"/>
      <c r="EOH28" s="92"/>
      <c r="EOI28" s="92"/>
      <c r="EOJ28" s="92"/>
      <c r="EOK28" s="92"/>
      <c r="EOL28" s="92"/>
      <c r="EOM28" s="92"/>
      <c r="EON28" s="92"/>
      <c r="EOO28" s="92"/>
      <c r="EOP28" s="92"/>
      <c r="EOQ28" s="92"/>
      <c r="EOR28" s="92"/>
      <c r="EOS28" s="92"/>
      <c r="EOT28" s="92"/>
      <c r="EOU28" s="92"/>
      <c r="EOV28" s="92"/>
      <c r="EOW28" s="92"/>
      <c r="EOX28" s="92"/>
      <c r="EOY28" s="92"/>
      <c r="EOZ28" s="92"/>
      <c r="EPA28" s="92"/>
      <c r="EPB28" s="92"/>
      <c r="EPC28" s="92"/>
      <c r="EPD28" s="92"/>
      <c r="EPE28" s="92"/>
      <c r="EPF28" s="92"/>
      <c r="EPG28" s="92"/>
      <c r="EPH28" s="92"/>
      <c r="EPI28" s="92"/>
      <c r="EPJ28" s="92"/>
      <c r="EPK28" s="92"/>
      <c r="EPL28" s="92"/>
      <c r="EPM28" s="92"/>
      <c r="EPN28" s="92"/>
      <c r="EPO28" s="92"/>
      <c r="EPP28" s="92"/>
      <c r="EPQ28" s="92"/>
      <c r="EPR28" s="92"/>
      <c r="EPS28" s="92"/>
      <c r="EPT28" s="92"/>
      <c r="EPU28" s="92"/>
      <c r="EPV28" s="92"/>
      <c r="EPW28" s="92"/>
      <c r="EPX28" s="92"/>
      <c r="EPY28" s="92"/>
      <c r="EPZ28" s="92"/>
      <c r="EQA28" s="92"/>
      <c r="EQB28" s="92"/>
      <c r="EQC28" s="92"/>
      <c r="EQD28" s="92"/>
      <c r="EQE28" s="92"/>
      <c r="EQF28" s="92"/>
      <c r="EQG28" s="92"/>
      <c r="EQH28" s="92"/>
      <c r="EQI28" s="92"/>
      <c r="EQJ28" s="92"/>
      <c r="EQK28" s="92"/>
      <c r="EQL28" s="92"/>
      <c r="EQM28" s="92"/>
      <c r="EQN28" s="92"/>
      <c r="EQO28" s="92"/>
      <c r="EQP28" s="92"/>
      <c r="EQQ28" s="92"/>
      <c r="EQR28" s="92"/>
      <c r="EQS28" s="92"/>
      <c r="EQT28" s="92"/>
      <c r="EQU28" s="92"/>
      <c r="EQV28" s="92"/>
      <c r="EQW28" s="92"/>
      <c r="EQX28" s="92"/>
      <c r="EQY28" s="92"/>
      <c r="EQZ28" s="92"/>
      <c r="ERA28" s="92"/>
      <c r="ERB28" s="92"/>
      <c r="ERC28" s="92"/>
      <c r="ERD28" s="92"/>
      <c r="ERE28" s="92"/>
      <c r="ERF28" s="92"/>
      <c r="ERG28" s="92"/>
      <c r="ERH28" s="92"/>
      <c r="ERI28" s="92"/>
      <c r="ERJ28" s="92"/>
      <c r="ERK28" s="92"/>
      <c r="ERL28" s="92"/>
      <c r="ERM28" s="92"/>
      <c r="ERN28" s="92"/>
      <c r="ERO28" s="92"/>
      <c r="ERP28" s="92"/>
      <c r="ERQ28" s="92"/>
      <c r="ERR28" s="92"/>
      <c r="ERS28" s="92"/>
      <c r="ERT28" s="92"/>
      <c r="ERU28" s="92"/>
      <c r="ERV28" s="92"/>
      <c r="ERW28" s="92"/>
      <c r="ERX28" s="92"/>
      <c r="ERY28" s="92"/>
      <c r="ERZ28" s="92"/>
      <c r="ESA28" s="92"/>
      <c r="ESB28" s="92"/>
      <c r="ESC28" s="92"/>
      <c r="ESD28" s="92"/>
      <c r="ESE28" s="92"/>
      <c r="ESF28" s="92"/>
      <c r="ESG28" s="92"/>
      <c r="ESH28" s="92"/>
      <c r="ESI28" s="92"/>
      <c r="ESJ28" s="92"/>
      <c r="ESK28" s="92"/>
      <c r="ESL28" s="92"/>
      <c r="ESM28" s="92"/>
      <c r="ESN28" s="92"/>
      <c r="ESO28" s="92"/>
      <c r="ESP28" s="92"/>
      <c r="ESQ28" s="92"/>
      <c r="ESR28" s="92"/>
      <c r="ESS28" s="92"/>
      <c r="EST28" s="92"/>
      <c r="ESU28" s="92"/>
      <c r="ESV28" s="92"/>
      <c r="ESW28" s="92"/>
      <c r="ESX28" s="92"/>
      <c r="ESY28" s="92"/>
      <c r="ESZ28" s="92"/>
      <c r="ETA28" s="92"/>
      <c r="ETB28" s="92"/>
      <c r="ETC28" s="92"/>
      <c r="ETD28" s="92"/>
      <c r="ETE28" s="92"/>
      <c r="ETF28" s="92"/>
      <c r="ETG28" s="92"/>
      <c r="ETH28" s="92"/>
      <c r="ETI28" s="92"/>
      <c r="ETJ28" s="92"/>
      <c r="ETK28" s="92"/>
      <c r="ETL28" s="92"/>
      <c r="ETM28" s="92"/>
      <c r="ETN28" s="92"/>
      <c r="ETO28" s="92"/>
      <c r="ETP28" s="92"/>
      <c r="ETQ28" s="92"/>
      <c r="ETR28" s="92"/>
      <c r="ETS28" s="92"/>
      <c r="ETT28" s="92"/>
      <c r="ETU28" s="92"/>
      <c r="ETV28" s="92"/>
      <c r="ETW28" s="92"/>
      <c r="ETX28" s="92"/>
      <c r="ETY28" s="92"/>
      <c r="ETZ28" s="92"/>
      <c r="EUA28" s="92"/>
      <c r="EUB28" s="92"/>
      <c r="EUC28" s="92"/>
      <c r="EUD28" s="92"/>
      <c r="EUE28" s="92"/>
      <c r="EUF28" s="92"/>
      <c r="EUG28" s="92"/>
      <c r="EUH28" s="92"/>
      <c r="EUI28" s="92"/>
      <c r="EUJ28" s="92"/>
      <c r="EUK28" s="92"/>
      <c r="EUL28" s="92"/>
      <c r="EUM28" s="92"/>
      <c r="EUN28" s="92"/>
      <c r="EUO28" s="92"/>
      <c r="EUP28" s="92"/>
      <c r="EUQ28" s="92"/>
      <c r="EUR28" s="92"/>
      <c r="EUS28" s="92"/>
      <c r="EUT28" s="92"/>
      <c r="EUU28" s="92"/>
      <c r="EUV28" s="92"/>
      <c r="EUW28" s="92"/>
      <c r="EUX28" s="92"/>
      <c r="EUY28" s="92"/>
      <c r="EUZ28" s="92"/>
      <c r="EVA28" s="92"/>
      <c r="EVB28" s="92"/>
      <c r="EVC28" s="92"/>
      <c r="EVD28" s="92"/>
      <c r="EVE28" s="92"/>
      <c r="EVF28" s="92"/>
      <c r="EVG28" s="92"/>
      <c r="EVH28" s="92"/>
      <c r="EVI28" s="92"/>
      <c r="EVJ28" s="92"/>
      <c r="EVK28" s="92"/>
      <c r="EVL28" s="92"/>
      <c r="EVM28" s="92"/>
      <c r="EVN28" s="92"/>
      <c r="EVO28" s="92"/>
      <c r="EVP28" s="92"/>
      <c r="EVQ28" s="92"/>
      <c r="EVR28" s="92"/>
      <c r="EVS28" s="92"/>
      <c r="EVT28" s="92"/>
      <c r="EVU28" s="92"/>
      <c r="EVV28" s="92"/>
      <c r="EVW28" s="92"/>
      <c r="EVX28" s="92"/>
      <c r="EVY28" s="92"/>
      <c r="EVZ28" s="92"/>
      <c r="EWA28" s="92"/>
      <c r="EWB28" s="92"/>
      <c r="EWC28" s="92"/>
      <c r="EWD28" s="92"/>
      <c r="EWE28" s="92"/>
      <c r="EWF28" s="92"/>
      <c r="EWG28" s="92"/>
      <c r="EWH28" s="92"/>
      <c r="EWI28" s="92"/>
      <c r="EWJ28" s="92"/>
      <c r="EWK28" s="92"/>
      <c r="EWL28" s="92"/>
      <c r="EWM28" s="92"/>
      <c r="EWN28" s="92"/>
      <c r="EWO28" s="92"/>
      <c r="EWP28" s="92"/>
      <c r="EWQ28" s="92"/>
      <c r="EWR28" s="92"/>
      <c r="EWS28" s="92"/>
      <c r="EWT28" s="92"/>
      <c r="EWU28" s="92"/>
      <c r="EWV28" s="92"/>
      <c r="EWW28" s="92"/>
      <c r="EWX28" s="92"/>
      <c r="EWY28" s="92"/>
      <c r="EWZ28" s="92"/>
      <c r="EXA28" s="92"/>
      <c r="EXB28" s="92"/>
      <c r="EXC28" s="92"/>
      <c r="EXD28" s="92"/>
      <c r="EXE28" s="92"/>
      <c r="EXF28" s="92"/>
      <c r="EXG28" s="92"/>
      <c r="EXH28" s="92"/>
      <c r="EXI28" s="92"/>
      <c r="EXJ28" s="92"/>
      <c r="EXK28" s="92"/>
      <c r="EXL28" s="92"/>
      <c r="EXM28" s="92"/>
      <c r="EXN28" s="92"/>
      <c r="EXO28" s="92"/>
      <c r="EXP28" s="92"/>
      <c r="EXQ28" s="92"/>
      <c r="EXR28" s="92"/>
      <c r="EXS28" s="92"/>
      <c r="EXT28" s="92"/>
      <c r="EXU28" s="92"/>
      <c r="EXV28" s="92"/>
      <c r="EXW28" s="92"/>
      <c r="EXX28" s="92"/>
      <c r="EXY28" s="92"/>
      <c r="EXZ28" s="92"/>
      <c r="EYA28" s="92"/>
      <c r="EYB28" s="92"/>
      <c r="EYC28" s="92"/>
      <c r="EYD28" s="92"/>
      <c r="EYE28" s="92"/>
      <c r="EYF28" s="92"/>
      <c r="EYG28" s="92"/>
      <c r="EYH28" s="92"/>
      <c r="EYI28" s="92"/>
      <c r="EYJ28" s="92"/>
      <c r="EYK28" s="92"/>
      <c r="EYL28" s="92"/>
      <c r="EYM28" s="92"/>
      <c r="EYN28" s="92"/>
      <c r="EYO28" s="92"/>
      <c r="EYP28" s="92"/>
      <c r="EYQ28" s="92"/>
      <c r="EYR28" s="92"/>
      <c r="EYS28" s="92"/>
      <c r="EYT28" s="92"/>
      <c r="EYU28" s="92"/>
      <c r="EYV28" s="92"/>
      <c r="EYW28" s="92"/>
      <c r="EYX28" s="92"/>
      <c r="EYY28" s="92"/>
      <c r="EYZ28" s="92"/>
      <c r="EZA28" s="92"/>
      <c r="EZB28" s="92"/>
      <c r="EZC28" s="92"/>
      <c r="EZD28" s="92"/>
      <c r="EZE28" s="92"/>
      <c r="EZF28" s="92"/>
      <c r="EZG28" s="92"/>
      <c r="EZH28" s="92"/>
      <c r="EZI28" s="92"/>
      <c r="EZJ28" s="92"/>
      <c r="EZK28" s="92"/>
      <c r="EZL28" s="92"/>
      <c r="EZM28" s="92"/>
      <c r="EZN28" s="92"/>
      <c r="EZO28" s="92"/>
      <c r="EZP28" s="92"/>
      <c r="EZQ28" s="92"/>
      <c r="EZR28" s="92"/>
      <c r="EZS28" s="92"/>
      <c r="EZT28" s="92"/>
      <c r="EZU28" s="92"/>
      <c r="EZV28" s="92"/>
      <c r="EZW28" s="92"/>
      <c r="EZX28" s="92"/>
      <c r="EZY28" s="92"/>
      <c r="EZZ28" s="92"/>
      <c r="FAA28" s="92"/>
      <c r="FAB28" s="92"/>
      <c r="FAC28" s="92"/>
      <c r="FAD28" s="92"/>
      <c r="FAE28" s="92"/>
      <c r="FAF28" s="92"/>
      <c r="FAG28" s="92"/>
      <c r="FAH28" s="92"/>
      <c r="FAI28" s="92"/>
      <c r="FAJ28" s="92"/>
      <c r="FAK28" s="92"/>
      <c r="FAL28" s="92"/>
      <c r="FAM28" s="92"/>
      <c r="FAN28" s="92"/>
      <c r="FAO28" s="92"/>
      <c r="FAP28" s="92"/>
      <c r="FAQ28" s="92"/>
      <c r="FAR28" s="92"/>
      <c r="FAS28" s="92"/>
      <c r="FAT28" s="92"/>
      <c r="FAU28" s="92"/>
      <c r="FAV28" s="92"/>
      <c r="FAW28" s="92"/>
      <c r="FAX28" s="92"/>
      <c r="FAY28" s="92"/>
      <c r="FAZ28" s="92"/>
      <c r="FBA28" s="92"/>
      <c r="FBB28" s="92"/>
      <c r="FBC28" s="92"/>
      <c r="FBD28" s="92"/>
      <c r="FBE28" s="92"/>
      <c r="FBF28" s="92"/>
      <c r="FBG28" s="92"/>
      <c r="FBH28" s="92"/>
      <c r="FBI28" s="92"/>
      <c r="FBJ28" s="92"/>
      <c r="FBK28" s="92"/>
      <c r="FBL28" s="92"/>
      <c r="FBM28" s="92"/>
      <c r="FBN28" s="92"/>
      <c r="FBO28" s="92"/>
      <c r="FBP28" s="92"/>
      <c r="FBQ28" s="92"/>
      <c r="FBR28" s="92"/>
      <c r="FBS28" s="92"/>
      <c r="FBT28" s="92"/>
      <c r="FBU28" s="92"/>
      <c r="FBV28" s="92"/>
      <c r="FBW28" s="92"/>
      <c r="FBX28" s="92"/>
      <c r="FBY28" s="92"/>
      <c r="FBZ28" s="92"/>
      <c r="FCA28" s="92"/>
      <c r="FCB28" s="92"/>
      <c r="FCC28" s="92"/>
      <c r="FCD28" s="92"/>
      <c r="FCE28" s="92"/>
      <c r="FCF28" s="92"/>
      <c r="FCG28" s="92"/>
      <c r="FCH28" s="92"/>
      <c r="FCI28" s="92"/>
      <c r="FCJ28" s="92"/>
      <c r="FCK28" s="92"/>
      <c r="FCL28" s="92"/>
      <c r="FCM28" s="92"/>
      <c r="FCN28" s="92"/>
      <c r="FCO28" s="92"/>
      <c r="FCP28" s="92"/>
      <c r="FCQ28" s="92"/>
      <c r="FCR28" s="92"/>
      <c r="FCS28" s="92"/>
      <c r="FCT28" s="92"/>
      <c r="FCU28" s="92"/>
      <c r="FCV28" s="92"/>
      <c r="FCW28" s="92"/>
      <c r="FCX28" s="92"/>
      <c r="FCY28" s="92"/>
      <c r="FCZ28" s="92"/>
      <c r="FDA28" s="92"/>
      <c r="FDB28" s="92"/>
      <c r="FDC28" s="92"/>
      <c r="FDD28" s="92"/>
      <c r="FDE28" s="92"/>
      <c r="FDF28" s="92"/>
      <c r="FDG28" s="92"/>
      <c r="FDH28" s="92"/>
      <c r="FDI28" s="92"/>
      <c r="FDJ28" s="92"/>
      <c r="FDK28" s="92"/>
      <c r="FDL28" s="92"/>
      <c r="FDM28" s="92"/>
      <c r="FDN28" s="92"/>
      <c r="FDO28" s="92"/>
      <c r="FDP28" s="92"/>
      <c r="FDQ28" s="92"/>
      <c r="FDR28" s="92"/>
      <c r="FDS28" s="92"/>
      <c r="FDT28" s="92"/>
      <c r="FDU28" s="92"/>
      <c r="FDV28" s="92"/>
      <c r="FDW28" s="92"/>
      <c r="FDX28" s="92"/>
      <c r="FDY28" s="92"/>
      <c r="FDZ28" s="92"/>
      <c r="FEA28" s="92"/>
      <c r="FEB28" s="92"/>
      <c r="FEC28" s="92"/>
      <c r="FED28" s="92"/>
      <c r="FEE28" s="92"/>
      <c r="FEF28" s="92"/>
      <c r="FEG28" s="92"/>
      <c r="FEH28" s="92"/>
      <c r="FEI28" s="92"/>
      <c r="FEJ28" s="92"/>
      <c r="FEK28" s="92"/>
      <c r="FEL28" s="92"/>
      <c r="FEM28" s="92"/>
      <c r="FEN28" s="92"/>
      <c r="FEO28" s="92"/>
      <c r="FEP28" s="92"/>
      <c r="FEQ28" s="92"/>
      <c r="FER28" s="92"/>
      <c r="FES28" s="92"/>
      <c r="FET28" s="92"/>
      <c r="FEU28" s="92"/>
      <c r="FEV28" s="92"/>
      <c r="FEW28" s="92"/>
      <c r="FEX28" s="92"/>
      <c r="FEY28" s="92"/>
      <c r="FEZ28" s="92"/>
      <c r="FFA28" s="92"/>
      <c r="FFB28" s="92"/>
      <c r="FFC28" s="92"/>
      <c r="FFD28" s="92"/>
      <c r="FFE28" s="92"/>
      <c r="FFF28" s="92"/>
      <c r="FFG28" s="92"/>
      <c r="FFH28" s="92"/>
      <c r="FFI28" s="92"/>
      <c r="FFJ28" s="92"/>
      <c r="FFK28" s="92"/>
      <c r="FFL28" s="92"/>
      <c r="FFM28" s="92"/>
      <c r="FFN28" s="92"/>
      <c r="FFO28" s="92"/>
      <c r="FFP28" s="92"/>
      <c r="FFQ28" s="92"/>
      <c r="FFR28" s="92"/>
      <c r="FFS28" s="92"/>
      <c r="FFT28" s="92"/>
      <c r="FFU28" s="92"/>
      <c r="FFV28" s="92"/>
      <c r="FFW28" s="92"/>
      <c r="FFX28" s="92"/>
      <c r="FFY28" s="92"/>
      <c r="FFZ28" s="92"/>
      <c r="FGA28" s="92"/>
      <c r="FGB28" s="92"/>
      <c r="FGC28" s="92"/>
      <c r="FGD28" s="92"/>
      <c r="FGE28" s="92"/>
      <c r="FGF28" s="92"/>
      <c r="FGG28" s="92"/>
      <c r="FGH28" s="92"/>
      <c r="FGI28" s="92"/>
      <c r="FGJ28" s="92"/>
      <c r="FGK28" s="92"/>
      <c r="FGL28" s="92"/>
      <c r="FGM28" s="92"/>
      <c r="FGN28" s="92"/>
      <c r="FGO28" s="92"/>
      <c r="FGP28" s="92"/>
      <c r="FGQ28" s="92"/>
      <c r="FGR28" s="92"/>
      <c r="FGS28" s="92"/>
      <c r="FGT28" s="92"/>
      <c r="FGU28" s="92"/>
      <c r="FGV28" s="92"/>
      <c r="FGW28" s="92"/>
      <c r="FGX28" s="92"/>
      <c r="FGY28" s="92"/>
      <c r="FGZ28" s="92"/>
      <c r="FHA28" s="92"/>
      <c r="FHB28" s="92"/>
      <c r="FHC28" s="92"/>
      <c r="FHD28" s="92"/>
      <c r="FHE28" s="92"/>
      <c r="FHF28" s="92"/>
      <c r="FHG28" s="92"/>
      <c r="FHH28" s="92"/>
      <c r="FHI28" s="92"/>
      <c r="FHJ28" s="92"/>
      <c r="FHK28" s="92"/>
      <c r="FHL28" s="92"/>
      <c r="FHM28" s="92"/>
      <c r="FHN28" s="92"/>
      <c r="FHO28" s="92"/>
      <c r="FHP28" s="92"/>
      <c r="FHQ28" s="92"/>
      <c r="FHR28" s="92"/>
      <c r="FHS28" s="92"/>
      <c r="FHT28" s="92"/>
      <c r="FHU28" s="92"/>
      <c r="FHV28" s="92"/>
      <c r="FHW28" s="92"/>
      <c r="FHX28" s="92"/>
      <c r="FHY28" s="92"/>
      <c r="FHZ28" s="92"/>
      <c r="FIA28" s="92"/>
      <c r="FIB28" s="92"/>
      <c r="FIC28" s="92"/>
      <c r="FID28" s="92"/>
      <c r="FIE28" s="92"/>
      <c r="FIF28" s="92"/>
      <c r="FIG28" s="92"/>
      <c r="FIH28" s="92"/>
      <c r="FII28" s="92"/>
      <c r="FIJ28" s="92"/>
      <c r="FIK28" s="92"/>
      <c r="FIL28" s="92"/>
      <c r="FIM28" s="92"/>
      <c r="FIN28" s="92"/>
      <c r="FIO28" s="92"/>
      <c r="FIP28" s="92"/>
      <c r="FIQ28" s="92"/>
      <c r="FIR28" s="92"/>
      <c r="FIS28" s="92"/>
      <c r="FIT28" s="92"/>
      <c r="FIU28" s="92"/>
      <c r="FIV28" s="92"/>
      <c r="FIW28" s="92"/>
      <c r="FIX28" s="92"/>
      <c r="FIY28" s="92"/>
      <c r="FIZ28" s="92"/>
      <c r="FJA28" s="92"/>
      <c r="FJB28" s="92"/>
      <c r="FJC28" s="92"/>
      <c r="FJD28" s="92"/>
      <c r="FJE28" s="92"/>
      <c r="FJF28" s="92"/>
      <c r="FJG28" s="92"/>
      <c r="FJH28" s="92"/>
      <c r="FJI28" s="92"/>
      <c r="FJJ28" s="92"/>
      <c r="FJK28" s="92"/>
      <c r="FJL28" s="92"/>
      <c r="FJM28" s="92"/>
      <c r="FJN28" s="92"/>
      <c r="FJO28" s="92"/>
      <c r="FJP28" s="92"/>
      <c r="FJQ28" s="92"/>
      <c r="FJR28" s="92"/>
      <c r="FJS28" s="92"/>
      <c r="FJT28" s="92"/>
      <c r="FJU28" s="92"/>
      <c r="FJV28" s="92"/>
      <c r="FJW28" s="92"/>
      <c r="FJX28" s="92"/>
      <c r="FJY28" s="92"/>
      <c r="FJZ28" s="92"/>
      <c r="FKA28" s="92"/>
      <c r="FKB28" s="92"/>
      <c r="FKC28" s="92"/>
      <c r="FKD28" s="92"/>
      <c r="FKE28" s="92"/>
      <c r="FKF28" s="92"/>
      <c r="FKG28" s="92"/>
      <c r="FKH28" s="92"/>
      <c r="FKI28" s="92"/>
      <c r="FKJ28" s="92"/>
      <c r="FKK28" s="92"/>
      <c r="FKL28" s="92"/>
      <c r="FKM28" s="92"/>
      <c r="FKN28" s="92"/>
      <c r="FKO28" s="92"/>
      <c r="FKP28" s="92"/>
      <c r="FKQ28" s="92"/>
      <c r="FKR28" s="92"/>
      <c r="FKS28" s="92"/>
      <c r="FKT28" s="92"/>
      <c r="FKU28" s="92"/>
      <c r="FKV28" s="92"/>
      <c r="FKW28" s="92"/>
      <c r="FKX28" s="92"/>
      <c r="FKY28" s="92"/>
      <c r="FKZ28" s="92"/>
      <c r="FLA28" s="92"/>
      <c r="FLB28" s="92"/>
      <c r="FLC28" s="92"/>
      <c r="FLD28" s="92"/>
      <c r="FLE28" s="92"/>
      <c r="FLF28" s="92"/>
      <c r="FLG28" s="92"/>
      <c r="FLH28" s="92"/>
      <c r="FLI28" s="92"/>
      <c r="FLJ28" s="92"/>
      <c r="FLK28" s="92"/>
      <c r="FLL28" s="92"/>
      <c r="FLM28" s="92"/>
      <c r="FLN28" s="92"/>
      <c r="FLO28" s="92"/>
      <c r="FLP28" s="92"/>
      <c r="FLQ28" s="92"/>
      <c r="FLR28" s="92"/>
      <c r="FLS28" s="92"/>
      <c r="FLT28" s="92"/>
      <c r="FLU28" s="92"/>
      <c r="FLV28" s="92"/>
      <c r="FLW28" s="92"/>
      <c r="FLX28" s="92"/>
      <c r="FLY28" s="92"/>
      <c r="FLZ28" s="92"/>
      <c r="FMA28" s="92"/>
      <c r="FMB28" s="92"/>
      <c r="FMC28" s="92"/>
      <c r="FMD28" s="92"/>
      <c r="FME28" s="92"/>
      <c r="FMF28" s="92"/>
      <c r="FMG28" s="92"/>
      <c r="FMH28" s="92"/>
      <c r="FMI28" s="92"/>
      <c r="FMJ28" s="92"/>
      <c r="FMK28" s="92"/>
      <c r="FML28" s="92"/>
      <c r="FMM28" s="92"/>
      <c r="FMN28" s="92"/>
      <c r="FMO28" s="92"/>
      <c r="FMP28" s="92"/>
      <c r="FMQ28" s="92"/>
      <c r="FMR28" s="92"/>
      <c r="FMS28" s="92"/>
      <c r="FMT28" s="92"/>
      <c r="FMU28" s="92"/>
      <c r="FMV28" s="92"/>
      <c r="FMW28" s="92"/>
      <c r="FMX28" s="92"/>
      <c r="FMY28" s="92"/>
      <c r="FMZ28" s="92"/>
      <c r="FNA28" s="92"/>
      <c r="FNB28" s="92"/>
      <c r="FNC28" s="92"/>
      <c r="FND28" s="92"/>
      <c r="FNE28" s="92"/>
      <c r="FNF28" s="92"/>
      <c r="FNG28" s="92"/>
      <c r="FNH28" s="92"/>
      <c r="FNI28" s="92"/>
      <c r="FNJ28" s="92"/>
      <c r="FNK28" s="92"/>
      <c r="FNL28" s="92"/>
      <c r="FNM28" s="92"/>
      <c r="FNN28" s="92"/>
      <c r="FNO28" s="92"/>
      <c r="FNP28" s="92"/>
      <c r="FNQ28" s="92"/>
      <c r="FNR28" s="92"/>
      <c r="FNS28" s="92"/>
      <c r="FNT28" s="92"/>
      <c r="FNU28" s="92"/>
      <c r="FNV28" s="92"/>
      <c r="FNW28" s="92"/>
      <c r="FNX28" s="92"/>
      <c r="FNY28" s="92"/>
      <c r="FNZ28" s="92"/>
      <c r="FOA28" s="92"/>
      <c r="FOB28" s="92"/>
      <c r="FOC28" s="92"/>
      <c r="FOD28" s="92"/>
      <c r="FOE28" s="92"/>
      <c r="FOF28" s="92"/>
      <c r="FOG28" s="92"/>
      <c r="FOH28" s="92"/>
      <c r="FOI28" s="92"/>
      <c r="FOJ28" s="92"/>
      <c r="FOK28" s="92"/>
      <c r="FOL28" s="92"/>
      <c r="FOM28" s="92"/>
      <c r="FON28" s="92"/>
      <c r="FOO28" s="92"/>
      <c r="FOP28" s="92"/>
      <c r="FOQ28" s="92"/>
      <c r="FOR28" s="92"/>
      <c r="FOS28" s="92"/>
      <c r="FOT28" s="92"/>
      <c r="FOU28" s="92"/>
      <c r="FOV28" s="92"/>
      <c r="FOW28" s="92"/>
      <c r="FOX28" s="92"/>
      <c r="FOY28" s="92"/>
      <c r="FOZ28" s="92"/>
      <c r="FPA28" s="92"/>
      <c r="FPB28" s="92"/>
      <c r="FPC28" s="92"/>
      <c r="FPD28" s="92"/>
      <c r="FPE28" s="92"/>
      <c r="FPF28" s="92"/>
      <c r="FPG28" s="92"/>
      <c r="FPH28" s="92"/>
      <c r="FPI28" s="92"/>
      <c r="FPJ28" s="92"/>
      <c r="FPK28" s="92"/>
      <c r="FPL28" s="92"/>
      <c r="FPM28" s="92"/>
      <c r="FPN28" s="92"/>
      <c r="FPO28" s="92"/>
      <c r="FPP28" s="92"/>
      <c r="FPQ28" s="92"/>
      <c r="FPR28" s="92"/>
      <c r="FPS28" s="92"/>
      <c r="FPT28" s="92"/>
      <c r="FPU28" s="92"/>
      <c r="FPV28" s="92"/>
      <c r="FPW28" s="92"/>
      <c r="FPX28" s="92"/>
      <c r="FPY28" s="92"/>
      <c r="FPZ28" s="92"/>
      <c r="FQA28" s="92"/>
      <c r="FQB28" s="92"/>
      <c r="FQC28" s="92"/>
      <c r="FQD28" s="92"/>
      <c r="FQE28" s="92"/>
      <c r="FQF28" s="92"/>
      <c r="FQG28" s="92"/>
      <c r="FQH28" s="92"/>
      <c r="FQI28" s="92"/>
      <c r="FQJ28" s="92"/>
      <c r="FQK28" s="92"/>
      <c r="FQL28" s="92"/>
      <c r="FQM28" s="92"/>
      <c r="FQN28" s="92"/>
      <c r="FQO28" s="92"/>
      <c r="FQP28" s="92"/>
      <c r="FQQ28" s="92"/>
      <c r="FQR28" s="92"/>
      <c r="FQS28" s="92"/>
      <c r="FQT28" s="92"/>
      <c r="FQU28" s="92"/>
      <c r="FQV28" s="92"/>
      <c r="FQW28" s="92"/>
      <c r="FQX28" s="92"/>
      <c r="FQY28" s="92"/>
      <c r="FQZ28" s="92"/>
      <c r="FRA28" s="92"/>
      <c r="FRB28" s="92"/>
      <c r="FRC28" s="92"/>
      <c r="FRD28" s="92"/>
      <c r="FRE28" s="92"/>
      <c r="FRF28" s="92"/>
      <c r="FRG28" s="92"/>
      <c r="FRH28" s="92"/>
      <c r="FRI28" s="92"/>
      <c r="FRJ28" s="92"/>
      <c r="FRK28" s="92"/>
      <c r="FRL28" s="92"/>
      <c r="FRM28" s="92"/>
      <c r="FRN28" s="92"/>
      <c r="FRO28" s="92"/>
      <c r="FRP28" s="92"/>
      <c r="FRQ28" s="92"/>
      <c r="FRR28" s="92"/>
      <c r="FRS28" s="92"/>
      <c r="FRT28" s="92"/>
      <c r="FRU28" s="92"/>
      <c r="FRV28" s="92"/>
      <c r="FRW28" s="92"/>
      <c r="FRX28" s="92"/>
      <c r="FRY28" s="92"/>
      <c r="FRZ28" s="92"/>
      <c r="FSA28" s="92"/>
      <c r="FSB28" s="92"/>
      <c r="FSC28" s="92"/>
      <c r="FSD28" s="92"/>
      <c r="FSE28" s="92"/>
      <c r="FSF28" s="92"/>
      <c r="FSG28" s="92"/>
      <c r="FSH28" s="92"/>
      <c r="FSI28" s="92"/>
      <c r="FSJ28" s="92"/>
      <c r="FSK28" s="92"/>
      <c r="FSL28" s="92"/>
      <c r="FSM28" s="92"/>
      <c r="FSN28" s="92"/>
      <c r="FSO28" s="92"/>
      <c r="FSP28" s="92"/>
      <c r="FSQ28" s="92"/>
      <c r="FSR28" s="92"/>
      <c r="FSS28" s="92"/>
      <c r="FST28" s="92"/>
      <c r="FSU28" s="92"/>
      <c r="FSV28" s="92"/>
      <c r="FSW28" s="92"/>
      <c r="FSX28" s="92"/>
      <c r="FSY28" s="92"/>
      <c r="FSZ28" s="92"/>
      <c r="FTA28" s="92"/>
      <c r="FTB28" s="92"/>
      <c r="FTC28" s="92"/>
      <c r="FTD28" s="92"/>
      <c r="FTE28" s="92"/>
      <c r="FTF28" s="92"/>
      <c r="FTG28" s="92"/>
      <c r="FTH28" s="92"/>
      <c r="FTI28" s="92"/>
      <c r="FTJ28" s="92"/>
      <c r="FTK28" s="92"/>
      <c r="FTL28" s="92"/>
      <c r="FTM28" s="92"/>
      <c r="FTN28" s="92"/>
      <c r="FTO28" s="92"/>
      <c r="FTP28" s="92"/>
      <c r="FTQ28" s="92"/>
      <c r="FTR28" s="92"/>
      <c r="FTS28" s="92"/>
      <c r="FTT28" s="92"/>
      <c r="FTU28" s="92"/>
      <c r="FTV28" s="92"/>
      <c r="FTW28" s="92"/>
      <c r="FTX28" s="92"/>
      <c r="FTY28" s="92"/>
      <c r="FTZ28" s="92"/>
      <c r="FUA28" s="92"/>
      <c r="FUB28" s="92"/>
      <c r="FUC28" s="92"/>
      <c r="FUD28" s="92"/>
      <c r="FUE28" s="92"/>
      <c r="FUF28" s="92"/>
      <c r="FUG28" s="92"/>
      <c r="FUH28" s="92"/>
      <c r="FUI28" s="92"/>
      <c r="FUJ28" s="92"/>
      <c r="FUK28" s="92"/>
      <c r="FUL28" s="92"/>
      <c r="FUM28" s="92"/>
      <c r="FUN28" s="92"/>
      <c r="FUO28" s="92"/>
      <c r="FUP28" s="92"/>
      <c r="FUQ28" s="92"/>
      <c r="FUR28" s="92"/>
      <c r="FUS28" s="92"/>
      <c r="FUT28" s="92"/>
      <c r="FUU28" s="92"/>
      <c r="FUV28" s="92"/>
      <c r="FUW28" s="92"/>
      <c r="FUX28" s="92"/>
      <c r="FUY28" s="92"/>
      <c r="FUZ28" s="92"/>
      <c r="FVA28" s="92"/>
      <c r="FVB28" s="92"/>
      <c r="FVC28" s="92"/>
      <c r="FVD28" s="92"/>
      <c r="FVE28" s="92"/>
      <c r="FVF28" s="92"/>
      <c r="FVG28" s="92"/>
      <c r="FVH28" s="92"/>
      <c r="FVI28" s="92"/>
      <c r="FVJ28" s="92"/>
      <c r="FVK28" s="92"/>
      <c r="FVL28" s="92"/>
      <c r="FVM28" s="92"/>
      <c r="FVN28" s="92"/>
      <c r="FVO28" s="92"/>
      <c r="FVP28" s="92"/>
      <c r="FVQ28" s="92"/>
      <c r="FVR28" s="92"/>
      <c r="FVS28" s="92"/>
      <c r="FVT28" s="92"/>
      <c r="FVU28" s="92"/>
      <c r="FVV28" s="92"/>
      <c r="FVW28" s="92"/>
      <c r="FVX28" s="92"/>
      <c r="FVY28" s="92"/>
      <c r="FVZ28" s="92"/>
      <c r="FWA28" s="92"/>
      <c r="FWB28" s="92"/>
      <c r="FWC28" s="92"/>
      <c r="FWD28" s="92"/>
      <c r="FWE28" s="92"/>
      <c r="FWF28" s="92"/>
      <c r="FWG28" s="92"/>
      <c r="FWH28" s="92"/>
      <c r="FWI28" s="92"/>
      <c r="FWJ28" s="92"/>
      <c r="FWK28" s="92"/>
      <c r="FWL28" s="92"/>
      <c r="FWM28" s="92"/>
      <c r="FWN28" s="92"/>
      <c r="FWO28" s="92"/>
      <c r="FWP28" s="92"/>
      <c r="FWQ28" s="92"/>
      <c r="FWR28" s="92"/>
      <c r="FWS28" s="92"/>
      <c r="FWT28" s="92"/>
      <c r="FWU28" s="92"/>
      <c r="FWV28" s="92"/>
      <c r="FWW28" s="92"/>
      <c r="FWX28" s="92"/>
      <c r="FWY28" s="92"/>
      <c r="FWZ28" s="92"/>
      <c r="FXA28" s="92"/>
      <c r="FXB28" s="92"/>
      <c r="FXC28" s="92"/>
      <c r="FXD28" s="92"/>
      <c r="FXE28" s="92"/>
      <c r="FXF28" s="92"/>
      <c r="FXG28" s="92"/>
      <c r="FXH28" s="92"/>
      <c r="FXI28" s="92"/>
      <c r="FXJ28" s="92"/>
      <c r="FXK28" s="92"/>
      <c r="FXL28" s="92"/>
      <c r="FXM28" s="92"/>
      <c r="FXN28" s="92"/>
      <c r="FXO28" s="92"/>
      <c r="FXP28" s="92"/>
      <c r="FXQ28" s="92"/>
      <c r="FXR28" s="92"/>
      <c r="FXS28" s="92"/>
      <c r="FXT28" s="92"/>
      <c r="FXU28" s="92"/>
      <c r="FXV28" s="92"/>
      <c r="FXW28" s="92"/>
      <c r="FXX28" s="92"/>
      <c r="FXY28" s="92"/>
      <c r="FXZ28" s="92"/>
      <c r="FYA28" s="92"/>
      <c r="FYB28" s="92"/>
      <c r="FYC28" s="92"/>
      <c r="FYD28" s="92"/>
      <c r="FYE28" s="92"/>
      <c r="FYF28" s="92"/>
      <c r="FYG28" s="92"/>
      <c r="FYH28" s="92"/>
      <c r="FYI28" s="92"/>
      <c r="FYJ28" s="92"/>
      <c r="FYK28" s="92"/>
      <c r="FYL28" s="92"/>
      <c r="FYM28" s="92"/>
      <c r="FYN28" s="92"/>
      <c r="FYO28" s="92"/>
      <c r="FYP28" s="92"/>
      <c r="FYQ28" s="92"/>
      <c r="FYR28" s="92"/>
      <c r="FYS28" s="92"/>
      <c r="FYT28" s="92"/>
      <c r="FYU28" s="92"/>
      <c r="FYV28" s="92"/>
      <c r="FYW28" s="92"/>
      <c r="FYX28" s="92"/>
      <c r="FYY28" s="92"/>
      <c r="FYZ28" s="92"/>
      <c r="FZA28" s="92"/>
      <c r="FZB28" s="92"/>
      <c r="FZC28" s="92"/>
      <c r="FZD28" s="92"/>
      <c r="FZE28" s="92"/>
      <c r="FZF28" s="92"/>
      <c r="FZG28" s="92"/>
      <c r="FZH28" s="92"/>
      <c r="FZI28" s="92"/>
      <c r="FZJ28" s="92"/>
      <c r="FZK28" s="92"/>
      <c r="FZL28" s="92"/>
      <c r="FZM28" s="92"/>
      <c r="FZN28" s="92"/>
      <c r="FZO28" s="92"/>
      <c r="FZP28" s="92"/>
      <c r="FZQ28" s="92"/>
      <c r="FZR28" s="92"/>
      <c r="FZS28" s="92"/>
      <c r="FZT28" s="92"/>
      <c r="FZU28" s="92"/>
      <c r="FZV28" s="92"/>
      <c r="FZW28" s="92"/>
      <c r="FZX28" s="92"/>
      <c r="FZY28" s="92"/>
      <c r="FZZ28" s="92"/>
      <c r="GAA28" s="92"/>
      <c r="GAB28" s="92"/>
      <c r="GAC28" s="92"/>
      <c r="GAD28" s="92"/>
      <c r="GAE28" s="92"/>
      <c r="GAF28" s="92"/>
      <c r="GAG28" s="92"/>
      <c r="GAH28" s="92"/>
      <c r="GAI28" s="92"/>
      <c r="GAJ28" s="92"/>
      <c r="GAK28" s="92"/>
      <c r="GAL28" s="92"/>
      <c r="GAM28" s="92"/>
      <c r="GAN28" s="92"/>
      <c r="GAO28" s="92"/>
      <c r="GAP28" s="92"/>
      <c r="GAQ28" s="92"/>
      <c r="GAR28" s="92"/>
      <c r="GAS28" s="92"/>
      <c r="GAT28" s="92"/>
      <c r="GAU28" s="92"/>
      <c r="GAV28" s="92"/>
      <c r="GAW28" s="92"/>
      <c r="GAX28" s="92"/>
      <c r="GAY28" s="92"/>
      <c r="GAZ28" s="92"/>
      <c r="GBA28" s="92"/>
      <c r="GBB28" s="92"/>
      <c r="GBC28" s="92"/>
      <c r="GBD28" s="92"/>
      <c r="GBE28" s="92"/>
      <c r="GBF28" s="92"/>
      <c r="GBG28" s="92"/>
      <c r="GBH28" s="92"/>
      <c r="GBI28" s="92"/>
      <c r="GBJ28" s="92"/>
      <c r="GBK28" s="92"/>
      <c r="GBL28" s="92"/>
      <c r="GBM28" s="92"/>
      <c r="GBN28" s="92"/>
      <c r="GBO28" s="92"/>
      <c r="GBP28" s="92"/>
      <c r="GBQ28" s="92"/>
      <c r="GBR28" s="92"/>
      <c r="GBS28" s="92"/>
      <c r="GBT28" s="92"/>
      <c r="GBU28" s="92"/>
      <c r="GBV28" s="92"/>
      <c r="GBW28" s="92"/>
      <c r="GBX28" s="92"/>
      <c r="GBY28" s="92"/>
      <c r="GBZ28" s="92"/>
      <c r="GCA28" s="92"/>
      <c r="GCB28" s="92"/>
      <c r="GCC28" s="92"/>
      <c r="GCD28" s="92"/>
      <c r="GCE28" s="92"/>
      <c r="GCF28" s="92"/>
      <c r="GCG28" s="92"/>
      <c r="GCH28" s="92"/>
      <c r="GCI28" s="92"/>
      <c r="GCJ28" s="92"/>
      <c r="GCK28" s="92"/>
      <c r="GCL28" s="92"/>
      <c r="GCM28" s="92"/>
      <c r="GCN28" s="92"/>
      <c r="GCO28" s="92"/>
      <c r="GCP28" s="92"/>
      <c r="GCQ28" s="92"/>
      <c r="GCR28" s="92"/>
      <c r="GCS28" s="92"/>
      <c r="GCT28" s="92"/>
      <c r="GCU28" s="92"/>
      <c r="GCV28" s="92"/>
      <c r="GCW28" s="92"/>
      <c r="GCX28" s="92"/>
      <c r="GCY28" s="92"/>
      <c r="GCZ28" s="92"/>
      <c r="GDA28" s="92"/>
      <c r="GDB28" s="92"/>
      <c r="GDC28" s="92"/>
      <c r="GDD28" s="92"/>
      <c r="GDE28" s="92"/>
      <c r="GDF28" s="92"/>
      <c r="GDG28" s="92"/>
      <c r="GDH28" s="92"/>
      <c r="GDI28" s="92"/>
      <c r="GDJ28" s="92"/>
      <c r="GDK28" s="92"/>
      <c r="GDL28" s="92"/>
      <c r="GDM28" s="92"/>
      <c r="GDN28" s="92"/>
      <c r="GDO28" s="92"/>
      <c r="GDP28" s="92"/>
      <c r="GDQ28" s="92"/>
      <c r="GDR28" s="92"/>
      <c r="GDS28" s="92"/>
      <c r="GDT28" s="92"/>
      <c r="GDU28" s="92"/>
      <c r="GDV28" s="92"/>
      <c r="GDW28" s="92"/>
      <c r="GDX28" s="92"/>
      <c r="GDY28" s="92"/>
      <c r="GDZ28" s="92"/>
      <c r="GEA28" s="92"/>
      <c r="GEB28" s="92"/>
      <c r="GEC28" s="92"/>
      <c r="GED28" s="92"/>
      <c r="GEE28" s="92"/>
      <c r="GEF28" s="92"/>
      <c r="GEG28" s="92"/>
      <c r="GEH28" s="92"/>
      <c r="GEI28" s="92"/>
      <c r="GEJ28" s="92"/>
      <c r="GEK28" s="92"/>
      <c r="GEL28" s="92"/>
      <c r="GEM28" s="92"/>
      <c r="GEN28" s="92"/>
      <c r="GEO28" s="92"/>
      <c r="GEP28" s="92"/>
      <c r="GEQ28" s="92"/>
      <c r="GER28" s="92"/>
      <c r="GES28" s="92"/>
      <c r="GET28" s="92"/>
      <c r="GEU28" s="92"/>
      <c r="GEV28" s="92"/>
      <c r="GEW28" s="92"/>
      <c r="GEX28" s="92"/>
      <c r="GEY28" s="92"/>
      <c r="GEZ28" s="92"/>
      <c r="GFA28" s="92"/>
      <c r="GFB28" s="92"/>
      <c r="GFC28" s="92"/>
      <c r="GFD28" s="92"/>
      <c r="GFE28" s="92"/>
      <c r="GFF28" s="92"/>
      <c r="GFG28" s="92"/>
      <c r="GFH28" s="92"/>
      <c r="GFI28" s="92"/>
      <c r="GFJ28" s="92"/>
      <c r="GFK28" s="92"/>
      <c r="GFL28" s="92"/>
      <c r="GFM28" s="92"/>
      <c r="GFN28" s="92"/>
      <c r="GFO28" s="92"/>
      <c r="GFP28" s="92"/>
      <c r="GFQ28" s="92"/>
      <c r="GFR28" s="92"/>
      <c r="GFS28" s="92"/>
      <c r="GFT28" s="92"/>
      <c r="GFU28" s="92"/>
      <c r="GFV28" s="92"/>
      <c r="GFW28" s="92"/>
      <c r="GFX28" s="92"/>
      <c r="GFY28" s="92"/>
      <c r="GFZ28" s="92"/>
      <c r="GGA28" s="92"/>
      <c r="GGB28" s="92"/>
      <c r="GGC28" s="92"/>
      <c r="GGD28" s="92"/>
      <c r="GGE28" s="92"/>
      <c r="GGF28" s="92"/>
      <c r="GGG28" s="92"/>
      <c r="GGH28" s="92"/>
      <c r="GGI28" s="92"/>
      <c r="GGJ28" s="92"/>
      <c r="GGK28" s="92"/>
      <c r="GGL28" s="92"/>
      <c r="GGM28" s="92"/>
      <c r="GGN28" s="92"/>
      <c r="GGO28" s="92"/>
      <c r="GGP28" s="92"/>
      <c r="GGQ28" s="92"/>
      <c r="GGR28" s="92"/>
      <c r="GGS28" s="92"/>
      <c r="GGT28" s="92"/>
      <c r="GGU28" s="92"/>
      <c r="GGV28" s="92"/>
      <c r="GGW28" s="92"/>
      <c r="GGX28" s="92"/>
      <c r="GGY28" s="92"/>
      <c r="GGZ28" s="92"/>
      <c r="GHA28" s="92"/>
      <c r="GHB28" s="92"/>
      <c r="GHC28" s="92"/>
      <c r="GHD28" s="92"/>
      <c r="GHE28" s="92"/>
      <c r="GHF28" s="92"/>
      <c r="GHG28" s="92"/>
      <c r="GHH28" s="92"/>
      <c r="GHI28" s="92"/>
      <c r="GHJ28" s="92"/>
      <c r="GHK28" s="92"/>
      <c r="GHL28" s="92"/>
      <c r="GHM28" s="92"/>
      <c r="GHN28" s="92"/>
      <c r="GHO28" s="92"/>
      <c r="GHP28" s="92"/>
      <c r="GHQ28" s="92"/>
      <c r="GHR28" s="92"/>
      <c r="GHS28" s="92"/>
      <c r="GHT28" s="92"/>
      <c r="GHU28" s="92"/>
      <c r="GHV28" s="92"/>
      <c r="GHW28" s="92"/>
      <c r="GHX28" s="92"/>
      <c r="GHY28" s="92"/>
      <c r="GHZ28" s="92"/>
      <c r="GIA28" s="92"/>
      <c r="GIB28" s="92"/>
      <c r="GIC28" s="92"/>
      <c r="GID28" s="92"/>
      <c r="GIE28" s="92"/>
      <c r="GIF28" s="92"/>
      <c r="GIG28" s="92"/>
      <c r="GIH28" s="92"/>
      <c r="GII28" s="92"/>
      <c r="GIJ28" s="92"/>
      <c r="GIK28" s="92"/>
      <c r="GIL28" s="92"/>
      <c r="GIM28" s="92"/>
      <c r="GIN28" s="92"/>
      <c r="GIO28" s="92"/>
      <c r="GIP28" s="92"/>
      <c r="GIQ28" s="92"/>
      <c r="GIR28" s="92"/>
      <c r="GIS28" s="92"/>
      <c r="GIT28" s="92"/>
      <c r="GIU28" s="92"/>
      <c r="GIV28" s="92"/>
      <c r="GIW28" s="92"/>
      <c r="GIX28" s="92"/>
      <c r="GIY28" s="92"/>
      <c r="GIZ28" s="92"/>
      <c r="GJA28" s="92"/>
      <c r="GJB28" s="92"/>
      <c r="GJC28" s="92"/>
      <c r="GJD28" s="92"/>
      <c r="GJE28" s="92"/>
      <c r="GJF28" s="92"/>
      <c r="GJG28" s="92"/>
      <c r="GJH28" s="92"/>
      <c r="GJI28" s="92"/>
      <c r="GJJ28" s="92"/>
      <c r="GJK28" s="92"/>
      <c r="GJL28" s="92"/>
      <c r="GJM28" s="92"/>
      <c r="GJN28" s="92"/>
      <c r="GJO28" s="92"/>
      <c r="GJP28" s="92"/>
      <c r="GJQ28" s="92"/>
      <c r="GJR28" s="92"/>
      <c r="GJS28" s="92"/>
      <c r="GJT28" s="92"/>
      <c r="GJU28" s="92"/>
      <c r="GJV28" s="92"/>
      <c r="GJW28" s="92"/>
      <c r="GJX28" s="92"/>
      <c r="GJY28" s="92"/>
      <c r="GJZ28" s="92"/>
      <c r="GKA28" s="92"/>
      <c r="GKB28" s="92"/>
      <c r="GKC28" s="92"/>
      <c r="GKD28" s="92"/>
      <c r="GKE28" s="92"/>
      <c r="GKF28" s="92"/>
      <c r="GKG28" s="92"/>
      <c r="GKH28" s="92"/>
      <c r="GKI28" s="92"/>
      <c r="GKJ28" s="92"/>
      <c r="GKK28" s="92"/>
      <c r="GKL28" s="92"/>
      <c r="GKM28" s="92"/>
      <c r="GKN28" s="92"/>
      <c r="GKO28" s="92"/>
      <c r="GKP28" s="92"/>
      <c r="GKQ28" s="92"/>
      <c r="GKR28" s="92"/>
      <c r="GKS28" s="92"/>
      <c r="GKT28" s="92"/>
      <c r="GKU28" s="92"/>
      <c r="GKV28" s="92"/>
      <c r="GKW28" s="92"/>
      <c r="GKX28" s="92"/>
      <c r="GKY28" s="92"/>
      <c r="GKZ28" s="92"/>
      <c r="GLA28" s="92"/>
      <c r="GLB28" s="92"/>
      <c r="GLC28" s="92"/>
      <c r="GLD28" s="92"/>
      <c r="GLE28" s="92"/>
      <c r="GLF28" s="92"/>
      <c r="GLG28" s="92"/>
      <c r="GLH28" s="92"/>
      <c r="GLI28" s="92"/>
      <c r="GLJ28" s="92"/>
      <c r="GLK28" s="92"/>
      <c r="GLL28" s="92"/>
      <c r="GLM28" s="92"/>
      <c r="GLN28" s="92"/>
      <c r="GLO28" s="92"/>
      <c r="GLP28" s="92"/>
      <c r="GLQ28" s="92"/>
      <c r="GLR28" s="92"/>
      <c r="GLS28" s="92"/>
      <c r="GLT28" s="92"/>
      <c r="GLU28" s="92"/>
      <c r="GLV28" s="92"/>
      <c r="GLW28" s="92"/>
      <c r="GLX28" s="92"/>
      <c r="GLY28" s="92"/>
      <c r="GLZ28" s="92"/>
      <c r="GMA28" s="92"/>
      <c r="GMB28" s="92"/>
      <c r="GMC28" s="92"/>
      <c r="GMD28" s="92"/>
      <c r="GME28" s="92"/>
      <c r="GMF28" s="92"/>
      <c r="GMG28" s="92"/>
      <c r="GMH28" s="92"/>
      <c r="GMI28" s="92"/>
      <c r="GMJ28" s="92"/>
      <c r="GMK28" s="92"/>
      <c r="GML28" s="92"/>
      <c r="GMM28" s="92"/>
      <c r="GMN28" s="92"/>
      <c r="GMO28" s="92"/>
      <c r="GMP28" s="92"/>
      <c r="GMQ28" s="92"/>
      <c r="GMR28" s="92"/>
      <c r="GMS28" s="92"/>
      <c r="GMT28" s="92"/>
      <c r="GMU28" s="92"/>
      <c r="GMV28" s="92"/>
      <c r="GMW28" s="92"/>
      <c r="GMX28" s="92"/>
      <c r="GMY28" s="92"/>
      <c r="GMZ28" s="92"/>
      <c r="GNA28" s="92"/>
      <c r="GNB28" s="92"/>
      <c r="GNC28" s="92"/>
      <c r="GND28" s="92"/>
      <c r="GNE28" s="92"/>
      <c r="GNF28" s="92"/>
      <c r="GNG28" s="92"/>
      <c r="GNH28" s="92"/>
      <c r="GNI28" s="92"/>
      <c r="GNJ28" s="92"/>
      <c r="GNK28" s="92"/>
      <c r="GNL28" s="92"/>
      <c r="GNM28" s="92"/>
      <c r="GNN28" s="92"/>
      <c r="GNO28" s="92"/>
      <c r="GNP28" s="92"/>
      <c r="GNQ28" s="92"/>
      <c r="GNR28" s="92"/>
      <c r="GNS28" s="92"/>
      <c r="GNT28" s="92"/>
      <c r="GNU28" s="92"/>
      <c r="GNV28" s="92"/>
      <c r="GNW28" s="92"/>
      <c r="GNX28" s="92"/>
      <c r="GNY28" s="92"/>
      <c r="GNZ28" s="92"/>
      <c r="GOA28" s="92"/>
      <c r="GOB28" s="92"/>
      <c r="GOC28" s="92"/>
      <c r="GOD28" s="92"/>
      <c r="GOE28" s="92"/>
      <c r="GOF28" s="92"/>
      <c r="GOG28" s="92"/>
      <c r="GOH28" s="92"/>
      <c r="GOI28" s="92"/>
      <c r="GOJ28" s="92"/>
      <c r="GOK28" s="92"/>
      <c r="GOL28" s="92"/>
      <c r="GOM28" s="92"/>
      <c r="GON28" s="92"/>
      <c r="GOO28" s="92"/>
      <c r="GOP28" s="92"/>
      <c r="GOQ28" s="92"/>
      <c r="GOR28" s="92"/>
      <c r="GOS28" s="92"/>
      <c r="GOT28" s="92"/>
      <c r="GOU28" s="92"/>
      <c r="GOV28" s="92"/>
      <c r="GOW28" s="92"/>
      <c r="GOX28" s="92"/>
      <c r="GOY28" s="92"/>
      <c r="GOZ28" s="92"/>
      <c r="GPA28" s="92"/>
      <c r="GPB28" s="92"/>
      <c r="GPC28" s="92"/>
      <c r="GPD28" s="92"/>
      <c r="GPE28" s="92"/>
      <c r="GPF28" s="92"/>
      <c r="GPG28" s="92"/>
      <c r="GPH28" s="92"/>
      <c r="GPI28" s="92"/>
      <c r="GPJ28" s="92"/>
      <c r="GPK28" s="92"/>
      <c r="GPL28" s="92"/>
      <c r="GPM28" s="92"/>
      <c r="GPN28" s="92"/>
      <c r="GPO28" s="92"/>
      <c r="GPP28" s="92"/>
      <c r="GPQ28" s="92"/>
      <c r="GPR28" s="92"/>
      <c r="GPS28" s="92"/>
      <c r="GPT28" s="92"/>
      <c r="GPU28" s="92"/>
      <c r="GPV28" s="92"/>
      <c r="GPW28" s="92"/>
      <c r="GPX28" s="92"/>
      <c r="GPY28" s="92"/>
      <c r="GPZ28" s="92"/>
      <c r="GQA28" s="92"/>
      <c r="GQB28" s="92"/>
      <c r="GQC28" s="92"/>
      <c r="GQD28" s="92"/>
      <c r="GQE28" s="92"/>
      <c r="GQF28" s="92"/>
      <c r="GQG28" s="92"/>
      <c r="GQH28" s="92"/>
      <c r="GQI28" s="92"/>
      <c r="GQJ28" s="92"/>
      <c r="GQK28" s="92"/>
      <c r="GQL28" s="92"/>
      <c r="GQM28" s="92"/>
      <c r="GQN28" s="92"/>
      <c r="GQO28" s="92"/>
      <c r="GQP28" s="92"/>
      <c r="GQQ28" s="92"/>
      <c r="GQR28" s="92"/>
      <c r="GQS28" s="92"/>
      <c r="GQT28" s="92"/>
      <c r="GQU28" s="92"/>
      <c r="GQV28" s="92"/>
      <c r="GQW28" s="92"/>
      <c r="GQX28" s="92"/>
      <c r="GQY28" s="92"/>
      <c r="GQZ28" s="92"/>
      <c r="GRA28" s="92"/>
      <c r="GRB28" s="92"/>
      <c r="GRC28" s="92"/>
      <c r="GRD28" s="92"/>
      <c r="GRE28" s="92"/>
      <c r="GRF28" s="92"/>
      <c r="GRG28" s="92"/>
      <c r="GRH28" s="92"/>
      <c r="GRI28" s="92"/>
      <c r="GRJ28" s="92"/>
      <c r="GRK28" s="92"/>
      <c r="GRL28" s="92"/>
      <c r="GRM28" s="92"/>
      <c r="GRN28" s="92"/>
      <c r="GRO28" s="92"/>
      <c r="GRP28" s="92"/>
      <c r="GRQ28" s="92"/>
      <c r="GRR28" s="92"/>
      <c r="GRS28" s="92"/>
      <c r="GRT28" s="92"/>
      <c r="GRU28" s="92"/>
      <c r="GRV28" s="92"/>
      <c r="GRW28" s="92"/>
      <c r="GRX28" s="92"/>
      <c r="GRY28" s="92"/>
      <c r="GRZ28" s="92"/>
      <c r="GSA28" s="92"/>
      <c r="GSB28" s="92"/>
      <c r="GSC28" s="92"/>
      <c r="GSD28" s="92"/>
      <c r="GSE28" s="92"/>
      <c r="GSF28" s="92"/>
      <c r="GSG28" s="92"/>
      <c r="GSH28" s="92"/>
      <c r="GSI28" s="92"/>
      <c r="GSJ28" s="92"/>
      <c r="GSK28" s="92"/>
      <c r="GSL28" s="92"/>
      <c r="GSM28" s="92"/>
      <c r="GSN28" s="92"/>
      <c r="GSO28" s="92"/>
      <c r="GSP28" s="92"/>
      <c r="GSQ28" s="92"/>
      <c r="GSR28" s="92"/>
      <c r="GSS28" s="92"/>
      <c r="GST28" s="92"/>
      <c r="GSU28" s="92"/>
      <c r="GSV28" s="92"/>
      <c r="GSW28" s="92"/>
      <c r="GSX28" s="92"/>
      <c r="GSY28" s="92"/>
      <c r="GSZ28" s="92"/>
      <c r="GTA28" s="92"/>
      <c r="GTB28" s="92"/>
      <c r="GTC28" s="92"/>
      <c r="GTD28" s="92"/>
      <c r="GTE28" s="92"/>
      <c r="GTF28" s="92"/>
      <c r="GTG28" s="92"/>
      <c r="GTH28" s="92"/>
      <c r="GTI28" s="92"/>
      <c r="GTJ28" s="92"/>
      <c r="GTK28" s="92"/>
      <c r="GTL28" s="92"/>
      <c r="GTM28" s="92"/>
      <c r="GTN28" s="92"/>
      <c r="GTO28" s="92"/>
      <c r="GTP28" s="92"/>
      <c r="GTQ28" s="92"/>
      <c r="GTR28" s="92"/>
      <c r="GTS28" s="92"/>
      <c r="GTT28" s="92"/>
      <c r="GTU28" s="92"/>
      <c r="GTV28" s="92"/>
      <c r="GTW28" s="92"/>
      <c r="GTX28" s="92"/>
      <c r="GTY28" s="92"/>
      <c r="GTZ28" s="92"/>
      <c r="GUA28" s="92"/>
      <c r="GUB28" s="92"/>
      <c r="GUC28" s="92"/>
      <c r="GUD28" s="92"/>
      <c r="GUE28" s="92"/>
      <c r="GUF28" s="92"/>
      <c r="GUG28" s="92"/>
      <c r="GUH28" s="92"/>
      <c r="GUI28" s="92"/>
      <c r="GUJ28" s="92"/>
      <c r="GUK28" s="92"/>
      <c r="GUL28" s="92"/>
      <c r="GUM28" s="92"/>
      <c r="GUN28" s="92"/>
      <c r="GUO28" s="92"/>
      <c r="GUP28" s="92"/>
      <c r="GUQ28" s="92"/>
      <c r="GUR28" s="92"/>
      <c r="GUS28" s="92"/>
      <c r="GUT28" s="92"/>
      <c r="GUU28" s="92"/>
      <c r="GUV28" s="92"/>
      <c r="GUW28" s="92"/>
      <c r="GUX28" s="92"/>
      <c r="GUY28" s="92"/>
      <c r="GUZ28" s="92"/>
      <c r="GVA28" s="92"/>
      <c r="GVB28" s="92"/>
      <c r="GVC28" s="92"/>
      <c r="GVD28" s="92"/>
      <c r="GVE28" s="92"/>
      <c r="GVF28" s="92"/>
      <c r="GVG28" s="92"/>
      <c r="GVH28" s="92"/>
      <c r="GVI28" s="92"/>
      <c r="GVJ28" s="92"/>
      <c r="GVK28" s="92"/>
      <c r="GVL28" s="92"/>
      <c r="GVM28" s="92"/>
      <c r="GVN28" s="92"/>
      <c r="GVO28" s="92"/>
      <c r="GVP28" s="92"/>
      <c r="GVQ28" s="92"/>
      <c r="GVR28" s="92"/>
      <c r="GVS28" s="92"/>
      <c r="GVT28" s="92"/>
      <c r="GVU28" s="92"/>
      <c r="GVV28" s="92"/>
      <c r="GVW28" s="92"/>
      <c r="GVX28" s="92"/>
      <c r="GVY28" s="92"/>
      <c r="GVZ28" s="92"/>
      <c r="GWA28" s="92"/>
      <c r="GWB28" s="92"/>
      <c r="GWC28" s="92"/>
      <c r="GWD28" s="92"/>
      <c r="GWE28" s="92"/>
      <c r="GWF28" s="92"/>
      <c r="GWG28" s="92"/>
      <c r="GWH28" s="92"/>
      <c r="GWI28" s="92"/>
      <c r="GWJ28" s="92"/>
      <c r="GWK28" s="92"/>
      <c r="GWL28" s="92"/>
      <c r="GWM28" s="92"/>
      <c r="GWN28" s="92"/>
      <c r="GWO28" s="92"/>
      <c r="GWP28" s="92"/>
      <c r="GWQ28" s="92"/>
      <c r="GWR28" s="92"/>
      <c r="GWS28" s="92"/>
      <c r="GWT28" s="92"/>
      <c r="GWU28" s="92"/>
      <c r="GWV28" s="92"/>
      <c r="GWW28" s="92"/>
      <c r="GWX28" s="92"/>
      <c r="GWY28" s="92"/>
      <c r="GWZ28" s="92"/>
      <c r="GXA28" s="92"/>
      <c r="GXB28" s="92"/>
      <c r="GXC28" s="92"/>
      <c r="GXD28" s="92"/>
      <c r="GXE28" s="92"/>
      <c r="GXF28" s="92"/>
      <c r="GXG28" s="92"/>
      <c r="GXH28" s="92"/>
      <c r="GXI28" s="92"/>
      <c r="GXJ28" s="92"/>
      <c r="GXK28" s="92"/>
      <c r="GXL28" s="92"/>
      <c r="GXM28" s="92"/>
      <c r="GXN28" s="92"/>
      <c r="GXO28" s="92"/>
      <c r="GXP28" s="92"/>
      <c r="GXQ28" s="92"/>
      <c r="GXR28" s="92"/>
      <c r="GXS28" s="92"/>
      <c r="GXT28" s="92"/>
      <c r="GXU28" s="92"/>
      <c r="GXV28" s="92"/>
      <c r="GXW28" s="92"/>
      <c r="GXX28" s="92"/>
      <c r="GXY28" s="92"/>
      <c r="GXZ28" s="92"/>
      <c r="GYA28" s="92"/>
      <c r="GYB28" s="92"/>
      <c r="GYC28" s="92"/>
      <c r="GYD28" s="92"/>
      <c r="GYE28" s="92"/>
      <c r="GYF28" s="92"/>
      <c r="GYG28" s="92"/>
      <c r="GYH28" s="92"/>
      <c r="GYI28" s="92"/>
      <c r="GYJ28" s="92"/>
      <c r="GYK28" s="92"/>
      <c r="GYL28" s="92"/>
      <c r="GYM28" s="92"/>
      <c r="GYN28" s="92"/>
      <c r="GYO28" s="92"/>
      <c r="GYP28" s="92"/>
      <c r="GYQ28" s="92"/>
      <c r="GYR28" s="92"/>
      <c r="GYS28" s="92"/>
      <c r="GYT28" s="92"/>
      <c r="GYU28" s="92"/>
      <c r="GYV28" s="92"/>
      <c r="GYW28" s="92"/>
      <c r="GYX28" s="92"/>
      <c r="GYY28" s="92"/>
      <c r="GYZ28" s="92"/>
      <c r="GZA28" s="92"/>
      <c r="GZB28" s="92"/>
      <c r="GZC28" s="92"/>
      <c r="GZD28" s="92"/>
      <c r="GZE28" s="92"/>
      <c r="GZF28" s="92"/>
      <c r="GZG28" s="92"/>
      <c r="GZH28" s="92"/>
      <c r="GZI28" s="92"/>
      <c r="GZJ28" s="92"/>
      <c r="GZK28" s="92"/>
      <c r="GZL28" s="92"/>
      <c r="GZM28" s="92"/>
      <c r="GZN28" s="92"/>
      <c r="GZO28" s="92"/>
      <c r="GZP28" s="92"/>
      <c r="GZQ28" s="92"/>
      <c r="GZR28" s="92"/>
      <c r="GZS28" s="92"/>
      <c r="GZT28" s="92"/>
      <c r="GZU28" s="92"/>
      <c r="GZV28" s="92"/>
      <c r="GZW28" s="92"/>
      <c r="GZX28" s="92"/>
      <c r="GZY28" s="92"/>
      <c r="GZZ28" s="92"/>
      <c r="HAA28" s="92"/>
      <c r="HAB28" s="92"/>
      <c r="HAC28" s="92"/>
      <c r="HAD28" s="92"/>
      <c r="HAE28" s="92"/>
      <c r="HAF28" s="92"/>
      <c r="HAG28" s="92"/>
      <c r="HAH28" s="92"/>
      <c r="HAI28" s="92"/>
      <c r="HAJ28" s="92"/>
      <c r="HAK28" s="92"/>
      <c r="HAL28" s="92"/>
      <c r="HAM28" s="92"/>
      <c r="HAN28" s="92"/>
      <c r="HAO28" s="92"/>
      <c r="HAP28" s="92"/>
      <c r="HAQ28" s="92"/>
      <c r="HAR28" s="92"/>
      <c r="HAS28" s="92"/>
      <c r="HAT28" s="92"/>
      <c r="HAU28" s="92"/>
      <c r="HAV28" s="92"/>
      <c r="HAW28" s="92"/>
      <c r="HAX28" s="92"/>
      <c r="HAY28" s="92"/>
      <c r="HAZ28" s="92"/>
      <c r="HBA28" s="92"/>
      <c r="HBB28" s="92"/>
      <c r="HBC28" s="92"/>
      <c r="HBD28" s="92"/>
      <c r="HBE28" s="92"/>
      <c r="HBF28" s="92"/>
      <c r="HBG28" s="92"/>
      <c r="HBH28" s="92"/>
      <c r="HBI28" s="92"/>
      <c r="HBJ28" s="92"/>
      <c r="HBK28" s="92"/>
      <c r="HBL28" s="92"/>
      <c r="HBM28" s="92"/>
      <c r="HBN28" s="92"/>
      <c r="HBO28" s="92"/>
      <c r="HBP28" s="92"/>
      <c r="HBQ28" s="92"/>
      <c r="HBR28" s="92"/>
      <c r="HBS28" s="92"/>
      <c r="HBT28" s="92"/>
      <c r="HBU28" s="92"/>
      <c r="HBV28" s="92"/>
      <c r="HBW28" s="92"/>
      <c r="HBX28" s="92"/>
      <c r="HBY28" s="92"/>
      <c r="HBZ28" s="92"/>
      <c r="HCA28" s="92"/>
      <c r="HCB28" s="92"/>
      <c r="HCC28" s="92"/>
      <c r="HCD28" s="92"/>
      <c r="HCE28" s="92"/>
      <c r="HCF28" s="92"/>
      <c r="HCG28" s="92"/>
      <c r="HCH28" s="92"/>
      <c r="HCI28" s="92"/>
      <c r="HCJ28" s="92"/>
      <c r="HCK28" s="92"/>
      <c r="HCL28" s="92"/>
      <c r="HCM28" s="92"/>
      <c r="HCN28" s="92"/>
      <c r="HCO28" s="92"/>
      <c r="HCP28" s="92"/>
      <c r="HCQ28" s="92"/>
      <c r="HCR28" s="92"/>
      <c r="HCS28" s="92"/>
      <c r="HCT28" s="92"/>
      <c r="HCU28" s="92"/>
      <c r="HCV28" s="92"/>
      <c r="HCW28" s="92"/>
      <c r="HCX28" s="92"/>
      <c r="HCY28" s="92"/>
      <c r="HCZ28" s="92"/>
      <c r="HDA28" s="92"/>
      <c r="HDB28" s="92"/>
      <c r="HDC28" s="92"/>
      <c r="HDD28" s="92"/>
      <c r="HDE28" s="92"/>
      <c r="HDF28" s="92"/>
      <c r="HDG28" s="92"/>
      <c r="HDH28" s="92"/>
      <c r="HDI28" s="92"/>
      <c r="HDJ28" s="92"/>
      <c r="HDK28" s="92"/>
      <c r="HDL28" s="92"/>
      <c r="HDM28" s="92"/>
      <c r="HDN28" s="92"/>
      <c r="HDO28" s="92"/>
      <c r="HDP28" s="92"/>
      <c r="HDQ28" s="92"/>
      <c r="HDR28" s="92"/>
      <c r="HDS28" s="92"/>
      <c r="HDT28" s="92"/>
      <c r="HDU28" s="92"/>
      <c r="HDV28" s="92"/>
      <c r="HDW28" s="92"/>
      <c r="HDX28" s="92"/>
      <c r="HDY28" s="92"/>
      <c r="HDZ28" s="92"/>
      <c r="HEA28" s="92"/>
      <c r="HEB28" s="92"/>
      <c r="HEC28" s="92"/>
      <c r="HED28" s="92"/>
      <c r="HEE28" s="92"/>
      <c r="HEF28" s="92"/>
      <c r="HEG28" s="92"/>
      <c r="HEH28" s="92"/>
      <c r="HEI28" s="92"/>
      <c r="HEJ28" s="92"/>
      <c r="HEK28" s="92"/>
      <c r="HEL28" s="92"/>
      <c r="HEM28" s="92"/>
      <c r="HEN28" s="92"/>
      <c r="HEO28" s="92"/>
      <c r="HEP28" s="92"/>
      <c r="HEQ28" s="92"/>
      <c r="HER28" s="92"/>
      <c r="HES28" s="92"/>
      <c r="HET28" s="92"/>
      <c r="HEU28" s="92"/>
      <c r="HEV28" s="92"/>
      <c r="HEW28" s="92"/>
      <c r="HEX28" s="92"/>
      <c r="HEY28" s="92"/>
      <c r="HEZ28" s="92"/>
      <c r="HFA28" s="92"/>
      <c r="HFB28" s="92"/>
      <c r="HFC28" s="92"/>
      <c r="HFD28" s="92"/>
      <c r="HFE28" s="92"/>
      <c r="HFF28" s="92"/>
      <c r="HFG28" s="92"/>
      <c r="HFH28" s="92"/>
      <c r="HFI28" s="92"/>
      <c r="HFJ28" s="92"/>
      <c r="HFK28" s="92"/>
      <c r="HFL28" s="92"/>
      <c r="HFM28" s="92"/>
      <c r="HFN28" s="92"/>
      <c r="HFO28" s="92"/>
      <c r="HFP28" s="92"/>
      <c r="HFQ28" s="92"/>
      <c r="HFR28" s="92"/>
      <c r="HFS28" s="92"/>
      <c r="HFT28" s="92"/>
      <c r="HFU28" s="92"/>
      <c r="HFV28" s="92"/>
      <c r="HFW28" s="92"/>
      <c r="HFX28" s="92"/>
      <c r="HFY28" s="92"/>
      <c r="HFZ28" s="92"/>
      <c r="HGA28" s="92"/>
      <c r="HGB28" s="92"/>
      <c r="HGC28" s="92"/>
      <c r="HGD28" s="92"/>
      <c r="HGE28" s="92"/>
      <c r="HGF28" s="92"/>
      <c r="HGG28" s="92"/>
      <c r="HGH28" s="92"/>
      <c r="HGI28" s="92"/>
      <c r="HGJ28" s="92"/>
      <c r="HGK28" s="92"/>
      <c r="HGL28" s="92"/>
      <c r="HGM28" s="92"/>
      <c r="HGN28" s="92"/>
      <c r="HGO28" s="92"/>
      <c r="HGP28" s="92"/>
      <c r="HGQ28" s="92"/>
      <c r="HGR28" s="92"/>
      <c r="HGS28" s="92"/>
      <c r="HGT28" s="92"/>
      <c r="HGU28" s="92"/>
      <c r="HGV28" s="92"/>
      <c r="HGW28" s="92"/>
      <c r="HGX28" s="92"/>
      <c r="HGY28" s="92"/>
      <c r="HGZ28" s="92"/>
      <c r="HHA28" s="92"/>
      <c r="HHB28" s="92"/>
      <c r="HHC28" s="92"/>
      <c r="HHD28" s="92"/>
      <c r="HHE28" s="92"/>
      <c r="HHF28" s="92"/>
      <c r="HHG28" s="92"/>
      <c r="HHH28" s="92"/>
      <c r="HHI28" s="92"/>
      <c r="HHJ28" s="92"/>
      <c r="HHK28" s="92"/>
      <c r="HHL28" s="92"/>
      <c r="HHM28" s="92"/>
      <c r="HHN28" s="92"/>
      <c r="HHO28" s="92"/>
      <c r="HHP28" s="92"/>
      <c r="HHQ28" s="92"/>
      <c r="HHR28" s="92"/>
      <c r="HHS28" s="92"/>
      <c r="HHT28" s="92"/>
      <c r="HHU28" s="92"/>
      <c r="HHV28" s="92"/>
      <c r="HHW28" s="92"/>
      <c r="HHX28" s="92"/>
      <c r="HHY28" s="92"/>
      <c r="HHZ28" s="92"/>
      <c r="HIA28" s="92"/>
      <c r="HIB28" s="92"/>
      <c r="HIC28" s="92"/>
      <c r="HID28" s="92"/>
      <c r="HIE28" s="92"/>
      <c r="HIF28" s="92"/>
      <c r="HIG28" s="92"/>
      <c r="HIH28" s="92"/>
      <c r="HII28" s="92"/>
      <c r="HIJ28" s="92"/>
      <c r="HIK28" s="92"/>
      <c r="HIL28" s="92"/>
      <c r="HIM28" s="92"/>
      <c r="HIN28" s="92"/>
      <c r="HIO28" s="92"/>
      <c r="HIP28" s="92"/>
      <c r="HIQ28" s="92"/>
      <c r="HIR28" s="92"/>
      <c r="HIS28" s="92"/>
      <c r="HIT28" s="92"/>
      <c r="HIU28" s="92"/>
      <c r="HIV28" s="92"/>
      <c r="HIW28" s="92"/>
      <c r="HIX28" s="92"/>
      <c r="HIY28" s="92"/>
      <c r="HIZ28" s="92"/>
      <c r="HJA28" s="92"/>
      <c r="HJB28" s="92"/>
      <c r="HJC28" s="92"/>
      <c r="HJD28" s="92"/>
      <c r="HJE28" s="92"/>
      <c r="HJF28" s="92"/>
      <c r="HJG28" s="92"/>
      <c r="HJH28" s="92"/>
      <c r="HJI28" s="92"/>
      <c r="HJJ28" s="92"/>
      <c r="HJK28" s="92"/>
      <c r="HJL28" s="92"/>
      <c r="HJM28" s="92"/>
      <c r="HJN28" s="92"/>
      <c r="HJO28" s="92"/>
      <c r="HJP28" s="92"/>
      <c r="HJQ28" s="92"/>
      <c r="HJR28" s="92"/>
      <c r="HJS28" s="92"/>
      <c r="HJT28" s="92"/>
      <c r="HJU28" s="92"/>
      <c r="HJV28" s="92"/>
      <c r="HJW28" s="92"/>
      <c r="HJX28" s="92"/>
      <c r="HJY28" s="92"/>
      <c r="HJZ28" s="92"/>
      <c r="HKA28" s="92"/>
      <c r="HKB28" s="92"/>
      <c r="HKC28" s="92"/>
      <c r="HKD28" s="92"/>
      <c r="HKE28" s="92"/>
      <c r="HKF28" s="92"/>
      <c r="HKG28" s="92"/>
      <c r="HKH28" s="92"/>
      <c r="HKI28" s="92"/>
      <c r="HKJ28" s="92"/>
      <c r="HKK28" s="92"/>
      <c r="HKL28" s="92"/>
      <c r="HKM28" s="92"/>
      <c r="HKN28" s="92"/>
      <c r="HKO28" s="92"/>
      <c r="HKP28" s="92"/>
      <c r="HKQ28" s="92"/>
      <c r="HKR28" s="92"/>
      <c r="HKS28" s="92"/>
      <c r="HKT28" s="92"/>
      <c r="HKU28" s="92"/>
      <c r="HKV28" s="92"/>
      <c r="HKW28" s="92"/>
      <c r="HKX28" s="92"/>
      <c r="HKY28" s="92"/>
      <c r="HKZ28" s="92"/>
      <c r="HLA28" s="92"/>
      <c r="HLB28" s="92"/>
      <c r="HLC28" s="92"/>
      <c r="HLD28" s="92"/>
      <c r="HLE28" s="92"/>
      <c r="HLF28" s="92"/>
      <c r="HLG28" s="92"/>
      <c r="HLH28" s="92"/>
      <c r="HLI28" s="92"/>
      <c r="HLJ28" s="92"/>
      <c r="HLK28" s="92"/>
      <c r="HLL28" s="92"/>
      <c r="HLM28" s="92"/>
      <c r="HLN28" s="92"/>
      <c r="HLO28" s="92"/>
      <c r="HLP28" s="92"/>
      <c r="HLQ28" s="92"/>
      <c r="HLR28" s="92"/>
      <c r="HLS28" s="92"/>
      <c r="HLT28" s="92"/>
      <c r="HLU28" s="92"/>
      <c r="HLV28" s="92"/>
      <c r="HLW28" s="92"/>
      <c r="HLX28" s="92"/>
      <c r="HLY28" s="92"/>
      <c r="HLZ28" s="92"/>
      <c r="HMA28" s="92"/>
      <c r="HMB28" s="92"/>
      <c r="HMC28" s="92"/>
      <c r="HMD28" s="92"/>
      <c r="HME28" s="92"/>
      <c r="HMF28" s="92"/>
      <c r="HMG28" s="92"/>
      <c r="HMH28" s="92"/>
      <c r="HMI28" s="92"/>
      <c r="HMJ28" s="92"/>
      <c r="HMK28" s="92"/>
      <c r="HML28" s="92"/>
      <c r="HMM28" s="92"/>
      <c r="HMN28" s="92"/>
      <c r="HMO28" s="92"/>
      <c r="HMP28" s="92"/>
      <c r="HMQ28" s="92"/>
      <c r="HMR28" s="92"/>
      <c r="HMS28" s="92"/>
      <c r="HMT28" s="92"/>
      <c r="HMU28" s="92"/>
      <c r="HMV28" s="92"/>
      <c r="HMW28" s="92"/>
      <c r="HMX28" s="92"/>
      <c r="HMY28" s="92"/>
      <c r="HMZ28" s="92"/>
      <c r="HNA28" s="92"/>
      <c r="HNB28" s="92"/>
      <c r="HNC28" s="92"/>
      <c r="HND28" s="92"/>
      <c r="HNE28" s="92"/>
      <c r="HNF28" s="92"/>
      <c r="HNG28" s="92"/>
      <c r="HNH28" s="92"/>
      <c r="HNI28" s="92"/>
      <c r="HNJ28" s="92"/>
      <c r="HNK28" s="92"/>
      <c r="HNL28" s="92"/>
      <c r="HNM28" s="92"/>
      <c r="HNN28" s="92"/>
      <c r="HNO28" s="92"/>
      <c r="HNP28" s="92"/>
      <c r="HNQ28" s="92"/>
      <c r="HNR28" s="92"/>
      <c r="HNS28" s="92"/>
      <c r="HNT28" s="92"/>
      <c r="HNU28" s="92"/>
      <c r="HNV28" s="92"/>
      <c r="HNW28" s="92"/>
      <c r="HNX28" s="92"/>
      <c r="HNY28" s="92"/>
      <c r="HNZ28" s="92"/>
      <c r="HOA28" s="92"/>
      <c r="HOB28" s="92"/>
      <c r="HOC28" s="92"/>
      <c r="HOD28" s="92"/>
      <c r="HOE28" s="92"/>
      <c r="HOF28" s="92"/>
      <c r="HOG28" s="92"/>
      <c r="HOH28" s="92"/>
      <c r="HOI28" s="92"/>
      <c r="HOJ28" s="92"/>
      <c r="HOK28" s="92"/>
      <c r="HOL28" s="92"/>
      <c r="HOM28" s="92"/>
      <c r="HON28" s="92"/>
      <c r="HOO28" s="92"/>
      <c r="HOP28" s="92"/>
      <c r="HOQ28" s="92"/>
      <c r="HOR28" s="92"/>
      <c r="HOS28" s="92"/>
      <c r="HOT28" s="92"/>
      <c r="HOU28" s="92"/>
      <c r="HOV28" s="92"/>
      <c r="HOW28" s="92"/>
      <c r="HOX28" s="92"/>
      <c r="HOY28" s="92"/>
      <c r="HOZ28" s="92"/>
      <c r="HPA28" s="92"/>
      <c r="HPB28" s="92"/>
      <c r="HPC28" s="92"/>
      <c r="HPD28" s="92"/>
      <c r="HPE28" s="92"/>
      <c r="HPF28" s="92"/>
      <c r="HPG28" s="92"/>
      <c r="HPH28" s="92"/>
      <c r="HPI28" s="92"/>
      <c r="HPJ28" s="92"/>
      <c r="HPK28" s="92"/>
      <c r="HPL28" s="92"/>
      <c r="HPM28" s="92"/>
      <c r="HPN28" s="92"/>
      <c r="HPO28" s="92"/>
      <c r="HPP28" s="92"/>
      <c r="HPQ28" s="92"/>
      <c r="HPR28" s="92"/>
      <c r="HPS28" s="92"/>
      <c r="HPT28" s="92"/>
      <c r="HPU28" s="92"/>
      <c r="HPV28" s="92"/>
      <c r="HPW28" s="92"/>
      <c r="HPX28" s="92"/>
      <c r="HPY28" s="92"/>
      <c r="HPZ28" s="92"/>
      <c r="HQA28" s="92"/>
      <c r="HQB28" s="92"/>
      <c r="HQC28" s="92"/>
      <c r="HQD28" s="92"/>
      <c r="HQE28" s="92"/>
      <c r="HQF28" s="92"/>
      <c r="HQG28" s="92"/>
      <c r="HQH28" s="92"/>
      <c r="HQI28" s="92"/>
      <c r="HQJ28" s="92"/>
      <c r="HQK28" s="92"/>
      <c r="HQL28" s="92"/>
      <c r="HQM28" s="92"/>
      <c r="HQN28" s="92"/>
      <c r="HQO28" s="92"/>
      <c r="HQP28" s="92"/>
      <c r="HQQ28" s="92"/>
      <c r="HQR28" s="92"/>
      <c r="HQS28" s="92"/>
      <c r="HQT28" s="92"/>
      <c r="HQU28" s="92"/>
      <c r="HQV28" s="92"/>
      <c r="HQW28" s="92"/>
      <c r="HQX28" s="92"/>
      <c r="HQY28" s="92"/>
      <c r="HQZ28" s="92"/>
      <c r="HRA28" s="92"/>
      <c r="HRB28" s="92"/>
      <c r="HRC28" s="92"/>
      <c r="HRD28" s="92"/>
      <c r="HRE28" s="92"/>
      <c r="HRF28" s="92"/>
      <c r="HRG28" s="92"/>
      <c r="HRH28" s="92"/>
      <c r="HRI28" s="92"/>
      <c r="HRJ28" s="92"/>
      <c r="HRK28" s="92"/>
      <c r="HRL28" s="92"/>
      <c r="HRM28" s="92"/>
      <c r="HRN28" s="92"/>
      <c r="HRO28" s="92"/>
      <c r="HRP28" s="92"/>
      <c r="HRQ28" s="92"/>
      <c r="HRR28" s="92"/>
      <c r="HRS28" s="92"/>
      <c r="HRT28" s="92"/>
      <c r="HRU28" s="92"/>
      <c r="HRV28" s="92"/>
      <c r="HRW28" s="92"/>
      <c r="HRX28" s="92"/>
      <c r="HRY28" s="92"/>
      <c r="HRZ28" s="92"/>
      <c r="HSA28" s="92"/>
      <c r="HSB28" s="92"/>
      <c r="HSC28" s="92"/>
      <c r="HSD28" s="92"/>
      <c r="HSE28" s="92"/>
      <c r="HSF28" s="92"/>
      <c r="HSG28" s="92"/>
      <c r="HSH28" s="92"/>
      <c r="HSI28" s="92"/>
      <c r="HSJ28" s="92"/>
      <c r="HSK28" s="92"/>
      <c r="HSL28" s="92"/>
      <c r="HSM28" s="92"/>
      <c r="HSN28" s="92"/>
      <c r="HSO28" s="92"/>
      <c r="HSP28" s="92"/>
      <c r="HSQ28" s="92"/>
      <c r="HSR28" s="92"/>
      <c r="HSS28" s="92"/>
      <c r="HST28" s="92"/>
      <c r="HSU28" s="92"/>
      <c r="HSV28" s="92"/>
      <c r="HSW28" s="92"/>
      <c r="HSX28" s="92"/>
      <c r="HSY28" s="92"/>
      <c r="HSZ28" s="92"/>
      <c r="HTA28" s="92"/>
      <c r="HTB28" s="92"/>
      <c r="HTC28" s="92"/>
      <c r="HTD28" s="92"/>
      <c r="HTE28" s="92"/>
      <c r="HTF28" s="92"/>
      <c r="HTG28" s="92"/>
      <c r="HTH28" s="92"/>
      <c r="HTI28" s="92"/>
      <c r="HTJ28" s="92"/>
      <c r="HTK28" s="92"/>
      <c r="HTL28" s="92"/>
      <c r="HTM28" s="92"/>
      <c r="HTN28" s="92"/>
      <c r="HTO28" s="92"/>
      <c r="HTP28" s="92"/>
      <c r="HTQ28" s="92"/>
      <c r="HTR28" s="92"/>
      <c r="HTS28" s="92"/>
      <c r="HTT28" s="92"/>
      <c r="HTU28" s="92"/>
      <c r="HTV28" s="92"/>
      <c r="HTW28" s="92"/>
      <c r="HTX28" s="92"/>
      <c r="HTY28" s="92"/>
      <c r="HTZ28" s="92"/>
      <c r="HUA28" s="92"/>
      <c r="HUB28" s="92"/>
      <c r="HUC28" s="92"/>
      <c r="HUD28" s="92"/>
      <c r="HUE28" s="92"/>
      <c r="HUF28" s="92"/>
      <c r="HUG28" s="92"/>
      <c r="HUH28" s="92"/>
      <c r="HUI28" s="92"/>
      <c r="HUJ28" s="92"/>
      <c r="HUK28" s="92"/>
      <c r="HUL28" s="92"/>
      <c r="HUM28" s="92"/>
      <c r="HUN28" s="92"/>
      <c r="HUO28" s="92"/>
      <c r="HUP28" s="92"/>
      <c r="HUQ28" s="92"/>
      <c r="HUR28" s="92"/>
      <c r="HUS28" s="92"/>
      <c r="HUT28" s="92"/>
      <c r="HUU28" s="92"/>
      <c r="HUV28" s="92"/>
      <c r="HUW28" s="92"/>
      <c r="HUX28" s="92"/>
      <c r="HUY28" s="92"/>
      <c r="HUZ28" s="92"/>
      <c r="HVA28" s="92"/>
      <c r="HVB28" s="92"/>
      <c r="HVC28" s="92"/>
      <c r="HVD28" s="92"/>
      <c r="HVE28" s="92"/>
      <c r="HVF28" s="92"/>
      <c r="HVG28" s="92"/>
      <c r="HVH28" s="92"/>
      <c r="HVI28" s="92"/>
      <c r="HVJ28" s="92"/>
      <c r="HVK28" s="92"/>
      <c r="HVL28" s="92"/>
      <c r="HVM28" s="92"/>
      <c r="HVN28" s="92"/>
      <c r="HVO28" s="92"/>
      <c r="HVP28" s="92"/>
      <c r="HVQ28" s="92"/>
      <c r="HVR28" s="92"/>
      <c r="HVS28" s="92"/>
      <c r="HVT28" s="92"/>
      <c r="HVU28" s="92"/>
      <c r="HVV28" s="92"/>
      <c r="HVW28" s="92"/>
      <c r="HVX28" s="92"/>
      <c r="HVY28" s="92"/>
      <c r="HVZ28" s="92"/>
      <c r="HWA28" s="92"/>
      <c r="HWB28" s="92"/>
      <c r="HWC28" s="92"/>
      <c r="HWD28" s="92"/>
      <c r="HWE28" s="92"/>
      <c r="HWF28" s="92"/>
      <c r="HWG28" s="92"/>
      <c r="HWH28" s="92"/>
      <c r="HWI28" s="92"/>
      <c r="HWJ28" s="92"/>
      <c r="HWK28" s="92"/>
      <c r="HWL28" s="92"/>
      <c r="HWM28" s="92"/>
      <c r="HWN28" s="92"/>
      <c r="HWO28" s="92"/>
      <c r="HWP28" s="92"/>
      <c r="HWQ28" s="92"/>
      <c r="HWR28" s="92"/>
      <c r="HWS28" s="92"/>
      <c r="HWT28" s="92"/>
      <c r="HWU28" s="92"/>
      <c r="HWV28" s="92"/>
      <c r="HWW28" s="92"/>
      <c r="HWX28" s="92"/>
      <c r="HWY28" s="92"/>
      <c r="HWZ28" s="92"/>
      <c r="HXA28" s="92"/>
      <c r="HXB28" s="92"/>
      <c r="HXC28" s="92"/>
      <c r="HXD28" s="92"/>
      <c r="HXE28" s="92"/>
      <c r="HXF28" s="92"/>
      <c r="HXG28" s="92"/>
      <c r="HXH28" s="92"/>
      <c r="HXI28" s="92"/>
      <c r="HXJ28" s="92"/>
      <c r="HXK28" s="92"/>
      <c r="HXL28" s="92"/>
      <c r="HXM28" s="92"/>
      <c r="HXN28" s="92"/>
      <c r="HXO28" s="92"/>
      <c r="HXP28" s="92"/>
      <c r="HXQ28" s="92"/>
      <c r="HXR28" s="92"/>
      <c r="HXS28" s="92"/>
      <c r="HXT28" s="92"/>
      <c r="HXU28" s="92"/>
      <c r="HXV28" s="92"/>
      <c r="HXW28" s="92"/>
      <c r="HXX28" s="92"/>
      <c r="HXY28" s="92"/>
      <c r="HXZ28" s="92"/>
      <c r="HYA28" s="92"/>
      <c r="HYB28" s="92"/>
      <c r="HYC28" s="92"/>
      <c r="HYD28" s="92"/>
      <c r="HYE28" s="92"/>
      <c r="HYF28" s="92"/>
      <c r="HYG28" s="92"/>
      <c r="HYH28" s="92"/>
      <c r="HYI28" s="92"/>
      <c r="HYJ28" s="92"/>
      <c r="HYK28" s="92"/>
      <c r="HYL28" s="92"/>
      <c r="HYM28" s="92"/>
      <c r="HYN28" s="92"/>
      <c r="HYO28" s="92"/>
      <c r="HYP28" s="92"/>
      <c r="HYQ28" s="92"/>
      <c r="HYR28" s="92"/>
      <c r="HYS28" s="92"/>
      <c r="HYT28" s="92"/>
      <c r="HYU28" s="92"/>
      <c r="HYV28" s="92"/>
      <c r="HYW28" s="92"/>
      <c r="HYX28" s="92"/>
      <c r="HYY28" s="92"/>
      <c r="HYZ28" s="92"/>
      <c r="HZA28" s="92"/>
      <c r="HZB28" s="92"/>
      <c r="HZC28" s="92"/>
      <c r="HZD28" s="92"/>
      <c r="HZE28" s="92"/>
      <c r="HZF28" s="92"/>
      <c r="HZG28" s="92"/>
      <c r="HZH28" s="92"/>
      <c r="HZI28" s="92"/>
      <c r="HZJ28" s="92"/>
      <c r="HZK28" s="92"/>
      <c r="HZL28" s="92"/>
      <c r="HZM28" s="92"/>
      <c r="HZN28" s="92"/>
      <c r="HZO28" s="92"/>
      <c r="HZP28" s="92"/>
      <c r="HZQ28" s="92"/>
      <c r="HZR28" s="92"/>
      <c r="HZS28" s="92"/>
      <c r="HZT28" s="92"/>
      <c r="HZU28" s="92"/>
      <c r="HZV28" s="92"/>
      <c r="HZW28" s="92"/>
      <c r="HZX28" s="92"/>
      <c r="HZY28" s="92"/>
      <c r="HZZ28" s="92"/>
      <c r="IAA28" s="92"/>
      <c r="IAB28" s="92"/>
      <c r="IAC28" s="92"/>
      <c r="IAD28" s="92"/>
      <c r="IAE28" s="92"/>
      <c r="IAF28" s="92"/>
      <c r="IAG28" s="92"/>
      <c r="IAH28" s="92"/>
      <c r="IAI28" s="92"/>
      <c r="IAJ28" s="92"/>
      <c r="IAK28" s="92"/>
      <c r="IAL28" s="92"/>
      <c r="IAM28" s="92"/>
      <c r="IAN28" s="92"/>
      <c r="IAO28" s="92"/>
      <c r="IAP28" s="92"/>
      <c r="IAQ28" s="92"/>
      <c r="IAR28" s="92"/>
      <c r="IAS28" s="92"/>
      <c r="IAT28" s="92"/>
      <c r="IAU28" s="92"/>
      <c r="IAV28" s="92"/>
      <c r="IAW28" s="92"/>
      <c r="IAX28" s="92"/>
      <c r="IAY28" s="92"/>
      <c r="IAZ28" s="92"/>
      <c r="IBA28" s="92"/>
      <c r="IBB28" s="92"/>
      <c r="IBC28" s="92"/>
      <c r="IBD28" s="92"/>
      <c r="IBE28" s="92"/>
      <c r="IBF28" s="92"/>
      <c r="IBG28" s="92"/>
      <c r="IBH28" s="92"/>
      <c r="IBI28" s="92"/>
      <c r="IBJ28" s="92"/>
      <c r="IBK28" s="92"/>
      <c r="IBL28" s="92"/>
      <c r="IBM28" s="92"/>
      <c r="IBN28" s="92"/>
      <c r="IBO28" s="92"/>
      <c r="IBP28" s="92"/>
      <c r="IBQ28" s="92"/>
      <c r="IBR28" s="92"/>
      <c r="IBS28" s="92"/>
      <c r="IBT28" s="92"/>
      <c r="IBU28" s="92"/>
      <c r="IBV28" s="92"/>
      <c r="IBW28" s="92"/>
      <c r="IBX28" s="92"/>
      <c r="IBY28" s="92"/>
      <c r="IBZ28" s="92"/>
      <c r="ICA28" s="92"/>
      <c r="ICB28" s="92"/>
      <c r="ICC28" s="92"/>
      <c r="ICD28" s="92"/>
      <c r="ICE28" s="92"/>
      <c r="ICF28" s="92"/>
      <c r="ICG28" s="92"/>
      <c r="ICH28" s="92"/>
      <c r="ICI28" s="92"/>
      <c r="ICJ28" s="92"/>
      <c r="ICK28" s="92"/>
      <c r="ICL28" s="92"/>
      <c r="ICM28" s="92"/>
      <c r="ICN28" s="92"/>
      <c r="ICO28" s="92"/>
      <c r="ICP28" s="92"/>
      <c r="ICQ28" s="92"/>
      <c r="ICR28" s="92"/>
      <c r="ICS28" s="92"/>
      <c r="ICT28" s="92"/>
      <c r="ICU28" s="92"/>
      <c r="ICV28" s="92"/>
      <c r="ICW28" s="92"/>
      <c r="ICX28" s="92"/>
      <c r="ICY28" s="92"/>
      <c r="ICZ28" s="92"/>
      <c r="IDA28" s="92"/>
      <c r="IDB28" s="92"/>
      <c r="IDC28" s="92"/>
      <c r="IDD28" s="92"/>
      <c r="IDE28" s="92"/>
      <c r="IDF28" s="92"/>
      <c r="IDG28" s="92"/>
      <c r="IDH28" s="92"/>
      <c r="IDI28" s="92"/>
      <c r="IDJ28" s="92"/>
      <c r="IDK28" s="92"/>
      <c r="IDL28" s="92"/>
      <c r="IDM28" s="92"/>
      <c r="IDN28" s="92"/>
      <c r="IDO28" s="92"/>
      <c r="IDP28" s="92"/>
      <c r="IDQ28" s="92"/>
      <c r="IDR28" s="92"/>
      <c r="IDS28" s="92"/>
      <c r="IDT28" s="92"/>
      <c r="IDU28" s="92"/>
      <c r="IDV28" s="92"/>
      <c r="IDW28" s="92"/>
      <c r="IDX28" s="92"/>
      <c r="IDY28" s="92"/>
      <c r="IDZ28" s="92"/>
      <c r="IEA28" s="92"/>
      <c r="IEB28" s="92"/>
      <c r="IEC28" s="92"/>
      <c r="IED28" s="92"/>
      <c r="IEE28" s="92"/>
      <c r="IEF28" s="92"/>
      <c r="IEG28" s="92"/>
      <c r="IEH28" s="92"/>
      <c r="IEI28" s="92"/>
      <c r="IEJ28" s="92"/>
      <c r="IEK28" s="92"/>
      <c r="IEL28" s="92"/>
      <c r="IEM28" s="92"/>
      <c r="IEN28" s="92"/>
      <c r="IEO28" s="92"/>
      <c r="IEP28" s="92"/>
      <c r="IEQ28" s="92"/>
      <c r="IER28" s="92"/>
      <c r="IES28" s="92"/>
      <c r="IET28" s="92"/>
      <c r="IEU28" s="92"/>
      <c r="IEV28" s="92"/>
      <c r="IEW28" s="92"/>
      <c r="IEX28" s="92"/>
      <c r="IEY28" s="92"/>
      <c r="IEZ28" s="92"/>
      <c r="IFA28" s="92"/>
      <c r="IFB28" s="92"/>
      <c r="IFC28" s="92"/>
      <c r="IFD28" s="92"/>
      <c r="IFE28" s="92"/>
      <c r="IFF28" s="92"/>
      <c r="IFG28" s="92"/>
      <c r="IFH28" s="92"/>
      <c r="IFI28" s="92"/>
      <c r="IFJ28" s="92"/>
      <c r="IFK28" s="92"/>
      <c r="IFL28" s="92"/>
      <c r="IFM28" s="92"/>
      <c r="IFN28" s="92"/>
      <c r="IFO28" s="92"/>
      <c r="IFP28" s="92"/>
      <c r="IFQ28" s="92"/>
      <c r="IFR28" s="92"/>
      <c r="IFS28" s="92"/>
      <c r="IFT28" s="92"/>
      <c r="IFU28" s="92"/>
      <c r="IFV28" s="92"/>
      <c r="IFW28" s="92"/>
      <c r="IFX28" s="92"/>
      <c r="IFY28" s="92"/>
      <c r="IFZ28" s="92"/>
      <c r="IGA28" s="92"/>
      <c r="IGB28" s="92"/>
      <c r="IGC28" s="92"/>
      <c r="IGD28" s="92"/>
      <c r="IGE28" s="92"/>
      <c r="IGF28" s="92"/>
      <c r="IGG28" s="92"/>
      <c r="IGH28" s="92"/>
      <c r="IGI28" s="92"/>
      <c r="IGJ28" s="92"/>
      <c r="IGK28" s="92"/>
      <c r="IGL28" s="92"/>
      <c r="IGM28" s="92"/>
      <c r="IGN28" s="92"/>
      <c r="IGO28" s="92"/>
      <c r="IGP28" s="92"/>
      <c r="IGQ28" s="92"/>
      <c r="IGR28" s="92"/>
      <c r="IGS28" s="92"/>
      <c r="IGT28" s="92"/>
      <c r="IGU28" s="92"/>
      <c r="IGV28" s="92"/>
      <c r="IGW28" s="92"/>
      <c r="IGX28" s="92"/>
      <c r="IGY28" s="92"/>
      <c r="IGZ28" s="92"/>
      <c r="IHA28" s="92"/>
      <c r="IHB28" s="92"/>
      <c r="IHC28" s="92"/>
      <c r="IHD28" s="92"/>
      <c r="IHE28" s="92"/>
      <c r="IHF28" s="92"/>
      <c r="IHG28" s="92"/>
      <c r="IHH28" s="92"/>
      <c r="IHI28" s="92"/>
      <c r="IHJ28" s="92"/>
      <c r="IHK28" s="92"/>
      <c r="IHL28" s="92"/>
      <c r="IHM28" s="92"/>
      <c r="IHN28" s="92"/>
      <c r="IHO28" s="92"/>
      <c r="IHP28" s="92"/>
      <c r="IHQ28" s="92"/>
      <c r="IHR28" s="92"/>
      <c r="IHS28" s="92"/>
      <c r="IHT28" s="92"/>
      <c r="IHU28" s="92"/>
      <c r="IHV28" s="92"/>
      <c r="IHW28" s="92"/>
      <c r="IHX28" s="92"/>
      <c r="IHY28" s="92"/>
      <c r="IHZ28" s="92"/>
      <c r="IIA28" s="92"/>
      <c r="IIB28" s="92"/>
      <c r="IIC28" s="92"/>
      <c r="IID28" s="92"/>
      <c r="IIE28" s="92"/>
      <c r="IIF28" s="92"/>
      <c r="IIG28" s="92"/>
      <c r="IIH28" s="92"/>
      <c r="III28" s="92"/>
      <c r="IIJ28" s="92"/>
      <c r="IIK28" s="92"/>
      <c r="IIL28" s="92"/>
      <c r="IIM28" s="92"/>
      <c r="IIN28" s="92"/>
      <c r="IIO28" s="92"/>
      <c r="IIP28" s="92"/>
      <c r="IIQ28" s="92"/>
      <c r="IIR28" s="92"/>
      <c r="IIS28" s="92"/>
      <c r="IIT28" s="92"/>
      <c r="IIU28" s="92"/>
      <c r="IIV28" s="92"/>
      <c r="IIW28" s="92"/>
      <c r="IIX28" s="92"/>
      <c r="IIY28" s="92"/>
      <c r="IIZ28" s="92"/>
      <c r="IJA28" s="92"/>
      <c r="IJB28" s="92"/>
      <c r="IJC28" s="92"/>
      <c r="IJD28" s="92"/>
      <c r="IJE28" s="92"/>
      <c r="IJF28" s="92"/>
      <c r="IJG28" s="92"/>
      <c r="IJH28" s="92"/>
      <c r="IJI28" s="92"/>
      <c r="IJJ28" s="92"/>
      <c r="IJK28" s="92"/>
      <c r="IJL28" s="92"/>
      <c r="IJM28" s="92"/>
      <c r="IJN28" s="92"/>
      <c r="IJO28" s="92"/>
      <c r="IJP28" s="92"/>
      <c r="IJQ28" s="92"/>
      <c r="IJR28" s="92"/>
      <c r="IJS28" s="92"/>
      <c r="IJT28" s="92"/>
      <c r="IJU28" s="92"/>
      <c r="IJV28" s="92"/>
      <c r="IJW28" s="92"/>
      <c r="IJX28" s="92"/>
      <c r="IJY28" s="92"/>
      <c r="IJZ28" s="92"/>
      <c r="IKA28" s="92"/>
      <c r="IKB28" s="92"/>
      <c r="IKC28" s="92"/>
      <c r="IKD28" s="92"/>
      <c r="IKE28" s="92"/>
      <c r="IKF28" s="92"/>
      <c r="IKG28" s="92"/>
      <c r="IKH28" s="92"/>
      <c r="IKI28" s="92"/>
      <c r="IKJ28" s="92"/>
      <c r="IKK28" s="92"/>
      <c r="IKL28" s="92"/>
      <c r="IKM28" s="92"/>
      <c r="IKN28" s="92"/>
      <c r="IKO28" s="92"/>
      <c r="IKP28" s="92"/>
      <c r="IKQ28" s="92"/>
      <c r="IKR28" s="92"/>
      <c r="IKS28" s="92"/>
      <c r="IKT28" s="92"/>
      <c r="IKU28" s="92"/>
      <c r="IKV28" s="92"/>
      <c r="IKW28" s="92"/>
      <c r="IKX28" s="92"/>
      <c r="IKY28" s="92"/>
      <c r="IKZ28" s="92"/>
      <c r="ILA28" s="92"/>
      <c r="ILB28" s="92"/>
      <c r="ILC28" s="92"/>
      <c r="ILD28" s="92"/>
      <c r="ILE28" s="92"/>
      <c r="ILF28" s="92"/>
      <c r="ILG28" s="92"/>
      <c r="ILH28" s="92"/>
      <c r="ILI28" s="92"/>
      <c r="ILJ28" s="92"/>
      <c r="ILK28" s="92"/>
      <c r="ILL28" s="92"/>
      <c r="ILM28" s="92"/>
      <c r="ILN28" s="92"/>
      <c r="ILO28" s="92"/>
      <c r="ILP28" s="92"/>
      <c r="ILQ28" s="92"/>
      <c r="ILR28" s="92"/>
      <c r="ILS28" s="92"/>
      <c r="ILT28" s="92"/>
      <c r="ILU28" s="92"/>
      <c r="ILV28" s="92"/>
      <c r="ILW28" s="92"/>
      <c r="ILX28" s="92"/>
      <c r="ILY28" s="92"/>
      <c r="ILZ28" s="92"/>
      <c r="IMA28" s="92"/>
      <c r="IMB28" s="92"/>
      <c r="IMC28" s="92"/>
      <c r="IMD28" s="92"/>
      <c r="IME28" s="92"/>
      <c r="IMF28" s="92"/>
      <c r="IMG28" s="92"/>
      <c r="IMH28" s="92"/>
      <c r="IMI28" s="92"/>
      <c r="IMJ28" s="92"/>
      <c r="IMK28" s="92"/>
      <c r="IML28" s="92"/>
      <c r="IMM28" s="92"/>
      <c r="IMN28" s="92"/>
      <c r="IMO28" s="92"/>
      <c r="IMP28" s="92"/>
      <c r="IMQ28" s="92"/>
      <c r="IMR28" s="92"/>
      <c r="IMS28" s="92"/>
      <c r="IMT28" s="92"/>
      <c r="IMU28" s="92"/>
      <c r="IMV28" s="92"/>
      <c r="IMW28" s="92"/>
      <c r="IMX28" s="92"/>
      <c r="IMY28" s="92"/>
      <c r="IMZ28" s="92"/>
      <c r="INA28" s="92"/>
      <c r="INB28" s="92"/>
      <c r="INC28" s="92"/>
      <c r="IND28" s="92"/>
      <c r="INE28" s="92"/>
      <c r="INF28" s="92"/>
      <c r="ING28" s="92"/>
      <c r="INH28" s="92"/>
      <c r="INI28" s="92"/>
      <c r="INJ28" s="92"/>
      <c r="INK28" s="92"/>
      <c r="INL28" s="92"/>
      <c r="INM28" s="92"/>
      <c r="INN28" s="92"/>
      <c r="INO28" s="92"/>
      <c r="INP28" s="92"/>
      <c r="INQ28" s="92"/>
      <c r="INR28" s="92"/>
      <c r="INS28" s="92"/>
      <c r="INT28" s="92"/>
      <c r="INU28" s="92"/>
      <c r="INV28" s="92"/>
      <c r="INW28" s="92"/>
      <c r="INX28" s="92"/>
      <c r="INY28" s="92"/>
      <c r="INZ28" s="92"/>
      <c r="IOA28" s="92"/>
      <c r="IOB28" s="92"/>
      <c r="IOC28" s="92"/>
      <c r="IOD28" s="92"/>
      <c r="IOE28" s="92"/>
      <c r="IOF28" s="92"/>
      <c r="IOG28" s="92"/>
      <c r="IOH28" s="92"/>
      <c r="IOI28" s="92"/>
      <c r="IOJ28" s="92"/>
      <c r="IOK28" s="92"/>
      <c r="IOL28" s="92"/>
      <c r="IOM28" s="92"/>
      <c r="ION28" s="92"/>
      <c r="IOO28" s="92"/>
      <c r="IOP28" s="92"/>
      <c r="IOQ28" s="92"/>
      <c r="IOR28" s="92"/>
      <c r="IOS28" s="92"/>
      <c r="IOT28" s="92"/>
      <c r="IOU28" s="92"/>
      <c r="IOV28" s="92"/>
      <c r="IOW28" s="92"/>
      <c r="IOX28" s="92"/>
      <c r="IOY28" s="92"/>
      <c r="IOZ28" s="92"/>
      <c r="IPA28" s="92"/>
      <c r="IPB28" s="92"/>
      <c r="IPC28" s="92"/>
      <c r="IPD28" s="92"/>
      <c r="IPE28" s="92"/>
      <c r="IPF28" s="92"/>
      <c r="IPG28" s="92"/>
      <c r="IPH28" s="92"/>
      <c r="IPI28" s="92"/>
      <c r="IPJ28" s="92"/>
      <c r="IPK28" s="92"/>
      <c r="IPL28" s="92"/>
      <c r="IPM28" s="92"/>
      <c r="IPN28" s="92"/>
      <c r="IPO28" s="92"/>
      <c r="IPP28" s="92"/>
      <c r="IPQ28" s="92"/>
      <c r="IPR28" s="92"/>
      <c r="IPS28" s="92"/>
      <c r="IPT28" s="92"/>
      <c r="IPU28" s="92"/>
      <c r="IPV28" s="92"/>
      <c r="IPW28" s="92"/>
      <c r="IPX28" s="92"/>
      <c r="IPY28" s="92"/>
      <c r="IPZ28" s="92"/>
      <c r="IQA28" s="92"/>
      <c r="IQB28" s="92"/>
      <c r="IQC28" s="92"/>
      <c r="IQD28" s="92"/>
      <c r="IQE28" s="92"/>
      <c r="IQF28" s="92"/>
      <c r="IQG28" s="92"/>
      <c r="IQH28" s="92"/>
      <c r="IQI28" s="92"/>
      <c r="IQJ28" s="92"/>
      <c r="IQK28" s="92"/>
      <c r="IQL28" s="92"/>
      <c r="IQM28" s="92"/>
      <c r="IQN28" s="92"/>
      <c r="IQO28" s="92"/>
      <c r="IQP28" s="92"/>
      <c r="IQQ28" s="92"/>
      <c r="IQR28" s="92"/>
      <c r="IQS28" s="92"/>
      <c r="IQT28" s="92"/>
      <c r="IQU28" s="92"/>
      <c r="IQV28" s="92"/>
      <c r="IQW28" s="92"/>
      <c r="IQX28" s="92"/>
      <c r="IQY28" s="92"/>
      <c r="IQZ28" s="92"/>
      <c r="IRA28" s="92"/>
      <c r="IRB28" s="92"/>
      <c r="IRC28" s="92"/>
      <c r="IRD28" s="92"/>
      <c r="IRE28" s="92"/>
      <c r="IRF28" s="92"/>
      <c r="IRG28" s="92"/>
      <c r="IRH28" s="92"/>
      <c r="IRI28" s="92"/>
      <c r="IRJ28" s="92"/>
      <c r="IRK28" s="92"/>
      <c r="IRL28" s="92"/>
      <c r="IRM28" s="92"/>
      <c r="IRN28" s="92"/>
      <c r="IRO28" s="92"/>
      <c r="IRP28" s="92"/>
      <c r="IRQ28" s="92"/>
      <c r="IRR28" s="92"/>
      <c r="IRS28" s="92"/>
      <c r="IRT28" s="92"/>
      <c r="IRU28" s="92"/>
      <c r="IRV28" s="92"/>
      <c r="IRW28" s="92"/>
      <c r="IRX28" s="92"/>
      <c r="IRY28" s="92"/>
      <c r="IRZ28" s="92"/>
      <c r="ISA28" s="92"/>
      <c r="ISB28" s="92"/>
      <c r="ISC28" s="92"/>
      <c r="ISD28" s="92"/>
      <c r="ISE28" s="92"/>
      <c r="ISF28" s="92"/>
      <c r="ISG28" s="92"/>
      <c r="ISH28" s="92"/>
      <c r="ISI28" s="92"/>
      <c r="ISJ28" s="92"/>
      <c r="ISK28" s="92"/>
      <c r="ISL28" s="92"/>
      <c r="ISM28" s="92"/>
      <c r="ISN28" s="92"/>
      <c r="ISO28" s="92"/>
      <c r="ISP28" s="92"/>
      <c r="ISQ28" s="92"/>
      <c r="ISR28" s="92"/>
      <c r="ISS28" s="92"/>
      <c r="IST28" s="92"/>
      <c r="ISU28" s="92"/>
      <c r="ISV28" s="92"/>
      <c r="ISW28" s="92"/>
      <c r="ISX28" s="92"/>
      <c r="ISY28" s="92"/>
      <c r="ISZ28" s="92"/>
      <c r="ITA28" s="92"/>
      <c r="ITB28" s="92"/>
      <c r="ITC28" s="92"/>
      <c r="ITD28" s="92"/>
      <c r="ITE28" s="92"/>
      <c r="ITF28" s="92"/>
      <c r="ITG28" s="92"/>
      <c r="ITH28" s="92"/>
      <c r="ITI28" s="92"/>
      <c r="ITJ28" s="92"/>
      <c r="ITK28" s="92"/>
      <c r="ITL28" s="92"/>
      <c r="ITM28" s="92"/>
      <c r="ITN28" s="92"/>
      <c r="ITO28" s="92"/>
      <c r="ITP28" s="92"/>
      <c r="ITQ28" s="92"/>
      <c r="ITR28" s="92"/>
      <c r="ITS28" s="92"/>
      <c r="ITT28" s="92"/>
      <c r="ITU28" s="92"/>
      <c r="ITV28" s="92"/>
      <c r="ITW28" s="92"/>
      <c r="ITX28" s="92"/>
      <c r="ITY28" s="92"/>
      <c r="ITZ28" s="92"/>
      <c r="IUA28" s="92"/>
      <c r="IUB28" s="92"/>
      <c r="IUC28" s="92"/>
      <c r="IUD28" s="92"/>
      <c r="IUE28" s="92"/>
      <c r="IUF28" s="92"/>
      <c r="IUG28" s="92"/>
      <c r="IUH28" s="92"/>
      <c r="IUI28" s="92"/>
      <c r="IUJ28" s="92"/>
      <c r="IUK28" s="92"/>
      <c r="IUL28" s="92"/>
      <c r="IUM28" s="92"/>
      <c r="IUN28" s="92"/>
      <c r="IUO28" s="92"/>
      <c r="IUP28" s="92"/>
      <c r="IUQ28" s="92"/>
      <c r="IUR28" s="92"/>
      <c r="IUS28" s="92"/>
      <c r="IUT28" s="92"/>
      <c r="IUU28" s="92"/>
      <c r="IUV28" s="92"/>
      <c r="IUW28" s="92"/>
      <c r="IUX28" s="92"/>
      <c r="IUY28" s="92"/>
      <c r="IUZ28" s="92"/>
      <c r="IVA28" s="92"/>
      <c r="IVB28" s="92"/>
      <c r="IVC28" s="92"/>
      <c r="IVD28" s="92"/>
      <c r="IVE28" s="92"/>
      <c r="IVF28" s="92"/>
      <c r="IVG28" s="92"/>
      <c r="IVH28" s="92"/>
      <c r="IVI28" s="92"/>
      <c r="IVJ28" s="92"/>
      <c r="IVK28" s="92"/>
      <c r="IVL28" s="92"/>
      <c r="IVM28" s="92"/>
      <c r="IVN28" s="92"/>
      <c r="IVO28" s="92"/>
      <c r="IVP28" s="92"/>
      <c r="IVQ28" s="92"/>
      <c r="IVR28" s="92"/>
      <c r="IVS28" s="92"/>
      <c r="IVT28" s="92"/>
      <c r="IVU28" s="92"/>
      <c r="IVV28" s="92"/>
      <c r="IVW28" s="92"/>
      <c r="IVX28" s="92"/>
      <c r="IVY28" s="92"/>
      <c r="IVZ28" s="92"/>
      <c r="IWA28" s="92"/>
      <c r="IWB28" s="92"/>
      <c r="IWC28" s="92"/>
      <c r="IWD28" s="92"/>
      <c r="IWE28" s="92"/>
      <c r="IWF28" s="92"/>
      <c r="IWG28" s="92"/>
      <c r="IWH28" s="92"/>
      <c r="IWI28" s="92"/>
      <c r="IWJ28" s="92"/>
      <c r="IWK28" s="92"/>
      <c r="IWL28" s="92"/>
      <c r="IWM28" s="92"/>
      <c r="IWN28" s="92"/>
      <c r="IWO28" s="92"/>
      <c r="IWP28" s="92"/>
      <c r="IWQ28" s="92"/>
      <c r="IWR28" s="92"/>
      <c r="IWS28" s="92"/>
      <c r="IWT28" s="92"/>
      <c r="IWU28" s="92"/>
      <c r="IWV28" s="92"/>
      <c r="IWW28" s="92"/>
      <c r="IWX28" s="92"/>
      <c r="IWY28" s="92"/>
      <c r="IWZ28" s="92"/>
      <c r="IXA28" s="92"/>
      <c r="IXB28" s="92"/>
      <c r="IXC28" s="92"/>
      <c r="IXD28" s="92"/>
      <c r="IXE28" s="92"/>
      <c r="IXF28" s="92"/>
      <c r="IXG28" s="92"/>
      <c r="IXH28" s="92"/>
      <c r="IXI28" s="92"/>
      <c r="IXJ28" s="92"/>
      <c r="IXK28" s="92"/>
      <c r="IXL28" s="92"/>
      <c r="IXM28" s="92"/>
      <c r="IXN28" s="92"/>
      <c r="IXO28" s="92"/>
      <c r="IXP28" s="92"/>
      <c r="IXQ28" s="92"/>
      <c r="IXR28" s="92"/>
      <c r="IXS28" s="92"/>
      <c r="IXT28" s="92"/>
      <c r="IXU28" s="92"/>
      <c r="IXV28" s="92"/>
      <c r="IXW28" s="92"/>
      <c r="IXX28" s="92"/>
      <c r="IXY28" s="92"/>
      <c r="IXZ28" s="92"/>
      <c r="IYA28" s="92"/>
      <c r="IYB28" s="92"/>
      <c r="IYC28" s="92"/>
      <c r="IYD28" s="92"/>
      <c r="IYE28" s="92"/>
      <c r="IYF28" s="92"/>
      <c r="IYG28" s="92"/>
      <c r="IYH28" s="92"/>
      <c r="IYI28" s="92"/>
      <c r="IYJ28" s="92"/>
      <c r="IYK28" s="92"/>
      <c r="IYL28" s="92"/>
      <c r="IYM28" s="92"/>
      <c r="IYN28" s="92"/>
      <c r="IYO28" s="92"/>
      <c r="IYP28" s="92"/>
      <c r="IYQ28" s="92"/>
      <c r="IYR28" s="92"/>
      <c r="IYS28" s="92"/>
      <c r="IYT28" s="92"/>
      <c r="IYU28" s="92"/>
      <c r="IYV28" s="92"/>
      <c r="IYW28" s="92"/>
      <c r="IYX28" s="92"/>
      <c r="IYY28" s="92"/>
      <c r="IYZ28" s="92"/>
      <c r="IZA28" s="92"/>
      <c r="IZB28" s="92"/>
      <c r="IZC28" s="92"/>
      <c r="IZD28" s="92"/>
      <c r="IZE28" s="92"/>
      <c r="IZF28" s="92"/>
      <c r="IZG28" s="92"/>
      <c r="IZH28" s="92"/>
      <c r="IZI28" s="92"/>
      <c r="IZJ28" s="92"/>
      <c r="IZK28" s="92"/>
      <c r="IZL28" s="92"/>
      <c r="IZM28" s="92"/>
      <c r="IZN28" s="92"/>
      <c r="IZO28" s="92"/>
      <c r="IZP28" s="92"/>
      <c r="IZQ28" s="92"/>
      <c r="IZR28" s="92"/>
      <c r="IZS28" s="92"/>
      <c r="IZT28" s="92"/>
      <c r="IZU28" s="92"/>
      <c r="IZV28" s="92"/>
      <c r="IZW28" s="92"/>
      <c r="IZX28" s="92"/>
      <c r="IZY28" s="92"/>
      <c r="IZZ28" s="92"/>
      <c r="JAA28" s="92"/>
      <c r="JAB28" s="92"/>
      <c r="JAC28" s="92"/>
      <c r="JAD28" s="92"/>
      <c r="JAE28" s="92"/>
      <c r="JAF28" s="92"/>
      <c r="JAG28" s="92"/>
      <c r="JAH28" s="92"/>
      <c r="JAI28" s="92"/>
      <c r="JAJ28" s="92"/>
      <c r="JAK28" s="92"/>
      <c r="JAL28" s="92"/>
      <c r="JAM28" s="92"/>
      <c r="JAN28" s="92"/>
      <c r="JAO28" s="92"/>
      <c r="JAP28" s="92"/>
      <c r="JAQ28" s="92"/>
      <c r="JAR28" s="92"/>
      <c r="JAS28" s="92"/>
      <c r="JAT28" s="92"/>
      <c r="JAU28" s="92"/>
      <c r="JAV28" s="92"/>
      <c r="JAW28" s="92"/>
      <c r="JAX28" s="92"/>
      <c r="JAY28" s="92"/>
      <c r="JAZ28" s="92"/>
      <c r="JBA28" s="92"/>
      <c r="JBB28" s="92"/>
      <c r="JBC28" s="92"/>
      <c r="JBD28" s="92"/>
      <c r="JBE28" s="92"/>
      <c r="JBF28" s="92"/>
      <c r="JBG28" s="92"/>
      <c r="JBH28" s="92"/>
      <c r="JBI28" s="92"/>
      <c r="JBJ28" s="92"/>
      <c r="JBK28" s="92"/>
      <c r="JBL28" s="92"/>
      <c r="JBM28" s="92"/>
      <c r="JBN28" s="92"/>
      <c r="JBO28" s="92"/>
      <c r="JBP28" s="92"/>
      <c r="JBQ28" s="92"/>
      <c r="JBR28" s="92"/>
      <c r="JBS28" s="92"/>
      <c r="JBT28" s="92"/>
      <c r="JBU28" s="92"/>
      <c r="JBV28" s="92"/>
      <c r="JBW28" s="92"/>
      <c r="JBX28" s="92"/>
      <c r="JBY28" s="92"/>
      <c r="JBZ28" s="92"/>
      <c r="JCA28" s="92"/>
      <c r="JCB28" s="92"/>
      <c r="JCC28" s="92"/>
      <c r="JCD28" s="92"/>
      <c r="JCE28" s="92"/>
      <c r="JCF28" s="92"/>
      <c r="JCG28" s="92"/>
      <c r="JCH28" s="92"/>
      <c r="JCI28" s="92"/>
      <c r="JCJ28" s="92"/>
      <c r="JCK28" s="92"/>
      <c r="JCL28" s="92"/>
      <c r="JCM28" s="92"/>
      <c r="JCN28" s="92"/>
      <c r="JCO28" s="92"/>
      <c r="JCP28" s="92"/>
      <c r="JCQ28" s="92"/>
      <c r="JCR28" s="92"/>
      <c r="JCS28" s="92"/>
      <c r="JCT28" s="92"/>
      <c r="JCU28" s="92"/>
      <c r="JCV28" s="92"/>
      <c r="JCW28" s="92"/>
      <c r="JCX28" s="92"/>
      <c r="JCY28" s="92"/>
      <c r="JCZ28" s="92"/>
      <c r="JDA28" s="92"/>
      <c r="JDB28" s="92"/>
      <c r="JDC28" s="92"/>
      <c r="JDD28" s="92"/>
      <c r="JDE28" s="92"/>
      <c r="JDF28" s="92"/>
      <c r="JDG28" s="92"/>
      <c r="JDH28" s="92"/>
      <c r="JDI28" s="92"/>
      <c r="JDJ28" s="92"/>
      <c r="JDK28" s="92"/>
      <c r="JDL28" s="92"/>
      <c r="JDM28" s="92"/>
      <c r="JDN28" s="92"/>
      <c r="JDO28" s="92"/>
      <c r="JDP28" s="92"/>
      <c r="JDQ28" s="92"/>
      <c r="JDR28" s="92"/>
      <c r="JDS28" s="92"/>
      <c r="JDT28" s="92"/>
      <c r="JDU28" s="92"/>
      <c r="JDV28" s="92"/>
      <c r="JDW28" s="92"/>
      <c r="JDX28" s="92"/>
      <c r="JDY28" s="92"/>
      <c r="JDZ28" s="92"/>
      <c r="JEA28" s="92"/>
      <c r="JEB28" s="92"/>
      <c r="JEC28" s="92"/>
      <c r="JED28" s="92"/>
      <c r="JEE28" s="92"/>
      <c r="JEF28" s="92"/>
      <c r="JEG28" s="92"/>
      <c r="JEH28" s="92"/>
      <c r="JEI28" s="92"/>
      <c r="JEJ28" s="92"/>
      <c r="JEK28" s="92"/>
      <c r="JEL28" s="92"/>
      <c r="JEM28" s="92"/>
      <c r="JEN28" s="92"/>
      <c r="JEO28" s="92"/>
      <c r="JEP28" s="92"/>
      <c r="JEQ28" s="92"/>
      <c r="JER28" s="92"/>
      <c r="JES28" s="92"/>
      <c r="JET28" s="92"/>
      <c r="JEU28" s="92"/>
      <c r="JEV28" s="92"/>
      <c r="JEW28" s="92"/>
      <c r="JEX28" s="92"/>
      <c r="JEY28" s="92"/>
      <c r="JEZ28" s="92"/>
      <c r="JFA28" s="92"/>
      <c r="JFB28" s="92"/>
      <c r="JFC28" s="92"/>
      <c r="JFD28" s="92"/>
      <c r="JFE28" s="92"/>
      <c r="JFF28" s="92"/>
      <c r="JFG28" s="92"/>
      <c r="JFH28" s="92"/>
      <c r="JFI28" s="92"/>
      <c r="JFJ28" s="92"/>
      <c r="JFK28" s="92"/>
      <c r="JFL28" s="92"/>
      <c r="JFM28" s="92"/>
      <c r="JFN28" s="92"/>
      <c r="JFO28" s="92"/>
      <c r="JFP28" s="92"/>
      <c r="JFQ28" s="92"/>
      <c r="JFR28" s="92"/>
      <c r="JFS28" s="92"/>
      <c r="JFT28" s="92"/>
      <c r="JFU28" s="92"/>
      <c r="JFV28" s="92"/>
      <c r="JFW28" s="92"/>
      <c r="JFX28" s="92"/>
      <c r="JFY28" s="92"/>
      <c r="JFZ28" s="92"/>
      <c r="JGA28" s="92"/>
      <c r="JGB28" s="92"/>
      <c r="JGC28" s="92"/>
      <c r="JGD28" s="92"/>
      <c r="JGE28" s="92"/>
      <c r="JGF28" s="92"/>
      <c r="JGG28" s="92"/>
      <c r="JGH28" s="92"/>
      <c r="JGI28" s="92"/>
      <c r="JGJ28" s="92"/>
      <c r="JGK28" s="92"/>
      <c r="JGL28" s="92"/>
      <c r="JGM28" s="92"/>
      <c r="JGN28" s="92"/>
      <c r="JGO28" s="92"/>
      <c r="JGP28" s="92"/>
      <c r="JGQ28" s="92"/>
      <c r="JGR28" s="92"/>
      <c r="JGS28" s="92"/>
      <c r="JGT28" s="92"/>
      <c r="JGU28" s="92"/>
      <c r="JGV28" s="92"/>
      <c r="JGW28" s="92"/>
      <c r="JGX28" s="92"/>
      <c r="JGY28" s="92"/>
      <c r="JGZ28" s="92"/>
      <c r="JHA28" s="92"/>
      <c r="JHB28" s="92"/>
      <c r="JHC28" s="92"/>
      <c r="JHD28" s="92"/>
      <c r="JHE28" s="92"/>
      <c r="JHF28" s="92"/>
      <c r="JHG28" s="92"/>
      <c r="JHH28" s="92"/>
      <c r="JHI28" s="92"/>
      <c r="JHJ28" s="92"/>
      <c r="JHK28" s="92"/>
      <c r="JHL28" s="92"/>
      <c r="JHM28" s="92"/>
      <c r="JHN28" s="92"/>
      <c r="JHO28" s="92"/>
      <c r="JHP28" s="92"/>
      <c r="JHQ28" s="92"/>
      <c r="JHR28" s="92"/>
      <c r="JHS28" s="92"/>
      <c r="JHT28" s="92"/>
      <c r="JHU28" s="92"/>
      <c r="JHV28" s="92"/>
      <c r="JHW28" s="92"/>
      <c r="JHX28" s="92"/>
      <c r="JHY28" s="92"/>
      <c r="JHZ28" s="92"/>
      <c r="JIA28" s="92"/>
      <c r="JIB28" s="92"/>
      <c r="JIC28" s="92"/>
      <c r="JID28" s="92"/>
      <c r="JIE28" s="92"/>
      <c r="JIF28" s="92"/>
      <c r="JIG28" s="92"/>
      <c r="JIH28" s="92"/>
      <c r="JII28" s="92"/>
      <c r="JIJ28" s="92"/>
      <c r="JIK28" s="92"/>
      <c r="JIL28" s="92"/>
      <c r="JIM28" s="92"/>
      <c r="JIN28" s="92"/>
      <c r="JIO28" s="92"/>
      <c r="JIP28" s="92"/>
      <c r="JIQ28" s="92"/>
      <c r="JIR28" s="92"/>
      <c r="JIS28" s="92"/>
      <c r="JIT28" s="92"/>
      <c r="JIU28" s="92"/>
      <c r="JIV28" s="92"/>
      <c r="JIW28" s="92"/>
      <c r="JIX28" s="92"/>
      <c r="JIY28" s="92"/>
      <c r="JIZ28" s="92"/>
      <c r="JJA28" s="92"/>
      <c r="JJB28" s="92"/>
      <c r="JJC28" s="92"/>
      <c r="JJD28" s="92"/>
      <c r="JJE28" s="92"/>
      <c r="JJF28" s="92"/>
      <c r="JJG28" s="92"/>
      <c r="JJH28" s="92"/>
      <c r="JJI28" s="92"/>
      <c r="JJJ28" s="92"/>
      <c r="JJK28" s="92"/>
      <c r="JJL28" s="92"/>
      <c r="JJM28" s="92"/>
      <c r="JJN28" s="92"/>
      <c r="JJO28" s="92"/>
      <c r="JJP28" s="92"/>
      <c r="JJQ28" s="92"/>
      <c r="JJR28" s="92"/>
      <c r="JJS28" s="92"/>
      <c r="JJT28" s="92"/>
      <c r="JJU28" s="92"/>
      <c r="JJV28" s="92"/>
      <c r="JJW28" s="92"/>
      <c r="JJX28" s="92"/>
      <c r="JJY28" s="92"/>
      <c r="JJZ28" s="92"/>
      <c r="JKA28" s="92"/>
      <c r="JKB28" s="92"/>
      <c r="JKC28" s="92"/>
      <c r="JKD28" s="92"/>
      <c r="JKE28" s="92"/>
      <c r="JKF28" s="92"/>
      <c r="JKG28" s="92"/>
      <c r="JKH28" s="92"/>
      <c r="JKI28" s="92"/>
      <c r="JKJ28" s="92"/>
      <c r="JKK28" s="92"/>
      <c r="JKL28" s="92"/>
      <c r="JKM28" s="92"/>
      <c r="JKN28" s="92"/>
      <c r="JKO28" s="92"/>
      <c r="JKP28" s="92"/>
      <c r="JKQ28" s="92"/>
      <c r="JKR28" s="92"/>
      <c r="JKS28" s="92"/>
      <c r="JKT28" s="92"/>
      <c r="JKU28" s="92"/>
      <c r="JKV28" s="92"/>
      <c r="JKW28" s="92"/>
      <c r="JKX28" s="92"/>
      <c r="JKY28" s="92"/>
      <c r="JKZ28" s="92"/>
      <c r="JLA28" s="92"/>
      <c r="JLB28" s="92"/>
      <c r="JLC28" s="92"/>
      <c r="JLD28" s="92"/>
      <c r="JLE28" s="92"/>
      <c r="JLF28" s="92"/>
      <c r="JLG28" s="92"/>
      <c r="JLH28" s="92"/>
      <c r="JLI28" s="92"/>
      <c r="JLJ28" s="92"/>
      <c r="JLK28" s="92"/>
      <c r="JLL28" s="92"/>
      <c r="JLM28" s="92"/>
      <c r="JLN28" s="92"/>
      <c r="JLO28" s="92"/>
      <c r="JLP28" s="92"/>
      <c r="JLQ28" s="92"/>
      <c r="JLR28" s="92"/>
      <c r="JLS28" s="92"/>
      <c r="JLT28" s="92"/>
      <c r="JLU28" s="92"/>
      <c r="JLV28" s="92"/>
      <c r="JLW28" s="92"/>
      <c r="JLX28" s="92"/>
      <c r="JLY28" s="92"/>
      <c r="JLZ28" s="92"/>
      <c r="JMA28" s="92"/>
      <c r="JMB28" s="92"/>
      <c r="JMC28" s="92"/>
      <c r="JMD28" s="92"/>
      <c r="JME28" s="92"/>
      <c r="JMF28" s="92"/>
      <c r="JMG28" s="92"/>
      <c r="JMH28" s="92"/>
      <c r="JMI28" s="92"/>
      <c r="JMJ28" s="92"/>
      <c r="JMK28" s="92"/>
      <c r="JML28" s="92"/>
      <c r="JMM28" s="92"/>
      <c r="JMN28" s="92"/>
      <c r="JMO28" s="92"/>
      <c r="JMP28" s="92"/>
      <c r="JMQ28" s="92"/>
      <c r="JMR28" s="92"/>
      <c r="JMS28" s="92"/>
      <c r="JMT28" s="92"/>
      <c r="JMU28" s="92"/>
      <c r="JMV28" s="92"/>
      <c r="JMW28" s="92"/>
      <c r="JMX28" s="92"/>
      <c r="JMY28" s="92"/>
      <c r="JMZ28" s="92"/>
      <c r="JNA28" s="92"/>
      <c r="JNB28" s="92"/>
      <c r="JNC28" s="92"/>
      <c r="JND28" s="92"/>
      <c r="JNE28" s="92"/>
      <c r="JNF28" s="92"/>
      <c r="JNG28" s="92"/>
      <c r="JNH28" s="92"/>
      <c r="JNI28" s="92"/>
      <c r="JNJ28" s="92"/>
      <c r="JNK28" s="92"/>
      <c r="JNL28" s="92"/>
      <c r="JNM28" s="92"/>
      <c r="JNN28" s="92"/>
      <c r="JNO28" s="92"/>
      <c r="JNP28" s="92"/>
      <c r="JNQ28" s="92"/>
      <c r="JNR28" s="92"/>
      <c r="JNS28" s="92"/>
      <c r="JNT28" s="92"/>
      <c r="JNU28" s="92"/>
      <c r="JNV28" s="92"/>
      <c r="JNW28" s="92"/>
      <c r="JNX28" s="92"/>
      <c r="JNY28" s="92"/>
      <c r="JNZ28" s="92"/>
      <c r="JOA28" s="92"/>
      <c r="JOB28" s="92"/>
      <c r="JOC28" s="92"/>
      <c r="JOD28" s="92"/>
      <c r="JOE28" s="92"/>
      <c r="JOF28" s="92"/>
      <c r="JOG28" s="92"/>
      <c r="JOH28" s="92"/>
      <c r="JOI28" s="92"/>
      <c r="JOJ28" s="92"/>
      <c r="JOK28" s="92"/>
      <c r="JOL28" s="92"/>
      <c r="JOM28" s="92"/>
      <c r="JON28" s="92"/>
      <c r="JOO28" s="92"/>
      <c r="JOP28" s="92"/>
      <c r="JOQ28" s="92"/>
      <c r="JOR28" s="92"/>
      <c r="JOS28" s="92"/>
      <c r="JOT28" s="92"/>
      <c r="JOU28" s="92"/>
      <c r="JOV28" s="92"/>
      <c r="JOW28" s="92"/>
      <c r="JOX28" s="92"/>
      <c r="JOY28" s="92"/>
      <c r="JOZ28" s="92"/>
      <c r="JPA28" s="92"/>
      <c r="JPB28" s="92"/>
      <c r="JPC28" s="92"/>
      <c r="JPD28" s="92"/>
      <c r="JPE28" s="92"/>
      <c r="JPF28" s="92"/>
      <c r="JPG28" s="92"/>
      <c r="JPH28" s="92"/>
      <c r="JPI28" s="92"/>
      <c r="JPJ28" s="92"/>
      <c r="JPK28" s="92"/>
      <c r="JPL28" s="92"/>
      <c r="JPM28" s="92"/>
      <c r="JPN28" s="92"/>
      <c r="JPO28" s="92"/>
      <c r="JPP28" s="92"/>
      <c r="JPQ28" s="92"/>
      <c r="JPR28" s="92"/>
      <c r="JPS28" s="92"/>
      <c r="JPT28" s="92"/>
      <c r="JPU28" s="92"/>
      <c r="JPV28" s="92"/>
      <c r="JPW28" s="92"/>
      <c r="JPX28" s="92"/>
      <c r="JPY28" s="92"/>
      <c r="JPZ28" s="92"/>
      <c r="JQA28" s="92"/>
      <c r="JQB28" s="92"/>
      <c r="JQC28" s="92"/>
      <c r="JQD28" s="92"/>
      <c r="JQE28" s="92"/>
      <c r="JQF28" s="92"/>
      <c r="JQG28" s="92"/>
      <c r="JQH28" s="92"/>
      <c r="JQI28" s="92"/>
      <c r="JQJ28" s="92"/>
      <c r="JQK28" s="92"/>
      <c r="JQL28" s="92"/>
      <c r="JQM28" s="92"/>
      <c r="JQN28" s="92"/>
      <c r="JQO28" s="92"/>
      <c r="JQP28" s="92"/>
      <c r="JQQ28" s="92"/>
      <c r="JQR28" s="92"/>
      <c r="JQS28" s="92"/>
      <c r="JQT28" s="92"/>
      <c r="JQU28" s="92"/>
      <c r="JQV28" s="92"/>
      <c r="JQW28" s="92"/>
      <c r="JQX28" s="92"/>
      <c r="JQY28" s="92"/>
      <c r="JQZ28" s="92"/>
      <c r="JRA28" s="92"/>
      <c r="JRB28" s="92"/>
      <c r="JRC28" s="92"/>
      <c r="JRD28" s="92"/>
      <c r="JRE28" s="92"/>
      <c r="JRF28" s="92"/>
      <c r="JRG28" s="92"/>
      <c r="JRH28" s="92"/>
      <c r="JRI28" s="92"/>
      <c r="JRJ28" s="92"/>
      <c r="JRK28" s="92"/>
      <c r="JRL28" s="92"/>
      <c r="JRM28" s="92"/>
      <c r="JRN28" s="92"/>
      <c r="JRO28" s="92"/>
      <c r="JRP28" s="92"/>
      <c r="JRQ28" s="92"/>
      <c r="JRR28" s="92"/>
      <c r="JRS28" s="92"/>
      <c r="JRT28" s="92"/>
      <c r="JRU28" s="92"/>
      <c r="JRV28" s="92"/>
      <c r="JRW28" s="92"/>
      <c r="JRX28" s="92"/>
      <c r="JRY28" s="92"/>
      <c r="JRZ28" s="92"/>
      <c r="JSA28" s="92"/>
      <c r="JSB28" s="92"/>
      <c r="JSC28" s="92"/>
      <c r="JSD28" s="92"/>
      <c r="JSE28" s="92"/>
      <c r="JSF28" s="92"/>
      <c r="JSG28" s="92"/>
      <c r="JSH28" s="92"/>
      <c r="JSI28" s="92"/>
      <c r="JSJ28" s="92"/>
      <c r="JSK28" s="92"/>
      <c r="JSL28" s="92"/>
      <c r="JSM28" s="92"/>
      <c r="JSN28" s="92"/>
      <c r="JSO28" s="92"/>
      <c r="JSP28" s="92"/>
      <c r="JSQ28" s="92"/>
      <c r="JSR28" s="92"/>
      <c r="JSS28" s="92"/>
      <c r="JST28" s="92"/>
      <c r="JSU28" s="92"/>
      <c r="JSV28" s="92"/>
      <c r="JSW28" s="92"/>
      <c r="JSX28" s="92"/>
      <c r="JSY28" s="92"/>
      <c r="JSZ28" s="92"/>
      <c r="JTA28" s="92"/>
      <c r="JTB28" s="92"/>
      <c r="JTC28" s="92"/>
      <c r="JTD28" s="92"/>
      <c r="JTE28" s="92"/>
      <c r="JTF28" s="92"/>
      <c r="JTG28" s="92"/>
      <c r="JTH28" s="92"/>
      <c r="JTI28" s="92"/>
      <c r="JTJ28" s="92"/>
      <c r="JTK28" s="92"/>
      <c r="JTL28" s="92"/>
      <c r="JTM28" s="92"/>
      <c r="JTN28" s="92"/>
      <c r="JTO28" s="92"/>
      <c r="JTP28" s="92"/>
      <c r="JTQ28" s="92"/>
      <c r="JTR28" s="92"/>
      <c r="JTS28" s="92"/>
      <c r="JTT28" s="92"/>
      <c r="JTU28" s="92"/>
      <c r="JTV28" s="92"/>
      <c r="JTW28" s="92"/>
      <c r="JTX28" s="92"/>
      <c r="JTY28" s="92"/>
      <c r="JTZ28" s="92"/>
      <c r="JUA28" s="92"/>
      <c r="JUB28" s="92"/>
      <c r="JUC28" s="92"/>
      <c r="JUD28" s="92"/>
      <c r="JUE28" s="92"/>
      <c r="JUF28" s="92"/>
      <c r="JUG28" s="92"/>
      <c r="JUH28" s="92"/>
      <c r="JUI28" s="92"/>
      <c r="JUJ28" s="92"/>
      <c r="JUK28" s="92"/>
      <c r="JUL28" s="92"/>
      <c r="JUM28" s="92"/>
      <c r="JUN28" s="92"/>
      <c r="JUO28" s="92"/>
      <c r="JUP28" s="92"/>
      <c r="JUQ28" s="92"/>
      <c r="JUR28" s="92"/>
      <c r="JUS28" s="92"/>
      <c r="JUT28" s="92"/>
      <c r="JUU28" s="92"/>
      <c r="JUV28" s="92"/>
      <c r="JUW28" s="92"/>
      <c r="JUX28" s="92"/>
      <c r="JUY28" s="92"/>
      <c r="JUZ28" s="92"/>
      <c r="JVA28" s="92"/>
      <c r="JVB28" s="92"/>
      <c r="JVC28" s="92"/>
      <c r="JVD28" s="92"/>
      <c r="JVE28" s="92"/>
      <c r="JVF28" s="92"/>
      <c r="JVG28" s="92"/>
      <c r="JVH28" s="92"/>
      <c r="JVI28" s="92"/>
      <c r="JVJ28" s="92"/>
      <c r="JVK28" s="92"/>
      <c r="JVL28" s="92"/>
      <c r="JVM28" s="92"/>
      <c r="JVN28" s="92"/>
      <c r="JVO28" s="92"/>
      <c r="JVP28" s="92"/>
      <c r="JVQ28" s="92"/>
      <c r="JVR28" s="92"/>
      <c r="JVS28" s="92"/>
      <c r="JVT28" s="92"/>
      <c r="JVU28" s="92"/>
      <c r="JVV28" s="92"/>
      <c r="JVW28" s="92"/>
      <c r="JVX28" s="92"/>
      <c r="JVY28" s="92"/>
      <c r="JVZ28" s="92"/>
      <c r="JWA28" s="92"/>
      <c r="JWB28" s="92"/>
      <c r="JWC28" s="92"/>
      <c r="JWD28" s="92"/>
      <c r="JWE28" s="92"/>
      <c r="JWF28" s="92"/>
      <c r="JWG28" s="92"/>
      <c r="JWH28" s="92"/>
      <c r="JWI28" s="92"/>
      <c r="JWJ28" s="92"/>
      <c r="JWK28" s="92"/>
      <c r="JWL28" s="92"/>
      <c r="JWM28" s="92"/>
      <c r="JWN28" s="92"/>
      <c r="JWO28" s="92"/>
      <c r="JWP28" s="92"/>
      <c r="JWQ28" s="92"/>
      <c r="JWR28" s="92"/>
      <c r="JWS28" s="92"/>
      <c r="JWT28" s="92"/>
      <c r="JWU28" s="92"/>
      <c r="JWV28" s="92"/>
      <c r="JWW28" s="92"/>
      <c r="JWX28" s="92"/>
      <c r="JWY28" s="92"/>
      <c r="JWZ28" s="92"/>
      <c r="JXA28" s="92"/>
      <c r="JXB28" s="92"/>
      <c r="JXC28" s="92"/>
      <c r="JXD28" s="92"/>
      <c r="JXE28" s="92"/>
      <c r="JXF28" s="92"/>
      <c r="JXG28" s="92"/>
      <c r="JXH28" s="92"/>
      <c r="JXI28" s="92"/>
      <c r="JXJ28" s="92"/>
      <c r="JXK28" s="92"/>
      <c r="JXL28" s="92"/>
      <c r="JXM28" s="92"/>
      <c r="JXN28" s="92"/>
      <c r="JXO28" s="92"/>
      <c r="JXP28" s="92"/>
      <c r="JXQ28" s="92"/>
      <c r="JXR28" s="92"/>
      <c r="JXS28" s="92"/>
      <c r="JXT28" s="92"/>
      <c r="JXU28" s="92"/>
      <c r="JXV28" s="92"/>
      <c r="JXW28" s="92"/>
      <c r="JXX28" s="92"/>
      <c r="JXY28" s="92"/>
      <c r="JXZ28" s="92"/>
      <c r="JYA28" s="92"/>
      <c r="JYB28" s="92"/>
      <c r="JYC28" s="92"/>
      <c r="JYD28" s="92"/>
      <c r="JYE28" s="92"/>
      <c r="JYF28" s="92"/>
      <c r="JYG28" s="92"/>
      <c r="JYH28" s="92"/>
      <c r="JYI28" s="92"/>
      <c r="JYJ28" s="92"/>
      <c r="JYK28" s="92"/>
      <c r="JYL28" s="92"/>
      <c r="JYM28" s="92"/>
      <c r="JYN28" s="92"/>
      <c r="JYO28" s="92"/>
      <c r="JYP28" s="92"/>
      <c r="JYQ28" s="92"/>
      <c r="JYR28" s="92"/>
      <c r="JYS28" s="92"/>
      <c r="JYT28" s="92"/>
      <c r="JYU28" s="92"/>
      <c r="JYV28" s="92"/>
      <c r="JYW28" s="92"/>
      <c r="JYX28" s="92"/>
      <c r="JYY28" s="92"/>
      <c r="JYZ28" s="92"/>
      <c r="JZA28" s="92"/>
      <c r="JZB28" s="92"/>
      <c r="JZC28" s="92"/>
      <c r="JZD28" s="92"/>
      <c r="JZE28" s="92"/>
      <c r="JZF28" s="92"/>
      <c r="JZG28" s="92"/>
      <c r="JZH28" s="92"/>
      <c r="JZI28" s="92"/>
      <c r="JZJ28" s="92"/>
      <c r="JZK28" s="92"/>
      <c r="JZL28" s="92"/>
      <c r="JZM28" s="92"/>
      <c r="JZN28" s="92"/>
      <c r="JZO28" s="92"/>
      <c r="JZP28" s="92"/>
      <c r="JZQ28" s="92"/>
      <c r="JZR28" s="92"/>
      <c r="JZS28" s="92"/>
      <c r="JZT28" s="92"/>
      <c r="JZU28" s="92"/>
      <c r="JZV28" s="92"/>
      <c r="JZW28" s="92"/>
      <c r="JZX28" s="92"/>
      <c r="JZY28" s="92"/>
      <c r="JZZ28" s="92"/>
      <c r="KAA28" s="92"/>
      <c r="KAB28" s="92"/>
      <c r="KAC28" s="92"/>
      <c r="KAD28" s="92"/>
      <c r="KAE28" s="92"/>
      <c r="KAF28" s="92"/>
      <c r="KAG28" s="92"/>
      <c r="KAH28" s="92"/>
      <c r="KAI28" s="92"/>
      <c r="KAJ28" s="92"/>
      <c r="KAK28" s="92"/>
      <c r="KAL28" s="92"/>
      <c r="KAM28" s="92"/>
      <c r="KAN28" s="92"/>
      <c r="KAO28" s="92"/>
      <c r="KAP28" s="92"/>
      <c r="KAQ28" s="92"/>
      <c r="KAR28" s="92"/>
      <c r="KAS28" s="92"/>
      <c r="KAT28" s="92"/>
      <c r="KAU28" s="92"/>
      <c r="KAV28" s="92"/>
      <c r="KAW28" s="92"/>
      <c r="KAX28" s="92"/>
      <c r="KAY28" s="92"/>
      <c r="KAZ28" s="92"/>
      <c r="KBA28" s="92"/>
      <c r="KBB28" s="92"/>
      <c r="KBC28" s="92"/>
      <c r="KBD28" s="92"/>
      <c r="KBE28" s="92"/>
      <c r="KBF28" s="92"/>
      <c r="KBG28" s="92"/>
      <c r="KBH28" s="92"/>
      <c r="KBI28" s="92"/>
      <c r="KBJ28" s="92"/>
      <c r="KBK28" s="92"/>
      <c r="KBL28" s="92"/>
      <c r="KBM28" s="92"/>
      <c r="KBN28" s="92"/>
      <c r="KBO28" s="92"/>
      <c r="KBP28" s="92"/>
      <c r="KBQ28" s="92"/>
      <c r="KBR28" s="92"/>
      <c r="KBS28" s="92"/>
      <c r="KBT28" s="92"/>
      <c r="KBU28" s="92"/>
      <c r="KBV28" s="92"/>
      <c r="KBW28" s="92"/>
      <c r="KBX28" s="92"/>
      <c r="KBY28" s="92"/>
      <c r="KBZ28" s="92"/>
      <c r="KCA28" s="92"/>
      <c r="KCB28" s="92"/>
      <c r="KCC28" s="92"/>
      <c r="KCD28" s="92"/>
      <c r="KCE28" s="92"/>
      <c r="KCF28" s="92"/>
      <c r="KCG28" s="92"/>
      <c r="KCH28" s="92"/>
      <c r="KCI28" s="92"/>
      <c r="KCJ28" s="92"/>
      <c r="KCK28" s="92"/>
      <c r="KCL28" s="92"/>
      <c r="KCM28" s="92"/>
      <c r="KCN28" s="92"/>
      <c r="KCO28" s="92"/>
      <c r="KCP28" s="92"/>
      <c r="KCQ28" s="92"/>
      <c r="KCR28" s="92"/>
      <c r="KCS28" s="92"/>
      <c r="KCT28" s="92"/>
      <c r="KCU28" s="92"/>
      <c r="KCV28" s="92"/>
      <c r="KCW28" s="92"/>
      <c r="KCX28" s="92"/>
      <c r="KCY28" s="92"/>
      <c r="KCZ28" s="92"/>
      <c r="KDA28" s="92"/>
      <c r="KDB28" s="92"/>
      <c r="KDC28" s="92"/>
      <c r="KDD28" s="92"/>
      <c r="KDE28" s="92"/>
      <c r="KDF28" s="92"/>
      <c r="KDG28" s="92"/>
      <c r="KDH28" s="92"/>
      <c r="KDI28" s="92"/>
      <c r="KDJ28" s="92"/>
      <c r="KDK28" s="92"/>
      <c r="KDL28" s="92"/>
      <c r="KDM28" s="92"/>
      <c r="KDN28" s="92"/>
      <c r="KDO28" s="92"/>
      <c r="KDP28" s="92"/>
      <c r="KDQ28" s="92"/>
      <c r="KDR28" s="92"/>
      <c r="KDS28" s="92"/>
      <c r="KDT28" s="92"/>
      <c r="KDU28" s="92"/>
      <c r="KDV28" s="92"/>
      <c r="KDW28" s="92"/>
      <c r="KDX28" s="92"/>
      <c r="KDY28" s="92"/>
      <c r="KDZ28" s="92"/>
      <c r="KEA28" s="92"/>
      <c r="KEB28" s="92"/>
      <c r="KEC28" s="92"/>
      <c r="KED28" s="92"/>
      <c r="KEE28" s="92"/>
      <c r="KEF28" s="92"/>
      <c r="KEG28" s="92"/>
      <c r="KEH28" s="92"/>
      <c r="KEI28" s="92"/>
      <c r="KEJ28" s="92"/>
      <c r="KEK28" s="92"/>
      <c r="KEL28" s="92"/>
      <c r="KEM28" s="92"/>
      <c r="KEN28" s="92"/>
      <c r="KEO28" s="92"/>
      <c r="KEP28" s="92"/>
      <c r="KEQ28" s="92"/>
      <c r="KER28" s="92"/>
      <c r="KES28" s="92"/>
      <c r="KET28" s="92"/>
      <c r="KEU28" s="92"/>
      <c r="KEV28" s="92"/>
      <c r="KEW28" s="92"/>
      <c r="KEX28" s="92"/>
      <c r="KEY28" s="92"/>
      <c r="KEZ28" s="92"/>
      <c r="KFA28" s="92"/>
      <c r="KFB28" s="92"/>
      <c r="KFC28" s="92"/>
      <c r="KFD28" s="92"/>
      <c r="KFE28" s="92"/>
      <c r="KFF28" s="92"/>
      <c r="KFG28" s="92"/>
      <c r="KFH28" s="92"/>
      <c r="KFI28" s="92"/>
      <c r="KFJ28" s="92"/>
      <c r="KFK28" s="92"/>
      <c r="KFL28" s="92"/>
      <c r="KFM28" s="92"/>
      <c r="KFN28" s="92"/>
      <c r="KFO28" s="92"/>
      <c r="KFP28" s="92"/>
      <c r="KFQ28" s="92"/>
      <c r="KFR28" s="92"/>
      <c r="KFS28" s="92"/>
      <c r="KFT28" s="92"/>
      <c r="KFU28" s="92"/>
      <c r="KFV28" s="92"/>
      <c r="KFW28" s="92"/>
      <c r="KFX28" s="92"/>
      <c r="KFY28" s="92"/>
      <c r="KFZ28" s="92"/>
      <c r="KGA28" s="92"/>
      <c r="KGB28" s="92"/>
      <c r="KGC28" s="92"/>
      <c r="KGD28" s="92"/>
      <c r="KGE28" s="92"/>
      <c r="KGF28" s="92"/>
      <c r="KGG28" s="92"/>
      <c r="KGH28" s="92"/>
      <c r="KGI28" s="92"/>
      <c r="KGJ28" s="92"/>
      <c r="KGK28" s="92"/>
      <c r="KGL28" s="92"/>
      <c r="KGM28" s="92"/>
      <c r="KGN28" s="92"/>
      <c r="KGO28" s="92"/>
      <c r="KGP28" s="92"/>
      <c r="KGQ28" s="92"/>
      <c r="KGR28" s="92"/>
      <c r="KGS28" s="92"/>
      <c r="KGT28" s="92"/>
      <c r="KGU28" s="92"/>
      <c r="KGV28" s="92"/>
      <c r="KGW28" s="92"/>
      <c r="KGX28" s="92"/>
      <c r="KGY28" s="92"/>
      <c r="KGZ28" s="92"/>
      <c r="KHA28" s="92"/>
      <c r="KHB28" s="92"/>
      <c r="KHC28" s="92"/>
      <c r="KHD28" s="92"/>
      <c r="KHE28" s="92"/>
      <c r="KHF28" s="92"/>
      <c r="KHG28" s="92"/>
      <c r="KHH28" s="92"/>
      <c r="KHI28" s="92"/>
      <c r="KHJ28" s="92"/>
      <c r="KHK28" s="92"/>
      <c r="KHL28" s="92"/>
      <c r="KHM28" s="92"/>
      <c r="KHN28" s="92"/>
      <c r="KHO28" s="92"/>
      <c r="KHP28" s="92"/>
      <c r="KHQ28" s="92"/>
      <c r="KHR28" s="92"/>
      <c r="KHS28" s="92"/>
      <c r="KHT28" s="92"/>
      <c r="KHU28" s="92"/>
      <c r="KHV28" s="92"/>
      <c r="KHW28" s="92"/>
      <c r="KHX28" s="92"/>
      <c r="KHY28" s="92"/>
      <c r="KHZ28" s="92"/>
      <c r="KIA28" s="92"/>
      <c r="KIB28" s="92"/>
      <c r="KIC28" s="92"/>
      <c r="KID28" s="92"/>
      <c r="KIE28" s="92"/>
      <c r="KIF28" s="92"/>
      <c r="KIG28" s="92"/>
      <c r="KIH28" s="92"/>
      <c r="KII28" s="92"/>
      <c r="KIJ28" s="92"/>
      <c r="KIK28" s="92"/>
      <c r="KIL28" s="92"/>
      <c r="KIM28" s="92"/>
      <c r="KIN28" s="92"/>
      <c r="KIO28" s="92"/>
      <c r="KIP28" s="92"/>
      <c r="KIQ28" s="92"/>
      <c r="KIR28" s="92"/>
      <c r="KIS28" s="92"/>
      <c r="KIT28" s="92"/>
      <c r="KIU28" s="92"/>
      <c r="KIV28" s="92"/>
      <c r="KIW28" s="92"/>
      <c r="KIX28" s="92"/>
      <c r="KIY28" s="92"/>
      <c r="KIZ28" s="92"/>
      <c r="KJA28" s="92"/>
      <c r="KJB28" s="92"/>
      <c r="KJC28" s="92"/>
      <c r="KJD28" s="92"/>
      <c r="KJE28" s="92"/>
      <c r="KJF28" s="92"/>
      <c r="KJG28" s="92"/>
      <c r="KJH28" s="92"/>
      <c r="KJI28" s="92"/>
      <c r="KJJ28" s="92"/>
      <c r="KJK28" s="92"/>
      <c r="KJL28" s="92"/>
      <c r="KJM28" s="92"/>
      <c r="KJN28" s="92"/>
      <c r="KJO28" s="92"/>
      <c r="KJP28" s="92"/>
      <c r="KJQ28" s="92"/>
      <c r="KJR28" s="92"/>
      <c r="KJS28" s="92"/>
      <c r="KJT28" s="92"/>
      <c r="KJU28" s="92"/>
      <c r="KJV28" s="92"/>
      <c r="KJW28" s="92"/>
      <c r="KJX28" s="92"/>
      <c r="KJY28" s="92"/>
      <c r="KJZ28" s="92"/>
      <c r="KKA28" s="92"/>
      <c r="KKB28" s="92"/>
      <c r="KKC28" s="92"/>
      <c r="KKD28" s="92"/>
      <c r="KKE28" s="92"/>
      <c r="KKF28" s="92"/>
      <c r="KKG28" s="92"/>
      <c r="KKH28" s="92"/>
      <c r="KKI28" s="92"/>
      <c r="KKJ28" s="92"/>
      <c r="KKK28" s="92"/>
      <c r="KKL28" s="92"/>
      <c r="KKM28" s="92"/>
      <c r="KKN28" s="92"/>
      <c r="KKO28" s="92"/>
      <c r="KKP28" s="92"/>
      <c r="KKQ28" s="92"/>
      <c r="KKR28" s="92"/>
      <c r="KKS28" s="92"/>
      <c r="KKT28" s="92"/>
      <c r="KKU28" s="92"/>
      <c r="KKV28" s="92"/>
      <c r="KKW28" s="92"/>
      <c r="KKX28" s="92"/>
      <c r="KKY28" s="92"/>
      <c r="KKZ28" s="92"/>
      <c r="KLA28" s="92"/>
      <c r="KLB28" s="92"/>
      <c r="KLC28" s="92"/>
      <c r="KLD28" s="92"/>
      <c r="KLE28" s="92"/>
      <c r="KLF28" s="92"/>
      <c r="KLG28" s="92"/>
      <c r="KLH28" s="92"/>
      <c r="KLI28" s="92"/>
      <c r="KLJ28" s="92"/>
      <c r="KLK28" s="92"/>
      <c r="KLL28" s="92"/>
      <c r="KLM28" s="92"/>
      <c r="KLN28" s="92"/>
      <c r="KLO28" s="92"/>
      <c r="KLP28" s="92"/>
      <c r="KLQ28" s="92"/>
      <c r="KLR28" s="92"/>
      <c r="KLS28" s="92"/>
      <c r="KLT28" s="92"/>
      <c r="KLU28" s="92"/>
      <c r="KLV28" s="92"/>
      <c r="KLW28" s="92"/>
      <c r="KLX28" s="92"/>
      <c r="KLY28" s="92"/>
      <c r="KLZ28" s="92"/>
      <c r="KMA28" s="92"/>
      <c r="KMB28" s="92"/>
      <c r="KMC28" s="92"/>
      <c r="KMD28" s="92"/>
      <c r="KME28" s="92"/>
      <c r="KMF28" s="92"/>
      <c r="KMG28" s="92"/>
      <c r="KMH28" s="92"/>
      <c r="KMI28" s="92"/>
      <c r="KMJ28" s="92"/>
      <c r="KMK28" s="92"/>
      <c r="KML28" s="92"/>
      <c r="KMM28" s="92"/>
      <c r="KMN28" s="92"/>
      <c r="KMO28" s="92"/>
      <c r="KMP28" s="92"/>
      <c r="KMQ28" s="92"/>
      <c r="KMR28" s="92"/>
      <c r="KMS28" s="92"/>
      <c r="KMT28" s="92"/>
      <c r="KMU28" s="92"/>
      <c r="KMV28" s="92"/>
      <c r="KMW28" s="92"/>
      <c r="KMX28" s="92"/>
      <c r="KMY28" s="92"/>
      <c r="KMZ28" s="92"/>
      <c r="KNA28" s="92"/>
      <c r="KNB28" s="92"/>
      <c r="KNC28" s="92"/>
      <c r="KND28" s="92"/>
      <c r="KNE28" s="92"/>
      <c r="KNF28" s="92"/>
      <c r="KNG28" s="92"/>
      <c r="KNH28" s="92"/>
      <c r="KNI28" s="92"/>
      <c r="KNJ28" s="92"/>
      <c r="KNK28" s="92"/>
      <c r="KNL28" s="92"/>
      <c r="KNM28" s="92"/>
      <c r="KNN28" s="92"/>
      <c r="KNO28" s="92"/>
      <c r="KNP28" s="92"/>
      <c r="KNQ28" s="92"/>
      <c r="KNR28" s="92"/>
      <c r="KNS28" s="92"/>
      <c r="KNT28" s="92"/>
      <c r="KNU28" s="92"/>
      <c r="KNV28" s="92"/>
      <c r="KNW28" s="92"/>
      <c r="KNX28" s="92"/>
      <c r="KNY28" s="92"/>
      <c r="KNZ28" s="92"/>
      <c r="KOA28" s="92"/>
      <c r="KOB28" s="92"/>
      <c r="KOC28" s="92"/>
      <c r="KOD28" s="92"/>
      <c r="KOE28" s="92"/>
      <c r="KOF28" s="92"/>
      <c r="KOG28" s="92"/>
      <c r="KOH28" s="92"/>
      <c r="KOI28" s="92"/>
      <c r="KOJ28" s="92"/>
      <c r="KOK28" s="92"/>
      <c r="KOL28" s="92"/>
      <c r="KOM28" s="92"/>
      <c r="KON28" s="92"/>
      <c r="KOO28" s="92"/>
      <c r="KOP28" s="92"/>
      <c r="KOQ28" s="92"/>
      <c r="KOR28" s="92"/>
      <c r="KOS28" s="92"/>
      <c r="KOT28" s="92"/>
      <c r="KOU28" s="92"/>
      <c r="KOV28" s="92"/>
      <c r="KOW28" s="92"/>
      <c r="KOX28" s="92"/>
      <c r="KOY28" s="92"/>
      <c r="KOZ28" s="92"/>
      <c r="KPA28" s="92"/>
      <c r="KPB28" s="92"/>
      <c r="KPC28" s="92"/>
      <c r="KPD28" s="92"/>
      <c r="KPE28" s="92"/>
      <c r="KPF28" s="92"/>
      <c r="KPG28" s="92"/>
      <c r="KPH28" s="92"/>
      <c r="KPI28" s="92"/>
      <c r="KPJ28" s="92"/>
      <c r="KPK28" s="92"/>
      <c r="KPL28" s="92"/>
      <c r="KPM28" s="92"/>
      <c r="KPN28" s="92"/>
      <c r="KPO28" s="92"/>
      <c r="KPP28" s="92"/>
      <c r="KPQ28" s="92"/>
      <c r="KPR28" s="92"/>
      <c r="KPS28" s="92"/>
      <c r="KPT28" s="92"/>
      <c r="KPU28" s="92"/>
      <c r="KPV28" s="92"/>
      <c r="KPW28" s="92"/>
      <c r="KPX28" s="92"/>
      <c r="KPY28" s="92"/>
      <c r="KPZ28" s="92"/>
      <c r="KQA28" s="92"/>
      <c r="KQB28" s="92"/>
      <c r="KQC28" s="92"/>
      <c r="KQD28" s="92"/>
      <c r="KQE28" s="92"/>
      <c r="KQF28" s="92"/>
      <c r="KQG28" s="92"/>
      <c r="KQH28" s="92"/>
      <c r="KQI28" s="92"/>
      <c r="KQJ28" s="92"/>
      <c r="KQK28" s="92"/>
      <c r="KQL28" s="92"/>
      <c r="KQM28" s="92"/>
      <c r="KQN28" s="92"/>
      <c r="KQO28" s="92"/>
      <c r="KQP28" s="92"/>
      <c r="KQQ28" s="92"/>
      <c r="KQR28" s="92"/>
      <c r="KQS28" s="92"/>
      <c r="KQT28" s="92"/>
      <c r="KQU28" s="92"/>
      <c r="KQV28" s="92"/>
      <c r="KQW28" s="92"/>
      <c r="KQX28" s="92"/>
      <c r="KQY28" s="92"/>
      <c r="KQZ28" s="92"/>
      <c r="KRA28" s="92"/>
      <c r="KRB28" s="92"/>
      <c r="KRC28" s="92"/>
      <c r="KRD28" s="92"/>
      <c r="KRE28" s="92"/>
      <c r="KRF28" s="92"/>
      <c r="KRG28" s="92"/>
      <c r="KRH28" s="92"/>
      <c r="KRI28" s="92"/>
      <c r="KRJ28" s="92"/>
      <c r="KRK28" s="92"/>
      <c r="KRL28" s="92"/>
      <c r="KRM28" s="92"/>
      <c r="KRN28" s="92"/>
      <c r="KRO28" s="92"/>
      <c r="KRP28" s="92"/>
      <c r="KRQ28" s="92"/>
      <c r="KRR28" s="92"/>
      <c r="KRS28" s="92"/>
      <c r="KRT28" s="92"/>
      <c r="KRU28" s="92"/>
      <c r="KRV28" s="92"/>
      <c r="KRW28" s="92"/>
      <c r="KRX28" s="92"/>
      <c r="KRY28" s="92"/>
      <c r="KRZ28" s="92"/>
      <c r="KSA28" s="92"/>
      <c r="KSB28" s="92"/>
      <c r="KSC28" s="92"/>
      <c r="KSD28" s="92"/>
      <c r="KSE28" s="92"/>
      <c r="KSF28" s="92"/>
      <c r="KSG28" s="92"/>
      <c r="KSH28" s="92"/>
      <c r="KSI28" s="92"/>
      <c r="KSJ28" s="92"/>
      <c r="KSK28" s="92"/>
      <c r="KSL28" s="92"/>
      <c r="KSM28" s="92"/>
      <c r="KSN28" s="92"/>
      <c r="KSO28" s="92"/>
      <c r="KSP28" s="92"/>
      <c r="KSQ28" s="92"/>
      <c r="KSR28" s="92"/>
      <c r="KSS28" s="92"/>
      <c r="KST28" s="92"/>
      <c r="KSU28" s="92"/>
      <c r="KSV28" s="92"/>
      <c r="KSW28" s="92"/>
      <c r="KSX28" s="92"/>
      <c r="KSY28" s="92"/>
      <c r="KSZ28" s="92"/>
      <c r="KTA28" s="92"/>
      <c r="KTB28" s="92"/>
      <c r="KTC28" s="92"/>
      <c r="KTD28" s="92"/>
      <c r="KTE28" s="92"/>
      <c r="KTF28" s="92"/>
      <c r="KTG28" s="92"/>
      <c r="KTH28" s="92"/>
      <c r="KTI28" s="92"/>
      <c r="KTJ28" s="92"/>
      <c r="KTK28" s="92"/>
      <c r="KTL28" s="92"/>
      <c r="KTM28" s="92"/>
      <c r="KTN28" s="92"/>
      <c r="KTO28" s="92"/>
      <c r="KTP28" s="92"/>
      <c r="KTQ28" s="92"/>
      <c r="KTR28" s="92"/>
      <c r="KTS28" s="92"/>
      <c r="KTT28" s="92"/>
      <c r="KTU28" s="92"/>
      <c r="KTV28" s="92"/>
      <c r="KTW28" s="92"/>
      <c r="KTX28" s="92"/>
      <c r="KTY28" s="92"/>
      <c r="KTZ28" s="92"/>
      <c r="KUA28" s="92"/>
      <c r="KUB28" s="92"/>
      <c r="KUC28" s="92"/>
      <c r="KUD28" s="92"/>
      <c r="KUE28" s="92"/>
      <c r="KUF28" s="92"/>
      <c r="KUG28" s="92"/>
      <c r="KUH28" s="92"/>
      <c r="KUI28" s="92"/>
      <c r="KUJ28" s="92"/>
      <c r="KUK28" s="92"/>
      <c r="KUL28" s="92"/>
      <c r="KUM28" s="92"/>
      <c r="KUN28" s="92"/>
      <c r="KUO28" s="92"/>
      <c r="KUP28" s="92"/>
      <c r="KUQ28" s="92"/>
      <c r="KUR28" s="92"/>
      <c r="KUS28" s="92"/>
      <c r="KUT28" s="92"/>
      <c r="KUU28" s="92"/>
      <c r="KUV28" s="92"/>
      <c r="KUW28" s="92"/>
      <c r="KUX28" s="92"/>
      <c r="KUY28" s="92"/>
      <c r="KUZ28" s="92"/>
      <c r="KVA28" s="92"/>
      <c r="KVB28" s="92"/>
      <c r="KVC28" s="92"/>
      <c r="KVD28" s="92"/>
      <c r="KVE28" s="92"/>
      <c r="KVF28" s="92"/>
      <c r="KVG28" s="92"/>
      <c r="KVH28" s="92"/>
      <c r="KVI28" s="92"/>
      <c r="KVJ28" s="92"/>
      <c r="KVK28" s="92"/>
      <c r="KVL28" s="92"/>
      <c r="KVM28" s="92"/>
      <c r="KVN28" s="92"/>
      <c r="KVO28" s="92"/>
      <c r="KVP28" s="92"/>
      <c r="KVQ28" s="92"/>
      <c r="KVR28" s="92"/>
      <c r="KVS28" s="92"/>
      <c r="KVT28" s="92"/>
      <c r="KVU28" s="92"/>
      <c r="KVV28" s="92"/>
      <c r="KVW28" s="92"/>
      <c r="KVX28" s="92"/>
      <c r="KVY28" s="92"/>
      <c r="KVZ28" s="92"/>
      <c r="KWA28" s="92"/>
      <c r="KWB28" s="92"/>
      <c r="KWC28" s="92"/>
      <c r="KWD28" s="92"/>
      <c r="KWE28" s="92"/>
      <c r="KWF28" s="92"/>
      <c r="KWG28" s="92"/>
      <c r="KWH28" s="92"/>
      <c r="KWI28" s="92"/>
      <c r="KWJ28" s="92"/>
      <c r="KWK28" s="92"/>
      <c r="KWL28" s="92"/>
      <c r="KWM28" s="92"/>
      <c r="KWN28" s="92"/>
      <c r="KWO28" s="92"/>
      <c r="KWP28" s="92"/>
      <c r="KWQ28" s="92"/>
      <c r="KWR28" s="92"/>
      <c r="KWS28" s="92"/>
      <c r="KWT28" s="92"/>
      <c r="KWU28" s="92"/>
      <c r="KWV28" s="92"/>
      <c r="KWW28" s="92"/>
      <c r="KWX28" s="92"/>
      <c r="KWY28" s="92"/>
      <c r="KWZ28" s="92"/>
      <c r="KXA28" s="92"/>
      <c r="KXB28" s="92"/>
      <c r="KXC28" s="92"/>
      <c r="KXD28" s="92"/>
      <c r="KXE28" s="92"/>
      <c r="KXF28" s="92"/>
      <c r="KXG28" s="92"/>
      <c r="KXH28" s="92"/>
      <c r="KXI28" s="92"/>
      <c r="KXJ28" s="92"/>
      <c r="KXK28" s="92"/>
      <c r="KXL28" s="92"/>
      <c r="KXM28" s="92"/>
      <c r="KXN28" s="92"/>
      <c r="KXO28" s="92"/>
      <c r="KXP28" s="92"/>
      <c r="KXQ28" s="92"/>
      <c r="KXR28" s="92"/>
      <c r="KXS28" s="92"/>
      <c r="KXT28" s="92"/>
      <c r="KXU28" s="92"/>
      <c r="KXV28" s="92"/>
      <c r="KXW28" s="92"/>
      <c r="KXX28" s="92"/>
      <c r="KXY28" s="92"/>
      <c r="KXZ28" s="92"/>
      <c r="KYA28" s="92"/>
      <c r="KYB28" s="92"/>
      <c r="KYC28" s="92"/>
      <c r="KYD28" s="92"/>
      <c r="KYE28" s="92"/>
      <c r="KYF28" s="92"/>
      <c r="KYG28" s="92"/>
      <c r="KYH28" s="92"/>
      <c r="KYI28" s="92"/>
      <c r="KYJ28" s="92"/>
      <c r="KYK28" s="92"/>
      <c r="KYL28" s="92"/>
      <c r="KYM28" s="92"/>
      <c r="KYN28" s="92"/>
      <c r="KYO28" s="92"/>
      <c r="KYP28" s="92"/>
      <c r="KYQ28" s="92"/>
      <c r="KYR28" s="92"/>
      <c r="KYS28" s="92"/>
      <c r="KYT28" s="92"/>
      <c r="KYU28" s="92"/>
      <c r="KYV28" s="92"/>
      <c r="KYW28" s="92"/>
      <c r="KYX28" s="92"/>
      <c r="KYY28" s="92"/>
      <c r="KYZ28" s="92"/>
      <c r="KZA28" s="92"/>
      <c r="KZB28" s="92"/>
      <c r="KZC28" s="92"/>
      <c r="KZD28" s="92"/>
      <c r="KZE28" s="92"/>
      <c r="KZF28" s="92"/>
      <c r="KZG28" s="92"/>
      <c r="KZH28" s="92"/>
      <c r="KZI28" s="92"/>
      <c r="KZJ28" s="92"/>
      <c r="KZK28" s="92"/>
      <c r="KZL28" s="92"/>
      <c r="KZM28" s="92"/>
      <c r="KZN28" s="92"/>
      <c r="KZO28" s="92"/>
      <c r="KZP28" s="92"/>
      <c r="KZQ28" s="92"/>
      <c r="KZR28" s="92"/>
      <c r="KZS28" s="92"/>
      <c r="KZT28" s="92"/>
      <c r="KZU28" s="92"/>
      <c r="KZV28" s="92"/>
      <c r="KZW28" s="92"/>
      <c r="KZX28" s="92"/>
      <c r="KZY28" s="92"/>
      <c r="KZZ28" s="92"/>
      <c r="LAA28" s="92"/>
      <c r="LAB28" s="92"/>
      <c r="LAC28" s="92"/>
      <c r="LAD28" s="92"/>
      <c r="LAE28" s="92"/>
      <c r="LAF28" s="92"/>
      <c r="LAG28" s="92"/>
      <c r="LAH28" s="92"/>
      <c r="LAI28" s="92"/>
      <c r="LAJ28" s="92"/>
      <c r="LAK28" s="92"/>
      <c r="LAL28" s="92"/>
      <c r="LAM28" s="92"/>
      <c r="LAN28" s="92"/>
      <c r="LAO28" s="92"/>
      <c r="LAP28" s="92"/>
      <c r="LAQ28" s="92"/>
      <c r="LAR28" s="92"/>
      <c r="LAS28" s="92"/>
      <c r="LAT28" s="92"/>
      <c r="LAU28" s="92"/>
      <c r="LAV28" s="92"/>
      <c r="LAW28" s="92"/>
      <c r="LAX28" s="92"/>
      <c r="LAY28" s="92"/>
      <c r="LAZ28" s="92"/>
      <c r="LBA28" s="92"/>
      <c r="LBB28" s="92"/>
      <c r="LBC28" s="92"/>
      <c r="LBD28" s="92"/>
      <c r="LBE28" s="92"/>
      <c r="LBF28" s="92"/>
      <c r="LBG28" s="92"/>
      <c r="LBH28" s="92"/>
      <c r="LBI28" s="92"/>
      <c r="LBJ28" s="92"/>
      <c r="LBK28" s="92"/>
      <c r="LBL28" s="92"/>
      <c r="LBM28" s="92"/>
      <c r="LBN28" s="92"/>
      <c r="LBO28" s="92"/>
      <c r="LBP28" s="92"/>
      <c r="LBQ28" s="92"/>
      <c r="LBR28" s="92"/>
      <c r="LBS28" s="92"/>
      <c r="LBT28" s="92"/>
      <c r="LBU28" s="92"/>
      <c r="LBV28" s="92"/>
      <c r="LBW28" s="92"/>
      <c r="LBX28" s="92"/>
      <c r="LBY28" s="92"/>
      <c r="LBZ28" s="92"/>
      <c r="LCA28" s="92"/>
      <c r="LCB28" s="92"/>
      <c r="LCC28" s="92"/>
      <c r="LCD28" s="92"/>
      <c r="LCE28" s="92"/>
      <c r="LCF28" s="92"/>
      <c r="LCG28" s="92"/>
      <c r="LCH28" s="92"/>
      <c r="LCI28" s="92"/>
      <c r="LCJ28" s="92"/>
      <c r="LCK28" s="92"/>
      <c r="LCL28" s="92"/>
      <c r="LCM28" s="92"/>
      <c r="LCN28" s="92"/>
      <c r="LCO28" s="92"/>
      <c r="LCP28" s="92"/>
      <c r="LCQ28" s="92"/>
      <c r="LCR28" s="92"/>
      <c r="LCS28" s="92"/>
      <c r="LCT28" s="92"/>
      <c r="LCU28" s="92"/>
      <c r="LCV28" s="92"/>
      <c r="LCW28" s="92"/>
      <c r="LCX28" s="92"/>
      <c r="LCY28" s="92"/>
      <c r="LCZ28" s="92"/>
      <c r="LDA28" s="92"/>
      <c r="LDB28" s="92"/>
      <c r="LDC28" s="92"/>
      <c r="LDD28" s="92"/>
      <c r="LDE28" s="92"/>
      <c r="LDF28" s="92"/>
      <c r="LDG28" s="92"/>
      <c r="LDH28" s="92"/>
      <c r="LDI28" s="92"/>
      <c r="LDJ28" s="92"/>
      <c r="LDK28" s="92"/>
      <c r="LDL28" s="92"/>
      <c r="LDM28" s="92"/>
      <c r="LDN28" s="92"/>
      <c r="LDO28" s="92"/>
      <c r="LDP28" s="92"/>
      <c r="LDQ28" s="92"/>
      <c r="LDR28" s="92"/>
      <c r="LDS28" s="92"/>
      <c r="LDT28" s="92"/>
      <c r="LDU28" s="92"/>
      <c r="LDV28" s="92"/>
      <c r="LDW28" s="92"/>
      <c r="LDX28" s="92"/>
      <c r="LDY28" s="92"/>
      <c r="LDZ28" s="92"/>
      <c r="LEA28" s="92"/>
      <c r="LEB28" s="92"/>
      <c r="LEC28" s="92"/>
      <c r="LED28" s="92"/>
      <c r="LEE28" s="92"/>
      <c r="LEF28" s="92"/>
      <c r="LEG28" s="92"/>
      <c r="LEH28" s="92"/>
      <c r="LEI28" s="92"/>
      <c r="LEJ28" s="92"/>
      <c r="LEK28" s="92"/>
      <c r="LEL28" s="92"/>
      <c r="LEM28" s="92"/>
      <c r="LEN28" s="92"/>
      <c r="LEO28" s="92"/>
      <c r="LEP28" s="92"/>
      <c r="LEQ28" s="92"/>
      <c r="LER28" s="92"/>
      <c r="LES28" s="92"/>
      <c r="LET28" s="92"/>
      <c r="LEU28" s="92"/>
      <c r="LEV28" s="92"/>
      <c r="LEW28" s="92"/>
      <c r="LEX28" s="92"/>
      <c r="LEY28" s="92"/>
      <c r="LEZ28" s="92"/>
      <c r="LFA28" s="92"/>
      <c r="LFB28" s="92"/>
      <c r="LFC28" s="92"/>
      <c r="LFD28" s="92"/>
      <c r="LFE28" s="92"/>
      <c r="LFF28" s="92"/>
      <c r="LFG28" s="92"/>
      <c r="LFH28" s="92"/>
      <c r="LFI28" s="92"/>
      <c r="LFJ28" s="92"/>
      <c r="LFK28" s="92"/>
      <c r="LFL28" s="92"/>
      <c r="LFM28" s="92"/>
      <c r="LFN28" s="92"/>
      <c r="LFO28" s="92"/>
      <c r="LFP28" s="92"/>
      <c r="LFQ28" s="92"/>
      <c r="LFR28" s="92"/>
      <c r="LFS28" s="92"/>
      <c r="LFT28" s="92"/>
      <c r="LFU28" s="92"/>
      <c r="LFV28" s="92"/>
      <c r="LFW28" s="92"/>
      <c r="LFX28" s="92"/>
      <c r="LFY28" s="92"/>
      <c r="LFZ28" s="92"/>
      <c r="LGA28" s="92"/>
      <c r="LGB28" s="92"/>
      <c r="LGC28" s="92"/>
      <c r="LGD28" s="92"/>
      <c r="LGE28" s="92"/>
      <c r="LGF28" s="92"/>
      <c r="LGG28" s="92"/>
      <c r="LGH28" s="92"/>
      <c r="LGI28" s="92"/>
      <c r="LGJ28" s="92"/>
      <c r="LGK28" s="92"/>
      <c r="LGL28" s="92"/>
      <c r="LGM28" s="92"/>
      <c r="LGN28" s="92"/>
      <c r="LGO28" s="92"/>
      <c r="LGP28" s="92"/>
      <c r="LGQ28" s="92"/>
      <c r="LGR28" s="92"/>
      <c r="LGS28" s="92"/>
      <c r="LGT28" s="92"/>
      <c r="LGU28" s="92"/>
      <c r="LGV28" s="92"/>
      <c r="LGW28" s="92"/>
      <c r="LGX28" s="92"/>
      <c r="LGY28" s="92"/>
      <c r="LGZ28" s="92"/>
      <c r="LHA28" s="92"/>
      <c r="LHB28" s="92"/>
      <c r="LHC28" s="92"/>
      <c r="LHD28" s="92"/>
      <c r="LHE28" s="92"/>
      <c r="LHF28" s="92"/>
      <c r="LHG28" s="92"/>
      <c r="LHH28" s="92"/>
      <c r="LHI28" s="92"/>
      <c r="LHJ28" s="92"/>
      <c r="LHK28" s="92"/>
      <c r="LHL28" s="92"/>
      <c r="LHM28" s="92"/>
      <c r="LHN28" s="92"/>
      <c r="LHO28" s="92"/>
      <c r="LHP28" s="92"/>
      <c r="LHQ28" s="92"/>
      <c r="LHR28" s="92"/>
      <c r="LHS28" s="92"/>
      <c r="LHT28" s="92"/>
      <c r="LHU28" s="92"/>
      <c r="LHV28" s="92"/>
      <c r="LHW28" s="92"/>
      <c r="LHX28" s="92"/>
      <c r="LHY28" s="92"/>
      <c r="LHZ28" s="92"/>
      <c r="LIA28" s="92"/>
      <c r="LIB28" s="92"/>
      <c r="LIC28" s="92"/>
      <c r="LID28" s="92"/>
      <c r="LIE28" s="92"/>
      <c r="LIF28" s="92"/>
      <c r="LIG28" s="92"/>
      <c r="LIH28" s="92"/>
      <c r="LII28" s="92"/>
      <c r="LIJ28" s="92"/>
      <c r="LIK28" s="92"/>
      <c r="LIL28" s="92"/>
      <c r="LIM28" s="92"/>
      <c r="LIN28" s="92"/>
      <c r="LIO28" s="92"/>
      <c r="LIP28" s="92"/>
      <c r="LIQ28" s="92"/>
      <c r="LIR28" s="92"/>
      <c r="LIS28" s="92"/>
      <c r="LIT28" s="92"/>
      <c r="LIU28" s="92"/>
      <c r="LIV28" s="92"/>
      <c r="LIW28" s="92"/>
      <c r="LIX28" s="92"/>
      <c r="LIY28" s="92"/>
      <c r="LIZ28" s="92"/>
      <c r="LJA28" s="92"/>
      <c r="LJB28" s="92"/>
      <c r="LJC28" s="92"/>
      <c r="LJD28" s="92"/>
      <c r="LJE28" s="92"/>
      <c r="LJF28" s="92"/>
      <c r="LJG28" s="92"/>
      <c r="LJH28" s="92"/>
      <c r="LJI28" s="92"/>
      <c r="LJJ28" s="92"/>
      <c r="LJK28" s="92"/>
      <c r="LJL28" s="92"/>
      <c r="LJM28" s="92"/>
      <c r="LJN28" s="92"/>
      <c r="LJO28" s="92"/>
      <c r="LJP28" s="92"/>
      <c r="LJQ28" s="92"/>
      <c r="LJR28" s="92"/>
      <c r="LJS28" s="92"/>
      <c r="LJT28" s="92"/>
      <c r="LJU28" s="92"/>
      <c r="LJV28" s="92"/>
      <c r="LJW28" s="92"/>
      <c r="LJX28" s="92"/>
      <c r="LJY28" s="92"/>
      <c r="LJZ28" s="92"/>
      <c r="LKA28" s="92"/>
      <c r="LKB28" s="92"/>
      <c r="LKC28" s="92"/>
      <c r="LKD28" s="92"/>
      <c r="LKE28" s="92"/>
      <c r="LKF28" s="92"/>
      <c r="LKG28" s="92"/>
      <c r="LKH28" s="92"/>
      <c r="LKI28" s="92"/>
      <c r="LKJ28" s="92"/>
      <c r="LKK28" s="92"/>
      <c r="LKL28" s="92"/>
      <c r="LKM28" s="92"/>
      <c r="LKN28" s="92"/>
      <c r="LKO28" s="92"/>
      <c r="LKP28" s="92"/>
      <c r="LKQ28" s="92"/>
      <c r="LKR28" s="92"/>
      <c r="LKS28" s="92"/>
      <c r="LKT28" s="92"/>
      <c r="LKU28" s="92"/>
      <c r="LKV28" s="92"/>
      <c r="LKW28" s="92"/>
      <c r="LKX28" s="92"/>
      <c r="LKY28" s="92"/>
      <c r="LKZ28" s="92"/>
      <c r="LLA28" s="92"/>
      <c r="LLB28" s="92"/>
      <c r="LLC28" s="92"/>
      <c r="LLD28" s="92"/>
      <c r="LLE28" s="92"/>
      <c r="LLF28" s="92"/>
      <c r="LLG28" s="92"/>
      <c r="LLH28" s="92"/>
      <c r="LLI28" s="92"/>
      <c r="LLJ28" s="92"/>
      <c r="LLK28" s="92"/>
      <c r="LLL28" s="92"/>
      <c r="LLM28" s="92"/>
      <c r="LLN28" s="92"/>
      <c r="LLO28" s="92"/>
      <c r="LLP28" s="92"/>
      <c r="LLQ28" s="92"/>
      <c r="LLR28" s="92"/>
      <c r="LLS28" s="92"/>
      <c r="LLT28" s="92"/>
      <c r="LLU28" s="92"/>
      <c r="LLV28" s="92"/>
      <c r="LLW28" s="92"/>
      <c r="LLX28" s="92"/>
      <c r="LLY28" s="92"/>
      <c r="LLZ28" s="92"/>
      <c r="LMA28" s="92"/>
      <c r="LMB28" s="92"/>
      <c r="LMC28" s="92"/>
      <c r="LMD28" s="92"/>
      <c r="LME28" s="92"/>
      <c r="LMF28" s="92"/>
      <c r="LMG28" s="92"/>
      <c r="LMH28" s="92"/>
      <c r="LMI28" s="92"/>
      <c r="LMJ28" s="92"/>
      <c r="LMK28" s="92"/>
      <c r="LML28" s="92"/>
      <c r="LMM28" s="92"/>
      <c r="LMN28" s="92"/>
      <c r="LMO28" s="92"/>
      <c r="LMP28" s="92"/>
      <c r="LMQ28" s="92"/>
      <c r="LMR28" s="92"/>
      <c r="LMS28" s="92"/>
      <c r="LMT28" s="92"/>
      <c r="LMU28" s="92"/>
      <c r="LMV28" s="92"/>
      <c r="LMW28" s="92"/>
      <c r="LMX28" s="92"/>
      <c r="LMY28" s="92"/>
      <c r="LMZ28" s="92"/>
      <c r="LNA28" s="92"/>
      <c r="LNB28" s="92"/>
      <c r="LNC28" s="92"/>
      <c r="LND28" s="92"/>
      <c r="LNE28" s="92"/>
      <c r="LNF28" s="92"/>
      <c r="LNG28" s="92"/>
      <c r="LNH28" s="92"/>
      <c r="LNI28" s="92"/>
      <c r="LNJ28" s="92"/>
      <c r="LNK28" s="92"/>
      <c r="LNL28" s="92"/>
      <c r="LNM28" s="92"/>
      <c r="LNN28" s="92"/>
      <c r="LNO28" s="92"/>
      <c r="LNP28" s="92"/>
      <c r="LNQ28" s="92"/>
      <c r="LNR28" s="92"/>
      <c r="LNS28" s="92"/>
      <c r="LNT28" s="92"/>
      <c r="LNU28" s="92"/>
      <c r="LNV28" s="92"/>
      <c r="LNW28" s="92"/>
      <c r="LNX28" s="92"/>
      <c r="LNY28" s="92"/>
      <c r="LNZ28" s="92"/>
      <c r="LOA28" s="92"/>
      <c r="LOB28" s="92"/>
      <c r="LOC28" s="92"/>
      <c r="LOD28" s="92"/>
      <c r="LOE28" s="92"/>
      <c r="LOF28" s="92"/>
      <c r="LOG28" s="92"/>
      <c r="LOH28" s="92"/>
      <c r="LOI28" s="92"/>
      <c r="LOJ28" s="92"/>
      <c r="LOK28" s="92"/>
      <c r="LOL28" s="92"/>
      <c r="LOM28" s="92"/>
      <c r="LON28" s="92"/>
      <c r="LOO28" s="92"/>
      <c r="LOP28" s="92"/>
      <c r="LOQ28" s="92"/>
      <c r="LOR28" s="92"/>
      <c r="LOS28" s="92"/>
      <c r="LOT28" s="92"/>
      <c r="LOU28" s="92"/>
      <c r="LOV28" s="92"/>
      <c r="LOW28" s="92"/>
      <c r="LOX28" s="92"/>
      <c r="LOY28" s="92"/>
      <c r="LOZ28" s="92"/>
      <c r="LPA28" s="92"/>
      <c r="LPB28" s="92"/>
      <c r="LPC28" s="92"/>
      <c r="LPD28" s="92"/>
      <c r="LPE28" s="92"/>
      <c r="LPF28" s="92"/>
      <c r="LPG28" s="92"/>
      <c r="LPH28" s="92"/>
      <c r="LPI28" s="92"/>
      <c r="LPJ28" s="92"/>
      <c r="LPK28" s="92"/>
      <c r="LPL28" s="92"/>
      <c r="LPM28" s="92"/>
      <c r="LPN28" s="92"/>
      <c r="LPO28" s="92"/>
      <c r="LPP28" s="92"/>
      <c r="LPQ28" s="92"/>
      <c r="LPR28" s="92"/>
      <c r="LPS28" s="92"/>
      <c r="LPT28" s="92"/>
      <c r="LPU28" s="92"/>
      <c r="LPV28" s="92"/>
      <c r="LPW28" s="92"/>
      <c r="LPX28" s="92"/>
      <c r="LPY28" s="92"/>
      <c r="LPZ28" s="92"/>
      <c r="LQA28" s="92"/>
      <c r="LQB28" s="92"/>
      <c r="LQC28" s="92"/>
      <c r="LQD28" s="92"/>
      <c r="LQE28" s="92"/>
      <c r="LQF28" s="92"/>
      <c r="LQG28" s="92"/>
      <c r="LQH28" s="92"/>
      <c r="LQI28" s="92"/>
      <c r="LQJ28" s="92"/>
      <c r="LQK28" s="92"/>
      <c r="LQL28" s="92"/>
      <c r="LQM28" s="92"/>
      <c r="LQN28" s="92"/>
      <c r="LQO28" s="92"/>
      <c r="LQP28" s="92"/>
      <c r="LQQ28" s="92"/>
      <c r="LQR28" s="92"/>
      <c r="LQS28" s="92"/>
      <c r="LQT28" s="92"/>
      <c r="LQU28" s="92"/>
      <c r="LQV28" s="92"/>
      <c r="LQW28" s="92"/>
      <c r="LQX28" s="92"/>
      <c r="LQY28" s="92"/>
      <c r="LQZ28" s="92"/>
      <c r="LRA28" s="92"/>
      <c r="LRB28" s="92"/>
      <c r="LRC28" s="92"/>
      <c r="LRD28" s="92"/>
      <c r="LRE28" s="92"/>
      <c r="LRF28" s="92"/>
      <c r="LRG28" s="92"/>
      <c r="LRH28" s="92"/>
      <c r="LRI28" s="92"/>
      <c r="LRJ28" s="92"/>
      <c r="LRK28" s="92"/>
      <c r="LRL28" s="92"/>
      <c r="LRM28" s="92"/>
      <c r="LRN28" s="92"/>
      <c r="LRO28" s="92"/>
      <c r="LRP28" s="92"/>
      <c r="LRQ28" s="92"/>
      <c r="LRR28" s="92"/>
      <c r="LRS28" s="92"/>
      <c r="LRT28" s="92"/>
      <c r="LRU28" s="92"/>
      <c r="LRV28" s="92"/>
      <c r="LRW28" s="92"/>
      <c r="LRX28" s="92"/>
      <c r="LRY28" s="92"/>
      <c r="LRZ28" s="92"/>
      <c r="LSA28" s="92"/>
      <c r="LSB28" s="92"/>
      <c r="LSC28" s="92"/>
      <c r="LSD28" s="92"/>
      <c r="LSE28" s="92"/>
      <c r="LSF28" s="92"/>
      <c r="LSG28" s="92"/>
      <c r="LSH28" s="92"/>
      <c r="LSI28" s="92"/>
      <c r="LSJ28" s="92"/>
      <c r="LSK28" s="92"/>
      <c r="LSL28" s="92"/>
      <c r="LSM28" s="92"/>
      <c r="LSN28" s="92"/>
      <c r="LSO28" s="92"/>
      <c r="LSP28" s="92"/>
      <c r="LSQ28" s="92"/>
      <c r="LSR28" s="92"/>
      <c r="LSS28" s="92"/>
      <c r="LST28" s="92"/>
      <c r="LSU28" s="92"/>
      <c r="LSV28" s="92"/>
      <c r="LSW28" s="92"/>
      <c r="LSX28" s="92"/>
      <c r="LSY28" s="92"/>
      <c r="LSZ28" s="92"/>
      <c r="LTA28" s="92"/>
      <c r="LTB28" s="92"/>
      <c r="LTC28" s="92"/>
      <c r="LTD28" s="92"/>
      <c r="LTE28" s="92"/>
      <c r="LTF28" s="92"/>
      <c r="LTG28" s="92"/>
      <c r="LTH28" s="92"/>
      <c r="LTI28" s="92"/>
      <c r="LTJ28" s="92"/>
      <c r="LTK28" s="92"/>
      <c r="LTL28" s="92"/>
      <c r="LTM28" s="92"/>
      <c r="LTN28" s="92"/>
      <c r="LTO28" s="92"/>
      <c r="LTP28" s="92"/>
      <c r="LTQ28" s="92"/>
      <c r="LTR28" s="92"/>
      <c r="LTS28" s="92"/>
      <c r="LTT28" s="92"/>
      <c r="LTU28" s="92"/>
      <c r="LTV28" s="92"/>
      <c r="LTW28" s="92"/>
      <c r="LTX28" s="92"/>
      <c r="LTY28" s="92"/>
      <c r="LTZ28" s="92"/>
      <c r="LUA28" s="92"/>
      <c r="LUB28" s="92"/>
      <c r="LUC28" s="92"/>
      <c r="LUD28" s="92"/>
      <c r="LUE28" s="92"/>
      <c r="LUF28" s="92"/>
      <c r="LUG28" s="92"/>
      <c r="LUH28" s="92"/>
      <c r="LUI28" s="92"/>
      <c r="LUJ28" s="92"/>
      <c r="LUK28" s="92"/>
      <c r="LUL28" s="92"/>
      <c r="LUM28" s="92"/>
      <c r="LUN28" s="92"/>
      <c r="LUO28" s="92"/>
      <c r="LUP28" s="92"/>
      <c r="LUQ28" s="92"/>
      <c r="LUR28" s="92"/>
      <c r="LUS28" s="92"/>
      <c r="LUT28" s="92"/>
      <c r="LUU28" s="92"/>
      <c r="LUV28" s="92"/>
      <c r="LUW28" s="92"/>
      <c r="LUX28" s="92"/>
      <c r="LUY28" s="92"/>
      <c r="LUZ28" s="92"/>
      <c r="LVA28" s="92"/>
      <c r="LVB28" s="92"/>
      <c r="LVC28" s="92"/>
      <c r="LVD28" s="92"/>
      <c r="LVE28" s="92"/>
      <c r="LVF28" s="92"/>
      <c r="LVG28" s="92"/>
      <c r="LVH28" s="92"/>
      <c r="LVI28" s="92"/>
      <c r="LVJ28" s="92"/>
      <c r="LVK28" s="92"/>
      <c r="LVL28" s="92"/>
      <c r="LVM28" s="92"/>
      <c r="LVN28" s="92"/>
      <c r="LVO28" s="92"/>
      <c r="LVP28" s="92"/>
      <c r="LVQ28" s="92"/>
      <c r="LVR28" s="92"/>
      <c r="LVS28" s="92"/>
      <c r="LVT28" s="92"/>
      <c r="LVU28" s="92"/>
      <c r="LVV28" s="92"/>
      <c r="LVW28" s="92"/>
      <c r="LVX28" s="92"/>
      <c r="LVY28" s="92"/>
      <c r="LVZ28" s="92"/>
      <c r="LWA28" s="92"/>
      <c r="LWB28" s="92"/>
      <c r="LWC28" s="92"/>
      <c r="LWD28" s="92"/>
      <c r="LWE28" s="92"/>
      <c r="LWF28" s="92"/>
      <c r="LWG28" s="92"/>
      <c r="LWH28" s="92"/>
      <c r="LWI28" s="92"/>
      <c r="LWJ28" s="92"/>
      <c r="LWK28" s="92"/>
      <c r="LWL28" s="92"/>
      <c r="LWM28" s="92"/>
      <c r="LWN28" s="92"/>
      <c r="LWO28" s="92"/>
      <c r="LWP28" s="92"/>
      <c r="LWQ28" s="92"/>
      <c r="LWR28" s="92"/>
      <c r="LWS28" s="92"/>
      <c r="LWT28" s="92"/>
      <c r="LWU28" s="92"/>
      <c r="LWV28" s="92"/>
      <c r="LWW28" s="92"/>
      <c r="LWX28" s="92"/>
      <c r="LWY28" s="92"/>
      <c r="LWZ28" s="92"/>
      <c r="LXA28" s="92"/>
      <c r="LXB28" s="92"/>
      <c r="LXC28" s="92"/>
      <c r="LXD28" s="92"/>
      <c r="LXE28" s="92"/>
      <c r="LXF28" s="92"/>
      <c r="LXG28" s="92"/>
      <c r="LXH28" s="92"/>
      <c r="LXI28" s="92"/>
      <c r="LXJ28" s="92"/>
      <c r="LXK28" s="92"/>
      <c r="LXL28" s="92"/>
      <c r="LXM28" s="92"/>
      <c r="LXN28" s="92"/>
      <c r="LXO28" s="92"/>
      <c r="LXP28" s="92"/>
      <c r="LXQ28" s="92"/>
      <c r="LXR28" s="92"/>
      <c r="LXS28" s="92"/>
      <c r="LXT28" s="92"/>
      <c r="LXU28" s="92"/>
      <c r="LXV28" s="92"/>
      <c r="LXW28" s="92"/>
      <c r="LXX28" s="92"/>
      <c r="LXY28" s="92"/>
      <c r="LXZ28" s="92"/>
      <c r="LYA28" s="92"/>
      <c r="LYB28" s="92"/>
      <c r="LYC28" s="92"/>
      <c r="LYD28" s="92"/>
      <c r="LYE28" s="92"/>
      <c r="LYF28" s="92"/>
      <c r="LYG28" s="92"/>
      <c r="LYH28" s="92"/>
      <c r="LYI28" s="92"/>
      <c r="LYJ28" s="92"/>
      <c r="LYK28" s="92"/>
      <c r="LYL28" s="92"/>
      <c r="LYM28" s="92"/>
      <c r="LYN28" s="92"/>
      <c r="LYO28" s="92"/>
      <c r="LYP28" s="92"/>
      <c r="LYQ28" s="92"/>
      <c r="LYR28" s="92"/>
      <c r="LYS28" s="92"/>
      <c r="LYT28" s="92"/>
      <c r="LYU28" s="92"/>
      <c r="LYV28" s="92"/>
      <c r="LYW28" s="92"/>
      <c r="LYX28" s="92"/>
      <c r="LYY28" s="92"/>
      <c r="LYZ28" s="92"/>
      <c r="LZA28" s="92"/>
      <c r="LZB28" s="92"/>
      <c r="LZC28" s="92"/>
      <c r="LZD28" s="92"/>
      <c r="LZE28" s="92"/>
      <c r="LZF28" s="92"/>
      <c r="LZG28" s="92"/>
      <c r="LZH28" s="92"/>
      <c r="LZI28" s="92"/>
      <c r="LZJ28" s="92"/>
      <c r="LZK28" s="92"/>
      <c r="LZL28" s="92"/>
      <c r="LZM28" s="92"/>
      <c r="LZN28" s="92"/>
      <c r="LZO28" s="92"/>
      <c r="LZP28" s="92"/>
      <c r="LZQ28" s="92"/>
      <c r="LZR28" s="92"/>
      <c r="LZS28" s="92"/>
      <c r="LZT28" s="92"/>
      <c r="LZU28" s="92"/>
      <c r="LZV28" s="92"/>
      <c r="LZW28" s="92"/>
      <c r="LZX28" s="92"/>
      <c r="LZY28" s="92"/>
      <c r="LZZ28" s="92"/>
      <c r="MAA28" s="92"/>
      <c r="MAB28" s="92"/>
      <c r="MAC28" s="92"/>
      <c r="MAD28" s="92"/>
      <c r="MAE28" s="92"/>
      <c r="MAF28" s="92"/>
      <c r="MAG28" s="92"/>
      <c r="MAH28" s="92"/>
      <c r="MAI28" s="92"/>
      <c r="MAJ28" s="92"/>
      <c r="MAK28" s="92"/>
      <c r="MAL28" s="92"/>
      <c r="MAM28" s="92"/>
      <c r="MAN28" s="92"/>
      <c r="MAO28" s="92"/>
      <c r="MAP28" s="92"/>
      <c r="MAQ28" s="92"/>
      <c r="MAR28" s="92"/>
      <c r="MAS28" s="92"/>
      <c r="MAT28" s="92"/>
      <c r="MAU28" s="92"/>
      <c r="MAV28" s="92"/>
      <c r="MAW28" s="92"/>
      <c r="MAX28" s="92"/>
      <c r="MAY28" s="92"/>
      <c r="MAZ28" s="92"/>
      <c r="MBA28" s="92"/>
      <c r="MBB28" s="92"/>
      <c r="MBC28" s="92"/>
      <c r="MBD28" s="92"/>
      <c r="MBE28" s="92"/>
      <c r="MBF28" s="92"/>
      <c r="MBG28" s="92"/>
      <c r="MBH28" s="92"/>
      <c r="MBI28" s="92"/>
      <c r="MBJ28" s="92"/>
      <c r="MBK28" s="92"/>
      <c r="MBL28" s="92"/>
      <c r="MBM28" s="92"/>
      <c r="MBN28" s="92"/>
      <c r="MBO28" s="92"/>
      <c r="MBP28" s="92"/>
      <c r="MBQ28" s="92"/>
      <c r="MBR28" s="92"/>
      <c r="MBS28" s="92"/>
      <c r="MBT28" s="92"/>
      <c r="MBU28" s="92"/>
      <c r="MBV28" s="92"/>
      <c r="MBW28" s="92"/>
      <c r="MBX28" s="92"/>
      <c r="MBY28" s="92"/>
      <c r="MBZ28" s="92"/>
      <c r="MCA28" s="92"/>
      <c r="MCB28" s="92"/>
      <c r="MCC28" s="92"/>
      <c r="MCD28" s="92"/>
      <c r="MCE28" s="92"/>
      <c r="MCF28" s="92"/>
      <c r="MCG28" s="92"/>
      <c r="MCH28" s="92"/>
      <c r="MCI28" s="92"/>
      <c r="MCJ28" s="92"/>
      <c r="MCK28" s="92"/>
      <c r="MCL28" s="92"/>
      <c r="MCM28" s="92"/>
      <c r="MCN28" s="92"/>
      <c r="MCO28" s="92"/>
      <c r="MCP28" s="92"/>
      <c r="MCQ28" s="92"/>
      <c r="MCR28" s="92"/>
      <c r="MCS28" s="92"/>
      <c r="MCT28" s="92"/>
      <c r="MCU28" s="92"/>
      <c r="MCV28" s="92"/>
      <c r="MCW28" s="92"/>
      <c r="MCX28" s="92"/>
      <c r="MCY28" s="92"/>
      <c r="MCZ28" s="92"/>
      <c r="MDA28" s="92"/>
      <c r="MDB28" s="92"/>
      <c r="MDC28" s="92"/>
      <c r="MDD28" s="92"/>
      <c r="MDE28" s="92"/>
      <c r="MDF28" s="92"/>
      <c r="MDG28" s="92"/>
      <c r="MDH28" s="92"/>
      <c r="MDI28" s="92"/>
      <c r="MDJ28" s="92"/>
      <c r="MDK28" s="92"/>
      <c r="MDL28" s="92"/>
      <c r="MDM28" s="92"/>
      <c r="MDN28" s="92"/>
      <c r="MDO28" s="92"/>
      <c r="MDP28" s="92"/>
      <c r="MDQ28" s="92"/>
      <c r="MDR28" s="92"/>
      <c r="MDS28" s="92"/>
      <c r="MDT28" s="92"/>
      <c r="MDU28" s="92"/>
      <c r="MDV28" s="92"/>
      <c r="MDW28" s="92"/>
      <c r="MDX28" s="92"/>
      <c r="MDY28" s="92"/>
      <c r="MDZ28" s="92"/>
      <c r="MEA28" s="92"/>
      <c r="MEB28" s="92"/>
      <c r="MEC28" s="92"/>
      <c r="MED28" s="92"/>
      <c r="MEE28" s="92"/>
      <c r="MEF28" s="92"/>
      <c r="MEG28" s="92"/>
      <c r="MEH28" s="92"/>
      <c r="MEI28" s="92"/>
      <c r="MEJ28" s="92"/>
      <c r="MEK28" s="92"/>
      <c r="MEL28" s="92"/>
      <c r="MEM28" s="92"/>
      <c r="MEN28" s="92"/>
      <c r="MEO28" s="92"/>
      <c r="MEP28" s="92"/>
      <c r="MEQ28" s="92"/>
      <c r="MER28" s="92"/>
      <c r="MES28" s="92"/>
      <c r="MET28" s="92"/>
      <c r="MEU28" s="92"/>
      <c r="MEV28" s="92"/>
      <c r="MEW28" s="92"/>
      <c r="MEX28" s="92"/>
      <c r="MEY28" s="92"/>
      <c r="MEZ28" s="92"/>
      <c r="MFA28" s="92"/>
      <c r="MFB28" s="92"/>
      <c r="MFC28" s="92"/>
      <c r="MFD28" s="92"/>
      <c r="MFE28" s="92"/>
      <c r="MFF28" s="92"/>
      <c r="MFG28" s="92"/>
      <c r="MFH28" s="92"/>
      <c r="MFI28" s="92"/>
      <c r="MFJ28" s="92"/>
      <c r="MFK28" s="92"/>
      <c r="MFL28" s="92"/>
      <c r="MFM28" s="92"/>
      <c r="MFN28" s="92"/>
      <c r="MFO28" s="92"/>
      <c r="MFP28" s="92"/>
      <c r="MFQ28" s="92"/>
      <c r="MFR28" s="92"/>
      <c r="MFS28" s="92"/>
      <c r="MFT28" s="92"/>
      <c r="MFU28" s="92"/>
      <c r="MFV28" s="92"/>
      <c r="MFW28" s="92"/>
      <c r="MFX28" s="92"/>
      <c r="MFY28" s="92"/>
      <c r="MFZ28" s="92"/>
      <c r="MGA28" s="92"/>
      <c r="MGB28" s="92"/>
      <c r="MGC28" s="92"/>
      <c r="MGD28" s="92"/>
      <c r="MGE28" s="92"/>
      <c r="MGF28" s="92"/>
      <c r="MGG28" s="92"/>
      <c r="MGH28" s="92"/>
      <c r="MGI28" s="92"/>
      <c r="MGJ28" s="92"/>
      <c r="MGK28" s="92"/>
      <c r="MGL28" s="92"/>
      <c r="MGM28" s="92"/>
      <c r="MGN28" s="92"/>
      <c r="MGO28" s="92"/>
      <c r="MGP28" s="92"/>
      <c r="MGQ28" s="92"/>
      <c r="MGR28" s="92"/>
      <c r="MGS28" s="92"/>
      <c r="MGT28" s="92"/>
      <c r="MGU28" s="92"/>
      <c r="MGV28" s="92"/>
      <c r="MGW28" s="92"/>
      <c r="MGX28" s="92"/>
      <c r="MGY28" s="92"/>
      <c r="MGZ28" s="92"/>
      <c r="MHA28" s="92"/>
      <c r="MHB28" s="92"/>
      <c r="MHC28" s="92"/>
      <c r="MHD28" s="92"/>
      <c r="MHE28" s="92"/>
      <c r="MHF28" s="92"/>
      <c r="MHG28" s="92"/>
      <c r="MHH28" s="92"/>
      <c r="MHI28" s="92"/>
      <c r="MHJ28" s="92"/>
      <c r="MHK28" s="92"/>
      <c r="MHL28" s="92"/>
      <c r="MHM28" s="92"/>
      <c r="MHN28" s="92"/>
      <c r="MHO28" s="92"/>
      <c r="MHP28" s="92"/>
      <c r="MHQ28" s="92"/>
      <c r="MHR28" s="92"/>
      <c r="MHS28" s="92"/>
      <c r="MHT28" s="92"/>
      <c r="MHU28" s="92"/>
      <c r="MHV28" s="92"/>
      <c r="MHW28" s="92"/>
      <c r="MHX28" s="92"/>
      <c r="MHY28" s="92"/>
      <c r="MHZ28" s="92"/>
      <c r="MIA28" s="92"/>
      <c r="MIB28" s="92"/>
      <c r="MIC28" s="92"/>
      <c r="MID28" s="92"/>
      <c r="MIE28" s="92"/>
      <c r="MIF28" s="92"/>
      <c r="MIG28" s="92"/>
      <c r="MIH28" s="92"/>
      <c r="MII28" s="92"/>
      <c r="MIJ28" s="92"/>
      <c r="MIK28" s="92"/>
      <c r="MIL28" s="92"/>
      <c r="MIM28" s="92"/>
      <c r="MIN28" s="92"/>
      <c r="MIO28" s="92"/>
      <c r="MIP28" s="92"/>
      <c r="MIQ28" s="92"/>
      <c r="MIR28" s="92"/>
      <c r="MIS28" s="92"/>
      <c r="MIT28" s="92"/>
      <c r="MIU28" s="92"/>
      <c r="MIV28" s="92"/>
      <c r="MIW28" s="92"/>
      <c r="MIX28" s="92"/>
      <c r="MIY28" s="92"/>
      <c r="MIZ28" s="92"/>
      <c r="MJA28" s="92"/>
      <c r="MJB28" s="92"/>
      <c r="MJC28" s="92"/>
      <c r="MJD28" s="92"/>
      <c r="MJE28" s="92"/>
      <c r="MJF28" s="92"/>
      <c r="MJG28" s="92"/>
      <c r="MJH28" s="92"/>
      <c r="MJI28" s="92"/>
      <c r="MJJ28" s="92"/>
      <c r="MJK28" s="92"/>
      <c r="MJL28" s="92"/>
      <c r="MJM28" s="92"/>
      <c r="MJN28" s="92"/>
      <c r="MJO28" s="92"/>
      <c r="MJP28" s="92"/>
      <c r="MJQ28" s="92"/>
      <c r="MJR28" s="92"/>
      <c r="MJS28" s="92"/>
      <c r="MJT28" s="92"/>
      <c r="MJU28" s="92"/>
      <c r="MJV28" s="92"/>
      <c r="MJW28" s="92"/>
      <c r="MJX28" s="92"/>
      <c r="MJY28" s="92"/>
      <c r="MJZ28" s="92"/>
      <c r="MKA28" s="92"/>
      <c r="MKB28" s="92"/>
      <c r="MKC28" s="92"/>
      <c r="MKD28" s="92"/>
      <c r="MKE28" s="92"/>
      <c r="MKF28" s="92"/>
      <c r="MKG28" s="92"/>
      <c r="MKH28" s="92"/>
      <c r="MKI28" s="92"/>
      <c r="MKJ28" s="92"/>
      <c r="MKK28" s="92"/>
      <c r="MKL28" s="92"/>
      <c r="MKM28" s="92"/>
      <c r="MKN28" s="92"/>
      <c r="MKO28" s="92"/>
      <c r="MKP28" s="92"/>
      <c r="MKQ28" s="92"/>
      <c r="MKR28" s="92"/>
      <c r="MKS28" s="92"/>
      <c r="MKT28" s="92"/>
      <c r="MKU28" s="92"/>
      <c r="MKV28" s="92"/>
      <c r="MKW28" s="92"/>
      <c r="MKX28" s="92"/>
      <c r="MKY28" s="92"/>
      <c r="MKZ28" s="92"/>
      <c r="MLA28" s="92"/>
      <c r="MLB28" s="92"/>
      <c r="MLC28" s="92"/>
      <c r="MLD28" s="92"/>
      <c r="MLE28" s="92"/>
      <c r="MLF28" s="92"/>
      <c r="MLG28" s="92"/>
      <c r="MLH28" s="92"/>
      <c r="MLI28" s="92"/>
      <c r="MLJ28" s="92"/>
      <c r="MLK28" s="92"/>
      <c r="MLL28" s="92"/>
      <c r="MLM28" s="92"/>
      <c r="MLN28" s="92"/>
      <c r="MLO28" s="92"/>
      <c r="MLP28" s="92"/>
      <c r="MLQ28" s="92"/>
      <c r="MLR28" s="92"/>
      <c r="MLS28" s="92"/>
      <c r="MLT28" s="92"/>
      <c r="MLU28" s="92"/>
      <c r="MLV28" s="92"/>
      <c r="MLW28" s="92"/>
      <c r="MLX28" s="92"/>
      <c r="MLY28" s="92"/>
      <c r="MLZ28" s="92"/>
      <c r="MMA28" s="92"/>
      <c r="MMB28" s="92"/>
      <c r="MMC28" s="92"/>
      <c r="MMD28" s="92"/>
      <c r="MME28" s="92"/>
      <c r="MMF28" s="92"/>
      <c r="MMG28" s="92"/>
      <c r="MMH28" s="92"/>
      <c r="MMI28" s="92"/>
      <c r="MMJ28" s="92"/>
      <c r="MMK28" s="92"/>
      <c r="MML28" s="92"/>
      <c r="MMM28" s="92"/>
      <c r="MMN28" s="92"/>
      <c r="MMO28" s="92"/>
      <c r="MMP28" s="92"/>
      <c r="MMQ28" s="92"/>
      <c r="MMR28" s="92"/>
      <c r="MMS28" s="92"/>
      <c r="MMT28" s="92"/>
      <c r="MMU28" s="92"/>
      <c r="MMV28" s="92"/>
      <c r="MMW28" s="92"/>
      <c r="MMX28" s="92"/>
      <c r="MMY28" s="92"/>
      <c r="MMZ28" s="92"/>
      <c r="MNA28" s="92"/>
      <c r="MNB28" s="92"/>
      <c r="MNC28" s="92"/>
      <c r="MND28" s="92"/>
      <c r="MNE28" s="92"/>
      <c r="MNF28" s="92"/>
      <c r="MNG28" s="92"/>
      <c r="MNH28" s="92"/>
      <c r="MNI28" s="92"/>
      <c r="MNJ28" s="92"/>
      <c r="MNK28" s="92"/>
      <c r="MNL28" s="92"/>
      <c r="MNM28" s="92"/>
      <c r="MNN28" s="92"/>
      <c r="MNO28" s="92"/>
      <c r="MNP28" s="92"/>
      <c r="MNQ28" s="92"/>
      <c r="MNR28" s="92"/>
      <c r="MNS28" s="92"/>
      <c r="MNT28" s="92"/>
      <c r="MNU28" s="92"/>
      <c r="MNV28" s="92"/>
      <c r="MNW28" s="92"/>
      <c r="MNX28" s="92"/>
      <c r="MNY28" s="92"/>
      <c r="MNZ28" s="92"/>
      <c r="MOA28" s="92"/>
      <c r="MOB28" s="92"/>
      <c r="MOC28" s="92"/>
      <c r="MOD28" s="92"/>
      <c r="MOE28" s="92"/>
      <c r="MOF28" s="92"/>
      <c r="MOG28" s="92"/>
      <c r="MOH28" s="92"/>
      <c r="MOI28" s="92"/>
      <c r="MOJ28" s="92"/>
      <c r="MOK28" s="92"/>
      <c r="MOL28" s="92"/>
      <c r="MOM28" s="92"/>
      <c r="MON28" s="92"/>
      <c r="MOO28" s="92"/>
      <c r="MOP28" s="92"/>
      <c r="MOQ28" s="92"/>
      <c r="MOR28" s="92"/>
      <c r="MOS28" s="92"/>
      <c r="MOT28" s="92"/>
      <c r="MOU28" s="92"/>
      <c r="MOV28" s="92"/>
      <c r="MOW28" s="92"/>
      <c r="MOX28" s="92"/>
      <c r="MOY28" s="92"/>
      <c r="MOZ28" s="92"/>
      <c r="MPA28" s="92"/>
      <c r="MPB28" s="92"/>
      <c r="MPC28" s="92"/>
      <c r="MPD28" s="92"/>
      <c r="MPE28" s="92"/>
      <c r="MPF28" s="92"/>
      <c r="MPG28" s="92"/>
      <c r="MPH28" s="92"/>
      <c r="MPI28" s="92"/>
      <c r="MPJ28" s="92"/>
      <c r="MPK28" s="92"/>
      <c r="MPL28" s="92"/>
      <c r="MPM28" s="92"/>
      <c r="MPN28" s="92"/>
      <c r="MPO28" s="92"/>
      <c r="MPP28" s="92"/>
      <c r="MPQ28" s="92"/>
      <c r="MPR28" s="92"/>
      <c r="MPS28" s="92"/>
      <c r="MPT28" s="92"/>
      <c r="MPU28" s="92"/>
      <c r="MPV28" s="92"/>
      <c r="MPW28" s="92"/>
      <c r="MPX28" s="92"/>
      <c r="MPY28" s="92"/>
      <c r="MPZ28" s="92"/>
      <c r="MQA28" s="92"/>
      <c r="MQB28" s="92"/>
      <c r="MQC28" s="92"/>
      <c r="MQD28" s="92"/>
      <c r="MQE28" s="92"/>
      <c r="MQF28" s="92"/>
      <c r="MQG28" s="92"/>
      <c r="MQH28" s="92"/>
      <c r="MQI28" s="92"/>
      <c r="MQJ28" s="92"/>
      <c r="MQK28" s="92"/>
      <c r="MQL28" s="92"/>
      <c r="MQM28" s="92"/>
      <c r="MQN28" s="92"/>
      <c r="MQO28" s="92"/>
      <c r="MQP28" s="92"/>
      <c r="MQQ28" s="92"/>
      <c r="MQR28" s="92"/>
      <c r="MQS28" s="92"/>
      <c r="MQT28" s="92"/>
      <c r="MQU28" s="92"/>
      <c r="MQV28" s="92"/>
      <c r="MQW28" s="92"/>
      <c r="MQX28" s="92"/>
      <c r="MQY28" s="92"/>
      <c r="MQZ28" s="92"/>
      <c r="MRA28" s="92"/>
      <c r="MRB28" s="92"/>
      <c r="MRC28" s="92"/>
      <c r="MRD28" s="92"/>
      <c r="MRE28" s="92"/>
      <c r="MRF28" s="92"/>
      <c r="MRG28" s="92"/>
      <c r="MRH28" s="92"/>
      <c r="MRI28" s="92"/>
      <c r="MRJ28" s="92"/>
      <c r="MRK28" s="92"/>
      <c r="MRL28" s="92"/>
      <c r="MRM28" s="92"/>
      <c r="MRN28" s="92"/>
      <c r="MRO28" s="92"/>
      <c r="MRP28" s="92"/>
      <c r="MRQ28" s="92"/>
      <c r="MRR28" s="92"/>
      <c r="MRS28" s="92"/>
      <c r="MRT28" s="92"/>
      <c r="MRU28" s="92"/>
      <c r="MRV28" s="92"/>
      <c r="MRW28" s="92"/>
      <c r="MRX28" s="92"/>
      <c r="MRY28" s="92"/>
      <c r="MRZ28" s="92"/>
      <c r="MSA28" s="92"/>
      <c r="MSB28" s="92"/>
      <c r="MSC28" s="92"/>
      <c r="MSD28" s="92"/>
      <c r="MSE28" s="92"/>
      <c r="MSF28" s="92"/>
      <c r="MSG28" s="92"/>
      <c r="MSH28" s="92"/>
      <c r="MSI28" s="92"/>
      <c r="MSJ28" s="92"/>
      <c r="MSK28" s="92"/>
      <c r="MSL28" s="92"/>
      <c r="MSM28" s="92"/>
      <c r="MSN28" s="92"/>
      <c r="MSO28" s="92"/>
      <c r="MSP28" s="92"/>
      <c r="MSQ28" s="92"/>
      <c r="MSR28" s="92"/>
      <c r="MSS28" s="92"/>
      <c r="MST28" s="92"/>
      <c r="MSU28" s="92"/>
      <c r="MSV28" s="92"/>
      <c r="MSW28" s="92"/>
      <c r="MSX28" s="92"/>
      <c r="MSY28" s="92"/>
      <c r="MSZ28" s="92"/>
      <c r="MTA28" s="92"/>
      <c r="MTB28" s="92"/>
      <c r="MTC28" s="92"/>
      <c r="MTD28" s="92"/>
      <c r="MTE28" s="92"/>
      <c r="MTF28" s="92"/>
      <c r="MTG28" s="92"/>
      <c r="MTH28" s="92"/>
      <c r="MTI28" s="92"/>
      <c r="MTJ28" s="92"/>
      <c r="MTK28" s="92"/>
      <c r="MTL28" s="92"/>
      <c r="MTM28" s="92"/>
      <c r="MTN28" s="92"/>
      <c r="MTO28" s="92"/>
      <c r="MTP28" s="92"/>
      <c r="MTQ28" s="92"/>
      <c r="MTR28" s="92"/>
      <c r="MTS28" s="92"/>
      <c r="MTT28" s="92"/>
      <c r="MTU28" s="92"/>
      <c r="MTV28" s="92"/>
      <c r="MTW28" s="92"/>
      <c r="MTX28" s="92"/>
      <c r="MTY28" s="92"/>
      <c r="MTZ28" s="92"/>
      <c r="MUA28" s="92"/>
      <c r="MUB28" s="92"/>
      <c r="MUC28" s="92"/>
      <c r="MUD28" s="92"/>
      <c r="MUE28" s="92"/>
      <c r="MUF28" s="92"/>
      <c r="MUG28" s="92"/>
      <c r="MUH28" s="92"/>
      <c r="MUI28" s="92"/>
      <c r="MUJ28" s="92"/>
      <c r="MUK28" s="92"/>
      <c r="MUL28" s="92"/>
      <c r="MUM28" s="92"/>
      <c r="MUN28" s="92"/>
      <c r="MUO28" s="92"/>
      <c r="MUP28" s="92"/>
      <c r="MUQ28" s="92"/>
      <c r="MUR28" s="92"/>
      <c r="MUS28" s="92"/>
      <c r="MUT28" s="92"/>
      <c r="MUU28" s="92"/>
      <c r="MUV28" s="92"/>
      <c r="MUW28" s="92"/>
      <c r="MUX28" s="92"/>
      <c r="MUY28" s="92"/>
      <c r="MUZ28" s="92"/>
      <c r="MVA28" s="92"/>
      <c r="MVB28" s="92"/>
      <c r="MVC28" s="92"/>
      <c r="MVD28" s="92"/>
      <c r="MVE28" s="92"/>
      <c r="MVF28" s="92"/>
      <c r="MVG28" s="92"/>
      <c r="MVH28" s="92"/>
      <c r="MVI28" s="92"/>
      <c r="MVJ28" s="92"/>
      <c r="MVK28" s="92"/>
      <c r="MVL28" s="92"/>
      <c r="MVM28" s="92"/>
      <c r="MVN28" s="92"/>
      <c r="MVO28" s="92"/>
      <c r="MVP28" s="92"/>
      <c r="MVQ28" s="92"/>
      <c r="MVR28" s="92"/>
      <c r="MVS28" s="92"/>
      <c r="MVT28" s="92"/>
      <c r="MVU28" s="92"/>
      <c r="MVV28" s="92"/>
      <c r="MVW28" s="92"/>
      <c r="MVX28" s="92"/>
      <c r="MVY28" s="92"/>
      <c r="MVZ28" s="92"/>
      <c r="MWA28" s="92"/>
      <c r="MWB28" s="92"/>
      <c r="MWC28" s="92"/>
      <c r="MWD28" s="92"/>
      <c r="MWE28" s="92"/>
      <c r="MWF28" s="92"/>
      <c r="MWG28" s="92"/>
      <c r="MWH28" s="92"/>
      <c r="MWI28" s="92"/>
      <c r="MWJ28" s="92"/>
      <c r="MWK28" s="92"/>
      <c r="MWL28" s="92"/>
      <c r="MWM28" s="92"/>
      <c r="MWN28" s="92"/>
      <c r="MWO28" s="92"/>
      <c r="MWP28" s="92"/>
      <c r="MWQ28" s="92"/>
      <c r="MWR28" s="92"/>
      <c r="MWS28" s="92"/>
      <c r="MWT28" s="92"/>
      <c r="MWU28" s="92"/>
      <c r="MWV28" s="92"/>
      <c r="MWW28" s="92"/>
      <c r="MWX28" s="92"/>
      <c r="MWY28" s="92"/>
      <c r="MWZ28" s="92"/>
      <c r="MXA28" s="92"/>
      <c r="MXB28" s="92"/>
      <c r="MXC28" s="92"/>
      <c r="MXD28" s="92"/>
      <c r="MXE28" s="92"/>
      <c r="MXF28" s="92"/>
      <c r="MXG28" s="92"/>
      <c r="MXH28" s="92"/>
      <c r="MXI28" s="92"/>
      <c r="MXJ28" s="92"/>
      <c r="MXK28" s="92"/>
      <c r="MXL28" s="92"/>
      <c r="MXM28" s="92"/>
      <c r="MXN28" s="92"/>
      <c r="MXO28" s="92"/>
      <c r="MXP28" s="92"/>
      <c r="MXQ28" s="92"/>
      <c r="MXR28" s="92"/>
      <c r="MXS28" s="92"/>
      <c r="MXT28" s="92"/>
      <c r="MXU28" s="92"/>
      <c r="MXV28" s="92"/>
      <c r="MXW28" s="92"/>
      <c r="MXX28" s="92"/>
      <c r="MXY28" s="92"/>
      <c r="MXZ28" s="92"/>
      <c r="MYA28" s="92"/>
      <c r="MYB28" s="92"/>
      <c r="MYC28" s="92"/>
      <c r="MYD28" s="92"/>
      <c r="MYE28" s="92"/>
      <c r="MYF28" s="92"/>
      <c r="MYG28" s="92"/>
      <c r="MYH28" s="92"/>
      <c r="MYI28" s="92"/>
      <c r="MYJ28" s="92"/>
      <c r="MYK28" s="92"/>
      <c r="MYL28" s="92"/>
      <c r="MYM28" s="92"/>
      <c r="MYN28" s="92"/>
      <c r="MYO28" s="92"/>
      <c r="MYP28" s="92"/>
      <c r="MYQ28" s="92"/>
      <c r="MYR28" s="92"/>
      <c r="MYS28" s="92"/>
      <c r="MYT28" s="92"/>
      <c r="MYU28" s="92"/>
      <c r="MYV28" s="92"/>
      <c r="MYW28" s="92"/>
      <c r="MYX28" s="92"/>
      <c r="MYY28" s="92"/>
      <c r="MYZ28" s="92"/>
      <c r="MZA28" s="92"/>
      <c r="MZB28" s="92"/>
      <c r="MZC28" s="92"/>
      <c r="MZD28" s="92"/>
      <c r="MZE28" s="92"/>
      <c r="MZF28" s="92"/>
      <c r="MZG28" s="92"/>
      <c r="MZH28" s="92"/>
      <c r="MZI28" s="92"/>
      <c r="MZJ28" s="92"/>
      <c r="MZK28" s="92"/>
      <c r="MZL28" s="92"/>
      <c r="MZM28" s="92"/>
      <c r="MZN28" s="92"/>
      <c r="MZO28" s="92"/>
      <c r="MZP28" s="92"/>
      <c r="MZQ28" s="92"/>
      <c r="MZR28" s="92"/>
      <c r="MZS28" s="92"/>
      <c r="MZT28" s="92"/>
      <c r="MZU28" s="92"/>
      <c r="MZV28" s="92"/>
      <c r="MZW28" s="92"/>
      <c r="MZX28" s="92"/>
      <c r="MZY28" s="92"/>
      <c r="MZZ28" s="92"/>
      <c r="NAA28" s="92"/>
      <c r="NAB28" s="92"/>
      <c r="NAC28" s="92"/>
      <c r="NAD28" s="92"/>
      <c r="NAE28" s="92"/>
      <c r="NAF28" s="92"/>
      <c r="NAG28" s="92"/>
      <c r="NAH28" s="92"/>
      <c r="NAI28" s="92"/>
      <c r="NAJ28" s="92"/>
      <c r="NAK28" s="92"/>
      <c r="NAL28" s="92"/>
      <c r="NAM28" s="92"/>
      <c r="NAN28" s="92"/>
      <c r="NAO28" s="92"/>
      <c r="NAP28" s="92"/>
      <c r="NAQ28" s="92"/>
      <c r="NAR28" s="92"/>
      <c r="NAS28" s="92"/>
      <c r="NAT28" s="92"/>
      <c r="NAU28" s="92"/>
      <c r="NAV28" s="92"/>
      <c r="NAW28" s="92"/>
      <c r="NAX28" s="92"/>
      <c r="NAY28" s="92"/>
      <c r="NAZ28" s="92"/>
      <c r="NBA28" s="92"/>
      <c r="NBB28" s="92"/>
      <c r="NBC28" s="92"/>
      <c r="NBD28" s="92"/>
      <c r="NBE28" s="92"/>
      <c r="NBF28" s="92"/>
      <c r="NBG28" s="92"/>
      <c r="NBH28" s="92"/>
      <c r="NBI28" s="92"/>
      <c r="NBJ28" s="92"/>
      <c r="NBK28" s="92"/>
      <c r="NBL28" s="92"/>
      <c r="NBM28" s="92"/>
      <c r="NBN28" s="92"/>
      <c r="NBO28" s="92"/>
      <c r="NBP28" s="92"/>
      <c r="NBQ28" s="92"/>
      <c r="NBR28" s="92"/>
      <c r="NBS28" s="92"/>
      <c r="NBT28" s="92"/>
      <c r="NBU28" s="92"/>
      <c r="NBV28" s="92"/>
      <c r="NBW28" s="92"/>
      <c r="NBX28" s="92"/>
      <c r="NBY28" s="92"/>
      <c r="NBZ28" s="92"/>
      <c r="NCA28" s="92"/>
      <c r="NCB28" s="92"/>
      <c r="NCC28" s="92"/>
      <c r="NCD28" s="92"/>
      <c r="NCE28" s="92"/>
      <c r="NCF28" s="92"/>
      <c r="NCG28" s="92"/>
      <c r="NCH28" s="92"/>
      <c r="NCI28" s="92"/>
      <c r="NCJ28" s="92"/>
      <c r="NCK28" s="92"/>
      <c r="NCL28" s="92"/>
      <c r="NCM28" s="92"/>
      <c r="NCN28" s="92"/>
      <c r="NCO28" s="92"/>
      <c r="NCP28" s="92"/>
      <c r="NCQ28" s="92"/>
      <c r="NCR28" s="92"/>
      <c r="NCS28" s="92"/>
      <c r="NCT28" s="92"/>
      <c r="NCU28" s="92"/>
      <c r="NCV28" s="92"/>
      <c r="NCW28" s="92"/>
      <c r="NCX28" s="92"/>
      <c r="NCY28" s="92"/>
      <c r="NCZ28" s="92"/>
      <c r="NDA28" s="92"/>
      <c r="NDB28" s="92"/>
      <c r="NDC28" s="92"/>
      <c r="NDD28" s="92"/>
      <c r="NDE28" s="92"/>
      <c r="NDF28" s="92"/>
      <c r="NDG28" s="92"/>
      <c r="NDH28" s="92"/>
      <c r="NDI28" s="92"/>
      <c r="NDJ28" s="92"/>
      <c r="NDK28" s="92"/>
      <c r="NDL28" s="92"/>
      <c r="NDM28" s="92"/>
      <c r="NDN28" s="92"/>
      <c r="NDO28" s="92"/>
      <c r="NDP28" s="92"/>
      <c r="NDQ28" s="92"/>
      <c r="NDR28" s="92"/>
      <c r="NDS28" s="92"/>
      <c r="NDT28" s="92"/>
      <c r="NDU28" s="92"/>
      <c r="NDV28" s="92"/>
      <c r="NDW28" s="92"/>
      <c r="NDX28" s="92"/>
      <c r="NDY28" s="92"/>
      <c r="NDZ28" s="92"/>
      <c r="NEA28" s="92"/>
      <c r="NEB28" s="92"/>
      <c r="NEC28" s="92"/>
      <c r="NED28" s="92"/>
      <c r="NEE28" s="92"/>
      <c r="NEF28" s="92"/>
      <c r="NEG28" s="92"/>
      <c r="NEH28" s="92"/>
      <c r="NEI28" s="92"/>
      <c r="NEJ28" s="92"/>
      <c r="NEK28" s="92"/>
      <c r="NEL28" s="92"/>
      <c r="NEM28" s="92"/>
      <c r="NEN28" s="92"/>
      <c r="NEO28" s="92"/>
      <c r="NEP28" s="92"/>
      <c r="NEQ28" s="92"/>
      <c r="NER28" s="92"/>
      <c r="NES28" s="92"/>
      <c r="NET28" s="92"/>
      <c r="NEU28" s="92"/>
      <c r="NEV28" s="92"/>
      <c r="NEW28" s="92"/>
      <c r="NEX28" s="92"/>
      <c r="NEY28" s="92"/>
      <c r="NEZ28" s="92"/>
      <c r="NFA28" s="92"/>
      <c r="NFB28" s="92"/>
      <c r="NFC28" s="92"/>
      <c r="NFD28" s="92"/>
      <c r="NFE28" s="92"/>
      <c r="NFF28" s="92"/>
      <c r="NFG28" s="92"/>
      <c r="NFH28" s="92"/>
      <c r="NFI28" s="92"/>
      <c r="NFJ28" s="92"/>
      <c r="NFK28" s="92"/>
      <c r="NFL28" s="92"/>
      <c r="NFM28" s="92"/>
      <c r="NFN28" s="92"/>
      <c r="NFO28" s="92"/>
      <c r="NFP28" s="92"/>
      <c r="NFQ28" s="92"/>
      <c r="NFR28" s="92"/>
      <c r="NFS28" s="92"/>
      <c r="NFT28" s="92"/>
      <c r="NFU28" s="92"/>
      <c r="NFV28" s="92"/>
      <c r="NFW28" s="92"/>
      <c r="NFX28" s="92"/>
      <c r="NFY28" s="92"/>
      <c r="NFZ28" s="92"/>
      <c r="NGA28" s="92"/>
      <c r="NGB28" s="92"/>
      <c r="NGC28" s="92"/>
      <c r="NGD28" s="92"/>
      <c r="NGE28" s="92"/>
      <c r="NGF28" s="92"/>
      <c r="NGG28" s="92"/>
      <c r="NGH28" s="92"/>
      <c r="NGI28" s="92"/>
      <c r="NGJ28" s="92"/>
      <c r="NGK28" s="92"/>
      <c r="NGL28" s="92"/>
      <c r="NGM28" s="92"/>
      <c r="NGN28" s="92"/>
      <c r="NGO28" s="92"/>
      <c r="NGP28" s="92"/>
      <c r="NGQ28" s="92"/>
      <c r="NGR28" s="92"/>
      <c r="NGS28" s="92"/>
      <c r="NGT28" s="92"/>
      <c r="NGU28" s="92"/>
      <c r="NGV28" s="92"/>
      <c r="NGW28" s="92"/>
      <c r="NGX28" s="92"/>
      <c r="NGY28" s="92"/>
      <c r="NGZ28" s="92"/>
      <c r="NHA28" s="92"/>
      <c r="NHB28" s="92"/>
      <c r="NHC28" s="92"/>
      <c r="NHD28" s="92"/>
      <c r="NHE28" s="92"/>
      <c r="NHF28" s="92"/>
      <c r="NHG28" s="92"/>
      <c r="NHH28" s="92"/>
      <c r="NHI28" s="92"/>
      <c r="NHJ28" s="92"/>
      <c r="NHK28" s="92"/>
      <c r="NHL28" s="92"/>
      <c r="NHM28" s="92"/>
      <c r="NHN28" s="92"/>
      <c r="NHO28" s="92"/>
      <c r="NHP28" s="92"/>
      <c r="NHQ28" s="92"/>
      <c r="NHR28" s="92"/>
      <c r="NHS28" s="92"/>
      <c r="NHT28" s="92"/>
      <c r="NHU28" s="92"/>
      <c r="NHV28" s="92"/>
      <c r="NHW28" s="92"/>
      <c r="NHX28" s="92"/>
      <c r="NHY28" s="92"/>
      <c r="NHZ28" s="92"/>
      <c r="NIA28" s="92"/>
      <c r="NIB28" s="92"/>
      <c r="NIC28" s="92"/>
      <c r="NID28" s="92"/>
      <c r="NIE28" s="92"/>
      <c r="NIF28" s="92"/>
      <c r="NIG28" s="92"/>
      <c r="NIH28" s="92"/>
      <c r="NII28" s="92"/>
      <c r="NIJ28" s="92"/>
      <c r="NIK28" s="92"/>
      <c r="NIL28" s="92"/>
      <c r="NIM28" s="92"/>
      <c r="NIN28" s="92"/>
      <c r="NIO28" s="92"/>
      <c r="NIP28" s="92"/>
      <c r="NIQ28" s="92"/>
      <c r="NIR28" s="92"/>
      <c r="NIS28" s="92"/>
      <c r="NIT28" s="92"/>
      <c r="NIU28" s="92"/>
      <c r="NIV28" s="92"/>
      <c r="NIW28" s="92"/>
      <c r="NIX28" s="92"/>
      <c r="NIY28" s="92"/>
      <c r="NIZ28" s="92"/>
      <c r="NJA28" s="92"/>
      <c r="NJB28" s="92"/>
      <c r="NJC28" s="92"/>
      <c r="NJD28" s="92"/>
      <c r="NJE28" s="92"/>
      <c r="NJF28" s="92"/>
      <c r="NJG28" s="92"/>
      <c r="NJH28" s="92"/>
      <c r="NJI28" s="92"/>
      <c r="NJJ28" s="92"/>
      <c r="NJK28" s="92"/>
      <c r="NJL28" s="92"/>
      <c r="NJM28" s="92"/>
      <c r="NJN28" s="92"/>
      <c r="NJO28" s="92"/>
      <c r="NJP28" s="92"/>
      <c r="NJQ28" s="92"/>
      <c r="NJR28" s="92"/>
      <c r="NJS28" s="92"/>
      <c r="NJT28" s="92"/>
      <c r="NJU28" s="92"/>
      <c r="NJV28" s="92"/>
      <c r="NJW28" s="92"/>
      <c r="NJX28" s="92"/>
      <c r="NJY28" s="92"/>
      <c r="NJZ28" s="92"/>
      <c r="NKA28" s="92"/>
      <c r="NKB28" s="92"/>
      <c r="NKC28" s="92"/>
      <c r="NKD28" s="92"/>
      <c r="NKE28" s="92"/>
      <c r="NKF28" s="92"/>
      <c r="NKG28" s="92"/>
      <c r="NKH28" s="92"/>
      <c r="NKI28" s="92"/>
      <c r="NKJ28" s="92"/>
      <c r="NKK28" s="92"/>
      <c r="NKL28" s="92"/>
      <c r="NKM28" s="92"/>
      <c r="NKN28" s="92"/>
      <c r="NKO28" s="92"/>
      <c r="NKP28" s="92"/>
      <c r="NKQ28" s="92"/>
      <c r="NKR28" s="92"/>
      <c r="NKS28" s="92"/>
      <c r="NKT28" s="92"/>
      <c r="NKU28" s="92"/>
      <c r="NKV28" s="92"/>
      <c r="NKW28" s="92"/>
      <c r="NKX28" s="92"/>
      <c r="NKY28" s="92"/>
      <c r="NKZ28" s="92"/>
      <c r="NLA28" s="92"/>
      <c r="NLB28" s="92"/>
      <c r="NLC28" s="92"/>
      <c r="NLD28" s="92"/>
      <c r="NLE28" s="92"/>
      <c r="NLF28" s="92"/>
      <c r="NLG28" s="92"/>
      <c r="NLH28" s="92"/>
      <c r="NLI28" s="92"/>
      <c r="NLJ28" s="92"/>
      <c r="NLK28" s="92"/>
      <c r="NLL28" s="92"/>
      <c r="NLM28" s="92"/>
      <c r="NLN28" s="92"/>
      <c r="NLO28" s="92"/>
      <c r="NLP28" s="92"/>
      <c r="NLQ28" s="92"/>
      <c r="NLR28" s="92"/>
      <c r="NLS28" s="92"/>
      <c r="NLT28" s="92"/>
      <c r="NLU28" s="92"/>
      <c r="NLV28" s="92"/>
      <c r="NLW28" s="92"/>
      <c r="NLX28" s="92"/>
      <c r="NLY28" s="92"/>
      <c r="NLZ28" s="92"/>
      <c r="NMA28" s="92"/>
      <c r="NMB28" s="92"/>
      <c r="NMC28" s="92"/>
      <c r="NMD28" s="92"/>
      <c r="NME28" s="92"/>
      <c r="NMF28" s="92"/>
      <c r="NMG28" s="92"/>
      <c r="NMH28" s="92"/>
      <c r="NMI28" s="92"/>
      <c r="NMJ28" s="92"/>
      <c r="NMK28" s="92"/>
      <c r="NML28" s="92"/>
      <c r="NMM28" s="92"/>
      <c r="NMN28" s="92"/>
      <c r="NMO28" s="92"/>
      <c r="NMP28" s="92"/>
      <c r="NMQ28" s="92"/>
      <c r="NMR28" s="92"/>
      <c r="NMS28" s="92"/>
      <c r="NMT28" s="92"/>
      <c r="NMU28" s="92"/>
      <c r="NMV28" s="92"/>
      <c r="NMW28" s="92"/>
      <c r="NMX28" s="92"/>
      <c r="NMY28" s="92"/>
      <c r="NMZ28" s="92"/>
      <c r="NNA28" s="92"/>
      <c r="NNB28" s="92"/>
      <c r="NNC28" s="92"/>
      <c r="NND28" s="92"/>
      <c r="NNE28" s="92"/>
      <c r="NNF28" s="92"/>
      <c r="NNG28" s="92"/>
      <c r="NNH28" s="92"/>
      <c r="NNI28" s="92"/>
      <c r="NNJ28" s="92"/>
      <c r="NNK28" s="92"/>
      <c r="NNL28" s="92"/>
      <c r="NNM28" s="92"/>
      <c r="NNN28" s="92"/>
      <c r="NNO28" s="92"/>
      <c r="NNP28" s="92"/>
      <c r="NNQ28" s="92"/>
      <c r="NNR28" s="92"/>
      <c r="NNS28" s="92"/>
      <c r="NNT28" s="92"/>
      <c r="NNU28" s="92"/>
      <c r="NNV28" s="92"/>
      <c r="NNW28" s="92"/>
      <c r="NNX28" s="92"/>
      <c r="NNY28" s="92"/>
      <c r="NNZ28" s="92"/>
      <c r="NOA28" s="92"/>
      <c r="NOB28" s="92"/>
      <c r="NOC28" s="92"/>
      <c r="NOD28" s="92"/>
      <c r="NOE28" s="92"/>
      <c r="NOF28" s="92"/>
      <c r="NOG28" s="92"/>
      <c r="NOH28" s="92"/>
      <c r="NOI28" s="92"/>
      <c r="NOJ28" s="92"/>
      <c r="NOK28" s="92"/>
      <c r="NOL28" s="92"/>
      <c r="NOM28" s="92"/>
      <c r="NON28" s="92"/>
      <c r="NOO28" s="92"/>
      <c r="NOP28" s="92"/>
      <c r="NOQ28" s="92"/>
      <c r="NOR28" s="92"/>
      <c r="NOS28" s="92"/>
      <c r="NOT28" s="92"/>
      <c r="NOU28" s="92"/>
      <c r="NOV28" s="92"/>
      <c r="NOW28" s="92"/>
      <c r="NOX28" s="92"/>
      <c r="NOY28" s="92"/>
      <c r="NOZ28" s="92"/>
      <c r="NPA28" s="92"/>
      <c r="NPB28" s="92"/>
      <c r="NPC28" s="92"/>
      <c r="NPD28" s="92"/>
      <c r="NPE28" s="92"/>
      <c r="NPF28" s="92"/>
      <c r="NPG28" s="92"/>
      <c r="NPH28" s="92"/>
      <c r="NPI28" s="92"/>
      <c r="NPJ28" s="92"/>
      <c r="NPK28" s="92"/>
      <c r="NPL28" s="92"/>
      <c r="NPM28" s="92"/>
      <c r="NPN28" s="92"/>
      <c r="NPO28" s="92"/>
      <c r="NPP28" s="92"/>
      <c r="NPQ28" s="92"/>
      <c r="NPR28" s="92"/>
      <c r="NPS28" s="92"/>
      <c r="NPT28" s="92"/>
      <c r="NPU28" s="92"/>
      <c r="NPV28" s="92"/>
      <c r="NPW28" s="92"/>
      <c r="NPX28" s="92"/>
      <c r="NPY28" s="92"/>
      <c r="NPZ28" s="92"/>
      <c r="NQA28" s="92"/>
      <c r="NQB28" s="92"/>
      <c r="NQC28" s="92"/>
      <c r="NQD28" s="92"/>
      <c r="NQE28" s="92"/>
      <c r="NQF28" s="92"/>
      <c r="NQG28" s="92"/>
      <c r="NQH28" s="92"/>
      <c r="NQI28" s="92"/>
      <c r="NQJ28" s="92"/>
      <c r="NQK28" s="92"/>
      <c r="NQL28" s="92"/>
      <c r="NQM28" s="92"/>
      <c r="NQN28" s="92"/>
      <c r="NQO28" s="92"/>
      <c r="NQP28" s="92"/>
      <c r="NQQ28" s="92"/>
      <c r="NQR28" s="92"/>
      <c r="NQS28" s="92"/>
      <c r="NQT28" s="92"/>
      <c r="NQU28" s="92"/>
      <c r="NQV28" s="92"/>
      <c r="NQW28" s="92"/>
      <c r="NQX28" s="92"/>
      <c r="NQY28" s="92"/>
      <c r="NQZ28" s="92"/>
      <c r="NRA28" s="92"/>
      <c r="NRB28" s="92"/>
      <c r="NRC28" s="92"/>
      <c r="NRD28" s="92"/>
      <c r="NRE28" s="92"/>
      <c r="NRF28" s="92"/>
      <c r="NRG28" s="92"/>
      <c r="NRH28" s="92"/>
      <c r="NRI28" s="92"/>
      <c r="NRJ28" s="92"/>
      <c r="NRK28" s="92"/>
      <c r="NRL28" s="92"/>
      <c r="NRM28" s="92"/>
      <c r="NRN28" s="92"/>
      <c r="NRO28" s="92"/>
      <c r="NRP28" s="92"/>
      <c r="NRQ28" s="92"/>
      <c r="NRR28" s="92"/>
      <c r="NRS28" s="92"/>
      <c r="NRT28" s="92"/>
      <c r="NRU28" s="92"/>
      <c r="NRV28" s="92"/>
      <c r="NRW28" s="92"/>
      <c r="NRX28" s="92"/>
      <c r="NRY28" s="92"/>
      <c r="NRZ28" s="92"/>
      <c r="NSA28" s="92"/>
      <c r="NSB28" s="92"/>
      <c r="NSC28" s="92"/>
      <c r="NSD28" s="92"/>
      <c r="NSE28" s="92"/>
      <c r="NSF28" s="92"/>
      <c r="NSG28" s="92"/>
      <c r="NSH28" s="92"/>
      <c r="NSI28" s="92"/>
      <c r="NSJ28" s="92"/>
      <c r="NSK28" s="92"/>
      <c r="NSL28" s="92"/>
      <c r="NSM28" s="92"/>
      <c r="NSN28" s="92"/>
      <c r="NSO28" s="92"/>
      <c r="NSP28" s="92"/>
      <c r="NSQ28" s="92"/>
      <c r="NSR28" s="92"/>
      <c r="NSS28" s="92"/>
      <c r="NST28" s="92"/>
      <c r="NSU28" s="92"/>
      <c r="NSV28" s="92"/>
      <c r="NSW28" s="92"/>
      <c r="NSX28" s="92"/>
      <c r="NSY28" s="92"/>
      <c r="NSZ28" s="92"/>
      <c r="NTA28" s="92"/>
      <c r="NTB28" s="92"/>
      <c r="NTC28" s="92"/>
      <c r="NTD28" s="92"/>
      <c r="NTE28" s="92"/>
      <c r="NTF28" s="92"/>
      <c r="NTG28" s="92"/>
      <c r="NTH28" s="92"/>
      <c r="NTI28" s="92"/>
      <c r="NTJ28" s="92"/>
      <c r="NTK28" s="92"/>
      <c r="NTL28" s="92"/>
      <c r="NTM28" s="92"/>
      <c r="NTN28" s="92"/>
      <c r="NTO28" s="92"/>
      <c r="NTP28" s="92"/>
      <c r="NTQ28" s="92"/>
      <c r="NTR28" s="92"/>
      <c r="NTS28" s="92"/>
      <c r="NTT28" s="92"/>
      <c r="NTU28" s="92"/>
      <c r="NTV28" s="92"/>
      <c r="NTW28" s="92"/>
      <c r="NTX28" s="92"/>
      <c r="NTY28" s="92"/>
      <c r="NTZ28" s="92"/>
      <c r="NUA28" s="92"/>
      <c r="NUB28" s="92"/>
      <c r="NUC28" s="92"/>
      <c r="NUD28" s="92"/>
      <c r="NUE28" s="92"/>
      <c r="NUF28" s="92"/>
      <c r="NUG28" s="92"/>
      <c r="NUH28" s="92"/>
      <c r="NUI28" s="92"/>
      <c r="NUJ28" s="92"/>
      <c r="NUK28" s="92"/>
      <c r="NUL28" s="92"/>
      <c r="NUM28" s="92"/>
      <c r="NUN28" s="92"/>
      <c r="NUO28" s="92"/>
      <c r="NUP28" s="92"/>
      <c r="NUQ28" s="92"/>
      <c r="NUR28" s="92"/>
      <c r="NUS28" s="92"/>
      <c r="NUT28" s="92"/>
      <c r="NUU28" s="92"/>
      <c r="NUV28" s="92"/>
      <c r="NUW28" s="92"/>
      <c r="NUX28" s="92"/>
      <c r="NUY28" s="92"/>
      <c r="NUZ28" s="92"/>
      <c r="NVA28" s="92"/>
      <c r="NVB28" s="92"/>
      <c r="NVC28" s="92"/>
      <c r="NVD28" s="92"/>
      <c r="NVE28" s="92"/>
      <c r="NVF28" s="92"/>
      <c r="NVG28" s="92"/>
      <c r="NVH28" s="92"/>
      <c r="NVI28" s="92"/>
      <c r="NVJ28" s="92"/>
      <c r="NVK28" s="92"/>
      <c r="NVL28" s="92"/>
      <c r="NVM28" s="92"/>
      <c r="NVN28" s="92"/>
      <c r="NVO28" s="92"/>
      <c r="NVP28" s="92"/>
      <c r="NVQ28" s="92"/>
      <c r="NVR28" s="92"/>
      <c r="NVS28" s="92"/>
      <c r="NVT28" s="92"/>
      <c r="NVU28" s="92"/>
      <c r="NVV28" s="92"/>
      <c r="NVW28" s="92"/>
      <c r="NVX28" s="92"/>
      <c r="NVY28" s="92"/>
      <c r="NVZ28" s="92"/>
      <c r="NWA28" s="92"/>
      <c r="NWB28" s="92"/>
      <c r="NWC28" s="92"/>
      <c r="NWD28" s="92"/>
      <c r="NWE28" s="92"/>
      <c r="NWF28" s="92"/>
      <c r="NWG28" s="92"/>
      <c r="NWH28" s="92"/>
      <c r="NWI28" s="92"/>
      <c r="NWJ28" s="92"/>
      <c r="NWK28" s="92"/>
      <c r="NWL28" s="92"/>
      <c r="NWM28" s="92"/>
      <c r="NWN28" s="92"/>
      <c r="NWO28" s="92"/>
      <c r="NWP28" s="92"/>
      <c r="NWQ28" s="92"/>
      <c r="NWR28" s="92"/>
      <c r="NWS28" s="92"/>
      <c r="NWT28" s="92"/>
      <c r="NWU28" s="92"/>
      <c r="NWV28" s="92"/>
      <c r="NWW28" s="92"/>
      <c r="NWX28" s="92"/>
      <c r="NWY28" s="92"/>
      <c r="NWZ28" s="92"/>
      <c r="NXA28" s="92"/>
      <c r="NXB28" s="92"/>
      <c r="NXC28" s="92"/>
      <c r="NXD28" s="92"/>
      <c r="NXE28" s="92"/>
      <c r="NXF28" s="92"/>
      <c r="NXG28" s="92"/>
      <c r="NXH28" s="92"/>
      <c r="NXI28" s="92"/>
      <c r="NXJ28" s="92"/>
      <c r="NXK28" s="92"/>
      <c r="NXL28" s="92"/>
      <c r="NXM28" s="92"/>
      <c r="NXN28" s="92"/>
      <c r="NXO28" s="92"/>
      <c r="NXP28" s="92"/>
      <c r="NXQ28" s="92"/>
      <c r="NXR28" s="92"/>
      <c r="NXS28" s="92"/>
      <c r="NXT28" s="92"/>
      <c r="NXU28" s="92"/>
      <c r="NXV28" s="92"/>
      <c r="NXW28" s="92"/>
      <c r="NXX28" s="92"/>
      <c r="NXY28" s="92"/>
      <c r="NXZ28" s="92"/>
      <c r="NYA28" s="92"/>
      <c r="NYB28" s="92"/>
      <c r="NYC28" s="92"/>
      <c r="NYD28" s="92"/>
      <c r="NYE28" s="92"/>
      <c r="NYF28" s="92"/>
      <c r="NYG28" s="92"/>
      <c r="NYH28" s="92"/>
      <c r="NYI28" s="92"/>
      <c r="NYJ28" s="92"/>
      <c r="NYK28" s="92"/>
      <c r="NYL28" s="92"/>
      <c r="NYM28" s="92"/>
      <c r="NYN28" s="92"/>
      <c r="NYO28" s="92"/>
      <c r="NYP28" s="92"/>
      <c r="NYQ28" s="92"/>
      <c r="NYR28" s="92"/>
      <c r="NYS28" s="92"/>
      <c r="NYT28" s="92"/>
      <c r="NYU28" s="92"/>
      <c r="NYV28" s="92"/>
      <c r="NYW28" s="92"/>
      <c r="NYX28" s="92"/>
      <c r="NYY28" s="92"/>
      <c r="NYZ28" s="92"/>
      <c r="NZA28" s="92"/>
      <c r="NZB28" s="92"/>
      <c r="NZC28" s="92"/>
      <c r="NZD28" s="92"/>
      <c r="NZE28" s="92"/>
      <c r="NZF28" s="92"/>
      <c r="NZG28" s="92"/>
      <c r="NZH28" s="92"/>
      <c r="NZI28" s="92"/>
      <c r="NZJ28" s="92"/>
      <c r="NZK28" s="92"/>
      <c r="NZL28" s="92"/>
      <c r="NZM28" s="92"/>
      <c r="NZN28" s="92"/>
      <c r="NZO28" s="92"/>
      <c r="NZP28" s="92"/>
      <c r="NZQ28" s="92"/>
      <c r="NZR28" s="92"/>
      <c r="NZS28" s="92"/>
      <c r="NZT28" s="92"/>
      <c r="NZU28" s="92"/>
      <c r="NZV28" s="92"/>
      <c r="NZW28" s="92"/>
      <c r="NZX28" s="92"/>
      <c r="NZY28" s="92"/>
      <c r="NZZ28" s="92"/>
      <c r="OAA28" s="92"/>
      <c r="OAB28" s="92"/>
      <c r="OAC28" s="92"/>
      <c r="OAD28" s="92"/>
      <c r="OAE28" s="92"/>
      <c r="OAF28" s="92"/>
      <c r="OAG28" s="92"/>
      <c r="OAH28" s="92"/>
      <c r="OAI28" s="92"/>
      <c r="OAJ28" s="92"/>
      <c r="OAK28" s="92"/>
      <c r="OAL28" s="92"/>
      <c r="OAM28" s="92"/>
      <c r="OAN28" s="92"/>
      <c r="OAO28" s="92"/>
      <c r="OAP28" s="92"/>
      <c r="OAQ28" s="92"/>
      <c r="OAR28" s="92"/>
      <c r="OAS28" s="92"/>
      <c r="OAT28" s="92"/>
      <c r="OAU28" s="92"/>
      <c r="OAV28" s="92"/>
      <c r="OAW28" s="92"/>
      <c r="OAX28" s="92"/>
      <c r="OAY28" s="92"/>
      <c r="OAZ28" s="92"/>
      <c r="OBA28" s="92"/>
      <c r="OBB28" s="92"/>
      <c r="OBC28" s="92"/>
      <c r="OBD28" s="92"/>
      <c r="OBE28" s="92"/>
      <c r="OBF28" s="92"/>
      <c r="OBG28" s="92"/>
      <c r="OBH28" s="92"/>
      <c r="OBI28" s="92"/>
      <c r="OBJ28" s="92"/>
      <c r="OBK28" s="92"/>
      <c r="OBL28" s="92"/>
      <c r="OBM28" s="92"/>
      <c r="OBN28" s="92"/>
      <c r="OBO28" s="92"/>
      <c r="OBP28" s="92"/>
      <c r="OBQ28" s="92"/>
      <c r="OBR28" s="92"/>
      <c r="OBS28" s="92"/>
      <c r="OBT28" s="92"/>
      <c r="OBU28" s="92"/>
      <c r="OBV28" s="92"/>
      <c r="OBW28" s="92"/>
      <c r="OBX28" s="92"/>
      <c r="OBY28" s="92"/>
      <c r="OBZ28" s="92"/>
      <c r="OCA28" s="92"/>
      <c r="OCB28" s="92"/>
      <c r="OCC28" s="92"/>
      <c r="OCD28" s="92"/>
      <c r="OCE28" s="92"/>
      <c r="OCF28" s="92"/>
      <c r="OCG28" s="92"/>
      <c r="OCH28" s="92"/>
      <c r="OCI28" s="92"/>
      <c r="OCJ28" s="92"/>
      <c r="OCK28" s="92"/>
      <c r="OCL28" s="92"/>
      <c r="OCM28" s="92"/>
      <c r="OCN28" s="92"/>
      <c r="OCO28" s="92"/>
      <c r="OCP28" s="92"/>
      <c r="OCQ28" s="92"/>
      <c r="OCR28" s="92"/>
      <c r="OCS28" s="92"/>
      <c r="OCT28" s="92"/>
      <c r="OCU28" s="92"/>
      <c r="OCV28" s="92"/>
      <c r="OCW28" s="92"/>
      <c r="OCX28" s="92"/>
      <c r="OCY28" s="92"/>
      <c r="OCZ28" s="92"/>
      <c r="ODA28" s="92"/>
      <c r="ODB28" s="92"/>
      <c r="ODC28" s="92"/>
      <c r="ODD28" s="92"/>
      <c r="ODE28" s="92"/>
      <c r="ODF28" s="92"/>
      <c r="ODG28" s="92"/>
      <c r="ODH28" s="92"/>
      <c r="ODI28" s="92"/>
      <c r="ODJ28" s="92"/>
      <c r="ODK28" s="92"/>
      <c r="ODL28" s="92"/>
      <c r="ODM28" s="92"/>
      <c r="ODN28" s="92"/>
      <c r="ODO28" s="92"/>
      <c r="ODP28" s="92"/>
      <c r="ODQ28" s="92"/>
      <c r="ODR28" s="92"/>
      <c r="ODS28" s="92"/>
      <c r="ODT28" s="92"/>
      <c r="ODU28" s="92"/>
      <c r="ODV28" s="92"/>
      <c r="ODW28" s="92"/>
      <c r="ODX28" s="92"/>
      <c r="ODY28" s="92"/>
      <c r="ODZ28" s="92"/>
      <c r="OEA28" s="92"/>
      <c r="OEB28" s="92"/>
      <c r="OEC28" s="92"/>
      <c r="OED28" s="92"/>
      <c r="OEE28" s="92"/>
      <c r="OEF28" s="92"/>
      <c r="OEG28" s="92"/>
      <c r="OEH28" s="92"/>
      <c r="OEI28" s="92"/>
      <c r="OEJ28" s="92"/>
      <c r="OEK28" s="92"/>
      <c r="OEL28" s="92"/>
      <c r="OEM28" s="92"/>
      <c r="OEN28" s="92"/>
      <c r="OEO28" s="92"/>
      <c r="OEP28" s="92"/>
      <c r="OEQ28" s="92"/>
      <c r="OER28" s="92"/>
      <c r="OES28" s="92"/>
      <c r="OET28" s="92"/>
      <c r="OEU28" s="92"/>
      <c r="OEV28" s="92"/>
      <c r="OEW28" s="92"/>
      <c r="OEX28" s="92"/>
      <c r="OEY28" s="92"/>
      <c r="OEZ28" s="92"/>
      <c r="OFA28" s="92"/>
      <c r="OFB28" s="92"/>
      <c r="OFC28" s="92"/>
      <c r="OFD28" s="92"/>
      <c r="OFE28" s="92"/>
      <c r="OFF28" s="92"/>
      <c r="OFG28" s="92"/>
      <c r="OFH28" s="92"/>
      <c r="OFI28" s="92"/>
      <c r="OFJ28" s="92"/>
      <c r="OFK28" s="92"/>
      <c r="OFL28" s="92"/>
      <c r="OFM28" s="92"/>
      <c r="OFN28" s="92"/>
      <c r="OFO28" s="92"/>
      <c r="OFP28" s="92"/>
      <c r="OFQ28" s="92"/>
      <c r="OFR28" s="92"/>
      <c r="OFS28" s="92"/>
      <c r="OFT28" s="92"/>
      <c r="OFU28" s="92"/>
      <c r="OFV28" s="92"/>
      <c r="OFW28" s="92"/>
      <c r="OFX28" s="92"/>
      <c r="OFY28" s="92"/>
      <c r="OFZ28" s="92"/>
      <c r="OGA28" s="92"/>
      <c r="OGB28" s="92"/>
      <c r="OGC28" s="92"/>
      <c r="OGD28" s="92"/>
      <c r="OGE28" s="92"/>
      <c r="OGF28" s="92"/>
      <c r="OGG28" s="92"/>
      <c r="OGH28" s="92"/>
      <c r="OGI28" s="92"/>
      <c r="OGJ28" s="92"/>
      <c r="OGK28" s="92"/>
      <c r="OGL28" s="92"/>
      <c r="OGM28" s="92"/>
      <c r="OGN28" s="92"/>
      <c r="OGO28" s="92"/>
      <c r="OGP28" s="92"/>
      <c r="OGQ28" s="92"/>
      <c r="OGR28" s="92"/>
      <c r="OGS28" s="92"/>
      <c r="OGT28" s="92"/>
      <c r="OGU28" s="92"/>
      <c r="OGV28" s="92"/>
      <c r="OGW28" s="92"/>
      <c r="OGX28" s="92"/>
      <c r="OGY28" s="92"/>
      <c r="OGZ28" s="92"/>
      <c r="OHA28" s="92"/>
      <c r="OHB28" s="92"/>
      <c r="OHC28" s="92"/>
      <c r="OHD28" s="92"/>
      <c r="OHE28" s="92"/>
      <c r="OHF28" s="92"/>
      <c r="OHG28" s="92"/>
      <c r="OHH28" s="92"/>
      <c r="OHI28" s="92"/>
      <c r="OHJ28" s="92"/>
      <c r="OHK28" s="92"/>
      <c r="OHL28" s="92"/>
      <c r="OHM28" s="92"/>
      <c r="OHN28" s="92"/>
      <c r="OHO28" s="92"/>
      <c r="OHP28" s="92"/>
      <c r="OHQ28" s="92"/>
      <c r="OHR28" s="92"/>
      <c r="OHS28" s="92"/>
      <c r="OHT28" s="92"/>
      <c r="OHU28" s="92"/>
      <c r="OHV28" s="92"/>
      <c r="OHW28" s="92"/>
      <c r="OHX28" s="92"/>
      <c r="OHY28" s="92"/>
      <c r="OHZ28" s="92"/>
      <c r="OIA28" s="92"/>
      <c r="OIB28" s="92"/>
      <c r="OIC28" s="92"/>
      <c r="OID28" s="92"/>
      <c r="OIE28" s="92"/>
      <c r="OIF28" s="92"/>
      <c r="OIG28" s="92"/>
      <c r="OIH28" s="92"/>
      <c r="OII28" s="92"/>
      <c r="OIJ28" s="92"/>
      <c r="OIK28" s="92"/>
      <c r="OIL28" s="92"/>
      <c r="OIM28" s="92"/>
      <c r="OIN28" s="92"/>
      <c r="OIO28" s="92"/>
      <c r="OIP28" s="92"/>
      <c r="OIQ28" s="92"/>
      <c r="OIR28" s="92"/>
      <c r="OIS28" s="92"/>
      <c r="OIT28" s="92"/>
      <c r="OIU28" s="92"/>
      <c r="OIV28" s="92"/>
      <c r="OIW28" s="92"/>
      <c r="OIX28" s="92"/>
      <c r="OIY28" s="92"/>
      <c r="OIZ28" s="92"/>
      <c r="OJA28" s="92"/>
      <c r="OJB28" s="92"/>
      <c r="OJC28" s="92"/>
      <c r="OJD28" s="92"/>
      <c r="OJE28" s="92"/>
      <c r="OJF28" s="92"/>
      <c r="OJG28" s="92"/>
      <c r="OJH28" s="92"/>
      <c r="OJI28" s="92"/>
      <c r="OJJ28" s="92"/>
      <c r="OJK28" s="92"/>
      <c r="OJL28" s="92"/>
      <c r="OJM28" s="92"/>
      <c r="OJN28" s="92"/>
      <c r="OJO28" s="92"/>
      <c r="OJP28" s="92"/>
      <c r="OJQ28" s="92"/>
      <c r="OJR28" s="92"/>
      <c r="OJS28" s="92"/>
      <c r="OJT28" s="92"/>
      <c r="OJU28" s="92"/>
      <c r="OJV28" s="92"/>
      <c r="OJW28" s="92"/>
      <c r="OJX28" s="92"/>
      <c r="OJY28" s="92"/>
      <c r="OJZ28" s="92"/>
      <c r="OKA28" s="92"/>
      <c r="OKB28" s="92"/>
      <c r="OKC28" s="92"/>
      <c r="OKD28" s="92"/>
      <c r="OKE28" s="92"/>
      <c r="OKF28" s="92"/>
      <c r="OKG28" s="92"/>
      <c r="OKH28" s="92"/>
      <c r="OKI28" s="92"/>
      <c r="OKJ28" s="92"/>
      <c r="OKK28" s="92"/>
      <c r="OKL28" s="92"/>
      <c r="OKM28" s="92"/>
      <c r="OKN28" s="92"/>
      <c r="OKO28" s="92"/>
      <c r="OKP28" s="92"/>
      <c r="OKQ28" s="92"/>
      <c r="OKR28" s="92"/>
      <c r="OKS28" s="92"/>
      <c r="OKT28" s="92"/>
      <c r="OKU28" s="92"/>
      <c r="OKV28" s="92"/>
      <c r="OKW28" s="92"/>
      <c r="OKX28" s="92"/>
      <c r="OKY28" s="92"/>
      <c r="OKZ28" s="92"/>
      <c r="OLA28" s="92"/>
      <c r="OLB28" s="92"/>
      <c r="OLC28" s="92"/>
      <c r="OLD28" s="92"/>
      <c r="OLE28" s="92"/>
      <c r="OLF28" s="92"/>
      <c r="OLG28" s="92"/>
      <c r="OLH28" s="92"/>
      <c r="OLI28" s="92"/>
      <c r="OLJ28" s="92"/>
      <c r="OLK28" s="92"/>
      <c r="OLL28" s="92"/>
      <c r="OLM28" s="92"/>
      <c r="OLN28" s="92"/>
      <c r="OLO28" s="92"/>
      <c r="OLP28" s="92"/>
      <c r="OLQ28" s="92"/>
      <c r="OLR28" s="92"/>
      <c r="OLS28" s="92"/>
      <c r="OLT28" s="92"/>
      <c r="OLU28" s="92"/>
      <c r="OLV28" s="92"/>
      <c r="OLW28" s="92"/>
      <c r="OLX28" s="92"/>
      <c r="OLY28" s="92"/>
      <c r="OLZ28" s="92"/>
      <c r="OMA28" s="92"/>
      <c r="OMB28" s="92"/>
      <c r="OMC28" s="92"/>
      <c r="OMD28" s="92"/>
      <c r="OME28" s="92"/>
      <c r="OMF28" s="92"/>
      <c r="OMG28" s="92"/>
      <c r="OMH28" s="92"/>
      <c r="OMI28" s="92"/>
      <c r="OMJ28" s="92"/>
      <c r="OMK28" s="92"/>
      <c r="OML28" s="92"/>
      <c r="OMM28" s="92"/>
      <c r="OMN28" s="92"/>
      <c r="OMO28" s="92"/>
      <c r="OMP28" s="92"/>
      <c r="OMQ28" s="92"/>
      <c r="OMR28" s="92"/>
      <c r="OMS28" s="92"/>
      <c r="OMT28" s="92"/>
      <c r="OMU28" s="92"/>
      <c r="OMV28" s="92"/>
      <c r="OMW28" s="92"/>
      <c r="OMX28" s="92"/>
      <c r="OMY28" s="92"/>
      <c r="OMZ28" s="92"/>
      <c r="ONA28" s="92"/>
      <c r="ONB28" s="92"/>
      <c r="ONC28" s="92"/>
      <c r="OND28" s="92"/>
      <c r="ONE28" s="92"/>
      <c r="ONF28" s="92"/>
      <c r="ONG28" s="92"/>
      <c r="ONH28" s="92"/>
      <c r="ONI28" s="92"/>
      <c r="ONJ28" s="92"/>
      <c r="ONK28" s="92"/>
      <c r="ONL28" s="92"/>
      <c r="ONM28" s="92"/>
      <c r="ONN28" s="92"/>
      <c r="ONO28" s="92"/>
      <c r="ONP28" s="92"/>
      <c r="ONQ28" s="92"/>
      <c r="ONR28" s="92"/>
      <c r="ONS28" s="92"/>
      <c r="ONT28" s="92"/>
      <c r="ONU28" s="92"/>
      <c r="ONV28" s="92"/>
      <c r="ONW28" s="92"/>
      <c r="ONX28" s="92"/>
      <c r="ONY28" s="92"/>
      <c r="ONZ28" s="92"/>
      <c r="OOA28" s="92"/>
      <c r="OOB28" s="92"/>
      <c r="OOC28" s="92"/>
      <c r="OOD28" s="92"/>
      <c r="OOE28" s="92"/>
      <c r="OOF28" s="92"/>
      <c r="OOG28" s="92"/>
      <c r="OOH28" s="92"/>
      <c r="OOI28" s="92"/>
      <c r="OOJ28" s="92"/>
      <c r="OOK28" s="92"/>
      <c r="OOL28" s="92"/>
      <c r="OOM28" s="92"/>
      <c r="OON28" s="92"/>
      <c r="OOO28" s="92"/>
      <c r="OOP28" s="92"/>
      <c r="OOQ28" s="92"/>
      <c r="OOR28" s="92"/>
      <c r="OOS28" s="92"/>
      <c r="OOT28" s="92"/>
      <c r="OOU28" s="92"/>
      <c r="OOV28" s="92"/>
      <c r="OOW28" s="92"/>
      <c r="OOX28" s="92"/>
      <c r="OOY28" s="92"/>
      <c r="OOZ28" s="92"/>
      <c r="OPA28" s="92"/>
      <c r="OPB28" s="92"/>
      <c r="OPC28" s="92"/>
      <c r="OPD28" s="92"/>
      <c r="OPE28" s="92"/>
      <c r="OPF28" s="92"/>
      <c r="OPG28" s="92"/>
      <c r="OPH28" s="92"/>
      <c r="OPI28" s="92"/>
      <c r="OPJ28" s="92"/>
      <c r="OPK28" s="92"/>
      <c r="OPL28" s="92"/>
      <c r="OPM28" s="92"/>
      <c r="OPN28" s="92"/>
      <c r="OPO28" s="92"/>
      <c r="OPP28" s="92"/>
      <c r="OPQ28" s="92"/>
      <c r="OPR28" s="92"/>
      <c r="OPS28" s="92"/>
      <c r="OPT28" s="92"/>
      <c r="OPU28" s="92"/>
      <c r="OPV28" s="92"/>
      <c r="OPW28" s="92"/>
      <c r="OPX28" s="92"/>
      <c r="OPY28" s="92"/>
      <c r="OPZ28" s="92"/>
      <c r="OQA28" s="92"/>
      <c r="OQB28" s="92"/>
      <c r="OQC28" s="92"/>
      <c r="OQD28" s="92"/>
      <c r="OQE28" s="92"/>
      <c r="OQF28" s="92"/>
      <c r="OQG28" s="92"/>
      <c r="OQH28" s="92"/>
      <c r="OQI28" s="92"/>
      <c r="OQJ28" s="92"/>
      <c r="OQK28" s="92"/>
      <c r="OQL28" s="92"/>
      <c r="OQM28" s="92"/>
      <c r="OQN28" s="92"/>
      <c r="OQO28" s="92"/>
      <c r="OQP28" s="92"/>
      <c r="OQQ28" s="92"/>
      <c r="OQR28" s="92"/>
      <c r="OQS28" s="92"/>
      <c r="OQT28" s="92"/>
      <c r="OQU28" s="92"/>
      <c r="OQV28" s="92"/>
      <c r="OQW28" s="92"/>
      <c r="OQX28" s="92"/>
      <c r="OQY28" s="92"/>
      <c r="OQZ28" s="92"/>
      <c r="ORA28" s="92"/>
      <c r="ORB28" s="92"/>
      <c r="ORC28" s="92"/>
      <c r="ORD28" s="92"/>
      <c r="ORE28" s="92"/>
      <c r="ORF28" s="92"/>
      <c r="ORG28" s="92"/>
      <c r="ORH28" s="92"/>
      <c r="ORI28" s="92"/>
      <c r="ORJ28" s="92"/>
      <c r="ORK28" s="92"/>
      <c r="ORL28" s="92"/>
      <c r="ORM28" s="92"/>
      <c r="ORN28" s="92"/>
      <c r="ORO28" s="92"/>
      <c r="ORP28" s="92"/>
      <c r="ORQ28" s="92"/>
      <c r="ORR28" s="92"/>
      <c r="ORS28" s="92"/>
      <c r="ORT28" s="92"/>
      <c r="ORU28" s="92"/>
      <c r="ORV28" s="92"/>
      <c r="ORW28" s="92"/>
      <c r="ORX28" s="92"/>
      <c r="ORY28" s="92"/>
      <c r="ORZ28" s="92"/>
      <c r="OSA28" s="92"/>
      <c r="OSB28" s="92"/>
      <c r="OSC28" s="92"/>
      <c r="OSD28" s="92"/>
      <c r="OSE28" s="92"/>
      <c r="OSF28" s="92"/>
      <c r="OSG28" s="92"/>
      <c r="OSH28" s="92"/>
      <c r="OSI28" s="92"/>
      <c r="OSJ28" s="92"/>
      <c r="OSK28" s="92"/>
      <c r="OSL28" s="92"/>
      <c r="OSM28" s="92"/>
      <c r="OSN28" s="92"/>
      <c r="OSO28" s="92"/>
      <c r="OSP28" s="92"/>
      <c r="OSQ28" s="92"/>
      <c r="OSR28" s="92"/>
      <c r="OSS28" s="92"/>
      <c r="OST28" s="92"/>
      <c r="OSU28" s="92"/>
      <c r="OSV28" s="92"/>
      <c r="OSW28" s="92"/>
      <c r="OSX28" s="92"/>
      <c r="OSY28" s="92"/>
      <c r="OSZ28" s="92"/>
      <c r="OTA28" s="92"/>
      <c r="OTB28" s="92"/>
      <c r="OTC28" s="92"/>
      <c r="OTD28" s="92"/>
      <c r="OTE28" s="92"/>
      <c r="OTF28" s="92"/>
      <c r="OTG28" s="92"/>
      <c r="OTH28" s="92"/>
      <c r="OTI28" s="92"/>
      <c r="OTJ28" s="92"/>
      <c r="OTK28" s="92"/>
      <c r="OTL28" s="92"/>
      <c r="OTM28" s="92"/>
      <c r="OTN28" s="92"/>
      <c r="OTO28" s="92"/>
      <c r="OTP28" s="92"/>
      <c r="OTQ28" s="92"/>
      <c r="OTR28" s="92"/>
      <c r="OTS28" s="92"/>
      <c r="OTT28" s="92"/>
      <c r="OTU28" s="92"/>
      <c r="OTV28" s="92"/>
      <c r="OTW28" s="92"/>
      <c r="OTX28" s="92"/>
      <c r="OTY28" s="92"/>
      <c r="OTZ28" s="92"/>
      <c r="OUA28" s="92"/>
      <c r="OUB28" s="92"/>
      <c r="OUC28" s="92"/>
      <c r="OUD28" s="92"/>
      <c r="OUE28" s="92"/>
      <c r="OUF28" s="92"/>
      <c r="OUG28" s="92"/>
      <c r="OUH28" s="92"/>
      <c r="OUI28" s="92"/>
      <c r="OUJ28" s="92"/>
      <c r="OUK28" s="92"/>
      <c r="OUL28" s="92"/>
      <c r="OUM28" s="92"/>
      <c r="OUN28" s="92"/>
      <c r="OUO28" s="92"/>
      <c r="OUP28" s="92"/>
      <c r="OUQ28" s="92"/>
      <c r="OUR28" s="92"/>
      <c r="OUS28" s="92"/>
      <c r="OUT28" s="92"/>
      <c r="OUU28" s="92"/>
      <c r="OUV28" s="92"/>
      <c r="OUW28" s="92"/>
      <c r="OUX28" s="92"/>
      <c r="OUY28" s="92"/>
      <c r="OUZ28" s="92"/>
      <c r="OVA28" s="92"/>
      <c r="OVB28" s="92"/>
      <c r="OVC28" s="92"/>
      <c r="OVD28" s="92"/>
      <c r="OVE28" s="92"/>
      <c r="OVF28" s="92"/>
      <c r="OVG28" s="92"/>
      <c r="OVH28" s="92"/>
      <c r="OVI28" s="92"/>
      <c r="OVJ28" s="92"/>
      <c r="OVK28" s="92"/>
      <c r="OVL28" s="92"/>
      <c r="OVM28" s="92"/>
      <c r="OVN28" s="92"/>
      <c r="OVO28" s="92"/>
      <c r="OVP28" s="92"/>
      <c r="OVQ28" s="92"/>
      <c r="OVR28" s="92"/>
      <c r="OVS28" s="92"/>
      <c r="OVT28" s="92"/>
      <c r="OVU28" s="92"/>
      <c r="OVV28" s="92"/>
      <c r="OVW28" s="92"/>
      <c r="OVX28" s="92"/>
      <c r="OVY28" s="92"/>
      <c r="OVZ28" s="92"/>
      <c r="OWA28" s="92"/>
      <c r="OWB28" s="92"/>
      <c r="OWC28" s="92"/>
      <c r="OWD28" s="92"/>
      <c r="OWE28" s="92"/>
      <c r="OWF28" s="92"/>
      <c r="OWG28" s="92"/>
      <c r="OWH28" s="92"/>
      <c r="OWI28" s="92"/>
      <c r="OWJ28" s="92"/>
      <c r="OWK28" s="92"/>
      <c r="OWL28" s="92"/>
      <c r="OWM28" s="92"/>
      <c r="OWN28" s="92"/>
      <c r="OWO28" s="92"/>
      <c r="OWP28" s="92"/>
      <c r="OWQ28" s="92"/>
      <c r="OWR28" s="92"/>
      <c r="OWS28" s="92"/>
      <c r="OWT28" s="92"/>
      <c r="OWU28" s="92"/>
      <c r="OWV28" s="92"/>
      <c r="OWW28" s="92"/>
      <c r="OWX28" s="92"/>
      <c r="OWY28" s="92"/>
      <c r="OWZ28" s="92"/>
      <c r="OXA28" s="92"/>
      <c r="OXB28" s="92"/>
      <c r="OXC28" s="92"/>
      <c r="OXD28" s="92"/>
      <c r="OXE28" s="92"/>
      <c r="OXF28" s="92"/>
      <c r="OXG28" s="92"/>
      <c r="OXH28" s="92"/>
      <c r="OXI28" s="92"/>
      <c r="OXJ28" s="92"/>
      <c r="OXK28" s="92"/>
      <c r="OXL28" s="92"/>
      <c r="OXM28" s="92"/>
      <c r="OXN28" s="92"/>
      <c r="OXO28" s="92"/>
      <c r="OXP28" s="92"/>
      <c r="OXQ28" s="92"/>
      <c r="OXR28" s="92"/>
      <c r="OXS28" s="92"/>
      <c r="OXT28" s="92"/>
      <c r="OXU28" s="92"/>
      <c r="OXV28" s="92"/>
      <c r="OXW28" s="92"/>
      <c r="OXX28" s="92"/>
      <c r="OXY28" s="92"/>
      <c r="OXZ28" s="92"/>
      <c r="OYA28" s="92"/>
      <c r="OYB28" s="92"/>
      <c r="OYC28" s="92"/>
      <c r="OYD28" s="92"/>
      <c r="OYE28" s="92"/>
      <c r="OYF28" s="92"/>
      <c r="OYG28" s="92"/>
      <c r="OYH28" s="92"/>
      <c r="OYI28" s="92"/>
      <c r="OYJ28" s="92"/>
      <c r="OYK28" s="92"/>
      <c r="OYL28" s="92"/>
      <c r="OYM28" s="92"/>
      <c r="OYN28" s="92"/>
      <c r="OYO28" s="92"/>
      <c r="OYP28" s="92"/>
      <c r="OYQ28" s="92"/>
      <c r="OYR28" s="92"/>
      <c r="OYS28" s="92"/>
      <c r="OYT28" s="92"/>
      <c r="OYU28" s="92"/>
      <c r="OYV28" s="92"/>
      <c r="OYW28" s="92"/>
      <c r="OYX28" s="92"/>
      <c r="OYY28" s="92"/>
      <c r="OYZ28" s="92"/>
      <c r="OZA28" s="92"/>
      <c r="OZB28" s="92"/>
      <c r="OZC28" s="92"/>
      <c r="OZD28" s="92"/>
      <c r="OZE28" s="92"/>
      <c r="OZF28" s="92"/>
      <c r="OZG28" s="92"/>
      <c r="OZH28" s="92"/>
      <c r="OZI28" s="92"/>
      <c r="OZJ28" s="92"/>
      <c r="OZK28" s="92"/>
      <c r="OZL28" s="92"/>
      <c r="OZM28" s="92"/>
      <c r="OZN28" s="92"/>
      <c r="OZO28" s="92"/>
      <c r="OZP28" s="92"/>
      <c r="OZQ28" s="92"/>
      <c r="OZR28" s="92"/>
      <c r="OZS28" s="92"/>
      <c r="OZT28" s="92"/>
      <c r="OZU28" s="92"/>
      <c r="OZV28" s="92"/>
      <c r="OZW28" s="92"/>
      <c r="OZX28" s="92"/>
      <c r="OZY28" s="92"/>
      <c r="OZZ28" s="92"/>
      <c r="PAA28" s="92"/>
      <c r="PAB28" s="92"/>
      <c r="PAC28" s="92"/>
      <c r="PAD28" s="92"/>
      <c r="PAE28" s="92"/>
      <c r="PAF28" s="92"/>
      <c r="PAG28" s="92"/>
      <c r="PAH28" s="92"/>
      <c r="PAI28" s="92"/>
      <c r="PAJ28" s="92"/>
      <c r="PAK28" s="92"/>
      <c r="PAL28" s="92"/>
      <c r="PAM28" s="92"/>
      <c r="PAN28" s="92"/>
      <c r="PAO28" s="92"/>
      <c r="PAP28" s="92"/>
      <c r="PAQ28" s="92"/>
      <c r="PAR28" s="92"/>
      <c r="PAS28" s="92"/>
      <c r="PAT28" s="92"/>
      <c r="PAU28" s="92"/>
      <c r="PAV28" s="92"/>
      <c r="PAW28" s="92"/>
      <c r="PAX28" s="92"/>
      <c r="PAY28" s="92"/>
      <c r="PAZ28" s="92"/>
      <c r="PBA28" s="92"/>
      <c r="PBB28" s="92"/>
      <c r="PBC28" s="92"/>
      <c r="PBD28" s="92"/>
      <c r="PBE28" s="92"/>
      <c r="PBF28" s="92"/>
      <c r="PBG28" s="92"/>
      <c r="PBH28" s="92"/>
      <c r="PBI28" s="92"/>
      <c r="PBJ28" s="92"/>
      <c r="PBK28" s="92"/>
      <c r="PBL28" s="92"/>
      <c r="PBM28" s="92"/>
      <c r="PBN28" s="92"/>
      <c r="PBO28" s="92"/>
      <c r="PBP28" s="92"/>
      <c r="PBQ28" s="92"/>
      <c r="PBR28" s="92"/>
      <c r="PBS28" s="92"/>
      <c r="PBT28" s="92"/>
      <c r="PBU28" s="92"/>
      <c r="PBV28" s="92"/>
      <c r="PBW28" s="92"/>
      <c r="PBX28" s="92"/>
      <c r="PBY28" s="92"/>
      <c r="PBZ28" s="92"/>
      <c r="PCA28" s="92"/>
      <c r="PCB28" s="92"/>
      <c r="PCC28" s="92"/>
      <c r="PCD28" s="92"/>
      <c r="PCE28" s="92"/>
      <c r="PCF28" s="92"/>
      <c r="PCG28" s="92"/>
      <c r="PCH28" s="92"/>
      <c r="PCI28" s="92"/>
      <c r="PCJ28" s="92"/>
      <c r="PCK28" s="92"/>
      <c r="PCL28" s="92"/>
      <c r="PCM28" s="92"/>
      <c r="PCN28" s="92"/>
      <c r="PCO28" s="92"/>
      <c r="PCP28" s="92"/>
      <c r="PCQ28" s="92"/>
      <c r="PCR28" s="92"/>
      <c r="PCS28" s="92"/>
      <c r="PCT28" s="92"/>
      <c r="PCU28" s="92"/>
      <c r="PCV28" s="92"/>
      <c r="PCW28" s="92"/>
      <c r="PCX28" s="92"/>
      <c r="PCY28" s="92"/>
      <c r="PCZ28" s="92"/>
      <c r="PDA28" s="92"/>
      <c r="PDB28" s="92"/>
      <c r="PDC28" s="92"/>
      <c r="PDD28" s="92"/>
      <c r="PDE28" s="92"/>
      <c r="PDF28" s="92"/>
      <c r="PDG28" s="92"/>
      <c r="PDH28" s="92"/>
      <c r="PDI28" s="92"/>
      <c r="PDJ28" s="92"/>
      <c r="PDK28" s="92"/>
      <c r="PDL28" s="92"/>
      <c r="PDM28" s="92"/>
      <c r="PDN28" s="92"/>
      <c r="PDO28" s="92"/>
      <c r="PDP28" s="92"/>
      <c r="PDQ28" s="92"/>
      <c r="PDR28" s="92"/>
      <c r="PDS28" s="92"/>
      <c r="PDT28" s="92"/>
      <c r="PDU28" s="92"/>
      <c r="PDV28" s="92"/>
      <c r="PDW28" s="92"/>
      <c r="PDX28" s="92"/>
      <c r="PDY28" s="92"/>
      <c r="PDZ28" s="92"/>
      <c r="PEA28" s="92"/>
      <c r="PEB28" s="92"/>
      <c r="PEC28" s="92"/>
      <c r="PED28" s="92"/>
      <c r="PEE28" s="92"/>
      <c r="PEF28" s="92"/>
      <c r="PEG28" s="92"/>
      <c r="PEH28" s="92"/>
      <c r="PEI28" s="92"/>
      <c r="PEJ28" s="92"/>
      <c r="PEK28" s="92"/>
      <c r="PEL28" s="92"/>
      <c r="PEM28" s="92"/>
      <c r="PEN28" s="92"/>
      <c r="PEO28" s="92"/>
      <c r="PEP28" s="92"/>
      <c r="PEQ28" s="92"/>
      <c r="PER28" s="92"/>
      <c r="PES28" s="92"/>
      <c r="PET28" s="92"/>
      <c r="PEU28" s="92"/>
      <c r="PEV28" s="92"/>
      <c r="PEW28" s="92"/>
      <c r="PEX28" s="92"/>
      <c r="PEY28" s="92"/>
      <c r="PEZ28" s="92"/>
      <c r="PFA28" s="92"/>
      <c r="PFB28" s="92"/>
      <c r="PFC28" s="92"/>
      <c r="PFD28" s="92"/>
      <c r="PFE28" s="92"/>
      <c r="PFF28" s="92"/>
      <c r="PFG28" s="92"/>
      <c r="PFH28" s="92"/>
      <c r="PFI28" s="92"/>
      <c r="PFJ28" s="92"/>
      <c r="PFK28" s="92"/>
      <c r="PFL28" s="92"/>
      <c r="PFM28" s="92"/>
      <c r="PFN28" s="92"/>
      <c r="PFO28" s="92"/>
      <c r="PFP28" s="92"/>
      <c r="PFQ28" s="92"/>
      <c r="PFR28" s="92"/>
      <c r="PFS28" s="92"/>
      <c r="PFT28" s="92"/>
      <c r="PFU28" s="92"/>
      <c r="PFV28" s="92"/>
      <c r="PFW28" s="92"/>
      <c r="PFX28" s="92"/>
      <c r="PFY28" s="92"/>
      <c r="PFZ28" s="92"/>
      <c r="PGA28" s="92"/>
      <c r="PGB28" s="92"/>
      <c r="PGC28" s="92"/>
      <c r="PGD28" s="92"/>
      <c r="PGE28" s="92"/>
      <c r="PGF28" s="92"/>
      <c r="PGG28" s="92"/>
      <c r="PGH28" s="92"/>
      <c r="PGI28" s="92"/>
      <c r="PGJ28" s="92"/>
      <c r="PGK28" s="92"/>
      <c r="PGL28" s="92"/>
      <c r="PGM28" s="92"/>
      <c r="PGN28" s="92"/>
      <c r="PGO28" s="92"/>
      <c r="PGP28" s="92"/>
      <c r="PGQ28" s="92"/>
      <c r="PGR28" s="92"/>
      <c r="PGS28" s="92"/>
      <c r="PGT28" s="92"/>
      <c r="PGU28" s="92"/>
      <c r="PGV28" s="92"/>
      <c r="PGW28" s="92"/>
      <c r="PGX28" s="92"/>
      <c r="PGY28" s="92"/>
      <c r="PGZ28" s="92"/>
      <c r="PHA28" s="92"/>
      <c r="PHB28" s="92"/>
      <c r="PHC28" s="92"/>
      <c r="PHD28" s="92"/>
      <c r="PHE28" s="92"/>
      <c r="PHF28" s="92"/>
      <c r="PHG28" s="92"/>
      <c r="PHH28" s="92"/>
      <c r="PHI28" s="92"/>
      <c r="PHJ28" s="92"/>
      <c r="PHK28" s="92"/>
      <c r="PHL28" s="92"/>
      <c r="PHM28" s="92"/>
      <c r="PHN28" s="92"/>
      <c r="PHO28" s="92"/>
      <c r="PHP28" s="92"/>
      <c r="PHQ28" s="92"/>
      <c r="PHR28" s="92"/>
      <c r="PHS28" s="92"/>
      <c r="PHT28" s="92"/>
      <c r="PHU28" s="92"/>
      <c r="PHV28" s="92"/>
      <c r="PHW28" s="92"/>
      <c r="PHX28" s="92"/>
      <c r="PHY28" s="92"/>
      <c r="PHZ28" s="92"/>
      <c r="PIA28" s="92"/>
      <c r="PIB28" s="92"/>
      <c r="PIC28" s="92"/>
      <c r="PID28" s="92"/>
      <c r="PIE28" s="92"/>
      <c r="PIF28" s="92"/>
      <c r="PIG28" s="92"/>
      <c r="PIH28" s="92"/>
      <c r="PII28" s="92"/>
      <c r="PIJ28" s="92"/>
      <c r="PIK28" s="92"/>
      <c r="PIL28" s="92"/>
      <c r="PIM28" s="92"/>
      <c r="PIN28" s="92"/>
      <c r="PIO28" s="92"/>
      <c r="PIP28" s="92"/>
      <c r="PIQ28" s="92"/>
      <c r="PIR28" s="92"/>
      <c r="PIS28" s="92"/>
      <c r="PIT28" s="92"/>
      <c r="PIU28" s="92"/>
      <c r="PIV28" s="92"/>
      <c r="PIW28" s="92"/>
      <c r="PIX28" s="92"/>
      <c r="PIY28" s="92"/>
      <c r="PIZ28" s="92"/>
      <c r="PJA28" s="92"/>
      <c r="PJB28" s="92"/>
      <c r="PJC28" s="92"/>
      <c r="PJD28" s="92"/>
      <c r="PJE28" s="92"/>
      <c r="PJF28" s="92"/>
      <c r="PJG28" s="92"/>
      <c r="PJH28" s="92"/>
      <c r="PJI28" s="92"/>
      <c r="PJJ28" s="92"/>
      <c r="PJK28" s="92"/>
      <c r="PJL28" s="92"/>
      <c r="PJM28" s="92"/>
      <c r="PJN28" s="92"/>
      <c r="PJO28" s="92"/>
      <c r="PJP28" s="92"/>
      <c r="PJQ28" s="92"/>
      <c r="PJR28" s="92"/>
      <c r="PJS28" s="92"/>
      <c r="PJT28" s="92"/>
      <c r="PJU28" s="92"/>
      <c r="PJV28" s="92"/>
      <c r="PJW28" s="92"/>
      <c r="PJX28" s="92"/>
      <c r="PJY28" s="92"/>
      <c r="PJZ28" s="92"/>
      <c r="PKA28" s="92"/>
      <c r="PKB28" s="92"/>
      <c r="PKC28" s="92"/>
      <c r="PKD28" s="92"/>
      <c r="PKE28" s="92"/>
      <c r="PKF28" s="92"/>
      <c r="PKG28" s="92"/>
      <c r="PKH28" s="92"/>
      <c r="PKI28" s="92"/>
      <c r="PKJ28" s="92"/>
      <c r="PKK28" s="92"/>
      <c r="PKL28" s="92"/>
      <c r="PKM28" s="92"/>
      <c r="PKN28" s="92"/>
      <c r="PKO28" s="92"/>
      <c r="PKP28" s="92"/>
      <c r="PKQ28" s="92"/>
      <c r="PKR28" s="92"/>
      <c r="PKS28" s="92"/>
      <c r="PKT28" s="92"/>
      <c r="PKU28" s="92"/>
      <c r="PKV28" s="92"/>
      <c r="PKW28" s="92"/>
      <c r="PKX28" s="92"/>
      <c r="PKY28" s="92"/>
      <c r="PKZ28" s="92"/>
      <c r="PLA28" s="92"/>
      <c r="PLB28" s="92"/>
      <c r="PLC28" s="92"/>
      <c r="PLD28" s="92"/>
      <c r="PLE28" s="92"/>
      <c r="PLF28" s="92"/>
      <c r="PLG28" s="92"/>
      <c r="PLH28" s="92"/>
      <c r="PLI28" s="92"/>
      <c r="PLJ28" s="92"/>
      <c r="PLK28" s="92"/>
      <c r="PLL28" s="92"/>
      <c r="PLM28" s="92"/>
      <c r="PLN28" s="92"/>
      <c r="PLO28" s="92"/>
      <c r="PLP28" s="92"/>
      <c r="PLQ28" s="92"/>
      <c r="PLR28" s="92"/>
      <c r="PLS28" s="92"/>
      <c r="PLT28" s="92"/>
      <c r="PLU28" s="92"/>
      <c r="PLV28" s="92"/>
      <c r="PLW28" s="92"/>
      <c r="PLX28" s="92"/>
      <c r="PLY28" s="92"/>
      <c r="PLZ28" s="92"/>
      <c r="PMA28" s="92"/>
      <c r="PMB28" s="92"/>
      <c r="PMC28" s="92"/>
      <c r="PMD28" s="92"/>
      <c r="PME28" s="92"/>
      <c r="PMF28" s="92"/>
      <c r="PMG28" s="92"/>
      <c r="PMH28" s="92"/>
      <c r="PMI28" s="92"/>
      <c r="PMJ28" s="92"/>
      <c r="PMK28" s="92"/>
      <c r="PML28" s="92"/>
      <c r="PMM28" s="92"/>
      <c r="PMN28" s="92"/>
      <c r="PMO28" s="92"/>
      <c r="PMP28" s="92"/>
      <c r="PMQ28" s="92"/>
      <c r="PMR28" s="92"/>
      <c r="PMS28" s="92"/>
      <c r="PMT28" s="92"/>
      <c r="PMU28" s="92"/>
      <c r="PMV28" s="92"/>
      <c r="PMW28" s="92"/>
      <c r="PMX28" s="92"/>
      <c r="PMY28" s="92"/>
      <c r="PMZ28" s="92"/>
      <c r="PNA28" s="92"/>
      <c r="PNB28" s="92"/>
      <c r="PNC28" s="92"/>
      <c r="PND28" s="92"/>
      <c r="PNE28" s="92"/>
      <c r="PNF28" s="92"/>
      <c r="PNG28" s="92"/>
      <c r="PNH28" s="92"/>
      <c r="PNI28" s="92"/>
      <c r="PNJ28" s="92"/>
      <c r="PNK28" s="92"/>
      <c r="PNL28" s="92"/>
      <c r="PNM28" s="92"/>
      <c r="PNN28" s="92"/>
      <c r="PNO28" s="92"/>
      <c r="PNP28" s="92"/>
      <c r="PNQ28" s="92"/>
      <c r="PNR28" s="92"/>
      <c r="PNS28" s="92"/>
      <c r="PNT28" s="92"/>
      <c r="PNU28" s="92"/>
      <c r="PNV28" s="92"/>
      <c r="PNW28" s="92"/>
      <c r="PNX28" s="92"/>
      <c r="PNY28" s="92"/>
      <c r="PNZ28" s="92"/>
      <c r="POA28" s="92"/>
      <c r="POB28" s="92"/>
      <c r="POC28" s="92"/>
      <c r="POD28" s="92"/>
      <c r="POE28" s="92"/>
      <c r="POF28" s="92"/>
      <c r="POG28" s="92"/>
      <c r="POH28" s="92"/>
      <c r="POI28" s="92"/>
      <c r="POJ28" s="92"/>
      <c r="POK28" s="92"/>
      <c r="POL28" s="92"/>
      <c r="POM28" s="92"/>
      <c r="PON28" s="92"/>
      <c r="POO28" s="92"/>
      <c r="POP28" s="92"/>
      <c r="POQ28" s="92"/>
      <c r="POR28" s="92"/>
      <c r="POS28" s="92"/>
      <c r="POT28" s="92"/>
      <c r="POU28" s="92"/>
      <c r="POV28" s="92"/>
      <c r="POW28" s="92"/>
      <c r="POX28" s="92"/>
      <c r="POY28" s="92"/>
      <c r="POZ28" s="92"/>
      <c r="PPA28" s="92"/>
      <c r="PPB28" s="92"/>
      <c r="PPC28" s="92"/>
      <c r="PPD28" s="92"/>
      <c r="PPE28" s="92"/>
      <c r="PPF28" s="92"/>
      <c r="PPG28" s="92"/>
      <c r="PPH28" s="92"/>
      <c r="PPI28" s="92"/>
      <c r="PPJ28" s="92"/>
      <c r="PPK28" s="92"/>
      <c r="PPL28" s="92"/>
      <c r="PPM28" s="92"/>
      <c r="PPN28" s="92"/>
      <c r="PPO28" s="92"/>
      <c r="PPP28" s="92"/>
      <c r="PPQ28" s="92"/>
      <c r="PPR28" s="92"/>
      <c r="PPS28" s="92"/>
      <c r="PPT28" s="92"/>
      <c r="PPU28" s="92"/>
      <c r="PPV28" s="92"/>
      <c r="PPW28" s="92"/>
      <c r="PPX28" s="92"/>
      <c r="PPY28" s="92"/>
      <c r="PPZ28" s="92"/>
      <c r="PQA28" s="92"/>
      <c r="PQB28" s="92"/>
      <c r="PQC28" s="92"/>
      <c r="PQD28" s="92"/>
      <c r="PQE28" s="92"/>
      <c r="PQF28" s="92"/>
      <c r="PQG28" s="92"/>
      <c r="PQH28" s="92"/>
      <c r="PQI28" s="92"/>
      <c r="PQJ28" s="92"/>
      <c r="PQK28" s="92"/>
      <c r="PQL28" s="92"/>
      <c r="PQM28" s="92"/>
      <c r="PQN28" s="92"/>
      <c r="PQO28" s="92"/>
      <c r="PQP28" s="92"/>
      <c r="PQQ28" s="92"/>
      <c r="PQR28" s="92"/>
      <c r="PQS28" s="92"/>
      <c r="PQT28" s="92"/>
      <c r="PQU28" s="92"/>
      <c r="PQV28" s="92"/>
      <c r="PQW28" s="92"/>
      <c r="PQX28" s="92"/>
      <c r="PQY28" s="92"/>
      <c r="PQZ28" s="92"/>
      <c r="PRA28" s="92"/>
      <c r="PRB28" s="92"/>
      <c r="PRC28" s="92"/>
      <c r="PRD28" s="92"/>
      <c r="PRE28" s="92"/>
      <c r="PRF28" s="92"/>
      <c r="PRG28" s="92"/>
      <c r="PRH28" s="92"/>
      <c r="PRI28" s="92"/>
      <c r="PRJ28" s="92"/>
      <c r="PRK28" s="92"/>
      <c r="PRL28" s="92"/>
      <c r="PRM28" s="92"/>
      <c r="PRN28" s="92"/>
      <c r="PRO28" s="92"/>
      <c r="PRP28" s="92"/>
      <c r="PRQ28" s="92"/>
      <c r="PRR28" s="92"/>
      <c r="PRS28" s="92"/>
      <c r="PRT28" s="92"/>
      <c r="PRU28" s="92"/>
      <c r="PRV28" s="92"/>
      <c r="PRW28" s="92"/>
      <c r="PRX28" s="92"/>
      <c r="PRY28" s="92"/>
      <c r="PRZ28" s="92"/>
      <c r="PSA28" s="92"/>
      <c r="PSB28" s="92"/>
      <c r="PSC28" s="92"/>
      <c r="PSD28" s="92"/>
      <c r="PSE28" s="92"/>
      <c r="PSF28" s="92"/>
      <c r="PSG28" s="92"/>
      <c r="PSH28" s="92"/>
      <c r="PSI28" s="92"/>
      <c r="PSJ28" s="92"/>
      <c r="PSK28" s="92"/>
      <c r="PSL28" s="92"/>
      <c r="PSM28" s="92"/>
      <c r="PSN28" s="92"/>
      <c r="PSO28" s="92"/>
      <c r="PSP28" s="92"/>
      <c r="PSQ28" s="92"/>
      <c r="PSR28" s="92"/>
      <c r="PSS28" s="92"/>
      <c r="PST28" s="92"/>
      <c r="PSU28" s="92"/>
      <c r="PSV28" s="92"/>
      <c r="PSW28" s="92"/>
      <c r="PSX28" s="92"/>
      <c r="PSY28" s="92"/>
      <c r="PSZ28" s="92"/>
      <c r="PTA28" s="92"/>
      <c r="PTB28" s="92"/>
      <c r="PTC28" s="92"/>
      <c r="PTD28" s="92"/>
      <c r="PTE28" s="92"/>
      <c r="PTF28" s="92"/>
      <c r="PTG28" s="92"/>
      <c r="PTH28" s="92"/>
      <c r="PTI28" s="92"/>
      <c r="PTJ28" s="92"/>
      <c r="PTK28" s="92"/>
      <c r="PTL28" s="92"/>
      <c r="PTM28" s="92"/>
      <c r="PTN28" s="92"/>
      <c r="PTO28" s="92"/>
      <c r="PTP28" s="92"/>
      <c r="PTQ28" s="92"/>
      <c r="PTR28" s="92"/>
      <c r="PTS28" s="92"/>
      <c r="PTT28" s="92"/>
      <c r="PTU28" s="92"/>
      <c r="PTV28" s="92"/>
      <c r="PTW28" s="92"/>
      <c r="PTX28" s="92"/>
      <c r="PTY28" s="92"/>
      <c r="PTZ28" s="92"/>
      <c r="PUA28" s="92"/>
      <c r="PUB28" s="92"/>
      <c r="PUC28" s="92"/>
      <c r="PUD28" s="92"/>
      <c r="PUE28" s="92"/>
      <c r="PUF28" s="92"/>
      <c r="PUG28" s="92"/>
      <c r="PUH28" s="92"/>
      <c r="PUI28" s="92"/>
      <c r="PUJ28" s="92"/>
      <c r="PUK28" s="92"/>
      <c r="PUL28" s="92"/>
      <c r="PUM28" s="92"/>
      <c r="PUN28" s="92"/>
      <c r="PUO28" s="92"/>
      <c r="PUP28" s="92"/>
      <c r="PUQ28" s="92"/>
      <c r="PUR28" s="92"/>
      <c r="PUS28" s="92"/>
      <c r="PUT28" s="92"/>
      <c r="PUU28" s="92"/>
      <c r="PUV28" s="92"/>
      <c r="PUW28" s="92"/>
      <c r="PUX28" s="92"/>
      <c r="PUY28" s="92"/>
      <c r="PUZ28" s="92"/>
      <c r="PVA28" s="92"/>
      <c r="PVB28" s="92"/>
      <c r="PVC28" s="92"/>
      <c r="PVD28" s="92"/>
      <c r="PVE28" s="92"/>
      <c r="PVF28" s="92"/>
      <c r="PVG28" s="92"/>
      <c r="PVH28" s="92"/>
      <c r="PVI28" s="92"/>
      <c r="PVJ28" s="92"/>
      <c r="PVK28" s="92"/>
      <c r="PVL28" s="92"/>
      <c r="PVM28" s="92"/>
      <c r="PVN28" s="92"/>
      <c r="PVO28" s="92"/>
      <c r="PVP28" s="92"/>
      <c r="PVQ28" s="92"/>
      <c r="PVR28" s="92"/>
      <c r="PVS28" s="92"/>
      <c r="PVT28" s="92"/>
      <c r="PVU28" s="92"/>
      <c r="PVV28" s="92"/>
      <c r="PVW28" s="92"/>
      <c r="PVX28" s="92"/>
      <c r="PVY28" s="92"/>
      <c r="PVZ28" s="92"/>
      <c r="PWA28" s="92"/>
      <c r="PWB28" s="92"/>
      <c r="PWC28" s="92"/>
      <c r="PWD28" s="92"/>
      <c r="PWE28" s="92"/>
      <c r="PWF28" s="92"/>
      <c r="PWG28" s="92"/>
      <c r="PWH28" s="92"/>
      <c r="PWI28" s="92"/>
      <c r="PWJ28" s="92"/>
      <c r="PWK28" s="92"/>
      <c r="PWL28" s="92"/>
      <c r="PWM28" s="92"/>
      <c r="PWN28" s="92"/>
      <c r="PWO28" s="92"/>
      <c r="PWP28" s="92"/>
      <c r="PWQ28" s="92"/>
      <c r="PWR28" s="92"/>
      <c r="PWS28" s="92"/>
      <c r="PWT28" s="92"/>
      <c r="PWU28" s="92"/>
      <c r="PWV28" s="92"/>
      <c r="PWW28" s="92"/>
      <c r="PWX28" s="92"/>
      <c r="PWY28" s="92"/>
      <c r="PWZ28" s="92"/>
      <c r="PXA28" s="92"/>
      <c r="PXB28" s="92"/>
      <c r="PXC28" s="92"/>
      <c r="PXD28" s="92"/>
      <c r="PXE28" s="92"/>
      <c r="PXF28" s="92"/>
      <c r="PXG28" s="92"/>
      <c r="PXH28" s="92"/>
      <c r="PXI28" s="92"/>
      <c r="PXJ28" s="92"/>
      <c r="PXK28" s="92"/>
      <c r="PXL28" s="92"/>
      <c r="PXM28" s="92"/>
      <c r="PXN28" s="92"/>
      <c r="PXO28" s="92"/>
      <c r="PXP28" s="92"/>
      <c r="PXQ28" s="92"/>
      <c r="PXR28" s="92"/>
      <c r="PXS28" s="92"/>
      <c r="PXT28" s="92"/>
      <c r="PXU28" s="92"/>
      <c r="PXV28" s="92"/>
      <c r="PXW28" s="92"/>
      <c r="PXX28" s="92"/>
      <c r="PXY28" s="92"/>
      <c r="PXZ28" s="92"/>
      <c r="PYA28" s="92"/>
      <c r="PYB28" s="92"/>
      <c r="PYC28" s="92"/>
      <c r="PYD28" s="92"/>
      <c r="PYE28" s="92"/>
      <c r="PYF28" s="92"/>
      <c r="PYG28" s="92"/>
      <c r="PYH28" s="92"/>
      <c r="PYI28" s="92"/>
      <c r="PYJ28" s="92"/>
      <c r="PYK28" s="92"/>
      <c r="PYL28" s="92"/>
      <c r="PYM28" s="92"/>
      <c r="PYN28" s="92"/>
      <c r="PYO28" s="92"/>
      <c r="PYP28" s="92"/>
      <c r="PYQ28" s="92"/>
      <c r="PYR28" s="92"/>
      <c r="PYS28" s="92"/>
      <c r="PYT28" s="92"/>
      <c r="PYU28" s="92"/>
      <c r="PYV28" s="92"/>
      <c r="PYW28" s="92"/>
      <c r="PYX28" s="92"/>
      <c r="PYY28" s="92"/>
      <c r="PYZ28" s="92"/>
      <c r="PZA28" s="92"/>
      <c r="PZB28" s="92"/>
      <c r="PZC28" s="92"/>
      <c r="PZD28" s="92"/>
      <c r="PZE28" s="92"/>
      <c r="PZF28" s="92"/>
      <c r="PZG28" s="92"/>
      <c r="PZH28" s="92"/>
      <c r="PZI28" s="92"/>
      <c r="PZJ28" s="92"/>
      <c r="PZK28" s="92"/>
      <c r="PZL28" s="92"/>
      <c r="PZM28" s="92"/>
      <c r="PZN28" s="92"/>
      <c r="PZO28" s="92"/>
      <c r="PZP28" s="92"/>
      <c r="PZQ28" s="92"/>
      <c r="PZR28" s="92"/>
      <c r="PZS28" s="92"/>
      <c r="PZT28" s="92"/>
      <c r="PZU28" s="92"/>
      <c r="PZV28" s="92"/>
      <c r="PZW28" s="92"/>
      <c r="PZX28" s="92"/>
      <c r="PZY28" s="92"/>
      <c r="PZZ28" s="92"/>
      <c r="QAA28" s="92"/>
      <c r="QAB28" s="92"/>
      <c r="QAC28" s="92"/>
      <c r="QAD28" s="92"/>
      <c r="QAE28" s="92"/>
      <c r="QAF28" s="92"/>
      <c r="QAG28" s="92"/>
      <c r="QAH28" s="92"/>
      <c r="QAI28" s="92"/>
      <c r="QAJ28" s="92"/>
      <c r="QAK28" s="92"/>
      <c r="QAL28" s="92"/>
      <c r="QAM28" s="92"/>
      <c r="QAN28" s="92"/>
      <c r="QAO28" s="92"/>
      <c r="QAP28" s="92"/>
      <c r="QAQ28" s="92"/>
      <c r="QAR28" s="92"/>
      <c r="QAS28" s="92"/>
      <c r="QAT28" s="92"/>
      <c r="QAU28" s="92"/>
      <c r="QAV28" s="92"/>
      <c r="QAW28" s="92"/>
      <c r="QAX28" s="92"/>
      <c r="QAY28" s="92"/>
      <c r="QAZ28" s="92"/>
      <c r="QBA28" s="92"/>
      <c r="QBB28" s="92"/>
      <c r="QBC28" s="92"/>
      <c r="QBD28" s="92"/>
      <c r="QBE28" s="92"/>
      <c r="QBF28" s="92"/>
      <c r="QBG28" s="92"/>
      <c r="QBH28" s="92"/>
      <c r="QBI28" s="92"/>
      <c r="QBJ28" s="92"/>
      <c r="QBK28" s="92"/>
      <c r="QBL28" s="92"/>
      <c r="QBM28" s="92"/>
      <c r="QBN28" s="92"/>
      <c r="QBO28" s="92"/>
      <c r="QBP28" s="92"/>
      <c r="QBQ28" s="92"/>
      <c r="QBR28" s="92"/>
      <c r="QBS28" s="92"/>
      <c r="QBT28" s="92"/>
      <c r="QBU28" s="92"/>
      <c r="QBV28" s="92"/>
      <c r="QBW28" s="92"/>
      <c r="QBX28" s="92"/>
      <c r="QBY28" s="92"/>
      <c r="QBZ28" s="92"/>
      <c r="QCA28" s="92"/>
      <c r="QCB28" s="92"/>
      <c r="QCC28" s="92"/>
      <c r="QCD28" s="92"/>
      <c r="QCE28" s="92"/>
      <c r="QCF28" s="92"/>
      <c r="QCG28" s="92"/>
      <c r="QCH28" s="92"/>
      <c r="QCI28" s="92"/>
      <c r="QCJ28" s="92"/>
      <c r="QCK28" s="92"/>
      <c r="QCL28" s="92"/>
      <c r="QCM28" s="92"/>
      <c r="QCN28" s="92"/>
      <c r="QCO28" s="92"/>
      <c r="QCP28" s="92"/>
      <c r="QCQ28" s="92"/>
      <c r="QCR28" s="92"/>
      <c r="QCS28" s="92"/>
      <c r="QCT28" s="92"/>
      <c r="QCU28" s="92"/>
      <c r="QCV28" s="92"/>
      <c r="QCW28" s="92"/>
      <c r="QCX28" s="92"/>
      <c r="QCY28" s="92"/>
      <c r="QCZ28" s="92"/>
      <c r="QDA28" s="92"/>
      <c r="QDB28" s="92"/>
      <c r="QDC28" s="92"/>
      <c r="QDD28" s="92"/>
      <c r="QDE28" s="92"/>
      <c r="QDF28" s="92"/>
      <c r="QDG28" s="92"/>
      <c r="QDH28" s="92"/>
      <c r="QDI28" s="92"/>
      <c r="QDJ28" s="92"/>
      <c r="QDK28" s="92"/>
      <c r="QDL28" s="92"/>
      <c r="QDM28" s="92"/>
      <c r="QDN28" s="92"/>
      <c r="QDO28" s="92"/>
      <c r="QDP28" s="92"/>
      <c r="QDQ28" s="92"/>
      <c r="QDR28" s="92"/>
      <c r="QDS28" s="92"/>
      <c r="QDT28" s="92"/>
      <c r="QDU28" s="92"/>
      <c r="QDV28" s="92"/>
      <c r="QDW28" s="92"/>
      <c r="QDX28" s="92"/>
      <c r="QDY28" s="92"/>
      <c r="QDZ28" s="92"/>
      <c r="QEA28" s="92"/>
      <c r="QEB28" s="92"/>
      <c r="QEC28" s="92"/>
      <c r="QED28" s="92"/>
      <c r="QEE28" s="92"/>
      <c r="QEF28" s="92"/>
      <c r="QEG28" s="92"/>
      <c r="QEH28" s="92"/>
      <c r="QEI28" s="92"/>
      <c r="QEJ28" s="92"/>
      <c r="QEK28" s="92"/>
      <c r="QEL28" s="92"/>
      <c r="QEM28" s="92"/>
      <c r="QEN28" s="92"/>
      <c r="QEO28" s="92"/>
      <c r="QEP28" s="92"/>
      <c r="QEQ28" s="92"/>
      <c r="QER28" s="92"/>
      <c r="QES28" s="92"/>
      <c r="QET28" s="92"/>
      <c r="QEU28" s="92"/>
      <c r="QEV28" s="92"/>
      <c r="QEW28" s="92"/>
      <c r="QEX28" s="92"/>
      <c r="QEY28" s="92"/>
      <c r="QEZ28" s="92"/>
      <c r="QFA28" s="92"/>
      <c r="QFB28" s="92"/>
      <c r="QFC28" s="92"/>
      <c r="QFD28" s="92"/>
      <c r="QFE28" s="92"/>
      <c r="QFF28" s="92"/>
      <c r="QFG28" s="92"/>
      <c r="QFH28" s="92"/>
      <c r="QFI28" s="92"/>
      <c r="QFJ28" s="92"/>
      <c r="QFK28" s="92"/>
      <c r="QFL28" s="92"/>
      <c r="QFM28" s="92"/>
      <c r="QFN28" s="92"/>
      <c r="QFO28" s="92"/>
      <c r="QFP28" s="92"/>
      <c r="QFQ28" s="92"/>
      <c r="QFR28" s="92"/>
      <c r="QFS28" s="92"/>
      <c r="QFT28" s="92"/>
      <c r="QFU28" s="92"/>
      <c r="QFV28" s="92"/>
      <c r="QFW28" s="92"/>
      <c r="QFX28" s="92"/>
      <c r="QFY28" s="92"/>
      <c r="QFZ28" s="92"/>
      <c r="QGA28" s="92"/>
      <c r="QGB28" s="92"/>
      <c r="QGC28" s="92"/>
      <c r="QGD28" s="92"/>
      <c r="QGE28" s="92"/>
      <c r="QGF28" s="92"/>
      <c r="QGG28" s="92"/>
      <c r="QGH28" s="92"/>
      <c r="QGI28" s="92"/>
      <c r="QGJ28" s="92"/>
      <c r="QGK28" s="92"/>
      <c r="QGL28" s="92"/>
      <c r="QGM28" s="92"/>
      <c r="QGN28" s="92"/>
      <c r="QGO28" s="92"/>
      <c r="QGP28" s="92"/>
      <c r="QGQ28" s="92"/>
      <c r="QGR28" s="92"/>
      <c r="QGS28" s="92"/>
      <c r="QGT28" s="92"/>
      <c r="QGU28" s="92"/>
      <c r="QGV28" s="92"/>
      <c r="QGW28" s="92"/>
      <c r="QGX28" s="92"/>
      <c r="QGY28" s="92"/>
      <c r="QGZ28" s="92"/>
      <c r="QHA28" s="92"/>
      <c r="QHB28" s="92"/>
      <c r="QHC28" s="92"/>
      <c r="QHD28" s="92"/>
      <c r="QHE28" s="92"/>
      <c r="QHF28" s="92"/>
      <c r="QHG28" s="92"/>
      <c r="QHH28" s="92"/>
      <c r="QHI28" s="92"/>
      <c r="QHJ28" s="92"/>
      <c r="QHK28" s="92"/>
      <c r="QHL28" s="92"/>
      <c r="QHM28" s="92"/>
      <c r="QHN28" s="92"/>
      <c r="QHO28" s="92"/>
      <c r="QHP28" s="92"/>
      <c r="QHQ28" s="92"/>
      <c r="QHR28" s="92"/>
      <c r="QHS28" s="92"/>
      <c r="QHT28" s="92"/>
      <c r="QHU28" s="92"/>
      <c r="QHV28" s="92"/>
      <c r="QHW28" s="92"/>
      <c r="QHX28" s="92"/>
      <c r="QHY28" s="92"/>
      <c r="QHZ28" s="92"/>
      <c r="QIA28" s="92"/>
      <c r="QIB28" s="92"/>
      <c r="QIC28" s="92"/>
      <c r="QID28" s="92"/>
      <c r="QIE28" s="92"/>
      <c r="QIF28" s="92"/>
      <c r="QIG28" s="92"/>
      <c r="QIH28" s="92"/>
      <c r="QII28" s="92"/>
      <c r="QIJ28" s="92"/>
      <c r="QIK28" s="92"/>
      <c r="QIL28" s="92"/>
      <c r="QIM28" s="92"/>
      <c r="QIN28" s="92"/>
      <c r="QIO28" s="92"/>
      <c r="QIP28" s="92"/>
      <c r="QIQ28" s="92"/>
      <c r="QIR28" s="92"/>
      <c r="QIS28" s="92"/>
      <c r="QIT28" s="92"/>
      <c r="QIU28" s="92"/>
      <c r="QIV28" s="92"/>
      <c r="QIW28" s="92"/>
      <c r="QIX28" s="92"/>
      <c r="QIY28" s="92"/>
      <c r="QIZ28" s="92"/>
      <c r="QJA28" s="92"/>
      <c r="QJB28" s="92"/>
      <c r="QJC28" s="92"/>
      <c r="QJD28" s="92"/>
      <c r="QJE28" s="92"/>
      <c r="QJF28" s="92"/>
      <c r="QJG28" s="92"/>
      <c r="QJH28" s="92"/>
      <c r="QJI28" s="92"/>
      <c r="QJJ28" s="92"/>
      <c r="QJK28" s="92"/>
      <c r="QJL28" s="92"/>
      <c r="QJM28" s="92"/>
      <c r="QJN28" s="92"/>
      <c r="QJO28" s="92"/>
      <c r="QJP28" s="92"/>
      <c r="QJQ28" s="92"/>
      <c r="QJR28" s="92"/>
      <c r="QJS28" s="92"/>
      <c r="QJT28" s="92"/>
      <c r="QJU28" s="92"/>
      <c r="QJV28" s="92"/>
      <c r="QJW28" s="92"/>
      <c r="QJX28" s="92"/>
      <c r="QJY28" s="92"/>
      <c r="QJZ28" s="92"/>
      <c r="QKA28" s="92"/>
      <c r="QKB28" s="92"/>
      <c r="QKC28" s="92"/>
      <c r="QKD28" s="92"/>
      <c r="QKE28" s="92"/>
      <c r="QKF28" s="92"/>
      <c r="QKG28" s="92"/>
      <c r="QKH28" s="92"/>
      <c r="QKI28" s="92"/>
      <c r="QKJ28" s="92"/>
      <c r="QKK28" s="92"/>
      <c r="QKL28" s="92"/>
      <c r="QKM28" s="92"/>
      <c r="QKN28" s="92"/>
      <c r="QKO28" s="92"/>
      <c r="QKP28" s="92"/>
      <c r="QKQ28" s="92"/>
      <c r="QKR28" s="92"/>
      <c r="QKS28" s="92"/>
      <c r="QKT28" s="92"/>
      <c r="QKU28" s="92"/>
      <c r="QKV28" s="92"/>
      <c r="QKW28" s="92"/>
      <c r="QKX28" s="92"/>
      <c r="QKY28" s="92"/>
      <c r="QKZ28" s="92"/>
      <c r="QLA28" s="92"/>
      <c r="QLB28" s="92"/>
      <c r="QLC28" s="92"/>
      <c r="QLD28" s="92"/>
      <c r="QLE28" s="92"/>
      <c r="QLF28" s="92"/>
      <c r="QLG28" s="92"/>
      <c r="QLH28" s="92"/>
      <c r="QLI28" s="92"/>
      <c r="QLJ28" s="92"/>
      <c r="QLK28" s="92"/>
      <c r="QLL28" s="92"/>
      <c r="QLM28" s="92"/>
      <c r="QLN28" s="92"/>
      <c r="QLO28" s="92"/>
      <c r="QLP28" s="92"/>
      <c r="QLQ28" s="92"/>
      <c r="QLR28" s="92"/>
      <c r="QLS28" s="92"/>
      <c r="QLT28" s="92"/>
      <c r="QLU28" s="92"/>
      <c r="QLV28" s="92"/>
      <c r="QLW28" s="92"/>
      <c r="QLX28" s="92"/>
      <c r="QLY28" s="92"/>
      <c r="QLZ28" s="92"/>
      <c r="QMA28" s="92"/>
      <c r="QMB28" s="92"/>
      <c r="QMC28" s="92"/>
      <c r="QMD28" s="92"/>
      <c r="QME28" s="92"/>
      <c r="QMF28" s="92"/>
      <c r="QMG28" s="92"/>
      <c r="QMH28" s="92"/>
      <c r="QMI28" s="92"/>
      <c r="QMJ28" s="92"/>
      <c r="QMK28" s="92"/>
      <c r="QML28" s="92"/>
      <c r="QMM28" s="92"/>
      <c r="QMN28" s="92"/>
      <c r="QMO28" s="92"/>
      <c r="QMP28" s="92"/>
      <c r="QMQ28" s="92"/>
      <c r="QMR28" s="92"/>
      <c r="QMS28" s="92"/>
      <c r="QMT28" s="92"/>
      <c r="QMU28" s="92"/>
      <c r="QMV28" s="92"/>
      <c r="QMW28" s="92"/>
      <c r="QMX28" s="92"/>
      <c r="QMY28" s="92"/>
      <c r="QMZ28" s="92"/>
      <c r="QNA28" s="92"/>
      <c r="QNB28" s="92"/>
      <c r="QNC28" s="92"/>
      <c r="QND28" s="92"/>
      <c r="QNE28" s="92"/>
      <c r="QNF28" s="92"/>
      <c r="QNG28" s="92"/>
      <c r="QNH28" s="92"/>
      <c r="QNI28" s="92"/>
      <c r="QNJ28" s="92"/>
      <c r="QNK28" s="92"/>
      <c r="QNL28" s="92"/>
      <c r="QNM28" s="92"/>
      <c r="QNN28" s="92"/>
      <c r="QNO28" s="92"/>
      <c r="QNP28" s="92"/>
      <c r="QNQ28" s="92"/>
      <c r="QNR28" s="92"/>
      <c r="QNS28" s="92"/>
      <c r="QNT28" s="92"/>
      <c r="QNU28" s="92"/>
      <c r="QNV28" s="92"/>
      <c r="QNW28" s="92"/>
      <c r="QNX28" s="92"/>
      <c r="QNY28" s="92"/>
      <c r="QNZ28" s="92"/>
      <c r="QOA28" s="92"/>
      <c r="QOB28" s="92"/>
      <c r="QOC28" s="92"/>
      <c r="QOD28" s="92"/>
      <c r="QOE28" s="92"/>
      <c r="QOF28" s="92"/>
      <c r="QOG28" s="92"/>
      <c r="QOH28" s="92"/>
      <c r="QOI28" s="92"/>
      <c r="QOJ28" s="92"/>
      <c r="QOK28" s="92"/>
      <c r="QOL28" s="92"/>
      <c r="QOM28" s="92"/>
      <c r="QON28" s="92"/>
      <c r="QOO28" s="92"/>
      <c r="QOP28" s="92"/>
      <c r="QOQ28" s="92"/>
      <c r="QOR28" s="92"/>
      <c r="QOS28" s="92"/>
      <c r="QOT28" s="92"/>
      <c r="QOU28" s="92"/>
      <c r="QOV28" s="92"/>
      <c r="QOW28" s="92"/>
      <c r="QOX28" s="92"/>
      <c r="QOY28" s="92"/>
      <c r="QOZ28" s="92"/>
      <c r="QPA28" s="92"/>
      <c r="QPB28" s="92"/>
      <c r="QPC28" s="92"/>
      <c r="QPD28" s="92"/>
      <c r="QPE28" s="92"/>
      <c r="QPF28" s="92"/>
      <c r="QPG28" s="92"/>
      <c r="QPH28" s="92"/>
      <c r="QPI28" s="92"/>
      <c r="QPJ28" s="92"/>
      <c r="QPK28" s="92"/>
      <c r="QPL28" s="92"/>
      <c r="QPM28" s="92"/>
      <c r="QPN28" s="92"/>
      <c r="QPO28" s="92"/>
      <c r="QPP28" s="92"/>
      <c r="QPQ28" s="92"/>
      <c r="QPR28" s="92"/>
      <c r="QPS28" s="92"/>
      <c r="QPT28" s="92"/>
      <c r="QPU28" s="92"/>
      <c r="QPV28" s="92"/>
      <c r="QPW28" s="92"/>
      <c r="QPX28" s="92"/>
      <c r="QPY28" s="92"/>
      <c r="QPZ28" s="92"/>
      <c r="QQA28" s="92"/>
      <c r="QQB28" s="92"/>
      <c r="QQC28" s="92"/>
      <c r="QQD28" s="92"/>
      <c r="QQE28" s="92"/>
      <c r="QQF28" s="92"/>
      <c r="QQG28" s="92"/>
      <c r="QQH28" s="92"/>
      <c r="QQI28" s="92"/>
      <c r="QQJ28" s="92"/>
      <c r="QQK28" s="92"/>
      <c r="QQL28" s="92"/>
      <c r="QQM28" s="92"/>
      <c r="QQN28" s="92"/>
      <c r="QQO28" s="92"/>
      <c r="QQP28" s="92"/>
      <c r="QQQ28" s="92"/>
      <c r="QQR28" s="92"/>
      <c r="QQS28" s="92"/>
      <c r="QQT28" s="92"/>
      <c r="QQU28" s="92"/>
      <c r="QQV28" s="92"/>
      <c r="QQW28" s="92"/>
      <c r="QQX28" s="92"/>
      <c r="QQY28" s="92"/>
      <c r="QQZ28" s="92"/>
      <c r="QRA28" s="92"/>
      <c r="QRB28" s="92"/>
      <c r="QRC28" s="92"/>
      <c r="QRD28" s="92"/>
      <c r="QRE28" s="92"/>
      <c r="QRF28" s="92"/>
      <c r="QRG28" s="92"/>
      <c r="QRH28" s="92"/>
      <c r="QRI28" s="92"/>
      <c r="QRJ28" s="92"/>
      <c r="QRK28" s="92"/>
      <c r="QRL28" s="92"/>
      <c r="QRM28" s="92"/>
      <c r="QRN28" s="92"/>
      <c r="QRO28" s="92"/>
      <c r="QRP28" s="92"/>
      <c r="QRQ28" s="92"/>
      <c r="QRR28" s="92"/>
      <c r="QRS28" s="92"/>
      <c r="QRT28" s="92"/>
      <c r="QRU28" s="92"/>
      <c r="QRV28" s="92"/>
      <c r="QRW28" s="92"/>
      <c r="QRX28" s="92"/>
      <c r="QRY28" s="92"/>
      <c r="QRZ28" s="92"/>
      <c r="QSA28" s="92"/>
      <c r="QSB28" s="92"/>
      <c r="QSC28" s="92"/>
      <c r="QSD28" s="92"/>
      <c r="QSE28" s="92"/>
      <c r="QSF28" s="92"/>
      <c r="QSG28" s="92"/>
      <c r="QSH28" s="92"/>
      <c r="QSI28" s="92"/>
      <c r="QSJ28" s="92"/>
      <c r="QSK28" s="92"/>
      <c r="QSL28" s="92"/>
      <c r="QSM28" s="92"/>
      <c r="QSN28" s="92"/>
      <c r="QSO28" s="92"/>
      <c r="QSP28" s="92"/>
      <c r="QSQ28" s="92"/>
      <c r="QSR28" s="92"/>
      <c r="QSS28" s="92"/>
      <c r="QST28" s="92"/>
      <c r="QSU28" s="92"/>
      <c r="QSV28" s="92"/>
      <c r="QSW28" s="92"/>
      <c r="QSX28" s="92"/>
      <c r="QSY28" s="92"/>
      <c r="QSZ28" s="92"/>
      <c r="QTA28" s="92"/>
      <c r="QTB28" s="92"/>
      <c r="QTC28" s="92"/>
      <c r="QTD28" s="92"/>
      <c r="QTE28" s="92"/>
      <c r="QTF28" s="92"/>
      <c r="QTG28" s="92"/>
      <c r="QTH28" s="92"/>
      <c r="QTI28" s="92"/>
      <c r="QTJ28" s="92"/>
      <c r="QTK28" s="92"/>
      <c r="QTL28" s="92"/>
      <c r="QTM28" s="92"/>
      <c r="QTN28" s="92"/>
      <c r="QTO28" s="92"/>
      <c r="QTP28" s="92"/>
      <c r="QTQ28" s="92"/>
      <c r="QTR28" s="92"/>
      <c r="QTS28" s="92"/>
      <c r="QTT28" s="92"/>
      <c r="QTU28" s="92"/>
      <c r="QTV28" s="92"/>
      <c r="QTW28" s="92"/>
      <c r="QTX28" s="92"/>
      <c r="QTY28" s="92"/>
      <c r="QTZ28" s="92"/>
      <c r="QUA28" s="92"/>
      <c r="QUB28" s="92"/>
      <c r="QUC28" s="92"/>
      <c r="QUD28" s="92"/>
      <c r="QUE28" s="92"/>
      <c r="QUF28" s="92"/>
      <c r="QUG28" s="92"/>
      <c r="QUH28" s="92"/>
      <c r="QUI28" s="92"/>
      <c r="QUJ28" s="92"/>
      <c r="QUK28" s="92"/>
      <c r="QUL28" s="92"/>
      <c r="QUM28" s="92"/>
      <c r="QUN28" s="92"/>
      <c r="QUO28" s="92"/>
      <c r="QUP28" s="92"/>
      <c r="QUQ28" s="92"/>
      <c r="QUR28" s="92"/>
      <c r="QUS28" s="92"/>
      <c r="QUT28" s="92"/>
      <c r="QUU28" s="92"/>
      <c r="QUV28" s="92"/>
      <c r="QUW28" s="92"/>
      <c r="QUX28" s="92"/>
      <c r="QUY28" s="92"/>
      <c r="QUZ28" s="92"/>
      <c r="QVA28" s="92"/>
      <c r="QVB28" s="92"/>
      <c r="QVC28" s="92"/>
      <c r="QVD28" s="92"/>
      <c r="QVE28" s="92"/>
      <c r="QVF28" s="92"/>
      <c r="QVG28" s="92"/>
      <c r="QVH28" s="92"/>
      <c r="QVI28" s="92"/>
      <c r="QVJ28" s="92"/>
      <c r="QVK28" s="92"/>
      <c r="QVL28" s="92"/>
      <c r="QVM28" s="92"/>
      <c r="QVN28" s="92"/>
      <c r="QVO28" s="92"/>
      <c r="QVP28" s="92"/>
      <c r="QVQ28" s="92"/>
      <c r="QVR28" s="92"/>
      <c r="QVS28" s="92"/>
      <c r="QVT28" s="92"/>
      <c r="QVU28" s="92"/>
      <c r="QVV28" s="92"/>
      <c r="QVW28" s="92"/>
      <c r="QVX28" s="92"/>
      <c r="QVY28" s="92"/>
      <c r="QVZ28" s="92"/>
      <c r="QWA28" s="92"/>
      <c r="QWB28" s="92"/>
      <c r="QWC28" s="92"/>
      <c r="QWD28" s="92"/>
      <c r="QWE28" s="92"/>
      <c r="QWF28" s="92"/>
      <c r="QWG28" s="92"/>
      <c r="QWH28" s="92"/>
      <c r="QWI28" s="92"/>
      <c r="QWJ28" s="92"/>
      <c r="QWK28" s="92"/>
      <c r="QWL28" s="92"/>
      <c r="QWM28" s="92"/>
      <c r="QWN28" s="92"/>
      <c r="QWO28" s="92"/>
      <c r="QWP28" s="92"/>
      <c r="QWQ28" s="92"/>
      <c r="QWR28" s="92"/>
      <c r="QWS28" s="92"/>
      <c r="QWT28" s="92"/>
      <c r="QWU28" s="92"/>
      <c r="QWV28" s="92"/>
      <c r="QWW28" s="92"/>
      <c r="QWX28" s="92"/>
      <c r="QWY28" s="92"/>
      <c r="QWZ28" s="92"/>
      <c r="QXA28" s="92"/>
      <c r="QXB28" s="92"/>
      <c r="QXC28" s="92"/>
      <c r="QXD28" s="92"/>
      <c r="QXE28" s="92"/>
      <c r="QXF28" s="92"/>
      <c r="QXG28" s="92"/>
      <c r="QXH28" s="92"/>
      <c r="QXI28" s="92"/>
      <c r="QXJ28" s="92"/>
      <c r="QXK28" s="92"/>
      <c r="QXL28" s="92"/>
      <c r="QXM28" s="92"/>
      <c r="QXN28" s="92"/>
      <c r="QXO28" s="92"/>
      <c r="QXP28" s="92"/>
      <c r="QXQ28" s="92"/>
      <c r="QXR28" s="92"/>
      <c r="QXS28" s="92"/>
      <c r="QXT28" s="92"/>
      <c r="QXU28" s="92"/>
      <c r="QXV28" s="92"/>
      <c r="QXW28" s="92"/>
      <c r="QXX28" s="92"/>
      <c r="QXY28" s="92"/>
      <c r="QXZ28" s="92"/>
      <c r="QYA28" s="92"/>
      <c r="QYB28" s="92"/>
      <c r="QYC28" s="92"/>
      <c r="QYD28" s="92"/>
      <c r="QYE28" s="92"/>
      <c r="QYF28" s="92"/>
      <c r="QYG28" s="92"/>
      <c r="QYH28" s="92"/>
      <c r="QYI28" s="92"/>
      <c r="QYJ28" s="92"/>
      <c r="QYK28" s="92"/>
      <c r="QYL28" s="92"/>
      <c r="QYM28" s="92"/>
      <c r="QYN28" s="92"/>
      <c r="QYO28" s="92"/>
      <c r="QYP28" s="92"/>
      <c r="QYQ28" s="92"/>
      <c r="QYR28" s="92"/>
      <c r="QYS28" s="92"/>
      <c r="QYT28" s="92"/>
      <c r="QYU28" s="92"/>
      <c r="QYV28" s="92"/>
      <c r="QYW28" s="92"/>
      <c r="QYX28" s="92"/>
      <c r="QYY28" s="92"/>
      <c r="QYZ28" s="92"/>
      <c r="QZA28" s="92"/>
      <c r="QZB28" s="92"/>
      <c r="QZC28" s="92"/>
      <c r="QZD28" s="92"/>
      <c r="QZE28" s="92"/>
      <c r="QZF28" s="92"/>
      <c r="QZG28" s="92"/>
      <c r="QZH28" s="92"/>
      <c r="QZI28" s="92"/>
      <c r="QZJ28" s="92"/>
      <c r="QZK28" s="92"/>
      <c r="QZL28" s="92"/>
      <c r="QZM28" s="92"/>
      <c r="QZN28" s="92"/>
      <c r="QZO28" s="92"/>
      <c r="QZP28" s="92"/>
      <c r="QZQ28" s="92"/>
      <c r="QZR28" s="92"/>
      <c r="QZS28" s="92"/>
      <c r="QZT28" s="92"/>
      <c r="QZU28" s="92"/>
      <c r="QZV28" s="92"/>
      <c r="QZW28" s="92"/>
      <c r="QZX28" s="92"/>
      <c r="QZY28" s="92"/>
      <c r="QZZ28" s="92"/>
      <c r="RAA28" s="92"/>
      <c r="RAB28" s="92"/>
      <c r="RAC28" s="92"/>
      <c r="RAD28" s="92"/>
      <c r="RAE28" s="92"/>
      <c r="RAF28" s="92"/>
      <c r="RAG28" s="92"/>
      <c r="RAH28" s="92"/>
      <c r="RAI28" s="92"/>
      <c r="RAJ28" s="92"/>
      <c r="RAK28" s="92"/>
      <c r="RAL28" s="92"/>
      <c r="RAM28" s="92"/>
      <c r="RAN28" s="92"/>
      <c r="RAO28" s="92"/>
      <c r="RAP28" s="92"/>
      <c r="RAQ28" s="92"/>
      <c r="RAR28" s="92"/>
      <c r="RAS28" s="92"/>
      <c r="RAT28" s="92"/>
      <c r="RAU28" s="92"/>
      <c r="RAV28" s="92"/>
      <c r="RAW28" s="92"/>
      <c r="RAX28" s="92"/>
      <c r="RAY28" s="92"/>
      <c r="RAZ28" s="92"/>
      <c r="RBA28" s="92"/>
      <c r="RBB28" s="92"/>
      <c r="RBC28" s="92"/>
      <c r="RBD28" s="92"/>
      <c r="RBE28" s="92"/>
      <c r="RBF28" s="92"/>
      <c r="RBG28" s="92"/>
      <c r="RBH28" s="92"/>
      <c r="RBI28" s="92"/>
      <c r="RBJ28" s="92"/>
      <c r="RBK28" s="92"/>
      <c r="RBL28" s="92"/>
      <c r="RBM28" s="92"/>
      <c r="RBN28" s="92"/>
      <c r="RBO28" s="92"/>
      <c r="RBP28" s="92"/>
      <c r="RBQ28" s="92"/>
      <c r="RBR28" s="92"/>
      <c r="RBS28" s="92"/>
      <c r="RBT28" s="92"/>
      <c r="RBU28" s="92"/>
      <c r="RBV28" s="92"/>
      <c r="RBW28" s="92"/>
      <c r="RBX28" s="92"/>
      <c r="RBY28" s="92"/>
      <c r="RBZ28" s="92"/>
      <c r="RCA28" s="92"/>
      <c r="RCB28" s="92"/>
      <c r="RCC28" s="92"/>
      <c r="RCD28" s="92"/>
      <c r="RCE28" s="92"/>
      <c r="RCF28" s="92"/>
      <c r="RCG28" s="92"/>
      <c r="RCH28" s="92"/>
      <c r="RCI28" s="92"/>
      <c r="RCJ28" s="92"/>
      <c r="RCK28" s="92"/>
      <c r="RCL28" s="92"/>
      <c r="RCM28" s="92"/>
      <c r="RCN28" s="92"/>
      <c r="RCO28" s="92"/>
      <c r="RCP28" s="92"/>
      <c r="RCQ28" s="92"/>
      <c r="RCR28" s="92"/>
      <c r="RCS28" s="92"/>
      <c r="RCT28" s="92"/>
      <c r="RCU28" s="92"/>
      <c r="RCV28" s="92"/>
      <c r="RCW28" s="92"/>
      <c r="RCX28" s="92"/>
      <c r="RCY28" s="92"/>
      <c r="RCZ28" s="92"/>
      <c r="RDA28" s="92"/>
      <c r="RDB28" s="92"/>
      <c r="RDC28" s="92"/>
      <c r="RDD28" s="92"/>
      <c r="RDE28" s="92"/>
      <c r="RDF28" s="92"/>
      <c r="RDG28" s="92"/>
      <c r="RDH28" s="92"/>
      <c r="RDI28" s="92"/>
      <c r="RDJ28" s="92"/>
      <c r="RDK28" s="92"/>
      <c r="RDL28" s="92"/>
      <c r="RDM28" s="92"/>
      <c r="RDN28" s="92"/>
      <c r="RDO28" s="92"/>
      <c r="RDP28" s="92"/>
      <c r="RDQ28" s="92"/>
      <c r="RDR28" s="92"/>
      <c r="RDS28" s="92"/>
      <c r="RDT28" s="92"/>
      <c r="RDU28" s="92"/>
      <c r="RDV28" s="92"/>
      <c r="RDW28" s="92"/>
      <c r="RDX28" s="92"/>
      <c r="RDY28" s="92"/>
      <c r="RDZ28" s="92"/>
      <c r="REA28" s="92"/>
      <c r="REB28" s="92"/>
      <c r="REC28" s="92"/>
      <c r="RED28" s="92"/>
      <c r="REE28" s="92"/>
      <c r="REF28" s="92"/>
      <c r="REG28" s="92"/>
      <c r="REH28" s="92"/>
      <c r="REI28" s="92"/>
      <c r="REJ28" s="92"/>
      <c r="REK28" s="92"/>
      <c r="REL28" s="92"/>
      <c r="REM28" s="92"/>
      <c r="REN28" s="92"/>
      <c r="REO28" s="92"/>
      <c r="REP28" s="92"/>
      <c r="REQ28" s="92"/>
      <c r="RER28" s="92"/>
      <c r="RES28" s="92"/>
      <c r="RET28" s="92"/>
      <c r="REU28" s="92"/>
      <c r="REV28" s="92"/>
      <c r="REW28" s="92"/>
      <c r="REX28" s="92"/>
      <c r="REY28" s="92"/>
      <c r="REZ28" s="92"/>
      <c r="RFA28" s="92"/>
      <c r="RFB28" s="92"/>
      <c r="RFC28" s="92"/>
      <c r="RFD28" s="92"/>
      <c r="RFE28" s="92"/>
      <c r="RFF28" s="92"/>
      <c r="RFG28" s="92"/>
      <c r="RFH28" s="92"/>
      <c r="RFI28" s="92"/>
      <c r="RFJ28" s="92"/>
      <c r="RFK28" s="92"/>
      <c r="RFL28" s="92"/>
      <c r="RFM28" s="92"/>
      <c r="RFN28" s="92"/>
      <c r="RFO28" s="92"/>
      <c r="RFP28" s="92"/>
      <c r="RFQ28" s="92"/>
      <c r="RFR28" s="92"/>
      <c r="RFS28" s="92"/>
      <c r="RFT28" s="92"/>
      <c r="RFU28" s="92"/>
      <c r="RFV28" s="92"/>
      <c r="RFW28" s="92"/>
      <c r="RFX28" s="92"/>
      <c r="RFY28" s="92"/>
      <c r="RFZ28" s="92"/>
      <c r="RGA28" s="92"/>
      <c r="RGB28" s="92"/>
      <c r="RGC28" s="92"/>
      <c r="RGD28" s="92"/>
      <c r="RGE28" s="92"/>
      <c r="RGF28" s="92"/>
      <c r="RGG28" s="92"/>
      <c r="RGH28" s="92"/>
      <c r="RGI28" s="92"/>
      <c r="RGJ28" s="92"/>
      <c r="RGK28" s="92"/>
      <c r="RGL28" s="92"/>
      <c r="RGM28" s="92"/>
      <c r="RGN28" s="92"/>
      <c r="RGO28" s="92"/>
      <c r="RGP28" s="92"/>
      <c r="RGQ28" s="92"/>
      <c r="RGR28" s="92"/>
      <c r="RGS28" s="92"/>
      <c r="RGT28" s="92"/>
      <c r="RGU28" s="92"/>
      <c r="RGV28" s="92"/>
      <c r="RGW28" s="92"/>
      <c r="RGX28" s="92"/>
      <c r="RGY28" s="92"/>
      <c r="RGZ28" s="92"/>
      <c r="RHA28" s="92"/>
      <c r="RHB28" s="92"/>
      <c r="RHC28" s="92"/>
      <c r="RHD28" s="92"/>
      <c r="RHE28" s="92"/>
      <c r="RHF28" s="92"/>
      <c r="RHG28" s="92"/>
      <c r="RHH28" s="92"/>
      <c r="RHI28" s="92"/>
      <c r="RHJ28" s="92"/>
      <c r="RHK28" s="92"/>
      <c r="RHL28" s="92"/>
      <c r="RHM28" s="92"/>
      <c r="RHN28" s="92"/>
      <c r="RHO28" s="92"/>
      <c r="RHP28" s="92"/>
      <c r="RHQ28" s="92"/>
      <c r="RHR28" s="92"/>
      <c r="RHS28" s="92"/>
      <c r="RHT28" s="92"/>
      <c r="RHU28" s="92"/>
      <c r="RHV28" s="92"/>
      <c r="RHW28" s="92"/>
      <c r="RHX28" s="92"/>
      <c r="RHY28" s="92"/>
      <c r="RHZ28" s="92"/>
      <c r="RIA28" s="92"/>
      <c r="RIB28" s="92"/>
      <c r="RIC28" s="92"/>
      <c r="RID28" s="92"/>
      <c r="RIE28" s="92"/>
      <c r="RIF28" s="92"/>
      <c r="RIG28" s="92"/>
      <c r="RIH28" s="92"/>
      <c r="RII28" s="92"/>
      <c r="RIJ28" s="92"/>
      <c r="RIK28" s="92"/>
      <c r="RIL28" s="92"/>
      <c r="RIM28" s="92"/>
      <c r="RIN28" s="92"/>
      <c r="RIO28" s="92"/>
      <c r="RIP28" s="92"/>
      <c r="RIQ28" s="92"/>
      <c r="RIR28" s="92"/>
      <c r="RIS28" s="92"/>
      <c r="RIT28" s="92"/>
      <c r="RIU28" s="92"/>
      <c r="RIV28" s="92"/>
      <c r="RIW28" s="92"/>
      <c r="RIX28" s="92"/>
      <c r="RIY28" s="92"/>
      <c r="RIZ28" s="92"/>
      <c r="RJA28" s="92"/>
      <c r="RJB28" s="92"/>
      <c r="RJC28" s="92"/>
      <c r="RJD28" s="92"/>
      <c r="RJE28" s="92"/>
      <c r="RJF28" s="92"/>
      <c r="RJG28" s="92"/>
      <c r="RJH28" s="92"/>
      <c r="RJI28" s="92"/>
      <c r="RJJ28" s="92"/>
      <c r="RJK28" s="92"/>
      <c r="RJL28" s="92"/>
      <c r="RJM28" s="92"/>
      <c r="RJN28" s="92"/>
      <c r="RJO28" s="92"/>
      <c r="RJP28" s="92"/>
      <c r="RJQ28" s="92"/>
      <c r="RJR28" s="92"/>
      <c r="RJS28" s="92"/>
      <c r="RJT28" s="92"/>
      <c r="RJU28" s="92"/>
      <c r="RJV28" s="92"/>
      <c r="RJW28" s="92"/>
      <c r="RJX28" s="92"/>
      <c r="RJY28" s="92"/>
      <c r="RJZ28" s="92"/>
      <c r="RKA28" s="92"/>
      <c r="RKB28" s="92"/>
      <c r="RKC28" s="92"/>
      <c r="RKD28" s="92"/>
      <c r="RKE28" s="92"/>
      <c r="RKF28" s="92"/>
      <c r="RKG28" s="92"/>
      <c r="RKH28" s="92"/>
      <c r="RKI28" s="92"/>
      <c r="RKJ28" s="92"/>
      <c r="RKK28" s="92"/>
      <c r="RKL28" s="92"/>
      <c r="RKM28" s="92"/>
      <c r="RKN28" s="92"/>
      <c r="RKO28" s="92"/>
      <c r="RKP28" s="92"/>
      <c r="RKQ28" s="92"/>
      <c r="RKR28" s="92"/>
      <c r="RKS28" s="92"/>
      <c r="RKT28" s="92"/>
      <c r="RKU28" s="92"/>
      <c r="RKV28" s="92"/>
      <c r="RKW28" s="92"/>
      <c r="RKX28" s="92"/>
      <c r="RKY28" s="92"/>
      <c r="RKZ28" s="92"/>
      <c r="RLA28" s="92"/>
      <c r="RLB28" s="92"/>
      <c r="RLC28" s="92"/>
      <c r="RLD28" s="92"/>
      <c r="RLE28" s="92"/>
      <c r="RLF28" s="92"/>
      <c r="RLG28" s="92"/>
      <c r="RLH28" s="92"/>
      <c r="RLI28" s="92"/>
      <c r="RLJ28" s="92"/>
      <c r="RLK28" s="92"/>
      <c r="RLL28" s="92"/>
      <c r="RLM28" s="92"/>
      <c r="RLN28" s="92"/>
      <c r="RLO28" s="92"/>
      <c r="RLP28" s="92"/>
      <c r="RLQ28" s="92"/>
      <c r="RLR28" s="92"/>
      <c r="RLS28" s="92"/>
      <c r="RLT28" s="92"/>
      <c r="RLU28" s="92"/>
      <c r="RLV28" s="92"/>
      <c r="RLW28" s="92"/>
      <c r="RLX28" s="92"/>
      <c r="RLY28" s="92"/>
      <c r="RLZ28" s="92"/>
      <c r="RMA28" s="92"/>
      <c r="RMB28" s="92"/>
      <c r="RMC28" s="92"/>
      <c r="RMD28" s="92"/>
      <c r="RME28" s="92"/>
      <c r="RMF28" s="92"/>
      <c r="RMG28" s="92"/>
      <c r="RMH28" s="92"/>
      <c r="RMI28" s="92"/>
      <c r="RMJ28" s="92"/>
      <c r="RMK28" s="92"/>
      <c r="RML28" s="92"/>
      <c r="RMM28" s="92"/>
      <c r="RMN28" s="92"/>
      <c r="RMO28" s="92"/>
      <c r="RMP28" s="92"/>
      <c r="RMQ28" s="92"/>
      <c r="RMR28" s="92"/>
      <c r="RMS28" s="92"/>
      <c r="RMT28" s="92"/>
      <c r="RMU28" s="92"/>
      <c r="RMV28" s="92"/>
      <c r="RMW28" s="92"/>
      <c r="RMX28" s="92"/>
      <c r="RMY28" s="92"/>
      <c r="RMZ28" s="92"/>
      <c r="RNA28" s="92"/>
      <c r="RNB28" s="92"/>
      <c r="RNC28" s="92"/>
      <c r="RND28" s="92"/>
      <c r="RNE28" s="92"/>
      <c r="RNF28" s="92"/>
      <c r="RNG28" s="92"/>
      <c r="RNH28" s="92"/>
      <c r="RNI28" s="92"/>
      <c r="RNJ28" s="92"/>
      <c r="RNK28" s="92"/>
      <c r="RNL28" s="92"/>
      <c r="RNM28" s="92"/>
      <c r="RNN28" s="92"/>
      <c r="RNO28" s="92"/>
      <c r="RNP28" s="92"/>
      <c r="RNQ28" s="92"/>
      <c r="RNR28" s="92"/>
      <c r="RNS28" s="92"/>
      <c r="RNT28" s="92"/>
      <c r="RNU28" s="92"/>
      <c r="RNV28" s="92"/>
      <c r="RNW28" s="92"/>
      <c r="RNX28" s="92"/>
      <c r="RNY28" s="92"/>
      <c r="RNZ28" s="92"/>
      <c r="ROA28" s="92"/>
      <c r="ROB28" s="92"/>
      <c r="ROC28" s="92"/>
      <c r="ROD28" s="92"/>
      <c r="ROE28" s="92"/>
      <c r="ROF28" s="92"/>
      <c r="ROG28" s="92"/>
      <c r="ROH28" s="92"/>
      <c r="ROI28" s="92"/>
      <c r="ROJ28" s="92"/>
      <c r="ROK28" s="92"/>
      <c r="ROL28" s="92"/>
      <c r="ROM28" s="92"/>
      <c r="RON28" s="92"/>
      <c r="ROO28" s="92"/>
      <c r="ROP28" s="92"/>
      <c r="ROQ28" s="92"/>
      <c r="ROR28" s="92"/>
      <c r="ROS28" s="92"/>
      <c r="ROT28" s="92"/>
      <c r="ROU28" s="92"/>
      <c r="ROV28" s="92"/>
      <c r="ROW28" s="92"/>
      <c r="ROX28" s="92"/>
      <c r="ROY28" s="92"/>
      <c r="ROZ28" s="92"/>
      <c r="RPA28" s="92"/>
      <c r="RPB28" s="92"/>
      <c r="RPC28" s="92"/>
      <c r="RPD28" s="92"/>
      <c r="RPE28" s="92"/>
      <c r="RPF28" s="92"/>
      <c r="RPG28" s="92"/>
      <c r="RPH28" s="92"/>
      <c r="RPI28" s="92"/>
      <c r="RPJ28" s="92"/>
      <c r="RPK28" s="92"/>
      <c r="RPL28" s="92"/>
      <c r="RPM28" s="92"/>
      <c r="RPN28" s="92"/>
      <c r="RPO28" s="92"/>
      <c r="RPP28" s="92"/>
      <c r="RPQ28" s="92"/>
      <c r="RPR28" s="92"/>
      <c r="RPS28" s="92"/>
      <c r="RPT28" s="92"/>
      <c r="RPU28" s="92"/>
      <c r="RPV28" s="92"/>
      <c r="RPW28" s="92"/>
      <c r="RPX28" s="92"/>
      <c r="RPY28" s="92"/>
      <c r="RPZ28" s="92"/>
      <c r="RQA28" s="92"/>
      <c r="RQB28" s="92"/>
      <c r="RQC28" s="92"/>
      <c r="RQD28" s="92"/>
      <c r="RQE28" s="92"/>
      <c r="RQF28" s="92"/>
      <c r="RQG28" s="92"/>
      <c r="RQH28" s="92"/>
      <c r="RQI28" s="92"/>
      <c r="RQJ28" s="92"/>
      <c r="RQK28" s="92"/>
      <c r="RQL28" s="92"/>
      <c r="RQM28" s="92"/>
      <c r="RQN28" s="92"/>
      <c r="RQO28" s="92"/>
      <c r="RQP28" s="92"/>
      <c r="RQQ28" s="92"/>
      <c r="RQR28" s="92"/>
      <c r="RQS28" s="92"/>
      <c r="RQT28" s="92"/>
      <c r="RQU28" s="92"/>
      <c r="RQV28" s="92"/>
      <c r="RQW28" s="92"/>
      <c r="RQX28" s="92"/>
      <c r="RQY28" s="92"/>
      <c r="RQZ28" s="92"/>
      <c r="RRA28" s="92"/>
      <c r="RRB28" s="92"/>
      <c r="RRC28" s="92"/>
      <c r="RRD28" s="92"/>
      <c r="RRE28" s="92"/>
      <c r="RRF28" s="92"/>
      <c r="RRG28" s="92"/>
      <c r="RRH28" s="92"/>
      <c r="RRI28" s="92"/>
      <c r="RRJ28" s="92"/>
      <c r="RRK28" s="92"/>
      <c r="RRL28" s="92"/>
      <c r="RRM28" s="92"/>
      <c r="RRN28" s="92"/>
      <c r="RRO28" s="92"/>
      <c r="RRP28" s="92"/>
      <c r="RRQ28" s="92"/>
      <c r="RRR28" s="92"/>
      <c r="RRS28" s="92"/>
      <c r="RRT28" s="92"/>
      <c r="RRU28" s="92"/>
      <c r="RRV28" s="92"/>
      <c r="RRW28" s="92"/>
      <c r="RRX28" s="92"/>
      <c r="RRY28" s="92"/>
      <c r="RRZ28" s="92"/>
      <c r="RSA28" s="92"/>
      <c r="RSB28" s="92"/>
      <c r="RSC28" s="92"/>
      <c r="RSD28" s="92"/>
      <c r="RSE28" s="92"/>
      <c r="RSF28" s="92"/>
      <c r="RSG28" s="92"/>
      <c r="RSH28" s="92"/>
      <c r="RSI28" s="92"/>
      <c r="RSJ28" s="92"/>
      <c r="RSK28" s="92"/>
      <c r="RSL28" s="92"/>
      <c r="RSM28" s="92"/>
      <c r="RSN28" s="92"/>
      <c r="RSO28" s="92"/>
      <c r="RSP28" s="92"/>
      <c r="RSQ28" s="92"/>
      <c r="RSR28" s="92"/>
      <c r="RSS28" s="92"/>
      <c r="RST28" s="92"/>
      <c r="RSU28" s="92"/>
      <c r="RSV28" s="92"/>
      <c r="RSW28" s="92"/>
      <c r="RSX28" s="92"/>
      <c r="RSY28" s="92"/>
      <c r="RSZ28" s="92"/>
      <c r="RTA28" s="92"/>
      <c r="RTB28" s="92"/>
      <c r="RTC28" s="92"/>
      <c r="RTD28" s="92"/>
      <c r="RTE28" s="92"/>
      <c r="RTF28" s="92"/>
      <c r="RTG28" s="92"/>
      <c r="RTH28" s="92"/>
      <c r="RTI28" s="92"/>
      <c r="RTJ28" s="92"/>
      <c r="RTK28" s="92"/>
      <c r="RTL28" s="92"/>
      <c r="RTM28" s="92"/>
      <c r="RTN28" s="92"/>
      <c r="RTO28" s="92"/>
      <c r="RTP28" s="92"/>
      <c r="RTQ28" s="92"/>
      <c r="RTR28" s="92"/>
      <c r="RTS28" s="92"/>
      <c r="RTT28" s="92"/>
      <c r="RTU28" s="92"/>
      <c r="RTV28" s="92"/>
      <c r="RTW28" s="92"/>
      <c r="RTX28" s="92"/>
      <c r="RTY28" s="92"/>
      <c r="RTZ28" s="92"/>
      <c r="RUA28" s="92"/>
      <c r="RUB28" s="92"/>
      <c r="RUC28" s="92"/>
      <c r="RUD28" s="92"/>
      <c r="RUE28" s="92"/>
      <c r="RUF28" s="92"/>
      <c r="RUG28" s="92"/>
      <c r="RUH28" s="92"/>
      <c r="RUI28" s="92"/>
      <c r="RUJ28" s="92"/>
      <c r="RUK28" s="92"/>
      <c r="RUL28" s="92"/>
      <c r="RUM28" s="92"/>
      <c r="RUN28" s="92"/>
      <c r="RUO28" s="92"/>
      <c r="RUP28" s="92"/>
      <c r="RUQ28" s="92"/>
      <c r="RUR28" s="92"/>
      <c r="RUS28" s="92"/>
      <c r="RUT28" s="92"/>
      <c r="RUU28" s="92"/>
      <c r="RUV28" s="92"/>
      <c r="RUW28" s="92"/>
      <c r="RUX28" s="92"/>
      <c r="RUY28" s="92"/>
      <c r="RUZ28" s="92"/>
      <c r="RVA28" s="92"/>
      <c r="RVB28" s="92"/>
      <c r="RVC28" s="92"/>
      <c r="RVD28" s="92"/>
      <c r="RVE28" s="92"/>
      <c r="RVF28" s="92"/>
      <c r="RVG28" s="92"/>
      <c r="RVH28" s="92"/>
      <c r="RVI28" s="92"/>
      <c r="RVJ28" s="92"/>
      <c r="RVK28" s="92"/>
      <c r="RVL28" s="92"/>
      <c r="RVM28" s="92"/>
      <c r="RVN28" s="92"/>
      <c r="RVO28" s="92"/>
      <c r="RVP28" s="92"/>
      <c r="RVQ28" s="92"/>
      <c r="RVR28" s="92"/>
      <c r="RVS28" s="92"/>
      <c r="RVT28" s="92"/>
      <c r="RVU28" s="92"/>
      <c r="RVV28" s="92"/>
      <c r="RVW28" s="92"/>
      <c r="RVX28" s="92"/>
      <c r="RVY28" s="92"/>
      <c r="RVZ28" s="92"/>
      <c r="RWA28" s="92"/>
      <c r="RWB28" s="92"/>
      <c r="RWC28" s="92"/>
      <c r="RWD28" s="92"/>
      <c r="RWE28" s="92"/>
      <c r="RWF28" s="92"/>
      <c r="RWG28" s="92"/>
      <c r="RWH28" s="92"/>
      <c r="RWI28" s="92"/>
      <c r="RWJ28" s="92"/>
      <c r="RWK28" s="92"/>
      <c r="RWL28" s="92"/>
      <c r="RWM28" s="92"/>
      <c r="RWN28" s="92"/>
      <c r="RWO28" s="92"/>
      <c r="RWP28" s="92"/>
      <c r="RWQ28" s="92"/>
      <c r="RWR28" s="92"/>
      <c r="RWS28" s="92"/>
      <c r="RWT28" s="92"/>
      <c r="RWU28" s="92"/>
      <c r="RWV28" s="92"/>
      <c r="RWW28" s="92"/>
      <c r="RWX28" s="92"/>
      <c r="RWY28" s="92"/>
      <c r="RWZ28" s="92"/>
      <c r="RXA28" s="92"/>
      <c r="RXB28" s="92"/>
      <c r="RXC28" s="92"/>
      <c r="RXD28" s="92"/>
      <c r="RXE28" s="92"/>
      <c r="RXF28" s="92"/>
      <c r="RXG28" s="92"/>
      <c r="RXH28" s="92"/>
      <c r="RXI28" s="92"/>
      <c r="RXJ28" s="92"/>
      <c r="RXK28" s="92"/>
      <c r="RXL28" s="92"/>
      <c r="RXM28" s="92"/>
      <c r="RXN28" s="92"/>
      <c r="RXO28" s="92"/>
      <c r="RXP28" s="92"/>
      <c r="RXQ28" s="92"/>
      <c r="RXR28" s="92"/>
      <c r="RXS28" s="92"/>
      <c r="RXT28" s="92"/>
      <c r="RXU28" s="92"/>
      <c r="RXV28" s="92"/>
      <c r="RXW28" s="92"/>
      <c r="RXX28" s="92"/>
      <c r="RXY28" s="92"/>
      <c r="RXZ28" s="92"/>
      <c r="RYA28" s="92"/>
      <c r="RYB28" s="92"/>
      <c r="RYC28" s="92"/>
      <c r="RYD28" s="92"/>
      <c r="RYE28" s="92"/>
      <c r="RYF28" s="92"/>
      <c r="RYG28" s="92"/>
      <c r="RYH28" s="92"/>
      <c r="RYI28" s="92"/>
      <c r="RYJ28" s="92"/>
      <c r="RYK28" s="92"/>
      <c r="RYL28" s="92"/>
      <c r="RYM28" s="92"/>
      <c r="RYN28" s="92"/>
      <c r="RYO28" s="92"/>
      <c r="RYP28" s="92"/>
      <c r="RYQ28" s="92"/>
      <c r="RYR28" s="92"/>
      <c r="RYS28" s="92"/>
      <c r="RYT28" s="92"/>
      <c r="RYU28" s="92"/>
      <c r="RYV28" s="92"/>
      <c r="RYW28" s="92"/>
      <c r="RYX28" s="92"/>
      <c r="RYY28" s="92"/>
      <c r="RYZ28" s="92"/>
      <c r="RZA28" s="92"/>
      <c r="RZB28" s="92"/>
      <c r="RZC28" s="92"/>
      <c r="RZD28" s="92"/>
      <c r="RZE28" s="92"/>
      <c r="RZF28" s="92"/>
      <c r="RZG28" s="92"/>
      <c r="RZH28" s="92"/>
      <c r="RZI28" s="92"/>
      <c r="RZJ28" s="92"/>
      <c r="RZK28" s="92"/>
      <c r="RZL28" s="92"/>
      <c r="RZM28" s="92"/>
      <c r="RZN28" s="92"/>
      <c r="RZO28" s="92"/>
      <c r="RZP28" s="92"/>
      <c r="RZQ28" s="92"/>
      <c r="RZR28" s="92"/>
      <c r="RZS28" s="92"/>
      <c r="RZT28" s="92"/>
      <c r="RZU28" s="92"/>
      <c r="RZV28" s="92"/>
      <c r="RZW28" s="92"/>
      <c r="RZX28" s="92"/>
      <c r="RZY28" s="92"/>
      <c r="RZZ28" s="92"/>
      <c r="SAA28" s="92"/>
      <c r="SAB28" s="92"/>
      <c r="SAC28" s="92"/>
      <c r="SAD28" s="92"/>
      <c r="SAE28" s="92"/>
      <c r="SAF28" s="92"/>
      <c r="SAG28" s="92"/>
      <c r="SAH28" s="92"/>
      <c r="SAI28" s="92"/>
      <c r="SAJ28" s="92"/>
      <c r="SAK28" s="92"/>
      <c r="SAL28" s="92"/>
      <c r="SAM28" s="92"/>
      <c r="SAN28" s="92"/>
      <c r="SAO28" s="92"/>
      <c r="SAP28" s="92"/>
      <c r="SAQ28" s="92"/>
      <c r="SAR28" s="92"/>
      <c r="SAS28" s="92"/>
      <c r="SAT28" s="92"/>
      <c r="SAU28" s="92"/>
      <c r="SAV28" s="92"/>
      <c r="SAW28" s="92"/>
      <c r="SAX28" s="92"/>
      <c r="SAY28" s="92"/>
      <c r="SAZ28" s="92"/>
      <c r="SBA28" s="92"/>
      <c r="SBB28" s="92"/>
      <c r="SBC28" s="92"/>
      <c r="SBD28" s="92"/>
      <c r="SBE28" s="92"/>
      <c r="SBF28" s="92"/>
      <c r="SBG28" s="92"/>
      <c r="SBH28" s="92"/>
      <c r="SBI28" s="92"/>
      <c r="SBJ28" s="92"/>
      <c r="SBK28" s="92"/>
      <c r="SBL28" s="92"/>
      <c r="SBM28" s="92"/>
      <c r="SBN28" s="92"/>
      <c r="SBO28" s="92"/>
      <c r="SBP28" s="92"/>
      <c r="SBQ28" s="92"/>
      <c r="SBR28" s="92"/>
      <c r="SBS28" s="92"/>
      <c r="SBT28" s="92"/>
      <c r="SBU28" s="92"/>
      <c r="SBV28" s="92"/>
      <c r="SBW28" s="92"/>
      <c r="SBX28" s="92"/>
      <c r="SBY28" s="92"/>
      <c r="SBZ28" s="92"/>
      <c r="SCA28" s="92"/>
      <c r="SCB28" s="92"/>
      <c r="SCC28" s="92"/>
      <c r="SCD28" s="92"/>
      <c r="SCE28" s="92"/>
      <c r="SCF28" s="92"/>
      <c r="SCG28" s="92"/>
      <c r="SCH28" s="92"/>
      <c r="SCI28" s="92"/>
      <c r="SCJ28" s="92"/>
      <c r="SCK28" s="92"/>
      <c r="SCL28" s="92"/>
      <c r="SCM28" s="92"/>
      <c r="SCN28" s="92"/>
      <c r="SCO28" s="92"/>
      <c r="SCP28" s="92"/>
      <c r="SCQ28" s="92"/>
      <c r="SCR28" s="92"/>
      <c r="SCS28" s="92"/>
      <c r="SCT28" s="92"/>
      <c r="SCU28" s="92"/>
      <c r="SCV28" s="92"/>
      <c r="SCW28" s="92"/>
      <c r="SCX28" s="92"/>
      <c r="SCY28" s="92"/>
      <c r="SCZ28" s="92"/>
      <c r="SDA28" s="92"/>
      <c r="SDB28" s="92"/>
      <c r="SDC28" s="92"/>
      <c r="SDD28" s="92"/>
      <c r="SDE28" s="92"/>
      <c r="SDF28" s="92"/>
      <c r="SDG28" s="92"/>
      <c r="SDH28" s="92"/>
      <c r="SDI28" s="92"/>
      <c r="SDJ28" s="92"/>
      <c r="SDK28" s="92"/>
      <c r="SDL28" s="92"/>
      <c r="SDM28" s="92"/>
      <c r="SDN28" s="92"/>
      <c r="SDO28" s="92"/>
      <c r="SDP28" s="92"/>
      <c r="SDQ28" s="92"/>
      <c r="SDR28" s="92"/>
      <c r="SDS28" s="92"/>
      <c r="SDT28" s="92"/>
      <c r="SDU28" s="92"/>
      <c r="SDV28" s="92"/>
      <c r="SDW28" s="92"/>
      <c r="SDX28" s="92"/>
      <c r="SDY28" s="92"/>
      <c r="SDZ28" s="92"/>
      <c r="SEA28" s="92"/>
      <c r="SEB28" s="92"/>
      <c r="SEC28" s="92"/>
      <c r="SED28" s="92"/>
      <c r="SEE28" s="92"/>
      <c r="SEF28" s="92"/>
      <c r="SEG28" s="92"/>
      <c r="SEH28" s="92"/>
      <c r="SEI28" s="92"/>
      <c r="SEJ28" s="92"/>
      <c r="SEK28" s="92"/>
      <c r="SEL28" s="92"/>
      <c r="SEM28" s="92"/>
      <c r="SEN28" s="92"/>
      <c r="SEO28" s="92"/>
      <c r="SEP28" s="92"/>
      <c r="SEQ28" s="92"/>
      <c r="SER28" s="92"/>
      <c r="SES28" s="92"/>
      <c r="SET28" s="92"/>
      <c r="SEU28" s="92"/>
      <c r="SEV28" s="92"/>
      <c r="SEW28" s="92"/>
      <c r="SEX28" s="92"/>
      <c r="SEY28" s="92"/>
      <c r="SEZ28" s="92"/>
      <c r="SFA28" s="92"/>
      <c r="SFB28" s="92"/>
      <c r="SFC28" s="92"/>
      <c r="SFD28" s="92"/>
      <c r="SFE28" s="92"/>
      <c r="SFF28" s="92"/>
      <c r="SFG28" s="92"/>
      <c r="SFH28" s="92"/>
      <c r="SFI28" s="92"/>
      <c r="SFJ28" s="92"/>
      <c r="SFK28" s="92"/>
      <c r="SFL28" s="92"/>
      <c r="SFM28" s="92"/>
      <c r="SFN28" s="92"/>
      <c r="SFO28" s="92"/>
      <c r="SFP28" s="92"/>
      <c r="SFQ28" s="92"/>
      <c r="SFR28" s="92"/>
      <c r="SFS28" s="92"/>
      <c r="SFT28" s="92"/>
      <c r="SFU28" s="92"/>
      <c r="SFV28" s="92"/>
      <c r="SFW28" s="92"/>
      <c r="SFX28" s="92"/>
      <c r="SFY28" s="92"/>
      <c r="SFZ28" s="92"/>
      <c r="SGA28" s="92"/>
      <c r="SGB28" s="92"/>
      <c r="SGC28" s="92"/>
      <c r="SGD28" s="92"/>
      <c r="SGE28" s="92"/>
      <c r="SGF28" s="92"/>
      <c r="SGG28" s="92"/>
      <c r="SGH28" s="92"/>
      <c r="SGI28" s="92"/>
      <c r="SGJ28" s="92"/>
      <c r="SGK28" s="92"/>
      <c r="SGL28" s="92"/>
      <c r="SGM28" s="92"/>
      <c r="SGN28" s="92"/>
      <c r="SGO28" s="92"/>
      <c r="SGP28" s="92"/>
      <c r="SGQ28" s="92"/>
      <c r="SGR28" s="92"/>
      <c r="SGS28" s="92"/>
      <c r="SGT28" s="92"/>
      <c r="SGU28" s="92"/>
      <c r="SGV28" s="92"/>
      <c r="SGW28" s="92"/>
      <c r="SGX28" s="92"/>
      <c r="SGY28" s="92"/>
      <c r="SGZ28" s="92"/>
      <c r="SHA28" s="92"/>
      <c r="SHB28" s="92"/>
      <c r="SHC28" s="92"/>
      <c r="SHD28" s="92"/>
      <c r="SHE28" s="92"/>
      <c r="SHF28" s="92"/>
      <c r="SHG28" s="92"/>
      <c r="SHH28" s="92"/>
      <c r="SHI28" s="92"/>
      <c r="SHJ28" s="92"/>
      <c r="SHK28" s="92"/>
      <c r="SHL28" s="92"/>
      <c r="SHM28" s="92"/>
      <c r="SHN28" s="92"/>
      <c r="SHO28" s="92"/>
      <c r="SHP28" s="92"/>
      <c r="SHQ28" s="92"/>
      <c r="SHR28" s="92"/>
      <c r="SHS28" s="92"/>
      <c r="SHT28" s="92"/>
      <c r="SHU28" s="92"/>
      <c r="SHV28" s="92"/>
      <c r="SHW28" s="92"/>
      <c r="SHX28" s="92"/>
      <c r="SHY28" s="92"/>
      <c r="SHZ28" s="92"/>
      <c r="SIA28" s="92"/>
      <c r="SIB28" s="92"/>
      <c r="SIC28" s="92"/>
      <c r="SID28" s="92"/>
      <c r="SIE28" s="92"/>
      <c r="SIF28" s="92"/>
      <c r="SIG28" s="92"/>
      <c r="SIH28" s="92"/>
      <c r="SII28" s="92"/>
      <c r="SIJ28" s="92"/>
      <c r="SIK28" s="92"/>
      <c r="SIL28" s="92"/>
      <c r="SIM28" s="92"/>
      <c r="SIN28" s="92"/>
      <c r="SIO28" s="92"/>
      <c r="SIP28" s="92"/>
      <c r="SIQ28" s="92"/>
      <c r="SIR28" s="92"/>
      <c r="SIS28" s="92"/>
      <c r="SIT28" s="92"/>
      <c r="SIU28" s="92"/>
      <c r="SIV28" s="92"/>
      <c r="SIW28" s="92"/>
      <c r="SIX28" s="92"/>
      <c r="SIY28" s="92"/>
      <c r="SIZ28" s="92"/>
      <c r="SJA28" s="92"/>
      <c r="SJB28" s="92"/>
      <c r="SJC28" s="92"/>
      <c r="SJD28" s="92"/>
      <c r="SJE28" s="92"/>
      <c r="SJF28" s="92"/>
      <c r="SJG28" s="92"/>
      <c r="SJH28" s="92"/>
      <c r="SJI28" s="92"/>
      <c r="SJJ28" s="92"/>
      <c r="SJK28" s="92"/>
      <c r="SJL28" s="92"/>
      <c r="SJM28" s="92"/>
      <c r="SJN28" s="92"/>
      <c r="SJO28" s="92"/>
      <c r="SJP28" s="92"/>
      <c r="SJQ28" s="92"/>
      <c r="SJR28" s="92"/>
      <c r="SJS28" s="92"/>
      <c r="SJT28" s="92"/>
      <c r="SJU28" s="92"/>
      <c r="SJV28" s="92"/>
      <c r="SJW28" s="92"/>
      <c r="SJX28" s="92"/>
      <c r="SJY28" s="92"/>
      <c r="SJZ28" s="92"/>
      <c r="SKA28" s="92"/>
      <c r="SKB28" s="92"/>
      <c r="SKC28" s="92"/>
      <c r="SKD28" s="92"/>
      <c r="SKE28" s="92"/>
      <c r="SKF28" s="92"/>
      <c r="SKG28" s="92"/>
      <c r="SKH28" s="92"/>
      <c r="SKI28" s="92"/>
      <c r="SKJ28" s="92"/>
      <c r="SKK28" s="92"/>
      <c r="SKL28" s="92"/>
      <c r="SKM28" s="92"/>
      <c r="SKN28" s="92"/>
      <c r="SKO28" s="92"/>
      <c r="SKP28" s="92"/>
      <c r="SKQ28" s="92"/>
      <c r="SKR28" s="92"/>
      <c r="SKS28" s="92"/>
      <c r="SKT28" s="92"/>
      <c r="SKU28" s="92"/>
      <c r="SKV28" s="92"/>
      <c r="SKW28" s="92"/>
      <c r="SKX28" s="92"/>
      <c r="SKY28" s="92"/>
      <c r="SKZ28" s="92"/>
      <c r="SLA28" s="92"/>
      <c r="SLB28" s="92"/>
      <c r="SLC28" s="92"/>
      <c r="SLD28" s="92"/>
      <c r="SLE28" s="92"/>
      <c r="SLF28" s="92"/>
      <c r="SLG28" s="92"/>
      <c r="SLH28" s="92"/>
      <c r="SLI28" s="92"/>
      <c r="SLJ28" s="92"/>
      <c r="SLK28" s="92"/>
      <c r="SLL28" s="92"/>
      <c r="SLM28" s="92"/>
      <c r="SLN28" s="92"/>
      <c r="SLO28" s="92"/>
      <c r="SLP28" s="92"/>
      <c r="SLQ28" s="92"/>
      <c r="SLR28" s="92"/>
      <c r="SLS28" s="92"/>
      <c r="SLT28" s="92"/>
      <c r="SLU28" s="92"/>
      <c r="SLV28" s="92"/>
      <c r="SLW28" s="92"/>
      <c r="SLX28" s="92"/>
      <c r="SLY28" s="92"/>
      <c r="SLZ28" s="92"/>
      <c r="SMA28" s="92"/>
      <c r="SMB28" s="92"/>
      <c r="SMC28" s="92"/>
      <c r="SMD28" s="92"/>
      <c r="SME28" s="92"/>
      <c r="SMF28" s="92"/>
      <c r="SMG28" s="92"/>
      <c r="SMH28" s="92"/>
      <c r="SMI28" s="92"/>
      <c r="SMJ28" s="92"/>
      <c r="SMK28" s="92"/>
      <c r="SML28" s="92"/>
      <c r="SMM28" s="92"/>
      <c r="SMN28" s="92"/>
      <c r="SMO28" s="92"/>
      <c r="SMP28" s="92"/>
      <c r="SMQ28" s="92"/>
      <c r="SMR28" s="92"/>
      <c r="SMS28" s="92"/>
      <c r="SMT28" s="92"/>
      <c r="SMU28" s="92"/>
      <c r="SMV28" s="92"/>
      <c r="SMW28" s="92"/>
      <c r="SMX28" s="92"/>
      <c r="SMY28" s="92"/>
      <c r="SMZ28" s="92"/>
      <c r="SNA28" s="92"/>
      <c r="SNB28" s="92"/>
      <c r="SNC28" s="92"/>
      <c r="SND28" s="92"/>
      <c r="SNE28" s="92"/>
      <c r="SNF28" s="92"/>
      <c r="SNG28" s="92"/>
      <c r="SNH28" s="92"/>
      <c r="SNI28" s="92"/>
      <c r="SNJ28" s="92"/>
      <c r="SNK28" s="92"/>
      <c r="SNL28" s="92"/>
      <c r="SNM28" s="92"/>
      <c r="SNN28" s="92"/>
      <c r="SNO28" s="92"/>
      <c r="SNP28" s="92"/>
      <c r="SNQ28" s="92"/>
      <c r="SNR28" s="92"/>
      <c r="SNS28" s="92"/>
      <c r="SNT28" s="92"/>
      <c r="SNU28" s="92"/>
      <c r="SNV28" s="92"/>
      <c r="SNW28" s="92"/>
      <c r="SNX28" s="92"/>
      <c r="SNY28" s="92"/>
      <c r="SNZ28" s="92"/>
      <c r="SOA28" s="92"/>
      <c r="SOB28" s="92"/>
      <c r="SOC28" s="92"/>
      <c r="SOD28" s="92"/>
      <c r="SOE28" s="92"/>
      <c r="SOF28" s="92"/>
      <c r="SOG28" s="92"/>
      <c r="SOH28" s="92"/>
      <c r="SOI28" s="92"/>
      <c r="SOJ28" s="92"/>
      <c r="SOK28" s="92"/>
      <c r="SOL28" s="92"/>
      <c r="SOM28" s="92"/>
      <c r="SON28" s="92"/>
      <c r="SOO28" s="92"/>
      <c r="SOP28" s="92"/>
      <c r="SOQ28" s="92"/>
      <c r="SOR28" s="92"/>
      <c r="SOS28" s="92"/>
      <c r="SOT28" s="92"/>
      <c r="SOU28" s="92"/>
      <c r="SOV28" s="92"/>
      <c r="SOW28" s="92"/>
      <c r="SOX28" s="92"/>
      <c r="SOY28" s="92"/>
      <c r="SOZ28" s="92"/>
      <c r="SPA28" s="92"/>
      <c r="SPB28" s="92"/>
      <c r="SPC28" s="92"/>
      <c r="SPD28" s="92"/>
      <c r="SPE28" s="92"/>
      <c r="SPF28" s="92"/>
      <c r="SPG28" s="92"/>
      <c r="SPH28" s="92"/>
      <c r="SPI28" s="92"/>
      <c r="SPJ28" s="92"/>
      <c r="SPK28" s="92"/>
      <c r="SPL28" s="92"/>
      <c r="SPM28" s="92"/>
      <c r="SPN28" s="92"/>
      <c r="SPO28" s="92"/>
      <c r="SPP28" s="92"/>
      <c r="SPQ28" s="92"/>
      <c r="SPR28" s="92"/>
      <c r="SPS28" s="92"/>
      <c r="SPT28" s="92"/>
      <c r="SPU28" s="92"/>
      <c r="SPV28" s="92"/>
      <c r="SPW28" s="92"/>
      <c r="SPX28" s="92"/>
      <c r="SPY28" s="92"/>
      <c r="SPZ28" s="92"/>
      <c r="SQA28" s="92"/>
      <c r="SQB28" s="92"/>
      <c r="SQC28" s="92"/>
      <c r="SQD28" s="92"/>
      <c r="SQE28" s="92"/>
      <c r="SQF28" s="92"/>
      <c r="SQG28" s="92"/>
      <c r="SQH28" s="92"/>
      <c r="SQI28" s="92"/>
      <c r="SQJ28" s="92"/>
      <c r="SQK28" s="92"/>
      <c r="SQL28" s="92"/>
      <c r="SQM28" s="92"/>
      <c r="SQN28" s="92"/>
      <c r="SQO28" s="92"/>
      <c r="SQP28" s="92"/>
      <c r="SQQ28" s="92"/>
      <c r="SQR28" s="92"/>
      <c r="SQS28" s="92"/>
      <c r="SQT28" s="92"/>
      <c r="SQU28" s="92"/>
      <c r="SQV28" s="92"/>
      <c r="SQW28" s="92"/>
      <c r="SQX28" s="92"/>
      <c r="SQY28" s="92"/>
      <c r="SQZ28" s="92"/>
      <c r="SRA28" s="92"/>
      <c r="SRB28" s="92"/>
      <c r="SRC28" s="92"/>
      <c r="SRD28" s="92"/>
      <c r="SRE28" s="92"/>
      <c r="SRF28" s="92"/>
      <c r="SRG28" s="92"/>
      <c r="SRH28" s="92"/>
      <c r="SRI28" s="92"/>
      <c r="SRJ28" s="92"/>
      <c r="SRK28" s="92"/>
      <c r="SRL28" s="92"/>
      <c r="SRM28" s="92"/>
      <c r="SRN28" s="92"/>
      <c r="SRO28" s="92"/>
      <c r="SRP28" s="92"/>
      <c r="SRQ28" s="92"/>
      <c r="SRR28" s="92"/>
      <c r="SRS28" s="92"/>
      <c r="SRT28" s="92"/>
      <c r="SRU28" s="92"/>
      <c r="SRV28" s="92"/>
      <c r="SRW28" s="92"/>
      <c r="SRX28" s="92"/>
      <c r="SRY28" s="92"/>
      <c r="SRZ28" s="92"/>
      <c r="SSA28" s="92"/>
      <c r="SSB28" s="92"/>
      <c r="SSC28" s="92"/>
      <c r="SSD28" s="92"/>
      <c r="SSE28" s="92"/>
      <c r="SSF28" s="92"/>
      <c r="SSG28" s="92"/>
      <c r="SSH28" s="92"/>
      <c r="SSI28" s="92"/>
      <c r="SSJ28" s="92"/>
      <c r="SSK28" s="92"/>
      <c r="SSL28" s="92"/>
      <c r="SSM28" s="92"/>
      <c r="SSN28" s="92"/>
      <c r="SSO28" s="92"/>
      <c r="SSP28" s="92"/>
      <c r="SSQ28" s="92"/>
      <c r="SSR28" s="92"/>
      <c r="SSS28" s="92"/>
      <c r="SST28" s="92"/>
      <c r="SSU28" s="92"/>
      <c r="SSV28" s="92"/>
      <c r="SSW28" s="92"/>
      <c r="SSX28" s="92"/>
      <c r="SSY28" s="92"/>
      <c r="SSZ28" s="92"/>
      <c r="STA28" s="92"/>
      <c r="STB28" s="92"/>
      <c r="STC28" s="92"/>
      <c r="STD28" s="92"/>
      <c r="STE28" s="92"/>
      <c r="STF28" s="92"/>
      <c r="STG28" s="92"/>
      <c r="STH28" s="92"/>
      <c r="STI28" s="92"/>
      <c r="STJ28" s="92"/>
      <c r="STK28" s="92"/>
      <c r="STL28" s="92"/>
      <c r="STM28" s="92"/>
      <c r="STN28" s="92"/>
      <c r="STO28" s="92"/>
      <c r="STP28" s="92"/>
      <c r="STQ28" s="92"/>
      <c r="STR28" s="92"/>
      <c r="STS28" s="92"/>
      <c r="STT28" s="92"/>
      <c r="STU28" s="92"/>
      <c r="STV28" s="92"/>
      <c r="STW28" s="92"/>
      <c r="STX28" s="92"/>
      <c r="STY28" s="92"/>
      <c r="STZ28" s="92"/>
      <c r="SUA28" s="92"/>
      <c r="SUB28" s="92"/>
      <c r="SUC28" s="92"/>
      <c r="SUD28" s="92"/>
      <c r="SUE28" s="92"/>
      <c r="SUF28" s="92"/>
      <c r="SUG28" s="92"/>
      <c r="SUH28" s="92"/>
      <c r="SUI28" s="92"/>
      <c r="SUJ28" s="92"/>
      <c r="SUK28" s="92"/>
      <c r="SUL28" s="92"/>
      <c r="SUM28" s="92"/>
      <c r="SUN28" s="92"/>
      <c r="SUO28" s="92"/>
      <c r="SUP28" s="92"/>
      <c r="SUQ28" s="92"/>
      <c r="SUR28" s="92"/>
      <c r="SUS28" s="92"/>
      <c r="SUT28" s="92"/>
      <c r="SUU28" s="92"/>
      <c r="SUV28" s="92"/>
      <c r="SUW28" s="92"/>
      <c r="SUX28" s="92"/>
      <c r="SUY28" s="92"/>
      <c r="SUZ28" s="92"/>
      <c r="SVA28" s="92"/>
      <c r="SVB28" s="92"/>
      <c r="SVC28" s="92"/>
      <c r="SVD28" s="92"/>
      <c r="SVE28" s="92"/>
      <c r="SVF28" s="92"/>
      <c r="SVG28" s="92"/>
      <c r="SVH28" s="92"/>
      <c r="SVI28" s="92"/>
      <c r="SVJ28" s="92"/>
      <c r="SVK28" s="92"/>
      <c r="SVL28" s="92"/>
      <c r="SVM28" s="92"/>
      <c r="SVN28" s="92"/>
      <c r="SVO28" s="92"/>
      <c r="SVP28" s="92"/>
      <c r="SVQ28" s="92"/>
      <c r="SVR28" s="92"/>
      <c r="SVS28" s="92"/>
      <c r="SVT28" s="92"/>
      <c r="SVU28" s="92"/>
      <c r="SVV28" s="92"/>
      <c r="SVW28" s="92"/>
      <c r="SVX28" s="92"/>
      <c r="SVY28" s="92"/>
      <c r="SVZ28" s="92"/>
      <c r="SWA28" s="92"/>
      <c r="SWB28" s="92"/>
      <c r="SWC28" s="92"/>
      <c r="SWD28" s="92"/>
      <c r="SWE28" s="92"/>
      <c r="SWF28" s="92"/>
      <c r="SWG28" s="92"/>
      <c r="SWH28" s="92"/>
      <c r="SWI28" s="92"/>
      <c r="SWJ28" s="92"/>
      <c r="SWK28" s="92"/>
      <c r="SWL28" s="92"/>
      <c r="SWM28" s="92"/>
      <c r="SWN28" s="92"/>
      <c r="SWO28" s="92"/>
      <c r="SWP28" s="92"/>
      <c r="SWQ28" s="92"/>
      <c r="SWR28" s="92"/>
      <c r="SWS28" s="92"/>
      <c r="SWT28" s="92"/>
      <c r="SWU28" s="92"/>
      <c r="SWV28" s="92"/>
      <c r="SWW28" s="92"/>
      <c r="SWX28" s="92"/>
      <c r="SWY28" s="92"/>
      <c r="SWZ28" s="92"/>
      <c r="SXA28" s="92"/>
      <c r="SXB28" s="92"/>
      <c r="SXC28" s="92"/>
      <c r="SXD28" s="92"/>
      <c r="SXE28" s="92"/>
      <c r="SXF28" s="92"/>
      <c r="SXG28" s="92"/>
      <c r="SXH28" s="92"/>
      <c r="SXI28" s="92"/>
      <c r="SXJ28" s="92"/>
      <c r="SXK28" s="92"/>
      <c r="SXL28" s="92"/>
      <c r="SXM28" s="92"/>
      <c r="SXN28" s="92"/>
      <c r="SXO28" s="92"/>
      <c r="SXP28" s="92"/>
      <c r="SXQ28" s="92"/>
      <c r="SXR28" s="92"/>
      <c r="SXS28" s="92"/>
      <c r="SXT28" s="92"/>
      <c r="SXU28" s="92"/>
      <c r="SXV28" s="92"/>
      <c r="SXW28" s="92"/>
      <c r="SXX28" s="92"/>
      <c r="SXY28" s="92"/>
      <c r="SXZ28" s="92"/>
      <c r="SYA28" s="92"/>
      <c r="SYB28" s="92"/>
      <c r="SYC28" s="92"/>
      <c r="SYD28" s="92"/>
      <c r="SYE28" s="92"/>
      <c r="SYF28" s="92"/>
      <c r="SYG28" s="92"/>
      <c r="SYH28" s="92"/>
      <c r="SYI28" s="92"/>
      <c r="SYJ28" s="92"/>
      <c r="SYK28" s="92"/>
      <c r="SYL28" s="92"/>
      <c r="SYM28" s="92"/>
      <c r="SYN28" s="92"/>
      <c r="SYO28" s="92"/>
      <c r="SYP28" s="92"/>
      <c r="SYQ28" s="92"/>
      <c r="SYR28" s="92"/>
      <c r="SYS28" s="92"/>
      <c r="SYT28" s="92"/>
      <c r="SYU28" s="92"/>
      <c r="SYV28" s="92"/>
      <c r="SYW28" s="92"/>
      <c r="SYX28" s="92"/>
      <c r="SYY28" s="92"/>
      <c r="SYZ28" s="92"/>
      <c r="SZA28" s="92"/>
      <c r="SZB28" s="92"/>
      <c r="SZC28" s="92"/>
      <c r="SZD28" s="92"/>
      <c r="SZE28" s="92"/>
      <c r="SZF28" s="92"/>
      <c r="SZG28" s="92"/>
      <c r="SZH28" s="92"/>
      <c r="SZI28" s="92"/>
      <c r="SZJ28" s="92"/>
      <c r="SZK28" s="92"/>
      <c r="SZL28" s="92"/>
      <c r="SZM28" s="92"/>
      <c r="SZN28" s="92"/>
      <c r="SZO28" s="92"/>
      <c r="SZP28" s="92"/>
      <c r="SZQ28" s="92"/>
      <c r="SZR28" s="92"/>
      <c r="SZS28" s="92"/>
      <c r="SZT28" s="92"/>
      <c r="SZU28" s="92"/>
      <c r="SZV28" s="92"/>
      <c r="SZW28" s="92"/>
      <c r="SZX28" s="92"/>
      <c r="SZY28" s="92"/>
      <c r="SZZ28" s="92"/>
      <c r="TAA28" s="92"/>
      <c r="TAB28" s="92"/>
      <c r="TAC28" s="92"/>
      <c r="TAD28" s="92"/>
      <c r="TAE28" s="92"/>
      <c r="TAF28" s="92"/>
      <c r="TAG28" s="92"/>
      <c r="TAH28" s="92"/>
      <c r="TAI28" s="92"/>
      <c r="TAJ28" s="92"/>
      <c r="TAK28" s="92"/>
      <c r="TAL28" s="92"/>
      <c r="TAM28" s="92"/>
      <c r="TAN28" s="92"/>
      <c r="TAO28" s="92"/>
      <c r="TAP28" s="92"/>
      <c r="TAQ28" s="92"/>
      <c r="TAR28" s="92"/>
      <c r="TAS28" s="92"/>
      <c r="TAT28" s="92"/>
      <c r="TAU28" s="92"/>
      <c r="TAV28" s="92"/>
      <c r="TAW28" s="92"/>
      <c r="TAX28" s="92"/>
      <c r="TAY28" s="92"/>
      <c r="TAZ28" s="92"/>
      <c r="TBA28" s="92"/>
      <c r="TBB28" s="92"/>
      <c r="TBC28" s="92"/>
      <c r="TBD28" s="92"/>
      <c r="TBE28" s="92"/>
      <c r="TBF28" s="92"/>
      <c r="TBG28" s="92"/>
      <c r="TBH28" s="92"/>
      <c r="TBI28" s="92"/>
      <c r="TBJ28" s="92"/>
      <c r="TBK28" s="92"/>
      <c r="TBL28" s="92"/>
      <c r="TBM28" s="92"/>
      <c r="TBN28" s="92"/>
      <c r="TBO28" s="92"/>
      <c r="TBP28" s="92"/>
      <c r="TBQ28" s="92"/>
      <c r="TBR28" s="92"/>
      <c r="TBS28" s="92"/>
      <c r="TBT28" s="92"/>
      <c r="TBU28" s="92"/>
      <c r="TBV28" s="92"/>
      <c r="TBW28" s="92"/>
      <c r="TBX28" s="92"/>
      <c r="TBY28" s="92"/>
      <c r="TBZ28" s="92"/>
      <c r="TCA28" s="92"/>
      <c r="TCB28" s="92"/>
      <c r="TCC28" s="92"/>
      <c r="TCD28" s="92"/>
      <c r="TCE28" s="92"/>
      <c r="TCF28" s="92"/>
      <c r="TCG28" s="92"/>
      <c r="TCH28" s="92"/>
      <c r="TCI28" s="92"/>
      <c r="TCJ28" s="92"/>
      <c r="TCK28" s="92"/>
      <c r="TCL28" s="92"/>
      <c r="TCM28" s="92"/>
      <c r="TCN28" s="92"/>
      <c r="TCO28" s="92"/>
      <c r="TCP28" s="92"/>
      <c r="TCQ28" s="92"/>
      <c r="TCR28" s="92"/>
      <c r="TCS28" s="92"/>
      <c r="TCT28" s="92"/>
      <c r="TCU28" s="92"/>
      <c r="TCV28" s="92"/>
      <c r="TCW28" s="92"/>
      <c r="TCX28" s="92"/>
      <c r="TCY28" s="92"/>
      <c r="TCZ28" s="92"/>
      <c r="TDA28" s="92"/>
      <c r="TDB28" s="92"/>
      <c r="TDC28" s="92"/>
      <c r="TDD28" s="92"/>
      <c r="TDE28" s="92"/>
      <c r="TDF28" s="92"/>
      <c r="TDG28" s="92"/>
      <c r="TDH28" s="92"/>
      <c r="TDI28" s="92"/>
      <c r="TDJ28" s="92"/>
      <c r="TDK28" s="92"/>
      <c r="TDL28" s="92"/>
      <c r="TDM28" s="92"/>
      <c r="TDN28" s="92"/>
      <c r="TDO28" s="92"/>
      <c r="TDP28" s="92"/>
      <c r="TDQ28" s="92"/>
      <c r="TDR28" s="92"/>
      <c r="TDS28" s="92"/>
      <c r="TDT28" s="92"/>
      <c r="TDU28" s="92"/>
      <c r="TDV28" s="92"/>
      <c r="TDW28" s="92"/>
      <c r="TDX28" s="92"/>
      <c r="TDY28" s="92"/>
      <c r="TDZ28" s="92"/>
      <c r="TEA28" s="92"/>
      <c r="TEB28" s="92"/>
      <c r="TEC28" s="92"/>
      <c r="TED28" s="92"/>
      <c r="TEE28" s="92"/>
      <c r="TEF28" s="92"/>
      <c r="TEG28" s="92"/>
      <c r="TEH28" s="92"/>
      <c r="TEI28" s="92"/>
      <c r="TEJ28" s="92"/>
      <c r="TEK28" s="92"/>
      <c r="TEL28" s="92"/>
      <c r="TEM28" s="92"/>
      <c r="TEN28" s="92"/>
      <c r="TEO28" s="92"/>
      <c r="TEP28" s="92"/>
      <c r="TEQ28" s="92"/>
      <c r="TER28" s="92"/>
      <c r="TES28" s="92"/>
      <c r="TET28" s="92"/>
      <c r="TEU28" s="92"/>
      <c r="TEV28" s="92"/>
      <c r="TEW28" s="92"/>
      <c r="TEX28" s="92"/>
      <c r="TEY28" s="92"/>
      <c r="TEZ28" s="92"/>
      <c r="TFA28" s="92"/>
      <c r="TFB28" s="92"/>
      <c r="TFC28" s="92"/>
      <c r="TFD28" s="92"/>
      <c r="TFE28" s="92"/>
      <c r="TFF28" s="92"/>
      <c r="TFG28" s="92"/>
      <c r="TFH28" s="92"/>
      <c r="TFI28" s="92"/>
      <c r="TFJ28" s="92"/>
      <c r="TFK28" s="92"/>
      <c r="TFL28" s="92"/>
      <c r="TFM28" s="92"/>
      <c r="TFN28" s="92"/>
      <c r="TFO28" s="92"/>
      <c r="TFP28" s="92"/>
      <c r="TFQ28" s="92"/>
      <c r="TFR28" s="92"/>
      <c r="TFS28" s="92"/>
      <c r="TFT28" s="92"/>
      <c r="TFU28" s="92"/>
      <c r="TFV28" s="92"/>
      <c r="TFW28" s="92"/>
      <c r="TFX28" s="92"/>
      <c r="TFY28" s="92"/>
      <c r="TFZ28" s="92"/>
      <c r="TGA28" s="92"/>
      <c r="TGB28" s="92"/>
      <c r="TGC28" s="92"/>
      <c r="TGD28" s="92"/>
      <c r="TGE28" s="92"/>
      <c r="TGF28" s="92"/>
      <c r="TGG28" s="92"/>
      <c r="TGH28" s="92"/>
      <c r="TGI28" s="92"/>
      <c r="TGJ28" s="92"/>
      <c r="TGK28" s="92"/>
      <c r="TGL28" s="92"/>
      <c r="TGM28" s="92"/>
      <c r="TGN28" s="92"/>
      <c r="TGO28" s="92"/>
      <c r="TGP28" s="92"/>
      <c r="TGQ28" s="92"/>
      <c r="TGR28" s="92"/>
      <c r="TGS28" s="92"/>
      <c r="TGT28" s="92"/>
      <c r="TGU28" s="92"/>
      <c r="TGV28" s="92"/>
      <c r="TGW28" s="92"/>
      <c r="TGX28" s="92"/>
      <c r="TGY28" s="92"/>
      <c r="TGZ28" s="92"/>
      <c r="THA28" s="92"/>
      <c r="THB28" s="92"/>
      <c r="THC28" s="92"/>
      <c r="THD28" s="92"/>
      <c r="THE28" s="92"/>
      <c r="THF28" s="92"/>
      <c r="THG28" s="92"/>
      <c r="THH28" s="92"/>
      <c r="THI28" s="92"/>
      <c r="THJ28" s="92"/>
      <c r="THK28" s="92"/>
      <c r="THL28" s="92"/>
      <c r="THM28" s="92"/>
      <c r="THN28" s="92"/>
      <c r="THO28" s="92"/>
      <c r="THP28" s="92"/>
      <c r="THQ28" s="92"/>
      <c r="THR28" s="92"/>
      <c r="THS28" s="92"/>
      <c r="THT28" s="92"/>
      <c r="THU28" s="92"/>
      <c r="THV28" s="92"/>
      <c r="THW28" s="92"/>
      <c r="THX28" s="92"/>
      <c r="THY28" s="92"/>
      <c r="THZ28" s="92"/>
      <c r="TIA28" s="92"/>
      <c r="TIB28" s="92"/>
      <c r="TIC28" s="92"/>
      <c r="TID28" s="92"/>
      <c r="TIE28" s="92"/>
      <c r="TIF28" s="92"/>
      <c r="TIG28" s="92"/>
      <c r="TIH28" s="92"/>
      <c r="TII28" s="92"/>
      <c r="TIJ28" s="92"/>
      <c r="TIK28" s="92"/>
      <c r="TIL28" s="92"/>
      <c r="TIM28" s="92"/>
      <c r="TIN28" s="92"/>
      <c r="TIO28" s="92"/>
      <c r="TIP28" s="92"/>
      <c r="TIQ28" s="92"/>
      <c r="TIR28" s="92"/>
      <c r="TIS28" s="92"/>
      <c r="TIT28" s="92"/>
      <c r="TIU28" s="92"/>
      <c r="TIV28" s="92"/>
      <c r="TIW28" s="92"/>
      <c r="TIX28" s="92"/>
      <c r="TIY28" s="92"/>
      <c r="TIZ28" s="92"/>
      <c r="TJA28" s="92"/>
      <c r="TJB28" s="92"/>
      <c r="TJC28" s="92"/>
      <c r="TJD28" s="92"/>
      <c r="TJE28" s="92"/>
      <c r="TJF28" s="92"/>
      <c r="TJG28" s="92"/>
      <c r="TJH28" s="92"/>
      <c r="TJI28" s="92"/>
      <c r="TJJ28" s="92"/>
      <c r="TJK28" s="92"/>
      <c r="TJL28" s="92"/>
      <c r="TJM28" s="92"/>
      <c r="TJN28" s="92"/>
      <c r="TJO28" s="92"/>
      <c r="TJP28" s="92"/>
      <c r="TJQ28" s="92"/>
      <c r="TJR28" s="92"/>
      <c r="TJS28" s="92"/>
      <c r="TJT28" s="92"/>
      <c r="TJU28" s="92"/>
      <c r="TJV28" s="92"/>
      <c r="TJW28" s="92"/>
      <c r="TJX28" s="92"/>
      <c r="TJY28" s="92"/>
      <c r="TJZ28" s="92"/>
      <c r="TKA28" s="92"/>
      <c r="TKB28" s="92"/>
      <c r="TKC28" s="92"/>
      <c r="TKD28" s="92"/>
      <c r="TKE28" s="92"/>
      <c r="TKF28" s="92"/>
      <c r="TKG28" s="92"/>
      <c r="TKH28" s="92"/>
      <c r="TKI28" s="92"/>
      <c r="TKJ28" s="92"/>
      <c r="TKK28" s="92"/>
      <c r="TKL28" s="92"/>
      <c r="TKM28" s="92"/>
      <c r="TKN28" s="92"/>
      <c r="TKO28" s="92"/>
      <c r="TKP28" s="92"/>
      <c r="TKQ28" s="92"/>
      <c r="TKR28" s="92"/>
      <c r="TKS28" s="92"/>
      <c r="TKT28" s="92"/>
      <c r="TKU28" s="92"/>
      <c r="TKV28" s="92"/>
      <c r="TKW28" s="92"/>
      <c r="TKX28" s="92"/>
      <c r="TKY28" s="92"/>
      <c r="TKZ28" s="92"/>
      <c r="TLA28" s="92"/>
      <c r="TLB28" s="92"/>
      <c r="TLC28" s="92"/>
      <c r="TLD28" s="92"/>
      <c r="TLE28" s="92"/>
      <c r="TLF28" s="92"/>
      <c r="TLG28" s="92"/>
      <c r="TLH28" s="92"/>
      <c r="TLI28" s="92"/>
      <c r="TLJ28" s="92"/>
      <c r="TLK28" s="92"/>
      <c r="TLL28" s="92"/>
      <c r="TLM28" s="92"/>
      <c r="TLN28" s="92"/>
      <c r="TLO28" s="92"/>
      <c r="TLP28" s="92"/>
      <c r="TLQ28" s="92"/>
      <c r="TLR28" s="92"/>
      <c r="TLS28" s="92"/>
      <c r="TLT28" s="92"/>
      <c r="TLU28" s="92"/>
      <c r="TLV28" s="92"/>
      <c r="TLW28" s="92"/>
      <c r="TLX28" s="92"/>
      <c r="TLY28" s="92"/>
      <c r="TLZ28" s="92"/>
      <c r="TMA28" s="92"/>
      <c r="TMB28" s="92"/>
      <c r="TMC28" s="92"/>
      <c r="TMD28" s="92"/>
      <c r="TME28" s="92"/>
      <c r="TMF28" s="92"/>
      <c r="TMG28" s="92"/>
      <c r="TMH28" s="92"/>
      <c r="TMI28" s="92"/>
      <c r="TMJ28" s="92"/>
      <c r="TMK28" s="92"/>
      <c r="TML28" s="92"/>
      <c r="TMM28" s="92"/>
      <c r="TMN28" s="92"/>
      <c r="TMO28" s="92"/>
      <c r="TMP28" s="92"/>
      <c r="TMQ28" s="92"/>
      <c r="TMR28" s="92"/>
      <c r="TMS28" s="92"/>
      <c r="TMT28" s="92"/>
      <c r="TMU28" s="92"/>
      <c r="TMV28" s="92"/>
      <c r="TMW28" s="92"/>
      <c r="TMX28" s="92"/>
      <c r="TMY28" s="92"/>
      <c r="TMZ28" s="92"/>
      <c r="TNA28" s="92"/>
      <c r="TNB28" s="92"/>
      <c r="TNC28" s="92"/>
      <c r="TND28" s="92"/>
      <c r="TNE28" s="92"/>
      <c r="TNF28" s="92"/>
      <c r="TNG28" s="92"/>
      <c r="TNH28" s="92"/>
      <c r="TNI28" s="92"/>
      <c r="TNJ28" s="92"/>
      <c r="TNK28" s="92"/>
      <c r="TNL28" s="92"/>
      <c r="TNM28" s="92"/>
      <c r="TNN28" s="92"/>
      <c r="TNO28" s="92"/>
      <c r="TNP28" s="92"/>
      <c r="TNQ28" s="92"/>
      <c r="TNR28" s="92"/>
      <c r="TNS28" s="92"/>
      <c r="TNT28" s="92"/>
      <c r="TNU28" s="92"/>
      <c r="TNV28" s="92"/>
      <c r="TNW28" s="92"/>
      <c r="TNX28" s="92"/>
      <c r="TNY28" s="92"/>
      <c r="TNZ28" s="92"/>
      <c r="TOA28" s="92"/>
      <c r="TOB28" s="92"/>
      <c r="TOC28" s="92"/>
      <c r="TOD28" s="92"/>
      <c r="TOE28" s="92"/>
      <c r="TOF28" s="92"/>
      <c r="TOG28" s="92"/>
      <c r="TOH28" s="92"/>
      <c r="TOI28" s="92"/>
      <c r="TOJ28" s="92"/>
      <c r="TOK28" s="92"/>
      <c r="TOL28" s="92"/>
      <c r="TOM28" s="92"/>
      <c r="TON28" s="92"/>
      <c r="TOO28" s="92"/>
      <c r="TOP28" s="92"/>
      <c r="TOQ28" s="92"/>
      <c r="TOR28" s="92"/>
      <c r="TOS28" s="92"/>
      <c r="TOT28" s="92"/>
      <c r="TOU28" s="92"/>
      <c r="TOV28" s="92"/>
      <c r="TOW28" s="92"/>
      <c r="TOX28" s="92"/>
      <c r="TOY28" s="92"/>
      <c r="TOZ28" s="92"/>
      <c r="TPA28" s="92"/>
      <c r="TPB28" s="92"/>
      <c r="TPC28" s="92"/>
      <c r="TPD28" s="92"/>
      <c r="TPE28" s="92"/>
      <c r="TPF28" s="92"/>
      <c r="TPG28" s="92"/>
      <c r="TPH28" s="92"/>
      <c r="TPI28" s="92"/>
      <c r="TPJ28" s="92"/>
      <c r="TPK28" s="92"/>
      <c r="TPL28" s="92"/>
      <c r="TPM28" s="92"/>
      <c r="TPN28" s="92"/>
      <c r="TPO28" s="92"/>
      <c r="TPP28" s="92"/>
      <c r="TPQ28" s="92"/>
      <c r="TPR28" s="92"/>
      <c r="TPS28" s="92"/>
      <c r="TPT28" s="92"/>
      <c r="TPU28" s="92"/>
      <c r="TPV28" s="92"/>
      <c r="TPW28" s="92"/>
      <c r="TPX28" s="92"/>
      <c r="TPY28" s="92"/>
      <c r="TPZ28" s="92"/>
      <c r="TQA28" s="92"/>
      <c r="TQB28" s="92"/>
      <c r="TQC28" s="92"/>
      <c r="TQD28" s="92"/>
      <c r="TQE28" s="92"/>
      <c r="TQF28" s="92"/>
      <c r="TQG28" s="92"/>
      <c r="TQH28" s="92"/>
      <c r="TQI28" s="92"/>
      <c r="TQJ28" s="92"/>
      <c r="TQK28" s="92"/>
      <c r="TQL28" s="92"/>
      <c r="TQM28" s="92"/>
      <c r="TQN28" s="92"/>
      <c r="TQO28" s="92"/>
      <c r="TQP28" s="92"/>
      <c r="TQQ28" s="92"/>
      <c r="TQR28" s="92"/>
      <c r="TQS28" s="92"/>
      <c r="TQT28" s="92"/>
      <c r="TQU28" s="92"/>
      <c r="TQV28" s="92"/>
      <c r="TQW28" s="92"/>
      <c r="TQX28" s="92"/>
      <c r="TQY28" s="92"/>
      <c r="TQZ28" s="92"/>
      <c r="TRA28" s="92"/>
      <c r="TRB28" s="92"/>
      <c r="TRC28" s="92"/>
      <c r="TRD28" s="92"/>
      <c r="TRE28" s="92"/>
      <c r="TRF28" s="92"/>
      <c r="TRG28" s="92"/>
      <c r="TRH28" s="92"/>
      <c r="TRI28" s="92"/>
      <c r="TRJ28" s="92"/>
      <c r="TRK28" s="92"/>
      <c r="TRL28" s="92"/>
      <c r="TRM28" s="92"/>
      <c r="TRN28" s="92"/>
      <c r="TRO28" s="92"/>
      <c r="TRP28" s="92"/>
      <c r="TRQ28" s="92"/>
      <c r="TRR28" s="92"/>
      <c r="TRS28" s="92"/>
      <c r="TRT28" s="92"/>
      <c r="TRU28" s="92"/>
      <c r="TRV28" s="92"/>
      <c r="TRW28" s="92"/>
      <c r="TRX28" s="92"/>
      <c r="TRY28" s="92"/>
      <c r="TRZ28" s="92"/>
      <c r="TSA28" s="92"/>
      <c r="TSB28" s="92"/>
      <c r="TSC28" s="92"/>
      <c r="TSD28" s="92"/>
      <c r="TSE28" s="92"/>
      <c r="TSF28" s="92"/>
      <c r="TSG28" s="92"/>
      <c r="TSH28" s="92"/>
      <c r="TSI28" s="92"/>
      <c r="TSJ28" s="92"/>
      <c r="TSK28" s="92"/>
      <c r="TSL28" s="92"/>
      <c r="TSM28" s="92"/>
      <c r="TSN28" s="92"/>
      <c r="TSO28" s="92"/>
      <c r="TSP28" s="92"/>
      <c r="TSQ28" s="92"/>
      <c r="TSR28" s="92"/>
      <c r="TSS28" s="92"/>
      <c r="TST28" s="92"/>
      <c r="TSU28" s="92"/>
      <c r="TSV28" s="92"/>
      <c r="TSW28" s="92"/>
      <c r="TSX28" s="92"/>
      <c r="TSY28" s="92"/>
      <c r="TSZ28" s="92"/>
      <c r="TTA28" s="92"/>
      <c r="TTB28" s="92"/>
      <c r="TTC28" s="92"/>
      <c r="TTD28" s="92"/>
      <c r="TTE28" s="92"/>
      <c r="TTF28" s="92"/>
      <c r="TTG28" s="92"/>
      <c r="TTH28" s="92"/>
      <c r="TTI28" s="92"/>
      <c r="TTJ28" s="92"/>
      <c r="TTK28" s="92"/>
      <c r="TTL28" s="92"/>
      <c r="TTM28" s="92"/>
      <c r="TTN28" s="92"/>
      <c r="TTO28" s="92"/>
      <c r="TTP28" s="92"/>
      <c r="TTQ28" s="92"/>
      <c r="TTR28" s="92"/>
      <c r="TTS28" s="92"/>
      <c r="TTT28" s="92"/>
      <c r="TTU28" s="92"/>
      <c r="TTV28" s="92"/>
      <c r="TTW28" s="92"/>
      <c r="TTX28" s="92"/>
      <c r="TTY28" s="92"/>
      <c r="TTZ28" s="92"/>
      <c r="TUA28" s="92"/>
      <c r="TUB28" s="92"/>
      <c r="TUC28" s="92"/>
      <c r="TUD28" s="92"/>
      <c r="TUE28" s="92"/>
      <c r="TUF28" s="92"/>
      <c r="TUG28" s="92"/>
      <c r="TUH28" s="92"/>
      <c r="TUI28" s="92"/>
      <c r="TUJ28" s="92"/>
      <c r="TUK28" s="92"/>
      <c r="TUL28" s="92"/>
      <c r="TUM28" s="92"/>
      <c r="TUN28" s="92"/>
      <c r="TUO28" s="92"/>
      <c r="TUP28" s="92"/>
      <c r="TUQ28" s="92"/>
      <c r="TUR28" s="92"/>
      <c r="TUS28" s="92"/>
      <c r="TUT28" s="92"/>
      <c r="TUU28" s="92"/>
      <c r="TUV28" s="92"/>
      <c r="TUW28" s="92"/>
      <c r="TUX28" s="92"/>
      <c r="TUY28" s="92"/>
      <c r="TUZ28" s="92"/>
      <c r="TVA28" s="92"/>
      <c r="TVB28" s="92"/>
      <c r="TVC28" s="92"/>
      <c r="TVD28" s="92"/>
      <c r="TVE28" s="92"/>
      <c r="TVF28" s="92"/>
      <c r="TVG28" s="92"/>
      <c r="TVH28" s="92"/>
      <c r="TVI28" s="92"/>
      <c r="TVJ28" s="92"/>
      <c r="TVK28" s="92"/>
      <c r="TVL28" s="92"/>
      <c r="TVM28" s="92"/>
      <c r="TVN28" s="92"/>
      <c r="TVO28" s="92"/>
      <c r="TVP28" s="92"/>
      <c r="TVQ28" s="92"/>
      <c r="TVR28" s="92"/>
      <c r="TVS28" s="92"/>
      <c r="TVT28" s="92"/>
      <c r="TVU28" s="92"/>
      <c r="TVV28" s="92"/>
      <c r="TVW28" s="92"/>
      <c r="TVX28" s="92"/>
      <c r="TVY28" s="92"/>
      <c r="TVZ28" s="92"/>
      <c r="TWA28" s="92"/>
      <c r="TWB28" s="92"/>
      <c r="TWC28" s="92"/>
      <c r="TWD28" s="92"/>
      <c r="TWE28" s="92"/>
      <c r="TWF28" s="92"/>
      <c r="TWG28" s="92"/>
      <c r="TWH28" s="92"/>
      <c r="TWI28" s="92"/>
      <c r="TWJ28" s="92"/>
      <c r="TWK28" s="92"/>
      <c r="TWL28" s="92"/>
      <c r="TWM28" s="92"/>
      <c r="TWN28" s="92"/>
      <c r="TWO28" s="92"/>
      <c r="TWP28" s="92"/>
      <c r="TWQ28" s="92"/>
      <c r="TWR28" s="92"/>
      <c r="TWS28" s="92"/>
      <c r="TWT28" s="92"/>
      <c r="TWU28" s="92"/>
      <c r="TWV28" s="92"/>
      <c r="TWW28" s="92"/>
      <c r="TWX28" s="92"/>
      <c r="TWY28" s="92"/>
      <c r="TWZ28" s="92"/>
      <c r="TXA28" s="92"/>
      <c r="TXB28" s="92"/>
      <c r="TXC28" s="92"/>
      <c r="TXD28" s="92"/>
      <c r="TXE28" s="92"/>
      <c r="TXF28" s="92"/>
      <c r="TXG28" s="92"/>
      <c r="TXH28" s="92"/>
      <c r="TXI28" s="92"/>
      <c r="TXJ28" s="92"/>
      <c r="TXK28" s="92"/>
      <c r="TXL28" s="92"/>
      <c r="TXM28" s="92"/>
      <c r="TXN28" s="92"/>
      <c r="TXO28" s="92"/>
      <c r="TXP28" s="92"/>
      <c r="TXQ28" s="92"/>
      <c r="TXR28" s="92"/>
      <c r="TXS28" s="92"/>
      <c r="TXT28" s="92"/>
      <c r="TXU28" s="92"/>
      <c r="TXV28" s="92"/>
      <c r="TXW28" s="92"/>
      <c r="TXX28" s="92"/>
      <c r="TXY28" s="92"/>
      <c r="TXZ28" s="92"/>
      <c r="TYA28" s="92"/>
      <c r="TYB28" s="92"/>
      <c r="TYC28" s="92"/>
      <c r="TYD28" s="92"/>
      <c r="TYE28" s="92"/>
      <c r="TYF28" s="92"/>
      <c r="TYG28" s="92"/>
      <c r="TYH28" s="92"/>
      <c r="TYI28" s="92"/>
      <c r="TYJ28" s="92"/>
      <c r="TYK28" s="92"/>
      <c r="TYL28" s="92"/>
      <c r="TYM28" s="92"/>
      <c r="TYN28" s="92"/>
      <c r="TYO28" s="92"/>
      <c r="TYP28" s="92"/>
      <c r="TYQ28" s="92"/>
      <c r="TYR28" s="92"/>
      <c r="TYS28" s="92"/>
      <c r="TYT28" s="92"/>
      <c r="TYU28" s="92"/>
      <c r="TYV28" s="92"/>
      <c r="TYW28" s="92"/>
      <c r="TYX28" s="92"/>
      <c r="TYY28" s="92"/>
      <c r="TYZ28" s="92"/>
      <c r="TZA28" s="92"/>
      <c r="TZB28" s="92"/>
      <c r="TZC28" s="92"/>
      <c r="TZD28" s="92"/>
      <c r="TZE28" s="92"/>
      <c r="TZF28" s="92"/>
      <c r="TZG28" s="92"/>
      <c r="TZH28" s="92"/>
      <c r="TZI28" s="92"/>
      <c r="TZJ28" s="92"/>
      <c r="TZK28" s="92"/>
      <c r="TZL28" s="92"/>
      <c r="TZM28" s="92"/>
      <c r="TZN28" s="92"/>
      <c r="TZO28" s="92"/>
      <c r="TZP28" s="92"/>
      <c r="TZQ28" s="92"/>
      <c r="TZR28" s="92"/>
      <c r="TZS28" s="92"/>
      <c r="TZT28" s="92"/>
      <c r="TZU28" s="92"/>
      <c r="TZV28" s="92"/>
      <c r="TZW28" s="92"/>
      <c r="TZX28" s="92"/>
      <c r="TZY28" s="92"/>
      <c r="TZZ28" s="92"/>
      <c r="UAA28" s="92"/>
      <c r="UAB28" s="92"/>
      <c r="UAC28" s="92"/>
      <c r="UAD28" s="92"/>
      <c r="UAE28" s="92"/>
      <c r="UAF28" s="92"/>
      <c r="UAG28" s="92"/>
      <c r="UAH28" s="92"/>
      <c r="UAI28" s="92"/>
      <c r="UAJ28" s="92"/>
      <c r="UAK28" s="92"/>
      <c r="UAL28" s="92"/>
      <c r="UAM28" s="92"/>
      <c r="UAN28" s="92"/>
      <c r="UAO28" s="92"/>
      <c r="UAP28" s="92"/>
      <c r="UAQ28" s="92"/>
      <c r="UAR28" s="92"/>
      <c r="UAS28" s="92"/>
      <c r="UAT28" s="92"/>
      <c r="UAU28" s="92"/>
      <c r="UAV28" s="92"/>
      <c r="UAW28" s="92"/>
      <c r="UAX28" s="92"/>
      <c r="UAY28" s="92"/>
      <c r="UAZ28" s="92"/>
      <c r="UBA28" s="92"/>
      <c r="UBB28" s="92"/>
      <c r="UBC28" s="92"/>
      <c r="UBD28" s="92"/>
      <c r="UBE28" s="92"/>
      <c r="UBF28" s="92"/>
      <c r="UBG28" s="92"/>
      <c r="UBH28" s="92"/>
      <c r="UBI28" s="92"/>
      <c r="UBJ28" s="92"/>
      <c r="UBK28" s="92"/>
      <c r="UBL28" s="92"/>
      <c r="UBM28" s="92"/>
      <c r="UBN28" s="92"/>
      <c r="UBO28" s="92"/>
      <c r="UBP28" s="92"/>
      <c r="UBQ28" s="92"/>
      <c r="UBR28" s="92"/>
      <c r="UBS28" s="92"/>
      <c r="UBT28" s="92"/>
      <c r="UBU28" s="92"/>
      <c r="UBV28" s="92"/>
      <c r="UBW28" s="92"/>
      <c r="UBX28" s="92"/>
      <c r="UBY28" s="92"/>
      <c r="UBZ28" s="92"/>
      <c r="UCA28" s="92"/>
      <c r="UCB28" s="92"/>
      <c r="UCC28" s="92"/>
      <c r="UCD28" s="92"/>
      <c r="UCE28" s="92"/>
      <c r="UCF28" s="92"/>
      <c r="UCG28" s="92"/>
      <c r="UCH28" s="92"/>
      <c r="UCI28" s="92"/>
      <c r="UCJ28" s="92"/>
      <c r="UCK28" s="92"/>
      <c r="UCL28" s="92"/>
      <c r="UCM28" s="92"/>
      <c r="UCN28" s="92"/>
      <c r="UCO28" s="92"/>
      <c r="UCP28" s="92"/>
      <c r="UCQ28" s="92"/>
      <c r="UCR28" s="92"/>
      <c r="UCS28" s="92"/>
      <c r="UCT28" s="92"/>
      <c r="UCU28" s="92"/>
      <c r="UCV28" s="92"/>
      <c r="UCW28" s="92"/>
      <c r="UCX28" s="92"/>
      <c r="UCY28" s="92"/>
      <c r="UCZ28" s="92"/>
      <c r="UDA28" s="92"/>
      <c r="UDB28" s="92"/>
      <c r="UDC28" s="92"/>
      <c r="UDD28" s="92"/>
      <c r="UDE28" s="92"/>
      <c r="UDF28" s="92"/>
      <c r="UDG28" s="92"/>
      <c r="UDH28" s="92"/>
      <c r="UDI28" s="92"/>
      <c r="UDJ28" s="92"/>
      <c r="UDK28" s="92"/>
      <c r="UDL28" s="92"/>
      <c r="UDM28" s="92"/>
      <c r="UDN28" s="92"/>
      <c r="UDO28" s="92"/>
      <c r="UDP28" s="92"/>
      <c r="UDQ28" s="92"/>
      <c r="UDR28" s="92"/>
      <c r="UDS28" s="92"/>
      <c r="UDT28" s="92"/>
      <c r="UDU28" s="92"/>
      <c r="UDV28" s="92"/>
      <c r="UDW28" s="92"/>
      <c r="UDX28" s="92"/>
      <c r="UDY28" s="92"/>
      <c r="UDZ28" s="92"/>
      <c r="UEA28" s="92"/>
      <c r="UEB28" s="92"/>
      <c r="UEC28" s="92"/>
      <c r="UED28" s="92"/>
      <c r="UEE28" s="92"/>
      <c r="UEF28" s="92"/>
      <c r="UEG28" s="92"/>
      <c r="UEH28" s="92"/>
      <c r="UEI28" s="92"/>
      <c r="UEJ28" s="92"/>
      <c r="UEK28" s="92"/>
      <c r="UEL28" s="92"/>
      <c r="UEM28" s="92"/>
      <c r="UEN28" s="92"/>
      <c r="UEO28" s="92"/>
      <c r="UEP28" s="92"/>
      <c r="UEQ28" s="92"/>
      <c r="UER28" s="92"/>
      <c r="UES28" s="92"/>
      <c r="UET28" s="92"/>
      <c r="UEU28" s="92"/>
      <c r="UEV28" s="92"/>
      <c r="UEW28" s="92"/>
      <c r="UEX28" s="92"/>
      <c r="UEY28" s="92"/>
      <c r="UEZ28" s="92"/>
      <c r="UFA28" s="92"/>
      <c r="UFB28" s="92"/>
      <c r="UFC28" s="92"/>
      <c r="UFD28" s="92"/>
      <c r="UFE28" s="92"/>
      <c r="UFF28" s="92"/>
      <c r="UFG28" s="92"/>
      <c r="UFH28" s="92"/>
      <c r="UFI28" s="92"/>
      <c r="UFJ28" s="92"/>
      <c r="UFK28" s="92"/>
      <c r="UFL28" s="92"/>
      <c r="UFM28" s="92"/>
      <c r="UFN28" s="92"/>
      <c r="UFO28" s="92"/>
      <c r="UFP28" s="92"/>
      <c r="UFQ28" s="92"/>
      <c r="UFR28" s="92"/>
      <c r="UFS28" s="92"/>
      <c r="UFT28" s="92"/>
      <c r="UFU28" s="92"/>
      <c r="UFV28" s="92"/>
      <c r="UFW28" s="92"/>
      <c r="UFX28" s="92"/>
      <c r="UFY28" s="92"/>
      <c r="UFZ28" s="92"/>
      <c r="UGA28" s="92"/>
      <c r="UGB28" s="92"/>
      <c r="UGC28" s="92"/>
      <c r="UGD28" s="92"/>
      <c r="UGE28" s="92"/>
      <c r="UGF28" s="92"/>
      <c r="UGG28" s="92"/>
      <c r="UGH28" s="92"/>
      <c r="UGI28" s="92"/>
      <c r="UGJ28" s="92"/>
      <c r="UGK28" s="92"/>
      <c r="UGL28" s="92"/>
      <c r="UGM28" s="92"/>
      <c r="UGN28" s="92"/>
      <c r="UGO28" s="92"/>
      <c r="UGP28" s="92"/>
      <c r="UGQ28" s="92"/>
      <c r="UGR28" s="92"/>
      <c r="UGS28" s="92"/>
      <c r="UGT28" s="92"/>
      <c r="UGU28" s="92"/>
      <c r="UGV28" s="92"/>
      <c r="UGW28" s="92"/>
      <c r="UGX28" s="92"/>
      <c r="UGY28" s="92"/>
      <c r="UGZ28" s="92"/>
      <c r="UHA28" s="92"/>
      <c r="UHB28" s="92"/>
      <c r="UHC28" s="92"/>
      <c r="UHD28" s="92"/>
      <c r="UHE28" s="92"/>
      <c r="UHF28" s="92"/>
      <c r="UHG28" s="92"/>
      <c r="UHH28" s="92"/>
      <c r="UHI28" s="92"/>
      <c r="UHJ28" s="92"/>
      <c r="UHK28" s="92"/>
      <c r="UHL28" s="92"/>
      <c r="UHM28" s="92"/>
      <c r="UHN28" s="92"/>
      <c r="UHO28" s="92"/>
      <c r="UHP28" s="92"/>
      <c r="UHQ28" s="92"/>
      <c r="UHR28" s="92"/>
      <c r="UHS28" s="92"/>
      <c r="UHT28" s="92"/>
      <c r="UHU28" s="92"/>
      <c r="UHV28" s="92"/>
      <c r="UHW28" s="92"/>
      <c r="UHX28" s="92"/>
      <c r="UHY28" s="92"/>
      <c r="UHZ28" s="92"/>
      <c r="UIA28" s="92"/>
      <c r="UIB28" s="92"/>
      <c r="UIC28" s="92"/>
      <c r="UID28" s="92"/>
      <c r="UIE28" s="92"/>
      <c r="UIF28" s="92"/>
      <c r="UIG28" s="92"/>
      <c r="UIH28" s="92"/>
      <c r="UII28" s="92"/>
      <c r="UIJ28" s="92"/>
      <c r="UIK28" s="92"/>
      <c r="UIL28" s="92"/>
      <c r="UIM28" s="92"/>
      <c r="UIN28" s="92"/>
      <c r="UIO28" s="92"/>
      <c r="UIP28" s="92"/>
      <c r="UIQ28" s="92"/>
      <c r="UIR28" s="92"/>
      <c r="UIS28" s="92"/>
      <c r="UIT28" s="92"/>
      <c r="UIU28" s="92"/>
      <c r="UIV28" s="92"/>
      <c r="UIW28" s="92"/>
      <c r="UIX28" s="92"/>
      <c r="UIY28" s="92"/>
      <c r="UIZ28" s="92"/>
      <c r="UJA28" s="92"/>
      <c r="UJB28" s="92"/>
      <c r="UJC28" s="92"/>
      <c r="UJD28" s="92"/>
      <c r="UJE28" s="92"/>
      <c r="UJF28" s="92"/>
      <c r="UJG28" s="92"/>
      <c r="UJH28" s="92"/>
      <c r="UJI28" s="92"/>
      <c r="UJJ28" s="92"/>
      <c r="UJK28" s="92"/>
      <c r="UJL28" s="92"/>
      <c r="UJM28" s="92"/>
      <c r="UJN28" s="92"/>
      <c r="UJO28" s="92"/>
      <c r="UJP28" s="92"/>
      <c r="UJQ28" s="92"/>
      <c r="UJR28" s="92"/>
      <c r="UJS28" s="92"/>
      <c r="UJT28" s="92"/>
      <c r="UJU28" s="92"/>
      <c r="UJV28" s="92"/>
      <c r="UJW28" s="92"/>
      <c r="UJX28" s="92"/>
      <c r="UJY28" s="92"/>
      <c r="UJZ28" s="92"/>
      <c r="UKA28" s="92"/>
      <c r="UKB28" s="92"/>
      <c r="UKC28" s="92"/>
      <c r="UKD28" s="92"/>
      <c r="UKE28" s="92"/>
      <c r="UKF28" s="92"/>
      <c r="UKG28" s="92"/>
      <c r="UKH28" s="92"/>
      <c r="UKI28" s="92"/>
      <c r="UKJ28" s="92"/>
      <c r="UKK28" s="92"/>
      <c r="UKL28" s="92"/>
      <c r="UKM28" s="92"/>
      <c r="UKN28" s="92"/>
      <c r="UKO28" s="92"/>
      <c r="UKP28" s="92"/>
      <c r="UKQ28" s="92"/>
      <c r="UKR28" s="92"/>
      <c r="UKS28" s="92"/>
      <c r="UKT28" s="92"/>
      <c r="UKU28" s="92"/>
      <c r="UKV28" s="92"/>
      <c r="UKW28" s="92"/>
      <c r="UKX28" s="92"/>
      <c r="UKY28" s="92"/>
      <c r="UKZ28" s="92"/>
      <c r="ULA28" s="92"/>
      <c r="ULB28" s="92"/>
      <c r="ULC28" s="92"/>
      <c r="ULD28" s="92"/>
      <c r="ULE28" s="92"/>
      <c r="ULF28" s="92"/>
      <c r="ULG28" s="92"/>
      <c r="ULH28" s="92"/>
      <c r="ULI28" s="92"/>
      <c r="ULJ28" s="92"/>
      <c r="ULK28" s="92"/>
      <c r="ULL28" s="92"/>
      <c r="ULM28" s="92"/>
      <c r="ULN28" s="92"/>
      <c r="ULO28" s="92"/>
      <c r="ULP28" s="92"/>
      <c r="ULQ28" s="92"/>
      <c r="ULR28" s="92"/>
      <c r="ULS28" s="92"/>
      <c r="ULT28" s="92"/>
      <c r="ULU28" s="92"/>
      <c r="ULV28" s="92"/>
      <c r="ULW28" s="92"/>
      <c r="ULX28" s="92"/>
      <c r="ULY28" s="92"/>
      <c r="ULZ28" s="92"/>
      <c r="UMA28" s="92"/>
      <c r="UMB28" s="92"/>
      <c r="UMC28" s="92"/>
      <c r="UMD28" s="92"/>
      <c r="UME28" s="92"/>
      <c r="UMF28" s="92"/>
      <c r="UMG28" s="92"/>
      <c r="UMH28" s="92"/>
      <c r="UMI28" s="92"/>
      <c r="UMJ28" s="92"/>
      <c r="UMK28" s="92"/>
      <c r="UML28" s="92"/>
      <c r="UMM28" s="92"/>
      <c r="UMN28" s="92"/>
      <c r="UMO28" s="92"/>
      <c r="UMP28" s="92"/>
      <c r="UMQ28" s="92"/>
      <c r="UMR28" s="92"/>
      <c r="UMS28" s="92"/>
      <c r="UMT28" s="92"/>
      <c r="UMU28" s="92"/>
      <c r="UMV28" s="92"/>
      <c r="UMW28" s="92"/>
      <c r="UMX28" s="92"/>
      <c r="UMY28" s="92"/>
      <c r="UMZ28" s="92"/>
      <c r="UNA28" s="92"/>
      <c r="UNB28" s="92"/>
      <c r="UNC28" s="92"/>
      <c r="UND28" s="92"/>
      <c r="UNE28" s="92"/>
      <c r="UNF28" s="92"/>
      <c r="UNG28" s="92"/>
      <c r="UNH28" s="92"/>
      <c r="UNI28" s="92"/>
      <c r="UNJ28" s="92"/>
      <c r="UNK28" s="92"/>
      <c r="UNL28" s="92"/>
      <c r="UNM28" s="92"/>
      <c r="UNN28" s="92"/>
      <c r="UNO28" s="92"/>
      <c r="UNP28" s="92"/>
      <c r="UNQ28" s="92"/>
      <c r="UNR28" s="92"/>
      <c r="UNS28" s="92"/>
      <c r="UNT28" s="92"/>
      <c r="UNU28" s="92"/>
      <c r="UNV28" s="92"/>
      <c r="UNW28" s="92"/>
      <c r="UNX28" s="92"/>
      <c r="UNY28" s="92"/>
      <c r="UNZ28" s="92"/>
      <c r="UOA28" s="92"/>
      <c r="UOB28" s="92"/>
      <c r="UOC28" s="92"/>
      <c r="UOD28" s="92"/>
      <c r="UOE28" s="92"/>
      <c r="UOF28" s="92"/>
      <c r="UOG28" s="92"/>
      <c r="UOH28" s="92"/>
      <c r="UOI28" s="92"/>
      <c r="UOJ28" s="92"/>
      <c r="UOK28" s="92"/>
      <c r="UOL28" s="92"/>
      <c r="UOM28" s="92"/>
      <c r="UON28" s="92"/>
      <c r="UOO28" s="92"/>
      <c r="UOP28" s="92"/>
      <c r="UOQ28" s="92"/>
      <c r="UOR28" s="92"/>
      <c r="UOS28" s="92"/>
      <c r="UOT28" s="92"/>
      <c r="UOU28" s="92"/>
      <c r="UOV28" s="92"/>
      <c r="UOW28" s="92"/>
      <c r="UOX28" s="92"/>
      <c r="UOY28" s="92"/>
      <c r="UOZ28" s="92"/>
      <c r="UPA28" s="92"/>
      <c r="UPB28" s="92"/>
      <c r="UPC28" s="92"/>
      <c r="UPD28" s="92"/>
      <c r="UPE28" s="92"/>
      <c r="UPF28" s="92"/>
      <c r="UPG28" s="92"/>
      <c r="UPH28" s="92"/>
      <c r="UPI28" s="92"/>
      <c r="UPJ28" s="92"/>
      <c r="UPK28" s="92"/>
      <c r="UPL28" s="92"/>
      <c r="UPM28" s="92"/>
      <c r="UPN28" s="92"/>
      <c r="UPO28" s="92"/>
      <c r="UPP28" s="92"/>
      <c r="UPQ28" s="92"/>
      <c r="UPR28" s="92"/>
      <c r="UPS28" s="92"/>
      <c r="UPT28" s="92"/>
      <c r="UPU28" s="92"/>
      <c r="UPV28" s="92"/>
      <c r="UPW28" s="92"/>
      <c r="UPX28" s="92"/>
      <c r="UPY28" s="92"/>
      <c r="UPZ28" s="92"/>
      <c r="UQA28" s="92"/>
      <c r="UQB28" s="92"/>
      <c r="UQC28" s="92"/>
      <c r="UQD28" s="92"/>
      <c r="UQE28" s="92"/>
      <c r="UQF28" s="92"/>
      <c r="UQG28" s="92"/>
      <c r="UQH28" s="92"/>
      <c r="UQI28" s="92"/>
      <c r="UQJ28" s="92"/>
      <c r="UQK28" s="92"/>
      <c r="UQL28" s="92"/>
      <c r="UQM28" s="92"/>
      <c r="UQN28" s="92"/>
      <c r="UQO28" s="92"/>
      <c r="UQP28" s="92"/>
      <c r="UQQ28" s="92"/>
      <c r="UQR28" s="92"/>
      <c r="UQS28" s="92"/>
      <c r="UQT28" s="92"/>
      <c r="UQU28" s="92"/>
      <c r="UQV28" s="92"/>
      <c r="UQW28" s="92"/>
      <c r="UQX28" s="92"/>
      <c r="UQY28" s="92"/>
      <c r="UQZ28" s="92"/>
      <c r="URA28" s="92"/>
      <c r="URB28" s="92"/>
      <c r="URC28" s="92"/>
      <c r="URD28" s="92"/>
      <c r="URE28" s="92"/>
      <c r="URF28" s="92"/>
      <c r="URG28" s="92"/>
      <c r="URH28" s="92"/>
      <c r="URI28" s="92"/>
      <c r="URJ28" s="92"/>
      <c r="URK28" s="92"/>
      <c r="URL28" s="92"/>
      <c r="URM28" s="92"/>
      <c r="URN28" s="92"/>
      <c r="URO28" s="92"/>
      <c r="URP28" s="92"/>
      <c r="URQ28" s="92"/>
      <c r="URR28" s="92"/>
      <c r="URS28" s="92"/>
      <c r="URT28" s="92"/>
      <c r="URU28" s="92"/>
      <c r="URV28" s="92"/>
      <c r="URW28" s="92"/>
      <c r="URX28" s="92"/>
      <c r="URY28" s="92"/>
      <c r="URZ28" s="92"/>
      <c r="USA28" s="92"/>
      <c r="USB28" s="92"/>
      <c r="USC28" s="92"/>
      <c r="USD28" s="92"/>
      <c r="USE28" s="92"/>
      <c r="USF28" s="92"/>
      <c r="USG28" s="92"/>
      <c r="USH28" s="92"/>
      <c r="USI28" s="92"/>
      <c r="USJ28" s="92"/>
      <c r="USK28" s="92"/>
      <c r="USL28" s="92"/>
      <c r="USM28" s="92"/>
      <c r="USN28" s="92"/>
      <c r="USO28" s="92"/>
      <c r="USP28" s="92"/>
      <c r="USQ28" s="92"/>
      <c r="USR28" s="92"/>
      <c r="USS28" s="92"/>
      <c r="UST28" s="92"/>
      <c r="USU28" s="92"/>
      <c r="USV28" s="92"/>
      <c r="USW28" s="92"/>
      <c r="USX28" s="92"/>
      <c r="USY28" s="92"/>
      <c r="USZ28" s="92"/>
      <c r="UTA28" s="92"/>
      <c r="UTB28" s="92"/>
      <c r="UTC28" s="92"/>
      <c r="UTD28" s="92"/>
      <c r="UTE28" s="92"/>
      <c r="UTF28" s="92"/>
      <c r="UTG28" s="92"/>
      <c r="UTH28" s="92"/>
      <c r="UTI28" s="92"/>
      <c r="UTJ28" s="92"/>
      <c r="UTK28" s="92"/>
      <c r="UTL28" s="92"/>
      <c r="UTM28" s="92"/>
      <c r="UTN28" s="92"/>
      <c r="UTO28" s="92"/>
      <c r="UTP28" s="92"/>
      <c r="UTQ28" s="92"/>
      <c r="UTR28" s="92"/>
      <c r="UTS28" s="92"/>
      <c r="UTT28" s="92"/>
      <c r="UTU28" s="92"/>
      <c r="UTV28" s="92"/>
      <c r="UTW28" s="92"/>
      <c r="UTX28" s="92"/>
      <c r="UTY28" s="92"/>
      <c r="UTZ28" s="92"/>
      <c r="UUA28" s="92"/>
      <c r="UUB28" s="92"/>
      <c r="UUC28" s="92"/>
      <c r="UUD28" s="92"/>
      <c r="UUE28" s="92"/>
      <c r="UUF28" s="92"/>
      <c r="UUG28" s="92"/>
      <c r="UUH28" s="92"/>
      <c r="UUI28" s="92"/>
      <c r="UUJ28" s="92"/>
      <c r="UUK28" s="92"/>
      <c r="UUL28" s="92"/>
      <c r="UUM28" s="92"/>
      <c r="UUN28" s="92"/>
      <c r="UUO28" s="92"/>
      <c r="UUP28" s="92"/>
      <c r="UUQ28" s="92"/>
      <c r="UUR28" s="92"/>
      <c r="UUS28" s="92"/>
      <c r="UUT28" s="92"/>
      <c r="UUU28" s="92"/>
      <c r="UUV28" s="92"/>
      <c r="UUW28" s="92"/>
      <c r="UUX28" s="92"/>
      <c r="UUY28" s="92"/>
      <c r="UUZ28" s="92"/>
      <c r="UVA28" s="92"/>
      <c r="UVB28" s="92"/>
      <c r="UVC28" s="92"/>
      <c r="UVD28" s="92"/>
      <c r="UVE28" s="92"/>
      <c r="UVF28" s="92"/>
      <c r="UVG28" s="92"/>
      <c r="UVH28" s="92"/>
      <c r="UVI28" s="92"/>
      <c r="UVJ28" s="92"/>
      <c r="UVK28" s="92"/>
      <c r="UVL28" s="92"/>
      <c r="UVM28" s="92"/>
      <c r="UVN28" s="92"/>
      <c r="UVO28" s="92"/>
      <c r="UVP28" s="92"/>
      <c r="UVQ28" s="92"/>
      <c r="UVR28" s="92"/>
      <c r="UVS28" s="92"/>
      <c r="UVT28" s="92"/>
      <c r="UVU28" s="92"/>
      <c r="UVV28" s="92"/>
      <c r="UVW28" s="92"/>
      <c r="UVX28" s="92"/>
      <c r="UVY28" s="92"/>
      <c r="UVZ28" s="92"/>
      <c r="UWA28" s="92"/>
      <c r="UWB28" s="92"/>
      <c r="UWC28" s="92"/>
      <c r="UWD28" s="92"/>
      <c r="UWE28" s="92"/>
      <c r="UWF28" s="92"/>
      <c r="UWG28" s="92"/>
      <c r="UWH28" s="92"/>
      <c r="UWI28" s="92"/>
      <c r="UWJ28" s="92"/>
      <c r="UWK28" s="92"/>
      <c r="UWL28" s="92"/>
      <c r="UWM28" s="92"/>
      <c r="UWN28" s="92"/>
      <c r="UWO28" s="92"/>
      <c r="UWP28" s="92"/>
      <c r="UWQ28" s="92"/>
      <c r="UWR28" s="92"/>
      <c r="UWS28" s="92"/>
      <c r="UWT28" s="92"/>
      <c r="UWU28" s="92"/>
      <c r="UWV28" s="92"/>
      <c r="UWW28" s="92"/>
      <c r="UWX28" s="92"/>
      <c r="UWY28" s="92"/>
      <c r="UWZ28" s="92"/>
      <c r="UXA28" s="92"/>
      <c r="UXB28" s="92"/>
      <c r="UXC28" s="92"/>
      <c r="UXD28" s="92"/>
      <c r="UXE28" s="92"/>
      <c r="UXF28" s="92"/>
      <c r="UXG28" s="92"/>
      <c r="UXH28" s="92"/>
      <c r="UXI28" s="92"/>
      <c r="UXJ28" s="92"/>
      <c r="UXK28" s="92"/>
      <c r="UXL28" s="92"/>
      <c r="UXM28" s="92"/>
      <c r="UXN28" s="92"/>
      <c r="UXO28" s="92"/>
      <c r="UXP28" s="92"/>
      <c r="UXQ28" s="92"/>
      <c r="UXR28" s="92"/>
      <c r="UXS28" s="92"/>
      <c r="UXT28" s="92"/>
      <c r="UXU28" s="92"/>
      <c r="UXV28" s="92"/>
      <c r="UXW28" s="92"/>
      <c r="UXX28" s="92"/>
      <c r="UXY28" s="92"/>
      <c r="UXZ28" s="92"/>
      <c r="UYA28" s="92"/>
      <c r="UYB28" s="92"/>
      <c r="UYC28" s="92"/>
      <c r="UYD28" s="92"/>
      <c r="UYE28" s="92"/>
      <c r="UYF28" s="92"/>
      <c r="UYG28" s="92"/>
      <c r="UYH28" s="92"/>
      <c r="UYI28" s="92"/>
      <c r="UYJ28" s="92"/>
      <c r="UYK28" s="92"/>
      <c r="UYL28" s="92"/>
      <c r="UYM28" s="92"/>
      <c r="UYN28" s="92"/>
      <c r="UYO28" s="92"/>
      <c r="UYP28" s="92"/>
      <c r="UYQ28" s="92"/>
      <c r="UYR28" s="92"/>
      <c r="UYS28" s="92"/>
      <c r="UYT28" s="92"/>
      <c r="UYU28" s="92"/>
      <c r="UYV28" s="92"/>
      <c r="UYW28" s="92"/>
      <c r="UYX28" s="92"/>
      <c r="UYY28" s="92"/>
      <c r="UYZ28" s="92"/>
      <c r="UZA28" s="92"/>
      <c r="UZB28" s="92"/>
      <c r="UZC28" s="92"/>
      <c r="UZD28" s="92"/>
      <c r="UZE28" s="92"/>
      <c r="UZF28" s="92"/>
      <c r="UZG28" s="92"/>
      <c r="UZH28" s="92"/>
      <c r="UZI28" s="92"/>
      <c r="UZJ28" s="92"/>
      <c r="UZK28" s="92"/>
      <c r="UZL28" s="92"/>
      <c r="UZM28" s="92"/>
      <c r="UZN28" s="92"/>
      <c r="UZO28" s="92"/>
      <c r="UZP28" s="92"/>
      <c r="UZQ28" s="92"/>
      <c r="UZR28" s="92"/>
      <c r="UZS28" s="92"/>
      <c r="UZT28" s="92"/>
      <c r="UZU28" s="92"/>
      <c r="UZV28" s="92"/>
      <c r="UZW28" s="92"/>
      <c r="UZX28" s="92"/>
      <c r="UZY28" s="92"/>
      <c r="UZZ28" s="92"/>
      <c r="VAA28" s="92"/>
      <c r="VAB28" s="92"/>
      <c r="VAC28" s="92"/>
      <c r="VAD28" s="92"/>
      <c r="VAE28" s="92"/>
      <c r="VAF28" s="92"/>
      <c r="VAG28" s="92"/>
      <c r="VAH28" s="92"/>
      <c r="VAI28" s="92"/>
      <c r="VAJ28" s="92"/>
      <c r="VAK28" s="92"/>
      <c r="VAL28" s="92"/>
      <c r="VAM28" s="92"/>
      <c r="VAN28" s="92"/>
      <c r="VAO28" s="92"/>
      <c r="VAP28" s="92"/>
      <c r="VAQ28" s="92"/>
      <c r="VAR28" s="92"/>
      <c r="VAS28" s="92"/>
      <c r="VAT28" s="92"/>
      <c r="VAU28" s="92"/>
      <c r="VAV28" s="92"/>
      <c r="VAW28" s="92"/>
      <c r="VAX28" s="92"/>
      <c r="VAY28" s="92"/>
      <c r="VAZ28" s="92"/>
      <c r="VBA28" s="92"/>
      <c r="VBB28" s="92"/>
      <c r="VBC28" s="92"/>
      <c r="VBD28" s="92"/>
      <c r="VBE28" s="92"/>
      <c r="VBF28" s="92"/>
      <c r="VBG28" s="92"/>
      <c r="VBH28" s="92"/>
      <c r="VBI28" s="92"/>
      <c r="VBJ28" s="92"/>
      <c r="VBK28" s="92"/>
      <c r="VBL28" s="92"/>
      <c r="VBM28" s="92"/>
      <c r="VBN28" s="92"/>
      <c r="VBO28" s="92"/>
      <c r="VBP28" s="92"/>
      <c r="VBQ28" s="92"/>
      <c r="VBR28" s="92"/>
      <c r="VBS28" s="92"/>
      <c r="VBT28" s="92"/>
      <c r="VBU28" s="92"/>
      <c r="VBV28" s="92"/>
      <c r="VBW28" s="92"/>
      <c r="VBX28" s="92"/>
      <c r="VBY28" s="92"/>
      <c r="VBZ28" s="92"/>
      <c r="VCA28" s="92"/>
      <c r="VCB28" s="92"/>
      <c r="VCC28" s="92"/>
      <c r="VCD28" s="92"/>
      <c r="VCE28" s="92"/>
      <c r="VCF28" s="92"/>
      <c r="VCG28" s="92"/>
      <c r="VCH28" s="92"/>
      <c r="VCI28" s="92"/>
      <c r="VCJ28" s="92"/>
      <c r="VCK28" s="92"/>
      <c r="VCL28" s="92"/>
      <c r="VCM28" s="92"/>
      <c r="VCN28" s="92"/>
      <c r="VCO28" s="92"/>
      <c r="VCP28" s="92"/>
      <c r="VCQ28" s="92"/>
      <c r="VCR28" s="92"/>
      <c r="VCS28" s="92"/>
      <c r="VCT28" s="92"/>
      <c r="VCU28" s="92"/>
      <c r="VCV28" s="92"/>
      <c r="VCW28" s="92"/>
      <c r="VCX28" s="92"/>
      <c r="VCY28" s="92"/>
      <c r="VCZ28" s="92"/>
      <c r="VDA28" s="92"/>
      <c r="VDB28" s="92"/>
      <c r="VDC28" s="92"/>
      <c r="VDD28" s="92"/>
      <c r="VDE28" s="92"/>
      <c r="VDF28" s="92"/>
      <c r="VDG28" s="92"/>
      <c r="VDH28" s="92"/>
      <c r="VDI28" s="92"/>
      <c r="VDJ28" s="92"/>
      <c r="VDK28" s="92"/>
      <c r="VDL28" s="92"/>
      <c r="VDM28" s="92"/>
      <c r="VDN28" s="92"/>
      <c r="VDO28" s="92"/>
      <c r="VDP28" s="92"/>
      <c r="VDQ28" s="92"/>
      <c r="VDR28" s="92"/>
      <c r="VDS28" s="92"/>
      <c r="VDT28" s="92"/>
      <c r="VDU28" s="92"/>
      <c r="VDV28" s="92"/>
      <c r="VDW28" s="92"/>
      <c r="VDX28" s="92"/>
      <c r="VDY28" s="92"/>
      <c r="VDZ28" s="92"/>
      <c r="VEA28" s="92"/>
      <c r="VEB28" s="92"/>
      <c r="VEC28" s="92"/>
      <c r="VED28" s="92"/>
      <c r="VEE28" s="92"/>
      <c r="VEF28" s="92"/>
      <c r="VEG28" s="92"/>
      <c r="VEH28" s="92"/>
      <c r="VEI28" s="92"/>
      <c r="VEJ28" s="92"/>
      <c r="VEK28" s="92"/>
      <c r="VEL28" s="92"/>
      <c r="VEM28" s="92"/>
      <c r="VEN28" s="92"/>
      <c r="VEO28" s="92"/>
      <c r="VEP28" s="92"/>
      <c r="VEQ28" s="92"/>
      <c r="VER28" s="92"/>
      <c r="VES28" s="92"/>
      <c r="VET28" s="92"/>
      <c r="VEU28" s="92"/>
      <c r="VEV28" s="92"/>
      <c r="VEW28" s="92"/>
      <c r="VEX28" s="92"/>
      <c r="VEY28" s="92"/>
      <c r="VEZ28" s="92"/>
      <c r="VFA28" s="92"/>
      <c r="VFB28" s="92"/>
      <c r="VFC28" s="92"/>
      <c r="VFD28" s="92"/>
      <c r="VFE28" s="92"/>
      <c r="VFF28" s="92"/>
      <c r="VFG28" s="92"/>
      <c r="VFH28" s="92"/>
      <c r="VFI28" s="92"/>
      <c r="VFJ28" s="92"/>
      <c r="VFK28" s="92"/>
      <c r="VFL28" s="92"/>
      <c r="VFM28" s="92"/>
      <c r="VFN28" s="92"/>
      <c r="VFO28" s="92"/>
      <c r="VFP28" s="92"/>
      <c r="VFQ28" s="92"/>
      <c r="VFR28" s="92"/>
      <c r="VFS28" s="92"/>
      <c r="VFT28" s="92"/>
      <c r="VFU28" s="92"/>
      <c r="VFV28" s="92"/>
      <c r="VFW28" s="92"/>
      <c r="VFX28" s="92"/>
      <c r="VFY28" s="92"/>
      <c r="VFZ28" s="92"/>
      <c r="VGA28" s="92"/>
      <c r="VGB28" s="92"/>
      <c r="VGC28" s="92"/>
      <c r="VGD28" s="92"/>
      <c r="VGE28" s="92"/>
      <c r="VGF28" s="92"/>
      <c r="VGG28" s="92"/>
      <c r="VGH28" s="92"/>
      <c r="VGI28" s="92"/>
      <c r="VGJ28" s="92"/>
      <c r="VGK28" s="92"/>
      <c r="VGL28" s="92"/>
      <c r="VGM28" s="92"/>
      <c r="VGN28" s="92"/>
      <c r="VGO28" s="92"/>
      <c r="VGP28" s="92"/>
      <c r="VGQ28" s="92"/>
      <c r="VGR28" s="92"/>
      <c r="VGS28" s="92"/>
      <c r="VGT28" s="92"/>
      <c r="VGU28" s="92"/>
      <c r="VGV28" s="92"/>
      <c r="VGW28" s="92"/>
      <c r="VGX28" s="92"/>
      <c r="VGY28" s="92"/>
      <c r="VGZ28" s="92"/>
      <c r="VHA28" s="92"/>
      <c r="VHB28" s="92"/>
      <c r="VHC28" s="92"/>
      <c r="VHD28" s="92"/>
      <c r="VHE28" s="92"/>
      <c r="VHF28" s="92"/>
      <c r="VHG28" s="92"/>
      <c r="VHH28" s="92"/>
      <c r="VHI28" s="92"/>
      <c r="VHJ28" s="92"/>
      <c r="VHK28" s="92"/>
      <c r="VHL28" s="92"/>
      <c r="VHM28" s="92"/>
      <c r="VHN28" s="92"/>
      <c r="VHO28" s="92"/>
      <c r="VHP28" s="92"/>
      <c r="VHQ28" s="92"/>
      <c r="VHR28" s="92"/>
      <c r="VHS28" s="92"/>
      <c r="VHT28" s="92"/>
      <c r="VHU28" s="92"/>
      <c r="VHV28" s="92"/>
      <c r="VHW28" s="92"/>
      <c r="VHX28" s="92"/>
      <c r="VHY28" s="92"/>
      <c r="VHZ28" s="92"/>
      <c r="VIA28" s="92"/>
      <c r="VIB28" s="92"/>
      <c r="VIC28" s="92"/>
      <c r="VID28" s="92"/>
      <c r="VIE28" s="92"/>
      <c r="VIF28" s="92"/>
      <c r="VIG28" s="92"/>
      <c r="VIH28" s="92"/>
      <c r="VII28" s="92"/>
      <c r="VIJ28" s="92"/>
      <c r="VIK28" s="92"/>
      <c r="VIL28" s="92"/>
      <c r="VIM28" s="92"/>
      <c r="VIN28" s="92"/>
      <c r="VIO28" s="92"/>
      <c r="VIP28" s="92"/>
      <c r="VIQ28" s="92"/>
      <c r="VIR28" s="92"/>
      <c r="VIS28" s="92"/>
      <c r="VIT28" s="92"/>
      <c r="VIU28" s="92"/>
      <c r="VIV28" s="92"/>
      <c r="VIW28" s="92"/>
      <c r="VIX28" s="92"/>
      <c r="VIY28" s="92"/>
      <c r="VIZ28" s="92"/>
      <c r="VJA28" s="92"/>
      <c r="VJB28" s="92"/>
      <c r="VJC28" s="92"/>
      <c r="VJD28" s="92"/>
      <c r="VJE28" s="92"/>
      <c r="VJF28" s="92"/>
      <c r="VJG28" s="92"/>
      <c r="VJH28" s="92"/>
      <c r="VJI28" s="92"/>
      <c r="VJJ28" s="92"/>
      <c r="VJK28" s="92"/>
      <c r="VJL28" s="92"/>
      <c r="VJM28" s="92"/>
      <c r="VJN28" s="92"/>
      <c r="VJO28" s="92"/>
      <c r="VJP28" s="92"/>
      <c r="VJQ28" s="92"/>
      <c r="VJR28" s="92"/>
      <c r="VJS28" s="92"/>
      <c r="VJT28" s="92"/>
      <c r="VJU28" s="92"/>
      <c r="VJV28" s="92"/>
      <c r="VJW28" s="92"/>
      <c r="VJX28" s="92"/>
      <c r="VJY28" s="92"/>
      <c r="VJZ28" s="92"/>
      <c r="VKA28" s="92"/>
      <c r="VKB28" s="92"/>
      <c r="VKC28" s="92"/>
      <c r="VKD28" s="92"/>
      <c r="VKE28" s="92"/>
      <c r="VKF28" s="92"/>
      <c r="VKG28" s="92"/>
      <c r="VKH28" s="92"/>
      <c r="VKI28" s="92"/>
      <c r="VKJ28" s="92"/>
      <c r="VKK28" s="92"/>
      <c r="VKL28" s="92"/>
      <c r="VKM28" s="92"/>
      <c r="VKN28" s="92"/>
      <c r="VKO28" s="92"/>
      <c r="VKP28" s="92"/>
      <c r="VKQ28" s="92"/>
      <c r="VKR28" s="92"/>
      <c r="VKS28" s="92"/>
      <c r="VKT28" s="92"/>
      <c r="VKU28" s="92"/>
      <c r="VKV28" s="92"/>
      <c r="VKW28" s="92"/>
      <c r="VKX28" s="92"/>
      <c r="VKY28" s="92"/>
      <c r="VKZ28" s="92"/>
      <c r="VLA28" s="92"/>
      <c r="VLB28" s="92"/>
      <c r="VLC28" s="92"/>
      <c r="VLD28" s="92"/>
      <c r="VLE28" s="92"/>
      <c r="VLF28" s="92"/>
      <c r="VLG28" s="92"/>
      <c r="VLH28" s="92"/>
      <c r="VLI28" s="92"/>
      <c r="VLJ28" s="92"/>
      <c r="VLK28" s="92"/>
      <c r="VLL28" s="92"/>
      <c r="VLM28" s="92"/>
      <c r="VLN28" s="92"/>
      <c r="VLO28" s="92"/>
      <c r="VLP28" s="92"/>
      <c r="VLQ28" s="92"/>
      <c r="VLR28" s="92"/>
      <c r="VLS28" s="92"/>
      <c r="VLT28" s="92"/>
      <c r="VLU28" s="92"/>
      <c r="VLV28" s="92"/>
      <c r="VLW28" s="92"/>
      <c r="VLX28" s="92"/>
      <c r="VLY28" s="92"/>
      <c r="VLZ28" s="92"/>
      <c r="VMA28" s="92"/>
      <c r="VMB28" s="92"/>
      <c r="VMC28" s="92"/>
      <c r="VMD28" s="92"/>
      <c r="VME28" s="92"/>
      <c r="VMF28" s="92"/>
      <c r="VMG28" s="92"/>
      <c r="VMH28" s="92"/>
      <c r="VMI28" s="92"/>
      <c r="VMJ28" s="92"/>
      <c r="VMK28" s="92"/>
      <c r="VML28" s="92"/>
      <c r="VMM28" s="92"/>
      <c r="VMN28" s="92"/>
      <c r="VMO28" s="92"/>
      <c r="VMP28" s="92"/>
      <c r="VMQ28" s="92"/>
      <c r="VMR28" s="92"/>
      <c r="VMS28" s="92"/>
      <c r="VMT28" s="92"/>
      <c r="VMU28" s="92"/>
      <c r="VMV28" s="92"/>
      <c r="VMW28" s="92"/>
      <c r="VMX28" s="92"/>
      <c r="VMY28" s="92"/>
      <c r="VMZ28" s="92"/>
      <c r="VNA28" s="92"/>
      <c r="VNB28" s="92"/>
      <c r="VNC28" s="92"/>
      <c r="VND28" s="92"/>
      <c r="VNE28" s="92"/>
      <c r="VNF28" s="92"/>
      <c r="VNG28" s="92"/>
      <c r="VNH28" s="92"/>
      <c r="VNI28" s="92"/>
      <c r="VNJ28" s="92"/>
      <c r="VNK28" s="92"/>
      <c r="VNL28" s="92"/>
      <c r="VNM28" s="92"/>
      <c r="VNN28" s="92"/>
      <c r="VNO28" s="92"/>
      <c r="VNP28" s="92"/>
      <c r="VNQ28" s="92"/>
      <c r="VNR28" s="92"/>
      <c r="VNS28" s="92"/>
      <c r="VNT28" s="92"/>
      <c r="VNU28" s="92"/>
      <c r="VNV28" s="92"/>
      <c r="VNW28" s="92"/>
      <c r="VNX28" s="92"/>
      <c r="VNY28" s="92"/>
      <c r="VNZ28" s="92"/>
      <c r="VOA28" s="92"/>
      <c r="VOB28" s="92"/>
      <c r="VOC28" s="92"/>
      <c r="VOD28" s="92"/>
      <c r="VOE28" s="92"/>
      <c r="VOF28" s="92"/>
      <c r="VOG28" s="92"/>
      <c r="VOH28" s="92"/>
      <c r="VOI28" s="92"/>
      <c r="VOJ28" s="92"/>
      <c r="VOK28" s="92"/>
      <c r="VOL28" s="92"/>
      <c r="VOM28" s="92"/>
      <c r="VON28" s="92"/>
      <c r="VOO28" s="92"/>
      <c r="VOP28" s="92"/>
      <c r="VOQ28" s="92"/>
      <c r="VOR28" s="92"/>
      <c r="VOS28" s="92"/>
      <c r="VOT28" s="92"/>
      <c r="VOU28" s="92"/>
      <c r="VOV28" s="92"/>
      <c r="VOW28" s="92"/>
      <c r="VOX28" s="92"/>
      <c r="VOY28" s="92"/>
      <c r="VOZ28" s="92"/>
      <c r="VPA28" s="92"/>
      <c r="VPB28" s="92"/>
      <c r="VPC28" s="92"/>
      <c r="VPD28" s="92"/>
      <c r="VPE28" s="92"/>
      <c r="VPF28" s="92"/>
      <c r="VPG28" s="92"/>
      <c r="VPH28" s="92"/>
      <c r="VPI28" s="92"/>
      <c r="VPJ28" s="92"/>
      <c r="VPK28" s="92"/>
      <c r="VPL28" s="92"/>
      <c r="VPM28" s="92"/>
      <c r="VPN28" s="92"/>
      <c r="VPO28" s="92"/>
      <c r="VPP28" s="92"/>
      <c r="VPQ28" s="92"/>
      <c r="VPR28" s="92"/>
      <c r="VPS28" s="92"/>
      <c r="VPT28" s="92"/>
      <c r="VPU28" s="92"/>
      <c r="VPV28" s="92"/>
      <c r="VPW28" s="92"/>
      <c r="VPX28" s="92"/>
      <c r="VPY28" s="92"/>
      <c r="VPZ28" s="92"/>
      <c r="VQA28" s="92"/>
      <c r="VQB28" s="92"/>
      <c r="VQC28" s="92"/>
      <c r="VQD28" s="92"/>
      <c r="VQE28" s="92"/>
      <c r="VQF28" s="92"/>
      <c r="VQG28" s="92"/>
      <c r="VQH28" s="92"/>
      <c r="VQI28" s="92"/>
      <c r="VQJ28" s="92"/>
      <c r="VQK28" s="92"/>
      <c r="VQL28" s="92"/>
      <c r="VQM28" s="92"/>
      <c r="VQN28" s="92"/>
      <c r="VQO28" s="92"/>
      <c r="VQP28" s="92"/>
      <c r="VQQ28" s="92"/>
      <c r="VQR28" s="92"/>
      <c r="VQS28" s="92"/>
      <c r="VQT28" s="92"/>
      <c r="VQU28" s="92"/>
      <c r="VQV28" s="92"/>
      <c r="VQW28" s="92"/>
      <c r="VQX28" s="92"/>
      <c r="VQY28" s="92"/>
      <c r="VQZ28" s="92"/>
      <c r="VRA28" s="92"/>
      <c r="VRB28" s="92"/>
      <c r="VRC28" s="92"/>
      <c r="VRD28" s="92"/>
      <c r="VRE28" s="92"/>
      <c r="VRF28" s="92"/>
      <c r="VRG28" s="92"/>
      <c r="VRH28" s="92"/>
      <c r="VRI28" s="92"/>
      <c r="VRJ28" s="92"/>
      <c r="VRK28" s="92"/>
      <c r="VRL28" s="92"/>
      <c r="VRM28" s="92"/>
      <c r="VRN28" s="92"/>
      <c r="VRO28" s="92"/>
      <c r="VRP28" s="92"/>
      <c r="VRQ28" s="92"/>
      <c r="VRR28" s="92"/>
      <c r="VRS28" s="92"/>
      <c r="VRT28" s="92"/>
      <c r="VRU28" s="92"/>
      <c r="VRV28" s="92"/>
      <c r="VRW28" s="92"/>
      <c r="VRX28" s="92"/>
      <c r="VRY28" s="92"/>
      <c r="VRZ28" s="92"/>
      <c r="VSA28" s="92"/>
      <c r="VSB28" s="92"/>
      <c r="VSC28" s="92"/>
      <c r="VSD28" s="92"/>
      <c r="VSE28" s="92"/>
      <c r="VSF28" s="92"/>
      <c r="VSG28" s="92"/>
      <c r="VSH28" s="92"/>
      <c r="VSI28" s="92"/>
      <c r="VSJ28" s="92"/>
      <c r="VSK28" s="92"/>
      <c r="VSL28" s="92"/>
      <c r="VSM28" s="92"/>
      <c r="VSN28" s="92"/>
      <c r="VSO28" s="92"/>
      <c r="VSP28" s="92"/>
      <c r="VSQ28" s="92"/>
      <c r="VSR28" s="92"/>
      <c r="VSS28" s="92"/>
      <c r="VST28" s="92"/>
      <c r="VSU28" s="92"/>
      <c r="VSV28" s="92"/>
      <c r="VSW28" s="92"/>
      <c r="VSX28" s="92"/>
      <c r="VSY28" s="92"/>
      <c r="VSZ28" s="92"/>
      <c r="VTA28" s="92"/>
      <c r="VTB28" s="92"/>
      <c r="VTC28" s="92"/>
      <c r="VTD28" s="92"/>
      <c r="VTE28" s="92"/>
      <c r="VTF28" s="92"/>
      <c r="VTG28" s="92"/>
      <c r="VTH28" s="92"/>
      <c r="VTI28" s="92"/>
      <c r="VTJ28" s="92"/>
      <c r="VTK28" s="92"/>
      <c r="VTL28" s="92"/>
      <c r="VTM28" s="92"/>
      <c r="VTN28" s="92"/>
      <c r="VTO28" s="92"/>
      <c r="VTP28" s="92"/>
      <c r="VTQ28" s="92"/>
      <c r="VTR28" s="92"/>
      <c r="VTS28" s="92"/>
      <c r="VTT28" s="92"/>
      <c r="VTU28" s="92"/>
      <c r="VTV28" s="92"/>
      <c r="VTW28" s="92"/>
      <c r="VTX28" s="92"/>
      <c r="VTY28" s="92"/>
      <c r="VTZ28" s="92"/>
      <c r="VUA28" s="92"/>
      <c r="VUB28" s="92"/>
      <c r="VUC28" s="92"/>
      <c r="VUD28" s="92"/>
      <c r="VUE28" s="92"/>
      <c r="VUF28" s="92"/>
      <c r="VUG28" s="92"/>
      <c r="VUH28" s="92"/>
      <c r="VUI28" s="92"/>
      <c r="VUJ28" s="92"/>
      <c r="VUK28" s="92"/>
      <c r="VUL28" s="92"/>
      <c r="VUM28" s="92"/>
      <c r="VUN28" s="92"/>
      <c r="VUO28" s="92"/>
      <c r="VUP28" s="92"/>
      <c r="VUQ28" s="92"/>
      <c r="VUR28" s="92"/>
      <c r="VUS28" s="92"/>
      <c r="VUT28" s="92"/>
      <c r="VUU28" s="92"/>
      <c r="VUV28" s="92"/>
      <c r="VUW28" s="92"/>
      <c r="VUX28" s="92"/>
      <c r="VUY28" s="92"/>
      <c r="VUZ28" s="92"/>
      <c r="VVA28" s="92"/>
      <c r="VVB28" s="92"/>
      <c r="VVC28" s="92"/>
      <c r="VVD28" s="92"/>
      <c r="VVE28" s="92"/>
      <c r="VVF28" s="92"/>
      <c r="VVG28" s="92"/>
      <c r="VVH28" s="92"/>
      <c r="VVI28" s="92"/>
      <c r="VVJ28" s="92"/>
      <c r="VVK28" s="92"/>
      <c r="VVL28" s="92"/>
      <c r="VVM28" s="92"/>
      <c r="VVN28" s="92"/>
      <c r="VVO28" s="92"/>
      <c r="VVP28" s="92"/>
      <c r="VVQ28" s="92"/>
      <c r="VVR28" s="92"/>
      <c r="VVS28" s="92"/>
      <c r="VVT28" s="92"/>
      <c r="VVU28" s="92"/>
      <c r="VVV28" s="92"/>
      <c r="VVW28" s="92"/>
      <c r="VVX28" s="92"/>
      <c r="VVY28" s="92"/>
      <c r="VVZ28" s="92"/>
      <c r="VWA28" s="92"/>
      <c r="VWB28" s="92"/>
      <c r="VWC28" s="92"/>
      <c r="VWD28" s="92"/>
      <c r="VWE28" s="92"/>
      <c r="VWF28" s="92"/>
      <c r="VWG28" s="92"/>
      <c r="VWH28" s="92"/>
      <c r="VWI28" s="92"/>
      <c r="VWJ28" s="92"/>
      <c r="VWK28" s="92"/>
      <c r="VWL28" s="92"/>
      <c r="VWM28" s="92"/>
      <c r="VWN28" s="92"/>
      <c r="VWO28" s="92"/>
      <c r="VWP28" s="92"/>
      <c r="VWQ28" s="92"/>
      <c r="VWR28" s="92"/>
      <c r="VWS28" s="92"/>
      <c r="VWT28" s="92"/>
      <c r="VWU28" s="92"/>
      <c r="VWV28" s="92"/>
      <c r="VWW28" s="92"/>
      <c r="VWX28" s="92"/>
      <c r="VWY28" s="92"/>
      <c r="VWZ28" s="92"/>
      <c r="VXA28" s="92"/>
      <c r="VXB28" s="92"/>
      <c r="VXC28" s="92"/>
      <c r="VXD28" s="92"/>
      <c r="VXE28" s="92"/>
      <c r="VXF28" s="92"/>
      <c r="VXG28" s="92"/>
      <c r="VXH28" s="92"/>
      <c r="VXI28" s="92"/>
      <c r="VXJ28" s="92"/>
      <c r="VXK28" s="92"/>
      <c r="VXL28" s="92"/>
      <c r="VXM28" s="92"/>
      <c r="VXN28" s="92"/>
      <c r="VXO28" s="92"/>
      <c r="VXP28" s="92"/>
      <c r="VXQ28" s="92"/>
      <c r="VXR28" s="92"/>
      <c r="VXS28" s="92"/>
      <c r="VXT28" s="92"/>
      <c r="VXU28" s="92"/>
      <c r="VXV28" s="92"/>
      <c r="VXW28" s="92"/>
      <c r="VXX28" s="92"/>
      <c r="VXY28" s="92"/>
      <c r="VXZ28" s="92"/>
      <c r="VYA28" s="92"/>
      <c r="VYB28" s="92"/>
      <c r="VYC28" s="92"/>
      <c r="VYD28" s="92"/>
      <c r="VYE28" s="92"/>
      <c r="VYF28" s="92"/>
      <c r="VYG28" s="92"/>
      <c r="VYH28" s="92"/>
      <c r="VYI28" s="92"/>
      <c r="VYJ28" s="92"/>
      <c r="VYK28" s="92"/>
      <c r="VYL28" s="92"/>
      <c r="VYM28" s="92"/>
      <c r="VYN28" s="92"/>
      <c r="VYO28" s="92"/>
      <c r="VYP28" s="92"/>
      <c r="VYQ28" s="92"/>
      <c r="VYR28" s="92"/>
      <c r="VYS28" s="92"/>
      <c r="VYT28" s="92"/>
      <c r="VYU28" s="92"/>
      <c r="VYV28" s="92"/>
      <c r="VYW28" s="92"/>
      <c r="VYX28" s="92"/>
      <c r="VYY28" s="92"/>
      <c r="VYZ28" s="92"/>
      <c r="VZA28" s="92"/>
      <c r="VZB28" s="92"/>
      <c r="VZC28" s="92"/>
      <c r="VZD28" s="92"/>
      <c r="VZE28" s="92"/>
      <c r="VZF28" s="92"/>
      <c r="VZG28" s="92"/>
      <c r="VZH28" s="92"/>
      <c r="VZI28" s="92"/>
      <c r="VZJ28" s="92"/>
      <c r="VZK28" s="92"/>
      <c r="VZL28" s="92"/>
      <c r="VZM28" s="92"/>
      <c r="VZN28" s="92"/>
      <c r="VZO28" s="92"/>
      <c r="VZP28" s="92"/>
      <c r="VZQ28" s="92"/>
      <c r="VZR28" s="92"/>
      <c r="VZS28" s="92"/>
      <c r="VZT28" s="92"/>
      <c r="VZU28" s="92"/>
      <c r="VZV28" s="92"/>
      <c r="VZW28" s="92"/>
      <c r="VZX28" s="92"/>
      <c r="VZY28" s="92"/>
      <c r="VZZ28" s="92"/>
      <c r="WAA28" s="92"/>
      <c r="WAB28" s="92"/>
      <c r="WAC28" s="92"/>
      <c r="WAD28" s="92"/>
      <c r="WAE28" s="92"/>
      <c r="WAF28" s="92"/>
      <c r="WAG28" s="92"/>
      <c r="WAH28" s="92"/>
      <c r="WAI28" s="92"/>
      <c r="WAJ28" s="92"/>
      <c r="WAK28" s="92"/>
      <c r="WAL28" s="92"/>
      <c r="WAM28" s="92"/>
      <c r="WAN28" s="92"/>
      <c r="WAO28" s="92"/>
      <c r="WAP28" s="92"/>
      <c r="WAQ28" s="92"/>
      <c r="WAR28" s="92"/>
      <c r="WAS28" s="92"/>
      <c r="WAT28" s="92"/>
      <c r="WAU28" s="92"/>
      <c r="WAV28" s="92"/>
      <c r="WAW28" s="92"/>
      <c r="WAX28" s="92"/>
      <c r="WAY28" s="92"/>
      <c r="WAZ28" s="92"/>
      <c r="WBA28" s="92"/>
      <c r="WBB28" s="92"/>
      <c r="WBC28" s="92"/>
      <c r="WBD28" s="92"/>
      <c r="WBE28" s="92"/>
      <c r="WBF28" s="92"/>
      <c r="WBG28" s="92"/>
      <c r="WBH28" s="92"/>
      <c r="WBI28" s="92"/>
      <c r="WBJ28" s="92"/>
      <c r="WBK28" s="92"/>
      <c r="WBL28" s="92"/>
      <c r="WBM28" s="92"/>
      <c r="WBN28" s="92"/>
      <c r="WBO28" s="92"/>
      <c r="WBP28" s="92"/>
      <c r="WBQ28" s="92"/>
      <c r="WBR28" s="92"/>
      <c r="WBS28" s="92"/>
      <c r="WBT28" s="92"/>
      <c r="WBU28" s="92"/>
      <c r="WBV28" s="92"/>
      <c r="WBW28" s="92"/>
      <c r="WBX28" s="92"/>
      <c r="WBY28" s="92"/>
      <c r="WBZ28" s="92"/>
      <c r="WCA28" s="92"/>
      <c r="WCB28" s="92"/>
      <c r="WCC28" s="92"/>
      <c r="WCD28" s="92"/>
      <c r="WCE28" s="92"/>
      <c r="WCF28" s="92"/>
      <c r="WCG28" s="92"/>
      <c r="WCH28" s="92"/>
      <c r="WCI28" s="92"/>
      <c r="WCJ28" s="92"/>
      <c r="WCK28" s="92"/>
      <c r="WCL28" s="92"/>
      <c r="WCM28" s="92"/>
      <c r="WCN28" s="92"/>
      <c r="WCO28" s="92"/>
      <c r="WCP28" s="92"/>
      <c r="WCQ28" s="92"/>
      <c r="WCR28" s="92"/>
      <c r="WCS28" s="92"/>
      <c r="WCT28" s="92"/>
      <c r="WCU28" s="92"/>
      <c r="WCV28" s="92"/>
      <c r="WCW28" s="92"/>
      <c r="WCX28" s="92"/>
      <c r="WCY28" s="92"/>
      <c r="WCZ28" s="92"/>
      <c r="WDA28" s="92"/>
      <c r="WDB28" s="92"/>
      <c r="WDC28" s="92"/>
      <c r="WDD28" s="92"/>
      <c r="WDE28" s="92"/>
      <c r="WDF28" s="92"/>
      <c r="WDG28" s="92"/>
      <c r="WDH28" s="92"/>
      <c r="WDI28" s="92"/>
      <c r="WDJ28" s="92"/>
      <c r="WDK28" s="92"/>
      <c r="WDL28" s="92"/>
      <c r="WDM28" s="92"/>
      <c r="WDN28" s="92"/>
      <c r="WDO28" s="92"/>
      <c r="WDP28" s="92"/>
      <c r="WDQ28" s="92"/>
      <c r="WDR28" s="92"/>
      <c r="WDS28" s="92"/>
      <c r="WDT28" s="92"/>
      <c r="WDU28" s="92"/>
      <c r="WDV28" s="92"/>
      <c r="WDW28" s="92"/>
      <c r="WDX28" s="92"/>
      <c r="WDY28" s="92"/>
      <c r="WDZ28" s="92"/>
      <c r="WEA28" s="92"/>
      <c r="WEB28" s="92"/>
      <c r="WEC28" s="92"/>
      <c r="WED28" s="92"/>
      <c r="WEE28" s="92"/>
      <c r="WEF28" s="92"/>
      <c r="WEG28" s="92"/>
      <c r="WEH28" s="92"/>
      <c r="WEI28" s="92"/>
      <c r="WEJ28" s="92"/>
      <c r="WEK28" s="92"/>
      <c r="WEL28" s="92"/>
      <c r="WEM28" s="92"/>
      <c r="WEN28" s="92"/>
      <c r="WEO28" s="92"/>
      <c r="WEP28" s="92"/>
      <c r="WEQ28" s="92"/>
      <c r="WER28" s="92"/>
      <c r="WES28" s="92"/>
      <c r="WET28" s="92"/>
      <c r="WEU28" s="92"/>
      <c r="WEV28" s="92"/>
      <c r="WEW28" s="92"/>
      <c r="WEX28" s="92"/>
      <c r="WEY28" s="92"/>
      <c r="WEZ28" s="92"/>
      <c r="WFA28" s="92"/>
      <c r="WFB28" s="92"/>
      <c r="WFC28" s="92"/>
      <c r="WFD28" s="92"/>
      <c r="WFE28" s="92"/>
      <c r="WFF28" s="92"/>
      <c r="WFG28" s="92"/>
      <c r="WFH28" s="92"/>
      <c r="WFI28" s="92"/>
      <c r="WFJ28" s="92"/>
      <c r="WFK28" s="92"/>
      <c r="WFL28" s="92"/>
      <c r="WFM28" s="92"/>
      <c r="WFN28" s="92"/>
      <c r="WFO28" s="92"/>
      <c r="WFP28" s="92"/>
      <c r="WFQ28" s="92"/>
      <c r="WFR28" s="92"/>
      <c r="WFS28" s="92"/>
      <c r="WFT28" s="92"/>
      <c r="WFU28" s="92"/>
      <c r="WFV28" s="92"/>
      <c r="WFW28" s="92"/>
      <c r="WFX28" s="92"/>
      <c r="WFY28" s="92"/>
      <c r="WFZ28" s="92"/>
      <c r="WGA28" s="92"/>
      <c r="WGB28" s="92"/>
      <c r="WGC28" s="92"/>
      <c r="WGD28" s="92"/>
      <c r="WGE28" s="92"/>
      <c r="WGF28" s="92"/>
      <c r="WGG28" s="92"/>
      <c r="WGH28" s="92"/>
      <c r="WGI28" s="92"/>
      <c r="WGJ28" s="92"/>
      <c r="WGK28" s="92"/>
      <c r="WGL28" s="92"/>
      <c r="WGM28" s="92"/>
      <c r="WGN28" s="92"/>
      <c r="WGO28" s="92"/>
      <c r="WGP28" s="92"/>
      <c r="WGQ28" s="92"/>
      <c r="WGR28" s="92"/>
      <c r="WGS28" s="92"/>
      <c r="WGT28" s="92"/>
      <c r="WGU28" s="92"/>
      <c r="WGV28" s="92"/>
      <c r="WGW28" s="92"/>
      <c r="WGX28" s="92"/>
      <c r="WGY28" s="92"/>
      <c r="WGZ28" s="92"/>
      <c r="WHA28" s="92"/>
      <c r="WHB28" s="92"/>
      <c r="WHC28" s="92"/>
      <c r="WHD28" s="92"/>
      <c r="WHE28" s="92"/>
      <c r="WHF28" s="92"/>
      <c r="WHG28" s="92"/>
      <c r="WHH28" s="92"/>
      <c r="WHI28" s="92"/>
      <c r="WHJ28" s="92"/>
      <c r="WHK28" s="92"/>
      <c r="WHL28" s="92"/>
      <c r="WHM28" s="92"/>
      <c r="WHN28" s="92"/>
      <c r="WHO28" s="92"/>
      <c r="WHP28" s="92"/>
      <c r="WHQ28" s="92"/>
      <c r="WHR28" s="92"/>
      <c r="WHS28" s="92"/>
      <c r="WHT28" s="92"/>
      <c r="WHU28" s="92"/>
      <c r="WHV28" s="92"/>
      <c r="WHW28" s="92"/>
      <c r="WHX28" s="92"/>
      <c r="WHY28" s="92"/>
      <c r="WHZ28" s="92"/>
      <c r="WIA28" s="92"/>
      <c r="WIB28" s="92"/>
      <c r="WIC28" s="92"/>
      <c r="WID28" s="92"/>
      <c r="WIE28" s="92"/>
      <c r="WIF28" s="92"/>
      <c r="WIG28" s="92"/>
      <c r="WIH28" s="92"/>
      <c r="WII28" s="92"/>
      <c r="WIJ28" s="92"/>
      <c r="WIK28" s="92"/>
      <c r="WIL28" s="92"/>
      <c r="WIM28" s="92"/>
      <c r="WIN28" s="92"/>
      <c r="WIO28" s="92"/>
      <c r="WIP28" s="92"/>
      <c r="WIQ28" s="92"/>
      <c r="WIR28" s="92"/>
      <c r="WIS28" s="92"/>
      <c r="WIT28" s="92"/>
      <c r="WIU28" s="92"/>
      <c r="WIV28" s="92"/>
      <c r="WIW28" s="92"/>
      <c r="WIX28" s="92"/>
      <c r="WIY28" s="92"/>
      <c r="WIZ28" s="92"/>
      <c r="WJA28" s="92"/>
      <c r="WJB28" s="92"/>
      <c r="WJC28" s="92"/>
      <c r="WJD28" s="92"/>
      <c r="WJE28" s="92"/>
      <c r="WJF28" s="92"/>
      <c r="WJG28" s="92"/>
      <c r="WJH28" s="92"/>
      <c r="WJI28" s="92"/>
      <c r="WJJ28" s="92"/>
      <c r="WJK28" s="92"/>
      <c r="WJL28" s="92"/>
      <c r="WJM28" s="92"/>
      <c r="WJN28" s="92"/>
      <c r="WJO28" s="92"/>
      <c r="WJP28" s="92"/>
      <c r="WJQ28" s="92"/>
      <c r="WJR28" s="92"/>
      <c r="WJS28" s="92"/>
      <c r="WJT28" s="92"/>
      <c r="WJU28" s="92"/>
      <c r="WJV28" s="92"/>
      <c r="WJW28" s="92"/>
      <c r="WJX28" s="92"/>
      <c r="WJY28" s="92"/>
      <c r="WJZ28" s="92"/>
      <c r="WKA28" s="92"/>
      <c r="WKB28" s="92"/>
      <c r="WKC28" s="92"/>
      <c r="WKD28" s="92"/>
      <c r="WKE28" s="92"/>
      <c r="WKF28" s="92"/>
      <c r="WKG28" s="92"/>
      <c r="WKH28" s="92"/>
      <c r="WKI28" s="92"/>
      <c r="WKJ28" s="92"/>
      <c r="WKK28" s="92"/>
      <c r="WKL28" s="92"/>
      <c r="WKM28" s="92"/>
      <c r="WKN28" s="92"/>
      <c r="WKO28" s="92"/>
      <c r="WKP28" s="92"/>
      <c r="WKQ28" s="92"/>
      <c r="WKR28" s="92"/>
      <c r="WKS28" s="92"/>
      <c r="WKT28" s="92"/>
      <c r="WKU28" s="92"/>
      <c r="WKV28" s="92"/>
      <c r="WKW28" s="92"/>
      <c r="WKX28" s="92"/>
      <c r="WKY28" s="92"/>
      <c r="WKZ28" s="92"/>
      <c r="WLA28" s="92"/>
      <c r="WLB28" s="92"/>
      <c r="WLC28" s="92"/>
      <c r="WLD28" s="92"/>
      <c r="WLE28" s="92"/>
      <c r="WLF28" s="92"/>
      <c r="WLG28" s="92"/>
      <c r="WLH28" s="92"/>
      <c r="WLI28" s="92"/>
      <c r="WLJ28" s="92"/>
      <c r="WLK28" s="92"/>
      <c r="WLL28" s="92"/>
      <c r="WLM28" s="92"/>
      <c r="WLN28" s="92"/>
      <c r="WLO28" s="92"/>
      <c r="WLP28" s="92"/>
      <c r="WLQ28" s="92"/>
      <c r="WLR28" s="92"/>
      <c r="WLS28" s="92"/>
      <c r="WLT28" s="92"/>
      <c r="WLU28" s="92"/>
      <c r="WLV28" s="92"/>
      <c r="WLW28" s="92"/>
      <c r="WLX28" s="92"/>
      <c r="WLY28" s="92"/>
      <c r="WLZ28" s="92"/>
      <c r="WMA28" s="92"/>
      <c r="WMB28" s="92"/>
      <c r="WMC28" s="92"/>
      <c r="WMD28" s="92"/>
      <c r="WME28" s="92"/>
      <c r="WMF28" s="92"/>
      <c r="WMG28" s="92"/>
      <c r="WMH28" s="92"/>
      <c r="WMI28" s="92"/>
      <c r="WMJ28" s="92"/>
      <c r="WMK28" s="92"/>
      <c r="WML28" s="92"/>
      <c r="WMM28" s="92"/>
      <c r="WMN28" s="92"/>
      <c r="WMO28" s="92"/>
      <c r="WMP28" s="92"/>
      <c r="WMQ28" s="92"/>
      <c r="WMR28" s="92"/>
      <c r="WMS28" s="92"/>
      <c r="WMT28" s="92"/>
      <c r="WMU28" s="92"/>
      <c r="WMV28" s="92"/>
      <c r="WMW28" s="92"/>
      <c r="WMX28" s="92"/>
      <c r="WMY28" s="92"/>
      <c r="WMZ28" s="92"/>
      <c r="WNA28" s="92"/>
      <c r="WNB28" s="92"/>
      <c r="WNC28" s="92"/>
      <c r="WND28" s="92"/>
      <c r="WNE28" s="92"/>
      <c r="WNF28" s="92"/>
      <c r="WNG28" s="92"/>
      <c r="WNH28" s="92"/>
      <c r="WNI28" s="92"/>
      <c r="WNJ28" s="92"/>
      <c r="WNK28" s="92"/>
      <c r="WNL28" s="92"/>
      <c r="WNM28" s="92"/>
      <c r="WNN28" s="92"/>
      <c r="WNO28" s="92"/>
      <c r="WNP28" s="92"/>
      <c r="WNQ28" s="92"/>
      <c r="WNR28" s="92"/>
      <c r="WNS28" s="92"/>
      <c r="WNT28" s="92"/>
      <c r="WNU28" s="92"/>
      <c r="WNV28" s="92"/>
      <c r="WNW28" s="92"/>
      <c r="WNX28" s="92"/>
      <c r="WNY28" s="92"/>
      <c r="WNZ28" s="92"/>
      <c r="WOA28" s="92"/>
      <c r="WOB28" s="92"/>
      <c r="WOC28" s="92"/>
      <c r="WOD28" s="92"/>
      <c r="WOE28" s="92"/>
      <c r="WOF28" s="92"/>
      <c r="WOG28" s="92"/>
      <c r="WOH28" s="92"/>
      <c r="WOI28" s="92"/>
      <c r="WOJ28" s="92"/>
      <c r="WOK28" s="92"/>
      <c r="WOL28" s="92"/>
      <c r="WOM28" s="92"/>
      <c r="WON28" s="92"/>
      <c r="WOO28" s="92"/>
      <c r="WOP28" s="92"/>
      <c r="WOQ28" s="92"/>
      <c r="WOR28" s="92"/>
      <c r="WOS28" s="92"/>
      <c r="WOT28" s="92"/>
      <c r="WOU28" s="92"/>
      <c r="WOV28" s="92"/>
      <c r="WOW28" s="92"/>
      <c r="WOX28" s="92"/>
      <c r="WOY28" s="92"/>
      <c r="WOZ28" s="92"/>
      <c r="WPA28" s="92"/>
      <c r="WPB28" s="92"/>
      <c r="WPC28" s="92"/>
      <c r="WPD28" s="92"/>
      <c r="WPE28" s="92"/>
      <c r="WPF28" s="92"/>
      <c r="WPG28" s="92"/>
      <c r="WPH28" s="92"/>
      <c r="WPI28" s="92"/>
      <c r="WPJ28" s="92"/>
      <c r="WPK28" s="92"/>
      <c r="WPL28" s="92"/>
      <c r="WPM28" s="92"/>
      <c r="WPN28" s="92"/>
      <c r="WPO28" s="92"/>
      <c r="WPP28" s="92"/>
      <c r="WPQ28" s="92"/>
      <c r="WPR28" s="92"/>
      <c r="WPS28" s="92"/>
      <c r="WPT28" s="92"/>
      <c r="WPU28" s="92"/>
      <c r="WPV28" s="92"/>
      <c r="WPW28" s="92"/>
      <c r="WPX28" s="92"/>
      <c r="WPY28" s="92"/>
      <c r="WPZ28" s="92"/>
      <c r="WQA28" s="92"/>
      <c r="WQB28" s="92"/>
      <c r="WQC28" s="92"/>
      <c r="WQD28" s="92"/>
      <c r="WQE28" s="92"/>
      <c r="WQF28" s="92"/>
      <c r="WQG28" s="92"/>
      <c r="WQH28" s="92"/>
      <c r="WQI28" s="92"/>
      <c r="WQJ28" s="92"/>
      <c r="WQK28" s="92"/>
      <c r="WQL28" s="92"/>
      <c r="WQM28" s="92"/>
      <c r="WQN28" s="92"/>
      <c r="WQO28" s="92"/>
      <c r="WQP28" s="92"/>
      <c r="WQQ28" s="92"/>
      <c r="WQR28" s="92"/>
      <c r="WQS28" s="92"/>
      <c r="WQT28" s="92"/>
      <c r="WQU28" s="92"/>
      <c r="WQV28" s="92"/>
      <c r="WQW28" s="92"/>
      <c r="WQX28" s="92"/>
      <c r="WQY28" s="92"/>
      <c r="WQZ28" s="92"/>
      <c r="WRA28" s="92"/>
      <c r="WRB28" s="92"/>
      <c r="WRC28" s="92"/>
      <c r="WRD28" s="92"/>
      <c r="WRE28" s="92"/>
      <c r="WRF28" s="92"/>
      <c r="WRG28" s="92"/>
      <c r="WRH28" s="92"/>
      <c r="WRI28" s="92"/>
      <c r="WRJ28" s="92"/>
      <c r="WRK28" s="92"/>
      <c r="WRL28" s="92"/>
      <c r="WRM28" s="92"/>
      <c r="WRN28" s="92"/>
      <c r="WRO28" s="92"/>
      <c r="WRP28" s="92"/>
      <c r="WRQ28" s="92"/>
      <c r="WRR28" s="92"/>
      <c r="WRS28" s="92"/>
      <c r="WRT28" s="92"/>
      <c r="WRU28" s="92"/>
      <c r="WRV28" s="92"/>
      <c r="WRW28" s="92"/>
      <c r="WRX28" s="92"/>
      <c r="WRY28" s="92"/>
      <c r="WRZ28" s="92"/>
      <c r="WSA28" s="92"/>
      <c r="WSB28" s="92"/>
      <c r="WSC28" s="92"/>
      <c r="WSD28" s="92"/>
      <c r="WSE28" s="92"/>
      <c r="WSF28" s="92"/>
      <c r="WSG28" s="92"/>
      <c r="WSH28" s="92"/>
      <c r="WSI28" s="92"/>
      <c r="WSJ28" s="92"/>
      <c r="WSK28" s="92"/>
      <c r="WSL28" s="92"/>
      <c r="WSM28" s="92"/>
      <c r="WSN28" s="92"/>
      <c r="WSO28" s="92"/>
      <c r="WSP28" s="92"/>
      <c r="WSQ28" s="92"/>
      <c r="WSR28" s="92"/>
      <c r="WSS28" s="92"/>
      <c r="WST28" s="92"/>
      <c r="WSU28" s="92"/>
      <c r="WSV28" s="92"/>
      <c r="WSW28" s="92"/>
      <c r="WSX28" s="92"/>
      <c r="WSY28" s="92"/>
      <c r="WSZ28" s="92"/>
      <c r="WTA28" s="92"/>
      <c r="WTB28" s="92"/>
      <c r="WTC28" s="92"/>
      <c r="WTD28" s="92"/>
      <c r="WTE28" s="92"/>
      <c r="WTF28" s="92"/>
      <c r="WTG28" s="92"/>
      <c r="WTH28" s="92"/>
      <c r="WTI28" s="92"/>
      <c r="WTJ28" s="92"/>
      <c r="WTK28" s="92"/>
      <c r="WTL28" s="92"/>
      <c r="WTM28" s="92"/>
      <c r="WTN28" s="92"/>
      <c r="WTO28" s="92"/>
      <c r="WTP28" s="92"/>
      <c r="WTQ28" s="92"/>
      <c r="WTR28" s="92"/>
      <c r="WTS28" s="92"/>
      <c r="WTT28" s="92"/>
      <c r="WTU28" s="92"/>
      <c r="WTV28" s="92"/>
      <c r="WTW28" s="92"/>
      <c r="WTX28" s="92"/>
      <c r="WTY28" s="92"/>
      <c r="WTZ28" s="92"/>
      <c r="WUA28" s="92"/>
      <c r="WUB28" s="92"/>
      <c r="WUC28" s="92"/>
      <c r="WUD28" s="92"/>
      <c r="WUE28" s="92"/>
      <c r="WUF28" s="92"/>
      <c r="WUG28" s="92"/>
      <c r="WUH28" s="92"/>
      <c r="WUI28" s="92"/>
      <c r="WUJ28" s="92"/>
      <c r="WUK28" s="92"/>
      <c r="WUL28" s="92"/>
      <c r="WUM28" s="92"/>
      <c r="WUN28" s="92"/>
      <c r="WUO28" s="92"/>
      <c r="WUP28" s="92"/>
      <c r="WUQ28" s="92"/>
      <c r="WUR28" s="92"/>
      <c r="WUS28" s="92"/>
      <c r="WUT28" s="92"/>
      <c r="WUU28" s="92"/>
      <c r="WUV28" s="92"/>
      <c r="WUW28" s="92"/>
      <c r="WUX28" s="92"/>
      <c r="WUY28" s="92"/>
      <c r="WUZ28" s="92"/>
      <c r="WVA28" s="92"/>
      <c r="WVB28" s="92"/>
      <c r="WVC28" s="92"/>
      <c r="WVD28" s="92"/>
      <c r="WVE28" s="92"/>
      <c r="WVF28" s="92"/>
      <c r="WVG28" s="92"/>
      <c r="WVH28" s="92"/>
      <c r="WVI28" s="92"/>
      <c r="WVJ28" s="92"/>
      <c r="WVK28" s="92"/>
      <c r="WVL28" s="92"/>
      <c r="WVM28" s="92"/>
      <c r="WVN28" s="92"/>
      <c r="WVO28" s="92"/>
      <c r="WVP28" s="92"/>
      <c r="WVQ28" s="92"/>
      <c r="WVR28" s="92"/>
      <c r="WVS28" s="92"/>
      <c r="WVT28" s="92"/>
      <c r="WVU28" s="92"/>
      <c r="WVV28" s="92"/>
      <c r="WVW28" s="92"/>
      <c r="WVX28" s="92"/>
      <c r="WVY28" s="92"/>
      <c r="WVZ28" s="92"/>
      <c r="WWA28" s="92"/>
      <c r="WWB28" s="92"/>
      <c r="WWC28" s="92"/>
      <c r="WWD28" s="92"/>
      <c r="WWE28" s="92"/>
      <c r="WWF28" s="92"/>
      <c r="WWG28" s="92"/>
      <c r="WWH28" s="92"/>
      <c r="WWI28" s="92"/>
      <c r="WWJ28" s="92"/>
      <c r="WWK28" s="92"/>
      <c r="WWL28" s="92"/>
      <c r="WWM28" s="92"/>
      <c r="WWN28" s="92"/>
      <c r="WWO28" s="92"/>
      <c r="WWP28" s="92"/>
      <c r="WWQ28" s="92"/>
      <c r="WWR28" s="92"/>
      <c r="WWS28" s="92"/>
      <c r="WWT28" s="92"/>
      <c r="WWU28" s="92"/>
      <c r="WWV28" s="92"/>
      <c r="WWW28" s="92"/>
      <c r="WWX28" s="92"/>
      <c r="WWY28" s="92"/>
      <c r="WWZ28" s="92"/>
      <c r="WXA28" s="92"/>
      <c r="WXB28" s="92"/>
      <c r="WXC28" s="92"/>
      <c r="WXD28" s="92"/>
      <c r="WXE28" s="92"/>
      <c r="WXF28" s="92"/>
      <c r="WXG28" s="92"/>
      <c r="WXH28" s="92"/>
      <c r="WXI28" s="92"/>
      <c r="WXJ28" s="92"/>
      <c r="WXK28" s="92"/>
      <c r="WXL28" s="92"/>
      <c r="WXM28" s="92"/>
      <c r="WXN28" s="92"/>
      <c r="WXO28" s="92"/>
      <c r="WXP28" s="92"/>
      <c r="WXQ28" s="92"/>
      <c r="WXR28" s="92"/>
      <c r="WXS28" s="92"/>
      <c r="WXT28" s="92"/>
      <c r="WXU28" s="92"/>
      <c r="WXV28" s="92"/>
      <c r="WXW28" s="92"/>
      <c r="WXX28" s="92"/>
      <c r="WXY28" s="92"/>
      <c r="WXZ28" s="92"/>
      <c r="WYA28" s="92"/>
      <c r="WYB28" s="92"/>
      <c r="WYC28" s="92"/>
      <c r="WYD28" s="92"/>
      <c r="WYE28" s="92"/>
      <c r="WYF28" s="92"/>
      <c r="WYG28" s="92"/>
      <c r="WYH28" s="92"/>
      <c r="WYI28" s="92"/>
      <c r="WYJ28" s="92"/>
      <c r="WYK28" s="92"/>
      <c r="WYL28" s="92"/>
      <c r="WYM28" s="92"/>
      <c r="WYN28" s="92"/>
      <c r="WYO28" s="92"/>
      <c r="WYP28" s="92"/>
      <c r="WYQ28" s="92"/>
      <c r="WYR28" s="92"/>
      <c r="WYS28" s="92"/>
      <c r="WYT28" s="92"/>
      <c r="WYU28" s="92"/>
      <c r="WYV28" s="92"/>
      <c r="WYW28" s="92"/>
      <c r="WYX28" s="92"/>
      <c r="WYY28" s="92"/>
      <c r="WYZ28" s="92"/>
      <c r="WZA28" s="92"/>
      <c r="WZB28" s="92"/>
      <c r="WZC28" s="92"/>
      <c r="WZD28" s="92"/>
      <c r="WZE28" s="92"/>
      <c r="WZF28" s="92"/>
      <c r="WZG28" s="92"/>
      <c r="WZH28" s="92"/>
      <c r="WZI28" s="92"/>
      <c r="WZJ28" s="92"/>
      <c r="WZK28" s="92"/>
      <c r="WZL28" s="92"/>
      <c r="WZM28" s="92"/>
      <c r="WZN28" s="92"/>
      <c r="WZO28" s="92"/>
      <c r="WZP28" s="92"/>
      <c r="WZQ28" s="92"/>
      <c r="WZR28" s="92"/>
      <c r="WZS28" s="92"/>
      <c r="WZT28" s="92"/>
      <c r="WZU28" s="92"/>
      <c r="WZV28" s="92"/>
      <c r="WZW28" s="92"/>
      <c r="WZX28" s="92"/>
      <c r="WZY28" s="92"/>
      <c r="WZZ28" s="92"/>
      <c r="XAA28" s="92"/>
      <c r="XAB28" s="92"/>
      <c r="XAC28" s="92"/>
      <c r="XAD28" s="92"/>
      <c r="XAE28" s="92"/>
      <c r="XAF28" s="92"/>
      <c r="XAG28" s="92"/>
      <c r="XAH28" s="92"/>
      <c r="XAI28" s="92"/>
      <c r="XAJ28" s="92"/>
      <c r="XAK28" s="92"/>
      <c r="XAL28" s="92"/>
      <c r="XAM28" s="92"/>
      <c r="XAN28" s="92"/>
      <c r="XAO28" s="92"/>
      <c r="XAP28" s="92"/>
      <c r="XAQ28" s="92"/>
      <c r="XAR28" s="92"/>
      <c r="XAS28" s="92"/>
      <c r="XAT28" s="92"/>
      <c r="XAU28" s="92"/>
      <c r="XAV28" s="92"/>
      <c r="XAW28" s="92"/>
      <c r="XAX28" s="92"/>
      <c r="XAY28" s="92"/>
      <c r="XAZ28" s="92"/>
      <c r="XBA28" s="92"/>
      <c r="XBB28" s="92"/>
      <c r="XBC28" s="92"/>
      <c r="XBD28" s="92"/>
      <c r="XBE28" s="92"/>
      <c r="XBF28" s="92"/>
      <c r="XBG28" s="92"/>
      <c r="XBH28" s="92"/>
      <c r="XBI28" s="92"/>
      <c r="XBJ28" s="92"/>
      <c r="XBK28" s="92"/>
      <c r="XBL28" s="92"/>
      <c r="XBM28" s="92"/>
      <c r="XBN28" s="92"/>
      <c r="XBO28" s="92"/>
      <c r="XBP28" s="92"/>
      <c r="XBQ28" s="92"/>
      <c r="XBR28" s="92"/>
      <c r="XBS28" s="92"/>
      <c r="XBT28" s="92"/>
      <c r="XBU28" s="92"/>
      <c r="XBV28" s="92"/>
      <c r="XBW28" s="92"/>
      <c r="XBX28" s="92"/>
      <c r="XBY28" s="92"/>
      <c r="XBZ28" s="92"/>
      <c r="XCA28" s="92"/>
      <c r="XCB28" s="92"/>
      <c r="XCC28" s="92"/>
      <c r="XCD28" s="92"/>
      <c r="XCE28" s="92"/>
      <c r="XCF28" s="92"/>
      <c r="XCG28" s="92"/>
      <c r="XCH28" s="92"/>
      <c r="XCI28" s="92"/>
      <c r="XCJ28" s="92"/>
      <c r="XCK28" s="92"/>
      <c r="XCL28" s="92"/>
      <c r="XCM28" s="92"/>
      <c r="XCN28" s="92"/>
      <c r="XCO28" s="92"/>
      <c r="XCP28" s="92"/>
      <c r="XCQ28" s="92"/>
      <c r="XCR28" s="92"/>
      <c r="XCS28" s="92"/>
      <c r="XCT28" s="92"/>
      <c r="XCU28" s="92"/>
      <c r="XCV28" s="92"/>
      <c r="XCW28" s="92"/>
      <c r="XCX28" s="92"/>
      <c r="XCY28" s="92"/>
      <c r="XCZ28" s="92"/>
      <c r="XDA28" s="92"/>
      <c r="XDB28" s="92"/>
      <c r="XDC28" s="92"/>
      <c r="XDD28" s="92"/>
      <c r="XDE28" s="92"/>
      <c r="XDF28" s="92"/>
      <c r="XDG28" s="92"/>
      <c r="XDH28" s="92"/>
      <c r="XDI28" s="92"/>
      <c r="XDJ28" s="92"/>
      <c r="XDK28" s="92"/>
      <c r="XDL28" s="92"/>
      <c r="XDM28" s="92"/>
      <c r="XDN28" s="92"/>
      <c r="XDO28" s="92"/>
      <c r="XDP28" s="92"/>
      <c r="XDQ28" s="92"/>
      <c r="XDR28" s="92"/>
      <c r="XDS28" s="92"/>
      <c r="XDT28" s="92"/>
      <c r="XDU28" s="92"/>
      <c r="XDV28" s="92"/>
      <c r="XDW28" s="92"/>
      <c r="XDX28" s="92"/>
      <c r="XDY28" s="92"/>
      <c r="XDZ28" s="92"/>
      <c r="XEA28" s="92"/>
      <c r="XEB28" s="92"/>
      <c r="XEC28" s="92"/>
      <c r="XED28" s="92"/>
      <c r="XEE28" s="92"/>
      <c r="XEF28" s="92"/>
      <c r="XEG28" s="92"/>
      <c r="XEH28" s="92"/>
      <c r="XEI28" s="92"/>
      <c r="XEJ28" s="92"/>
      <c r="XEK28" s="92"/>
      <c r="XEL28" s="92"/>
      <c r="XEM28" s="92"/>
      <c r="XEN28" s="92"/>
      <c r="XEO28" s="92"/>
      <c r="XEP28" s="92"/>
    </row>
    <row r="29" spans="1:16370" x14ac:dyDescent="0.35">
      <c r="A29" s="10" t="s">
        <v>115</v>
      </c>
      <c r="B29" s="10">
        <v>22.87</v>
      </c>
      <c r="C29" s="10">
        <v>20.7</v>
      </c>
      <c r="D29" s="10">
        <v>56.42</v>
      </c>
      <c r="E29" s="10"/>
    </row>
    <row r="30" spans="1:16370" x14ac:dyDescent="0.35">
      <c r="A30" s="10" t="s">
        <v>123</v>
      </c>
      <c r="B30" s="10">
        <v>13.06</v>
      </c>
      <c r="C30" s="10">
        <v>24.35</v>
      </c>
      <c r="D30" s="10">
        <v>28.53</v>
      </c>
      <c r="E30" s="10">
        <v>34.04</v>
      </c>
    </row>
    <row r="31" spans="1:16370" x14ac:dyDescent="0.35">
      <c r="A31" s="10" t="s">
        <v>129</v>
      </c>
      <c r="B31" s="10">
        <v>17.350000000000001</v>
      </c>
      <c r="C31" s="10">
        <v>29.46</v>
      </c>
      <c r="D31" s="10">
        <v>26.3</v>
      </c>
      <c r="E31" s="10">
        <v>26.87</v>
      </c>
    </row>
    <row r="32" spans="1:16370" x14ac:dyDescent="0.35">
      <c r="A32" s="10" t="s">
        <v>128</v>
      </c>
      <c r="B32" s="10">
        <v>1.2</v>
      </c>
      <c r="C32" s="10">
        <v>10.97</v>
      </c>
      <c r="D32" s="10">
        <v>58.91</v>
      </c>
      <c r="E32" s="10">
        <v>28.92</v>
      </c>
    </row>
    <row r="33" spans="1:5" x14ac:dyDescent="0.35">
      <c r="A33" s="10" t="s">
        <v>139</v>
      </c>
      <c r="B33" s="10">
        <v>16.28</v>
      </c>
      <c r="C33" s="10">
        <v>22.01</v>
      </c>
      <c r="D33" s="10">
        <v>30.49</v>
      </c>
      <c r="E33" s="10">
        <v>31.2</v>
      </c>
    </row>
    <row r="34" spans="1:5" x14ac:dyDescent="0.35">
      <c r="A34" s="10" t="s">
        <v>9</v>
      </c>
      <c r="B34" s="10">
        <v>5.66</v>
      </c>
      <c r="C34" s="10">
        <v>12.27</v>
      </c>
      <c r="D34" s="10">
        <v>23.02</v>
      </c>
      <c r="E34" s="10">
        <v>59.04</v>
      </c>
    </row>
    <row r="35" spans="1:5" x14ac:dyDescent="0.35">
      <c r="A35" s="8" t="s">
        <v>11</v>
      </c>
      <c r="B35" s="10">
        <v>9</v>
      </c>
      <c r="C35" s="10">
        <v>20.57</v>
      </c>
      <c r="D35" s="10">
        <v>32.020000000000003</v>
      </c>
      <c r="E35" s="10">
        <v>38.369999999999997</v>
      </c>
    </row>
    <row r="36" spans="1:5" x14ac:dyDescent="0.35">
      <c r="A36" s="10" t="s">
        <v>8</v>
      </c>
      <c r="B36" s="10">
        <v>12.14</v>
      </c>
      <c r="C36" s="10">
        <v>31.27</v>
      </c>
      <c r="D36" s="10">
        <v>34.840000000000003</v>
      </c>
      <c r="E36" s="10">
        <v>21.74</v>
      </c>
    </row>
    <row r="37" spans="1:5" x14ac:dyDescent="0.35">
      <c r="A37" s="10" t="s">
        <v>0</v>
      </c>
      <c r="B37" s="10">
        <v>5.6</v>
      </c>
      <c r="C37" s="10">
        <v>15.2</v>
      </c>
      <c r="D37" s="10">
        <v>24.52</v>
      </c>
      <c r="E37" s="10">
        <v>54.66</v>
      </c>
    </row>
    <row r="38" spans="1:5" x14ac:dyDescent="0.35"/>
    <row r="39" spans="1:5" x14ac:dyDescent="0.35"/>
    <row r="40" spans="1:5" x14ac:dyDescent="0.35"/>
    <row r="41" spans="1:5" x14ac:dyDescent="0.35"/>
    <row r="42" spans="1:5" x14ac:dyDescent="0.35"/>
    <row r="43" spans="1:5" x14ac:dyDescent="0.35"/>
    <row r="44" spans="1:5" x14ac:dyDescent="0.35"/>
    <row r="45" spans="1:5" x14ac:dyDescent="0.35"/>
    <row r="46" spans="1:5" x14ac:dyDescent="0.35"/>
    <row r="47" spans="1:5" x14ac:dyDescent="0.35"/>
    <row r="48" spans="1:5" x14ac:dyDescent="0.35"/>
    <row r="49" x14ac:dyDescent="0.35"/>
    <row r="50" x14ac:dyDescent="0.35"/>
    <row r="51" x14ac:dyDescent="0.35"/>
    <row r="52" x14ac:dyDescent="0.35"/>
  </sheetData>
  <mergeCells count="2">
    <mergeCell ref="A1:A2"/>
    <mergeCell ref="B1:E1"/>
  </mergeCells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BR107"/>
  <sheetViews>
    <sheetView zoomScaleNormal="100" zoomScalePageLayoutView="110" workbookViewId="0">
      <selection activeCell="C35" sqref="C34:K35"/>
    </sheetView>
  </sheetViews>
  <sheetFormatPr defaultColWidth="8.81640625" defaultRowHeight="14.5" zeroHeight="1" x14ac:dyDescent="0.35"/>
  <cols>
    <col min="1" max="1" width="8.81640625" style="3" customWidth="1"/>
    <col min="2" max="2" width="29.453125" style="88" customWidth="1"/>
    <col min="3" max="3" width="19.54296875" style="92" customWidth="1"/>
    <col min="4" max="4" width="12.26953125" style="92" customWidth="1"/>
    <col min="5" max="5" width="11.7265625" style="92" customWidth="1"/>
    <col min="6" max="6" width="11.1796875" style="92" customWidth="1"/>
    <col min="7" max="7" width="13.1796875" style="92" customWidth="1"/>
    <col min="8" max="8" width="13.54296875" style="92" customWidth="1"/>
    <col min="9" max="9" width="12.54296875" style="92" customWidth="1"/>
    <col min="10" max="10" width="13.81640625" style="92" customWidth="1"/>
    <col min="11" max="11" width="13.1796875" style="92" customWidth="1"/>
    <col min="12" max="93" width="8.81640625" style="92"/>
    <col min="94" max="16384" width="8.81640625" style="88"/>
  </cols>
  <sheetData>
    <row r="1" spans="1:16294" ht="33" customHeight="1" x14ac:dyDescent="0.35">
      <c r="A1" s="119" t="s">
        <v>19</v>
      </c>
      <c r="B1" s="119" t="s">
        <v>20</v>
      </c>
      <c r="C1" s="122" t="s">
        <v>137</v>
      </c>
      <c r="D1" s="123"/>
      <c r="E1" s="123"/>
      <c r="F1" s="123"/>
      <c r="G1" s="123"/>
      <c r="H1" s="123"/>
      <c r="I1" s="124"/>
      <c r="J1" s="123"/>
      <c r="K1" s="124"/>
    </row>
    <row r="2" spans="1:16294" ht="54.75" customHeight="1" thickBot="1" x14ac:dyDescent="0.4">
      <c r="A2" s="119"/>
      <c r="B2" s="119"/>
      <c r="C2" s="32" t="s">
        <v>24</v>
      </c>
      <c r="D2" s="78" t="s">
        <v>91</v>
      </c>
      <c r="E2" s="78" t="s">
        <v>99</v>
      </c>
      <c r="F2" s="78" t="s">
        <v>93</v>
      </c>
      <c r="G2" s="78" t="s">
        <v>100</v>
      </c>
      <c r="H2" s="78" t="s">
        <v>96</v>
      </c>
      <c r="I2" s="78" t="s">
        <v>97</v>
      </c>
      <c r="J2" s="78" t="s">
        <v>98</v>
      </c>
      <c r="K2" s="78" t="s">
        <v>94</v>
      </c>
    </row>
    <row r="3" spans="1:16294" s="92" customFormat="1" ht="15" thickBot="1" x14ac:dyDescent="0.4">
      <c r="A3" s="3">
        <v>1</v>
      </c>
      <c r="B3" s="6" t="s">
        <v>0</v>
      </c>
      <c r="C3" s="32">
        <v>299165</v>
      </c>
      <c r="D3" s="101"/>
      <c r="E3" s="101"/>
      <c r="F3" s="101"/>
      <c r="G3" s="101"/>
      <c r="H3" s="101"/>
      <c r="I3" s="101"/>
      <c r="J3" s="101"/>
      <c r="K3" s="101"/>
    </row>
    <row r="4" spans="1:16294" ht="15" thickBot="1" x14ac:dyDescent="0.4">
      <c r="A4" s="89">
        <v>2</v>
      </c>
      <c r="B4" s="6" t="s">
        <v>65</v>
      </c>
      <c r="C4" s="32">
        <f>SUM(D4:K4)</f>
        <v>155481</v>
      </c>
      <c r="D4" s="101">
        <v>42078</v>
      </c>
      <c r="E4" s="101">
        <v>19187</v>
      </c>
      <c r="F4" s="101">
        <v>1909</v>
      </c>
      <c r="G4" s="101">
        <v>10983</v>
      </c>
      <c r="H4" s="101">
        <v>34691</v>
      </c>
      <c r="I4" s="101">
        <v>15144</v>
      </c>
      <c r="J4" s="101">
        <v>23897</v>
      </c>
      <c r="K4" s="101">
        <v>7592</v>
      </c>
    </row>
    <row r="5" spans="1:16294" s="92" customFormat="1" ht="15" thickBot="1" x14ac:dyDescent="0.4">
      <c r="A5" s="9">
        <v>3</v>
      </c>
      <c r="B5" s="6" t="s">
        <v>113</v>
      </c>
      <c r="C5" s="32">
        <f>SUM(D5:K5)</f>
        <v>18944</v>
      </c>
      <c r="D5" s="101">
        <v>5067</v>
      </c>
      <c r="E5" s="101">
        <v>3901</v>
      </c>
      <c r="F5" s="101">
        <v>101</v>
      </c>
      <c r="G5" s="101">
        <v>1496</v>
      </c>
      <c r="H5" s="101">
        <v>3149</v>
      </c>
      <c r="I5" s="101">
        <v>2627</v>
      </c>
      <c r="J5" s="101">
        <v>2104</v>
      </c>
      <c r="K5" s="101">
        <v>499</v>
      </c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  <c r="AFG5" s="52"/>
      <c r="AFH5" s="52"/>
      <c r="AFI5" s="52"/>
      <c r="AFJ5" s="52"/>
      <c r="AFK5" s="52"/>
      <c r="AFL5" s="52"/>
      <c r="AFM5" s="52"/>
      <c r="AFN5" s="52"/>
      <c r="AFO5" s="52"/>
      <c r="AFP5" s="52"/>
      <c r="AFQ5" s="52"/>
      <c r="AFR5" s="52"/>
      <c r="AFS5" s="52"/>
      <c r="AFT5" s="52"/>
      <c r="AFU5" s="52"/>
      <c r="AFV5" s="52"/>
      <c r="AFW5" s="52"/>
      <c r="AFX5" s="52"/>
      <c r="AFY5" s="52"/>
      <c r="AFZ5" s="52"/>
      <c r="AGA5" s="52"/>
      <c r="AGB5" s="52"/>
      <c r="AGC5" s="52"/>
      <c r="AGD5" s="52"/>
      <c r="AGE5" s="52"/>
      <c r="AGF5" s="52"/>
      <c r="AGG5" s="52"/>
      <c r="AGH5" s="52"/>
      <c r="AGI5" s="52"/>
      <c r="AGJ5" s="52"/>
      <c r="AGK5" s="52"/>
      <c r="AGL5" s="52"/>
      <c r="AGM5" s="52"/>
      <c r="AGN5" s="52"/>
      <c r="AGO5" s="52"/>
      <c r="AGP5" s="52"/>
      <c r="AGQ5" s="52"/>
      <c r="AGR5" s="52"/>
      <c r="AGS5" s="52"/>
      <c r="AGT5" s="52"/>
      <c r="AGU5" s="52"/>
      <c r="AGV5" s="52"/>
      <c r="AGW5" s="52"/>
      <c r="AGX5" s="52"/>
      <c r="AGY5" s="52"/>
      <c r="AGZ5" s="52"/>
      <c r="AHA5" s="52"/>
      <c r="AHB5" s="52"/>
      <c r="AHC5" s="52"/>
      <c r="AHD5" s="52"/>
      <c r="AHE5" s="52"/>
      <c r="AHF5" s="52"/>
      <c r="AHG5" s="52"/>
      <c r="AHH5" s="52"/>
      <c r="AHI5" s="52"/>
      <c r="AHJ5" s="52"/>
      <c r="AHK5" s="52"/>
      <c r="AHL5" s="52"/>
      <c r="AHM5" s="52"/>
      <c r="AHN5" s="52"/>
      <c r="AHO5" s="52"/>
      <c r="AHP5" s="52"/>
      <c r="AHQ5" s="52"/>
      <c r="AHR5" s="52"/>
      <c r="AHS5" s="52"/>
      <c r="AHT5" s="52"/>
      <c r="AHU5" s="52"/>
      <c r="AHV5" s="52"/>
      <c r="AHW5" s="52"/>
      <c r="AHX5" s="52"/>
      <c r="AHY5" s="52"/>
      <c r="AHZ5" s="52"/>
      <c r="AIA5" s="52"/>
      <c r="AIB5" s="52"/>
      <c r="AIC5" s="52"/>
      <c r="AID5" s="52"/>
      <c r="AIE5" s="52"/>
      <c r="AIF5" s="52"/>
      <c r="AIG5" s="52"/>
      <c r="AIH5" s="52"/>
      <c r="AII5" s="52"/>
      <c r="AIJ5" s="52"/>
      <c r="AIK5" s="52"/>
      <c r="AIL5" s="52"/>
      <c r="AIM5" s="52"/>
      <c r="AIN5" s="52"/>
      <c r="AIO5" s="52"/>
      <c r="AIP5" s="52"/>
      <c r="AIQ5" s="52"/>
      <c r="AIR5" s="52"/>
      <c r="AIS5" s="52"/>
      <c r="AIT5" s="52"/>
      <c r="AIU5" s="52"/>
      <c r="AIV5" s="52"/>
      <c r="AIW5" s="52"/>
      <c r="AIX5" s="52"/>
      <c r="AIY5" s="52"/>
      <c r="AIZ5" s="52"/>
      <c r="AJA5" s="52"/>
      <c r="AJB5" s="52"/>
      <c r="AJC5" s="52"/>
      <c r="AJD5" s="52"/>
      <c r="AJE5" s="52"/>
      <c r="AJF5" s="52"/>
      <c r="AJG5" s="52"/>
      <c r="AJH5" s="52"/>
      <c r="AJI5" s="52"/>
      <c r="AJJ5" s="52"/>
      <c r="AJK5" s="52"/>
      <c r="AJL5" s="52"/>
      <c r="AJM5" s="52"/>
      <c r="AJN5" s="52"/>
      <c r="AJO5" s="52"/>
      <c r="AJP5" s="52"/>
      <c r="AJQ5" s="52"/>
      <c r="AJR5" s="52"/>
      <c r="AJS5" s="52"/>
      <c r="AJT5" s="52"/>
      <c r="AJU5" s="52"/>
      <c r="AJV5" s="52"/>
      <c r="AJW5" s="52"/>
      <c r="AJX5" s="52"/>
      <c r="AJY5" s="52"/>
      <c r="AJZ5" s="52"/>
      <c r="AKA5" s="52"/>
      <c r="AKB5" s="52"/>
      <c r="AKC5" s="52"/>
      <c r="AKD5" s="52"/>
      <c r="AKE5" s="52"/>
      <c r="AKF5" s="52"/>
      <c r="AKG5" s="52"/>
      <c r="AKH5" s="52"/>
      <c r="AKI5" s="52"/>
      <c r="AKJ5" s="52"/>
      <c r="AKK5" s="52"/>
      <c r="AKL5" s="52"/>
      <c r="AKM5" s="52"/>
      <c r="AKN5" s="52"/>
      <c r="AKO5" s="52"/>
      <c r="AKP5" s="52"/>
      <c r="AKQ5" s="52"/>
      <c r="AKR5" s="52"/>
      <c r="AKS5" s="52"/>
      <c r="AKT5" s="52"/>
      <c r="AKU5" s="52"/>
      <c r="AKV5" s="52"/>
      <c r="AKW5" s="52"/>
      <c r="AKX5" s="52"/>
      <c r="AKY5" s="52"/>
      <c r="AKZ5" s="52"/>
      <c r="ALA5" s="52"/>
      <c r="ALB5" s="52"/>
      <c r="ALC5" s="52"/>
      <c r="ALD5" s="52"/>
      <c r="ALE5" s="52"/>
      <c r="ALF5" s="52"/>
      <c r="ALG5" s="52"/>
      <c r="ALH5" s="52"/>
      <c r="ALI5" s="52"/>
      <c r="ALJ5" s="52"/>
      <c r="ALK5" s="52"/>
      <c r="ALL5" s="52"/>
      <c r="ALM5" s="52"/>
      <c r="ALN5" s="52"/>
      <c r="ALO5" s="52"/>
      <c r="ALP5" s="52"/>
      <c r="ALQ5" s="52"/>
      <c r="ALR5" s="52"/>
      <c r="ALS5" s="52"/>
      <c r="ALT5" s="52"/>
      <c r="ALU5" s="52"/>
      <c r="ALV5" s="52"/>
      <c r="ALW5" s="52"/>
      <c r="ALX5" s="52"/>
      <c r="ALY5" s="52"/>
      <c r="ALZ5" s="52"/>
      <c r="AMA5" s="52"/>
      <c r="AMB5" s="52"/>
      <c r="AMC5" s="52"/>
      <c r="AMD5" s="52"/>
      <c r="AME5" s="52"/>
      <c r="AMF5" s="52"/>
      <c r="AMG5" s="52"/>
      <c r="AMH5" s="52"/>
      <c r="AMI5" s="52"/>
      <c r="AMJ5" s="52"/>
      <c r="AMK5" s="52"/>
      <c r="AML5" s="52"/>
      <c r="AMM5" s="52"/>
      <c r="AMN5" s="52"/>
      <c r="AMO5" s="52"/>
      <c r="AMP5" s="52"/>
      <c r="AMQ5" s="52"/>
      <c r="AMR5" s="52"/>
      <c r="AMS5" s="52"/>
      <c r="AMT5" s="52"/>
      <c r="AMU5" s="52"/>
      <c r="AMV5" s="52"/>
      <c r="AMW5" s="52"/>
      <c r="AMX5" s="52"/>
      <c r="AMY5" s="52"/>
      <c r="AMZ5" s="52"/>
      <c r="ANA5" s="52"/>
      <c r="ANB5" s="52"/>
      <c r="ANC5" s="52"/>
      <c r="AND5" s="52"/>
      <c r="ANE5" s="52"/>
      <c r="ANF5" s="52"/>
      <c r="ANG5" s="52"/>
      <c r="ANH5" s="52"/>
      <c r="ANI5" s="52"/>
      <c r="ANJ5" s="52"/>
      <c r="ANK5" s="52"/>
      <c r="ANL5" s="52"/>
      <c r="ANM5" s="52"/>
      <c r="ANN5" s="52"/>
      <c r="ANO5" s="52"/>
      <c r="ANP5" s="52"/>
      <c r="ANQ5" s="52"/>
      <c r="ANR5" s="52"/>
      <c r="ANS5" s="52"/>
      <c r="ANT5" s="52"/>
      <c r="ANU5" s="52"/>
      <c r="ANV5" s="52"/>
      <c r="ANW5" s="52"/>
      <c r="ANX5" s="52"/>
      <c r="ANY5" s="52"/>
      <c r="ANZ5" s="52"/>
      <c r="AOA5" s="52"/>
      <c r="AOB5" s="52"/>
      <c r="AOC5" s="52"/>
      <c r="AOD5" s="52"/>
      <c r="AOE5" s="52"/>
      <c r="AOF5" s="52"/>
      <c r="AOG5" s="52"/>
      <c r="AOH5" s="52"/>
      <c r="AOI5" s="52"/>
      <c r="AOJ5" s="52"/>
      <c r="AOK5" s="52"/>
      <c r="AOL5" s="52"/>
      <c r="AOM5" s="52"/>
      <c r="AON5" s="52"/>
      <c r="AOO5" s="52"/>
      <c r="AOP5" s="52"/>
      <c r="AOQ5" s="52"/>
      <c r="AOR5" s="52"/>
      <c r="AOS5" s="52"/>
      <c r="AOT5" s="52"/>
      <c r="AOU5" s="52"/>
      <c r="AOV5" s="52"/>
      <c r="AOW5" s="52"/>
      <c r="AOX5" s="52"/>
      <c r="AOY5" s="52"/>
      <c r="AOZ5" s="52"/>
      <c r="APA5" s="52"/>
      <c r="APB5" s="52"/>
      <c r="APC5" s="52"/>
      <c r="APD5" s="52"/>
      <c r="APE5" s="52"/>
      <c r="APF5" s="52"/>
      <c r="APG5" s="52"/>
      <c r="APH5" s="52"/>
      <c r="API5" s="52"/>
      <c r="APJ5" s="52"/>
      <c r="APK5" s="52"/>
      <c r="APL5" s="52"/>
      <c r="APM5" s="52"/>
      <c r="APN5" s="52"/>
      <c r="APO5" s="52"/>
      <c r="APP5" s="52"/>
      <c r="APQ5" s="52"/>
      <c r="APR5" s="52"/>
      <c r="APS5" s="52"/>
      <c r="APT5" s="52"/>
      <c r="APU5" s="52"/>
      <c r="APV5" s="52"/>
      <c r="APW5" s="52"/>
      <c r="APX5" s="52"/>
      <c r="APY5" s="52"/>
      <c r="APZ5" s="52"/>
      <c r="AQA5" s="52"/>
      <c r="AQB5" s="52"/>
      <c r="AQC5" s="52"/>
      <c r="AQD5" s="52"/>
      <c r="AQE5" s="52"/>
      <c r="AQF5" s="52"/>
      <c r="AQG5" s="52"/>
      <c r="AQH5" s="52"/>
      <c r="AQI5" s="52"/>
      <c r="AQJ5" s="52"/>
      <c r="AQK5" s="52"/>
      <c r="AQL5" s="52"/>
      <c r="AQM5" s="52"/>
      <c r="AQN5" s="52"/>
      <c r="AQO5" s="52"/>
      <c r="AQP5" s="52"/>
      <c r="AQQ5" s="52"/>
      <c r="AQR5" s="52"/>
      <c r="AQS5" s="52"/>
      <c r="AQT5" s="52"/>
      <c r="AQU5" s="52"/>
      <c r="AQV5" s="52"/>
      <c r="AQW5" s="52"/>
      <c r="AQX5" s="52"/>
      <c r="AQY5" s="52"/>
      <c r="AQZ5" s="52"/>
      <c r="ARA5" s="52"/>
      <c r="ARB5" s="52"/>
      <c r="ARC5" s="52"/>
      <c r="ARD5" s="52"/>
      <c r="ARE5" s="52"/>
      <c r="ARF5" s="52"/>
      <c r="ARG5" s="52"/>
      <c r="ARH5" s="52"/>
      <c r="ARI5" s="52"/>
      <c r="ARJ5" s="52"/>
      <c r="ARK5" s="52"/>
      <c r="ARL5" s="52"/>
      <c r="ARM5" s="52"/>
      <c r="ARN5" s="52"/>
      <c r="ARO5" s="52"/>
      <c r="ARP5" s="52"/>
      <c r="ARQ5" s="52"/>
      <c r="ARR5" s="52"/>
      <c r="ARS5" s="52"/>
      <c r="ART5" s="52"/>
      <c r="ARU5" s="52"/>
      <c r="ARV5" s="52"/>
      <c r="ARW5" s="52"/>
      <c r="ARX5" s="52"/>
      <c r="ARY5" s="52"/>
      <c r="ARZ5" s="52"/>
      <c r="ASA5" s="52"/>
      <c r="ASB5" s="52"/>
      <c r="ASC5" s="52"/>
      <c r="ASD5" s="52"/>
      <c r="ASE5" s="52"/>
      <c r="ASF5" s="52"/>
      <c r="ASG5" s="52"/>
      <c r="ASH5" s="52"/>
      <c r="ASI5" s="52"/>
      <c r="ASJ5" s="52"/>
      <c r="ASK5" s="52"/>
      <c r="ASL5" s="52"/>
      <c r="ASM5" s="52"/>
      <c r="ASN5" s="52"/>
      <c r="ASO5" s="52"/>
      <c r="ASP5" s="52"/>
      <c r="ASQ5" s="52"/>
      <c r="ASR5" s="52"/>
      <c r="ASS5" s="52"/>
      <c r="AST5" s="52"/>
      <c r="ASU5" s="52"/>
      <c r="ASV5" s="52"/>
      <c r="ASW5" s="52"/>
      <c r="ASX5" s="52"/>
      <c r="ASY5" s="52"/>
      <c r="ASZ5" s="52"/>
      <c r="ATA5" s="52"/>
      <c r="ATB5" s="52"/>
      <c r="ATC5" s="52"/>
      <c r="ATD5" s="52"/>
      <c r="ATE5" s="52"/>
      <c r="ATF5" s="52"/>
      <c r="ATG5" s="52"/>
      <c r="ATH5" s="52"/>
      <c r="ATI5" s="52"/>
      <c r="ATJ5" s="52"/>
      <c r="ATK5" s="52"/>
      <c r="ATL5" s="52"/>
      <c r="ATM5" s="52"/>
      <c r="ATN5" s="52"/>
      <c r="ATO5" s="52"/>
      <c r="ATP5" s="52"/>
      <c r="ATQ5" s="52"/>
      <c r="ATR5" s="52"/>
      <c r="ATS5" s="52"/>
      <c r="ATT5" s="52"/>
      <c r="ATU5" s="52"/>
      <c r="ATV5" s="52"/>
      <c r="ATW5" s="52"/>
      <c r="ATX5" s="52"/>
      <c r="ATY5" s="52"/>
      <c r="ATZ5" s="52"/>
      <c r="AUA5" s="52"/>
      <c r="AUB5" s="52"/>
      <c r="AUC5" s="52"/>
      <c r="AUD5" s="52"/>
      <c r="AUE5" s="52"/>
      <c r="AUF5" s="52"/>
      <c r="AUG5" s="52"/>
      <c r="AUH5" s="52"/>
      <c r="AUI5" s="52"/>
      <c r="AUJ5" s="52"/>
      <c r="AUK5" s="52"/>
      <c r="AUL5" s="52"/>
      <c r="AUM5" s="52"/>
      <c r="AUN5" s="52"/>
      <c r="AUO5" s="52"/>
      <c r="AUP5" s="52"/>
      <c r="AUQ5" s="52"/>
      <c r="AUR5" s="52"/>
      <c r="AUS5" s="52"/>
      <c r="AUT5" s="52"/>
      <c r="AUU5" s="52"/>
      <c r="AUV5" s="52"/>
      <c r="AUW5" s="52"/>
      <c r="AUX5" s="52"/>
      <c r="AUY5" s="52"/>
      <c r="AUZ5" s="52"/>
      <c r="AVA5" s="52"/>
      <c r="AVB5" s="52"/>
      <c r="AVC5" s="52"/>
      <c r="AVD5" s="52"/>
      <c r="AVE5" s="52"/>
      <c r="AVF5" s="52"/>
      <c r="AVG5" s="52"/>
      <c r="AVH5" s="52"/>
      <c r="AVI5" s="52"/>
      <c r="AVJ5" s="52"/>
      <c r="AVK5" s="52"/>
      <c r="AVL5" s="52"/>
      <c r="AVM5" s="52"/>
      <c r="AVN5" s="52"/>
      <c r="AVO5" s="52"/>
      <c r="AVP5" s="52"/>
      <c r="AVQ5" s="52"/>
      <c r="AVR5" s="52"/>
      <c r="AVS5" s="52"/>
      <c r="AVT5" s="52"/>
      <c r="AVU5" s="52"/>
      <c r="AVV5" s="52"/>
      <c r="AVW5" s="52"/>
      <c r="AVX5" s="52"/>
      <c r="AVY5" s="52"/>
      <c r="AVZ5" s="52"/>
      <c r="AWA5" s="52"/>
      <c r="AWB5" s="52"/>
      <c r="AWC5" s="52"/>
      <c r="AWD5" s="52"/>
      <c r="AWE5" s="52"/>
      <c r="AWF5" s="52"/>
      <c r="AWG5" s="52"/>
      <c r="AWH5" s="52"/>
      <c r="AWI5" s="52"/>
      <c r="AWJ5" s="52"/>
      <c r="AWK5" s="52"/>
      <c r="AWL5" s="52"/>
      <c r="AWM5" s="52"/>
      <c r="AWN5" s="52"/>
      <c r="AWO5" s="52"/>
      <c r="AWP5" s="52"/>
      <c r="AWQ5" s="52"/>
      <c r="AWR5" s="52"/>
      <c r="AWS5" s="52"/>
      <c r="AWT5" s="52"/>
      <c r="AWU5" s="52"/>
      <c r="AWV5" s="52"/>
      <c r="AWW5" s="52"/>
      <c r="AWX5" s="52"/>
      <c r="AWY5" s="52"/>
      <c r="AWZ5" s="52"/>
      <c r="AXA5" s="52"/>
      <c r="AXB5" s="52"/>
      <c r="AXC5" s="52"/>
      <c r="AXD5" s="52"/>
      <c r="AXE5" s="52"/>
      <c r="AXF5" s="52"/>
      <c r="AXG5" s="52"/>
      <c r="AXH5" s="52"/>
      <c r="AXI5" s="52"/>
      <c r="AXJ5" s="52"/>
      <c r="AXK5" s="52"/>
      <c r="AXL5" s="52"/>
      <c r="AXM5" s="52"/>
      <c r="AXN5" s="52"/>
      <c r="AXO5" s="52"/>
      <c r="AXP5" s="52"/>
      <c r="AXQ5" s="52"/>
      <c r="AXR5" s="52"/>
      <c r="AXS5" s="52"/>
      <c r="AXT5" s="52"/>
      <c r="AXU5" s="52"/>
      <c r="AXV5" s="52"/>
      <c r="AXW5" s="52"/>
      <c r="AXX5" s="52"/>
      <c r="AXY5" s="52"/>
      <c r="AXZ5" s="52"/>
      <c r="AYA5" s="52"/>
      <c r="AYB5" s="52"/>
      <c r="AYC5" s="52"/>
      <c r="AYD5" s="52"/>
      <c r="AYE5" s="52"/>
      <c r="AYF5" s="52"/>
      <c r="AYG5" s="52"/>
      <c r="AYH5" s="52"/>
      <c r="AYI5" s="52"/>
      <c r="AYJ5" s="52"/>
      <c r="AYK5" s="52"/>
      <c r="AYL5" s="52"/>
      <c r="AYM5" s="52"/>
      <c r="AYN5" s="52"/>
      <c r="AYO5" s="52"/>
      <c r="AYP5" s="52"/>
      <c r="AYQ5" s="52"/>
      <c r="AYR5" s="52"/>
      <c r="AYS5" s="52"/>
      <c r="AYT5" s="52"/>
      <c r="AYU5" s="52"/>
      <c r="AYV5" s="52"/>
      <c r="AYW5" s="52"/>
      <c r="AYX5" s="52"/>
      <c r="AYY5" s="52"/>
      <c r="AYZ5" s="52"/>
      <c r="AZA5" s="52"/>
      <c r="AZB5" s="52"/>
      <c r="AZC5" s="52"/>
      <c r="AZD5" s="52"/>
      <c r="AZE5" s="52"/>
      <c r="AZF5" s="52"/>
      <c r="AZG5" s="52"/>
      <c r="AZH5" s="52"/>
      <c r="AZI5" s="52"/>
      <c r="AZJ5" s="52"/>
      <c r="AZK5" s="52"/>
      <c r="AZL5" s="52"/>
      <c r="AZM5" s="52"/>
      <c r="AZN5" s="52"/>
      <c r="AZO5" s="52"/>
      <c r="AZP5" s="52"/>
      <c r="AZQ5" s="52"/>
      <c r="AZR5" s="52"/>
      <c r="AZS5" s="52"/>
      <c r="AZT5" s="52"/>
      <c r="AZU5" s="52"/>
      <c r="AZV5" s="52"/>
      <c r="AZW5" s="52"/>
      <c r="AZX5" s="52"/>
      <c r="AZY5" s="52"/>
      <c r="AZZ5" s="52"/>
      <c r="BAA5" s="52"/>
      <c r="BAB5" s="52"/>
      <c r="BAC5" s="52"/>
      <c r="BAD5" s="52"/>
      <c r="BAE5" s="52"/>
      <c r="BAF5" s="52"/>
      <c r="BAG5" s="52"/>
      <c r="BAH5" s="52"/>
      <c r="BAI5" s="52"/>
      <c r="BAJ5" s="52"/>
      <c r="BAK5" s="52"/>
      <c r="BAL5" s="52"/>
      <c r="BAM5" s="52"/>
      <c r="BAN5" s="52"/>
      <c r="BAO5" s="52"/>
      <c r="BAP5" s="52"/>
      <c r="BAQ5" s="52"/>
      <c r="BAR5" s="52"/>
      <c r="BAS5" s="52"/>
      <c r="BAT5" s="52"/>
      <c r="BAU5" s="52"/>
      <c r="BAV5" s="52"/>
      <c r="BAW5" s="52"/>
      <c r="BAX5" s="52"/>
      <c r="BAY5" s="52"/>
      <c r="BAZ5" s="52"/>
      <c r="BBA5" s="52"/>
      <c r="BBB5" s="52"/>
      <c r="BBC5" s="52"/>
      <c r="BBD5" s="52"/>
      <c r="BBE5" s="52"/>
      <c r="BBF5" s="52"/>
      <c r="BBG5" s="52"/>
      <c r="BBH5" s="52"/>
      <c r="BBI5" s="52"/>
      <c r="BBJ5" s="52"/>
      <c r="BBK5" s="52"/>
      <c r="BBL5" s="52"/>
      <c r="BBM5" s="52"/>
      <c r="BBN5" s="52"/>
      <c r="BBO5" s="52"/>
      <c r="BBP5" s="52"/>
      <c r="BBQ5" s="52"/>
      <c r="BBR5" s="52"/>
      <c r="BBS5" s="52"/>
      <c r="BBT5" s="52"/>
      <c r="BBU5" s="52"/>
      <c r="BBV5" s="52"/>
      <c r="BBW5" s="52"/>
      <c r="BBX5" s="52"/>
      <c r="BBY5" s="52"/>
      <c r="BBZ5" s="52"/>
      <c r="BCA5" s="52"/>
      <c r="BCB5" s="52"/>
      <c r="BCC5" s="52"/>
      <c r="BCD5" s="52"/>
      <c r="BCE5" s="52"/>
      <c r="BCF5" s="52"/>
      <c r="BCG5" s="52"/>
      <c r="BCH5" s="52"/>
      <c r="BCI5" s="52"/>
      <c r="BCJ5" s="52"/>
      <c r="BCK5" s="52"/>
      <c r="BCL5" s="52"/>
      <c r="BCM5" s="52"/>
      <c r="BCN5" s="52"/>
      <c r="BCO5" s="52"/>
      <c r="BCP5" s="52"/>
      <c r="BCQ5" s="52"/>
      <c r="BCR5" s="52"/>
      <c r="BCS5" s="52"/>
      <c r="BCT5" s="52"/>
      <c r="BCU5" s="52"/>
      <c r="BCV5" s="52"/>
      <c r="BCW5" s="52"/>
      <c r="BCX5" s="52"/>
      <c r="BCY5" s="52"/>
      <c r="BCZ5" s="52"/>
      <c r="BDA5" s="52"/>
      <c r="BDB5" s="52"/>
      <c r="BDC5" s="52"/>
      <c r="BDD5" s="52"/>
      <c r="BDE5" s="52"/>
      <c r="BDF5" s="52"/>
      <c r="BDG5" s="52"/>
      <c r="BDH5" s="52"/>
      <c r="BDI5" s="52"/>
      <c r="BDJ5" s="52"/>
      <c r="BDK5" s="52"/>
      <c r="BDL5" s="52"/>
      <c r="BDM5" s="52"/>
      <c r="BDN5" s="52"/>
      <c r="BDO5" s="52"/>
      <c r="BDP5" s="52"/>
      <c r="BDQ5" s="52"/>
      <c r="BDR5" s="52"/>
      <c r="BDS5" s="52"/>
      <c r="BDT5" s="52"/>
      <c r="BDU5" s="52"/>
      <c r="BDV5" s="52"/>
      <c r="BDW5" s="52"/>
      <c r="BDX5" s="52"/>
      <c r="BDY5" s="52"/>
      <c r="BDZ5" s="52"/>
      <c r="BEA5" s="52"/>
      <c r="BEB5" s="52"/>
      <c r="BEC5" s="52"/>
      <c r="BED5" s="52"/>
      <c r="BEE5" s="52"/>
      <c r="BEF5" s="52"/>
      <c r="BEG5" s="52"/>
      <c r="BEH5" s="52"/>
      <c r="BEI5" s="52"/>
      <c r="BEJ5" s="52"/>
      <c r="BEK5" s="52"/>
      <c r="BEL5" s="52"/>
      <c r="BEM5" s="52"/>
      <c r="BEN5" s="52"/>
      <c r="BEO5" s="52"/>
      <c r="BEP5" s="52"/>
      <c r="BEQ5" s="52"/>
      <c r="BER5" s="52"/>
      <c r="BES5" s="52"/>
      <c r="BET5" s="52"/>
      <c r="BEU5" s="52"/>
      <c r="BEV5" s="52"/>
      <c r="BEW5" s="52"/>
      <c r="BEX5" s="52"/>
      <c r="BEY5" s="52"/>
      <c r="BEZ5" s="52"/>
      <c r="BFA5" s="52"/>
      <c r="BFB5" s="52"/>
      <c r="BFC5" s="52"/>
      <c r="BFD5" s="52"/>
      <c r="BFE5" s="52"/>
      <c r="BFF5" s="52"/>
      <c r="BFG5" s="52"/>
      <c r="BFH5" s="52"/>
      <c r="BFI5" s="52"/>
      <c r="BFJ5" s="52"/>
      <c r="BFK5" s="52"/>
      <c r="BFL5" s="52"/>
      <c r="BFM5" s="52"/>
      <c r="BFN5" s="52"/>
      <c r="BFO5" s="52"/>
      <c r="BFP5" s="52"/>
      <c r="BFQ5" s="52"/>
      <c r="BFR5" s="52"/>
      <c r="BFS5" s="52"/>
      <c r="BFT5" s="52"/>
      <c r="BFU5" s="52"/>
      <c r="BFV5" s="52"/>
      <c r="BFW5" s="52"/>
      <c r="BFX5" s="52"/>
      <c r="BFY5" s="52"/>
      <c r="BFZ5" s="52"/>
      <c r="BGA5" s="52"/>
      <c r="BGB5" s="52"/>
      <c r="BGC5" s="52"/>
      <c r="BGD5" s="52"/>
      <c r="BGE5" s="52"/>
      <c r="BGF5" s="52"/>
      <c r="BGG5" s="52"/>
      <c r="BGH5" s="52"/>
      <c r="BGI5" s="52"/>
      <c r="BGJ5" s="52"/>
      <c r="BGK5" s="52"/>
      <c r="BGL5" s="52"/>
      <c r="BGM5" s="52"/>
      <c r="BGN5" s="52"/>
      <c r="BGO5" s="52"/>
      <c r="BGP5" s="52"/>
      <c r="BGQ5" s="52"/>
      <c r="BGR5" s="52"/>
      <c r="BGS5" s="52"/>
      <c r="BGT5" s="52"/>
      <c r="BGU5" s="52"/>
      <c r="BGV5" s="52"/>
      <c r="BGW5" s="52"/>
      <c r="BGX5" s="52"/>
      <c r="BGY5" s="52"/>
      <c r="BGZ5" s="52"/>
      <c r="BHA5" s="52"/>
      <c r="BHB5" s="52"/>
      <c r="BHC5" s="52"/>
      <c r="BHD5" s="52"/>
      <c r="BHE5" s="52"/>
      <c r="BHF5" s="52"/>
      <c r="BHG5" s="52"/>
      <c r="BHH5" s="52"/>
      <c r="BHI5" s="52"/>
      <c r="BHJ5" s="52"/>
      <c r="BHK5" s="52"/>
      <c r="BHL5" s="52"/>
      <c r="BHM5" s="52"/>
      <c r="BHN5" s="52"/>
      <c r="BHO5" s="52"/>
      <c r="BHP5" s="52"/>
      <c r="BHQ5" s="52"/>
      <c r="BHR5" s="52"/>
      <c r="BHS5" s="52"/>
      <c r="BHT5" s="52"/>
      <c r="BHU5" s="52"/>
      <c r="BHV5" s="52"/>
      <c r="BHW5" s="52"/>
      <c r="BHX5" s="52"/>
      <c r="BHY5" s="52"/>
      <c r="BHZ5" s="52"/>
      <c r="BIA5" s="52"/>
      <c r="BIB5" s="52"/>
      <c r="BIC5" s="52"/>
      <c r="BID5" s="52"/>
      <c r="BIE5" s="52"/>
      <c r="BIF5" s="52"/>
      <c r="BIG5" s="52"/>
      <c r="BIH5" s="52"/>
      <c r="BII5" s="52"/>
      <c r="BIJ5" s="52"/>
      <c r="BIK5" s="52"/>
      <c r="BIL5" s="52"/>
      <c r="BIM5" s="52"/>
      <c r="BIN5" s="52"/>
      <c r="BIO5" s="52"/>
      <c r="BIP5" s="52"/>
      <c r="BIQ5" s="52"/>
      <c r="BIR5" s="52"/>
      <c r="BIS5" s="52"/>
      <c r="BIT5" s="52"/>
      <c r="BIU5" s="52"/>
      <c r="BIV5" s="52"/>
      <c r="BIW5" s="52"/>
      <c r="BIX5" s="52"/>
      <c r="BIY5" s="52"/>
      <c r="BIZ5" s="52"/>
      <c r="BJA5" s="52"/>
      <c r="BJB5" s="52"/>
      <c r="BJC5" s="52"/>
      <c r="BJD5" s="52"/>
      <c r="BJE5" s="52"/>
      <c r="BJF5" s="52"/>
      <c r="BJG5" s="52"/>
      <c r="BJH5" s="52"/>
      <c r="BJI5" s="52"/>
      <c r="BJJ5" s="52"/>
      <c r="BJK5" s="52"/>
      <c r="BJL5" s="52"/>
      <c r="BJM5" s="52"/>
      <c r="BJN5" s="52"/>
      <c r="BJO5" s="52"/>
      <c r="BJP5" s="52"/>
      <c r="BJQ5" s="52"/>
      <c r="BJR5" s="52"/>
      <c r="BJS5" s="52"/>
      <c r="BJT5" s="52"/>
      <c r="BJU5" s="52"/>
      <c r="BJV5" s="52"/>
      <c r="BJW5" s="52"/>
      <c r="BJX5" s="52"/>
      <c r="BJY5" s="52"/>
      <c r="BJZ5" s="52"/>
      <c r="BKA5" s="52"/>
      <c r="BKB5" s="52"/>
      <c r="BKC5" s="52"/>
      <c r="BKD5" s="52"/>
      <c r="BKE5" s="52"/>
      <c r="BKF5" s="52"/>
      <c r="BKG5" s="52"/>
      <c r="BKH5" s="52"/>
      <c r="BKI5" s="52"/>
      <c r="BKJ5" s="52"/>
      <c r="BKK5" s="52"/>
      <c r="BKL5" s="52"/>
      <c r="BKM5" s="52"/>
      <c r="BKN5" s="52"/>
      <c r="BKO5" s="52"/>
      <c r="BKP5" s="52"/>
      <c r="BKQ5" s="52"/>
      <c r="BKR5" s="52"/>
      <c r="BKS5" s="52"/>
      <c r="BKT5" s="52"/>
      <c r="BKU5" s="52"/>
      <c r="BKV5" s="52"/>
      <c r="BKW5" s="52"/>
      <c r="BKX5" s="52"/>
      <c r="BKY5" s="52"/>
      <c r="BKZ5" s="52"/>
      <c r="BLA5" s="52"/>
      <c r="BLB5" s="52"/>
      <c r="BLC5" s="52"/>
      <c r="BLD5" s="52"/>
      <c r="BLE5" s="52"/>
      <c r="BLF5" s="52"/>
      <c r="BLG5" s="52"/>
      <c r="BLH5" s="52"/>
      <c r="BLI5" s="52"/>
      <c r="BLJ5" s="52"/>
      <c r="BLK5" s="52"/>
      <c r="BLL5" s="52"/>
      <c r="BLM5" s="52"/>
      <c r="BLN5" s="52"/>
      <c r="BLO5" s="52"/>
      <c r="BLP5" s="52"/>
      <c r="BLQ5" s="52"/>
      <c r="BLR5" s="52"/>
      <c r="BLS5" s="52"/>
      <c r="BLT5" s="52"/>
      <c r="BLU5" s="52"/>
      <c r="BLV5" s="52"/>
      <c r="BLW5" s="52"/>
      <c r="BLX5" s="52"/>
      <c r="BLY5" s="52"/>
      <c r="BLZ5" s="52"/>
      <c r="BMA5" s="52"/>
      <c r="BMB5" s="52"/>
      <c r="BMC5" s="52"/>
      <c r="BMD5" s="52"/>
      <c r="BME5" s="52"/>
      <c r="BMF5" s="52"/>
      <c r="BMG5" s="52"/>
      <c r="BMH5" s="52"/>
      <c r="BMI5" s="52"/>
      <c r="BMJ5" s="52"/>
      <c r="BMK5" s="52"/>
      <c r="BML5" s="52"/>
      <c r="BMM5" s="52"/>
      <c r="BMN5" s="52"/>
      <c r="BMO5" s="52"/>
      <c r="BMP5" s="52"/>
      <c r="BMQ5" s="52"/>
      <c r="BMR5" s="52"/>
      <c r="BMS5" s="52"/>
      <c r="BMT5" s="52"/>
      <c r="BMU5" s="52"/>
      <c r="BMV5" s="52"/>
      <c r="BMW5" s="52"/>
      <c r="BMX5" s="52"/>
      <c r="BMY5" s="52"/>
      <c r="BMZ5" s="52"/>
      <c r="BNA5" s="52"/>
      <c r="BNB5" s="52"/>
      <c r="BNC5" s="52"/>
      <c r="BND5" s="52"/>
      <c r="BNE5" s="52"/>
      <c r="BNF5" s="52"/>
      <c r="BNG5" s="52"/>
      <c r="BNH5" s="52"/>
      <c r="BNI5" s="52"/>
      <c r="BNJ5" s="52"/>
      <c r="BNK5" s="52"/>
      <c r="BNL5" s="52"/>
      <c r="BNM5" s="52"/>
      <c r="BNN5" s="52"/>
      <c r="BNO5" s="52"/>
      <c r="BNP5" s="52"/>
      <c r="BNQ5" s="52"/>
      <c r="BNR5" s="52"/>
      <c r="BNS5" s="52"/>
      <c r="BNT5" s="52"/>
      <c r="BNU5" s="52"/>
      <c r="BNV5" s="52"/>
      <c r="BNW5" s="52"/>
      <c r="BNX5" s="52"/>
      <c r="BNY5" s="52"/>
      <c r="BNZ5" s="52"/>
      <c r="BOA5" s="52"/>
      <c r="BOB5" s="52"/>
      <c r="BOC5" s="52"/>
      <c r="BOD5" s="52"/>
      <c r="BOE5" s="52"/>
      <c r="BOF5" s="52"/>
      <c r="BOG5" s="52"/>
      <c r="BOH5" s="52"/>
      <c r="BOI5" s="52"/>
      <c r="BOJ5" s="52"/>
      <c r="BOK5" s="52"/>
      <c r="BOL5" s="52"/>
      <c r="BOM5" s="52"/>
      <c r="BON5" s="52"/>
      <c r="BOO5" s="52"/>
      <c r="BOP5" s="52"/>
      <c r="BOQ5" s="52"/>
      <c r="BOR5" s="52"/>
      <c r="BOS5" s="52"/>
      <c r="BOT5" s="52"/>
      <c r="BOU5" s="52"/>
      <c r="BOV5" s="52"/>
      <c r="BOW5" s="52"/>
      <c r="BOX5" s="52"/>
      <c r="BOY5" s="52"/>
      <c r="BOZ5" s="52"/>
      <c r="BPA5" s="52"/>
      <c r="BPB5" s="52"/>
      <c r="BPC5" s="52"/>
      <c r="BPD5" s="52"/>
      <c r="BPE5" s="52"/>
      <c r="BPF5" s="52"/>
      <c r="BPG5" s="52"/>
      <c r="BPH5" s="52"/>
      <c r="BPI5" s="52"/>
      <c r="BPJ5" s="52"/>
      <c r="BPK5" s="52"/>
      <c r="BPL5" s="52"/>
      <c r="BPM5" s="52"/>
      <c r="BPN5" s="52"/>
      <c r="BPO5" s="52"/>
      <c r="BPP5" s="52"/>
      <c r="BPQ5" s="52"/>
      <c r="BPR5" s="52"/>
      <c r="BPS5" s="52"/>
      <c r="BPT5" s="52"/>
      <c r="BPU5" s="52"/>
      <c r="BPV5" s="52"/>
      <c r="BPW5" s="52"/>
      <c r="BPX5" s="52"/>
      <c r="BPY5" s="52"/>
      <c r="BPZ5" s="52"/>
      <c r="BQA5" s="52"/>
      <c r="BQB5" s="52"/>
      <c r="BQC5" s="52"/>
      <c r="BQD5" s="52"/>
      <c r="BQE5" s="52"/>
      <c r="BQF5" s="52"/>
      <c r="BQG5" s="52"/>
      <c r="BQH5" s="52"/>
      <c r="BQI5" s="52"/>
      <c r="BQJ5" s="52"/>
      <c r="BQK5" s="52"/>
      <c r="BQL5" s="52"/>
      <c r="BQM5" s="52"/>
      <c r="BQN5" s="52"/>
      <c r="BQO5" s="52"/>
      <c r="BQP5" s="52"/>
      <c r="BQQ5" s="52"/>
      <c r="BQR5" s="52"/>
      <c r="BQS5" s="52"/>
      <c r="BQT5" s="52"/>
      <c r="BQU5" s="52"/>
      <c r="BQV5" s="52"/>
      <c r="BQW5" s="52"/>
      <c r="BQX5" s="52"/>
      <c r="BQY5" s="52"/>
      <c r="BQZ5" s="52"/>
      <c r="BRA5" s="52"/>
      <c r="BRB5" s="52"/>
      <c r="BRC5" s="52"/>
      <c r="BRD5" s="52"/>
      <c r="BRE5" s="52"/>
      <c r="BRF5" s="52"/>
      <c r="BRG5" s="52"/>
      <c r="BRH5" s="52"/>
      <c r="BRI5" s="52"/>
      <c r="BRJ5" s="52"/>
      <c r="BRK5" s="52"/>
      <c r="BRL5" s="52"/>
      <c r="BRM5" s="52"/>
      <c r="BRN5" s="52"/>
      <c r="BRO5" s="52"/>
      <c r="BRP5" s="52"/>
      <c r="BRQ5" s="52"/>
      <c r="BRR5" s="52"/>
      <c r="BRS5" s="52"/>
      <c r="BRT5" s="52"/>
      <c r="BRU5" s="52"/>
      <c r="BRV5" s="52"/>
      <c r="BRW5" s="52"/>
      <c r="BRX5" s="52"/>
      <c r="BRY5" s="52"/>
      <c r="BRZ5" s="52"/>
      <c r="BSA5" s="52"/>
      <c r="BSB5" s="52"/>
      <c r="BSC5" s="52"/>
      <c r="BSD5" s="52"/>
      <c r="BSE5" s="52"/>
      <c r="BSF5" s="52"/>
      <c r="BSG5" s="52"/>
      <c r="BSH5" s="52"/>
      <c r="BSI5" s="52"/>
      <c r="BSJ5" s="52"/>
      <c r="BSK5" s="52"/>
      <c r="BSL5" s="52"/>
      <c r="BSM5" s="52"/>
      <c r="BSN5" s="52"/>
      <c r="BSO5" s="52"/>
      <c r="BSP5" s="52"/>
      <c r="BSQ5" s="52"/>
      <c r="BSR5" s="52"/>
      <c r="BSS5" s="52"/>
      <c r="BST5" s="52"/>
      <c r="BSU5" s="52"/>
      <c r="BSV5" s="52"/>
      <c r="BSW5" s="52"/>
      <c r="BSX5" s="52"/>
      <c r="BSY5" s="52"/>
      <c r="BSZ5" s="52"/>
      <c r="BTA5" s="52"/>
      <c r="BTB5" s="52"/>
      <c r="BTC5" s="52"/>
      <c r="BTD5" s="52"/>
      <c r="BTE5" s="52"/>
      <c r="BTF5" s="52"/>
      <c r="BTG5" s="52"/>
      <c r="BTH5" s="52"/>
      <c r="BTI5" s="52"/>
      <c r="BTJ5" s="52"/>
      <c r="BTK5" s="52"/>
      <c r="BTL5" s="52"/>
      <c r="BTM5" s="52"/>
      <c r="BTN5" s="52"/>
      <c r="BTO5" s="52"/>
      <c r="BTP5" s="52"/>
      <c r="BTQ5" s="52"/>
      <c r="BTR5" s="52"/>
      <c r="BTS5" s="52"/>
      <c r="BTT5" s="52"/>
      <c r="BTU5" s="52"/>
      <c r="BTV5" s="52"/>
      <c r="BTW5" s="52"/>
      <c r="BTX5" s="52"/>
      <c r="BTY5" s="52"/>
      <c r="BTZ5" s="52"/>
      <c r="BUA5" s="52"/>
      <c r="BUB5" s="52"/>
      <c r="BUC5" s="52"/>
      <c r="BUD5" s="52"/>
      <c r="BUE5" s="52"/>
      <c r="BUF5" s="52"/>
      <c r="BUG5" s="52"/>
      <c r="BUH5" s="52"/>
      <c r="BUI5" s="52"/>
      <c r="BUJ5" s="52"/>
      <c r="BUK5" s="52"/>
      <c r="BUL5" s="52"/>
      <c r="BUM5" s="52"/>
      <c r="BUN5" s="52"/>
      <c r="BUO5" s="52"/>
      <c r="BUP5" s="52"/>
      <c r="BUQ5" s="52"/>
      <c r="BUR5" s="52"/>
      <c r="BUS5" s="52"/>
      <c r="BUT5" s="52"/>
      <c r="BUU5" s="52"/>
      <c r="BUV5" s="52"/>
      <c r="BUW5" s="52"/>
      <c r="BUX5" s="52"/>
      <c r="BUY5" s="52"/>
      <c r="BUZ5" s="52"/>
      <c r="BVA5" s="52"/>
      <c r="BVB5" s="52"/>
      <c r="BVC5" s="52"/>
      <c r="BVD5" s="52"/>
      <c r="BVE5" s="52"/>
      <c r="BVF5" s="52"/>
      <c r="BVG5" s="52"/>
      <c r="BVH5" s="52"/>
      <c r="BVI5" s="52"/>
      <c r="BVJ5" s="52"/>
      <c r="BVK5" s="52"/>
      <c r="BVL5" s="52"/>
      <c r="BVM5" s="52"/>
      <c r="BVN5" s="52"/>
      <c r="BVO5" s="52"/>
      <c r="BVP5" s="52"/>
      <c r="BVQ5" s="52"/>
      <c r="BVR5" s="52"/>
      <c r="BVS5" s="52"/>
      <c r="BVT5" s="52"/>
      <c r="BVU5" s="52"/>
      <c r="BVV5" s="52"/>
      <c r="BVW5" s="52"/>
      <c r="BVX5" s="52"/>
      <c r="BVY5" s="52"/>
      <c r="BVZ5" s="52"/>
      <c r="BWA5" s="52"/>
      <c r="BWB5" s="52"/>
      <c r="BWC5" s="52"/>
      <c r="BWD5" s="52"/>
      <c r="BWE5" s="52"/>
      <c r="BWF5" s="52"/>
      <c r="BWG5" s="52"/>
      <c r="BWH5" s="52"/>
      <c r="BWI5" s="52"/>
      <c r="BWJ5" s="52"/>
      <c r="BWK5" s="52"/>
      <c r="BWL5" s="52"/>
      <c r="BWM5" s="52"/>
      <c r="BWN5" s="52"/>
      <c r="BWO5" s="52"/>
      <c r="BWP5" s="52"/>
      <c r="BWQ5" s="52"/>
      <c r="BWR5" s="52"/>
      <c r="BWS5" s="52"/>
      <c r="BWT5" s="52"/>
      <c r="BWU5" s="52"/>
      <c r="BWV5" s="52"/>
      <c r="BWW5" s="52"/>
      <c r="BWX5" s="52"/>
      <c r="BWY5" s="52"/>
      <c r="BWZ5" s="52"/>
      <c r="BXA5" s="52"/>
      <c r="BXB5" s="52"/>
      <c r="BXC5" s="52"/>
      <c r="BXD5" s="52"/>
      <c r="BXE5" s="52"/>
      <c r="BXF5" s="52"/>
      <c r="BXG5" s="52"/>
      <c r="BXH5" s="52"/>
      <c r="BXI5" s="52"/>
      <c r="BXJ5" s="52"/>
      <c r="BXK5" s="52"/>
      <c r="BXL5" s="52"/>
      <c r="BXM5" s="52"/>
      <c r="BXN5" s="52"/>
      <c r="BXO5" s="52"/>
      <c r="BXP5" s="52"/>
      <c r="BXQ5" s="52"/>
      <c r="BXR5" s="52"/>
      <c r="BXS5" s="52"/>
      <c r="BXT5" s="52"/>
      <c r="BXU5" s="52"/>
      <c r="BXV5" s="52"/>
      <c r="BXW5" s="52"/>
      <c r="BXX5" s="52"/>
      <c r="BXY5" s="52"/>
      <c r="BXZ5" s="52"/>
      <c r="BYA5" s="52"/>
      <c r="BYB5" s="52"/>
      <c r="BYC5" s="52"/>
      <c r="BYD5" s="52"/>
      <c r="BYE5" s="52"/>
      <c r="BYF5" s="52"/>
      <c r="BYG5" s="52"/>
      <c r="BYH5" s="52"/>
      <c r="BYI5" s="52"/>
      <c r="BYJ5" s="52"/>
      <c r="BYK5" s="52"/>
      <c r="BYL5" s="52"/>
      <c r="BYM5" s="52"/>
      <c r="BYN5" s="52"/>
      <c r="BYO5" s="52"/>
      <c r="BYP5" s="52"/>
      <c r="BYQ5" s="52"/>
      <c r="BYR5" s="52"/>
      <c r="BYS5" s="52"/>
      <c r="BYT5" s="52"/>
      <c r="BYU5" s="52"/>
      <c r="BYV5" s="52"/>
      <c r="BYW5" s="52"/>
      <c r="BYX5" s="52"/>
      <c r="BYY5" s="52"/>
      <c r="BYZ5" s="52"/>
      <c r="BZA5" s="52"/>
      <c r="BZB5" s="52"/>
      <c r="BZC5" s="52"/>
      <c r="BZD5" s="52"/>
      <c r="BZE5" s="52"/>
      <c r="BZF5" s="52"/>
      <c r="BZG5" s="52"/>
      <c r="BZH5" s="52"/>
      <c r="BZI5" s="52"/>
      <c r="BZJ5" s="52"/>
      <c r="BZK5" s="52"/>
      <c r="BZL5" s="52"/>
      <c r="BZM5" s="52"/>
      <c r="BZN5" s="52"/>
      <c r="BZO5" s="52"/>
      <c r="BZP5" s="52"/>
      <c r="BZQ5" s="52"/>
      <c r="BZR5" s="52"/>
      <c r="BZS5" s="52"/>
      <c r="BZT5" s="52"/>
      <c r="BZU5" s="52"/>
      <c r="BZV5" s="52"/>
      <c r="BZW5" s="52"/>
      <c r="BZX5" s="52"/>
      <c r="BZY5" s="52"/>
      <c r="BZZ5" s="52"/>
      <c r="CAA5" s="52"/>
      <c r="CAB5" s="52"/>
      <c r="CAC5" s="52"/>
      <c r="CAD5" s="52"/>
      <c r="CAE5" s="52"/>
      <c r="CAF5" s="52"/>
      <c r="CAG5" s="52"/>
      <c r="CAH5" s="52"/>
      <c r="CAI5" s="52"/>
      <c r="CAJ5" s="52"/>
      <c r="CAK5" s="52"/>
      <c r="CAL5" s="52"/>
      <c r="CAM5" s="52"/>
      <c r="CAN5" s="52"/>
      <c r="CAO5" s="52"/>
      <c r="CAP5" s="52"/>
      <c r="CAQ5" s="52"/>
      <c r="CAR5" s="52"/>
      <c r="CAS5" s="52"/>
      <c r="CAT5" s="52"/>
      <c r="CAU5" s="52"/>
      <c r="CAV5" s="52"/>
      <c r="CAW5" s="52"/>
      <c r="CAX5" s="52"/>
      <c r="CAY5" s="52"/>
      <c r="CAZ5" s="52"/>
      <c r="CBA5" s="52"/>
      <c r="CBB5" s="52"/>
      <c r="CBC5" s="52"/>
      <c r="CBD5" s="52"/>
      <c r="CBE5" s="52"/>
      <c r="CBF5" s="52"/>
      <c r="CBG5" s="52"/>
      <c r="CBH5" s="52"/>
      <c r="CBI5" s="52"/>
      <c r="CBJ5" s="52"/>
      <c r="CBK5" s="52"/>
      <c r="CBL5" s="52"/>
      <c r="CBM5" s="52"/>
      <c r="CBN5" s="52"/>
      <c r="CBO5" s="52"/>
      <c r="CBP5" s="52"/>
      <c r="CBQ5" s="52"/>
      <c r="CBR5" s="52"/>
      <c r="CBS5" s="52"/>
      <c r="CBT5" s="52"/>
      <c r="CBU5" s="52"/>
      <c r="CBV5" s="52"/>
      <c r="CBW5" s="52"/>
      <c r="CBX5" s="52"/>
      <c r="CBY5" s="52"/>
      <c r="CBZ5" s="52"/>
      <c r="CCA5" s="52"/>
      <c r="CCB5" s="52"/>
      <c r="CCC5" s="52"/>
      <c r="CCD5" s="52"/>
      <c r="CCE5" s="52"/>
      <c r="CCF5" s="52"/>
      <c r="CCG5" s="52"/>
      <c r="CCH5" s="52"/>
      <c r="CCI5" s="52"/>
      <c r="CCJ5" s="52"/>
      <c r="CCK5" s="52"/>
      <c r="CCL5" s="52"/>
      <c r="CCM5" s="52"/>
      <c r="CCN5" s="52"/>
      <c r="CCO5" s="52"/>
      <c r="CCP5" s="52"/>
      <c r="CCQ5" s="52"/>
      <c r="CCR5" s="52"/>
      <c r="CCS5" s="52"/>
      <c r="CCT5" s="52"/>
      <c r="CCU5" s="52"/>
      <c r="CCV5" s="52"/>
      <c r="CCW5" s="52"/>
      <c r="CCX5" s="52"/>
      <c r="CCY5" s="52"/>
      <c r="CCZ5" s="52"/>
      <c r="CDA5" s="52"/>
      <c r="CDB5" s="52"/>
      <c r="CDC5" s="52"/>
      <c r="CDD5" s="52"/>
      <c r="CDE5" s="52"/>
      <c r="CDF5" s="52"/>
      <c r="CDG5" s="52"/>
      <c r="CDH5" s="52"/>
      <c r="CDI5" s="52"/>
      <c r="CDJ5" s="52"/>
      <c r="CDK5" s="52"/>
      <c r="CDL5" s="52"/>
      <c r="CDM5" s="52"/>
      <c r="CDN5" s="52"/>
      <c r="CDO5" s="52"/>
      <c r="CDP5" s="52"/>
      <c r="CDQ5" s="52"/>
      <c r="CDR5" s="52"/>
      <c r="CDS5" s="52"/>
      <c r="CDT5" s="52"/>
      <c r="CDU5" s="52"/>
      <c r="CDV5" s="52"/>
      <c r="CDW5" s="52"/>
      <c r="CDX5" s="52"/>
      <c r="CDY5" s="52"/>
      <c r="CDZ5" s="52"/>
      <c r="CEA5" s="52"/>
      <c r="CEB5" s="52"/>
      <c r="CEC5" s="52"/>
      <c r="CED5" s="52"/>
      <c r="CEE5" s="52"/>
      <c r="CEF5" s="52"/>
      <c r="CEG5" s="52"/>
      <c r="CEH5" s="52"/>
      <c r="CEI5" s="52"/>
      <c r="CEJ5" s="52"/>
      <c r="CEK5" s="52"/>
      <c r="CEL5" s="52"/>
      <c r="CEM5" s="52"/>
      <c r="CEN5" s="52"/>
      <c r="CEO5" s="52"/>
      <c r="CEP5" s="52"/>
      <c r="CEQ5" s="52"/>
      <c r="CER5" s="52"/>
      <c r="CES5" s="52"/>
      <c r="CET5" s="52"/>
      <c r="CEU5" s="52"/>
      <c r="CEV5" s="52"/>
      <c r="CEW5" s="52"/>
      <c r="CEX5" s="52"/>
      <c r="CEY5" s="52"/>
      <c r="CEZ5" s="52"/>
      <c r="CFA5" s="52"/>
      <c r="CFB5" s="52"/>
      <c r="CFC5" s="52"/>
      <c r="CFD5" s="52"/>
      <c r="CFE5" s="52"/>
      <c r="CFF5" s="52"/>
      <c r="CFG5" s="52"/>
      <c r="CFH5" s="52"/>
      <c r="CFI5" s="52"/>
      <c r="CFJ5" s="52"/>
      <c r="CFK5" s="52"/>
      <c r="CFL5" s="52"/>
      <c r="CFM5" s="52"/>
      <c r="CFN5" s="52"/>
      <c r="CFO5" s="52"/>
      <c r="CFP5" s="52"/>
      <c r="CFQ5" s="52"/>
      <c r="CFR5" s="52"/>
      <c r="CFS5" s="52"/>
      <c r="CFT5" s="52"/>
      <c r="CFU5" s="52"/>
      <c r="CFV5" s="52"/>
      <c r="CFW5" s="52"/>
      <c r="CFX5" s="52"/>
      <c r="CFY5" s="52"/>
      <c r="CFZ5" s="52"/>
      <c r="CGA5" s="52"/>
      <c r="CGB5" s="52"/>
      <c r="CGC5" s="52"/>
      <c r="CGD5" s="52"/>
      <c r="CGE5" s="52"/>
      <c r="CGF5" s="52"/>
      <c r="CGG5" s="52"/>
      <c r="CGH5" s="52"/>
      <c r="CGI5" s="52"/>
      <c r="CGJ5" s="52"/>
      <c r="CGK5" s="52"/>
      <c r="CGL5" s="52"/>
      <c r="CGM5" s="52"/>
      <c r="CGN5" s="52"/>
      <c r="CGO5" s="52"/>
      <c r="CGP5" s="52"/>
      <c r="CGQ5" s="52"/>
      <c r="CGR5" s="52"/>
      <c r="CGS5" s="52"/>
      <c r="CGT5" s="52"/>
      <c r="CGU5" s="52"/>
      <c r="CGV5" s="52"/>
      <c r="CGW5" s="52"/>
      <c r="CGX5" s="52"/>
      <c r="CGY5" s="52"/>
      <c r="CGZ5" s="52"/>
      <c r="CHA5" s="52"/>
      <c r="CHB5" s="52"/>
      <c r="CHC5" s="52"/>
      <c r="CHD5" s="52"/>
      <c r="CHE5" s="52"/>
      <c r="CHF5" s="52"/>
      <c r="CHG5" s="52"/>
      <c r="CHH5" s="52"/>
      <c r="CHI5" s="52"/>
      <c r="CHJ5" s="52"/>
      <c r="CHK5" s="52"/>
      <c r="CHL5" s="52"/>
      <c r="CHM5" s="52"/>
      <c r="CHN5" s="52"/>
      <c r="CHO5" s="52"/>
      <c r="CHP5" s="52"/>
      <c r="CHQ5" s="52"/>
      <c r="CHR5" s="52"/>
      <c r="CHS5" s="52"/>
      <c r="CHT5" s="52"/>
      <c r="CHU5" s="52"/>
      <c r="CHV5" s="52"/>
      <c r="CHW5" s="52"/>
      <c r="CHX5" s="52"/>
      <c r="CHY5" s="52"/>
      <c r="CHZ5" s="52"/>
      <c r="CIA5" s="52"/>
      <c r="CIB5" s="52"/>
      <c r="CIC5" s="52"/>
      <c r="CID5" s="52"/>
      <c r="CIE5" s="52"/>
      <c r="CIF5" s="52"/>
      <c r="CIG5" s="52"/>
      <c r="CIH5" s="52"/>
      <c r="CII5" s="52"/>
      <c r="CIJ5" s="52"/>
      <c r="CIK5" s="52"/>
      <c r="CIL5" s="52"/>
      <c r="CIM5" s="52"/>
      <c r="CIN5" s="52"/>
      <c r="CIO5" s="52"/>
      <c r="CIP5" s="52"/>
      <c r="CIQ5" s="52"/>
      <c r="CIR5" s="52"/>
      <c r="CIS5" s="52"/>
      <c r="CIT5" s="52"/>
      <c r="CIU5" s="52"/>
      <c r="CIV5" s="52"/>
      <c r="CIW5" s="52"/>
      <c r="CIX5" s="52"/>
      <c r="CIY5" s="52"/>
      <c r="CIZ5" s="52"/>
      <c r="CJA5" s="52"/>
      <c r="CJB5" s="52"/>
      <c r="CJC5" s="52"/>
      <c r="CJD5" s="52"/>
      <c r="CJE5" s="52"/>
      <c r="CJF5" s="52"/>
      <c r="CJG5" s="52"/>
      <c r="CJH5" s="52"/>
      <c r="CJI5" s="52"/>
      <c r="CJJ5" s="52"/>
      <c r="CJK5" s="52"/>
      <c r="CJL5" s="52"/>
      <c r="CJM5" s="52"/>
      <c r="CJN5" s="52"/>
      <c r="CJO5" s="52"/>
      <c r="CJP5" s="52"/>
      <c r="CJQ5" s="52"/>
      <c r="CJR5" s="52"/>
      <c r="CJS5" s="52"/>
      <c r="CJT5" s="52"/>
      <c r="CJU5" s="52"/>
      <c r="CJV5" s="52"/>
      <c r="CJW5" s="52"/>
      <c r="CJX5" s="52"/>
      <c r="CJY5" s="52"/>
      <c r="CJZ5" s="52"/>
      <c r="CKA5" s="52"/>
      <c r="CKB5" s="52"/>
      <c r="CKC5" s="52"/>
      <c r="CKD5" s="52"/>
      <c r="CKE5" s="52"/>
      <c r="CKF5" s="52"/>
      <c r="CKG5" s="52"/>
      <c r="CKH5" s="52"/>
      <c r="CKI5" s="52"/>
      <c r="CKJ5" s="52"/>
      <c r="CKK5" s="52"/>
      <c r="CKL5" s="52"/>
      <c r="CKM5" s="52"/>
      <c r="CKN5" s="52"/>
      <c r="CKO5" s="52"/>
      <c r="CKP5" s="52"/>
      <c r="CKQ5" s="52"/>
      <c r="CKR5" s="52"/>
      <c r="CKS5" s="52"/>
      <c r="CKT5" s="52"/>
      <c r="CKU5" s="52"/>
      <c r="CKV5" s="52"/>
      <c r="CKW5" s="52"/>
      <c r="CKX5" s="52"/>
      <c r="CKY5" s="52"/>
      <c r="CKZ5" s="52"/>
      <c r="CLA5" s="52"/>
      <c r="CLB5" s="52"/>
      <c r="CLC5" s="52"/>
      <c r="CLD5" s="52"/>
      <c r="CLE5" s="52"/>
      <c r="CLF5" s="52"/>
      <c r="CLG5" s="52"/>
      <c r="CLH5" s="52"/>
      <c r="CLI5" s="52"/>
      <c r="CLJ5" s="52"/>
      <c r="CLK5" s="52"/>
      <c r="CLL5" s="52"/>
      <c r="CLM5" s="52"/>
      <c r="CLN5" s="52"/>
      <c r="CLO5" s="52"/>
      <c r="CLP5" s="52"/>
      <c r="CLQ5" s="52"/>
      <c r="CLR5" s="52"/>
      <c r="CLS5" s="52"/>
      <c r="CLT5" s="52"/>
      <c r="CLU5" s="52"/>
      <c r="CLV5" s="52"/>
      <c r="CLW5" s="52"/>
      <c r="CLX5" s="52"/>
      <c r="CLY5" s="52"/>
      <c r="CLZ5" s="52"/>
      <c r="CMA5" s="52"/>
      <c r="CMB5" s="52"/>
      <c r="CMC5" s="52"/>
      <c r="CMD5" s="52"/>
      <c r="CME5" s="52"/>
      <c r="CMF5" s="52"/>
      <c r="CMG5" s="52"/>
      <c r="CMH5" s="52"/>
      <c r="CMI5" s="52"/>
      <c r="CMJ5" s="52"/>
      <c r="CMK5" s="52"/>
      <c r="CML5" s="52"/>
      <c r="CMM5" s="52"/>
      <c r="CMN5" s="52"/>
      <c r="CMO5" s="52"/>
      <c r="CMP5" s="52"/>
      <c r="CMQ5" s="52"/>
      <c r="CMR5" s="52"/>
      <c r="CMS5" s="52"/>
      <c r="CMT5" s="52"/>
      <c r="CMU5" s="52"/>
      <c r="CMV5" s="52"/>
      <c r="CMW5" s="52"/>
      <c r="CMX5" s="52"/>
      <c r="CMY5" s="52"/>
      <c r="CMZ5" s="52"/>
      <c r="CNA5" s="52"/>
      <c r="CNB5" s="52"/>
      <c r="CNC5" s="52"/>
      <c r="CND5" s="52"/>
      <c r="CNE5" s="52"/>
      <c r="CNF5" s="52"/>
      <c r="CNG5" s="52"/>
      <c r="CNH5" s="52"/>
      <c r="CNI5" s="52"/>
      <c r="CNJ5" s="52"/>
      <c r="CNK5" s="52"/>
      <c r="CNL5" s="52"/>
      <c r="CNM5" s="52"/>
      <c r="CNN5" s="52"/>
      <c r="CNO5" s="52"/>
      <c r="CNP5" s="52"/>
      <c r="CNQ5" s="52"/>
      <c r="CNR5" s="52"/>
      <c r="CNS5" s="52"/>
      <c r="CNT5" s="52"/>
      <c r="CNU5" s="52"/>
      <c r="CNV5" s="52"/>
      <c r="CNW5" s="52"/>
      <c r="CNX5" s="52"/>
      <c r="CNY5" s="52"/>
      <c r="CNZ5" s="52"/>
      <c r="COA5" s="52"/>
      <c r="COB5" s="52"/>
      <c r="COC5" s="52"/>
      <c r="COD5" s="52"/>
      <c r="COE5" s="52"/>
      <c r="COF5" s="52"/>
      <c r="COG5" s="52"/>
      <c r="COH5" s="52"/>
      <c r="COI5" s="52"/>
      <c r="COJ5" s="52"/>
      <c r="COK5" s="52"/>
      <c r="COL5" s="52"/>
      <c r="COM5" s="52"/>
      <c r="CON5" s="52"/>
      <c r="COO5" s="52"/>
      <c r="COP5" s="52"/>
      <c r="COQ5" s="52"/>
      <c r="COR5" s="52"/>
      <c r="COS5" s="52"/>
      <c r="COT5" s="52"/>
      <c r="COU5" s="52"/>
      <c r="COV5" s="52"/>
      <c r="COW5" s="52"/>
      <c r="COX5" s="52"/>
      <c r="COY5" s="52"/>
      <c r="COZ5" s="52"/>
      <c r="CPA5" s="52"/>
      <c r="CPB5" s="52"/>
      <c r="CPC5" s="52"/>
      <c r="CPD5" s="52"/>
      <c r="CPE5" s="52"/>
      <c r="CPF5" s="52"/>
      <c r="CPG5" s="52"/>
      <c r="CPH5" s="52"/>
      <c r="CPI5" s="52"/>
      <c r="CPJ5" s="52"/>
      <c r="CPK5" s="52"/>
      <c r="CPL5" s="52"/>
      <c r="CPM5" s="52"/>
      <c r="CPN5" s="52"/>
      <c r="CPO5" s="52"/>
      <c r="CPP5" s="52"/>
      <c r="CPQ5" s="52"/>
      <c r="CPR5" s="52"/>
      <c r="CPS5" s="52"/>
      <c r="CPT5" s="52"/>
      <c r="CPU5" s="52"/>
      <c r="CPV5" s="52"/>
      <c r="CPW5" s="52"/>
      <c r="CPX5" s="52"/>
      <c r="CPY5" s="52"/>
      <c r="CPZ5" s="52"/>
      <c r="CQA5" s="52"/>
      <c r="CQB5" s="52"/>
      <c r="CQC5" s="52"/>
      <c r="CQD5" s="52"/>
      <c r="CQE5" s="52"/>
      <c r="CQF5" s="52"/>
      <c r="CQG5" s="52"/>
      <c r="CQH5" s="52"/>
      <c r="CQI5" s="52"/>
      <c r="CQJ5" s="52"/>
      <c r="CQK5" s="52"/>
      <c r="CQL5" s="52"/>
      <c r="CQM5" s="52"/>
      <c r="CQN5" s="52"/>
      <c r="CQO5" s="52"/>
      <c r="CQP5" s="52"/>
      <c r="CQQ5" s="52"/>
      <c r="CQR5" s="52"/>
      <c r="CQS5" s="52"/>
      <c r="CQT5" s="52"/>
      <c r="CQU5" s="52"/>
      <c r="CQV5" s="52"/>
      <c r="CQW5" s="52"/>
      <c r="CQX5" s="52"/>
      <c r="CQY5" s="52"/>
      <c r="CQZ5" s="52"/>
      <c r="CRA5" s="52"/>
      <c r="CRB5" s="52"/>
      <c r="CRC5" s="52"/>
      <c r="CRD5" s="52"/>
      <c r="CRE5" s="52"/>
      <c r="CRF5" s="52"/>
      <c r="CRG5" s="52"/>
      <c r="CRH5" s="52"/>
      <c r="CRI5" s="52"/>
      <c r="CRJ5" s="52"/>
      <c r="CRK5" s="52"/>
      <c r="CRL5" s="52"/>
      <c r="CRM5" s="52"/>
      <c r="CRN5" s="52"/>
      <c r="CRO5" s="52"/>
      <c r="CRP5" s="52"/>
      <c r="CRQ5" s="52"/>
      <c r="CRR5" s="52"/>
      <c r="CRS5" s="52"/>
      <c r="CRT5" s="52"/>
      <c r="CRU5" s="52"/>
      <c r="CRV5" s="52"/>
      <c r="CRW5" s="52"/>
      <c r="CRX5" s="52"/>
      <c r="CRY5" s="52"/>
      <c r="CRZ5" s="52"/>
      <c r="CSA5" s="52"/>
      <c r="CSB5" s="52"/>
      <c r="CSC5" s="52"/>
      <c r="CSD5" s="52"/>
      <c r="CSE5" s="52"/>
      <c r="CSF5" s="52"/>
      <c r="CSG5" s="52"/>
      <c r="CSH5" s="52"/>
      <c r="CSI5" s="52"/>
      <c r="CSJ5" s="52"/>
      <c r="CSK5" s="52"/>
      <c r="CSL5" s="52"/>
      <c r="CSM5" s="52"/>
      <c r="CSN5" s="52"/>
      <c r="CSO5" s="52"/>
      <c r="CSP5" s="52"/>
      <c r="CSQ5" s="52"/>
      <c r="CSR5" s="52"/>
      <c r="CSS5" s="52"/>
      <c r="CST5" s="52"/>
      <c r="CSU5" s="52"/>
      <c r="CSV5" s="52"/>
      <c r="CSW5" s="52"/>
      <c r="CSX5" s="52"/>
      <c r="CSY5" s="52"/>
      <c r="CSZ5" s="52"/>
      <c r="CTA5" s="52"/>
      <c r="CTB5" s="52"/>
      <c r="CTC5" s="52"/>
      <c r="CTD5" s="52"/>
      <c r="CTE5" s="52"/>
      <c r="CTF5" s="52"/>
      <c r="CTG5" s="52"/>
      <c r="CTH5" s="52"/>
      <c r="CTI5" s="52"/>
      <c r="CTJ5" s="52"/>
      <c r="CTK5" s="52"/>
      <c r="CTL5" s="52"/>
      <c r="CTM5" s="52"/>
      <c r="CTN5" s="52"/>
      <c r="CTO5" s="52"/>
      <c r="CTP5" s="52"/>
      <c r="CTQ5" s="52"/>
      <c r="CTR5" s="52"/>
      <c r="CTS5" s="52"/>
      <c r="CTT5" s="52"/>
      <c r="CTU5" s="52"/>
      <c r="CTV5" s="52"/>
      <c r="CTW5" s="52"/>
      <c r="CTX5" s="52"/>
      <c r="CTY5" s="52"/>
      <c r="CTZ5" s="52"/>
      <c r="CUA5" s="52"/>
      <c r="CUB5" s="52"/>
      <c r="CUC5" s="52"/>
      <c r="CUD5" s="52"/>
      <c r="CUE5" s="52"/>
      <c r="CUF5" s="52"/>
      <c r="CUG5" s="52"/>
      <c r="CUH5" s="52"/>
      <c r="CUI5" s="52"/>
      <c r="CUJ5" s="52"/>
      <c r="CUK5" s="52"/>
      <c r="CUL5" s="52"/>
      <c r="CUM5" s="52"/>
      <c r="CUN5" s="52"/>
      <c r="CUO5" s="52"/>
      <c r="CUP5" s="52"/>
      <c r="CUQ5" s="52"/>
      <c r="CUR5" s="52"/>
      <c r="CUS5" s="52"/>
      <c r="CUT5" s="52"/>
      <c r="CUU5" s="52"/>
      <c r="CUV5" s="52"/>
      <c r="CUW5" s="52"/>
      <c r="CUX5" s="52"/>
      <c r="CUY5" s="52"/>
      <c r="CUZ5" s="52"/>
      <c r="CVA5" s="52"/>
      <c r="CVB5" s="52"/>
      <c r="CVC5" s="52"/>
      <c r="CVD5" s="52"/>
      <c r="CVE5" s="52"/>
      <c r="CVF5" s="52"/>
      <c r="CVG5" s="52"/>
      <c r="CVH5" s="52"/>
      <c r="CVI5" s="52"/>
      <c r="CVJ5" s="52"/>
      <c r="CVK5" s="52"/>
      <c r="CVL5" s="52"/>
      <c r="CVM5" s="52"/>
      <c r="CVN5" s="52"/>
      <c r="CVO5" s="52"/>
      <c r="CVP5" s="52"/>
      <c r="CVQ5" s="52"/>
      <c r="CVR5" s="52"/>
      <c r="CVS5" s="52"/>
      <c r="CVT5" s="52"/>
      <c r="CVU5" s="52"/>
      <c r="CVV5" s="52"/>
      <c r="CVW5" s="52"/>
      <c r="CVX5" s="52"/>
      <c r="CVY5" s="52"/>
      <c r="CVZ5" s="52"/>
      <c r="CWA5" s="52"/>
      <c r="CWB5" s="52"/>
      <c r="CWC5" s="52"/>
      <c r="CWD5" s="52"/>
      <c r="CWE5" s="52"/>
      <c r="CWF5" s="52"/>
      <c r="CWG5" s="52"/>
      <c r="CWH5" s="52"/>
      <c r="CWI5" s="52"/>
      <c r="CWJ5" s="52"/>
      <c r="CWK5" s="52"/>
      <c r="CWL5" s="52"/>
      <c r="CWM5" s="52"/>
      <c r="CWN5" s="52"/>
      <c r="CWO5" s="52"/>
      <c r="CWP5" s="52"/>
      <c r="CWQ5" s="52"/>
      <c r="CWR5" s="52"/>
      <c r="CWS5" s="52"/>
      <c r="CWT5" s="52"/>
      <c r="CWU5" s="52"/>
      <c r="CWV5" s="52"/>
      <c r="CWW5" s="52"/>
      <c r="CWX5" s="52"/>
      <c r="CWY5" s="52"/>
      <c r="CWZ5" s="52"/>
      <c r="CXA5" s="52"/>
      <c r="CXB5" s="52"/>
      <c r="CXC5" s="52"/>
      <c r="CXD5" s="52"/>
      <c r="CXE5" s="52"/>
      <c r="CXF5" s="52"/>
      <c r="CXG5" s="52"/>
      <c r="CXH5" s="52"/>
      <c r="CXI5" s="52"/>
      <c r="CXJ5" s="52"/>
      <c r="CXK5" s="52"/>
      <c r="CXL5" s="52"/>
      <c r="CXM5" s="52"/>
      <c r="CXN5" s="52"/>
      <c r="CXO5" s="52"/>
      <c r="CXP5" s="52"/>
      <c r="CXQ5" s="52"/>
      <c r="CXR5" s="52"/>
      <c r="CXS5" s="52"/>
      <c r="CXT5" s="52"/>
      <c r="CXU5" s="52"/>
      <c r="CXV5" s="52"/>
      <c r="CXW5" s="52"/>
      <c r="CXX5" s="52"/>
      <c r="CXY5" s="52"/>
      <c r="CXZ5" s="52"/>
      <c r="CYA5" s="52"/>
      <c r="CYB5" s="52"/>
      <c r="CYC5" s="52"/>
      <c r="CYD5" s="52"/>
      <c r="CYE5" s="52"/>
      <c r="CYF5" s="52"/>
      <c r="CYG5" s="52"/>
      <c r="CYH5" s="52"/>
      <c r="CYI5" s="52"/>
      <c r="CYJ5" s="52"/>
      <c r="CYK5" s="52"/>
      <c r="CYL5" s="52"/>
      <c r="CYM5" s="52"/>
      <c r="CYN5" s="52"/>
      <c r="CYO5" s="52"/>
      <c r="CYP5" s="52"/>
      <c r="CYQ5" s="52"/>
      <c r="CYR5" s="52"/>
      <c r="CYS5" s="52"/>
      <c r="CYT5" s="52"/>
      <c r="CYU5" s="52"/>
      <c r="CYV5" s="52"/>
      <c r="CYW5" s="52"/>
      <c r="CYX5" s="52"/>
      <c r="CYY5" s="52"/>
      <c r="CYZ5" s="52"/>
      <c r="CZA5" s="52"/>
      <c r="CZB5" s="52"/>
      <c r="CZC5" s="52"/>
      <c r="CZD5" s="52"/>
      <c r="CZE5" s="52"/>
      <c r="CZF5" s="52"/>
      <c r="CZG5" s="52"/>
      <c r="CZH5" s="52"/>
      <c r="CZI5" s="52"/>
      <c r="CZJ5" s="52"/>
      <c r="CZK5" s="52"/>
      <c r="CZL5" s="52"/>
      <c r="CZM5" s="52"/>
      <c r="CZN5" s="52"/>
      <c r="CZO5" s="52"/>
      <c r="CZP5" s="52"/>
      <c r="CZQ5" s="52"/>
      <c r="CZR5" s="52"/>
      <c r="CZS5" s="52"/>
      <c r="CZT5" s="52"/>
      <c r="CZU5" s="52"/>
      <c r="CZV5" s="52"/>
      <c r="CZW5" s="52"/>
      <c r="CZX5" s="52"/>
      <c r="CZY5" s="52"/>
      <c r="CZZ5" s="52"/>
      <c r="DAA5" s="52"/>
      <c r="DAB5" s="52"/>
      <c r="DAC5" s="52"/>
      <c r="DAD5" s="52"/>
      <c r="DAE5" s="52"/>
      <c r="DAF5" s="52"/>
      <c r="DAG5" s="52"/>
      <c r="DAH5" s="52"/>
      <c r="DAI5" s="52"/>
      <c r="DAJ5" s="52"/>
      <c r="DAK5" s="52"/>
      <c r="DAL5" s="52"/>
      <c r="DAM5" s="52"/>
      <c r="DAN5" s="52"/>
      <c r="DAO5" s="52"/>
      <c r="DAP5" s="52"/>
      <c r="DAQ5" s="52"/>
      <c r="DAR5" s="52"/>
      <c r="DAS5" s="52"/>
      <c r="DAT5" s="52"/>
      <c r="DAU5" s="52"/>
      <c r="DAV5" s="52"/>
      <c r="DAW5" s="52"/>
      <c r="DAX5" s="52"/>
      <c r="DAY5" s="52"/>
      <c r="DAZ5" s="52"/>
      <c r="DBA5" s="52"/>
      <c r="DBB5" s="52"/>
      <c r="DBC5" s="52"/>
      <c r="DBD5" s="52"/>
      <c r="DBE5" s="52"/>
      <c r="DBF5" s="52"/>
      <c r="DBG5" s="52"/>
      <c r="DBH5" s="52"/>
      <c r="DBI5" s="52"/>
      <c r="DBJ5" s="52"/>
      <c r="DBK5" s="52"/>
      <c r="DBL5" s="52"/>
      <c r="DBM5" s="52"/>
      <c r="DBN5" s="52"/>
      <c r="DBO5" s="52"/>
      <c r="DBP5" s="52"/>
      <c r="DBQ5" s="52"/>
      <c r="DBR5" s="52"/>
      <c r="DBS5" s="52"/>
      <c r="DBT5" s="52"/>
      <c r="DBU5" s="52"/>
      <c r="DBV5" s="52"/>
      <c r="DBW5" s="52"/>
      <c r="DBX5" s="52"/>
      <c r="DBY5" s="52"/>
      <c r="DBZ5" s="52"/>
      <c r="DCA5" s="52"/>
      <c r="DCB5" s="52"/>
      <c r="DCC5" s="52"/>
      <c r="DCD5" s="52"/>
      <c r="DCE5" s="52"/>
      <c r="DCF5" s="52"/>
      <c r="DCG5" s="52"/>
      <c r="DCH5" s="52"/>
      <c r="DCI5" s="52"/>
      <c r="DCJ5" s="52"/>
      <c r="DCK5" s="52"/>
      <c r="DCL5" s="52"/>
      <c r="DCM5" s="52"/>
      <c r="DCN5" s="52"/>
      <c r="DCO5" s="52"/>
      <c r="DCP5" s="52"/>
      <c r="DCQ5" s="52"/>
      <c r="DCR5" s="52"/>
      <c r="DCS5" s="52"/>
      <c r="DCT5" s="52"/>
      <c r="DCU5" s="52"/>
      <c r="DCV5" s="52"/>
      <c r="DCW5" s="52"/>
      <c r="DCX5" s="52"/>
      <c r="DCY5" s="52"/>
      <c r="DCZ5" s="52"/>
      <c r="DDA5" s="52"/>
      <c r="DDB5" s="52"/>
      <c r="DDC5" s="52"/>
      <c r="DDD5" s="52"/>
      <c r="DDE5" s="52"/>
      <c r="DDF5" s="52"/>
      <c r="DDG5" s="52"/>
      <c r="DDH5" s="52"/>
      <c r="DDI5" s="52"/>
      <c r="DDJ5" s="52"/>
      <c r="DDK5" s="52"/>
      <c r="DDL5" s="52"/>
      <c r="DDM5" s="52"/>
      <c r="DDN5" s="52"/>
      <c r="DDO5" s="52"/>
      <c r="DDP5" s="52"/>
      <c r="DDQ5" s="52"/>
      <c r="DDR5" s="52"/>
      <c r="DDS5" s="52"/>
      <c r="DDT5" s="52"/>
      <c r="DDU5" s="52"/>
      <c r="DDV5" s="52"/>
      <c r="DDW5" s="52"/>
      <c r="DDX5" s="52"/>
      <c r="DDY5" s="52"/>
      <c r="DDZ5" s="52"/>
      <c r="DEA5" s="52"/>
      <c r="DEB5" s="52"/>
      <c r="DEC5" s="52"/>
      <c r="DED5" s="52"/>
      <c r="DEE5" s="52"/>
      <c r="DEF5" s="52"/>
      <c r="DEG5" s="52"/>
      <c r="DEH5" s="52"/>
      <c r="DEI5" s="52"/>
      <c r="DEJ5" s="52"/>
      <c r="DEK5" s="52"/>
      <c r="DEL5" s="52"/>
      <c r="DEM5" s="52"/>
      <c r="DEN5" s="52"/>
      <c r="DEO5" s="52"/>
      <c r="DEP5" s="52"/>
      <c r="DEQ5" s="52"/>
      <c r="DER5" s="52"/>
      <c r="DES5" s="52"/>
      <c r="DET5" s="52"/>
      <c r="DEU5" s="52"/>
      <c r="DEV5" s="52"/>
      <c r="DEW5" s="52"/>
      <c r="DEX5" s="52"/>
      <c r="DEY5" s="52"/>
      <c r="DEZ5" s="52"/>
      <c r="DFA5" s="52"/>
      <c r="DFB5" s="52"/>
      <c r="DFC5" s="52"/>
      <c r="DFD5" s="52"/>
      <c r="DFE5" s="52"/>
      <c r="DFF5" s="52"/>
      <c r="DFG5" s="52"/>
      <c r="DFH5" s="52"/>
      <c r="DFI5" s="52"/>
      <c r="DFJ5" s="52"/>
      <c r="DFK5" s="52"/>
      <c r="DFL5" s="52"/>
      <c r="DFM5" s="52"/>
      <c r="DFN5" s="52"/>
      <c r="DFO5" s="52"/>
      <c r="DFP5" s="52"/>
      <c r="DFQ5" s="52"/>
      <c r="DFR5" s="52"/>
      <c r="DFS5" s="52"/>
      <c r="DFT5" s="52"/>
      <c r="DFU5" s="52"/>
      <c r="DFV5" s="52"/>
      <c r="DFW5" s="52"/>
      <c r="DFX5" s="52"/>
      <c r="DFY5" s="52"/>
      <c r="DFZ5" s="52"/>
      <c r="DGA5" s="52"/>
      <c r="DGB5" s="52"/>
      <c r="DGC5" s="52"/>
      <c r="DGD5" s="52"/>
      <c r="DGE5" s="52"/>
      <c r="DGF5" s="52"/>
      <c r="DGG5" s="52"/>
      <c r="DGH5" s="52"/>
      <c r="DGI5" s="52"/>
      <c r="DGJ5" s="52"/>
      <c r="DGK5" s="52"/>
      <c r="DGL5" s="52"/>
      <c r="DGM5" s="52"/>
      <c r="DGN5" s="52"/>
      <c r="DGO5" s="52"/>
      <c r="DGP5" s="52"/>
      <c r="DGQ5" s="52"/>
      <c r="DGR5" s="52"/>
      <c r="DGS5" s="52"/>
      <c r="DGT5" s="52"/>
      <c r="DGU5" s="52"/>
      <c r="DGV5" s="52"/>
      <c r="DGW5" s="52"/>
      <c r="DGX5" s="52"/>
      <c r="DGY5" s="52"/>
      <c r="DGZ5" s="52"/>
      <c r="DHA5" s="52"/>
      <c r="DHB5" s="52"/>
      <c r="DHC5" s="52"/>
      <c r="DHD5" s="52"/>
      <c r="DHE5" s="52"/>
      <c r="DHF5" s="52"/>
      <c r="DHG5" s="52"/>
      <c r="DHH5" s="52"/>
      <c r="DHI5" s="52"/>
      <c r="DHJ5" s="52"/>
      <c r="DHK5" s="52"/>
      <c r="DHL5" s="52"/>
      <c r="DHM5" s="52"/>
      <c r="DHN5" s="52"/>
      <c r="DHO5" s="52"/>
      <c r="DHP5" s="52"/>
      <c r="DHQ5" s="52"/>
      <c r="DHR5" s="52"/>
      <c r="DHS5" s="52"/>
      <c r="DHT5" s="52"/>
      <c r="DHU5" s="52"/>
      <c r="DHV5" s="52"/>
      <c r="DHW5" s="52"/>
      <c r="DHX5" s="52"/>
      <c r="DHY5" s="52"/>
      <c r="DHZ5" s="52"/>
      <c r="DIA5" s="52"/>
      <c r="DIB5" s="52"/>
      <c r="DIC5" s="52"/>
      <c r="DID5" s="52"/>
      <c r="DIE5" s="52"/>
      <c r="DIF5" s="52"/>
      <c r="DIG5" s="52"/>
      <c r="DIH5" s="52"/>
      <c r="DII5" s="52"/>
      <c r="DIJ5" s="52"/>
      <c r="DIK5" s="52"/>
      <c r="DIL5" s="52"/>
      <c r="DIM5" s="52"/>
      <c r="DIN5" s="52"/>
      <c r="DIO5" s="52"/>
      <c r="DIP5" s="52"/>
      <c r="DIQ5" s="52"/>
      <c r="DIR5" s="52"/>
      <c r="DIS5" s="52"/>
      <c r="DIT5" s="52"/>
      <c r="DIU5" s="52"/>
      <c r="DIV5" s="52"/>
      <c r="DIW5" s="52"/>
      <c r="DIX5" s="52"/>
      <c r="DIY5" s="52"/>
      <c r="DIZ5" s="52"/>
      <c r="DJA5" s="52"/>
      <c r="DJB5" s="52"/>
      <c r="DJC5" s="52"/>
      <c r="DJD5" s="52"/>
      <c r="DJE5" s="52"/>
      <c r="DJF5" s="52"/>
      <c r="DJG5" s="52"/>
      <c r="DJH5" s="52"/>
      <c r="DJI5" s="52"/>
      <c r="DJJ5" s="52"/>
      <c r="DJK5" s="52"/>
      <c r="DJL5" s="52"/>
      <c r="DJM5" s="52"/>
      <c r="DJN5" s="52"/>
      <c r="DJO5" s="52"/>
      <c r="DJP5" s="52"/>
      <c r="DJQ5" s="52"/>
      <c r="DJR5" s="52"/>
      <c r="DJS5" s="52"/>
      <c r="DJT5" s="52"/>
      <c r="DJU5" s="52"/>
      <c r="DJV5" s="52"/>
      <c r="DJW5" s="52"/>
      <c r="DJX5" s="52"/>
      <c r="DJY5" s="52"/>
      <c r="DJZ5" s="52"/>
      <c r="DKA5" s="52"/>
      <c r="DKB5" s="52"/>
      <c r="DKC5" s="52"/>
      <c r="DKD5" s="52"/>
      <c r="DKE5" s="52"/>
      <c r="DKF5" s="52"/>
      <c r="DKG5" s="52"/>
      <c r="DKH5" s="52"/>
      <c r="DKI5" s="52"/>
      <c r="DKJ5" s="52"/>
      <c r="DKK5" s="52"/>
      <c r="DKL5" s="52"/>
      <c r="DKM5" s="52"/>
      <c r="DKN5" s="52"/>
      <c r="DKO5" s="52"/>
      <c r="DKP5" s="52"/>
      <c r="DKQ5" s="52"/>
      <c r="DKR5" s="52"/>
      <c r="DKS5" s="52"/>
      <c r="DKT5" s="52"/>
      <c r="DKU5" s="52"/>
      <c r="DKV5" s="52"/>
      <c r="DKW5" s="52"/>
      <c r="DKX5" s="52"/>
      <c r="DKY5" s="52"/>
      <c r="DKZ5" s="52"/>
      <c r="DLA5" s="52"/>
      <c r="DLB5" s="52"/>
      <c r="DLC5" s="52"/>
      <c r="DLD5" s="52"/>
      <c r="DLE5" s="52"/>
      <c r="DLF5" s="52"/>
      <c r="DLG5" s="52"/>
      <c r="DLH5" s="52"/>
      <c r="DLI5" s="52"/>
      <c r="DLJ5" s="52"/>
      <c r="DLK5" s="52"/>
      <c r="DLL5" s="52"/>
      <c r="DLM5" s="52"/>
      <c r="DLN5" s="52"/>
      <c r="DLO5" s="52"/>
      <c r="DLP5" s="52"/>
      <c r="DLQ5" s="52"/>
      <c r="DLR5" s="52"/>
      <c r="DLS5" s="52"/>
      <c r="DLT5" s="52"/>
      <c r="DLU5" s="52"/>
      <c r="DLV5" s="52"/>
      <c r="DLW5" s="52"/>
      <c r="DLX5" s="52"/>
      <c r="DLY5" s="52"/>
      <c r="DLZ5" s="52"/>
      <c r="DMA5" s="52"/>
      <c r="DMB5" s="52"/>
      <c r="DMC5" s="52"/>
      <c r="DMD5" s="52"/>
      <c r="DME5" s="52"/>
      <c r="DMF5" s="52"/>
      <c r="DMG5" s="52"/>
      <c r="DMH5" s="52"/>
      <c r="DMI5" s="52"/>
      <c r="DMJ5" s="52"/>
      <c r="DMK5" s="52"/>
      <c r="DML5" s="52"/>
      <c r="DMM5" s="52"/>
      <c r="DMN5" s="52"/>
      <c r="DMO5" s="52"/>
      <c r="DMP5" s="52"/>
      <c r="DMQ5" s="52"/>
      <c r="DMR5" s="52"/>
      <c r="DMS5" s="52"/>
      <c r="DMT5" s="52"/>
      <c r="DMU5" s="52"/>
      <c r="DMV5" s="52"/>
      <c r="DMW5" s="52"/>
      <c r="DMX5" s="52"/>
      <c r="DMY5" s="52"/>
      <c r="DMZ5" s="52"/>
      <c r="DNA5" s="52"/>
      <c r="DNB5" s="52"/>
      <c r="DNC5" s="52"/>
      <c r="DND5" s="52"/>
      <c r="DNE5" s="52"/>
      <c r="DNF5" s="52"/>
      <c r="DNG5" s="52"/>
      <c r="DNH5" s="52"/>
      <c r="DNI5" s="52"/>
      <c r="DNJ5" s="52"/>
      <c r="DNK5" s="52"/>
      <c r="DNL5" s="52"/>
      <c r="DNM5" s="52"/>
      <c r="DNN5" s="52"/>
      <c r="DNO5" s="52"/>
      <c r="DNP5" s="52"/>
      <c r="DNQ5" s="52"/>
      <c r="DNR5" s="52"/>
      <c r="DNS5" s="52"/>
      <c r="DNT5" s="52"/>
      <c r="DNU5" s="52"/>
      <c r="DNV5" s="52"/>
      <c r="DNW5" s="52"/>
      <c r="DNX5" s="52"/>
      <c r="DNY5" s="52"/>
      <c r="DNZ5" s="52"/>
      <c r="DOA5" s="52"/>
      <c r="DOB5" s="52"/>
      <c r="DOC5" s="52"/>
      <c r="DOD5" s="52"/>
      <c r="DOE5" s="52"/>
      <c r="DOF5" s="52"/>
      <c r="DOG5" s="52"/>
      <c r="DOH5" s="52"/>
      <c r="DOI5" s="52"/>
      <c r="DOJ5" s="52"/>
      <c r="DOK5" s="52"/>
      <c r="DOL5" s="52"/>
      <c r="DOM5" s="52"/>
      <c r="DON5" s="52"/>
      <c r="DOO5" s="52"/>
      <c r="DOP5" s="52"/>
      <c r="DOQ5" s="52"/>
      <c r="DOR5" s="52"/>
      <c r="DOS5" s="52"/>
      <c r="DOT5" s="52"/>
      <c r="DOU5" s="52"/>
      <c r="DOV5" s="52"/>
      <c r="DOW5" s="52"/>
      <c r="DOX5" s="52"/>
      <c r="DOY5" s="52"/>
      <c r="DOZ5" s="52"/>
      <c r="DPA5" s="52"/>
      <c r="DPB5" s="52"/>
      <c r="DPC5" s="52"/>
      <c r="DPD5" s="52"/>
      <c r="DPE5" s="52"/>
      <c r="DPF5" s="52"/>
      <c r="DPG5" s="52"/>
      <c r="DPH5" s="52"/>
      <c r="DPI5" s="52"/>
      <c r="DPJ5" s="52"/>
      <c r="DPK5" s="52"/>
      <c r="DPL5" s="52"/>
      <c r="DPM5" s="52"/>
      <c r="DPN5" s="52"/>
      <c r="DPO5" s="52"/>
      <c r="DPP5" s="52"/>
      <c r="DPQ5" s="52"/>
      <c r="DPR5" s="52"/>
      <c r="DPS5" s="52"/>
      <c r="DPT5" s="52"/>
      <c r="DPU5" s="52"/>
      <c r="DPV5" s="52"/>
      <c r="DPW5" s="52"/>
      <c r="DPX5" s="52"/>
      <c r="DPY5" s="52"/>
      <c r="DPZ5" s="52"/>
      <c r="DQA5" s="52"/>
      <c r="DQB5" s="52"/>
      <c r="DQC5" s="52"/>
      <c r="DQD5" s="52"/>
      <c r="DQE5" s="52"/>
      <c r="DQF5" s="52"/>
      <c r="DQG5" s="52"/>
      <c r="DQH5" s="52"/>
      <c r="DQI5" s="52"/>
      <c r="DQJ5" s="52"/>
      <c r="DQK5" s="52"/>
      <c r="DQL5" s="52"/>
      <c r="DQM5" s="52"/>
      <c r="DQN5" s="52"/>
      <c r="DQO5" s="52"/>
      <c r="DQP5" s="52"/>
      <c r="DQQ5" s="52"/>
      <c r="DQR5" s="52"/>
      <c r="DQS5" s="52"/>
      <c r="DQT5" s="52"/>
      <c r="DQU5" s="52"/>
      <c r="DQV5" s="52"/>
      <c r="DQW5" s="52"/>
      <c r="DQX5" s="52"/>
      <c r="DQY5" s="52"/>
      <c r="DQZ5" s="52"/>
      <c r="DRA5" s="52"/>
      <c r="DRB5" s="52"/>
      <c r="DRC5" s="52"/>
      <c r="DRD5" s="52"/>
      <c r="DRE5" s="52"/>
      <c r="DRF5" s="52"/>
      <c r="DRG5" s="52"/>
      <c r="DRH5" s="52"/>
      <c r="DRI5" s="52"/>
      <c r="DRJ5" s="52"/>
      <c r="DRK5" s="52"/>
      <c r="DRL5" s="52"/>
      <c r="DRM5" s="52"/>
      <c r="DRN5" s="52"/>
      <c r="DRO5" s="52"/>
      <c r="DRP5" s="52"/>
      <c r="DRQ5" s="52"/>
      <c r="DRR5" s="52"/>
      <c r="DRS5" s="52"/>
      <c r="DRT5" s="52"/>
      <c r="DRU5" s="52"/>
      <c r="DRV5" s="52"/>
      <c r="DRW5" s="52"/>
      <c r="DRX5" s="52"/>
      <c r="DRY5" s="52"/>
      <c r="DRZ5" s="52"/>
      <c r="DSA5" s="52"/>
      <c r="DSB5" s="52"/>
      <c r="DSC5" s="52"/>
      <c r="DSD5" s="52"/>
      <c r="DSE5" s="52"/>
      <c r="DSF5" s="52"/>
      <c r="DSG5" s="52"/>
      <c r="DSH5" s="52"/>
      <c r="DSI5" s="52"/>
      <c r="DSJ5" s="52"/>
      <c r="DSK5" s="52"/>
      <c r="DSL5" s="52"/>
      <c r="DSM5" s="52"/>
      <c r="DSN5" s="52"/>
      <c r="DSO5" s="52"/>
      <c r="DSP5" s="52"/>
      <c r="DSQ5" s="52"/>
      <c r="DSR5" s="52"/>
      <c r="DSS5" s="52"/>
      <c r="DST5" s="52"/>
      <c r="DSU5" s="52"/>
      <c r="DSV5" s="52"/>
      <c r="DSW5" s="52"/>
      <c r="DSX5" s="52"/>
      <c r="DSY5" s="52"/>
      <c r="DSZ5" s="52"/>
      <c r="DTA5" s="52"/>
      <c r="DTB5" s="52"/>
      <c r="DTC5" s="52"/>
      <c r="DTD5" s="52"/>
      <c r="DTE5" s="52"/>
      <c r="DTF5" s="52"/>
      <c r="DTG5" s="52"/>
      <c r="DTH5" s="52"/>
      <c r="DTI5" s="52"/>
      <c r="DTJ5" s="52"/>
      <c r="DTK5" s="52"/>
      <c r="DTL5" s="52"/>
      <c r="DTM5" s="52"/>
      <c r="DTN5" s="52"/>
      <c r="DTO5" s="52"/>
      <c r="DTP5" s="52"/>
      <c r="DTQ5" s="52"/>
      <c r="DTR5" s="52"/>
      <c r="DTS5" s="52"/>
      <c r="DTT5" s="52"/>
      <c r="DTU5" s="52"/>
      <c r="DTV5" s="52"/>
      <c r="DTW5" s="52"/>
      <c r="DTX5" s="52"/>
      <c r="DTY5" s="52"/>
      <c r="DTZ5" s="52"/>
      <c r="DUA5" s="52"/>
      <c r="DUB5" s="52"/>
      <c r="DUC5" s="52"/>
      <c r="DUD5" s="52"/>
      <c r="DUE5" s="52"/>
      <c r="DUF5" s="52"/>
      <c r="DUG5" s="52"/>
      <c r="DUH5" s="52"/>
      <c r="DUI5" s="52"/>
      <c r="DUJ5" s="52"/>
      <c r="DUK5" s="52"/>
      <c r="DUL5" s="52"/>
      <c r="DUM5" s="52"/>
      <c r="DUN5" s="52"/>
      <c r="DUO5" s="52"/>
      <c r="DUP5" s="52"/>
      <c r="DUQ5" s="52"/>
      <c r="DUR5" s="52"/>
      <c r="DUS5" s="52"/>
      <c r="DUT5" s="52"/>
      <c r="DUU5" s="52"/>
      <c r="DUV5" s="52"/>
      <c r="DUW5" s="52"/>
      <c r="DUX5" s="52"/>
      <c r="DUY5" s="52"/>
      <c r="DUZ5" s="52"/>
      <c r="DVA5" s="52"/>
      <c r="DVB5" s="52"/>
      <c r="DVC5" s="52"/>
      <c r="DVD5" s="52"/>
      <c r="DVE5" s="52"/>
      <c r="DVF5" s="52"/>
      <c r="DVG5" s="52"/>
      <c r="DVH5" s="52"/>
      <c r="DVI5" s="52"/>
      <c r="DVJ5" s="52"/>
      <c r="DVK5" s="52"/>
      <c r="DVL5" s="52"/>
      <c r="DVM5" s="52"/>
      <c r="DVN5" s="52"/>
      <c r="DVO5" s="52"/>
      <c r="DVP5" s="52"/>
      <c r="DVQ5" s="52"/>
      <c r="DVR5" s="52"/>
      <c r="DVS5" s="52"/>
      <c r="DVT5" s="52"/>
      <c r="DVU5" s="52"/>
      <c r="DVV5" s="52"/>
      <c r="DVW5" s="52"/>
      <c r="DVX5" s="52"/>
      <c r="DVY5" s="52"/>
      <c r="DVZ5" s="52"/>
      <c r="DWA5" s="52"/>
      <c r="DWB5" s="52"/>
      <c r="DWC5" s="52"/>
      <c r="DWD5" s="52"/>
      <c r="DWE5" s="52"/>
      <c r="DWF5" s="52"/>
      <c r="DWG5" s="52"/>
      <c r="DWH5" s="52"/>
      <c r="DWI5" s="52"/>
      <c r="DWJ5" s="52"/>
      <c r="DWK5" s="52"/>
      <c r="DWL5" s="52"/>
      <c r="DWM5" s="52"/>
      <c r="DWN5" s="52"/>
      <c r="DWO5" s="52"/>
      <c r="DWP5" s="52"/>
      <c r="DWQ5" s="52"/>
      <c r="DWR5" s="52"/>
      <c r="DWS5" s="52"/>
      <c r="DWT5" s="52"/>
      <c r="DWU5" s="52"/>
      <c r="DWV5" s="52"/>
      <c r="DWW5" s="52"/>
      <c r="DWX5" s="52"/>
      <c r="DWY5" s="52"/>
      <c r="DWZ5" s="52"/>
      <c r="DXA5" s="52"/>
      <c r="DXB5" s="52"/>
      <c r="DXC5" s="52"/>
      <c r="DXD5" s="52"/>
      <c r="DXE5" s="52"/>
      <c r="DXF5" s="52"/>
      <c r="DXG5" s="52"/>
      <c r="DXH5" s="52"/>
      <c r="DXI5" s="52"/>
      <c r="DXJ5" s="52"/>
      <c r="DXK5" s="52"/>
      <c r="DXL5" s="52"/>
      <c r="DXM5" s="52"/>
      <c r="DXN5" s="52"/>
      <c r="DXO5" s="52"/>
      <c r="DXP5" s="52"/>
      <c r="DXQ5" s="52"/>
      <c r="DXR5" s="52"/>
      <c r="DXS5" s="52"/>
      <c r="DXT5" s="52"/>
      <c r="DXU5" s="52"/>
      <c r="DXV5" s="52"/>
      <c r="DXW5" s="52"/>
      <c r="DXX5" s="52"/>
      <c r="DXY5" s="52"/>
      <c r="DXZ5" s="52"/>
      <c r="DYA5" s="52"/>
      <c r="DYB5" s="52"/>
      <c r="DYC5" s="52"/>
      <c r="DYD5" s="52"/>
      <c r="DYE5" s="52"/>
      <c r="DYF5" s="52"/>
      <c r="DYG5" s="52"/>
      <c r="DYH5" s="52"/>
      <c r="DYI5" s="52"/>
      <c r="DYJ5" s="52"/>
      <c r="DYK5" s="52"/>
      <c r="DYL5" s="52"/>
      <c r="DYM5" s="52"/>
      <c r="DYN5" s="52"/>
      <c r="DYO5" s="52"/>
      <c r="DYP5" s="52"/>
      <c r="DYQ5" s="52"/>
      <c r="DYR5" s="52"/>
      <c r="DYS5" s="52"/>
      <c r="DYT5" s="52"/>
      <c r="DYU5" s="52"/>
      <c r="DYV5" s="52"/>
      <c r="DYW5" s="52"/>
      <c r="DYX5" s="52"/>
      <c r="DYY5" s="52"/>
      <c r="DYZ5" s="52"/>
      <c r="DZA5" s="52"/>
      <c r="DZB5" s="52"/>
      <c r="DZC5" s="52"/>
      <c r="DZD5" s="52"/>
      <c r="DZE5" s="52"/>
      <c r="DZF5" s="52"/>
      <c r="DZG5" s="52"/>
      <c r="DZH5" s="52"/>
      <c r="DZI5" s="52"/>
      <c r="DZJ5" s="52"/>
      <c r="DZK5" s="52"/>
      <c r="DZL5" s="52"/>
      <c r="DZM5" s="52"/>
      <c r="DZN5" s="52"/>
      <c r="DZO5" s="52"/>
      <c r="DZP5" s="52"/>
      <c r="DZQ5" s="52"/>
      <c r="DZR5" s="52"/>
      <c r="DZS5" s="52"/>
      <c r="DZT5" s="52"/>
      <c r="DZU5" s="52"/>
      <c r="DZV5" s="52"/>
      <c r="DZW5" s="52"/>
      <c r="DZX5" s="52"/>
      <c r="DZY5" s="52"/>
      <c r="DZZ5" s="52"/>
      <c r="EAA5" s="52"/>
      <c r="EAB5" s="52"/>
      <c r="EAC5" s="52"/>
      <c r="EAD5" s="52"/>
      <c r="EAE5" s="52"/>
      <c r="EAF5" s="52"/>
      <c r="EAG5" s="52"/>
      <c r="EAH5" s="52"/>
      <c r="EAI5" s="52"/>
      <c r="EAJ5" s="52"/>
      <c r="EAK5" s="52"/>
      <c r="EAL5" s="52"/>
      <c r="EAM5" s="52"/>
      <c r="EAN5" s="52"/>
      <c r="EAO5" s="52"/>
      <c r="EAP5" s="52"/>
      <c r="EAQ5" s="52"/>
      <c r="EAR5" s="52"/>
      <c r="EAS5" s="52"/>
      <c r="EAT5" s="52"/>
      <c r="EAU5" s="52"/>
      <c r="EAV5" s="52"/>
      <c r="EAW5" s="52"/>
      <c r="EAX5" s="52"/>
      <c r="EAY5" s="52"/>
      <c r="EAZ5" s="52"/>
      <c r="EBA5" s="52"/>
      <c r="EBB5" s="52"/>
      <c r="EBC5" s="52"/>
      <c r="EBD5" s="52"/>
      <c r="EBE5" s="52"/>
      <c r="EBF5" s="52"/>
      <c r="EBG5" s="52"/>
      <c r="EBH5" s="52"/>
      <c r="EBI5" s="52"/>
      <c r="EBJ5" s="52"/>
      <c r="EBK5" s="52"/>
      <c r="EBL5" s="52"/>
      <c r="EBM5" s="52"/>
      <c r="EBN5" s="52"/>
      <c r="EBO5" s="52"/>
      <c r="EBP5" s="52"/>
      <c r="EBQ5" s="52"/>
      <c r="EBR5" s="52"/>
      <c r="EBS5" s="52"/>
      <c r="EBT5" s="52"/>
      <c r="EBU5" s="52"/>
      <c r="EBV5" s="52"/>
      <c r="EBW5" s="52"/>
      <c r="EBX5" s="52"/>
      <c r="EBY5" s="52"/>
      <c r="EBZ5" s="52"/>
      <c r="ECA5" s="52"/>
      <c r="ECB5" s="52"/>
      <c r="ECC5" s="52"/>
      <c r="ECD5" s="52"/>
      <c r="ECE5" s="52"/>
      <c r="ECF5" s="52"/>
      <c r="ECG5" s="52"/>
      <c r="ECH5" s="52"/>
      <c r="ECI5" s="52"/>
      <c r="ECJ5" s="52"/>
      <c r="ECK5" s="52"/>
      <c r="ECL5" s="52"/>
      <c r="ECM5" s="52"/>
      <c r="ECN5" s="52"/>
      <c r="ECO5" s="52"/>
      <c r="ECP5" s="52"/>
      <c r="ECQ5" s="52"/>
      <c r="ECR5" s="52"/>
      <c r="ECS5" s="52"/>
      <c r="ECT5" s="52"/>
      <c r="ECU5" s="52"/>
      <c r="ECV5" s="52"/>
      <c r="ECW5" s="52"/>
      <c r="ECX5" s="52"/>
      <c r="ECY5" s="52"/>
      <c r="ECZ5" s="52"/>
      <c r="EDA5" s="52"/>
      <c r="EDB5" s="52"/>
      <c r="EDC5" s="52"/>
      <c r="EDD5" s="52"/>
      <c r="EDE5" s="52"/>
      <c r="EDF5" s="52"/>
      <c r="EDG5" s="52"/>
      <c r="EDH5" s="52"/>
      <c r="EDI5" s="52"/>
      <c r="EDJ5" s="52"/>
      <c r="EDK5" s="52"/>
      <c r="EDL5" s="52"/>
      <c r="EDM5" s="52"/>
      <c r="EDN5" s="52"/>
      <c r="EDO5" s="52"/>
      <c r="EDP5" s="52"/>
      <c r="EDQ5" s="52"/>
      <c r="EDR5" s="52"/>
      <c r="EDS5" s="52"/>
      <c r="EDT5" s="52"/>
      <c r="EDU5" s="52"/>
      <c r="EDV5" s="52"/>
      <c r="EDW5" s="52"/>
      <c r="EDX5" s="52"/>
      <c r="EDY5" s="52"/>
      <c r="EDZ5" s="52"/>
      <c r="EEA5" s="52"/>
      <c r="EEB5" s="52"/>
      <c r="EEC5" s="52"/>
      <c r="EED5" s="52"/>
      <c r="EEE5" s="52"/>
      <c r="EEF5" s="52"/>
      <c r="EEG5" s="52"/>
      <c r="EEH5" s="52"/>
      <c r="EEI5" s="52"/>
      <c r="EEJ5" s="52"/>
      <c r="EEK5" s="52"/>
      <c r="EEL5" s="52"/>
      <c r="EEM5" s="52"/>
      <c r="EEN5" s="52"/>
      <c r="EEO5" s="52"/>
      <c r="EEP5" s="52"/>
      <c r="EEQ5" s="52"/>
      <c r="EER5" s="52"/>
      <c r="EES5" s="52"/>
      <c r="EET5" s="52"/>
      <c r="EEU5" s="52"/>
      <c r="EEV5" s="52"/>
      <c r="EEW5" s="52"/>
      <c r="EEX5" s="52"/>
      <c r="EEY5" s="52"/>
      <c r="EEZ5" s="52"/>
      <c r="EFA5" s="52"/>
      <c r="EFB5" s="52"/>
      <c r="EFC5" s="52"/>
      <c r="EFD5" s="52"/>
      <c r="EFE5" s="52"/>
      <c r="EFF5" s="52"/>
      <c r="EFG5" s="52"/>
      <c r="EFH5" s="52"/>
      <c r="EFI5" s="52"/>
      <c r="EFJ5" s="52"/>
      <c r="EFK5" s="52"/>
      <c r="EFL5" s="52"/>
      <c r="EFM5" s="52"/>
      <c r="EFN5" s="52"/>
      <c r="EFO5" s="52"/>
      <c r="EFP5" s="52"/>
      <c r="EFQ5" s="52"/>
      <c r="EFR5" s="52"/>
      <c r="EFS5" s="52"/>
      <c r="EFT5" s="52"/>
      <c r="EFU5" s="52"/>
      <c r="EFV5" s="52"/>
      <c r="EFW5" s="52"/>
      <c r="EFX5" s="52"/>
      <c r="EFY5" s="52"/>
      <c r="EFZ5" s="52"/>
      <c r="EGA5" s="52"/>
      <c r="EGB5" s="52"/>
      <c r="EGC5" s="52"/>
      <c r="EGD5" s="52"/>
      <c r="EGE5" s="52"/>
      <c r="EGF5" s="52"/>
      <c r="EGG5" s="52"/>
      <c r="EGH5" s="52"/>
      <c r="EGI5" s="52"/>
      <c r="EGJ5" s="52"/>
      <c r="EGK5" s="52"/>
      <c r="EGL5" s="52"/>
      <c r="EGM5" s="52"/>
      <c r="EGN5" s="52"/>
      <c r="EGO5" s="52"/>
      <c r="EGP5" s="52"/>
      <c r="EGQ5" s="52"/>
      <c r="EGR5" s="52"/>
      <c r="EGS5" s="52"/>
      <c r="EGT5" s="52"/>
      <c r="EGU5" s="52"/>
      <c r="EGV5" s="52"/>
      <c r="EGW5" s="52"/>
      <c r="EGX5" s="52"/>
      <c r="EGY5" s="52"/>
      <c r="EGZ5" s="52"/>
      <c r="EHA5" s="52"/>
      <c r="EHB5" s="52"/>
      <c r="EHC5" s="52"/>
      <c r="EHD5" s="52"/>
      <c r="EHE5" s="52"/>
      <c r="EHF5" s="52"/>
      <c r="EHG5" s="52"/>
      <c r="EHH5" s="52"/>
      <c r="EHI5" s="52"/>
      <c r="EHJ5" s="52"/>
      <c r="EHK5" s="52"/>
      <c r="EHL5" s="52"/>
      <c r="EHM5" s="52"/>
      <c r="EHN5" s="52"/>
      <c r="EHO5" s="52"/>
      <c r="EHP5" s="52"/>
      <c r="EHQ5" s="52"/>
      <c r="EHR5" s="52"/>
      <c r="EHS5" s="52"/>
      <c r="EHT5" s="52"/>
      <c r="EHU5" s="52"/>
      <c r="EHV5" s="52"/>
      <c r="EHW5" s="52"/>
      <c r="EHX5" s="52"/>
      <c r="EHY5" s="52"/>
      <c r="EHZ5" s="52"/>
      <c r="EIA5" s="52"/>
      <c r="EIB5" s="52"/>
      <c r="EIC5" s="52"/>
      <c r="EID5" s="52"/>
      <c r="EIE5" s="52"/>
      <c r="EIF5" s="52"/>
      <c r="EIG5" s="52"/>
      <c r="EIH5" s="52"/>
      <c r="EII5" s="52"/>
      <c r="EIJ5" s="52"/>
      <c r="EIK5" s="52"/>
      <c r="EIL5" s="52"/>
      <c r="EIM5" s="52"/>
      <c r="EIN5" s="52"/>
      <c r="EIO5" s="52"/>
      <c r="EIP5" s="52"/>
      <c r="EIQ5" s="52"/>
      <c r="EIR5" s="52"/>
      <c r="EIS5" s="52"/>
      <c r="EIT5" s="52"/>
      <c r="EIU5" s="52"/>
      <c r="EIV5" s="52"/>
      <c r="EIW5" s="52"/>
      <c r="EIX5" s="52"/>
      <c r="EIY5" s="52"/>
      <c r="EIZ5" s="52"/>
      <c r="EJA5" s="52"/>
      <c r="EJB5" s="52"/>
      <c r="EJC5" s="52"/>
      <c r="EJD5" s="52"/>
      <c r="EJE5" s="52"/>
      <c r="EJF5" s="52"/>
      <c r="EJG5" s="52"/>
      <c r="EJH5" s="52"/>
      <c r="EJI5" s="52"/>
      <c r="EJJ5" s="52"/>
      <c r="EJK5" s="52"/>
      <c r="EJL5" s="52"/>
      <c r="EJM5" s="52"/>
      <c r="EJN5" s="52"/>
      <c r="EJO5" s="52"/>
      <c r="EJP5" s="52"/>
      <c r="EJQ5" s="52"/>
      <c r="EJR5" s="52"/>
      <c r="EJS5" s="52"/>
      <c r="EJT5" s="52"/>
      <c r="EJU5" s="52"/>
      <c r="EJV5" s="52"/>
      <c r="EJW5" s="52"/>
      <c r="EJX5" s="52"/>
      <c r="EJY5" s="52"/>
      <c r="EJZ5" s="52"/>
      <c r="EKA5" s="52"/>
      <c r="EKB5" s="52"/>
      <c r="EKC5" s="52"/>
      <c r="EKD5" s="52"/>
      <c r="EKE5" s="52"/>
      <c r="EKF5" s="52"/>
      <c r="EKG5" s="52"/>
      <c r="EKH5" s="52"/>
      <c r="EKI5" s="52"/>
      <c r="EKJ5" s="52"/>
      <c r="EKK5" s="52"/>
      <c r="EKL5" s="52"/>
      <c r="EKM5" s="52"/>
      <c r="EKN5" s="52"/>
      <c r="EKO5" s="52"/>
      <c r="EKP5" s="52"/>
      <c r="EKQ5" s="52"/>
      <c r="EKR5" s="52"/>
      <c r="EKS5" s="52"/>
      <c r="EKT5" s="52"/>
      <c r="EKU5" s="52"/>
      <c r="EKV5" s="52"/>
      <c r="EKW5" s="52"/>
      <c r="EKX5" s="52"/>
      <c r="EKY5" s="52"/>
      <c r="EKZ5" s="52"/>
      <c r="ELA5" s="52"/>
      <c r="ELB5" s="52"/>
      <c r="ELC5" s="52"/>
      <c r="ELD5" s="52"/>
      <c r="ELE5" s="52"/>
      <c r="ELF5" s="52"/>
      <c r="ELG5" s="52"/>
      <c r="ELH5" s="52"/>
      <c r="ELI5" s="52"/>
      <c r="ELJ5" s="52"/>
      <c r="ELK5" s="52"/>
      <c r="ELL5" s="52"/>
      <c r="ELM5" s="52"/>
      <c r="ELN5" s="52"/>
      <c r="ELO5" s="52"/>
      <c r="ELP5" s="52"/>
      <c r="ELQ5" s="52"/>
      <c r="ELR5" s="52"/>
      <c r="ELS5" s="52"/>
      <c r="ELT5" s="52"/>
      <c r="ELU5" s="52"/>
      <c r="ELV5" s="52"/>
      <c r="ELW5" s="52"/>
      <c r="ELX5" s="52"/>
      <c r="ELY5" s="52"/>
      <c r="ELZ5" s="52"/>
      <c r="EMA5" s="52"/>
      <c r="EMB5" s="52"/>
      <c r="EMC5" s="52"/>
      <c r="EMD5" s="52"/>
      <c r="EME5" s="52"/>
      <c r="EMF5" s="52"/>
      <c r="EMG5" s="52"/>
      <c r="EMH5" s="52"/>
      <c r="EMI5" s="52"/>
      <c r="EMJ5" s="52"/>
      <c r="EMK5" s="52"/>
      <c r="EML5" s="52"/>
      <c r="EMM5" s="52"/>
      <c r="EMN5" s="52"/>
      <c r="EMO5" s="52"/>
      <c r="EMP5" s="52"/>
      <c r="EMQ5" s="52"/>
      <c r="EMR5" s="52"/>
      <c r="EMS5" s="52"/>
      <c r="EMT5" s="52"/>
      <c r="EMU5" s="52"/>
      <c r="EMV5" s="52"/>
      <c r="EMW5" s="52"/>
      <c r="EMX5" s="52"/>
      <c r="EMY5" s="52"/>
      <c r="EMZ5" s="52"/>
      <c r="ENA5" s="52"/>
      <c r="ENB5" s="52"/>
      <c r="ENC5" s="52"/>
      <c r="END5" s="52"/>
      <c r="ENE5" s="52"/>
      <c r="ENF5" s="52"/>
      <c r="ENG5" s="52"/>
      <c r="ENH5" s="52"/>
      <c r="ENI5" s="52"/>
      <c r="ENJ5" s="52"/>
      <c r="ENK5" s="52"/>
      <c r="ENL5" s="52"/>
      <c r="ENM5" s="52"/>
      <c r="ENN5" s="52"/>
      <c r="ENO5" s="52"/>
      <c r="ENP5" s="52"/>
      <c r="ENQ5" s="52"/>
      <c r="ENR5" s="52"/>
      <c r="ENS5" s="52"/>
      <c r="ENT5" s="52"/>
      <c r="ENU5" s="52"/>
      <c r="ENV5" s="52"/>
      <c r="ENW5" s="52"/>
      <c r="ENX5" s="52"/>
      <c r="ENY5" s="52"/>
      <c r="ENZ5" s="52"/>
      <c r="EOA5" s="52"/>
      <c r="EOB5" s="52"/>
      <c r="EOC5" s="52"/>
      <c r="EOD5" s="52"/>
      <c r="EOE5" s="52"/>
      <c r="EOF5" s="52"/>
      <c r="EOG5" s="52"/>
      <c r="EOH5" s="52"/>
      <c r="EOI5" s="52"/>
      <c r="EOJ5" s="52"/>
      <c r="EOK5" s="52"/>
      <c r="EOL5" s="52"/>
      <c r="EOM5" s="52"/>
      <c r="EON5" s="52"/>
      <c r="EOO5" s="52"/>
      <c r="EOP5" s="52"/>
      <c r="EOQ5" s="52"/>
      <c r="EOR5" s="52"/>
      <c r="EOS5" s="52"/>
      <c r="EOT5" s="52"/>
      <c r="EOU5" s="52"/>
      <c r="EOV5" s="52"/>
      <c r="EOW5" s="52"/>
      <c r="EOX5" s="52"/>
      <c r="EOY5" s="52"/>
      <c r="EOZ5" s="52"/>
      <c r="EPA5" s="52"/>
      <c r="EPB5" s="52"/>
      <c r="EPC5" s="52"/>
      <c r="EPD5" s="52"/>
      <c r="EPE5" s="52"/>
      <c r="EPF5" s="52"/>
      <c r="EPG5" s="52"/>
      <c r="EPH5" s="52"/>
      <c r="EPI5" s="52"/>
      <c r="EPJ5" s="52"/>
      <c r="EPK5" s="52"/>
      <c r="EPL5" s="52"/>
      <c r="EPM5" s="52"/>
      <c r="EPN5" s="52"/>
      <c r="EPO5" s="52"/>
      <c r="EPP5" s="52"/>
      <c r="EPQ5" s="52"/>
      <c r="EPR5" s="52"/>
      <c r="EPS5" s="52"/>
      <c r="EPT5" s="52"/>
      <c r="EPU5" s="52"/>
      <c r="EPV5" s="52"/>
      <c r="EPW5" s="52"/>
      <c r="EPX5" s="52"/>
      <c r="EPY5" s="52"/>
      <c r="EPZ5" s="52"/>
      <c r="EQA5" s="52"/>
      <c r="EQB5" s="52"/>
      <c r="EQC5" s="52"/>
      <c r="EQD5" s="52"/>
      <c r="EQE5" s="52"/>
      <c r="EQF5" s="52"/>
      <c r="EQG5" s="52"/>
      <c r="EQH5" s="52"/>
      <c r="EQI5" s="52"/>
      <c r="EQJ5" s="52"/>
      <c r="EQK5" s="52"/>
      <c r="EQL5" s="52"/>
      <c r="EQM5" s="52"/>
      <c r="EQN5" s="52"/>
      <c r="EQO5" s="52"/>
      <c r="EQP5" s="52"/>
      <c r="EQQ5" s="52"/>
      <c r="EQR5" s="52"/>
      <c r="EQS5" s="52"/>
      <c r="EQT5" s="52"/>
      <c r="EQU5" s="52"/>
      <c r="EQV5" s="52"/>
      <c r="EQW5" s="52"/>
      <c r="EQX5" s="52"/>
      <c r="EQY5" s="52"/>
      <c r="EQZ5" s="52"/>
      <c r="ERA5" s="52"/>
      <c r="ERB5" s="52"/>
      <c r="ERC5" s="52"/>
      <c r="ERD5" s="52"/>
      <c r="ERE5" s="52"/>
      <c r="ERF5" s="52"/>
      <c r="ERG5" s="52"/>
      <c r="ERH5" s="52"/>
      <c r="ERI5" s="52"/>
      <c r="ERJ5" s="52"/>
      <c r="ERK5" s="52"/>
      <c r="ERL5" s="52"/>
      <c r="ERM5" s="52"/>
      <c r="ERN5" s="52"/>
      <c r="ERO5" s="52"/>
      <c r="ERP5" s="52"/>
      <c r="ERQ5" s="52"/>
      <c r="ERR5" s="52"/>
      <c r="ERS5" s="52"/>
      <c r="ERT5" s="52"/>
      <c r="ERU5" s="52"/>
      <c r="ERV5" s="52"/>
      <c r="ERW5" s="52"/>
      <c r="ERX5" s="52"/>
      <c r="ERY5" s="52"/>
      <c r="ERZ5" s="52"/>
      <c r="ESA5" s="52"/>
      <c r="ESB5" s="52"/>
      <c r="ESC5" s="52"/>
      <c r="ESD5" s="52"/>
      <c r="ESE5" s="52"/>
      <c r="ESF5" s="52"/>
      <c r="ESG5" s="52"/>
      <c r="ESH5" s="52"/>
      <c r="ESI5" s="52"/>
      <c r="ESJ5" s="52"/>
      <c r="ESK5" s="52"/>
      <c r="ESL5" s="52"/>
      <c r="ESM5" s="52"/>
      <c r="ESN5" s="52"/>
      <c r="ESO5" s="52"/>
      <c r="ESP5" s="52"/>
      <c r="ESQ5" s="52"/>
      <c r="ESR5" s="52"/>
      <c r="ESS5" s="52"/>
      <c r="EST5" s="52"/>
      <c r="ESU5" s="52"/>
      <c r="ESV5" s="52"/>
      <c r="ESW5" s="52"/>
      <c r="ESX5" s="52"/>
      <c r="ESY5" s="52"/>
      <c r="ESZ5" s="52"/>
      <c r="ETA5" s="52"/>
      <c r="ETB5" s="52"/>
      <c r="ETC5" s="52"/>
      <c r="ETD5" s="52"/>
      <c r="ETE5" s="52"/>
      <c r="ETF5" s="52"/>
      <c r="ETG5" s="52"/>
      <c r="ETH5" s="52"/>
      <c r="ETI5" s="52"/>
      <c r="ETJ5" s="52"/>
      <c r="ETK5" s="52"/>
      <c r="ETL5" s="52"/>
      <c r="ETM5" s="52"/>
      <c r="ETN5" s="52"/>
      <c r="ETO5" s="52"/>
      <c r="ETP5" s="52"/>
      <c r="ETQ5" s="52"/>
      <c r="ETR5" s="52"/>
      <c r="ETS5" s="52"/>
      <c r="ETT5" s="52"/>
      <c r="ETU5" s="52"/>
      <c r="ETV5" s="52"/>
      <c r="ETW5" s="52"/>
      <c r="ETX5" s="52"/>
      <c r="ETY5" s="52"/>
      <c r="ETZ5" s="52"/>
      <c r="EUA5" s="52"/>
      <c r="EUB5" s="52"/>
      <c r="EUC5" s="52"/>
      <c r="EUD5" s="52"/>
      <c r="EUE5" s="52"/>
      <c r="EUF5" s="52"/>
      <c r="EUG5" s="52"/>
      <c r="EUH5" s="52"/>
      <c r="EUI5" s="52"/>
      <c r="EUJ5" s="52"/>
      <c r="EUK5" s="52"/>
      <c r="EUL5" s="52"/>
      <c r="EUM5" s="52"/>
      <c r="EUN5" s="52"/>
      <c r="EUO5" s="52"/>
      <c r="EUP5" s="52"/>
      <c r="EUQ5" s="52"/>
      <c r="EUR5" s="52"/>
      <c r="EUS5" s="52"/>
      <c r="EUT5" s="52"/>
      <c r="EUU5" s="52"/>
      <c r="EUV5" s="52"/>
      <c r="EUW5" s="52"/>
      <c r="EUX5" s="52"/>
      <c r="EUY5" s="52"/>
      <c r="EUZ5" s="52"/>
      <c r="EVA5" s="52"/>
      <c r="EVB5" s="52"/>
      <c r="EVC5" s="52"/>
      <c r="EVD5" s="52"/>
      <c r="EVE5" s="52"/>
      <c r="EVF5" s="52"/>
      <c r="EVG5" s="52"/>
      <c r="EVH5" s="52"/>
      <c r="EVI5" s="52"/>
      <c r="EVJ5" s="52"/>
      <c r="EVK5" s="52"/>
      <c r="EVL5" s="52"/>
      <c r="EVM5" s="52"/>
      <c r="EVN5" s="52"/>
      <c r="EVO5" s="52"/>
      <c r="EVP5" s="52"/>
      <c r="EVQ5" s="52"/>
      <c r="EVR5" s="52"/>
      <c r="EVS5" s="52"/>
      <c r="EVT5" s="52"/>
      <c r="EVU5" s="52"/>
      <c r="EVV5" s="52"/>
      <c r="EVW5" s="52"/>
      <c r="EVX5" s="52"/>
      <c r="EVY5" s="52"/>
      <c r="EVZ5" s="52"/>
      <c r="EWA5" s="52"/>
      <c r="EWB5" s="52"/>
      <c r="EWC5" s="52"/>
      <c r="EWD5" s="52"/>
      <c r="EWE5" s="52"/>
      <c r="EWF5" s="52"/>
      <c r="EWG5" s="52"/>
      <c r="EWH5" s="52"/>
      <c r="EWI5" s="52"/>
      <c r="EWJ5" s="52"/>
      <c r="EWK5" s="52"/>
      <c r="EWL5" s="52"/>
      <c r="EWM5" s="52"/>
      <c r="EWN5" s="52"/>
      <c r="EWO5" s="52"/>
      <c r="EWP5" s="52"/>
      <c r="EWQ5" s="52"/>
      <c r="EWR5" s="52"/>
      <c r="EWS5" s="52"/>
      <c r="EWT5" s="52"/>
      <c r="EWU5" s="52"/>
      <c r="EWV5" s="52"/>
      <c r="EWW5" s="52"/>
      <c r="EWX5" s="52"/>
      <c r="EWY5" s="52"/>
      <c r="EWZ5" s="52"/>
      <c r="EXA5" s="52"/>
      <c r="EXB5" s="52"/>
      <c r="EXC5" s="52"/>
      <c r="EXD5" s="52"/>
      <c r="EXE5" s="52"/>
      <c r="EXF5" s="52"/>
      <c r="EXG5" s="52"/>
      <c r="EXH5" s="52"/>
      <c r="EXI5" s="52"/>
      <c r="EXJ5" s="52"/>
      <c r="EXK5" s="52"/>
      <c r="EXL5" s="52"/>
      <c r="EXM5" s="52"/>
      <c r="EXN5" s="52"/>
      <c r="EXO5" s="52"/>
      <c r="EXP5" s="52"/>
      <c r="EXQ5" s="52"/>
      <c r="EXR5" s="52"/>
      <c r="EXS5" s="52"/>
      <c r="EXT5" s="52"/>
      <c r="EXU5" s="52"/>
      <c r="EXV5" s="52"/>
      <c r="EXW5" s="52"/>
      <c r="EXX5" s="52"/>
      <c r="EXY5" s="52"/>
      <c r="EXZ5" s="52"/>
      <c r="EYA5" s="52"/>
      <c r="EYB5" s="52"/>
      <c r="EYC5" s="52"/>
      <c r="EYD5" s="52"/>
      <c r="EYE5" s="52"/>
      <c r="EYF5" s="52"/>
      <c r="EYG5" s="52"/>
      <c r="EYH5" s="52"/>
      <c r="EYI5" s="52"/>
      <c r="EYJ5" s="52"/>
      <c r="EYK5" s="52"/>
      <c r="EYL5" s="52"/>
      <c r="EYM5" s="52"/>
      <c r="EYN5" s="52"/>
      <c r="EYO5" s="52"/>
      <c r="EYP5" s="52"/>
      <c r="EYQ5" s="52"/>
      <c r="EYR5" s="52"/>
      <c r="EYS5" s="52"/>
      <c r="EYT5" s="52"/>
      <c r="EYU5" s="52"/>
      <c r="EYV5" s="52"/>
      <c r="EYW5" s="52"/>
      <c r="EYX5" s="52"/>
      <c r="EYY5" s="52"/>
      <c r="EYZ5" s="52"/>
      <c r="EZA5" s="52"/>
      <c r="EZB5" s="52"/>
      <c r="EZC5" s="52"/>
      <c r="EZD5" s="52"/>
      <c r="EZE5" s="52"/>
      <c r="EZF5" s="52"/>
      <c r="EZG5" s="52"/>
      <c r="EZH5" s="52"/>
      <c r="EZI5" s="52"/>
      <c r="EZJ5" s="52"/>
      <c r="EZK5" s="52"/>
      <c r="EZL5" s="52"/>
      <c r="EZM5" s="52"/>
      <c r="EZN5" s="52"/>
      <c r="EZO5" s="52"/>
      <c r="EZP5" s="52"/>
      <c r="EZQ5" s="52"/>
      <c r="EZR5" s="52"/>
      <c r="EZS5" s="52"/>
      <c r="EZT5" s="52"/>
      <c r="EZU5" s="52"/>
      <c r="EZV5" s="52"/>
      <c r="EZW5" s="52"/>
      <c r="EZX5" s="52"/>
      <c r="EZY5" s="52"/>
      <c r="EZZ5" s="52"/>
      <c r="FAA5" s="52"/>
      <c r="FAB5" s="52"/>
      <c r="FAC5" s="52"/>
      <c r="FAD5" s="52"/>
      <c r="FAE5" s="52"/>
      <c r="FAF5" s="52"/>
      <c r="FAG5" s="52"/>
      <c r="FAH5" s="52"/>
      <c r="FAI5" s="52"/>
      <c r="FAJ5" s="52"/>
      <c r="FAK5" s="52"/>
      <c r="FAL5" s="52"/>
      <c r="FAM5" s="52"/>
      <c r="FAN5" s="52"/>
      <c r="FAO5" s="52"/>
      <c r="FAP5" s="52"/>
      <c r="FAQ5" s="52"/>
      <c r="FAR5" s="52"/>
      <c r="FAS5" s="52"/>
      <c r="FAT5" s="52"/>
      <c r="FAU5" s="52"/>
      <c r="FAV5" s="52"/>
      <c r="FAW5" s="52"/>
      <c r="FAX5" s="52"/>
      <c r="FAY5" s="52"/>
      <c r="FAZ5" s="52"/>
      <c r="FBA5" s="52"/>
      <c r="FBB5" s="52"/>
      <c r="FBC5" s="52"/>
      <c r="FBD5" s="52"/>
      <c r="FBE5" s="52"/>
      <c r="FBF5" s="52"/>
      <c r="FBG5" s="52"/>
      <c r="FBH5" s="52"/>
      <c r="FBI5" s="52"/>
      <c r="FBJ5" s="52"/>
      <c r="FBK5" s="52"/>
      <c r="FBL5" s="52"/>
      <c r="FBM5" s="52"/>
      <c r="FBN5" s="52"/>
      <c r="FBO5" s="52"/>
      <c r="FBP5" s="52"/>
      <c r="FBQ5" s="52"/>
      <c r="FBR5" s="52"/>
      <c r="FBS5" s="52"/>
      <c r="FBT5" s="52"/>
      <c r="FBU5" s="52"/>
      <c r="FBV5" s="52"/>
      <c r="FBW5" s="52"/>
      <c r="FBX5" s="52"/>
      <c r="FBY5" s="52"/>
      <c r="FBZ5" s="52"/>
      <c r="FCA5" s="52"/>
      <c r="FCB5" s="52"/>
      <c r="FCC5" s="52"/>
      <c r="FCD5" s="52"/>
      <c r="FCE5" s="52"/>
      <c r="FCF5" s="52"/>
      <c r="FCG5" s="52"/>
      <c r="FCH5" s="52"/>
      <c r="FCI5" s="52"/>
      <c r="FCJ5" s="52"/>
      <c r="FCK5" s="52"/>
      <c r="FCL5" s="52"/>
      <c r="FCM5" s="52"/>
      <c r="FCN5" s="52"/>
      <c r="FCO5" s="52"/>
      <c r="FCP5" s="52"/>
      <c r="FCQ5" s="52"/>
      <c r="FCR5" s="52"/>
      <c r="FCS5" s="52"/>
      <c r="FCT5" s="52"/>
      <c r="FCU5" s="52"/>
      <c r="FCV5" s="52"/>
      <c r="FCW5" s="52"/>
      <c r="FCX5" s="52"/>
      <c r="FCY5" s="52"/>
      <c r="FCZ5" s="52"/>
      <c r="FDA5" s="52"/>
      <c r="FDB5" s="52"/>
      <c r="FDC5" s="52"/>
      <c r="FDD5" s="52"/>
      <c r="FDE5" s="52"/>
      <c r="FDF5" s="52"/>
      <c r="FDG5" s="52"/>
      <c r="FDH5" s="52"/>
      <c r="FDI5" s="52"/>
      <c r="FDJ5" s="52"/>
      <c r="FDK5" s="52"/>
      <c r="FDL5" s="52"/>
      <c r="FDM5" s="52"/>
      <c r="FDN5" s="52"/>
      <c r="FDO5" s="52"/>
      <c r="FDP5" s="52"/>
      <c r="FDQ5" s="52"/>
      <c r="FDR5" s="52"/>
      <c r="FDS5" s="52"/>
      <c r="FDT5" s="52"/>
      <c r="FDU5" s="52"/>
      <c r="FDV5" s="52"/>
      <c r="FDW5" s="52"/>
      <c r="FDX5" s="52"/>
      <c r="FDY5" s="52"/>
      <c r="FDZ5" s="52"/>
      <c r="FEA5" s="52"/>
      <c r="FEB5" s="52"/>
      <c r="FEC5" s="52"/>
      <c r="FED5" s="52"/>
      <c r="FEE5" s="52"/>
      <c r="FEF5" s="52"/>
      <c r="FEG5" s="52"/>
      <c r="FEH5" s="52"/>
      <c r="FEI5" s="52"/>
      <c r="FEJ5" s="52"/>
      <c r="FEK5" s="52"/>
      <c r="FEL5" s="52"/>
      <c r="FEM5" s="52"/>
      <c r="FEN5" s="52"/>
      <c r="FEO5" s="52"/>
      <c r="FEP5" s="52"/>
      <c r="FEQ5" s="52"/>
      <c r="FER5" s="52"/>
      <c r="FES5" s="52"/>
      <c r="FET5" s="52"/>
      <c r="FEU5" s="52"/>
      <c r="FEV5" s="52"/>
      <c r="FEW5" s="52"/>
      <c r="FEX5" s="52"/>
      <c r="FEY5" s="52"/>
      <c r="FEZ5" s="52"/>
      <c r="FFA5" s="52"/>
      <c r="FFB5" s="52"/>
      <c r="FFC5" s="52"/>
      <c r="FFD5" s="52"/>
      <c r="FFE5" s="52"/>
      <c r="FFF5" s="52"/>
      <c r="FFG5" s="52"/>
      <c r="FFH5" s="52"/>
      <c r="FFI5" s="52"/>
      <c r="FFJ5" s="52"/>
      <c r="FFK5" s="52"/>
      <c r="FFL5" s="52"/>
      <c r="FFM5" s="52"/>
      <c r="FFN5" s="52"/>
      <c r="FFO5" s="52"/>
      <c r="FFP5" s="52"/>
      <c r="FFQ5" s="52"/>
      <c r="FFR5" s="52"/>
      <c r="FFS5" s="52"/>
      <c r="FFT5" s="52"/>
      <c r="FFU5" s="52"/>
      <c r="FFV5" s="52"/>
      <c r="FFW5" s="52"/>
      <c r="FFX5" s="52"/>
      <c r="FFY5" s="52"/>
      <c r="FFZ5" s="52"/>
      <c r="FGA5" s="52"/>
      <c r="FGB5" s="52"/>
      <c r="FGC5" s="52"/>
      <c r="FGD5" s="52"/>
      <c r="FGE5" s="52"/>
      <c r="FGF5" s="52"/>
      <c r="FGG5" s="52"/>
      <c r="FGH5" s="52"/>
      <c r="FGI5" s="52"/>
      <c r="FGJ5" s="52"/>
      <c r="FGK5" s="52"/>
      <c r="FGL5" s="52"/>
      <c r="FGM5" s="52"/>
      <c r="FGN5" s="52"/>
      <c r="FGO5" s="52"/>
      <c r="FGP5" s="52"/>
      <c r="FGQ5" s="52"/>
      <c r="FGR5" s="52"/>
      <c r="FGS5" s="52"/>
      <c r="FGT5" s="52"/>
      <c r="FGU5" s="52"/>
      <c r="FGV5" s="52"/>
      <c r="FGW5" s="52"/>
      <c r="FGX5" s="52"/>
      <c r="FGY5" s="52"/>
      <c r="FGZ5" s="52"/>
      <c r="FHA5" s="52"/>
      <c r="FHB5" s="52"/>
      <c r="FHC5" s="52"/>
      <c r="FHD5" s="52"/>
      <c r="FHE5" s="52"/>
      <c r="FHF5" s="52"/>
      <c r="FHG5" s="52"/>
      <c r="FHH5" s="52"/>
      <c r="FHI5" s="52"/>
      <c r="FHJ5" s="52"/>
      <c r="FHK5" s="52"/>
      <c r="FHL5" s="52"/>
      <c r="FHM5" s="52"/>
      <c r="FHN5" s="52"/>
      <c r="FHO5" s="52"/>
      <c r="FHP5" s="52"/>
      <c r="FHQ5" s="52"/>
      <c r="FHR5" s="52"/>
      <c r="FHS5" s="52"/>
      <c r="FHT5" s="52"/>
      <c r="FHU5" s="52"/>
      <c r="FHV5" s="52"/>
      <c r="FHW5" s="52"/>
      <c r="FHX5" s="52"/>
      <c r="FHY5" s="52"/>
      <c r="FHZ5" s="52"/>
      <c r="FIA5" s="52"/>
      <c r="FIB5" s="52"/>
      <c r="FIC5" s="52"/>
      <c r="FID5" s="52"/>
      <c r="FIE5" s="52"/>
      <c r="FIF5" s="52"/>
      <c r="FIG5" s="52"/>
      <c r="FIH5" s="52"/>
      <c r="FII5" s="52"/>
      <c r="FIJ5" s="52"/>
      <c r="FIK5" s="52"/>
      <c r="FIL5" s="52"/>
      <c r="FIM5" s="52"/>
      <c r="FIN5" s="52"/>
      <c r="FIO5" s="52"/>
      <c r="FIP5" s="52"/>
      <c r="FIQ5" s="52"/>
      <c r="FIR5" s="52"/>
      <c r="FIS5" s="52"/>
      <c r="FIT5" s="52"/>
      <c r="FIU5" s="52"/>
      <c r="FIV5" s="52"/>
      <c r="FIW5" s="52"/>
      <c r="FIX5" s="52"/>
      <c r="FIY5" s="52"/>
      <c r="FIZ5" s="52"/>
      <c r="FJA5" s="52"/>
      <c r="FJB5" s="52"/>
      <c r="FJC5" s="52"/>
      <c r="FJD5" s="52"/>
      <c r="FJE5" s="52"/>
      <c r="FJF5" s="52"/>
      <c r="FJG5" s="52"/>
      <c r="FJH5" s="52"/>
      <c r="FJI5" s="52"/>
      <c r="FJJ5" s="52"/>
      <c r="FJK5" s="52"/>
      <c r="FJL5" s="52"/>
      <c r="FJM5" s="52"/>
      <c r="FJN5" s="52"/>
      <c r="FJO5" s="52"/>
      <c r="FJP5" s="52"/>
      <c r="FJQ5" s="52"/>
      <c r="FJR5" s="52"/>
      <c r="FJS5" s="52"/>
      <c r="FJT5" s="52"/>
      <c r="FJU5" s="52"/>
      <c r="FJV5" s="52"/>
      <c r="FJW5" s="52"/>
      <c r="FJX5" s="52"/>
      <c r="FJY5" s="52"/>
      <c r="FJZ5" s="52"/>
      <c r="FKA5" s="52"/>
      <c r="FKB5" s="52"/>
      <c r="FKC5" s="52"/>
      <c r="FKD5" s="52"/>
      <c r="FKE5" s="52"/>
      <c r="FKF5" s="52"/>
      <c r="FKG5" s="52"/>
      <c r="FKH5" s="52"/>
      <c r="FKI5" s="52"/>
      <c r="FKJ5" s="52"/>
      <c r="FKK5" s="52"/>
      <c r="FKL5" s="52"/>
      <c r="FKM5" s="52"/>
      <c r="FKN5" s="52"/>
      <c r="FKO5" s="52"/>
      <c r="FKP5" s="52"/>
      <c r="FKQ5" s="52"/>
      <c r="FKR5" s="52"/>
      <c r="FKS5" s="52"/>
      <c r="FKT5" s="52"/>
      <c r="FKU5" s="52"/>
      <c r="FKV5" s="52"/>
      <c r="FKW5" s="52"/>
      <c r="FKX5" s="52"/>
      <c r="FKY5" s="52"/>
      <c r="FKZ5" s="52"/>
      <c r="FLA5" s="52"/>
      <c r="FLB5" s="52"/>
      <c r="FLC5" s="52"/>
      <c r="FLD5" s="52"/>
      <c r="FLE5" s="52"/>
      <c r="FLF5" s="52"/>
      <c r="FLG5" s="52"/>
      <c r="FLH5" s="52"/>
      <c r="FLI5" s="52"/>
      <c r="FLJ5" s="52"/>
      <c r="FLK5" s="52"/>
      <c r="FLL5" s="52"/>
      <c r="FLM5" s="52"/>
      <c r="FLN5" s="52"/>
      <c r="FLO5" s="52"/>
      <c r="FLP5" s="52"/>
      <c r="FLQ5" s="52"/>
      <c r="FLR5" s="52"/>
      <c r="FLS5" s="52"/>
      <c r="FLT5" s="52"/>
      <c r="FLU5" s="52"/>
      <c r="FLV5" s="52"/>
      <c r="FLW5" s="52"/>
      <c r="FLX5" s="52"/>
      <c r="FLY5" s="52"/>
      <c r="FLZ5" s="52"/>
      <c r="FMA5" s="52"/>
      <c r="FMB5" s="52"/>
      <c r="FMC5" s="52"/>
      <c r="FMD5" s="52"/>
      <c r="FME5" s="52"/>
      <c r="FMF5" s="52"/>
      <c r="FMG5" s="52"/>
      <c r="FMH5" s="52"/>
      <c r="FMI5" s="52"/>
      <c r="FMJ5" s="52"/>
      <c r="FMK5" s="52"/>
      <c r="FML5" s="52"/>
      <c r="FMM5" s="52"/>
      <c r="FMN5" s="52"/>
      <c r="FMO5" s="52"/>
      <c r="FMP5" s="52"/>
      <c r="FMQ5" s="52"/>
      <c r="FMR5" s="52"/>
      <c r="FMS5" s="52"/>
      <c r="FMT5" s="52"/>
      <c r="FMU5" s="52"/>
      <c r="FMV5" s="52"/>
      <c r="FMW5" s="52"/>
      <c r="FMX5" s="52"/>
      <c r="FMY5" s="52"/>
      <c r="FMZ5" s="52"/>
      <c r="FNA5" s="52"/>
      <c r="FNB5" s="52"/>
      <c r="FNC5" s="52"/>
      <c r="FND5" s="52"/>
      <c r="FNE5" s="52"/>
      <c r="FNF5" s="52"/>
      <c r="FNG5" s="52"/>
      <c r="FNH5" s="52"/>
      <c r="FNI5" s="52"/>
      <c r="FNJ5" s="52"/>
      <c r="FNK5" s="52"/>
      <c r="FNL5" s="52"/>
      <c r="FNM5" s="52"/>
      <c r="FNN5" s="52"/>
      <c r="FNO5" s="52"/>
      <c r="FNP5" s="52"/>
      <c r="FNQ5" s="52"/>
      <c r="FNR5" s="52"/>
      <c r="FNS5" s="52"/>
      <c r="FNT5" s="52"/>
      <c r="FNU5" s="52"/>
      <c r="FNV5" s="52"/>
      <c r="FNW5" s="52"/>
      <c r="FNX5" s="52"/>
      <c r="FNY5" s="52"/>
      <c r="FNZ5" s="52"/>
      <c r="FOA5" s="52"/>
      <c r="FOB5" s="52"/>
      <c r="FOC5" s="52"/>
      <c r="FOD5" s="52"/>
      <c r="FOE5" s="52"/>
      <c r="FOF5" s="52"/>
      <c r="FOG5" s="52"/>
      <c r="FOH5" s="52"/>
      <c r="FOI5" s="52"/>
      <c r="FOJ5" s="52"/>
      <c r="FOK5" s="52"/>
      <c r="FOL5" s="52"/>
      <c r="FOM5" s="52"/>
      <c r="FON5" s="52"/>
      <c r="FOO5" s="52"/>
      <c r="FOP5" s="52"/>
      <c r="FOQ5" s="52"/>
      <c r="FOR5" s="52"/>
      <c r="FOS5" s="52"/>
      <c r="FOT5" s="52"/>
      <c r="FOU5" s="52"/>
      <c r="FOV5" s="52"/>
      <c r="FOW5" s="52"/>
      <c r="FOX5" s="52"/>
      <c r="FOY5" s="52"/>
      <c r="FOZ5" s="52"/>
      <c r="FPA5" s="52"/>
      <c r="FPB5" s="52"/>
      <c r="FPC5" s="52"/>
      <c r="FPD5" s="52"/>
      <c r="FPE5" s="52"/>
      <c r="FPF5" s="52"/>
      <c r="FPG5" s="52"/>
      <c r="FPH5" s="52"/>
      <c r="FPI5" s="52"/>
      <c r="FPJ5" s="52"/>
      <c r="FPK5" s="52"/>
      <c r="FPL5" s="52"/>
      <c r="FPM5" s="52"/>
      <c r="FPN5" s="52"/>
      <c r="FPO5" s="52"/>
      <c r="FPP5" s="52"/>
      <c r="FPQ5" s="52"/>
      <c r="FPR5" s="52"/>
      <c r="FPS5" s="52"/>
      <c r="FPT5" s="52"/>
      <c r="FPU5" s="52"/>
      <c r="FPV5" s="52"/>
      <c r="FPW5" s="52"/>
      <c r="FPX5" s="52"/>
      <c r="FPY5" s="52"/>
      <c r="FPZ5" s="52"/>
      <c r="FQA5" s="52"/>
      <c r="FQB5" s="52"/>
      <c r="FQC5" s="52"/>
      <c r="FQD5" s="52"/>
      <c r="FQE5" s="52"/>
      <c r="FQF5" s="52"/>
      <c r="FQG5" s="52"/>
      <c r="FQH5" s="52"/>
      <c r="FQI5" s="52"/>
      <c r="FQJ5" s="52"/>
      <c r="FQK5" s="52"/>
      <c r="FQL5" s="52"/>
      <c r="FQM5" s="52"/>
      <c r="FQN5" s="52"/>
      <c r="FQO5" s="52"/>
      <c r="FQP5" s="52"/>
      <c r="FQQ5" s="52"/>
      <c r="FQR5" s="52"/>
      <c r="FQS5" s="52"/>
      <c r="FQT5" s="52"/>
      <c r="FQU5" s="52"/>
      <c r="FQV5" s="52"/>
      <c r="FQW5" s="52"/>
      <c r="FQX5" s="52"/>
      <c r="FQY5" s="52"/>
      <c r="FQZ5" s="52"/>
      <c r="FRA5" s="52"/>
      <c r="FRB5" s="52"/>
      <c r="FRC5" s="52"/>
      <c r="FRD5" s="52"/>
      <c r="FRE5" s="52"/>
      <c r="FRF5" s="52"/>
      <c r="FRG5" s="52"/>
      <c r="FRH5" s="52"/>
      <c r="FRI5" s="52"/>
      <c r="FRJ5" s="52"/>
      <c r="FRK5" s="52"/>
      <c r="FRL5" s="52"/>
      <c r="FRM5" s="52"/>
      <c r="FRN5" s="52"/>
      <c r="FRO5" s="52"/>
      <c r="FRP5" s="52"/>
      <c r="FRQ5" s="52"/>
      <c r="FRR5" s="52"/>
      <c r="FRS5" s="52"/>
      <c r="FRT5" s="52"/>
      <c r="FRU5" s="52"/>
      <c r="FRV5" s="52"/>
      <c r="FRW5" s="52"/>
      <c r="FRX5" s="52"/>
      <c r="FRY5" s="52"/>
      <c r="FRZ5" s="52"/>
      <c r="FSA5" s="52"/>
      <c r="FSB5" s="52"/>
      <c r="FSC5" s="52"/>
      <c r="FSD5" s="52"/>
      <c r="FSE5" s="52"/>
      <c r="FSF5" s="52"/>
      <c r="FSG5" s="52"/>
      <c r="FSH5" s="52"/>
      <c r="FSI5" s="52"/>
      <c r="FSJ5" s="52"/>
      <c r="FSK5" s="52"/>
      <c r="FSL5" s="52"/>
      <c r="FSM5" s="52"/>
      <c r="FSN5" s="52"/>
      <c r="FSO5" s="52"/>
      <c r="FSP5" s="52"/>
      <c r="FSQ5" s="52"/>
      <c r="FSR5" s="52"/>
      <c r="FSS5" s="52"/>
      <c r="FST5" s="52"/>
      <c r="FSU5" s="52"/>
      <c r="FSV5" s="52"/>
      <c r="FSW5" s="52"/>
      <c r="FSX5" s="52"/>
      <c r="FSY5" s="52"/>
      <c r="FSZ5" s="52"/>
      <c r="FTA5" s="52"/>
      <c r="FTB5" s="52"/>
      <c r="FTC5" s="52"/>
      <c r="FTD5" s="52"/>
      <c r="FTE5" s="52"/>
      <c r="FTF5" s="52"/>
      <c r="FTG5" s="52"/>
      <c r="FTH5" s="52"/>
      <c r="FTI5" s="52"/>
      <c r="FTJ5" s="52"/>
      <c r="FTK5" s="52"/>
      <c r="FTL5" s="52"/>
      <c r="FTM5" s="52"/>
      <c r="FTN5" s="52"/>
      <c r="FTO5" s="52"/>
      <c r="FTP5" s="52"/>
      <c r="FTQ5" s="52"/>
      <c r="FTR5" s="52"/>
      <c r="FTS5" s="52"/>
      <c r="FTT5" s="52"/>
      <c r="FTU5" s="52"/>
      <c r="FTV5" s="52"/>
      <c r="FTW5" s="52"/>
      <c r="FTX5" s="52"/>
      <c r="FTY5" s="52"/>
      <c r="FTZ5" s="52"/>
      <c r="FUA5" s="52"/>
      <c r="FUB5" s="52"/>
      <c r="FUC5" s="52"/>
      <c r="FUD5" s="52"/>
      <c r="FUE5" s="52"/>
      <c r="FUF5" s="52"/>
      <c r="FUG5" s="52"/>
      <c r="FUH5" s="52"/>
      <c r="FUI5" s="52"/>
      <c r="FUJ5" s="52"/>
      <c r="FUK5" s="52"/>
      <c r="FUL5" s="52"/>
      <c r="FUM5" s="52"/>
      <c r="FUN5" s="52"/>
      <c r="FUO5" s="52"/>
      <c r="FUP5" s="52"/>
      <c r="FUQ5" s="52"/>
      <c r="FUR5" s="52"/>
      <c r="FUS5" s="52"/>
      <c r="FUT5" s="52"/>
      <c r="FUU5" s="52"/>
      <c r="FUV5" s="52"/>
      <c r="FUW5" s="52"/>
      <c r="FUX5" s="52"/>
      <c r="FUY5" s="52"/>
      <c r="FUZ5" s="52"/>
      <c r="FVA5" s="52"/>
      <c r="FVB5" s="52"/>
      <c r="FVC5" s="52"/>
      <c r="FVD5" s="52"/>
      <c r="FVE5" s="52"/>
      <c r="FVF5" s="52"/>
      <c r="FVG5" s="52"/>
      <c r="FVH5" s="52"/>
      <c r="FVI5" s="52"/>
      <c r="FVJ5" s="52"/>
      <c r="FVK5" s="52"/>
      <c r="FVL5" s="52"/>
      <c r="FVM5" s="52"/>
      <c r="FVN5" s="52"/>
      <c r="FVO5" s="52"/>
      <c r="FVP5" s="52"/>
      <c r="FVQ5" s="52"/>
      <c r="FVR5" s="52"/>
      <c r="FVS5" s="52"/>
      <c r="FVT5" s="52"/>
      <c r="FVU5" s="52"/>
      <c r="FVV5" s="52"/>
      <c r="FVW5" s="52"/>
      <c r="FVX5" s="52"/>
      <c r="FVY5" s="52"/>
      <c r="FVZ5" s="52"/>
      <c r="FWA5" s="52"/>
      <c r="FWB5" s="52"/>
      <c r="FWC5" s="52"/>
      <c r="FWD5" s="52"/>
      <c r="FWE5" s="52"/>
      <c r="FWF5" s="52"/>
      <c r="FWG5" s="52"/>
      <c r="FWH5" s="52"/>
      <c r="FWI5" s="52"/>
      <c r="FWJ5" s="52"/>
      <c r="FWK5" s="52"/>
      <c r="FWL5" s="52"/>
      <c r="FWM5" s="52"/>
      <c r="FWN5" s="52"/>
      <c r="FWO5" s="52"/>
      <c r="FWP5" s="52"/>
      <c r="FWQ5" s="52"/>
      <c r="FWR5" s="52"/>
      <c r="FWS5" s="52"/>
      <c r="FWT5" s="52"/>
      <c r="FWU5" s="52"/>
      <c r="FWV5" s="52"/>
      <c r="FWW5" s="52"/>
      <c r="FWX5" s="52"/>
      <c r="FWY5" s="52"/>
      <c r="FWZ5" s="52"/>
      <c r="FXA5" s="52"/>
      <c r="FXB5" s="52"/>
      <c r="FXC5" s="52"/>
      <c r="FXD5" s="52"/>
      <c r="FXE5" s="52"/>
      <c r="FXF5" s="52"/>
      <c r="FXG5" s="52"/>
      <c r="FXH5" s="52"/>
      <c r="FXI5" s="52"/>
      <c r="FXJ5" s="52"/>
      <c r="FXK5" s="52"/>
      <c r="FXL5" s="52"/>
      <c r="FXM5" s="52"/>
      <c r="FXN5" s="52"/>
      <c r="FXO5" s="52"/>
      <c r="FXP5" s="52"/>
      <c r="FXQ5" s="52"/>
      <c r="FXR5" s="52"/>
      <c r="FXS5" s="52"/>
      <c r="FXT5" s="52"/>
      <c r="FXU5" s="52"/>
      <c r="FXV5" s="52"/>
      <c r="FXW5" s="52"/>
      <c r="FXX5" s="52"/>
      <c r="FXY5" s="52"/>
      <c r="FXZ5" s="52"/>
      <c r="FYA5" s="52"/>
      <c r="FYB5" s="52"/>
      <c r="FYC5" s="52"/>
      <c r="FYD5" s="52"/>
      <c r="FYE5" s="52"/>
      <c r="FYF5" s="52"/>
      <c r="FYG5" s="52"/>
      <c r="FYH5" s="52"/>
      <c r="FYI5" s="52"/>
      <c r="FYJ5" s="52"/>
      <c r="FYK5" s="52"/>
      <c r="FYL5" s="52"/>
      <c r="FYM5" s="52"/>
      <c r="FYN5" s="52"/>
      <c r="FYO5" s="52"/>
      <c r="FYP5" s="52"/>
      <c r="FYQ5" s="52"/>
      <c r="FYR5" s="52"/>
      <c r="FYS5" s="52"/>
      <c r="FYT5" s="52"/>
      <c r="FYU5" s="52"/>
      <c r="FYV5" s="52"/>
      <c r="FYW5" s="52"/>
      <c r="FYX5" s="52"/>
      <c r="FYY5" s="52"/>
      <c r="FYZ5" s="52"/>
      <c r="FZA5" s="52"/>
      <c r="FZB5" s="52"/>
      <c r="FZC5" s="52"/>
      <c r="FZD5" s="52"/>
      <c r="FZE5" s="52"/>
      <c r="FZF5" s="52"/>
      <c r="FZG5" s="52"/>
      <c r="FZH5" s="52"/>
      <c r="FZI5" s="52"/>
      <c r="FZJ5" s="52"/>
      <c r="FZK5" s="52"/>
      <c r="FZL5" s="52"/>
      <c r="FZM5" s="52"/>
      <c r="FZN5" s="52"/>
      <c r="FZO5" s="52"/>
      <c r="FZP5" s="52"/>
      <c r="FZQ5" s="52"/>
      <c r="FZR5" s="52"/>
      <c r="FZS5" s="52"/>
      <c r="FZT5" s="52"/>
      <c r="FZU5" s="52"/>
      <c r="FZV5" s="52"/>
      <c r="FZW5" s="52"/>
      <c r="FZX5" s="52"/>
      <c r="FZY5" s="52"/>
      <c r="FZZ5" s="52"/>
      <c r="GAA5" s="52"/>
      <c r="GAB5" s="52"/>
      <c r="GAC5" s="52"/>
      <c r="GAD5" s="52"/>
      <c r="GAE5" s="52"/>
      <c r="GAF5" s="52"/>
      <c r="GAG5" s="52"/>
      <c r="GAH5" s="52"/>
      <c r="GAI5" s="52"/>
      <c r="GAJ5" s="52"/>
      <c r="GAK5" s="52"/>
      <c r="GAL5" s="52"/>
      <c r="GAM5" s="52"/>
      <c r="GAN5" s="52"/>
      <c r="GAO5" s="52"/>
      <c r="GAP5" s="52"/>
      <c r="GAQ5" s="52"/>
      <c r="GAR5" s="52"/>
      <c r="GAS5" s="52"/>
      <c r="GAT5" s="52"/>
      <c r="GAU5" s="52"/>
      <c r="GAV5" s="52"/>
      <c r="GAW5" s="52"/>
      <c r="GAX5" s="52"/>
      <c r="GAY5" s="52"/>
      <c r="GAZ5" s="52"/>
      <c r="GBA5" s="52"/>
      <c r="GBB5" s="52"/>
      <c r="GBC5" s="52"/>
      <c r="GBD5" s="52"/>
      <c r="GBE5" s="52"/>
      <c r="GBF5" s="52"/>
      <c r="GBG5" s="52"/>
      <c r="GBH5" s="52"/>
      <c r="GBI5" s="52"/>
      <c r="GBJ5" s="52"/>
      <c r="GBK5" s="52"/>
      <c r="GBL5" s="52"/>
      <c r="GBM5" s="52"/>
      <c r="GBN5" s="52"/>
      <c r="GBO5" s="52"/>
      <c r="GBP5" s="52"/>
      <c r="GBQ5" s="52"/>
      <c r="GBR5" s="52"/>
      <c r="GBS5" s="52"/>
      <c r="GBT5" s="52"/>
      <c r="GBU5" s="52"/>
      <c r="GBV5" s="52"/>
      <c r="GBW5" s="52"/>
      <c r="GBX5" s="52"/>
      <c r="GBY5" s="52"/>
      <c r="GBZ5" s="52"/>
      <c r="GCA5" s="52"/>
      <c r="GCB5" s="52"/>
      <c r="GCC5" s="52"/>
      <c r="GCD5" s="52"/>
      <c r="GCE5" s="52"/>
      <c r="GCF5" s="52"/>
      <c r="GCG5" s="52"/>
      <c r="GCH5" s="52"/>
      <c r="GCI5" s="52"/>
      <c r="GCJ5" s="52"/>
      <c r="GCK5" s="52"/>
      <c r="GCL5" s="52"/>
      <c r="GCM5" s="52"/>
      <c r="GCN5" s="52"/>
      <c r="GCO5" s="52"/>
      <c r="GCP5" s="52"/>
      <c r="GCQ5" s="52"/>
      <c r="GCR5" s="52"/>
      <c r="GCS5" s="52"/>
      <c r="GCT5" s="52"/>
      <c r="GCU5" s="52"/>
      <c r="GCV5" s="52"/>
      <c r="GCW5" s="52"/>
      <c r="GCX5" s="52"/>
      <c r="GCY5" s="52"/>
      <c r="GCZ5" s="52"/>
      <c r="GDA5" s="52"/>
      <c r="GDB5" s="52"/>
      <c r="GDC5" s="52"/>
      <c r="GDD5" s="52"/>
      <c r="GDE5" s="52"/>
      <c r="GDF5" s="52"/>
      <c r="GDG5" s="52"/>
      <c r="GDH5" s="52"/>
      <c r="GDI5" s="52"/>
      <c r="GDJ5" s="52"/>
      <c r="GDK5" s="52"/>
      <c r="GDL5" s="52"/>
      <c r="GDM5" s="52"/>
      <c r="GDN5" s="52"/>
      <c r="GDO5" s="52"/>
      <c r="GDP5" s="52"/>
      <c r="GDQ5" s="52"/>
      <c r="GDR5" s="52"/>
      <c r="GDS5" s="52"/>
      <c r="GDT5" s="52"/>
      <c r="GDU5" s="52"/>
      <c r="GDV5" s="52"/>
      <c r="GDW5" s="52"/>
      <c r="GDX5" s="52"/>
      <c r="GDY5" s="52"/>
      <c r="GDZ5" s="52"/>
      <c r="GEA5" s="52"/>
      <c r="GEB5" s="52"/>
      <c r="GEC5" s="52"/>
      <c r="GED5" s="52"/>
      <c r="GEE5" s="52"/>
      <c r="GEF5" s="52"/>
      <c r="GEG5" s="52"/>
      <c r="GEH5" s="52"/>
      <c r="GEI5" s="52"/>
      <c r="GEJ5" s="52"/>
      <c r="GEK5" s="52"/>
      <c r="GEL5" s="52"/>
      <c r="GEM5" s="52"/>
      <c r="GEN5" s="52"/>
      <c r="GEO5" s="52"/>
      <c r="GEP5" s="52"/>
      <c r="GEQ5" s="52"/>
      <c r="GER5" s="52"/>
      <c r="GES5" s="52"/>
      <c r="GET5" s="52"/>
      <c r="GEU5" s="52"/>
      <c r="GEV5" s="52"/>
      <c r="GEW5" s="52"/>
      <c r="GEX5" s="52"/>
      <c r="GEY5" s="52"/>
      <c r="GEZ5" s="52"/>
      <c r="GFA5" s="52"/>
      <c r="GFB5" s="52"/>
      <c r="GFC5" s="52"/>
      <c r="GFD5" s="52"/>
      <c r="GFE5" s="52"/>
      <c r="GFF5" s="52"/>
      <c r="GFG5" s="52"/>
      <c r="GFH5" s="52"/>
      <c r="GFI5" s="52"/>
      <c r="GFJ5" s="52"/>
      <c r="GFK5" s="52"/>
      <c r="GFL5" s="52"/>
      <c r="GFM5" s="52"/>
      <c r="GFN5" s="52"/>
      <c r="GFO5" s="52"/>
      <c r="GFP5" s="52"/>
      <c r="GFQ5" s="52"/>
      <c r="GFR5" s="52"/>
      <c r="GFS5" s="52"/>
      <c r="GFT5" s="52"/>
      <c r="GFU5" s="52"/>
      <c r="GFV5" s="52"/>
      <c r="GFW5" s="52"/>
      <c r="GFX5" s="52"/>
      <c r="GFY5" s="52"/>
      <c r="GFZ5" s="52"/>
      <c r="GGA5" s="52"/>
      <c r="GGB5" s="52"/>
      <c r="GGC5" s="52"/>
      <c r="GGD5" s="52"/>
      <c r="GGE5" s="52"/>
      <c r="GGF5" s="52"/>
      <c r="GGG5" s="52"/>
      <c r="GGH5" s="52"/>
      <c r="GGI5" s="52"/>
      <c r="GGJ5" s="52"/>
      <c r="GGK5" s="52"/>
      <c r="GGL5" s="52"/>
      <c r="GGM5" s="52"/>
      <c r="GGN5" s="52"/>
      <c r="GGO5" s="52"/>
      <c r="GGP5" s="52"/>
      <c r="GGQ5" s="52"/>
      <c r="GGR5" s="52"/>
      <c r="GGS5" s="52"/>
      <c r="GGT5" s="52"/>
      <c r="GGU5" s="52"/>
      <c r="GGV5" s="52"/>
      <c r="GGW5" s="52"/>
      <c r="GGX5" s="52"/>
      <c r="GGY5" s="52"/>
      <c r="GGZ5" s="52"/>
      <c r="GHA5" s="52"/>
      <c r="GHB5" s="52"/>
      <c r="GHC5" s="52"/>
      <c r="GHD5" s="52"/>
      <c r="GHE5" s="52"/>
      <c r="GHF5" s="52"/>
      <c r="GHG5" s="52"/>
      <c r="GHH5" s="52"/>
      <c r="GHI5" s="52"/>
      <c r="GHJ5" s="52"/>
      <c r="GHK5" s="52"/>
      <c r="GHL5" s="52"/>
      <c r="GHM5" s="52"/>
      <c r="GHN5" s="52"/>
      <c r="GHO5" s="52"/>
      <c r="GHP5" s="52"/>
      <c r="GHQ5" s="52"/>
      <c r="GHR5" s="52"/>
      <c r="GHS5" s="52"/>
      <c r="GHT5" s="52"/>
      <c r="GHU5" s="52"/>
      <c r="GHV5" s="52"/>
      <c r="GHW5" s="52"/>
      <c r="GHX5" s="52"/>
      <c r="GHY5" s="52"/>
      <c r="GHZ5" s="52"/>
      <c r="GIA5" s="52"/>
      <c r="GIB5" s="52"/>
      <c r="GIC5" s="52"/>
      <c r="GID5" s="52"/>
      <c r="GIE5" s="52"/>
      <c r="GIF5" s="52"/>
      <c r="GIG5" s="52"/>
      <c r="GIH5" s="52"/>
      <c r="GII5" s="52"/>
      <c r="GIJ5" s="52"/>
      <c r="GIK5" s="52"/>
      <c r="GIL5" s="52"/>
      <c r="GIM5" s="52"/>
      <c r="GIN5" s="52"/>
      <c r="GIO5" s="52"/>
      <c r="GIP5" s="52"/>
      <c r="GIQ5" s="52"/>
      <c r="GIR5" s="52"/>
      <c r="GIS5" s="52"/>
      <c r="GIT5" s="52"/>
      <c r="GIU5" s="52"/>
      <c r="GIV5" s="52"/>
      <c r="GIW5" s="52"/>
      <c r="GIX5" s="52"/>
      <c r="GIY5" s="52"/>
      <c r="GIZ5" s="52"/>
      <c r="GJA5" s="52"/>
      <c r="GJB5" s="52"/>
      <c r="GJC5" s="52"/>
      <c r="GJD5" s="52"/>
      <c r="GJE5" s="52"/>
      <c r="GJF5" s="52"/>
      <c r="GJG5" s="52"/>
      <c r="GJH5" s="52"/>
      <c r="GJI5" s="52"/>
      <c r="GJJ5" s="52"/>
      <c r="GJK5" s="52"/>
      <c r="GJL5" s="52"/>
      <c r="GJM5" s="52"/>
      <c r="GJN5" s="52"/>
      <c r="GJO5" s="52"/>
      <c r="GJP5" s="52"/>
      <c r="GJQ5" s="52"/>
      <c r="GJR5" s="52"/>
      <c r="GJS5" s="52"/>
      <c r="GJT5" s="52"/>
      <c r="GJU5" s="52"/>
      <c r="GJV5" s="52"/>
      <c r="GJW5" s="52"/>
      <c r="GJX5" s="52"/>
      <c r="GJY5" s="52"/>
      <c r="GJZ5" s="52"/>
      <c r="GKA5" s="52"/>
      <c r="GKB5" s="52"/>
      <c r="GKC5" s="52"/>
      <c r="GKD5" s="52"/>
      <c r="GKE5" s="52"/>
      <c r="GKF5" s="52"/>
      <c r="GKG5" s="52"/>
      <c r="GKH5" s="52"/>
      <c r="GKI5" s="52"/>
      <c r="GKJ5" s="52"/>
      <c r="GKK5" s="52"/>
      <c r="GKL5" s="52"/>
      <c r="GKM5" s="52"/>
      <c r="GKN5" s="52"/>
      <c r="GKO5" s="52"/>
      <c r="GKP5" s="52"/>
      <c r="GKQ5" s="52"/>
      <c r="GKR5" s="52"/>
      <c r="GKS5" s="52"/>
      <c r="GKT5" s="52"/>
      <c r="GKU5" s="52"/>
      <c r="GKV5" s="52"/>
      <c r="GKW5" s="52"/>
      <c r="GKX5" s="52"/>
      <c r="GKY5" s="52"/>
      <c r="GKZ5" s="52"/>
      <c r="GLA5" s="52"/>
      <c r="GLB5" s="52"/>
      <c r="GLC5" s="52"/>
      <c r="GLD5" s="52"/>
      <c r="GLE5" s="52"/>
      <c r="GLF5" s="52"/>
      <c r="GLG5" s="52"/>
      <c r="GLH5" s="52"/>
      <c r="GLI5" s="52"/>
      <c r="GLJ5" s="52"/>
      <c r="GLK5" s="52"/>
      <c r="GLL5" s="52"/>
      <c r="GLM5" s="52"/>
      <c r="GLN5" s="52"/>
      <c r="GLO5" s="52"/>
      <c r="GLP5" s="52"/>
      <c r="GLQ5" s="52"/>
      <c r="GLR5" s="52"/>
      <c r="GLS5" s="52"/>
      <c r="GLT5" s="52"/>
      <c r="GLU5" s="52"/>
      <c r="GLV5" s="52"/>
      <c r="GLW5" s="52"/>
      <c r="GLX5" s="52"/>
      <c r="GLY5" s="52"/>
      <c r="GLZ5" s="52"/>
      <c r="GMA5" s="52"/>
      <c r="GMB5" s="52"/>
      <c r="GMC5" s="52"/>
      <c r="GMD5" s="52"/>
      <c r="GME5" s="52"/>
      <c r="GMF5" s="52"/>
      <c r="GMG5" s="52"/>
      <c r="GMH5" s="52"/>
      <c r="GMI5" s="52"/>
      <c r="GMJ5" s="52"/>
      <c r="GMK5" s="52"/>
      <c r="GML5" s="52"/>
      <c r="GMM5" s="52"/>
      <c r="GMN5" s="52"/>
      <c r="GMO5" s="52"/>
      <c r="GMP5" s="52"/>
      <c r="GMQ5" s="52"/>
      <c r="GMR5" s="52"/>
      <c r="GMS5" s="52"/>
      <c r="GMT5" s="52"/>
      <c r="GMU5" s="52"/>
      <c r="GMV5" s="52"/>
      <c r="GMW5" s="52"/>
      <c r="GMX5" s="52"/>
      <c r="GMY5" s="52"/>
      <c r="GMZ5" s="52"/>
      <c r="GNA5" s="52"/>
      <c r="GNB5" s="52"/>
      <c r="GNC5" s="52"/>
      <c r="GND5" s="52"/>
      <c r="GNE5" s="52"/>
      <c r="GNF5" s="52"/>
      <c r="GNG5" s="52"/>
      <c r="GNH5" s="52"/>
      <c r="GNI5" s="52"/>
      <c r="GNJ5" s="52"/>
      <c r="GNK5" s="52"/>
      <c r="GNL5" s="52"/>
      <c r="GNM5" s="52"/>
      <c r="GNN5" s="52"/>
      <c r="GNO5" s="52"/>
      <c r="GNP5" s="52"/>
      <c r="GNQ5" s="52"/>
      <c r="GNR5" s="52"/>
      <c r="GNS5" s="52"/>
      <c r="GNT5" s="52"/>
      <c r="GNU5" s="52"/>
      <c r="GNV5" s="52"/>
      <c r="GNW5" s="52"/>
      <c r="GNX5" s="52"/>
      <c r="GNY5" s="52"/>
      <c r="GNZ5" s="52"/>
      <c r="GOA5" s="52"/>
      <c r="GOB5" s="52"/>
      <c r="GOC5" s="52"/>
      <c r="GOD5" s="52"/>
      <c r="GOE5" s="52"/>
      <c r="GOF5" s="52"/>
      <c r="GOG5" s="52"/>
      <c r="GOH5" s="52"/>
      <c r="GOI5" s="52"/>
      <c r="GOJ5" s="52"/>
      <c r="GOK5" s="52"/>
      <c r="GOL5" s="52"/>
      <c r="GOM5" s="52"/>
      <c r="GON5" s="52"/>
      <c r="GOO5" s="52"/>
      <c r="GOP5" s="52"/>
      <c r="GOQ5" s="52"/>
      <c r="GOR5" s="52"/>
      <c r="GOS5" s="52"/>
      <c r="GOT5" s="52"/>
      <c r="GOU5" s="52"/>
      <c r="GOV5" s="52"/>
      <c r="GOW5" s="52"/>
      <c r="GOX5" s="52"/>
      <c r="GOY5" s="52"/>
      <c r="GOZ5" s="52"/>
      <c r="GPA5" s="52"/>
      <c r="GPB5" s="52"/>
      <c r="GPC5" s="52"/>
      <c r="GPD5" s="52"/>
      <c r="GPE5" s="52"/>
      <c r="GPF5" s="52"/>
      <c r="GPG5" s="52"/>
      <c r="GPH5" s="52"/>
      <c r="GPI5" s="52"/>
      <c r="GPJ5" s="52"/>
      <c r="GPK5" s="52"/>
      <c r="GPL5" s="52"/>
      <c r="GPM5" s="52"/>
      <c r="GPN5" s="52"/>
      <c r="GPO5" s="52"/>
      <c r="GPP5" s="52"/>
      <c r="GPQ5" s="52"/>
      <c r="GPR5" s="52"/>
      <c r="GPS5" s="52"/>
      <c r="GPT5" s="52"/>
      <c r="GPU5" s="52"/>
      <c r="GPV5" s="52"/>
      <c r="GPW5" s="52"/>
      <c r="GPX5" s="52"/>
      <c r="GPY5" s="52"/>
      <c r="GPZ5" s="52"/>
      <c r="GQA5" s="52"/>
      <c r="GQB5" s="52"/>
      <c r="GQC5" s="52"/>
      <c r="GQD5" s="52"/>
      <c r="GQE5" s="52"/>
      <c r="GQF5" s="52"/>
      <c r="GQG5" s="52"/>
      <c r="GQH5" s="52"/>
      <c r="GQI5" s="52"/>
      <c r="GQJ5" s="52"/>
      <c r="GQK5" s="52"/>
      <c r="GQL5" s="52"/>
      <c r="GQM5" s="52"/>
      <c r="GQN5" s="52"/>
      <c r="GQO5" s="52"/>
      <c r="GQP5" s="52"/>
      <c r="GQQ5" s="52"/>
      <c r="GQR5" s="52"/>
      <c r="GQS5" s="52"/>
      <c r="GQT5" s="52"/>
      <c r="GQU5" s="52"/>
      <c r="GQV5" s="52"/>
      <c r="GQW5" s="52"/>
      <c r="GQX5" s="52"/>
      <c r="GQY5" s="52"/>
      <c r="GQZ5" s="52"/>
      <c r="GRA5" s="52"/>
      <c r="GRB5" s="52"/>
      <c r="GRC5" s="52"/>
      <c r="GRD5" s="52"/>
      <c r="GRE5" s="52"/>
      <c r="GRF5" s="52"/>
      <c r="GRG5" s="52"/>
      <c r="GRH5" s="52"/>
      <c r="GRI5" s="52"/>
      <c r="GRJ5" s="52"/>
      <c r="GRK5" s="52"/>
      <c r="GRL5" s="52"/>
      <c r="GRM5" s="52"/>
      <c r="GRN5" s="52"/>
      <c r="GRO5" s="52"/>
      <c r="GRP5" s="52"/>
      <c r="GRQ5" s="52"/>
      <c r="GRR5" s="52"/>
      <c r="GRS5" s="52"/>
      <c r="GRT5" s="52"/>
      <c r="GRU5" s="52"/>
      <c r="GRV5" s="52"/>
      <c r="GRW5" s="52"/>
      <c r="GRX5" s="52"/>
      <c r="GRY5" s="52"/>
      <c r="GRZ5" s="52"/>
      <c r="GSA5" s="52"/>
      <c r="GSB5" s="52"/>
      <c r="GSC5" s="52"/>
      <c r="GSD5" s="52"/>
      <c r="GSE5" s="52"/>
      <c r="GSF5" s="52"/>
      <c r="GSG5" s="52"/>
      <c r="GSH5" s="52"/>
      <c r="GSI5" s="52"/>
      <c r="GSJ5" s="52"/>
      <c r="GSK5" s="52"/>
      <c r="GSL5" s="52"/>
      <c r="GSM5" s="52"/>
      <c r="GSN5" s="52"/>
      <c r="GSO5" s="52"/>
      <c r="GSP5" s="52"/>
      <c r="GSQ5" s="52"/>
      <c r="GSR5" s="52"/>
      <c r="GSS5" s="52"/>
      <c r="GST5" s="52"/>
      <c r="GSU5" s="52"/>
      <c r="GSV5" s="52"/>
      <c r="GSW5" s="52"/>
      <c r="GSX5" s="52"/>
      <c r="GSY5" s="52"/>
      <c r="GSZ5" s="52"/>
      <c r="GTA5" s="52"/>
      <c r="GTB5" s="52"/>
      <c r="GTC5" s="52"/>
      <c r="GTD5" s="52"/>
      <c r="GTE5" s="52"/>
      <c r="GTF5" s="52"/>
      <c r="GTG5" s="52"/>
      <c r="GTH5" s="52"/>
      <c r="GTI5" s="52"/>
      <c r="GTJ5" s="52"/>
      <c r="GTK5" s="52"/>
      <c r="GTL5" s="52"/>
      <c r="GTM5" s="52"/>
      <c r="GTN5" s="52"/>
      <c r="GTO5" s="52"/>
      <c r="GTP5" s="52"/>
      <c r="GTQ5" s="52"/>
      <c r="GTR5" s="52"/>
      <c r="GTS5" s="52"/>
      <c r="GTT5" s="52"/>
      <c r="GTU5" s="52"/>
      <c r="GTV5" s="52"/>
      <c r="GTW5" s="52"/>
      <c r="GTX5" s="52"/>
      <c r="GTY5" s="52"/>
      <c r="GTZ5" s="52"/>
      <c r="GUA5" s="52"/>
      <c r="GUB5" s="52"/>
      <c r="GUC5" s="52"/>
      <c r="GUD5" s="52"/>
      <c r="GUE5" s="52"/>
      <c r="GUF5" s="52"/>
      <c r="GUG5" s="52"/>
      <c r="GUH5" s="52"/>
      <c r="GUI5" s="52"/>
      <c r="GUJ5" s="52"/>
      <c r="GUK5" s="52"/>
      <c r="GUL5" s="52"/>
      <c r="GUM5" s="52"/>
      <c r="GUN5" s="52"/>
      <c r="GUO5" s="52"/>
      <c r="GUP5" s="52"/>
      <c r="GUQ5" s="52"/>
      <c r="GUR5" s="52"/>
      <c r="GUS5" s="52"/>
      <c r="GUT5" s="52"/>
      <c r="GUU5" s="52"/>
      <c r="GUV5" s="52"/>
      <c r="GUW5" s="52"/>
      <c r="GUX5" s="52"/>
      <c r="GUY5" s="52"/>
      <c r="GUZ5" s="52"/>
      <c r="GVA5" s="52"/>
      <c r="GVB5" s="52"/>
      <c r="GVC5" s="52"/>
      <c r="GVD5" s="52"/>
      <c r="GVE5" s="52"/>
      <c r="GVF5" s="52"/>
      <c r="GVG5" s="52"/>
      <c r="GVH5" s="52"/>
      <c r="GVI5" s="52"/>
      <c r="GVJ5" s="52"/>
      <c r="GVK5" s="52"/>
      <c r="GVL5" s="52"/>
      <c r="GVM5" s="52"/>
      <c r="GVN5" s="52"/>
      <c r="GVO5" s="52"/>
      <c r="GVP5" s="52"/>
      <c r="GVQ5" s="52"/>
      <c r="GVR5" s="52"/>
      <c r="GVS5" s="52"/>
      <c r="GVT5" s="52"/>
      <c r="GVU5" s="52"/>
      <c r="GVV5" s="52"/>
      <c r="GVW5" s="52"/>
      <c r="GVX5" s="52"/>
      <c r="GVY5" s="52"/>
      <c r="GVZ5" s="52"/>
      <c r="GWA5" s="52"/>
      <c r="GWB5" s="52"/>
      <c r="GWC5" s="52"/>
      <c r="GWD5" s="52"/>
      <c r="GWE5" s="52"/>
      <c r="GWF5" s="52"/>
      <c r="GWG5" s="52"/>
      <c r="GWH5" s="52"/>
      <c r="GWI5" s="52"/>
      <c r="GWJ5" s="52"/>
      <c r="GWK5" s="52"/>
      <c r="GWL5" s="52"/>
      <c r="GWM5" s="52"/>
      <c r="GWN5" s="52"/>
      <c r="GWO5" s="52"/>
      <c r="GWP5" s="52"/>
      <c r="GWQ5" s="52"/>
      <c r="GWR5" s="52"/>
      <c r="GWS5" s="52"/>
      <c r="GWT5" s="52"/>
      <c r="GWU5" s="52"/>
      <c r="GWV5" s="52"/>
      <c r="GWW5" s="52"/>
      <c r="GWX5" s="52"/>
      <c r="GWY5" s="52"/>
      <c r="GWZ5" s="52"/>
      <c r="GXA5" s="52"/>
      <c r="GXB5" s="52"/>
      <c r="GXC5" s="52"/>
      <c r="GXD5" s="52"/>
      <c r="GXE5" s="52"/>
      <c r="GXF5" s="52"/>
      <c r="GXG5" s="52"/>
      <c r="GXH5" s="52"/>
      <c r="GXI5" s="52"/>
      <c r="GXJ5" s="52"/>
      <c r="GXK5" s="52"/>
      <c r="GXL5" s="52"/>
      <c r="GXM5" s="52"/>
      <c r="GXN5" s="52"/>
      <c r="GXO5" s="52"/>
      <c r="GXP5" s="52"/>
      <c r="GXQ5" s="52"/>
      <c r="GXR5" s="52"/>
      <c r="GXS5" s="52"/>
      <c r="GXT5" s="52"/>
      <c r="GXU5" s="52"/>
      <c r="GXV5" s="52"/>
      <c r="GXW5" s="52"/>
      <c r="GXX5" s="52"/>
      <c r="GXY5" s="52"/>
      <c r="GXZ5" s="52"/>
      <c r="GYA5" s="52"/>
      <c r="GYB5" s="52"/>
      <c r="GYC5" s="52"/>
      <c r="GYD5" s="52"/>
      <c r="GYE5" s="52"/>
      <c r="GYF5" s="52"/>
      <c r="GYG5" s="52"/>
      <c r="GYH5" s="52"/>
      <c r="GYI5" s="52"/>
      <c r="GYJ5" s="52"/>
      <c r="GYK5" s="52"/>
      <c r="GYL5" s="52"/>
      <c r="GYM5" s="52"/>
      <c r="GYN5" s="52"/>
      <c r="GYO5" s="52"/>
      <c r="GYP5" s="52"/>
      <c r="GYQ5" s="52"/>
      <c r="GYR5" s="52"/>
      <c r="GYS5" s="52"/>
      <c r="GYT5" s="52"/>
      <c r="GYU5" s="52"/>
      <c r="GYV5" s="52"/>
      <c r="GYW5" s="52"/>
      <c r="GYX5" s="52"/>
      <c r="GYY5" s="52"/>
      <c r="GYZ5" s="52"/>
      <c r="GZA5" s="52"/>
      <c r="GZB5" s="52"/>
      <c r="GZC5" s="52"/>
      <c r="GZD5" s="52"/>
      <c r="GZE5" s="52"/>
      <c r="GZF5" s="52"/>
      <c r="GZG5" s="52"/>
      <c r="GZH5" s="52"/>
      <c r="GZI5" s="52"/>
      <c r="GZJ5" s="52"/>
      <c r="GZK5" s="52"/>
      <c r="GZL5" s="52"/>
      <c r="GZM5" s="52"/>
      <c r="GZN5" s="52"/>
      <c r="GZO5" s="52"/>
      <c r="GZP5" s="52"/>
      <c r="GZQ5" s="52"/>
      <c r="GZR5" s="52"/>
      <c r="GZS5" s="52"/>
      <c r="GZT5" s="52"/>
      <c r="GZU5" s="52"/>
      <c r="GZV5" s="52"/>
      <c r="GZW5" s="52"/>
      <c r="GZX5" s="52"/>
      <c r="GZY5" s="52"/>
      <c r="GZZ5" s="52"/>
      <c r="HAA5" s="52"/>
      <c r="HAB5" s="52"/>
      <c r="HAC5" s="52"/>
      <c r="HAD5" s="52"/>
      <c r="HAE5" s="52"/>
      <c r="HAF5" s="52"/>
      <c r="HAG5" s="52"/>
      <c r="HAH5" s="52"/>
      <c r="HAI5" s="52"/>
      <c r="HAJ5" s="52"/>
      <c r="HAK5" s="52"/>
      <c r="HAL5" s="52"/>
      <c r="HAM5" s="52"/>
      <c r="HAN5" s="52"/>
      <c r="HAO5" s="52"/>
      <c r="HAP5" s="52"/>
      <c r="HAQ5" s="52"/>
      <c r="HAR5" s="52"/>
      <c r="HAS5" s="52"/>
      <c r="HAT5" s="52"/>
      <c r="HAU5" s="52"/>
      <c r="HAV5" s="52"/>
      <c r="HAW5" s="52"/>
      <c r="HAX5" s="52"/>
      <c r="HAY5" s="52"/>
      <c r="HAZ5" s="52"/>
      <c r="HBA5" s="52"/>
      <c r="HBB5" s="52"/>
      <c r="HBC5" s="52"/>
      <c r="HBD5" s="52"/>
      <c r="HBE5" s="52"/>
      <c r="HBF5" s="52"/>
      <c r="HBG5" s="52"/>
      <c r="HBH5" s="52"/>
      <c r="HBI5" s="52"/>
      <c r="HBJ5" s="52"/>
      <c r="HBK5" s="52"/>
      <c r="HBL5" s="52"/>
      <c r="HBM5" s="52"/>
      <c r="HBN5" s="52"/>
      <c r="HBO5" s="52"/>
      <c r="HBP5" s="52"/>
      <c r="HBQ5" s="52"/>
      <c r="HBR5" s="52"/>
      <c r="HBS5" s="52"/>
      <c r="HBT5" s="52"/>
      <c r="HBU5" s="52"/>
      <c r="HBV5" s="52"/>
      <c r="HBW5" s="52"/>
      <c r="HBX5" s="52"/>
      <c r="HBY5" s="52"/>
      <c r="HBZ5" s="52"/>
      <c r="HCA5" s="52"/>
      <c r="HCB5" s="52"/>
      <c r="HCC5" s="52"/>
      <c r="HCD5" s="52"/>
      <c r="HCE5" s="52"/>
      <c r="HCF5" s="52"/>
      <c r="HCG5" s="52"/>
      <c r="HCH5" s="52"/>
      <c r="HCI5" s="52"/>
      <c r="HCJ5" s="52"/>
      <c r="HCK5" s="52"/>
      <c r="HCL5" s="52"/>
      <c r="HCM5" s="52"/>
      <c r="HCN5" s="52"/>
      <c r="HCO5" s="52"/>
      <c r="HCP5" s="52"/>
      <c r="HCQ5" s="52"/>
      <c r="HCR5" s="52"/>
      <c r="HCS5" s="52"/>
      <c r="HCT5" s="52"/>
      <c r="HCU5" s="52"/>
      <c r="HCV5" s="52"/>
      <c r="HCW5" s="52"/>
      <c r="HCX5" s="52"/>
      <c r="HCY5" s="52"/>
      <c r="HCZ5" s="52"/>
      <c r="HDA5" s="52"/>
      <c r="HDB5" s="52"/>
      <c r="HDC5" s="52"/>
      <c r="HDD5" s="52"/>
      <c r="HDE5" s="52"/>
      <c r="HDF5" s="52"/>
      <c r="HDG5" s="52"/>
      <c r="HDH5" s="52"/>
      <c r="HDI5" s="52"/>
      <c r="HDJ5" s="52"/>
      <c r="HDK5" s="52"/>
      <c r="HDL5" s="52"/>
      <c r="HDM5" s="52"/>
      <c r="HDN5" s="52"/>
      <c r="HDO5" s="52"/>
      <c r="HDP5" s="52"/>
      <c r="HDQ5" s="52"/>
      <c r="HDR5" s="52"/>
      <c r="HDS5" s="52"/>
      <c r="HDT5" s="52"/>
      <c r="HDU5" s="52"/>
      <c r="HDV5" s="52"/>
      <c r="HDW5" s="52"/>
      <c r="HDX5" s="52"/>
      <c r="HDY5" s="52"/>
      <c r="HDZ5" s="52"/>
      <c r="HEA5" s="52"/>
      <c r="HEB5" s="52"/>
      <c r="HEC5" s="52"/>
      <c r="HED5" s="52"/>
      <c r="HEE5" s="52"/>
      <c r="HEF5" s="52"/>
      <c r="HEG5" s="52"/>
      <c r="HEH5" s="52"/>
      <c r="HEI5" s="52"/>
      <c r="HEJ5" s="52"/>
      <c r="HEK5" s="52"/>
      <c r="HEL5" s="52"/>
      <c r="HEM5" s="52"/>
      <c r="HEN5" s="52"/>
      <c r="HEO5" s="52"/>
      <c r="HEP5" s="52"/>
      <c r="HEQ5" s="52"/>
      <c r="HER5" s="52"/>
      <c r="HES5" s="52"/>
      <c r="HET5" s="52"/>
      <c r="HEU5" s="52"/>
      <c r="HEV5" s="52"/>
      <c r="HEW5" s="52"/>
      <c r="HEX5" s="52"/>
      <c r="HEY5" s="52"/>
      <c r="HEZ5" s="52"/>
      <c r="HFA5" s="52"/>
      <c r="HFB5" s="52"/>
      <c r="HFC5" s="52"/>
      <c r="HFD5" s="52"/>
      <c r="HFE5" s="52"/>
      <c r="HFF5" s="52"/>
      <c r="HFG5" s="52"/>
      <c r="HFH5" s="52"/>
      <c r="HFI5" s="52"/>
      <c r="HFJ5" s="52"/>
      <c r="HFK5" s="52"/>
      <c r="HFL5" s="52"/>
      <c r="HFM5" s="52"/>
      <c r="HFN5" s="52"/>
      <c r="HFO5" s="52"/>
      <c r="HFP5" s="52"/>
      <c r="HFQ5" s="52"/>
      <c r="HFR5" s="52"/>
      <c r="HFS5" s="52"/>
      <c r="HFT5" s="52"/>
      <c r="HFU5" s="52"/>
      <c r="HFV5" s="52"/>
      <c r="HFW5" s="52"/>
      <c r="HFX5" s="52"/>
      <c r="HFY5" s="52"/>
      <c r="HFZ5" s="52"/>
      <c r="HGA5" s="52"/>
      <c r="HGB5" s="52"/>
      <c r="HGC5" s="52"/>
      <c r="HGD5" s="52"/>
      <c r="HGE5" s="52"/>
      <c r="HGF5" s="52"/>
      <c r="HGG5" s="52"/>
      <c r="HGH5" s="52"/>
      <c r="HGI5" s="52"/>
      <c r="HGJ5" s="52"/>
      <c r="HGK5" s="52"/>
      <c r="HGL5" s="52"/>
      <c r="HGM5" s="52"/>
      <c r="HGN5" s="52"/>
      <c r="HGO5" s="52"/>
      <c r="HGP5" s="52"/>
      <c r="HGQ5" s="52"/>
      <c r="HGR5" s="52"/>
      <c r="HGS5" s="52"/>
      <c r="HGT5" s="52"/>
      <c r="HGU5" s="52"/>
      <c r="HGV5" s="52"/>
      <c r="HGW5" s="52"/>
      <c r="HGX5" s="52"/>
      <c r="HGY5" s="52"/>
      <c r="HGZ5" s="52"/>
      <c r="HHA5" s="52"/>
      <c r="HHB5" s="52"/>
      <c r="HHC5" s="52"/>
      <c r="HHD5" s="52"/>
      <c r="HHE5" s="52"/>
      <c r="HHF5" s="52"/>
      <c r="HHG5" s="52"/>
      <c r="HHH5" s="52"/>
      <c r="HHI5" s="52"/>
      <c r="HHJ5" s="52"/>
      <c r="HHK5" s="52"/>
      <c r="HHL5" s="52"/>
      <c r="HHM5" s="52"/>
      <c r="HHN5" s="52"/>
      <c r="HHO5" s="52"/>
      <c r="HHP5" s="52"/>
      <c r="HHQ5" s="52"/>
      <c r="HHR5" s="52"/>
      <c r="HHS5" s="52"/>
      <c r="HHT5" s="52"/>
      <c r="HHU5" s="52"/>
      <c r="HHV5" s="52"/>
      <c r="HHW5" s="52"/>
      <c r="HHX5" s="52"/>
      <c r="HHY5" s="52"/>
      <c r="HHZ5" s="52"/>
      <c r="HIA5" s="52"/>
      <c r="HIB5" s="52"/>
      <c r="HIC5" s="52"/>
      <c r="HID5" s="52"/>
      <c r="HIE5" s="52"/>
      <c r="HIF5" s="52"/>
      <c r="HIG5" s="52"/>
      <c r="HIH5" s="52"/>
      <c r="HII5" s="52"/>
      <c r="HIJ5" s="52"/>
      <c r="HIK5" s="52"/>
      <c r="HIL5" s="52"/>
      <c r="HIM5" s="52"/>
      <c r="HIN5" s="52"/>
      <c r="HIO5" s="52"/>
      <c r="HIP5" s="52"/>
      <c r="HIQ5" s="52"/>
      <c r="HIR5" s="52"/>
      <c r="HIS5" s="52"/>
      <c r="HIT5" s="52"/>
      <c r="HIU5" s="52"/>
      <c r="HIV5" s="52"/>
      <c r="HIW5" s="52"/>
      <c r="HIX5" s="52"/>
      <c r="HIY5" s="52"/>
      <c r="HIZ5" s="52"/>
      <c r="HJA5" s="52"/>
      <c r="HJB5" s="52"/>
      <c r="HJC5" s="52"/>
      <c r="HJD5" s="52"/>
      <c r="HJE5" s="52"/>
      <c r="HJF5" s="52"/>
      <c r="HJG5" s="52"/>
      <c r="HJH5" s="52"/>
      <c r="HJI5" s="52"/>
      <c r="HJJ5" s="52"/>
      <c r="HJK5" s="52"/>
      <c r="HJL5" s="52"/>
      <c r="HJM5" s="52"/>
      <c r="HJN5" s="52"/>
      <c r="HJO5" s="52"/>
      <c r="HJP5" s="52"/>
      <c r="HJQ5" s="52"/>
      <c r="HJR5" s="52"/>
      <c r="HJS5" s="52"/>
      <c r="HJT5" s="52"/>
      <c r="HJU5" s="52"/>
      <c r="HJV5" s="52"/>
      <c r="HJW5" s="52"/>
      <c r="HJX5" s="52"/>
      <c r="HJY5" s="52"/>
      <c r="HJZ5" s="52"/>
      <c r="HKA5" s="52"/>
      <c r="HKB5" s="52"/>
      <c r="HKC5" s="52"/>
      <c r="HKD5" s="52"/>
      <c r="HKE5" s="52"/>
      <c r="HKF5" s="52"/>
      <c r="HKG5" s="52"/>
      <c r="HKH5" s="52"/>
      <c r="HKI5" s="52"/>
      <c r="HKJ5" s="52"/>
      <c r="HKK5" s="52"/>
      <c r="HKL5" s="52"/>
      <c r="HKM5" s="52"/>
      <c r="HKN5" s="52"/>
      <c r="HKO5" s="52"/>
      <c r="HKP5" s="52"/>
      <c r="HKQ5" s="52"/>
      <c r="HKR5" s="52"/>
      <c r="HKS5" s="52"/>
      <c r="HKT5" s="52"/>
      <c r="HKU5" s="52"/>
      <c r="HKV5" s="52"/>
      <c r="HKW5" s="52"/>
      <c r="HKX5" s="52"/>
      <c r="HKY5" s="52"/>
      <c r="HKZ5" s="52"/>
      <c r="HLA5" s="52"/>
      <c r="HLB5" s="52"/>
      <c r="HLC5" s="52"/>
      <c r="HLD5" s="52"/>
      <c r="HLE5" s="52"/>
      <c r="HLF5" s="52"/>
      <c r="HLG5" s="52"/>
      <c r="HLH5" s="52"/>
      <c r="HLI5" s="52"/>
      <c r="HLJ5" s="52"/>
      <c r="HLK5" s="52"/>
      <c r="HLL5" s="52"/>
      <c r="HLM5" s="52"/>
      <c r="HLN5" s="52"/>
      <c r="HLO5" s="52"/>
      <c r="HLP5" s="52"/>
      <c r="HLQ5" s="52"/>
      <c r="HLR5" s="52"/>
      <c r="HLS5" s="52"/>
      <c r="HLT5" s="52"/>
      <c r="HLU5" s="52"/>
      <c r="HLV5" s="52"/>
      <c r="HLW5" s="52"/>
      <c r="HLX5" s="52"/>
      <c r="HLY5" s="52"/>
      <c r="HLZ5" s="52"/>
      <c r="HMA5" s="52"/>
      <c r="HMB5" s="52"/>
      <c r="HMC5" s="52"/>
      <c r="HMD5" s="52"/>
      <c r="HME5" s="52"/>
      <c r="HMF5" s="52"/>
      <c r="HMG5" s="52"/>
      <c r="HMH5" s="52"/>
      <c r="HMI5" s="52"/>
      <c r="HMJ5" s="52"/>
      <c r="HMK5" s="52"/>
      <c r="HML5" s="52"/>
      <c r="HMM5" s="52"/>
      <c r="HMN5" s="52"/>
      <c r="HMO5" s="52"/>
      <c r="HMP5" s="52"/>
      <c r="HMQ5" s="52"/>
      <c r="HMR5" s="52"/>
      <c r="HMS5" s="52"/>
      <c r="HMT5" s="52"/>
      <c r="HMU5" s="52"/>
      <c r="HMV5" s="52"/>
      <c r="HMW5" s="52"/>
      <c r="HMX5" s="52"/>
      <c r="HMY5" s="52"/>
      <c r="HMZ5" s="52"/>
      <c r="HNA5" s="52"/>
      <c r="HNB5" s="52"/>
      <c r="HNC5" s="52"/>
      <c r="HND5" s="52"/>
      <c r="HNE5" s="52"/>
      <c r="HNF5" s="52"/>
      <c r="HNG5" s="52"/>
      <c r="HNH5" s="52"/>
      <c r="HNI5" s="52"/>
      <c r="HNJ5" s="52"/>
      <c r="HNK5" s="52"/>
      <c r="HNL5" s="52"/>
      <c r="HNM5" s="52"/>
      <c r="HNN5" s="52"/>
      <c r="HNO5" s="52"/>
      <c r="HNP5" s="52"/>
      <c r="HNQ5" s="52"/>
      <c r="HNR5" s="52"/>
      <c r="HNS5" s="52"/>
      <c r="HNT5" s="52"/>
      <c r="HNU5" s="52"/>
      <c r="HNV5" s="52"/>
      <c r="HNW5" s="52"/>
      <c r="HNX5" s="52"/>
      <c r="HNY5" s="52"/>
      <c r="HNZ5" s="52"/>
      <c r="HOA5" s="52"/>
      <c r="HOB5" s="52"/>
      <c r="HOC5" s="52"/>
      <c r="HOD5" s="52"/>
      <c r="HOE5" s="52"/>
      <c r="HOF5" s="52"/>
      <c r="HOG5" s="52"/>
      <c r="HOH5" s="52"/>
      <c r="HOI5" s="52"/>
      <c r="HOJ5" s="52"/>
      <c r="HOK5" s="52"/>
      <c r="HOL5" s="52"/>
      <c r="HOM5" s="52"/>
      <c r="HON5" s="52"/>
      <c r="HOO5" s="52"/>
      <c r="HOP5" s="52"/>
      <c r="HOQ5" s="52"/>
      <c r="HOR5" s="52"/>
      <c r="HOS5" s="52"/>
      <c r="HOT5" s="52"/>
      <c r="HOU5" s="52"/>
      <c r="HOV5" s="52"/>
      <c r="HOW5" s="52"/>
      <c r="HOX5" s="52"/>
      <c r="HOY5" s="52"/>
      <c r="HOZ5" s="52"/>
      <c r="HPA5" s="52"/>
      <c r="HPB5" s="52"/>
      <c r="HPC5" s="52"/>
      <c r="HPD5" s="52"/>
      <c r="HPE5" s="52"/>
      <c r="HPF5" s="52"/>
      <c r="HPG5" s="52"/>
      <c r="HPH5" s="52"/>
      <c r="HPI5" s="52"/>
      <c r="HPJ5" s="52"/>
      <c r="HPK5" s="52"/>
      <c r="HPL5" s="52"/>
      <c r="HPM5" s="52"/>
      <c r="HPN5" s="52"/>
      <c r="HPO5" s="52"/>
      <c r="HPP5" s="52"/>
      <c r="HPQ5" s="52"/>
      <c r="HPR5" s="52"/>
      <c r="HPS5" s="52"/>
      <c r="HPT5" s="52"/>
      <c r="HPU5" s="52"/>
      <c r="HPV5" s="52"/>
      <c r="HPW5" s="52"/>
      <c r="HPX5" s="52"/>
      <c r="HPY5" s="52"/>
      <c r="HPZ5" s="52"/>
      <c r="HQA5" s="52"/>
      <c r="HQB5" s="52"/>
      <c r="HQC5" s="52"/>
      <c r="HQD5" s="52"/>
      <c r="HQE5" s="52"/>
      <c r="HQF5" s="52"/>
      <c r="HQG5" s="52"/>
      <c r="HQH5" s="52"/>
      <c r="HQI5" s="52"/>
      <c r="HQJ5" s="52"/>
      <c r="HQK5" s="52"/>
      <c r="HQL5" s="52"/>
      <c r="HQM5" s="52"/>
      <c r="HQN5" s="52"/>
      <c r="HQO5" s="52"/>
      <c r="HQP5" s="52"/>
      <c r="HQQ5" s="52"/>
      <c r="HQR5" s="52"/>
      <c r="HQS5" s="52"/>
      <c r="HQT5" s="52"/>
      <c r="HQU5" s="52"/>
      <c r="HQV5" s="52"/>
      <c r="HQW5" s="52"/>
      <c r="HQX5" s="52"/>
      <c r="HQY5" s="52"/>
      <c r="HQZ5" s="52"/>
      <c r="HRA5" s="52"/>
      <c r="HRB5" s="52"/>
      <c r="HRC5" s="52"/>
      <c r="HRD5" s="52"/>
      <c r="HRE5" s="52"/>
      <c r="HRF5" s="52"/>
      <c r="HRG5" s="52"/>
      <c r="HRH5" s="52"/>
      <c r="HRI5" s="52"/>
      <c r="HRJ5" s="52"/>
      <c r="HRK5" s="52"/>
      <c r="HRL5" s="52"/>
      <c r="HRM5" s="52"/>
      <c r="HRN5" s="52"/>
      <c r="HRO5" s="52"/>
      <c r="HRP5" s="52"/>
      <c r="HRQ5" s="52"/>
      <c r="HRR5" s="52"/>
      <c r="HRS5" s="52"/>
      <c r="HRT5" s="52"/>
      <c r="HRU5" s="52"/>
      <c r="HRV5" s="52"/>
      <c r="HRW5" s="52"/>
      <c r="HRX5" s="52"/>
      <c r="HRY5" s="52"/>
      <c r="HRZ5" s="52"/>
      <c r="HSA5" s="52"/>
      <c r="HSB5" s="52"/>
      <c r="HSC5" s="52"/>
      <c r="HSD5" s="52"/>
      <c r="HSE5" s="52"/>
      <c r="HSF5" s="52"/>
      <c r="HSG5" s="52"/>
      <c r="HSH5" s="52"/>
      <c r="HSI5" s="52"/>
      <c r="HSJ5" s="52"/>
      <c r="HSK5" s="52"/>
      <c r="HSL5" s="52"/>
      <c r="HSM5" s="52"/>
      <c r="HSN5" s="52"/>
      <c r="HSO5" s="52"/>
      <c r="HSP5" s="52"/>
      <c r="HSQ5" s="52"/>
      <c r="HSR5" s="52"/>
      <c r="HSS5" s="52"/>
      <c r="HST5" s="52"/>
      <c r="HSU5" s="52"/>
      <c r="HSV5" s="52"/>
      <c r="HSW5" s="52"/>
      <c r="HSX5" s="52"/>
      <c r="HSY5" s="52"/>
      <c r="HSZ5" s="52"/>
      <c r="HTA5" s="52"/>
      <c r="HTB5" s="52"/>
      <c r="HTC5" s="52"/>
      <c r="HTD5" s="52"/>
      <c r="HTE5" s="52"/>
      <c r="HTF5" s="52"/>
      <c r="HTG5" s="52"/>
      <c r="HTH5" s="52"/>
      <c r="HTI5" s="52"/>
      <c r="HTJ5" s="52"/>
      <c r="HTK5" s="52"/>
      <c r="HTL5" s="52"/>
      <c r="HTM5" s="52"/>
      <c r="HTN5" s="52"/>
      <c r="HTO5" s="52"/>
      <c r="HTP5" s="52"/>
      <c r="HTQ5" s="52"/>
      <c r="HTR5" s="52"/>
      <c r="HTS5" s="52"/>
      <c r="HTT5" s="52"/>
      <c r="HTU5" s="52"/>
      <c r="HTV5" s="52"/>
      <c r="HTW5" s="52"/>
      <c r="HTX5" s="52"/>
      <c r="HTY5" s="52"/>
      <c r="HTZ5" s="52"/>
      <c r="HUA5" s="52"/>
      <c r="HUB5" s="52"/>
      <c r="HUC5" s="52"/>
      <c r="HUD5" s="52"/>
      <c r="HUE5" s="52"/>
      <c r="HUF5" s="52"/>
      <c r="HUG5" s="52"/>
      <c r="HUH5" s="52"/>
      <c r="HUI5" s="52"/>
      <c r="HUJ5" s="52"/>
      <c r="HUK5" s="52"/>
      <c r="HUL5" s="52"/>
      <c r="HUM5" s="52"/>
      <c r="HUN5" s="52"/>
      <c r="HUO5" s="52"/>
      <c r="HUP5" s="52"/>
      <c r="HUQ5" s="52"/>
      <c r="HUR5" s="52"/>
      <c r="HUS5" s="52"/>
      <c r="HUT5" s="52"/>
      <c r="HUU5" s="52"/>
      <c r="HUV5" s="52"/>
      <c r="HUW5" s="52"/>
      <c r="HUX5" s="52"/>
      <c r="HUY5" s="52"/>
      <c r="HUZ5" s="52"/>
      <c r="HVA5" s="52"/>
      <c r="HVB5" s="52"/>
      <c r="HVC5" s="52"/>
      <c r="HVD5" s="52"/>
      <c r="HVE5" s="52"/>
      <c r="HVF5" s="52"/>
      <c r="HVG5" s="52"/>
      <c r="HVH5" s="52"/>
      <c r="HVI5" s="52"/>
      <c r="HVJ5" s="52"/>
      <c r="HVK5" s="52"/>
      <c r="HVL5" s="52"/>
      <c r="HVM5" s="52"/>
      <c r="HVN5" s="52"/>
      <c r="HVO5" s="52"/>
      <c r="HVP5" s="52"/>
      <c r="HVQ5" s="52"/>
      <c r="HVR5" s="52"/>
      <c r="HVS5" s="52"/>
      <c r="HVT5" s="52"/>
      <c r="HVU5" s="52"/>
      <c r="HVV5" s="52"/>
      <c r="HVW5" s="52"/>
      <c r="HVX5" s="52"/>
      <c r="HVY5" s="52"/>
      <c r="HVZ5" s="52"/>
      <c r="HWA5" s="52"/>
      <c r="HWB5" s="52"/>
      <c r="HWC5" s="52"/>
      <c r="HWD5" s="52"/>
      <c r="HWE5" s="52"/>
      <c r="HWF5" s="52"/>
      <c r="HWG5" s="52"/>
      <c r="HWH5" s="52"/>
      <c r="HWI5" s="52"/>
      <c r="HWJ5" s="52"/>
      <c r="HWK5" s="52"/>
      <c r="HWL5" s="52"/>
      <c r="HWM5" s="52"/>
      <c r="HWN5" s="52"/>
      <c r="HWO5" s="52"/>
      <c r="HWP5" s="52"/>
      <c r="HWQ5" s="52"/>
      <c r="HWR5" s="52"/>
      <c r="HWS5" s="52"/>
      <c r="HWT5" s="52"/>
      <c r="HWU5" s="52"/>
      <c r="HWV5" s="52"/>
      <c r="HWW5" s="52"/>
      <c r="HWX5" s="52"/>
      <c r="HWY5" s="52"/>
      <c r="HWZ5" s="52"/>
      <c r="HXA5" s="52"/>
      <c r="HXB5" s="52"/>
      <c r="HXC5" s="52"/>
      <c r="HXD5" s="52"/>
      <c r="HXE5" s="52"/>
      <c r="HXF5" s="52"/>
      <c r="HXG5" s="52"/>
      <c r="HXH5" s="52"/>
      <c r="HXI5" s="52"/>
      <c r="HXJ5" s="52"/>
      <c r="HXK5" s="52"/>
      <c r="HXL5" s="52"/>
      <c r="HXM5" s="52"/>
      <c r="HXN5" s="52"/>
      <c r="HXO5" s="52"/>
      <c r="HXP5" s="52"/>
      <c r="HXQ5" s="52"/>
      <c r="HXR5" s="52"/>
      <c r="HXS5" s="52"/>
      <c r="HXT5" s="52"/>
      <c r="HXU5" s="52"/>
      <c r="HXV5" s="52"/>
      <c r="HXW5" s="52"/>
      <c r="HXX5" s="52"/>
      <c r="HXY5" s="52"/>
      <c r="HXZ5" s="52"/>
      <c r="HYA5" s="52"/>
      <c r="HYB5" s="52"/>
      <c r="HYC5" s="52"/>
      <c r="HYD5" s="52"/>
      <c r="HYE5" s="52"/>
      <c r="HYF5" s="52"/>
      <c r="HYG5" s="52"/>
      <c r="HYH5" s="52"/>
      <c r="HYI5" s="52"/>
      <c r="HYJ5" s="52"/>
      <c r="HYK5" s="52"/>
      <c r="HYL5" s="52"/>
      <c r="HYM5" s="52"/>
      <c r="HYN5" s="52"/>
      <c r="HYO5" s="52"/>
      <c r="HYP5" s="52"/>
      <c r="HYQ5" s="52"/>
      <c r="HYR5" s="52"/>
      <c r="HYS5" s="52"/>
      <c r="HYT5" s="52"/>
      <c r="HYU5" s="52"/>
      <c r="HYV5" s="52"/>
      <c r="HYW5" s="52"/>
      <c r="HYX5" s="52"/>
      <c r="HYY5" s="52"/>
      <c r="HYZ5" s="52"/>
      <c r="HZA5" s="52"/>
      <c r="HZB5" s="52"/>
      <c r="HZC5" s="52"/>
      <c r="HZD5" s="52"/>
      <c r="HZE5" s="52"/>
      <c r="HZF5" s="52"/>
      <c r="HZG5" s="52"/>
      <c r="HZH5" s="52"/>
      <c r="HZI5" s="52"/>
      <c r="HZJ5" s="52"/>
      <c r="HZK5" s="52"/>
      <c r="HZL5" s="52"/>
      <c r="HZM5" s="52"/>
      <c r="HZN5" s="52"/>
      <c r="HZO5" s="52"/>
      <c r="HZP5" s="52"/>
      <c r="HZQ5" s="52"/>
      <c r="HZR5" s="52"/>
      <c r="HZS5" s="52"/>
      <c r="HZT5" s="52"/>
      <c r="HZU5" s="52"/>
      <c r="HZV5" s="52"/>
      <c r="HZW5" s="52"/>
      <c r="HZX5" s="52"/>
      <c r="HZY5" s="52"/>
      <c r="HZZ5" s="52"/>
      <c r="IAA5" s="52"/>
      <c r="IAB5" s="52"/>
      <c r="IAC5" s="52"/>
      <c r="IAD5" s="52"/>
      <c r="IAE5" s="52"/>
      <c r="IAF5" s="52"/>
      <c r="IAG5" s="52"/>
      <c r="IAH5" s="52"/>
      <c r="IAI5" s="52"/>
      <c r="IAJ5" s="52"/>
      <c r="IAK5" s="52"/>
      <c r="IAL5" s="52"/>
      <c r="IAM5" s="52"/>
      <c r="IAN5" s="52"/>
      <c r="IAO5" s="52"/>
      <c r="IAP5" s="52"/>
      <c r="IAQ5" s="52"/>
      <c r="IAR5" s="52"/>
      <c r="IAS5" s="52"/>
      <c r="IAT5" s="52"/>
      <c r="IAU5" s="52"/>
      <c r="IAV5" s="52"/>
      <c r="IAW5" s="52"/>
      <c r="IAX5" s="52"/>
      <c r="IAY5" s="52"/>
      <c r="IAZ5" s="52"/>
      <c r="IBA5" s="52"/>
      <c r="IBB5" s="52"/>
      <c r="IBC5" s="52"/>
      <c r="IBD5" s="52"/>
      <c r="IBE5" s="52"/>
      <c r="IBF5" s="52"/>
      <c r="IBG5" s="52"/>
      <c r="IBH5" s="52"/>
      <c r="IBI5" s="52"/>
      <c r="IBJ5" s="52"/>
      <c r="IBK5" s="52"/>
      <c r="IBL5" s="52"/>
      <c r="IBM5" s="52"/>
      <c r="IBN5" s="52"/>
      <c r="IBO5" s="52"/>
      <c r="IBP5" s="52"/>
      <c r="IBQ5" s="52"/>
      <c r="IBR5" s="52"/>
      <c r="IBS5" s="52"/>
      <c r="IBT5" s="52"/>
      <c r="IBU5" s="52"/>
      <c r="IBV5" s="52"/>
      <c r="IBW5" s="52"/>
      <c r="IBX5" s="52"/>
      <c r="IBY5" s="52"/>
      <c r="IBZ5" s="52"/>
      <c r="ICA5" s="52"/>
      <c r="ICB5" s="52"/>
      <c r="ICC5" s="52"/>
      <c r="ICD5" s="52"/>
      <c r="ICE5" s="52"/>
      <c r="ICF5" s="52"/>
      <c r="ICG5" s="52"/>
      <c r="ICH5" s="52"/>
      <c r="ICI5" s="52"/>
      <c r="ICJ5" s="52"/>
      <c r="ICK5" s="52"/>
      <c r="ICL5" s="52"/>
      <c r="ICM5" s="52"/>
      <c r="ICN5" s="52"/>
      <c r="ICO5" s="52"/>
      <c r="ICP5" s="52"/>
      <c r="ICQ5" s="52"/>
      <c r="ICR5" s="52"/>
      <c r="ICS5" s="52"/>
      <c r="ICT5" s="52"/>
      <c r="ICU5" s="52"/>
      <c r="ICV5" s="52"/>
      <c r="ICW5" s="52"/>
      <c r="ICX5" s="52"/>
      <c r="ICY5" s="52"/>
      <c r="ICZ5" s="52"/>
      <c r="IDA5" s="52"/>
      <c r="IDB5" s="52"/>
      <c r="IDC5" s="52"/>
      <c r="IDD5" s="52"/>
      <c r="IDE5" s="52"/>
      <c r="IDF5" s="52"/>
      <c r="IDG5" s="52"/>
      <c r="IDH5" s="52"/>
      <c r="IDI5" s="52"/>
      <c r="IDJ5" s="52"/>
      <c r="IDK5" s="52"/>
      <c r="IDL5" s="52"/>
      <c r="IDM5" s="52"/>
      <c r="IDN5" s="52"/>
      <c r="IDO5" s="52"/>
      <c r="IDP5" s="52"/>
      <c r="IDQ5" s="52"/>
      <c r="IDR5" s="52"/>
      <c r="IDS5" s="52"/>
      <c r="IDT5" s="52"/>
      <c r="IDU5" s="52"/>
      <c r="IDV5" s="52"/>
      <c r="IDW5" s="52"/>
      <c r="IDX5" s="52"/>
      <c r="IDY5" s="52"/>
      <c r="IDZ5" s="52"/>
      <c r="IEA5" s="52"/>
      <c r="IEB5" s="52"/>
      <c r="IEC5" s="52"/>
      <c r="IED5" s="52"/>
      <c r="IEE5" s="52"/>
      <c r="IEF5" s="52"/>
      <c r="IEG5" s="52"/>
      <c r="IEH5" s="52"/>
      <c r="IEI5" s="52"/>
      <c r="IEJ5" s="52"/>
      <c r="IEK5" s="52"/>
      <c r="IEL5" s="52"/>
      <c r="IEM5" s="52"/>
      <c r="IEN5" s="52"/>
      <c r="IEO5" s="52"/>
      <c r="IEP5" s="52"/>
      <c r="IEQ5" s="52"/>
      <c r="IER5" s="52"/>
      <c r="IES5" s="52"/>
      <c r="IET5" s="52"/>
      <c r="IEU5" s="52"/>
      <c r="IEV5" s="52"/>
      <c r="IEW5" s="52"/>
      <c r="IEX5" s="52"/>
      <c r="IEY5" s="52"/>
      <c r="IEZ5" s="52"/>
      <c r="IFA5" s="52"/>
      <c r="IFB5" s="52"/>
      <c r="IFC5" s="52"/>
      <c r="IFD5" s="52"/>
      <c r="IFE5" s="52"/>
      <c r="IFF5" s="52"/>
      <c r="IFG5" s="52"/>
      <c r="IFH5" s="52"/>
      <c r="IFI5" s="52"/>
      <c r="IFJ5" s="52"/>
      <c r="IFK5" s="52"/>
      <c r="IFL5" s="52"/>
      <c r="IFM5" s="52"/>
      <c r="IFN5" s="52"/>
      <c r="IFO5" s="52"/>
      <c r="IFP5" s="52"/>
      <c r="IFQ5" s="52"/>
      <c r="IFR5" s="52"/>
      <c r="IFS5" s="52"/>
      <c r="IFT5" s="52"/>
      <c r="IFU5" s="52"/>
      <c r="IFV5" s="52"/>
      <c r="IFW5" s="52"/>
      <c r="IFX5" s="52"/>
      <c r="IFY5" s="52"/>
      <c r="IFZ5" s="52"/>
      <c r="IGA5" s="52"/>
      <c r="IGB5" s="52"/>
      <c r="IGC5" s="52"/>
      <c r="IGD5" s="52"/>
      <c r="IGE5" s="52"/>
      <c r="IGF5" s="52"/>
      <c r="IGG5" s="52"/>
      <c r="IGH5" s="52"/>
      <c r="IGI5" s="52"/>
      <c r="IGJ5" s="52"/>
      <c r="IGK5" s="52"/>
      <c r="IGL5" s="52"/>
      <c r="IGM5" s="52"/>
      <c r="IGN5" s="52"/>
      <c r="IGO5" s="52"/>
      <c r="IGP5" s="52"/>
      <c r="IGQ5" s="52"/>
      <c r="IGR5" s="52"/>
      <c r="IGS5" s="52"/>
      <c r="IGT5" s="52"/>
      <c r="IGU5" s="52"/>
      <c r="IGV5" s="52"/>
      <c r="IGW5" s="52"/>
      <c r="IGX5" s="52"/>
      <c r="IGY5" s="52"/>
      <c r="IGZ5" s="52"/>
      <c r="IHA5" s="52"/>
      <c r="IHB5" s="52"/>
      <c r="IHC5" s="52"/>
      <c r="IHD5" s="52"/>
      <c r="IHE5" s="52"/>
      <c r="IHF5" s="52"/>
      <c r="IHG5" s="52"/>
      <c r="IHH5" s="52"/>
      <c r="IHI5" s="52"/>
      <c r="IHJ5" s="52"/>
      <c r="IHK5" s="52"/>
      <c r="IHL5" s="52"/>
      <c r="IHM5" s="52"/>
      <c r="IHN5" s="52"/>
      <c r="IHO5" s="52"/>
      <c r="IHP5" s="52"/>
      <c r="IHQ5" s="52"/>
      <c r="IHR5" s="52"/>
      <c r="IHS5" s="52"/>
      <c r="IHT5" s="52"/>
      <c r="IHU5" s="52"/>
      <c r="IHV5" s="52"/>
      <c r="IHW5" s="52"/>
      <c r="IHX5" s="52"/>
      <c r="IHY5" s="52"/>
      <c r="IHZ5" s="52"/>
      <c r="IIA5" s="52"/>
      <c r="IIB5" s="52"/>
      <c r="IIC5" s="52"/>
      <c r="IID5" s="52"/>
      <c r="IIE5" s="52"/>
      <c r="IIF5" s="52"/>
      <c r="IIG5" s="52"/>
      <c r="IIH5" s="52"/>
      <c r="III5" s="52"/>
      <c r="IIJ5" s="52"/>
      <c r="IIK5" s="52"/>
      <c r="IIL5" s="52"/>
      <c r="IIM5" s="52"/>
      <c r="IIN5" s="52"/>
      <c r="IIO5" s="52"/>
      <c r="IIP5" s="52"/>
      <c r="IIQ5" s="52"/>
      <c r="IIR5" s="52"/>
      <c r="IIS5" s="52"/>
      <c r="IIT5" s="52"/>
      <c r="IIU5" s="52"/>
      <c r="IIV5" s="52"/>
      <c r="IIW5" s="52"/>
      <c r="IIX5" s="52"/>
      <c r="IIY5" s="52"/>
      <c r="IIZ5" s="52"/>
      <c r="IJA5" s="52"/>
      <c r="IJB5" s="52"/>
      <c r="IJC5" s="52"/>
      <c r="IJD5" s="52"/>
      <c r="IJE5" s="52"/>
      <c r="IJF5" s="52"/>
      <c r="IJG5" s="52"/>
      <c r="IJH5" s="52"/>
      <c r="IJI5" s="52"/>
      <c r="IJJ5" s="52"/>
      <c r="IJK5" s="52"/>
      <c r="IJL5" s="52"/>
      <c r="IJM5" s="52"/>
      <c r="IJN5" s="52"/>
      <c r="IJO5" s="52"/>
      <c r="IJP5" s="52"/>
      <c r="IJQ5" s="52"/>
      <c r="IJR5" s="52"/>
      <c r="IJS5" s="52"/>
      <c r="IJT5" s="52"/>
      <c r="IJU5" s="52"/>
      <c r="IJV5" s="52"/>
      <c r="IJW5" s="52"/>
      <c r="IJX5" s="52"/>
      <c r="IJY5" s="52"/>
      <c r="IJZ5" s="52"/>
      <c r="IKA5" s="52"/>
      <c r="IKB5" s="52"/>
      <c r="IKC5" s="52"/>
      <c r="IKD5" s="52"/>
      <c r="IKE5" s="52"/>
      <c r="IKF5" s="52"/>
      <c r="IKG5" s="52"/>
      <c r="IKH5" s="52"/>
      <c r="IKI5" s="52"/>
      <c r="IKJ5" s="52"/>
      <c r="IKK5" s="52"/>
      <c r="IKL5" s="52"/>
      <c r="IKM5" s="52"/>
      <c r="IKN5" s="52"/>
      <c r="IKO5" s="52"/>
      <c r="IKP5" s="52"/>
      <c r="IKQ5" s="52"/>
      <c r="IKR5" s="52"/>
      <c r="IKS5" s="52"/>
      <c r="IKT5" s="52"/>
      <c r="IKU5" s="52"/>
      <c r="IKV5" s="52"/>
      <c r="IKW5" s="52"/>
      <c r="IKX5" s="52"/>
      <c r="IKY5" s="52"/>
      <c r="IKZ5" s="52"/>
      <c r="ILA5" s="52"/>
      <c r="ILB5" s="52"/>
      <c r="ILC5" s="52"/>
      <c r="ILD5" s="52"/>
      <c r="ILE5" s="52"/>
      <c r="ILF5" s="52"/>
      <c r="ILG5" s="52"/>
      <c r="ILH5" s="52"/>
      <c r="ILI5" s="52"/>
      <c r="ILJ5" s="52"/>
      <c r="ILK5" s="52"/>
      <c r="ILL5" s="52"/>
      <c r="ILM5" s="52"/>
      <c r="ILN5" s="52"/>
      <c r="ILO5" s="52"/>
      <c r="ILP5" s="52"/>
      <c r="ILQ5" s="52"/>
      <c r="ILR5" s="52"/>
      <c r="ILS5" s="52"/>
      <c r="ILT5" s="52"/>
      <c r="ILU5" s="52"/>
      <c r="ILV5" s="52"/>
      <c r="ILW5" s="52"/>
      <c r="ILX5" s="52"/>
      <c r="ILY5" s="52"/>
      <c r="ILZ5" s="52"/>
      <c r="IMA5" s="52"/>
      <c r="IMB5" s="52"/>
      <c r="IMC5" s="52"/>
      <c r="IMD5" s="52"/>
      <c r="IME5" s="52"/>
      <c r="IMF5" s="52"/>
      <c r="IMG5" s="52"/>
      <c r="IMH5" s="52"/>
      <c r="IMI5" s="52"/>
      <c r="IMJ5" s="52"/>
      <c r="IMK5" s="52"/>
      <c r="IML5" s="52"/>
      <c r="IMM5" s="52"/>
      <c r="IMN5" s="52"/>
      <c r="IMO5" s="52"/>
      <c r="IMP5" s="52"/>
      <c r="IMQ5" s="52"/>
      <c r="IMR5" s="52"/>
      <c r="IMS5" s="52"/>
      <c r="IMT5" s="52"/>
      <c r="IMU5" s="52"/>
      <c r="IMV5" s="52"/>
      <c r="IMW5" s="52"/>
      <c r="IMX5" s="52"/>
      <c r="IMY5" s="52"/>
      <c r="IMZ5" s="52"/>
      <c r="INA5" s="52"/>
      <c r="INB5" s="52"/>
      <c r="INC5" s="52"/>
      <c r="IND5" s="52"/>
      <c r="INE5" s="52"/>
      <c r="INF5" s="52"/>
      <c r="ING5" s="52"/>
      <c r="INH5" s="52"/>
      <c r="INI5" s="52"/>
      <c r="INJ5" s="52"/>
      <c r="INK5" s="52"/>
      <c r="INL5" s="52"/>
      <c r="INM5" s="52"/>
      <c r="INN5" s="52"/>
      <c r="INO5" s="52"/>
      <c r="INP5" s="52"/>
      <c r="INQ5" s="52"/>
      <c r="INR5" s="52"/>
      <c r="INS5" s="52"/>
      <c r="INT5" s="52"/>
      <c r="INU5" s="52"/>
      <c r="INV5" s="52"/>
      <c r="INW5" s="52"/>
      <c r="INX5" s="52"/>
      <c r="INY5" s="52"/>
      <c r="INZ5" s="52"/>
      <c r="IOA5" s="52"/>
      <c r="IOB5" s="52"/>
      <c r="IOC5" s="52"/>
      <c r="IOD5" s="52"/>
      <c r="IOE5" s="52"/>
      <c r="IOF5" s="52"/>
      <c r="IOG5" s="52"/>
      <c r="IOH5" s="52"/>
      <c r="IOI5" s="52"/>
      <c r="IOJ5" s="52"/>
      <c r="IOK5" s="52"/>
      <c r="IOL5" s="52"/>
      <c r="IOM5" s="52"/>
      <c r="ION5" s="52"/>
      <c r="IOO5" s="52"/>
      <c r="IOP5" s="52"/>
      <c r="IOQ5" s="52"/>
      <c r="IOR5" s="52"/>
      <c r="IOS5" s="52"/>
      <c r="IOT5" s="52"/>
      <c r="IOU5" s="52"/>
      <c r="IOV5" s="52"/>
      <c r="IOW5" s="52"/>
      <c r="IOX5" s="52"/>
      <c r="IOY5" s="52"/>
      <c r="IOZ5" s="52"/>
      <c r="IPA5" s="52"/>
      <c r="IPB5" s="52"/>
      <c r="IPC5" s="52"/>
      <c r="IPD5" s="52"/>
      <c r="IPE5" s="52"/>
      <c r="IPF5" s="52"/>
      <c r="IPG5" s="52"/>
      <c r="IPH5" s="52"/>
      <c r="IPI5" s="52"/>
      <c r="IPJ5" s="52"/>
      <c r="IPK5" s="52"/>
      <c r="IPL5" s="52"/>
      <c r="IPM5" s="52"/>
      <c r="IPN5" s="52"/>
      <c r="IPO5" s="52"/>
      <c r="IPP5" s="52"/>
      <c r="IPQ5" s="52"/>
      <c r="IPR5" s="52"/>
      <c r="IPS5" s="52"/>
      <c r="IPT5" s="52"/>
      <c r="IPU5" s="52"/>
      <c r="IPV5" s="52"/>
      <c r="IPW5" s="52"/>
      <c r="IPX5" s="52"/>
      <c r="IPY5" s="52"/>
      <c r="IPZ5" s="52"/>
      <c r="IQA5" s="52"/>
      <c r="IQB5" s="52"/>
      <c r="IQC5" s="52"/>
      <c r="IQD5" s="52"/>
      <c r="IQE5" s="52"/>
      <c r="IQF5" s="52"/>
      <c r="IQG5" s="52"/>
      <c r="IQH5" s="52"/>
      <c r="IQI5" s="52"/>
      <c r="IQJ5" s="52"/>
      <c r="IQK5" s="52"/>
      <c r="IQL5" s="52"/>
      <c r="IQM5" s="52"/>
      <c r="IQN5" s="52"/>
      <c r="IQO5" s="52"/>
      <c r="IQP5" s="52"/>
      <c r="IQQ5" s="52"/>
      <c r="IQR5" s="52"/>
      <c r="IQS5" s="52"/>
      <c r="IQT5" s="52"/>
      <c r="IQU5" s="52"/>
      <c r="IQV5" s="52"/>
      <c r="IQW5" s="52"/>
      <c r="IQX5" s="52"/>
      <c r="IQY5" s="52"/>
      <c r="IQZ5" s="52"/>
      <c r="IRA5" s="52"/>
      <c r="IRB5" s="52"/>
      <c r="IRC5" s="52"/>
      <c r="IRD5" s="52"/>
      <c r="IRE5" s="52"/>
      <c r="IRF5" s="52"/>
      <c r="IRG5" s="52"/>
      <c r="IRH5" s="52"/>
      <c r="IRI5" s="52"/>
      <c r="IRJ5" s="52"/>
      <c r="IRK5" s="52"/>
      <c r="IRL5" s="52"/>
      <c r="IRM5" s="52"/>
      <c r="IRN5" s="52"/>
      <c r="IRO5" s="52"/>
      <c r="IRP5" s="52"/>
      <c r="IRQ5" s="52"/>
      <c r="IRR5" s="52"/>
      <c r="IRS5" s="52"/>
      <c r="IRT5" s="52"/>
      <c r="IRU5" s="52"/>
      <c r="IRV5" s="52"/>
      <c r="IRW5" s="52"/>
      <c r="IRX5" s="52"/>
      <c r="IRY5" s="52"/>
      <c r="IRZ5" s="52"/>
      <c r="ISA5" s="52"/>
      <c r="ISB5" s="52"/>
      <c r="ISC5" s="52"/>
      <c r="ISD5" s="52"/>
      <c r="ISE5" s="52"/>
      <c r="ISF5" s="52"/>
      <c r="ISG5" s="52"/>
      <c r="ISH5" s="52"/>
      <c r="ISI5" s="52"/>
      <c r="ISJ5" s="52"/>
      <c r="ISK5" s="52"/>
      <c r="ISL5" s="52"/>
      <c r="ISM5" s="52"/>
      <c r="ISN5" s="52"/>
      <c r="ISO5" s="52"/>
      <c r="ISP5" s="52"/>
      <c r="ISQ5" s="52"/>
      <c r="ISR5" s="52"/>
      <c r="ISS5" s="52"/>
      <c r="IST5" s="52"/>
      <c r="ISU5" s="52"/>
      <c r="ISV5" s="52"/>
      <c r="ISW5" s="52"/>
      <c r="ISX5" s="52"/>
      <c r="ISY5" s="52"/>
      <c r="ISZ5" s="52"/>
      <c r="ITA5" s="52"/>
      <c r="ITB5" s="52"/>
      <c r="ITC5" s="52"/>
      <c r="ITD5" s="52"/>
      <c r="ITE5" s="52"/>
      <c r="ITF5" s="52"/>
      <c r="ITG5" s="52"/>
      <c r="ITH5" s="52"/>
      <c r="ITI5" s="52"/>
      <c r="ITJ5" s="52"/>
      <c r="ITK5" s="52"/>
      <c r="ITL5" s="52"/>
      <c r="ITM5" s="52"/>
      <c r="ITN5" s="52"/>
      <c r="ITO5" s="52"/>
      <c r="ITP5" s="52"/>
      <c r="ITQ5" s="52"/>
      <c r="ITR5" s="52"/>
      <c r="ITS5" s="52"/>
      <c r="ITT5" s="52"/>
      <c r="ITU5" s="52"/>
      <c r="ITV5" s="52"/>
      <c r="ITW5" s="52"/>
      <c r="ITX5" s="52"/>
      <c r="ITY5" s="52"/>
      <c r="ITZ5" s="52"/>
      <c r="IUA5" s="52"/>
      <c r="IUB5" s="52"/>
      <c r="IUC5" s="52"/>
      <c r="IUD5" s="52"/>
      <c r="IUE5" s="52"/>
      <c r="IUF5" s="52"/>
      <c r="IUG5" s="52"/>
      <c r="IUH5" s="52"/>
      <c r="IUI5" s="52"/>
      <c r="IUJ5" s="52"/>
      <c r="IUK5" s="52"/>
      <c r="IUL5" s="52"/>
      <c r="IUM5" s="52"/>
      <c r="IUN5" s="52"/>
      <c r="IUO5" s="52"/>
      <c r="IUP5" s="52"/>
      <c r="IUQ5" s="52"/>
      <c r="IUR5" s="52"/>
      <c r="IUS5" s="52"/>
      <c r="IUT5" s="52"/>
      <c r="IUU5" s="52"/>
      <c r="IUV5" s="52"/>
      <c r="IUW5" s="52"/>
      <c r="IUX5" s="52"/>
      <c r="IUY5" s="52"/>
      <c r="IUZ5" s="52"/>
      <c r="IVA5" s="52"/>
      <c r="IVB5" s="52"/>
      <c r="IVC5" s="52"/>
      <c r="IVD5" s="52"/>
      <c r="IVE5" s="52"/>
      <c r="IVF5" s="52"/>
      <c r="IVG5" s="52"/>
      <c r="IVH5" s="52"/>
      <c r="IVI5" s="52"/>
      <c r="IVJ5" s="52"/>
      <c r="IVK5" s="52"/>
      <c r="IVL5" s="52"/>
      <c r="IVM5" s="52"/>
      <c r="IVN5" s="52"/>
      <c r="IVO5" s="52"/>
      <c r="IVP5" s="52"/>
      <c r="IVQ5" s="52"/>
      <c r="IVR5" s="52"/>
      <c r="IVS5" s="52"/>
      <c r="IVT5" s="52"/>
      <c r="IVU5" s="52"/>
      <c r="IVV5" s="52"/>
      <c r="IVW5" s="52"/>
      <c r="IVX5" s="52"/>
      <c r="IVY5" s="52"/>
      <c r="IVZ5" s="52"/>
      <c r="IWA5" s="52"/>
      <c r="IWB5" s="52"/>
      <c r="IWC5" s="52"/>
      <c r="IWD5" s="52"/>
      <c r="IWE5" s="52"/>
      <c r="IWF5" s="52"/>
      <c r="IWG5" s="52"/>
      <c r="IWH5" s="52"/>
      <c r="IWI5" s="52"/>
      <c r="IWJ5" s="52"/>
      <c r="IWK5" s="52"/>
      <c r="IWL5" s="52"/>
      <c r="IWM5" s="52"/>
      <c r="IWN5" s="52"/>
      <c r="IWO5" s="52"/>
      <c r="IWP5" s="52"/>
      <c r="IWQ5" s="52"/>
      <c r="IWR5" s="52"/>
      <c r="IWS5" s="52"/>
      <c r="IWT5" s="52"/>
      <c r="IWU5" s="52"/>
      <c r="IWV5" s="52"/>
      <c r="IWW5" s="52"/>
      <c r="IWX5" s="52"/>
      <c r="IWY5" s="52"/>
      <c r="IWZ5" s="52"/>
      <c r="IXA5" s="52"/>
      <c r="IXB5" s="52"/>
      <c r="IXC5" s="52"/>
      <c r="IXD5" s="52"/>
      <c r="IXE5" s="52"/>
      <c r="IXF5" s="52"/>
      <c r="IXG5" s="52"/>
      <c r="IXH5" s="52"/>
      <c r="IXI5" s="52"/>
      <c r="IXJ5" s="52"/>
      <c r="IXK5" s="52"/>
      <c r="IXL5" s="52"/>
      <c r="IXM5" s="52"/>
      <c r="IXN5" s="52"/>
      <c r="IXO5" s="52"/>
      <c r="IXP5" s="52"/>
      <c r="IXQ5" s="52"/>
      <c r="IXR5" s="52"/>
      <c r="IXS5" s="52"/>
      <c r="IXT5" s="52"/>
      <c r="IXU5" s="52"/>
      <c r="IXV5" s="52"/>
      <c r="IXW5" s="52"/>
      <c r="IXX5" s="52"/>
      <c r="IXY5" s="52"/>
      <c r="IXZ5" s="52"/>
      <c r="IYA5" s="52"/>
      <c r="IYB5" s="52"/>
      <c r="IYC5" s="52"/>
      <c r="IYD5" s="52"/>
      <c r="IYE5" s="52"/>
      <c r="IYF5" s="52"/>
      <c r="IYG5" s="52"/>
      <c r="IYH5" s="52"/>
      <c r="IYI5" s="52"/>
      <c r="IYJ5" s="52"/>
      <c r="IYK5" s="52"/>
      <c r="IYL5" s="52"/>
      <c r="IYM5" s="52"/>
      <c r="IYN5" s="52"/>
      <c r="IYO5" s="52"/>
      <c r="IYP5" s="52"/>
      <c r="IYQ5" s="52"/>
      <c r="IYR5" s="52"/>
      <c r="IYS5" s="52"/>
      <c r="IYT5" s="52"/>
      <c r="IYU5" s="52"/>
      <c r="IYV5" s="52"/>
      <c r="IYW5" s="52"/>
      <c r="IYX5" s="52"/>
      <c r="IYY5" s="52"/>
      <c r="IYZ5" s="52"/>
      <c r="IZA5" s="52"/>
      <c r="IZB5" s="52"/>
      <c r="IZC5" s="52"/>
      <c r="IZD5" s="52"/>
      <c r="IZE5" s="52"/>
      <c r="IZF5" s="52"/>
      <c r="IZG5" s="52"/>
      <c r="IZH5" s="52"/>
      <c r="IZI5" s="52"/>
      <c r="IZJ5" s="52"/>
      <c r="IZK5" s="52"/>
      <c r="IZL5" s="52"/>
      <c r="IZM5" s="52"/>
      <c r="IZN5" s="52"/>
      <c r="IZO5" s="52"/>
      <c r="IZP5" s="52"/>
      <c r="IZQ5" s="52"/>
      <c r="IZR5" s="52"/>
      <c r="IZS5" s="52"/>
      <c r="IZT5" s="52"/>
      <c r="IZU5" s="52"/>
      <c r="IZV5" s="52"/>
      <c r="IZW5" s="52"/>
      <c r="IZX5" s="52"/>
      <c r="IZY5" s="52"/>
      <c r="IZZ5" s="52"/>
      <c r="JAA5" s="52"/>
      <c r="JAB5" s="52"/>
      <c r="JAC5" s="52"/>
      <c r="JAD5" s="52"/>
      <c r="JAE5" s="52"/>
      <c r="JAF5" s="52"/>
      <c r="JAG5" s="52"/>
      <c r="JAH5" s="52"/>
      <c r="JAI5" s="52"/>
      <c r="JAJ5" s="52"/>
      <c r="JAK5" s="52"/>
      <c r="JAL5" s="52"/>
      <c r="JAM5" s="52"/>
      <c r="JAN5" s="52"/>
      <c r="JAO5" s="52"/>
      <c r="JAP5" s="52"/>
      <c r="JAQ5" s="52"/>
      <c r="JAR5" s="52"/>
      <c r="JAS5" s="52"/>
      <c r="JAT5" s="52"/>
      <c r="JAU5" s="52"/>
      <c r="JAV5" s="52"/>
      <c r="JAW5" s="52"/>
      <c r="JAX5" s="52"/>
      <c r="JAY5" s="52"/>
      <c r="JAZ5" s="52"/>
      <c r="JBA5" s="52"/>
      <c r="JBB5" s="52"/>
      <c r="JBC5" s="52"/>
      <c r="JBD5" s="52"/>
      <c r="JBE5" s="52"/>
      <c r="JBF5" s="52"/>
      <c r="JBG5" s="52"/>
      <c r="JBH5" s="52"/>
      <c r="JBI5" s="52"/>
      <c r="JBJ5" s="52"/>
      <c r="JBK5" s="52"/>
      <c r="JBL5" s="52"/>
      <c r="JBM5" s="52"/>
      <c r="JBN5" s="52"/>
      <c r="JBO5" s="52"/>
      <c r="JBP5" s="52"/>
      <c r="JBQ5" s="52"/>
      <c r="JBR5" s="52"/>
      <c r="JBS5" s="52"/>
      <c r="JBT5" s="52"/>
      <c r="JBU5" s="52"/>
      <c r="JBV5" s="52"/>
      <c r="JBW5" s="52"/>
      <c r="JBX5" s="52"/>
      <c r="JBY5" s="52"/>
      <c r="JBZ5" s="52"/>
      <c r="JCA5" s="52"/>
      <c r="JCB5" s="52"/>
      <c r="JCC5" s="52"/>
      <c r="JCD5" s="52"/>
      <c r="JCE5" s="52"/>
      <c r="JCF5" s="52"/>
      <c r="JCG5" s="52"/>
      <c r="JCH5" s="52"/>
      <c r="JCI5" s="52"/>
      <c r="JCJ5" s="52"/>
      <c r="JCK5" s="52"/>
      <c r="JCL5" s="52"/>
      <c r="JCM5" s="52"/>
      <c r="JCN5" s="52"/>
      <c r="JCO5" s="52"/>
      <c r="JCP5" s="52"/>
      <c r="JCQ5" s="52"/>
      <c r="JCR5" s="52"/>
      <c r="JCS5" s="52"/>
      <c r="JCT5" s="52"/>
      <c r="JCU5" s="52"/>
      <c r="JCV5" s="52"/>
      <c r="JCW5" s="52"/>
      <c r="JCX5" s="52"/>
      <c r="JCY5" s="52"/>
      <c r="JCZ5" s="52"/>
      <c r="JDA5" s="52"/>
      <c r="JDB5" s="52"/>
      <c r="JDC5" s="52"/>
      <c r="JDD5" s="52"/>
      <c r="JDE5" s="52"/>
      <c r="JDF5" s="52"/>
      <c r="JDG5" s="52"/>
      <c r="JDH5" s="52"/>
      <c r="JDI5" s="52"/>
      <c r="JDJ5" s="52"/>
      <c r="JDK5" s="52"/>
      <c r="JDL5" s="52"/>
      <c r="JDM5" s="52"/>
      <c r="JDN5" s="52"/>
      <c r="JDO5" s="52"/>
      <c r="JDP5" s="52"/>
      <c r="JDQ5" s="52"/>
      <c r="JDR5" s="52"/>
      <c r="JDS5" s="52"/>
      <c r="JDT5" s="52"/>
      <c r="JDU5" s="52"/>
      <c r="JDV5" s="52"/>
      <c r="JDW5" s="52"/>
      <c r="JDX5" s="52"/>
      <c r="JDY5" s="52"/>
      <c r="JDZ5" s="52"/>
      <c r="JEA5" s="52"/>
      <c r="JEB5" s="52"/>
      <c r="JEC5" s="52"/>
      <c r="JED5" s="52"/>
      <c r="JEE5" s="52"/>
      <c r="JEF5" s="52"/>
      <c r="JEG5" s="52"/>
      <c r="JEH5" s="52"/>
      <c r="JEI5" s="52"/>
      <c r="JEJ5" s="52"/>
      <c r="JEK5" s="52"/>
      <c r="JEL5" s="52"/>
      <c r="JEM5" s="52"/>
      <c r="JEN5" s="52"/>
      <c r="JEO5" s="52"/>
      <c r="JEP5" s="52"/>
      <c r="JEQ5" s="52"/>
      <c r="JER5" s="52"/>
      <c r="JES5" s="52"/>
      <c r="JET5" s="52"/>
      <c r="JEU5" s="52"/>
      <c r="JEV5" s="52"/>
      <c r="JEW5" s="52"/>
      <c r="JEX5" s="52"/>
      <c r="JEY5" s="52"/>
      <c r="JEZ5" s="52"/>
      <c r="JFA5" s="52"/>
      <c r="JFB5" s="52"/>
      <c r="JFC5" s="52"/>
      <c r="JFD5" s="52"/>
      <c r="JFE5" s="52"/>
      <c r="JFF5" s="52"/>
      <c r="JFG5" s="52"/>
      <c r="JFH5" s="52"/>
      <c r="JFI5" s="52"/>
      <c r="JFJ5" s="52"/>
      <c r="JFK5" s="52"/>
      <c r="JFL5" s="52"/>
      <c r="JFM5" s="52"/>
      <c r="JFN5" s="52"/>
      <c r="JFO5" s="52"/>
      <c r="JFP5" s="52"/>
      <c r="JFQ5" s="52"/>
      <c r="JFR5" s="52"/>
      <c r="JFS5" s="52"/>
      <c r="JFT5" s="52"/>
      <c r="JFU5" s="52"/>
      <c r="JFV5" s="52"/>
      <c r="JFW5" s="52"/>
      <c r="JFX5" s="52"/>
      <c r="JFY5" s="52"/>
      <c r="JFZ5" s="52"/>
      <c r="JGA5" s="52"/>
      <c r="JGB5" s="52"/>
      <c r="JGC5" s="52"/>
      <c r="JGD5" s="52"/>
      <c r="JGE5" s="52"/>
      <c r="JGF5" s="52"/>
      <c r="JGG5" s="52"/>
      <c r="JGH5" s="52"/>
      <c r="JGI5" s="52"/>
      <c r="JGJ5" s="52"/>
      <c r="JGK5" s="52"/>
      <c r="JGL5" s="52"/>
      <c r="JGM5" s="52"/>
      <c r="JGN5" s="52"/>
      <c r="JGO5" s="52"/>
      <c r="JGP5" s="52"/>
      <c r="JGQ5" s="52"/>
      <c r="JGR5" s="52"/>
      <c r="JGS5" s="52"/>
      <c r="JGT5" s="52"/>
      <c r="JGU5" s="52"/>
      <c r="JGV5" s="52"/>
      <c r="JGW5" s="52"/>
      <c r="JGX5" s="52"/>
      <c r="JGY5" s="52"/>
      <c r="JGZ5" s="52"/>
      <c r="JHA5" s="52"/>
      <c r="JHB5" s="52"/>
      <c r="JHC5" s="52"/>
      <c r="JHD5" s="52"/>
      <c r="JHE5" s="52"/>
      <c r="JHF5" s="52"/>
      <c r="JHG5" s="52"/>
      <c r="JHH5" s="52"/>
      <c r="JHI5" s="52"/>
      <c r="JHJ5" s="52"/>
      <c r="JHK5" s="52"/>
      <c r="JHL5" s="52"/>
      <c r="JHM5" s="52"/>
      <c r="JHN5" s="52"/>
      <c r="JHO5" s="52"/>
      <c r="JHP5" s="52"/>
      <c r="JHQ5" s="52"/>
      <c r="JHR5" s="52"/>
      <c r="JHS5" s="52"/>
      <c r="JHT5" s="52"/>
      <c r="JHU5" s="52"/>
      <c r="JHV5" s="52"/>
      <c r="JHW5" s="52"/>
      <c r="JHX5" s="52"/>
      <c r="JHY5" s="52"/>
      <c r="JHZ5" s="52"/>
      <c r="JIA5" s="52"/>
      <c r="JIB5" s="52"/>
      <c r="JIC5" s="52"/>
      <c r="JID5" s="52"/>
      <c r="JIE5" s="52"/>
      <c r="JIF5" s="52"/>
      <c r="JIG5" s="52"/>
      <c r="JIH5" s="52"/>
      <c r="JII5" s="52"/>
      <c r="JIJ5" s="52"/>
      <c r="JIK5" s="52"/>
      <c r="JIL5" s="52"/>
      <c r="JIM5" s="52"/>
      <c r="JIN5" s="52"/>
      <c r="JIO5" s="52"/>
      <c r="JIP5" s="52"/>
      <c r="JIQ5" s="52"/>
      <c r="JIR5" s="52"/>
      <c r="JIS5" s="52"/>
      <c r="JIT5" s="52"/>
      <c r="JIU5" s="52"/>
      <c r="JIV5" s="52"/>
      <c r="JIW5" s="52"/>
      <c r="JIX5" s="52"/>
      <c r="JIY5" s="52"/>
      <c r="JIZ5" s="52"/>
      <c r="JJA5" s="52"/>
      <c r="JJB5" s="52"/>
      <c r="JJC5" s="52"/>
      <c r="JJD5" s="52"/>
      <c r="JJE5" s="52"/>
      <c r="JJF5" s="52"/>
      <c r="JJG5" s="52"/>
      <c r="JJH5" s="52"/>
      <c r="JJI5" s="52"/>
      <c r="JJJ5" s="52"/>
      <c r="JJK5" s="52"/>
      <c r="JJL5" s="52"/>
      <c r="JJM5" s="52"/>
      <c r="JJN5" s="52"/>
      <c r="JJO5" s="52"/>
      <c r="JJP5" s="52"/>
      <c r="JJQ5" s="52"/>
      <c r="JJR5" s="52"/>
      <c r="JJS5" s="52"/>
      <c r="JJT5" s="52"/>
      <c r="JJU5" s="52"/>
      <c r="JJV5" s="52"/>
      <c r="JJW5" s="52"/>
      <c r="JJX5" s="52"/>
      <c r="JJY5" s="52"/>
      <c r="JJZ5" s="52"/>
      <c r="JKA5" s="52"/>
      <c r="JKB5" s="52"/>
      <c r="JKC5" s="52"/>
      <c r="JKD5" s="52"/>
      <c r="JKE5" s="52"/>
      <c r="JKF5" s="52"/>
      <c r="JKG5" s="52"/>
      <c r="JKH5" s="52"/>
      <c r="JKI5" s="52"/>
      <c r="JKJ5" s="52"/>
      <c r="JKK5" s="52"/>
      <c r="JKL5" s="52"/>
      <c r="JKM5" s="52"/>
      <c r="JKN5" s="52"/>
      <c r="JKO5" s="52"/>
      <c r="JKP5" s="52"/>
      <c r="JKQ5" s="52"/>
      <c r="JKR5" s="52"/>
      <c r="JKS5" s="52"/>
      <c r="JKT5" s="52"/>
      <c r="JKU5" s="52"/>
      <c r="JKV5" s="52"/>
      <c r="JKW5" s="52"/>
      <c r="JKX5" s="52"/>
      <c r="JKY5" s="52"/>
      <c r="JKZ5" s="52"/>
      <c r="JLA5" s="52"/>
      <c r="JLB5" s="52"/>
      <c r="JLC5" s="52"/>
      <c r="JLD5" s="52"/>
      <c r="JLE5" s="52"/>
      <c r="JLF5" s="52"/>
      <c r="JLG5" s="52"/>
      <c r="JLH5" s="52"/>
      <c r="JLI5" s="52"/>
      <c r="JLJ5" s="52"/>
      <c r="JLK5" s="52"/>
      <c r="JLL5" s="52"/>
      <c r="JLM5" s="52"/>
      <c r="JLN5" s="52"/>
      <c r="JLO5" s="52"/>
      <c r="JLP5" s="52"/>
      <c r="JLQ5" s="52"/>
      <c r="JLR5" s="52"/>
      <c r="JLS5" s="52"/>
      <c r="JLT5" s="52"/>
      <c r="JLU5" s="52"/>
      <c r="JLV5" s="52"/>
      <c r="JLW5" s="52"/>
      <c r="JLX5" s="52"/>
      <c r="JLY5" s="52"/>
      <c r="JLZ5" s="52"/>
      <c r="JMA5" s="52"/>
      <c r="JMB5" s="52"/>
      <c r="JMC5" s="52"/>
      <c r="JMD5" s="52"/>
      <c r="JME5" s="52"/>
      <c r="JMF5" s="52"/>
      <c r="JMG5" s="52"/>
      <c r="JMH5" s="52"/>
      <c r="JMI5" s="52"/>
      <c r="JMJ5" s="52"/>
      <c r="JMK5" s="52"/>
      <c r="JML5" s="52"/>
      <c r="JMM5" s="52"/>
      <c r="JMN5" s="52"/>
      <c r="JMO5" s="52"/>
      <c r="JMP5" s="52"/>
      <c r="JMQ5" s="52"/>
      <c r="JMR5" s="52"/>
      <c r="JMS5" s="52"/>
      <c r="JMT5" s="52"/>
      <c r="JMU5" s="52"/>
      <c r="JMV5" s="52"/>
      <c r="JMW5" s="52"/>
      <c r="JMX5" s="52"/>
      <c r="JMY5" s="52"/>
      <c r="JMZ5" s="52"/>
      <c r="JNA5" s="52"/>
      <c r="JNB5" s="52"/>
      <c r="JNC5" s="52"/>
      <c r="JND5" s="52"/>
      <c r="JNE5" s="52"/>
      <c r="JNF5" s="52"/>
      <c r="JNG5" s="52"/>
      <c r="JNH5" s="52"/>
      <c r="JNI5" s="52"/>
      <c r="JNJ5" s="52"/>
      <c r="JNK5" s="52"/>
      <c r="JNL5" s="52"/>
      <c r="JNM5" s="52"/>
      <c r="JNN5" s="52"/>
      <c r="JNO5" s="52"/>
      <c r="JNP5" s="52"/>
      <c r="JNQ5" s="52"/>
      <c r="JNR5" s="52"/>
      <c r="JNS5" s="52"/>
      <c r="JNT5" s="52"/>
      <c r="JNU5" s="52"/>
      <c r="JNV5" s="52"/>
      <c r="JNW5" s="52"/>
      <c r="JNX5" s="52"/>
      <c r="JNY5" s="52"/>
      <c r="JNZ5" s="52"/>
      <c r="JOA5" s="52"/>
      <c r="JOB5" s="52"/>
      <c r="JOC5" s="52"/>
      <c r="JOD5" s="52"/>
      <c r="JOE5" s="52"/>
      <c r="JOF5" s="52"/>
      <c r="JOG5" s="52"/>
      <c r="JOH5" s="52"/>
      <c r="JOI5" s="52"/>
      <c r="JOJ5" s="52"/>
      <c r="JOK5" s="52"/>
      <c r="JOL5" s="52"/>
      <c r="JOM5" s="52"/>
      <c r="JON5" s="52"/>
      <c r="JOO5" s="52"/>
      <c r="JOP5" s="52"/>
      <c r="JOQ5" s="52"/>
      <c r="JOR5" s="52"/>
      <c r="JOS5" s="52"/>
      <c r="JOT5" s="52"/>
      <c r="JOU5" s="52"/>
      <c r="JOV5" s="52"/>
      <c r="JOW5" s="52"/>
      <c r="JOX5" s="52"/>
      <c r="JOY5" s="52"/>
      <c r="JOZ5" s="52"/>
      <c r="JPA5" s="52"/>
      <c r="JPB5" s="52"/>
      <c r="JPC5" s="52"/>
      <c r="JPD5" s="52"/>
      <c r="JPE5" s="52"/>
      <c r="JPF5" s="52"/>
      <c r="JPG5" s="52"/>
      <c r="JPH5" s="52"/>
      <c r="JPI5" s="52"/>
      <c r="JPJ5" s="52"/>
      <c r="JPK5" s="52"/>
      <c r="JPL5" s="52"/>
      <c r="JPM5" s="52"/>
      <c r="JPN5" s="52"/>
      <c r="JPO5" s="52"/>
      <c r="JPP5" s="52"/>
      <c r="JPQ5" s="52"/>
      <c r="JPR5" s="52"/>
      <c r="JPS5" s="52"/>
      <c r="JPT5" s="52"/>
      <c r="JPU5" s="52"/>
      <c r="JPV5" s="52"/>
      <c r="JPW5" s="52"/>
      <c r="JPX5" s="52"/>
      <c r="JPY5" s="52"/>
      <c r="JPZ5" s="52"/>
      <c r="JQA5" s="52"/>
      <c r="JQB5" s="52"/>
      <c r="JQC5" s="52"/>
      <c r="JQD5" s="52"/>
      <c r="JQE5" s="52"/>
      <c r="JQF5" s="52"/>
      <c r="JQG5" s="52"/>
      <c r="JQH5" s="52"/>
      <c r="JQI5" s="52"/>
      <c r="JQJ5" s="52"/>
      <c r="JQK5" s="52"/>
      <c r="JQL5" s="52"/>
      <c r="JQM5" s="52"/>
      <c r="JQN5" s="52"/>
      <c r="JQO5" s="52"/>
      <c r="JQP5" s="52"/>
      <c r="JQQ5" s="52"/>
      <c r="JQR5" s="52"/>
      <c r="JQS5" s="52"/>
      <c r="JQT5" s="52"/>
      <c r="JQU5" s="52"/>
      <c r="JQV5" s="52"/>
      <c r="JQW5" s="52"/>
      <c r="JQX5" s="52"/>
      <c r="JQY5" s="52"/>
      <c r="JQZ5" s="52"/>
      <c r="JRA5" s="52"/>
      <c r="JRB5" s="52"/>
      <c r="JRC5" s="52"/>
      <c r="JRD5" s="52"/>
      <c r="JRE5" s="52"/>
      <c r="JRF5" s="52"/>
      <c r="JRG5" s="52"/>
      <c r="JRH5" s="52"/>
      <c r="JRI5" s="52"/>
      <c r="JRJ5" s="52"/>
      <c r="JRK5" s="52"/>
      <c r="JRL5" s="52"/>
      <c r="JRM5" s="52"/>
      <c r="JRN5" s="52"/>
      <c r="JRO5" s="52"/>
      <c r="JRP5" s="52"/>
      <c r="JRQ5" s="52"/>
      <c r="JRR5" s="52"/>
      <c r="JRS5" s="52"/>
      <c r="JRT5" s="52"/>
      <c r="JRU5" s="52"/>
      <c r="JRV5" s="52"/>
      <c r="JRW5" s="52"/>
      <c r="JRX5" s="52"/>
      <c r="JRY5" s="52"/>
      <c r="JRZ5" s="52"/>
      <c r="JSA5" s="52"/>
      <c r="JSB5" s="52"/>
      <c r="JSC5" s="52"/>
      <c r="JSD5" s="52"/>
      <c r="JSE5" s="52"/>
      <c r="JSF5" s="52"/>
      <c r="JSG5" s="52"/>
      <c r="JSH5" s="52"/>
      <c r="JSI5" s="52"/>
      <c r="JSJ5" s="52"/>
      <c r="JSK5" s="52"/>
      <c r="JSL5" s="52"/>
      <c r="JSM5" s="52"/>
      <c r="JSN5" s="52"/>
      <c r="JSO5" s="52"/>
      <c r="JSP5" s="52"/>
      <c r="JSQ5" s="52"/>
      <c r="JSR5" s="52"/>
      <c r="JSS5" s="52"/>
      <c r="JST5" s="52"/>
      <c r="JSU5" s="52"/>
      <c r="JSV5" s="52"/>
      <c r="JSW5" s="52"/>
      <c r="JSX5" s="52"/>
      <c r="JSY5" s="52"/>
      <c r="JSZ5" s="52"/>
      <c r="JTA5" s="52"/>
      <c r="JTB5" s="52"/>
      <c r="JTC5" s="52"/>
      <c r="JTD5" s="52"/>
      <c r="JTE5" s="52"/>
      <c r="JTF5" s="52"/>
      <c r="JTG5" s="52"/>
      <c r="JTH5" s="52"/>
      <c r="JTI5" s="52"/>
      <c r="JTJ5" s="52"/>
      <c r="JTK5" s="52"/>
      <c r="JTL5" s="52"/>
      <c r="JTM5" s="52"/>
      <c r="JTN5" s="52"/>
      <c r="JTO5" s="52"/>
      <c r="JTP5" s="52"/>
      <c r="JTQ5" s="52"/>
      <c r="JTR5" s="52"/>
      <c r="JTS5" s="52"/>
      <c r="JTT5" s="52"/>
      <c r="JTU5" s="52"/>
      <c r="JTV5" s="52"/>
      <c r="JTW5" s="52"/>
      <c r="JTX5" s="52"/>
      <c r="JTY5" s="52"/>
      <c r="JTZ5" s="52"/>
      <c r="JUA5" s="52"/>
      <c r="JUB5" s="52"/>
      <c r="JUC5" s="52"/>
      <c r="JUD5" s="52"/>
      <c r="JUE5" s="52"/>
      <c r="JUF5" s="52"/>
      <c r="JUG5" s="52"/>
      <c r="JUH5" s="52"/>
      <c r="JUI5" s="52"/>
      <c r="JUJ5" s="52"/>
      <c r="JUK5" s="52"/>
      <c r="JUL5" s="52"/>
      <c r="JUM5" s="52"/>
      <c r="JUN5" s="52"/>
      <c r="JUO5" s="52"/>
      <c r="JUP5" s="52"/>
      <c r="JUQ5" s="52"/>
      <c r="JUR5" s="52"/>
      <c r="JUS5" s="52"/>
      <c r="JUT5" s="52"/>
      <c r="JUU5" s="52"/>
      <c r="JUV5" s="52"/>
      <c r="JUW5" s="52"/>
      <c r="JUX5" s="52"/>
      <c r="JUY5" s="52"/>
      <c r="JUZ5" s="52"/>
      <c r="JVA5" s="52"/>
      <c r="JVB5" s="52"/>
      <c r="JVC5" s="52"/>
      <c r="JVD5" s="52"/>
      <c r="JVE5" s="52"/>
      <c r="JVF5" s="52"/>
      <c r="JVG5" s="52"/>
      <c r="JVH5" s="52"/>
      <c r="JVI5" s="52"/>
      <c r="JVJ5" s="52"/>
      <c r="JVK5" s="52"/>
      <c r="JVL5" s="52"/>
      <c r="JVM5" s="52"/>
      <c r="JVN5" s="52"/>
      <c r="JVO5" s="52"/>
      <c r="JVP5" s="52"/>
      <c r="JVQ5" s="52"/>
      <c r="JVR5" s="52"/>
      <c r="JVS5" s="52"/>
      <c r="JVT5" s="52"/>
      <c r="JVU5" s="52"/>
      <c r="JVV5" s="52"/>
      <c r="JVW5" s="52"/>
      <c r="JVX5" s="52"/>
      <c r="JVY5" s="52"/>
      <c r="JVZ5" s="52"/>
      <c r="JWA5" s="52"/>
      <c r="JWB5" s="52"/>
      <c r="JWC5" s="52"/>
      <c r="JWD5" s="52"/>
      <c r="JWE5" s="52"/>
      <c r="JWF5" s="52"/>
      <c r="JWG5" s="52"/>
      <c r="JWH5" s="52"/>
      <c r="JWI5" s="52"/>
      <c r="JWJ5" s="52"/>
      <c r="JWK5" s="52"/>
      <c r="JWL5" s="52"/>
      <c r="JWM5" s="52"/>
      <c r="JWN5" s="52"/>
      <c r="JWO5" s="52"/>
      <c r="JWP5" s="52"/>
      <c r="JWQ5" s="52"/>
      <c r="JWR5" s="52"/>
      <c r="JWS5" s="52"/>
      <c r="JWT5" s="52"/>
      <c r="JWU5" s="52"/>
      <c r="JWV5" s="52"/>
      <c r="JWW5" s="52"/>
      <c r="JWX5" s="52"/>
      <c r="JWY5" s="52"/>
      <c r="JWZ5" s="52"/>
      <c r="JXA5" s="52"/>
      <c r="JXB5" s="52"/>
      <c r="JXC5" s="52"/>
      <c r="JXD5" s="52"/>
      <c r="JXE5" s="52"/>
      <c r="JXF5" s="52"/>
      <c r="JXG5" s="52"/>
      <c r="JXH5" s="52"/>
      <c r="JXI5" s="52"/>
      <c r="JXJ5" s="52"/>
      <c r="JXK5" s="52"/>
      <c r="JXL5" s="52"/>
      <c r="JXM5" s="52"/>
      <c r="JXN5" s="52"/>
      <c r="JXO5" s="52"/>
      <c r="JXP5" s="52"/>
      <c r="JXQ5" s="52"/>
      <c r="JXR5" s="52"/>
      <c r="JXS5" s="52"/>
      <c r="JXT5" s="52"/>
      <c r="JXU5" s="52"/>
      <c r="JXV5" s="52"/>
      <c r="JXW5" s="52"/>
      <c r="JXX5" s="52"/>
      <c r="JXY5" s="52"/>
      <c r="JXZ5" s="52"/>
      <c r="JYA5" s="52"/>
      <c r="JYB5" s="52"/>
      <c r="JYC5" s="52"/>
      <c r="JYD5" s="52"/>
      <c r="JYE5" s="52"/>
      <c r="JYF5" s="52"/>
      <c r="JYG5" s="52"/>
      <c r="JYH5" s="52"/>
      <c r="JYI5" s="52"/>
      <c r="JYJ5" s="52"/>
      <c r="JYK5" s="52"/>
      <c r="JYL5" s="52"/>
      <c r="JYM5" s="52"/>
      <c r="JYN5" s="52"/>
      <c r="JYO5" s="52"/>
      <c r="JYP5" s="52"/>
      <c r="JYQ5" s="52"/>
      <c r="JYR5" s="52"/>
      <c r="JYS5" s="52"/>
      <c r="JYT5" s="52"/>
      <c r="JYU5" s="52"/>
      <c r="JYV5" s="52"/>
      <c r="JYW5" s="52"/>
      <c r="JYX5" s="52"/>
      <c r="JYY5" s="52"/>
      <c r="JYZ5" s="52"/>
      <c r="JZA5" s="52"/>
      <c r="JZB5" s="52"/>
      <c r="JZC5" s="52"/>
      <c r="JZD5" s="52"/>
      <c r="JZE5" s="52"/>
      <c r="JZF5" s="52"/>
      <c r="JZG5" s="52"/>
      <c r="JZH5" s="52"/>
      <c r="JZI5" s="52"/>
      <c r="JZJ5" s="52"/>
      <c r="JZK5" s="52"/>
      <c r="JZL5" s="52"/>
      <c r="JZM5" s="52"/>
      <c r="JZN5" s="52"/>
      <c r="JZO5" s="52"/>
      <c r="JZP5" s="52"/>
      <c r="JZQ5" s="52"/>
      <c r="JZR5" s="52"/>
      <c r="JZS5" s="52"/>
      <c r="JZT5" s="52"/>
      <c r="JZU5" s="52"/>
      <c r="JZV5" s="52"/>
      <c r="JZW5" s="52"/>
      <c r="JZX5" s="52"/>
      <c r="JZY5" s="52"/>
      <c r="JZZ5" s="52"/>
      <c r="KAA5" s="52"/>
      <c r="KAB5" s="52"/>
      <c r="KAC5" s="52"/>
      <c r="KAD5" s="52"/>
      <c r="KAE5" s="52"/>
      <c r="KAF5" s="52"/>
      <c r="KAG5" s="52"/>
      <c r="KAH5" s="52"/>
      <c r="KAI5" s="52"/>
      <c r="KAJ5" s="52"/>
      <c r="KAK5" s="52"/>
      <c r="KAL5" s="52"/>
      <c r="KAM5" s="52"/>
      <c r="KAN5" s="52"/>
      <c r="KAO5" s="52"/>
      <c r="KAP5" s="52"/>
      <c r="KAQ5" s="52"/>
      <c r="KAR5" s="52"/>
      <c r="KAS5" s="52"/>
      <c r="KAT5" s="52"/>
      <c r="KAU5" s="52"/>
      <c r="KAV5" s="52"/>
      <c r="KAW5" s="52"/>
      <c r="KAX5" s="52"/>
      <c r="KAY5" s="52"/>
      <c r="KAZ5" s="52"/>
      <c r="KBA5" s="52"/>
      <c r="KBB5" s="52"/>
      <c r="KBC5" s="52"/>
      <c r="KBD5" s="52"/>
      <c r="KBE5" s="52"/>
      <c r="KBF5" s="52"/>
      <c r="KBG5" s="52"/>
      <c r="KBH5" s="52"/>
      <c r="KBI5" s="52"/>
      <c r="KBJ5" s="52"/>
      <c r="KBK5" s="52"/>
      <c r="KBL5" s="52"/>
      <c r="KBM5" s="52"/>
      <c r="KBN5" s="52"/>
      <c r="KBO5" s="52"/>
      <c r="KBP5" s="52"/>
      <c r="KBQ5" s="52"/>
      <c r="KBR5" s="52"/>
      <c r="KBS5" s="52"/>
      <c r="KBT5" s="52"/>
      <c r="KBU5" s="52"/>
      <c r="KBV5" s="52"/>
      <c r="KBW5" s="52"/>
      <c r="KBX5" s="52"/>
      <c r="KBY5" s="52"/>
      <c r="KBZ5" s="52"/>
      <c r="KCA5" s="52"/>
      <c r="KCB5" s="52"/>
      <c r="KCC5" s="52"/>
      <c r="KCD5" s="52"/>
      <c r="KCE5" s="52"/>
      <c r="KCF5" s="52"/>
      <c r="KCG5" s="52"/>
      <c r="KCH5" s="52"/>
      <c r="KCI5" s="52"/>
      <c r="KCJ5" s="52"/>
      <c r="KCK5" s="52"/>
      <c r="KCL5" s="52"/>
      <c r="KCM5" s="52"/>
      <c r="KCN5" s="52"/>
      <c r="KCO5" s="52"/>
      <c r="KCP5" s="52"/>
      <c r="KCQ5" s="52"/>
      <c r="KCR5" s="52"/>
      <c r="KCS5" s="52"/>
      <c r="KCT5" s="52"/>
      <c r="KCU5" s="52"/>
      <c r="KCV5" s="52"/>
      <c r="KCW5" s="52"/>
      <c r="KCX5" s="52"/>
      <c r="KCY5" s="52"/>
      <c r="KCZ5" s="52"/>
      <c r="KDA5" s="52"/>
      <c r="KDB5" s="52"/>
      <c r="KDC5" s="52"/>
      <c r="KDD5" s="52"/>
      <c r="KDE5" s="52"/>
      <c r="KDF5" s="52"/>
      <c r="KDG5" s="52"/>
      <c r="KDH5" s="52"/>
      <c r="KDI5" s="52"/>
      <c r="KDJ5" s="52"/>
      <c r="KDK5" s="52"/>
      <c r="KDL5" s="52"/>
      <c r="KDM5" s="52"/>
      <c r="KDN5" s="52"/>
      <c r="KDO5" s="52"/>
      <c r="KDP5" s="52"/>
      <c r="KDQ5" s="52"/>
      <c r="KDR5" s="52"/>
      <c r="KDS5" s="52"/>
      <c r="KDT5" s="52"/>
      <c r="KDU5" s="52"/>
      <c r="KDV5" s="52"/>
      <c r="KDW5" s="52"/>
      <c r="KDX5" s="52"/>
      <c r="KDY5" s="52"/>
      <c r="KDZ5" s="52"/>
      <c r="KEA5" s="52"/>
      <c r="KEB5" s="52"/>
      <c r="KEC5" s="52"/>
      <c r="KED5" s="52"/>
      <c r="KEE5" s="52"/>
      <c r="KEF5" s="52"/>
      <c r="KEG5" s="52"/>
      <c r="KEH5" s="52"/>
      <c r="KEI5" s="52"/>
      <c r="KEJ5" s="52"/>
      <c r="KEK5" s="52"/>
      <c r="KEL5" s="52"/>
      <c r="KEM5" s="52"/>
      <c r="KEN5" s="52"/>
      <c r="KEO5" s="52"/>
      <c r="KEP5" s="52"/>
      <c r="KEQ5" s="52"/>
      <c r="KER5" s="52"/>
      <c r="KES5" s="52"/>
      <c r="KET5" s="52"/>
      <c r="KEU5" s="52"/>
      <c r="KEV5" s="52"/>
      <c r="KEW5" s="52"/>
      <c r="KEX5" s="52"/>
      <c r="KEY5" s="52"/>
      <c r="KEZ5" s="52"/>
      <c r="KFA5" s="52"/>
      <c r="KFB5" s="52"/>
      <c r="KFC5" s="52"/>
      <c r="KFD5" s="52"/>
      <c r="KFE5" s="52"/>
      <c r="KFF5" s="52"/>
      <c r="KFG5" s="52"/>
      <c r="KFH5" s="52"/>
      <c r="KFI5" s="52"/>
      <c r="KFJ5" s="52"/>
      <c r="KFK5" s="52"/>
      <c r="KFL5" s="52"/>
      <c r="KFM5" s="52"/>
      <c r="KFN5" s="52"/>
      <c r="KFO5" s="52"/>
      <c r="KFP5" s="52"/>
      <c r="KFQ5" s="52"/>
      <c r="KFR5" s="52"/>
      <c r="KFS5" s="52"/>
      <c r="KFT5" s="52"/>
      <c r="KFU5" s="52"/>
      <c r="KFV5" s="52"/>
      <c r="KFW5" s="52"/>
      <c r="KFX5" s="52"/>
      <c r="KFY5" s="52"/>
      <c r="KFZ5" s="52"/>
      <c r="KGA5" s="52"/>
      <c r="KGB5" s="52"/>
      <c r="KGC5" s="52"/>
      <c r="KGD5" s="52"/>
      <c r="KGE5" s="52"/>
      <c r="KGF5" s="52"/>
      <c r="KGG5" s="52"/>
      <c r="KGH5" s="52"/>
      <c r="KGI5" s="52"/>
      <c r="KGJ5" s="52"/>
      <c r="KGK5" s="52"/>
      <c r="KGL5" s="52"/>
      <c r="KGM5" s="52"/>
      <c r="KGN5" s="52"/>
      <c r="KGO5" s="52"/>
      <c r="KGP5" s="52"/>
      <c r="KGQ5" s="52"/>
      <c r="KGR5" s="52"/>
      <c r="KGS5" s="52"/>
      <c r="KGT5" s="52"/>
      <c r="KGU5" s="52"/>
      <c r="KGV5" s="52"/>
      <c r="KGW5" s="52"/>
      <c r="KGX5" s="52"/>
      <c r="KGY5" s="52"/>
      <c r="KGZ5" s="52"/>
      <c r="KHA5" s="52"/>
      <c r="KHB5" s="52"/>
      <c r="KHC5" s="52"/>
      <c r="KHD5" s="52"/>
      <c r="KHE5" s="52"/>
      <c r="KHF5" s="52"/>
      <c r="KHG5" s="52"/>
      <c r="KHH5" s="52"/>
      <c r="KHI5" s="52"/>
      <c r="KHJ5" s="52"/>
      <c r="KHK5" s="52"/>
      <c r="KHL5" s="52"/>
      <c r="KHM5" s="52"/>
      <c r="KHN5" s="52"/>
      <c r="KHO5" s="52"/>
      <c r="KHP5" s="52"/>
      <c r="KHQ5" s="52"/>
      <c r="KHR5" s="52"/>
      <c r="KHS5" s="52"/>
      <c r="KHT5" s="52"/>
      <c r="KHU5" s="52"/>
      <c r="KHV5" s="52"/>
      <c r="KHW5" s="52"/>
      <c r="KHX5" s="52"/>
      <c r="KHY5" s="52"/>
      <c r="KHZ5" s="52"/>
      <c r="KIA5" s="52"/>
      <c r="KIB5" s="52"/>
      <c r="KIC5" s="52"/>
      <c r="KID5" s="52"/>
      <c r="KIE5" s="52"/>
      <c r="KIF5" s="52"/>
      <c r="KIG5" s="52"/>
      <c r="KIH5" s="52"/>
      <c r="KII5" s="52"/>
      <c r="KIJ5" s="52"/>
      <c r="KIK5" s="52"/>
      <c r="KIL5" s="52"/>
      <c r="KIM5" s="52"/>
      <c r="KIN5" s="52"/>
      <c r="KIO5" s="52"/>
      <c r="KIP5" s="52"/>
      <c r="KIQ5" s="52"/>
      <c r="KIR5" s="52"/>
      <c r="KIS5" s="52"/>
      <c r="KIT5" s="52"/>
      <c r="KIU5" s="52"/>
      <c r="KIV5" s="52"/>
      <c r="KIW5" s="52"/>
      <c r="KIX5" s="52"/>
      <c r="KIY5" s="52"/>
      <c r="KIZ5" s="52"/>
      <c r="KJA5" s="52"/>
      <c r="KJB5" s="52"/>
      <c r="KJC5" s="52"/>
      <c r="KJD5" s="52"/>
      <c r="KJE5" s="52"/>
      <c r="KJF5" s="52"/>
      <c r="KJG5" s="52"/>
      <c r="KJH5" s="52"/>
      <c r="KJI5" s="52"/>
      <c r="KJJ5" s="52"/>
      <c r="KJK5" s="52"/>
      <c r="KJL5" s="52"/>
      <c r="KJM5" s="52"/>
      <c r="KJN5" s="52"/>
      <c r="KJO5" s="52"/>
      <c r="KJP5" s="52"/>
      <c r="KJQ5" s="52"/>
      <c r="KJR5" s="52"/>
      <c r="KJS5" s="52"/>
      <c r="KJT5" s="52"/>
      <c r="KJU5" s="52"/>
      <c r="KJV5" s="52"/>
      <c r="KJW5" s="52"/>
      <c r="KJX5" s="52"/>
      <c r="KJY5" s="52"/>
      <c r="KJZ5" s="52"/>
      <c r="KKA5" s="52"/>
      <c r="KKB5" s="52"/>
      <c r="KKC5" s="52"/>
      <c r="KKD5" s="52"/>
      <c r="KKE5" s="52"/>
      <c r="KKF5" s="52"/>
      <c r="KKG5" s="52"/>
      <c r="KKH5" s="52"/>
      <c r="KKI5" s="52"/>
      <c r="KKJ5" s="52"/>
      <c r="KKK5" s="52"/>
      <c r="KKL5" s="52"/>
      <c r="KKM5" s="52"/>
      <c r="KKN5" s="52"/>
      <c r="KKO5" s="52"/>
      <c r="KKP5" s="52"/>
      <c r="KKQ5" s="52"/>
      <c r="KKR5" s="52"/>
      <c r="KKS5" s="52"/>
      <c r="KKT5" s="52"/>
      <c r="KKU5" s="52"/>
      <c r="KKV5" s="52"/>
      <c r="KKW5" s="52"/>
      <c r="KKX5" s="52"/>
      <c r="KKY5" s="52"/>
      <c r="KKZ5" s="52"/>
      <c r="KLA5" s="52"/>
      <c r="KLB5" s="52"/>
      <c r="KLC5" s="52"/>
      <c r="KLD5" s="52"/>
      <c r="KLE5" s="52"/>
      <c r="KLF5" s="52"/>
      <c r="KLG5" s="52"/>
      <c r="KLH5" s="52"/>
      <c r="KLI5" s="52"/>
      <c r="KLJ5" s="52"/>
      <c r="KLK5" s="52"/>
      <c r="KLL5" s="52"/>
      <c r="KLM5" s="52"/>
      <c r="KLN5" s="52"/>
      <c r="KLO5" s="52"/>
      <c r="KLP5" s="52"/>
      <c r="KLQ5" s="52"/>
      <c r="KLR5" s="52"/>
      <c r="KLS5" s="52"/>
      <c r="KLT5" s="52"/>
      <c r="KLU5" s="52"/>
      <c r="KLV5" s="52"/>
      <c r="KLW5" s="52"/>
      <c r="KLX5" s="52"/>
      <c r="KLY5" s="52"/>
      <c r="KLZ5" s="52"/>
      <c r="KMA5" s="52"/>
      <c r="KMB5" s="52"/>
      <c r="KMC5" s="52"/>
      <c r="KMD5" s="52"/>
      <c r="KME5" s="52"/>
      <c r="KMF5" s="52"/>
      <c r="KMG5" s="52"/>
      <c r="KMH5" s="52"/>
      <c r="KMI5" s="52"/>
      <c r="KMJ5" s="52"/>
      <c r="KMK5" s="52"/>
      <c r="KML5" s="52"/>
      <c r="KMM5" s="52"/>
      <c r="KMN5" s="52"/>
      <c r="KMO5" s="52"/>
      <c r="KMP5" s="52"/>
      <c r="KMQ5" s="52"/>
      <c r="KMR5" s="52"/>
      <c r="KMS5" s="52"/>
      <c r="KMT5" s="52"/>
      <c r="KMU5" s="52"/>
      <c r="KMV5" s="52"/>
      <c r="KMW5" s="52"/>
      <c r="KMX5" s="52"/>
      <c r="KMY5" s="52"/>
      <c r="KMZ5" s="52"/>
      <c r="KNA5" s="52"/>
      <c r="KNB5" s="52"/>
      <c r="KNC5" s="52"/>
      <c r="KND5" s="52"/>
      <c r="KNE5" s="52"/>
      <c r="KNF5" s="52"/>
      <c r="KNG5" s="52"/>
      <c r="KNH5" s="52"/>
      <c r="KNI5" s="52"/>
      <c r="KNJ5" s="52"/>
      <c r="KNK5" s="52"/>
      <c r="KNL5" s="52"/>
      <c r="KNM5" s="52"/>
      <c r="KNN5" s="52"/>
      <c r="KNO5" s="52"/>
      <c r="KNP5" s="52"/>
      <c r="KNQ5" s="52"/>
      <c r="KNR5" s="52"/>
      <c r="KNS5" s="52"/>
      <c r="KNT5" s="52"/>
      <c r="KNU5" s="52"/>
      <c r="KNV5" s="52"/>
      <c r="KNW5" s="52"/>
      <c r="KNX5" s="52"/>
      <c r="KNY5" s="52"/>
      <c r="KNZ5" s="52"/>
      <c r="KOA5" s="52"/>
      <c r="KOB5" s="52"/>
      <c r="KOC5" s="52"/>
      <c r="KOD5" s="52"/>
      <c r="KOE5" s="52"/>
      <c r="KOF5" s="52"/>
      <c r="KOG5" s="52"/>
      <c r="KOH5" s="52"/>
      <c r="KOI5" s="52"/>
      <c r="KOJ5" s="52"/>
      <c r="KOK5" s="52"/>
      <c r="KOL5" s="52"/>
      <c r="KOM5" s="52"/>
      <c r="KON5" s="52"/>
      <c r="KOO5" s="52"/>
      <c r="KOP5" s="52"/>
      <c r="KOQ5" s="52"/>
      <c r="KOR5" s="52"/>
      <c r="KOS5" s="52"/>
      <c r="KOT5" s="52"/>
      <c r="KOU5" s="52"/>
      <c r="KOV5" s="52"/>
      <c r="KOW5" s="52"/>
      <c r="KOX5" s="52"/>
      <c r="KOY5" s="52"/>
      <c r="KOZ5" s="52"/>
      <c r="KPA5" s="52"/>
      <c r="KPB5" s="52"/>
      <c r="KPC5" s="52"/>
      <c r="KPD5" s="52"/>
      <c r="KPE5" s="52"/>
      <c r="KPF5" s="52"/>
      <c r="KPG5" s="52"/>
      <c r="KPH5" s="52"/>
      <c r="KPI5" s="52"/>
      <c r="KPJ5" s="52"/>
      <c r="KPK5" s="52"/>
      <c r="KPL5" s="52"/>
      <c r="KPM5" s="52"/>
      <c r="KPN5" s="52"/>
      <c r="KPO5" s="52"/>
      <c r="KPP5" s="52"/>
      <c r="KPQ5" s="52"/>
      <c r="KPR5" s="52"/>
      <c r="KPS5" s="52"/>
      <c r="KPT5" s="52"/>
      <c r="KPU5" s="52"/>
      <c r="KPV5" s="52"/>
      <c r="KPW5" s="52"/>
      <c r="KPX5" s="52"/>
      <c r="KPY5" s="52"/>
      <c r="KPZ5" s="52"/>
      <c r="KQA5" s="52"/>
      <c r="KQB5" s="52"/>
      <c r="KQC5" s="52"/>
      <c r="KQD5" s="52"/>
      <c r="KQE5" s="52"/>
      <c r="KQF5" s="52"/>
      <c r="KQG5" s="52"/>
      <c r="KQH5" s="52"/>
      <c r="KQI5" s="52"/>
      <c r="KQJ5" s="52"/>
      <c r="KQK5" s="52"/>
      <c r="KQL5" s="52"/>
      <c r="KQM5" s="52"/>
      <c r="KQN5" s="52"/>
      <c r="KQO5" s="52"/>
      <c r="KQP5" s="52"/>
      <c r="KQQ5" s="52"/>
      <c r="KQR5" s="52"/>
      <c r="KQS5" s="52"/>
      <c r="KQT5" s="52"/>
      <c r="KQU5" s="52"/>
      <c r="KQV5" s="52"/>
      <c r="KQW5" s="52"/>
      <c r="KQX5" s="52"/>
      <c r="KQY5" s="52"/>
      <c r="KQZ5" s="52"/>
      <c r="KRA5" s="52"/>
      <c r="KRB5" s="52"/>
      <c r="KRC5" s="52"/>
      <c r="KRD5" s="52"/>
      <c r="KRE5" s="52"/>
      <c r="KRF5" s="52"/>
      <c r="KRG5" s="52"/>
      <c r="KRH5" s="52"/>
      <c r="KRI5" s="52"/>
      <c r="KRJ5" s="52"/>
      <c r="KRK5" s="52"/>
      <c r="KRL5" s="52"/>
      <c r="KRM5" s="52"/>
      <c r="KRN5" s="52"/>
      <c r="KRO5" s="52"/>
      <c r="KRP5" s="52"/>
      <c r="KRQ5" s="52"/>
      <c r="KRR5" s="52"/>
      <c r="KRS5" s="52"/>
      <c r="KRT5" s="52"/>
      <c r="KRU5" s="52"/>
      <c r="KRV5" s="52"/>
      <c r="KRW5" s="52"/>
      <c r="KRX5" s="52"/>
      <c r="KRY5" s="52"/>
      <c r="KRZ5" s="52"/>
      <c r="KSA5" s="52"/>
      <c r="KSB5" s="52"/>
      <c r="KSC5" s="52"/>
      <c r="KSD5" s="52"/>
      <c r="KSE5" s="52"/>
      <c r="KSF5" s="52"/>
      <c r="KSG5" s="52"/>
      <c r="KSH5" s="52"/>
      <c r="KSI5" s="52"/>
      <c r="KSJ5" s="52"/>
      <c r="KSK5" s="52"/>
      <c r="KSL5" s="52"/>
      <c r="KSM5" s="52"/>
      <c r="KSN5" s="52"/>
      <c r="KSO5" s="52"/>
      <c r="KSP5" s="52"/>
      <c r="KSQ5" s="52"/>
      <c r="KSR5" s="52"/>
      <c r="KSS5" s="52"/>
      <c r="KST5" s="52"/>
      <c r="KSU5" s="52"/>
      <c r="KSV5" s="52"/>
      <c r="KSW5" s="52"/>
      <c r="KSX5" s="52"/>
      <c r="KSY5" s="52"/>
      <c r="KSZ5" s="52"/>
      <c r="KTA5" s="52"/>
      <c r="KTB5" s="52"/>
      <c r="KTC5" s="52"/>
      <c r="KTD5" s="52"/>
      <c r="KTE5" s="52"/>
      <c r="KTF5" s="52"/>
      <c r="KTG5" s="52"/>
      <c r="KTH5" s="52"/>
      <c r="KTI5" s="52"/>
      <c r="KTJ5" s="52"/>
      <c r="KTK5" s="52"/>
      <c r="KTL5" s="52"/>
      <c r="KTM5" s="52"/>
      <c r="KTN5" s="52"/>
      <c r="KTO5" s="52"/>
      <c r="KTP5" s="52"/>
      <c r="KTQ5" s="52"/>
      <c r="KTR5" s="52"/>
      <c r="KTS5" s="52"/>
      <c r="KTT5" s="52"/>
      <c r="KTU5" s="52"/>
      <c r="KTV5" s="52"/>
      <c r="KTW5" s="52"/>
      <c r="KTX5" s="52"/>
      <c r="KTY5" s="52"/>
      <c r="KTZ5" s="52"/>
      <c r="KUA5" s="52"/>
      <c r="KUB5" s="52"/>
      <c r="KUC5" s="52"/>
      <c r="KUD5" s="52"/>
      <c r="KUE5" s="52"/>
      <c r="KUF5" s="52"/>
      <c r="KUG5" s="52"/>
      <c r="KUH5" s="52"/>
      <c r="KUI5" s="52"/>
      <c r="KUJ5" s="52"/>
      <c r="KUK5" s="52"/>
      <c r="KUL5" s="52"/>
      <c r="KUM5" s="52"/>
      <c r="KUN5" s="52"/>
      <c r="KUO5" s="52"/>
      <c r="KUP5" s="52"/>
      <c r="KUQ5" s="52"/>
      <c r="KUR5" s="52"/>
      <c r="KUS5" s="52"/>
      <c r="KUT5" s="52"/>
      <c r="KUU5" s="52"/>
      <c r="KUV5" s="52"/>
      <c r="KUW5" s="52"/>
      <c r="KUX5" s="52"/>
      <c r="KUY5" s="52"/>
      <c r="KUZ5" s="52"/>
      <c r="KVA5" s="52"/>
      <c r="KVB5" s="52"/>
      <c r="KVC5" s="52"/>
      <c r="KVD5" s="52"/>
      <c r="KVE5" s="52"/>
      <c r="KVF5" s="52"/>
      <c r="KVG5" s="52"/>
      <c r="KVH5" s="52"/>
      <c r="KVI5" s="52"/>
      <c r="KVJ5" s="52"/>
      <c r="KVK5" s="52"/>
      <c r="KVL5" s="52"/>
      <c r="KVM5" s="52"/>
      <c r="KVN5" s="52"/>
      <c r="KVO5" s="52"/>
      <c r="KVP5" s="52"/>
      <c r="KVQ5" s="52"/>
      <c r="KVR5" s="52"/>
      <c r="KVS5" s="52"/>
      <c r="KVT5" s="52"/>
      <c r="KVU5" s="52"/>
      <c r="KVV5" s="52"/>
      <c r="KVW5" s="52"/>
      <c r="KVX5" s="52"/>
      <c r="KVY5" s="52"/>
      <c r="KVZ5" s="52"/>
      <c r="KWA5" s="52"/>
      <c r="KWB5" s="52"/>
      <c r="KWC5" s="52"/>
      <c r="KWD5" s="52"/>
      <c r="KWE5" s="52"/>
      <c r="KWF5" s="52"/>
      <c r="KWG5" s="52"/>
      <c r="KWH5" s="52"/>
      <c r="KWI5" s="52"/>
      <c r="KWJ5" s="52"/>
      <c r="KWK5" s="52"/>
      <c r="KWL5" s="52"/>
      <c r="KWM5" s="52"/>
      <c r="KWN5" s="52"/>
      <c r="KWO5" s="52"/>
      <c r="KWP5" s="52"/>
      <c r="KWQ5" s="52"/>
      <c r="KWR5" s="52"/>
      <c r="KWS5" s="52"/>
      <c r="KWT5" s="52"/>
      <c r="KWU5" s="52"/>
      <c r="KWV5" s="52"/>
      <c r="KWW5" s="52"/>
      <c r="KWX5" s="52"/>
      <c r="KWY5" s="52"/>
      <c r="KWZ5" s="52"/>
      <c r="KXA5" s="52"/>
      <c r="KXB5" s="52"/>
      <c r="KXC5" s="52"/>
      <c r="KXD5" s="52"/>
      <c r="KXE5" s="52"/>
      <c r="KXF5" s="52"/>
      <c r="KXG5" s="52"/>
      <c r="KXH5" s="52"/>
      <c r="KXI5" s="52"/>
      <c r="KXJ5" s="52"/>
      <c r="KXK5" s="52"/>
      <c r="KXL5" s="52"/>
      <c r="KXM5" s="52"/>
      <c r="KXN5" s="52"/>
      <c r="KXO5" s="52"/>
      <c r="KXP5" s="52"/>
      <c r="KXQ5" s="52"/>
      <c r="KXR5" s="52"/>
      <c r="KXS5" s="52"/>
      <c r="KXT5" s="52"/>
      <c r="KXU5" s="52"/>
      <c r="KXV5" s="52"/>
      <c r="KXW5" s="52"/>
      <c r="KXX5" s="52"/>
      <c r="KXY5" s="52"/>
      <c r="KXZ5" s="52"/>
      <c r="KYA5" s="52"/>
      <c r="KYB5" s="52"/>
      <c r="KYC5" s="52"/>
      <c r="KYD5" s="52"/>
      <c r="KYE5" s="52"/>
      <c r="KYF5" s="52"/>
      <c r="KYG5" s="52"/>
      <c r="KYH5" s="52"/>
      <c r="KYI5" s="52"/>
      <c r="KYJ5" s="52"/>
      <c r="KYK5" s="52"/>
      <c r="KYL5" s="52"/>
      <c r="KYM5" s="52"/>
      <c r="KYN5" s="52"/>
      <c r="KYO5" s="52"/>
      <c r="KYP5" s="52"/>
      <c r="KYQ5" s="52"/>
      <c r="KYR5" s="52"/>
      <c r="KYS5" s="52"/>
      <c r="KYT5" s="52"/>
      <c r="KYU5" s="52"/>
      <c r="KYV5" s="52"/>
      <c r="KYW5" s="52"/>
      <c r="KYX5" s="52"/>
      <c r="KYY5" s="52"/>
      <c r="KYZ5" s="52"/>
      <c r="KZA5" s="52"/>
      <c r="KZB5" s="52"/>
      <c r="KZC5" s="52"/>
      <c r="KZD5" s="52"/>
      <c r="KZE5" s="52"/>
      <c r="KZF5" s="52"/>
      <c r="KZG5" s="52"/>
      <c r="KZH5" s="52"/>
      <c r="KZI5" s="52"/>
      <c r="KZJ5" s="52"/>
      <c r="KZK5" s="52"/>
      <c r="KZL5" s="52"/>
      <c r="KZM5" s="52"/>
      <c r="KZN5" s="52"/>
      <c r="KZO5" s="52"/>
      <c r="KZP5" s="52"/>
      <c r="KZQ5" s="52"/>
      <c r="KZR5" s="52"/>
      <c r="KZS5" s="52"/>
      <c r="KZT5" s="52"/>
      <c r="KZU5" s="52"/>
      <c r="KZV5" s="52"/>
      <c r="KZW5" s="52"/>
      <c r="KZX5" s="52"/>
      <c r="KZY5" s="52"/>
      <c r="KZZ5" s="52"/>
      <c r="LAA5" s="52"/>
      <c r="LAB5" s="52"/>
      <c r="LAC5" s="52"/>
      <c r="LAD5" s="52"/>
      <c r="LAE5" s="52"/>
      <c r="LAF5" s="52"/>
      <c r="LAG5" s="52"/>
      <c r="LAH5" s="52"/>
      <c r="LAI5" s="52"/>
      <c r="LAJ5" s="52"/>
      <c r="LAK5" s="52"/>
      <c r="LAL5" s="52"/>
      <c r="LAM5" s="52"/>
      <c r="LAN5" s="52"/>
      <c r="LAO5" s="52"/>
      <c r="LAP5" s="52"/>
      <c r="LAQ5" s="52"/>
      <c r="LAR5" s="52"/>
      <c r="LAS5" s="52"/>
      <c r="LAT5" s="52"/>
      <c r="LAU5" s="52"/>
      <c r="LAV5" s="52"/>
      <c r="LAW5" s="52"/>
      <c r="LAX5" s="52"/>
      <c r="LAY5" s="52"/>
      <c r="LAZ5" s="52"/>
      <c r="LBA5" s="52"/>
      <c r="LBB5" s="52"/>
      <c r="LBC5" s="52"/>
      <c r="LBD5" s="52"/>
      <c r="LBE5" s="52"/>
      <c r="LBF5" s="52"/>
      <c r="LBG5" s="52"/>
      <c r="LBH5" s="52"/>
      <c r="LBI5" s="52"/>
      <c r="LBJ5" s="52"/>
      <c r="LBK5" s="52"/>
      <c r="LBL5" s="52"/>
      <c r="LBM5" s="52"/>
      <c r="LBN5" s="52"/>
      <c r="LBO5" s="52"/>
      <c r="LBP5" s="52"/>
      <c r="LBQ5" s="52"/>
      <c r="LBR5" s="52"/>
      <c r="LBS5" s="52"/>
      <c r="LBT5" s="52"/>
      <c r="LBU5" s="52"/>
      <c r="LBV5" s="52"/>
      <c r="LBW5" s="52"/>
      <c r="LBX5" s="52"/>
      <c r="LBY5" s="52"/>
      <c r="LBZ5" s="52"/>
      <c r="LCA5" s="52"/>
      <c r="LCB5" s="52"/>
      <c r="LCC5" s="52"/>
      <c r="LCD5" s="52"/>
      <c r="LCE5" s="52"/>
      <c r="LCF5" s="52"/>
      <c r="LCG5" s="52"/>
      <c r="LCH5" s="52"/>
      <c r="LCI5" s="52"/>
      <c r="LCJ5" s="52"/>
      <c r="LCK5" s="52"/>
      <c r="LCL5" s="52"/>
      <c r="LCM5" s="52"/>
      <c r="LCN5" s="52"/>
      <c r="LCO5" s="52"/>
      <c r="LCP5" s="52"/>
      <c r="LCQ5" s="52"/>
      <c r="LCR5" s="52"/>
      <c r="LCS5" s="52"/>
      <c r="LCT5" s="52"/>
      <c r="LCU5" s="52"/>
      <c r="LCV5" s="52"/>
      <c r="LCW5" s="52"/>
      <c r="LCX5" s="52"/>
      <c r="LCY5" s="52"/>
      <c r="LCZ5" s="52"/>
      <c r="LDA5" s="52"/>
      <c r="LDB5" s="52"/>
      <c r="LDC5" s="52"/>
      <c r="LDD5" s="52"/>
      <c r="LDE5" s="52"/>
      <c r="LDF5" s="52"/>
      <c r="LDG5" s="52"/>
      <c r="LDH5" s="52"/>
      <c r="LDI5" s="52"/>
      <c r="LDJ5" s="52"/>
      <c r="LDK5" s="52"/>
      <c r="LDL5" s="52"/>
      <c r="LDM5" s="52"/>
      <c r="LDN5" s="52"/>
      <c r="LDO5" s="52"/>
      <c r="LDP5" s="52"/>
      <c r="LDQ5" s="52"/>
      <c r="LDR5" s="52"/>
      <c r="LDS5" s="52"/>
      <c r="LDT5" s="52"/>
      <c r="LDU5" s="52"/>
      <c r="LDV5" s="52"/>
      <c r="LDW5" s="52"/>
      <c r="LDX5" s="52"/>
      <c r="LDY5" s="52"/>
      <c r="LDZ5" s="52"/>
      <c r="LEA5" s="52"/>
      <c r="LEB5" s="52"/>
      <c r="LEC5" s="52"/>
      <c r="LED5" s="52"/>
      <c r="LEE5" s="52"/>
      <c r="LEF5" s="52"/>
      <c r="LEG5" s="52"/>
      <c r="LEH5" s="52"/>
      <c r="LEI5" s="52"/>
      <c r="LEJ5" s="52"/>
      <c r="LEK5" s="52"/>
      <c r="LEL5" s="52"/>
      <c r="LEM5" s="52"/>
      <c r="LEN5" s="52"/>
      <c r="LEO5" s="52"/>
      <c r="LEP5" s="52"/>
      <c r="LEQ5" s="52"/>
      <c r="LER5" s="52"/>
      <c r="LES5" s="52"/>
      <c r="LET5" s="52"/>
      <c r="LEU5" s="52"/>
      <c r="LEV5" s="52"/>
      <c r="LEW5" s="52"/>
      <c r="LEX5" s="52"/>
      <c r="LEY5" s="52"/>
      <c r="LEZ5" s="52"/>
      <c r="LFA5" s="52"/>
      <c r="LFB5" s="52"/>
      <c r="LFC5" s="52"/>
      <c r="LFD5" s="52"/>
      <c r="LFE5" s="52"/>
      <c r="LFF5" s="52"/>
      <c r="LFG5" s="52"/>
      <c r="LFH5" s="52"/>
      <c r="LFI5" s="52"/>
      <c r="LFJ5" s="52"/>
      <c r="LFK5" s="52"/>
      <c r="LFL5" s="52"/>
      <c r="LFM5" s="52"/>
      <c r="LFN5" s="52"/>
      <c r="LFO5" s="52"/>
      <c r="LFP5" s="52"/>
      <c r="LFQ5" s="52"/>
      <c r="LFR5" s="52"/>
      <c r="LFS5" s="52"/>
      <c r="LFT5" s="52"/>
      <c r="LFU5" s="52"/>
      <c r="LFV5" s="52"/>
      <c r="LFW5" s="52"/>
      <c r="LFX5" s="52"/>
      <c r="LFY5" s="52"/>
      <c r="LFZ5" s="52"/>
      <c r="LGA5" s="52"/>
      <c r="LGB5" s="52"/>
      <c r="LGC5" s="52"/>
      <c r="LGD5" s="52"/>
      <c r="LGE5" s="52"/>
      <c r="LGF5" s="52"/>
      <c r="LGG5" s="52"/>
      <c r="LGH5" s="52"/>
      <c r="LGI5" s="52"/>
      <c r="LGJ5" s="52"/>
      <c r="LGK5" s="52"/>
      <c r="LGL5" s="52"/>
      <c r="LGM5" s="52"/>
      <c r="LGN5" s="52"/>
      <c r="LGO5" s="52"/>
      <c r="LGP5" s="52"/>
      <c r="LGQ5" s="52"/>
      <c r="LGR5" s="52"/>
      <c r="LGS5" s="52"/>
      <c r="LGT5" s="52"/>
      <c r="LGU5" s="52"/>
      <c r="LGV5" s="52"/>
      <c r="LGW5" s="52"/>
      <c r="LGX5" s="52"/>
      <c r="LGY5" s="52"/>
      <c r="LGZ5" s="52"/>
      <c r="LHA5" s="52"/>
      <c r="LHB5" s="52"/>
      <c r="LHC5" s="52"/>
      <c r="LHD5" s="52"/>
      <c r="LHE5" s="52"/>
      <c r="LHF5" s="52"/>
      <c r="LHG5" s="52"/>
      <c r="LHH5" s="52"/>
      <c r="LHI5" s="52"/>
      <c r="LHJ5" s="52"/>
      <c r="LHK5" s="52"/>
      <c r="LHL5" s="52"/>
      <c r="LHM5" s="52"/>
      <c r="LHN5" s="52"/>
      <c r="LHO5" s="52"/>
      <c r="LHP5" s="52"/>
      <c r="LHQ5" s="52"/>
      <c r="LHR5" s="52"/>
      <c r="LHS5" s="52"/>
      <c r="LHT5" s="52"/>
      <c r="LHU5" s="52"/>
      <c r="LHV5" s="52"/>
      <c r="LHW5" s="52"/>
      <c r="LHX5" s="52"/>
      <c r="LHY5" s="52"/>
      <c r="LHZ5" s="52"/>
      <c r="LIA5" s="52"/>
      <c r="LIB5" s="52"/>
      <c r="LIC5" s="52"/>
      <c r="LID5" s="52"/>
      <c r="LIE5" s="52"/>
      <c r="LIF5" s="52"/>
      <c r="LIG5" s="52"/>
      <c r="LIH5" s="52"/>
      <c r="LII5" s="52"/>
      <c r="LIJ5" s="52"/>
      <c r="LIK5" s="52"/>
      <c r="LIL5" s="52"/>
      <c r="LIM5" s="52"/>
      <c r="LIN5" s="52"/>
      <c r="LIO5" s="52"/>
      <c r="LIP5" s="52"/>
      <c r="LIQ5" s="52"/>
      <c r="LIR5" s="52"/>
      <c r="LIS5" s="52"/>
      <c r="LIT5" s="52"/>
      <c r="LIU5" s="52"/>
      <c r="LIV5" s="52"/>
      <c r="LIW5" s="52"/>
      <c r="LIX5" s="52"/>
      <c r="LIY5" s="52"/>
      <c r="LIZ5" s="52"/>
      <c r="LJA5" s="52"/>
      <c r="LJB5" s="52"/>
      <c r="LJC5" s="52"/>
      <c r="LJD5" s="52"/>
      <c r="LJE5" s="52"/>
      <c r="LJF5" s="52"/>
      <c r="LJG5" s="52"/>
      <c r="LJH5" s="52"/>
      <c r="LJI5" s="52"/>
      <c r="LJJ5" s="52"/>
      <c r="LJK5" s="52"/>
      <c r="LJL5" s="52"/>
      <c r="LJM5" s="52"/>
      <c r="LJN5" s="52"/>
      <c r="LJO5" s="52"/>
      <c r="LJP5" s="52"/>
      <c r="LJQ5" s="52"/>
      <c r="LJR5" s="52"/>
      <c r="LJS5" s="52"/>
      <c r="LJT5" s="52"/>
      <c r="LJU5" s="52"/>
      <c r="LJV5" s="52"/>
      <c r="LJW5" s="52"/>
      <c r="LJX5" s="52"/>
      <c r="LJY5" s="52"/>
      <c r="LJZ5" s="52"/>
      <c r="LKA5" s="52"/>
      <c r="LKB5" s="52"/>
      <c r="LKC5" s="52"/>
      <c r="LKD5" s="52"/>
      <c r="LKE5" s="52"/>
      <c r="LKF5" s="52"/>
      <c r="LKG5" s="52"/>
      <c r="LKH5" s="52"/>
      <c r="LKI5" s="52"/>
      <c r="LKJ5" s="52"/>
      <c r="LKK5" s="52"/>
      <c r="LKL5" s="52"/>
      <c r="LKM5" s="52"/>
      <c r="LKN5" s="52"/>
      <c r="LKO5" s="52"/>
      <c r="LKP5" s="52"/>
      <c r="LKQ5" s="52"/>
      <c r="LKR5" s="52"/>
      <c r="LKS5" s="52"/>
      <c r="LKT5" s="52"/>
      <c r="LKU5" s="52"/>
      <c r="LKV5" s="52"/>
      <c r="LKW5" s="52"/>
      <c r="LKX5" s="52"/>
      <c r="LKY5" s="52"/>
      <c r="LKZ5" s="52"/>
      <c r="LLA5" s="52"/>
      <c r="LLB5" s="52"/>
      <c r="LLC5" s="52"/>
      <c r="LLD5" s="52"/>
      <c r="LLE5" s="52"/>
      <c r="LLF5" s="52"/>
      <c r="LLG5" s="52"/>
      <c r="LLH5" s="52"/>
      <c r="LLI5" s="52"/>
      <c r="LLJ5" s="52"/>
      <c r="LLK5" s="52"/>
      <c r="LLL5" s="52"/>
      <c r="LLM5" s="52"/>
      <c r="LLN5" s="52"/>
      <c r="LLO5" s="52"/>
      <c r="LLP5" s="52"/>
      <c r="LLQ5" s="52"/>
      <c r="LLR5" s="52"/>
      <c r="LLS5" s="52"/>
      <c r="LLT5" s="52"/>
      <c r="LLU5" s="52"/>
      <c r="LLV5" s="52"/>
      <c r="LLW5" s="52"/>
      <c r="LLX5" s="52"/>
      <c r="LLY5" s="52"/>
      <c r="LLZ5" s="52"/>
      <c r="LMA5" s="52"/>
      <c r="LMB5" s="52"/>
      <c r="LMC5" s="52"/>
      <c r="LMD5" s="52"/>
      <c r="LME5" s="52"/>
      <c r="LMF5" s="52"/>
      <c r="LMG5" s="52"/>
      <c r="LMH5" s="52"/>
      <c r="LMI5" s="52"/>
      <c r="LMJ5" s="52"/>
      <c r="LMK5" s="52"/>
      <c r="LML5" s="52"/>
      <c r="LMM5" s="52"/>
      <c r="LMN5" s="52"/>
      <c r="LMO5" s="52"/>
      <c r="LMP5" s="52"/>
      <c r="LMQ5" s="52"/>
      <c r="LMR5" s="52"/>
      <c r="LMS5" s="52"/>
      <c r="LMT5" s="52"/>
      <c r="LMU5" s="52"/>
      <c r="LMV5" s="52"/>
      <c r="LMW5" s="52"/>
      <c r="LMX5" s="52"/>
      <c r="LMY5" s="52"/>
      <c r="LMZ5" s="52"/>
      <c r="LNA5" s="52"/>
      <c r="LNB5" s="52"/>
      <c r="LNC5" s="52"/>
      <c r="LND5" s="52"/>
      <c r="LNE5" s="52"/>
      <c r="LNF5" s="52"/>
      <c r="LNG5" s="52"/>
      <c r="LNH5" s="52"/>
      <c r="LNI5" s="52"/>
      <c r="LNJ5" s="52"/>
      <c r="LNK5" s="52"/>
      <c r="LNL5" s="52"/>
      <c r="LNM5" s="52"/>
      <c r="LNN5" s="52"/>
      <c r="LNO5" s="52"/>
      <c r="LNP5" s="52"/>
      <c r="LNQ5" s="52"/>
      <c r="LNR5" s="52"/>
      <c r="LNS5" s="52"/>
      <c r="LNT5" s="52"/>
      <c r="LNU5" s="52"/>
      <c r="LNV5" s="52"/>
      <c r="LNW5" s="52"/>
      <c r="LNX5" s="52"/>
      <c r="LNY5" s="52"/>
      <c r="LNZ5" s="52"/>
      <c r="LOA5" s="52"/>
      <c r="LOB5" s="52"/>
      <c r="LOC5" s="52"/>
      <c r="LOD5" s="52"/>
      <c r="LOE5" s="52"/>
      <c r="LOF5" s="52"/>
      <c r="LOG5" s="52"/>
      <c r="LOH5" s="52"/>
      <c r="LOI5" s="52"/>
      <c r="LOJ5" s="52"/>
      <c r="LOK5" s="52"/>
      <c r="LOL5" s="52"/>
      <c r="LOM5" s="52"/>
      <c r="LON5" s="52"/>
      <c r="LOO5" s="52"/>
      <c r="LOP5" s="52"/>
      <c r="LOQ5" s="52"/>
      <c r="LOR5" s="52"/>
      <c r="LOS5" s="52"/>
      <c r="LOT5" s="52"/>
      <c r="LOU5" s="52"/>
      <c r="LOV5" s="52"/>
      <c r="LOW5" s="52"/>
      <c r="LOX5" s="52"/>
      <c r="LOY5" s="52"/>
      <c r="LOZ5" s="52"/>
      <c r="LPA5" s="52"/>
      <c r="LPB5" s="52"/>
      <c r="LPC5" s="52"/>
      <c r="LPD5" s="52"/>
      <c r="LPE5" s="52"/>
      <c r="LPF5" s="52"/>
      <c r="LPG5" s="52"/>
      <c r="LPH5" s="52"/>
      <c r="LPI5" s="52"/>
      <c r="LPJ5" s="52"/>
      <c r="LPK5" s="52"/>
      <c r="LPL5" s="52"/>
      <c r="LPM5" s="52"/>
      <c r="LPN5" s="52"/>
      <c r="LPO5" s="52"/>
      <c r="LPP5" s="52"/>
      <c r="LPQ5" s="52"/>
      <c r="LPR5" s="52"/>
      <c r="LPS5" s="52"/>
      <c r="LPT5" s="52"/>
      <c r="LPU5" s="52"/>
      <c r="LPV5" s="52"/>
      <c r="LPW5" s="52"/>
      <c r="LPX5" s="52"/>
      <c r="LPY5" s="52"/>
      <c r="LPZ5" s="52"/>
      <c r="LQA5" s="52"/>
      <c r="LQB5" s="52"/>
      <c r="LQC5" s="52"/>
      <c r="LQD5" s="52"/>
      <c r="LQE5" s="52"/>
      <c r="LQF5" s="52"/>
      <c r="LQG5" s="52"/>
      <c r="LQH5" s="52"/>
      <c r="LQI5" s="52"/>
      <c r="LQJ5" s="52"/>
      <c r="LQK5" s="52"/>
      <c r="LQL5" s="52"/>
      <c r="LQM5" s="52"/>
      <c r="LQN5" s="52"/>
      <c r="LQO5" s="52"/>
      <c r="LQP5" s="52"/>
      <c r="LQQ5" s="52"/>
      <c r="LQR5" s="52"/>
      <c r="LQS5" s="52"/>
      <c r="LQT5" s="52"/>
      <c r="LQU5" s="52"/>
      <c r="LQV5" s="52"/>
      <c r="LQW5" s="52"/>
      <c r="LQX5" s="52"/>
      <c r="LQY5" s="52"/>
      <c r="LQZ5" s="52"/>
      <c r="LRA5" s="52"/>
      <c r="LRB5" s="52"/>
      <c r="LRC5" s="52"/>
      <c r="LRD5" s="52"/>
      <c r="LRE5" s="52"/>
      <c r="LRF5" s="52"/>
      <c r="LRG5" s="52"/>
      <c r="LRH5" s="52"/>
      <c r="LRI5" s="52"/>
      <c r="LRJ5" s="52"/>
      <c r="LRK5" s="52"/>
      <c r="LRL5" s="52"/>
      <c r="LRM5" s="52"/>
      <c r="LRN5" s="52"/>
      <c r="LRO5" s="52"/>
      <c r="LRP5" s="52"/>
      <c r="LRQ5" s="52"/>
      <c r="LRR5" s="52"/>
      <c r="LRS5" s="52"/>
      <c r="LRT5" s="52"/>
      <c r="LRU5" s="52"/>
      <c r="LRV5" s="52"/>
      <c r="LRW5" s="52"/>
      <c r="LRX5" s="52"/>
      <c r="LRY5" s="52"/>
      <c r="LRZ5" s="52"/>
      <c r="LSA5" s="52"/>
      <c r="LSB5" s="52"/>
      <c r="LSC5" s="52"/>
      <c r="LSD5" s="52"/>
      <c r="LSE5" s="52"/>
      <c r="LSF5" s="52"/>
      <c r="LSG5" s="52"/>
      <c r="LSH5" s="52"/>
      <c r="LSI5" s="52"/>
      <c r="LSJ5" s="52"/>
      <c r="LSK5" s="52"/>
      <c r="LSL5" s="52"/>
      <c r="LSM5" s="52"/>
      <c r="LSN5" s="52"/>
      <c r="LSO5" s="52"/>
      <c r="LSP5" s="52"/>
      <c r="LSQ5" s="52"/>
      <c r="LSR5" s="52"/>
      <c r="LSS5" s="52"/>
      <c r="LST5" s="52"/>
      <c r="LSU5" s="52"/>
      <c r="LSV5" s="52"/>
      <c r="LSW5" s="52"/>
      <c r="LSX5" s="52"/>
      <c r="LSY5" s="52"/>
      <c r="LSZ5" s="52"/>
      <c r="LTA5" s="52"/>
      <c r="LTB5" s="52"/>
      <c r="LTC5" s="52"/>
      <c r="LTD5" s="52"/>
      <c r="LTE5" s="52"/>
      <c r="LTF5" s="52"/>
      <c r="LTG5" s="52"/>
      <c r="LTH5" s="52"/>
      <c r="LTI5" s="52"/>
      <c r="LTJ5" s="52"/>
      <c r="LTK5" s="52"/>
      <c r="LTL5" s="52"/>
      <c r="LTM5" s="52"/>
      <c r="LTN5" s="52"/>
      <c r="LTO5" s="52"/>
      <c r="LTP5" s="52"/>
      <c r="LTQ5" s="52"/>
      <c r="LTR5" s="52"/>
      <c r="LTS5" s="52"/>
      <c r="LTT5" s="52"/>
      <c r="LTU5" s="52"/>
      <c r="LTV5" s="52"/>
      <c r="LTW5" s="52"/>
      <c r="LTX5" s="52"/>
      <c r="LTY5" s="52"/>
      <c r="LTZ5" s="52"/>
      <c r="LUA5" s="52"/>
      <c r="LUB5" s="52"/>
      <c r="LUC5" s="52"/>
      <c r="LUD5" s="52"/>
      <c r="LUE5" s="52"/>
      <c r="LUF5" s="52"/>
      <c r="LUG5" s="52"/>
      <c r="LUH5" s="52"/>
      <c r="LUI5" s="52"/>
      <c r="LUJ5" s="52"/>
      <c r="LUK5" s="52"/>
      <c r="LUL5" s="52"/>
      <c r="LUM5" s="52"/>
      <c r="LUN5" s="52"/>
      <c r="LUO5" s="52"/>
      <c r="LUP5" s="52"/>
      <c r="LUQ5" s="52"/>
      <c r="LUR5" s="52"/>
      <c r="LUS5" s="52"/>
      <c r="LUT5" s="52"/>
      <c r="LUU5" s="52"/>
      <c r="LUV5" s="52"/>
      <c r="LUW5" s="52"/>
      <c r="LUX5" s="52"/>
      <c r="LUY5" s="52"/>
      <c r="LUZ5" s="52"/>
      <c r="LVA5" s="52"/>
      <c r="LVB5" s="52"/>
      <c r="LVC5" s="52"/>
      <c r="LVD5" s="52"/>
      <c r="LVE5" s="52"/>
      <c r="LVF5" s="52"/>
      <c r="LVG5" s="52"/>
      <c r="LVH5" s="52"/>
      <c r="LVI5" s="52"/>
      <c r="LVJ5" s="52"/>
      <c r="LVK5" s="52"/>
      <c r="LVL5" s="52"/>
      <c r="LVM5" s="52"/>
      <c r="LVN5" s="52"/>
      <c r="LVO5" s="52"/>
      <c r="LVP5" s="52"/>
      <c r="LVQ5" s="52"/>
      <c r="LVR5" s="52"/>
      <c r="LVS5" s="52"/>
      <c r="LVT5" s="52"/>
      <c r="LVU5" s="52"/>
      <c r="LVV5" s="52"/>
      <c r="LVW5" s="52"/>
      <c r="LVX5" s="52"/>
      <c r="LVY5" s="52"/>
      <c r="LVZ5" s="52"/>
      <c r="LWA5" s="52"/>
      <c r="LWB5" s="52"/>
      <c r="LWC5" s="52"/>
      <c r="LWD5" s="52"/>
      <c r="LWE5" s="52"/>
      <c r="LWF5" s="52"/>
      <c r="LWG5" s="52"/>
      <c r="LWH5" s="52"/>
      <c r="LWI5" s="52"/>
      <c r="LWJ5" s="52"/>
      <c r="LWK5" s="52"/>
      <c r="LWL5" s="52"/>
      <c r="LWM5" s="52"/>
      <c r="LWN5" s="52"/>
      <c r="LWO5" s="52"/>
      <c r="LWP5" s="52"/>
      <c r="LWQ5" s="52"/>
      <c r="LWR5" s="52"/>
      <c r="LWS5" s="52"/>
      <c r="LWT5" s="52"/>
      <c r="LWU5" s="52"/>
      <c r="LWV5" s="52"/>
      <c r="LWW5" s="52"/>
      <c r="LWX5" s="52"/>
      <c r="LWY5" s="52"/>
      <c r="LWZ5" s="52"/>
      <c r="LXA5" s="52"/>
      <c r="LXB5" s="52"/>
      <c r="LXC5" s="52"/>
      <c r="LXD5" s="52"/>
      <c r="LXE5" s="52"/>
      <c r="LXF5" s="52"/>
      <c r="LXG5" s="52"/>
      <c r="LXH5" s="52"/>
      <c r="LXI5" s="52"/>
      <c r="LXJ5" s="52"/>
      <c r="LXK5" s="52"/>
      <c r="LXL5" s="52"/>
      <c r="LXM5" s="52"/>
      <c r="LXN5" s="52"/>
      <c r="LXO5" s="52"/>
      <c r="LXP5" s="52"/>
      <c r="LXQ5" s="52"/>
      <c r="LXR5" s="52"/>
      <c r="LXS5" s="52"/>
      <c r="LXT5" s="52"/>
      <c r="LXU5" s="52"/>
      <c r="LXV5" s="52"/>
      <c r="LXW5" s="52"/>
      <c r="LXX5" s="52"/>
      <c r="LXY5" s="52"/>
      <c r="LXZ5" s="52"/>
      <c r="LYA5" s="52"/>
      <c r="LYB5" s="52"/>
      <c r="LYC5" s="52"/>
      <c r="LYD5" s="52"/>
      <c r="LYE5" s="52"/>
      <c r="LYF5" s="52"/>
      <c r="LYG5" s="52"/>
      <c r="LYH5" s="52"/>
      <c r="LYI5" s="52"/>
      <c r="LYJ5" s="52"/>
      <c r="LYK5" s="52"/>
      <c r="LYL5" s="52"/>
      <c r="LYM5" s="52"/>
      <c r="LYN5" s="52"/>
      <c r="LYO5" s="52"/>
      <c r="LYP5" s="52"/>
      <c r="LYQ5" s="52"/>
      <c r="LYR5" s="52"/>
      <c r="LYS5" s="52"/>
      <c r="LYT5" s="52"/>
      <c r="LYU5" s="52"/>
      <c r="LYV5" s="52"/>
      <c r="LYW5" s="52"/>
      <c r="LYX5" s="52"/>
      <c r="LYY5" s="52"/>
      <c r="LYZ5" s="52"/>
      <c r="LZA5" s="52"/>
      <c r="LZB5" s="52"/>
      <c r="LZC5" s="52"/>
      <c r="LZD5" s="52"/>
      <c r="LZE5" s="52"/>
      <c r="LZF5" s="52"/>
      <c r="LZG5" s="52"/>
      <c r="LZH5" s="52"/>
      <c r="LZI5" s="52"/>
      <c r="LZJ5" s="52"/>
      <c r="LZK5" s="52"/>
      <c r="LZL5" s="52"/>
      <c r="LZM5" s="52"/>
      <c r="LZN5" s="52"/>
      <c r="LZO5" s="52"/>
      <c r="LZP5" s="52"/>
      <c r="LZQ5" s="52"/>
      <c r="LZR5" s="52"/>
      <c r="LZS5" s="52"/>
      <c r="LZT5" s="52"/>
      <c r="LZU5" s="52"/>
      <c r="LZV5" s="52"/>
      <c r="LZW5" s="52"/>
      <c r="LZX5" s="52"/>
      <c r="LZY5" s="52"/>
      <c r="LZZ5" s="52"/>
      <c r="MAA5" s="52"/>
      <c r="MAB5" s="52"/>
      <c r="MAC5" s="52"/>
      <c r="MAD5" s="52"/>
      <c r="MAE5" s="52"/>
      <c r="MAF5" s="52"/>
      <c r="MAG5" s="52"/>
      <c r="MAH5" s="52"/>
      <c r="MAI5" s="52"/>
      <c r="MAJ5" s="52"/>
      <c r="MAK5" s="52"/>
      <c r="MAL5" s="52"/>
      <c r="MAM5" s="52"/>
      <c r="MAN5" s="52"/>
      <c r="MAO5" s="52"/>
      <c r="MAP5" s="52"/>
      <c r="MAQ5" s="52"/>
      <c r="MAR5" s="52"/>
      <c r="MAS5" s="52"/>
      <c r="MAT5" s="52"/>
      <c r="MAU5" s="52"/>
      <c r="MAV5" s="52"/>
      <c r="MAW5" s="52"/>
      <c r="MAX5" s="52"/>
      <c r="MAY5" s="52"/>
      <c r="MAZ5" s="52"/>
      <c r="MBA5" s="52"/>
      <c r="MBB5" s="52"/>
      <c r="MBC5" s="52"/>
      <c r="MBD5" s="52"/>
      <c r="MBE5" s="52"/>
      <c r="MBF5" s="52"/>
      <c r="MBG5" s="52"/>
      <c r="MBH5" s="52"/>
      <c r="MBI5" s="52"/>
      <c r="MBJ5" s="52"/>
      <c r="MBK5" s="52"/>
      <c r="MBL5" s="52"/>
      <c r="MBM5" s="52"/>
      <c r="MBN5" s="52"/>
      <c r="MBO5" s="52"/>
      <c r="MBP5" s="52"/>
      <c r="MBQ5" s="52"/>
      <c r="MBR5" s="52"/>
      <c r="MBS5" s="52"/>
      <c r="MBT5" s="52"/>
      <c r="MBU5" s="52"/>
      <c r="MBV5" s="52"/>
      <c r="MBW5" s="52"/>
      <c r="MBX5" s="52"/>
      <c r="MBY5" s="52"/>
      <c r="MBZ5" s="52"/>
      <c r="MCA5" s="52"/>
      <c r="MCB5" s="52"/>
      <c r="MCC5" s="52"/>
      <c r="MCD5" s="52"/>
      <c r="MCE5" s="52"/>
      <c r="MCF5" s="52"/>
      <c r="MCG5" s="52"/>
      <c r="MCH5" s="52"/>
      <c r="MCI5" s="52"/>
      <c r="MCJ5" s="52"/>
      <c r="MCK5" s="52"/>
      <c r="MCL5" s="52"/>
      <c r="MCM5" s="52"/>
      <c r="MCN5" s="52"/>
      <c r="MCO5" s="52"/>
      <c r="MCP5" s="52"/>
      <c r="MCQ5" s="52"/>
      <c r="MCR5" s="52"/>
      <c r="MCS5" s="52"/>
      <c r="MCT5" s="52"/>
      <c r="MCU5" s="52"/>
      <c r="MCV5" s="52"/>
      <c r="MCW5" s="52"/>
      <c r="MCX5" s="52"/>
      <c r="MCY5" s="52"/>
      <c r="MCZ5" s="52"/>
      <c r="MDA5" s="52"/>
      <c r="MDB5" s="52"/>
      <c r="MDC5" s="52"/>
      <c r="MDD5" s="52"/>
      <c r="MDE5" s="52"/>
      <c r="MDF5" s="52"/>
      <c r="MDG5" s="52"/>
      <c r="MDH5" s="52"/>
      <c r="MDI5" s="52"/>
      <c r="MDJ5" s="52"/>
      <c r="MDK5" s="52"/>
      <c r="MDL5" s="52"/>
      <c r="MDM5" s="52"/>
      <c r="MDN5" s="52"/>
      <c r="MDO5" s="52"/>
      <c r="MDP5" s="52"/>
      <c r="MDQ5" s="52"/>
      <c r="MDR5" s="52"/>
      <c r="MDS5" s="52"/>
      <c r="MDT5" s="52"/>
      <c r="MDU5" s="52"/>
      <c r="MDV5" s="52"/>
      <c r="MDW5" s="52"/>
      <c r="MDX5" s="52"/>
      <c r="MDY5" s="52"/>
      <c r="MDZ5" s="52"/>
      <c r="MEA5" s="52"/>
      <c r="MEB5" s="52"/>
      <c r="MEC5" s="52"/>
      <c r="MED5" s="52"/>
      <c r="MEE5" s="52"/>
      <c r="MEF5" s="52"/>
      <c r="MEG5" s="52"/>
      <c r="MEH5" s="52"/>
      <c r="MEI5" s="52"/>
      <c r="MEJ5" s="52"/>
      <c r="MEK5" s="52"/>
      <c r="MEL5" s="52"/>
      <c r="MEM5" s="52"/>
      <c r="MEN5" s="52"/>
      <c r="MEO5" s="52"/>
      <c r="MEP5" s="52"/>
      <c r="MEQ5" s="52"/>
      <c r="MER5" s="52"/>
      <c r="MES5" s="52"/>
      <c r="MET5" s="52"/>
      <c r="MEU5" s="52"/>
      <c r="MEV5" s="52"/>
      <c r="MEW5" s="52"/>
      <c r="MEX5" s="52"/>
      <c r="MEY5" s="52"/>
      <c r="MEZ5" s="52"/>
      <c r="MFA5" s="52"/>
      <c r="MFB5" s="52"/>
      <c r="MFC5" s="52"/>
      <c r="MFD5" s="52"/>
      <c r="MFE5" s="52"/>
      <c r="MFF5" s="52"/>
      <c r="MFG5" s="52"/>
      <c r="MFH5" s="52"/>
      <c r="MFI5" s="52"/>
      <c r="MFJ5" s="52"/>
      <c r="MFK5" s="52"/>
      <c r="MFL5" s="52"/>
      <c r="MFM5" s="52"/>
      <c r="MFN5" s="52"/>
      <c r="MFO5" s="52"/>
      <c r="MFP5" s="52"/>
      <c r="MFQ5" s="52"/>
      <c r="MFR5" s="52"/>
      <c r="MFS5" s="52"/>
      <c r="MFT5" s="52"/>
      <c r="MFU5" s="52"/>
      <c r="MFV5" s="52"/>
      <c r="MFW5" s="52"/>
      <c r="MFX5" s="52"/>
      <c r="MFY5" s="52"/>
      <c r="MFZ5" s="52"/>
      <c r="MGA5" s="52"/>
      <c r="MGB5" s="52"/>
      <c r="MGC5" s="52"/>
      <c r="MGD5" s="52"/>
      <c r="MGE5" s="52"/>
      <c r="MGF5" s="52"/>
      <c r="MGG5" s="52"/>
      <c r="MGH5" s="52"/>
      <c r="MGI5" s="52"/>
      <c r="MGJ5" s="52"/>
      <c r="MGK5" s="52"/>
      <c r="MGL5" s="52"/>
      <c r="MGM5" s="52"/>
      <c r="MGN5" s="52"/>
      <c r="MGO5" s="52"/>
      <c r="MGP5" s="52"/>
      <c r="MGQ5" s="52"/>
      <c r="MGR5" s="52"/>
      <c r="MGS5" s="52"/>
      <c r="MGT5" s="52"/>
      <c r="MGU5" s="52"/>
      <c r="MGV5" s="52"/>
      <c r="MGW5" s="52"/>
      <c r="MGX5" s="52"/>
      <c r="MGY5" s="52"/>
      <c r="MGZ5" s="52"/>
      <c r="MHA5" s="52"/>
      <c r="MHB5" s="52"/>
      <c r="MHC5" s="52"/>
      <c r="MHD5" s="52"/>
      <c r="MHE5" s="52"/>
      <c r="MHF5" s="52"/>
      <c r="MHG5" s="52"/>
      <c r="MHH5" s="52"/>
      <c r="MHI5" s="52"/>
      <c r="MHJ5" s="52"/>
      <c r="MHK5" s="52"/>
      <c r="MHL5" s="52"/>
      <c r="MHM5" s="52"/>
      <c r="MHN5" s="52"/>
      <c r="MHO5" s="52"/>
      <c r="MHP5" s="52"/>
      <c r="MHQ5" s="52"/>
      <c r="MHR5" s="52"/>
      <c r="MHS5" s="52"/>
      <c r="MHT5" s="52"/>
      <c r="MHU5" s="52"/>
      <c r="MHV5" s="52"/>
      <c r="MHW5" s="52"/>
      <c r="MHX5" s="52"/>
      <c r="MHY5" s="52"/>
      <c r="MHZ5" s="52"/>
      <c r="MIA5" s="52"/>
      <c r="MIB5" s="52"/>
      <c r="MIC5" s="52"/>
      <c r="MID5" s="52"/>
      <c r="MIE5" s="52"/>
      <c r="MIF5" s="52"/>
      <c r="MIG5" s="52"/>
      <c r="MIH5" s="52"/>
      <c r="MII5" s="52"/>
      <c r="MIJ5" s="52"/>
      <c r="MIK5" s="52"/>
      <c r="MIL5" s="52"/>
      <c r="MIM5" s="52"/>
      <c r="MIN5" s="52"/>
      <c r="MIO5" s="52"/>
      <c r="MIP5" s="52"/>
      <c r="MIQ5" s="52"/>
      <c r="MIR5" s="52"/>
      <c r="MIS5" s="52"/>
      <c r="MIT5" s="52"/>
      <c r="MIU5" s="52"/>
      <c r="MIV5" s="52"/>
      <c r="MIW5" s="52"/>
      <c r="MIX5" s="52"/>
      <c r="MIY5" s="52"/>
      <c r="MIZ5" s="52"/>
      <c r="MJA5" s="52"/>
      <c r="MJB5" s="52"/>
      <c r="MJC5" s="52"/>
      <c r="MJD5" s="52"/>
      <c r="MJE5" s="52"/>
      <c r="MJF5" s="52"/>
      <c r="MJG5" s="52"/>
      <c r="MJH5" s="52"/>
      <c r="MJI5" s="52"/>
      <c r="MJJ5" s="52"/>
      <c r="MJK5" s="52"/>
      <c r="MJL5" s="52"/>
      <c r="MJM5" s="52"/>
      <c r="MJN5" s="52"/>
      <c r="MJO5" s="52"/>
      <c r="MJP5" s="52"/>
      <c r="MJQ5" s="52"/>
      <c r="MJR5" s="52"/>
      <c r="MJS5" s="52"/>
      <c r="MJT5" s="52"/>
      <c r="MJU5" s="52"/>
      <c r="MJV5" s="52"/>
      <c r="MJW5" s="52"/>
      <c r="MJX5" s="52"/>
      <c r="MJY5" s="52"/>
      <c r="MJZ5" s="52"/>
      <c r="MKA5" s="52"/>
      <c r="MKB5" s="52"/>
      <c r="MKC5" s="52"/>
      <c r="MKD5" s="52"/>
      <c r="MKE5" s="52"/>
      <c r="MKF5" s="52"/>
      <c r="MKG5" s="52"/>
      <c r="MKH5" s="52"/>
      <c r="MKI5" s="52"/>
      <c r="MKJ5" s="52"/>
      <c r="MKK5" s="52"/>
      <c r="MKL5" s="52"/>
      <c r="MKM5" s="52"/>
      <c r="MKN5" s="52"/>
      <c r="MKO5" s="52"/>
      <c r="MKP5" s="52"/>
      <c r="MKQ5" s="52"/>
      <c r="MKR5" s="52"/>
      <c r="MKS5" s="52"/>
      <c r="MKT5" s="52"/>
      <c r="MKU5" s="52"/>
      <c r="MKV5" s="52"/>
      <c r="MKW5" s="52"/>
      <c r="MKX5" s="52"/>
      <c r="MKY5" s="52"/>
      <c r="MKZ5" s="52"/>
      <c r="MLA5" s="52"/>
      <c r="MLB5" s="52"/>
      <c r="MLC5" s="52"/>
      <c r="MLD5" s="52"/>
      <c r="MLE5" s="52"/>
      <c r="MLF5" s="52"/>
      <c r="MLG5" s="52"/>
      <c r="MLH5" s="52"/>
      <c r="MLI5" s="52"/>
      <c r="MLJ5" s="52"/>
      <c r="MLK5" s="52"/>
      <c r="MLL5" s="52"/>
      <c r="MLM5" s="52"/>
      <c r="MLN5" s="52"/>
      <c r="MLO5" s="52"/>
      <c r="MLP5" s="52"/>
      <c r="MLQ5" s="52"/>
      <c r="MLR5" s="52"/>
      <c r="MLS5" s="52"/>
      <c r="MLT5" s="52"/>
      <c r="MLU5" s="52"/>
      <c r="MLV5" s="52"/>
      <c r="MLW5" s="52"/>
      <c r="MLX5" s="52"/>
      <c r="MLY5" s="52"/>
      <c r="MLZ5" s="52"/>
      <c r="MMA5" s="52"/>
      <c r="MMB5" s="52"/>
      <c r="MMC5" s="52"/>
      <c r="MMD5" s="52"/>
      <c r="MME5" s="52"/>
      <c r="MMF5" s="52"/>
      <c r="MMG5" s="52"/>
      <c r="MMH5" s="52"/>
      <c r="MMI5" s="52"/>
      <c r="MMJ5" s="52"/>
      <c r="MMK5" s="52"/>
      <c r="MML5" s="52"/>
      <c r="MMM5" s="52"/>
      <c r="MMN5" s="52"/>
      <c r="MMO5" s="52"/>
      <c r="MMP5" s="52"/>
      <c r="MMQ5" s="52"/>
      <c r="MMR5" s="52"/>
      <c r="MMS5" s="52"/>
      <c r="MMT5" s="52"/>
      <c r="MMU5" s="52"/>
      <c r="MMV5" s="52"/>
      <c r="MMW5" s="52"/>
      <c r="MMX5" s="52"/>
      <c r="MMY5" s="52"/>
      <c r="MMZ5" s="52"/>
      <c r="MNA5" s="52"/>
      <c r="MNB5" s="52"/>
      <c r="MNC5" s="52"/>
      <c r="MND5" s="52"/>
      <c r="MNE5" s="52"/>
      <c r="MNF5" s="52"/>
      <c r="MNG5" s="52"/>
      <c r="MNH5" s="52"/>
      <c r="MNI5" s="52"/>
      <c r="MNJ5" s="52"/>
      <c r="MNK5" s="52"/>
      <c r="MNL5" s="52"/>
      <c r="MNM5" s="52"/>
      <c r="MNN5" s="52"/>
      <c r="MNO5" s="52"/>
      <c r="MNP5" s="52"/>
      <c r="MNQ5" s="52"/>
      <c r="MNR5" s="52"/>
      <c r="MNS5" s="52"/>
      <c r="MNT5" s="52"/>
      <c r="MNU5" s="52"/>
      <c r="MNV5" s="52"/>
      <c r="MNW5" s="52"/>
      <c r="MNX5" s="52"/>
      <c r="MNY5" s="52"/>
      <c r="MNZ5" s="52"/>
      <c r="MOA5" s="52"/>
      <c r="MOB5" s="52"/>
      <c r="MOC5" s="52"/>
      <c r="MOD5" s="52"/>
      <c r="MOE5" s="52"/>
      <c r="MOF5" s="52"/>
      <c r="MOG5" s="52"/>
      <c r="MOH5" s="52"/>
      <c r="MOI5" s="52"/>
      <c r="MOJ5" s="52"/>
      <c r="MOK5" s="52"/>
      <c r="MOL5" s="52"/>
      <c r="MOM5" s="52"/>
      <c r="MON5" s="52"/>
      <c r="MOO5" s="52"/>
      <c r="MOP5" s="52"/>
      <c r="MOQ5" s="52"/>
      <c r="MOR5" s="52"/>
      <c r="MOS5" s="52"/>
      <c r="MOT5" s="52"/>
      <c r="MOU5" s="52"/>
      <c r="MOV5" s="52"/>
      <c r="MOW5" s="52"/>
      <c r="MOX5" s="52"/>
      <c r="MOY5" s="52"/>
      <c r="MOZ5" s="52"/>
      <c r="MPA5" s="52"/>
      <c r="MPB5" s="52"/>
      <c r="MPC5" s="52"/>
      <c r="MPD5" s="52"/>
      <c r="MPE5" s="52"/>
      <c r="MPF5" s="52"/>
      <c r="MPG5" s="52"/>
      <c r="MPH5" s="52"/>
      <c r="MPI5" s="52"/>
      <c r="MPJ5" s="52"/>
      <c r="MPK5" s="52"/>
      <c r="MPL5" s="52"/>
      <c r="MPM5" s="52"/>
      <c r="MPN5" s="52"/>
      <c r="MPO5" s="52"/>
      <c r="MPP5" s="52"/>
      <c r="MPQ5" s="52"/>
      <c r="MPR5" s="52"/>
      <c r="MPS5" s="52"/>
      <c r="MPT5" s="52"/>
      <c r="MPU5" s="52"/>
      <c r="MPV5" s="52"/>
      <c r="MPW5" s="52"/>
      <c r="MPX5" s="52"/>
      <c r="MPY5" s="52"/>
      <c r="MPZ5" s="52"/>
      <c r="MQA5" s="52"/>
      <c r="MQB5" s="52"/>
      <c r="MQC5" s="52"/>
      <c r="MQD5" s="52"/>
      <c r="MQE5" s="52"/>
      <c r="MQF5" s="52"/>
      <c r="MQG5" s="52"/>
      <c r="MQH5" s="52"/>
      <c r="MQI5" s="52"/>
      <c r="MQJ5" s="52"/>
      <c r="MQK5" s="52"/>
      <c r="MQL5" s="52"/>
      <c r="MQM5" s="52"/>
      <c r="MQN5" s="52"/>
      <c r="MQO5" s="52"/>
      <c r="MQP5" s="52"/>
      <c r="MQQ5" s="52"/>
      <c r="MQR5" s="52"/>
      <c r="MQS5" s="52"/>
      <c r="MQT5" s="52"/>
      <c r="MQU5" s="52"/>
      <c r="MQV5" s="52"/>
      <c r="MQW5" s="52"/>
      <c r="MQX5" s="52"/>
      <c r="MQY5" s="52"/>
      <c r="MQZ5" s="52"/>
      <c r="MRA5" s="52"/>
      <c r="MRB5" s="52"/>
      <c r="MRC5" s="52"/>
      <c r="MRD5" s="52"/>
      <c r="MRE5" s="52"/>
      <c r="MRF5" s="52"/>
      <c r="MRG5" s="52"/>
      <c r="MRH5" s="52"/>
      <c r="MRI5" s="52"/>
      <c r="MRJ5" s="52"/>
      <c r="MRK5" s="52"/>
      <c r="MRL5" s="52"/>
      <c r="MRM5" s="52"/>
      <c r="MRN5" s="52"/>
      <c r="MRO5" s="52"/>
      <c r="MRP5" s="52"/>
      <c r="MRQ5" s="52"/>
      <c r="MRR5" s="52"/>
      <c r="MRS5" s="52"/>
      <c r="MRT5" s="52"/>
      <c r="MRU5" s="52"/>
      <c r="MRV5" s="52"/>
      <c r="MRW5" s="52"/>
      <c r="MRX5" s="52"/>
      <c r="MRY5" s="52"/>
      <c r="MRZ5" s="52"/>
      <c r="MSA5" s="52"/>
      <c r="MSB5" s="52"/>
      <c r="MSC5" s="52"/>
      <c r="MSD5" s="52"/>
      <c r="MSE5" s="52"/>
      <c r="MSF5" s="52"/>
      <c r="MSG5" s="52"/>
      <c r="MSH5" s="52"/>
      <c r="MSI5" s="52"/>
      <c r="MSJ5" s="52"/>
      <c r="MSK5" s="52"/>
      <c r="MSL5" s="52"/>
      <c r="MSM5" s="52"/>
      <c r="MSN5" s="52"/>
      <c r="MSO5" s="52"/>
      <c r="MSP5" s="52"/>
      <c r="MSQ5" s="52"/>
      <c r="MSR5" s="52"/>
      <c r="MSS5" s="52"/>
      <c r="MST5" s="52"/>
      <c r="MSU5" s="52"/>
      <c r="MSV5" s="52"/>
      <c r="MSW5" s="52"/>
      <c r="MSX5" s="52"/>
      <c r="MSY5" s="52"/>
      <c r="MSZ5" s="52"/>
      <c r="MTA5" s="52"/>
      <c r="MTB5" s="52"/>
      <c r="MTC5" s="52"/>
      <c r="MTD5" s="52"/>
      <c r="MTE5" s="52"/>
      <c r="MTF5" s="52"/>
      <c r="MTG5" s="52"/>
      <c r="MTH5" s="52"/>
      <c r="MTI5" s="52"/>
      <c r="MTJ5" s="52"/>
      <c r="MTK5" s="52"/>
      <c r="MTL5" s="52"/>
      <c r="MTM5" s="52"/>
      <c r="MTN5" s="52"/>
      <c r="MTO5" s="52"/>
      <c r="MTP5" s="52"/>
      <c r="MTQ5" s="52"/>
      <c r="MTR5" s="52"/>
      <c r="MTS5" s="52"/>
      <c r="MTT5" s="52"/>
      <c r="MTU5" s="52"/>
      <c r="MTV5" s="52"/>
      <c r="MTW5" s="52"/>
      <c r="MTX5" s="52"/>
      <c r="MTY5" s="52"/>
      <c r="MTZ5" s="52"/>
      <c r="MUA5" s="52"/>
      <c r="MUB5" s="52"/>
      <c r="MUC5" s="52"/>
      <c r="MUD5" s="52"/>
      <c r="MUE5" s="52"/>
      <c r="MUF5" s="52"/>
      <c r="MUG5" s="52"/>
      <c r="MUH5" s="52"/>
      <c r="MUI5" s="52"/>
      <c r="MUJ5" s="52"/>
      <c r="MUK5" s="52"/>
      <c r="MUL5" s="52"/>
      <c r="MUM5" s="52"/>
      <c r="MUN5" s="52"/>
      <c r="MUO5" s="52"/>
      <c r="MUP5" s="52"/>
      <c r="MUQ5" s="52"/>
      <c r="MUR5" s="52"/>
      <c r="MUS5" s="52"/>
      <c r="MUT5" s="52"/>
      <c r="MUU5" s="52"/>
      <c r="MUV5" s="52"/>
      <c r="MUW5" s="52"/>
      <c r="MUX5" s="52"/>
      <c r="MUY5" s="52"/>
      <c r="MUZ5" s="52"/>
      <c r="MVA5" s="52"/>
      <c r="MVB5" s="52"/>
      <c r="MVC5" s="52"/>
      <c r="MVD5" s="52"/>
      <c r="MVE5" s="52"/>
      <c r="MVF5" s="52"/>
      <c r="MVG5" s="52"/>
      <c r="MVH5" s="52"/>
      <c r="MVI5" s="52"/>
      <c r="MVJ5" s="52"/>
      <c r="MVK5" s="52"/>
      <c r="MVL5" s="52"/>
      <c r="MVM5" s="52"/>
      <c r="MVN5" s="52"/>
      <c r="MVO5" s="52"/>
      <c r="MVP5" s="52"/>
      <c r="MVQ5" s="52"/>
      <c r="MVR5" s="52"/>
      <c r="MVS5" s="52"/>
      <c r="MVT5" s="52"/>
      <c r="MVU5" s="52"/>
      <c r="MVV5" s="52"/>
      <c r="MVW5" s="52"/>
      <c r="MVX5" s="52"/>
      <c r="MVY5" s="52"/>
      <c r="MVZ5" s="52"/>
      <c r="MWA5" s="52"/>
      <c r="MWB5" s="52"/>
      <c r="MWC5" s="52"/>
      <c r="MWD5" s="52"/>
      <c r="MWE5" s="52"/>
      <c r="MWF5" s="52"/>
      <c r="MWG5" s="52"/>
      <c r="MWH5" s="52"/>
      <c r="MWI5" s="52"/>
      <c r="MWJ5" s="52"/>
      <c r="MWK5" s="52"/>
      <c r="MWL5" s="52"/>
      <c r="MWM5" s="52"/>
      <c r="MWN5" s="52"/>
      <c r="MWO5" s="52"/>
      <c r="MWP5" s="52"/>
      <c r="MWQ5" s="52"/>
      <c r="MWR5" s="52"/>
      <c r="MWS5" s="52"/>
      <c r="MWT5" s="52"/>
      <c r="MWU5" s="52"/>
      <c r="MWV5" s="52"/>
      <c r="MWW5" s="52"/>
      <c r="MWX5" s="52"/>
      <c r="MWY5" s="52"/>
      <c r="MWZ5" s="52"/>
      <c r="MXA5" s="52"/>
      <c r="MXB5" s="52"/>
      <c r="MXC5" s="52"/>
      <c r="MXD5" s="52"/>
      <c r="MXE5" s="52"/>
      <c r="MXF5" s="52"/>
      <c r="MXG5" s="52"/>
      <c r="MXH5" s="52"/>
      <c r="MXI5" s="52"/>
      <c r="MXJ5" s="52"/>
      <c r="MXK5" s="52"/>
      <c r="MXL5" s="52"/>
      <c r="MXM5" s="52"/>
      <c r="MXN5" s="52"/>
      <c r="MXO5" s="52"/>
      <c r="MXP5" s="52"/>
      <c r="MXQ5" s="52"/>
      <c r="MXR5" s="52"/>
      <c r="MXS5" s="52"/>
      <c r="MXT5" s="52"/>
      <c r="MXU5" s="52"/>
      <c r="MXV5" s="52"/>
      <c r="MXW5" s="52"/>
      <c r="MXX5" s="52"/>
      <c r="MXY5" s="52"/>
      <c r="MXZ5" s="52"/>
      <c r="MYA5" s="52"/>
      <c r="MYB5" s="52"/>
      <c r="MYC5" s="52"/>
      <c r="MYD5" s="52"/>
      <c r="MYE5" s="52"/>
      <c r="MYF5" s="52"/>
      <c r="MYG5" s="52"/>
      <c r="MYH5" s="52"/>
      <c r="MYI5" s="52"/>
      <c r="MYJ5" s="52"/>
      <c r="MYK5" s="52"/>
      <c r="MYL5" s="52"/>
      <c r="MYM5" s="52"/>
      <c r="MYN5" s="52"/>
      <c r="MYO5" s="52"/>
      <c r="MYP5" s="52"/>
      <c r="MYQ5" s="52"/>
      <c r="MYR5" s="52"/>
      <c r="MYS5" s="52"/>
      <c r="MYT5" s="52"/>
      <c r="MYU5" s="52"/>
      <c r="MYV5" s="52"/>
      <c r="MYW5" s="52"/>
      <c r="MYX5" s="52"/>
      <c r="MYY5" s="52"/>
      <c r="MYZ5" s="52"/>
      <c r="MZA5" s="52"/>
      <c r="MZB5" s="52"/>
      <c r="MZC5" s="52"/>
      <c r="MZD5" s="52"/>
      <c r="MZE5" s="52"/>
      <c r="MZF5" s="52"/>
      <c r="MZG5" s="52"/>
      <c r="MZH5" s="52"/>
      <c r="MZI5" s="52"/>
      <c r="MZJ5" s="52"/>
      <c r="MZK5" s="52"/>
      <c r="MZL5" s="52"/>
      <c r="MZM5" s="52"/>
      <c r="MZN5" s="52"/>
      <c r="MZO5" s="52"/>
      <c r="MZP5" s="52"/>
      <c r="MZQ5" s="52"/>
      <c r="MZR5" s="52"/>
      <c r="MZS5" s="52"/>
      <c r="MZT5" s="52"/>
      <c r="MZU5" s="52"/>
      <c r="MZV5" s="52"/>
      <c r="MZW5" s="52"/>
      <c r="MZX5" s="52"/>
      <c r="MZY5" s="52"/>
      <c r="MZZ5" s="52"/>
      <c r="NAA5" s="52"/>
      <c r="NAB5" s="52"/>
      <c r="NAC5" s="52"/>
      <c r="NAD5" s="52"/>
      <c r="NAE5" s="52"/>
      <c r="NAF5" s="52"/>
      <c r="NAG5" s="52"/>
      <c r="NAH5" s="52"/>
      <c r="NAI5" s="52"/>
      <c r="NAJ5" s="52"/>
      <c r="NAK5" s="52"/>
      <c r="NAL5" s="52"/>
      <c r="NAM5" s="52"/>
      <c r="NAN5" s="52"/>
      <c r="NAO5" s="52"/>
      <c r="NAP5" s="52"/>
      <c r="NAQ5" s="52"/>
      <c r="NAR5" s="52"/>
      <c r="NAS5" s="52"/>
      <c r="NAT5" s="52"/>
      <c r="NAU5" s="52"/>
      <c r="NAV5" s="52"/>
      <c r="NAW5" s="52"/>
      <c r="NAX5" s="52"/>
      <c r="NAY5" s="52"/>
      <c r="NAZ5" s="52"/>
      <c r="NBA5" s="52"/>
      <c r="NBB5" s="52"/>
      <c r="NBC5" s="52"/>
      <c r="NBD5" s="52"/>
      <c r="NBE5" s="52"/>
      <c r="NBF5" s="52"/>
      <c r="NBG5" s="52"/>
      <c r="NBH5" s="52"/>
      <c r="NBI5" s="52"/>
      <c r="NBJ5" s="52"/>
      <c r="NBK5" s="52"/>
      <c r="NBL5" s="52"/>
      <c r="NBM5" s="52"/>
      <c r="NBN5" s="52"/>
      <c r="NBO5" s="52"/>
      <c r="NBP5" s="52"/>
      <c r="NBQ5" s="52"/>
      <c r="NBR5" s="52"/>
      <c r="NBS5" s="52"/>
      <c r="NBT5" s="52"/>
      <c r="NBU5" s="52"/>
      <c r="NBV5" s="52"/>
      <c r="NBW5" s="52"/>
      <c r="NBX5" s="52"/>
      <c r="NBY5" s="52"/>
      <c r="NBZ5" s="52"/>
      <c r="NCA5" s="52"/>
      <c r="NCB5" s="52"/>
      <c r="NCC5" s="52"/>
      <c r="NCD5" s="52"/>
      <c r="NCE5" s="52"/>
      <c r="NCF5" s="52"/>
      <c r="NCG5" s="52"/>
      <c r="NCH5" s="52"/>
      <c r="NCI5" s="52"/>
      <c r="NCJ5" s="52"/>
      <c r="NCK5" s="52"/>
      <c r="NCL5" s="52"/>
      <c r="NCM5" s="52"/>
      <c r="NCN5" s="52"/>
      <c r="NCO5" s="52"/>
      <c r="NCP5" s="52"/>
      <c r="NCQ5" s="52"/>
      <c r="NCR5" s="52"/>
      <c r="NCS5" s="52"/>
      <c r="NCT5" s="52"/>
      <c r="NCU5" s="52"/>
      <c r="NCV5" s="52"/>
      <c r="NCW5" s="52"/>
      <c r="NCX5" s="52"/>
      <c r="NCY5" s="52"/>
      <c r="NCZ5" s="52"/>
      <c r="NDA5" s="52"/>
      <c r="NDB5" s="52"/>
      <c r="NDC5" s="52"/>
      <c r="NDD5" s="52"/>
      <c r="NDE5" s="52"/>
      <c r="NDF5" s="52"/>
      <c r="NDG5" s="52"/>
      <c r="NDH5" s="52"/>
      <c r="NDI5" s="52"/>
      <c r="NDJ5" s="52"/>
      <c r="NDK5" s="52"/>
      <c r="NDL5" s="52"/>
      <c r="NDM5" s="52"/>
      <c r="NDN5" s="52"/>
      <c r="NDO5" s="52"/>
      <c r="NDP5" s="52"/>
      <c r="NDQ5" s="52"/>
      <c r="NDR5" s="52"/>
      <c r="NDS5" s="52"/>
      <c r="NDT5" s="52"/>
      <c r="NDU5" s="52"/>
      <c r="NDV5" s="52"/>
      <c r="NDW5" s="52"/>
      <c r="NDX5" s="52"/>
      <c r="NDY5" s="52"/>
      <c r="NDZ5" s="52"/>
      <c r="NEA5" s="52"/>
      <c r="NEB5" s="52"/>
      <c r="NEC5" s="52"/>
      <c r="NED5" s="52"/>
      <c r="NEE5" s="52"/>
      <c r="NEF5" s="52"/>
      <c r="NEG5" s="52"/>
      <c r="NEH5" s="52"/>
      <c r="NEI5" s="52"/>
      <c r="NEJ5" s="52"/>
      <c r="NEK5" s="52"/>
      <c r="NEL5" s="52"/>
      <c r="NEM5" s="52"/>
      <c r="NEN5" s="52"/>
      <c r="NEO5" s="52"/>
      <c r="NEP5" s="52"/>
      <c r="NEQ5" s="52"/>
      <c r="NER5" s="52"/>
      <c r="NES5" s="52"/>
      <c r="NET5" s="52"/>
      <c r="NEU5" s="52"/>
      <c r="NEV5" s="52"/>
      <c r="NEW5" s="52"/>
      <c r="NEX5" s="52"/>
      <c r="NEY5" s="52"/>
      <c r="NEZ5" s="52"/>
      <c r="NFA5" s="52"/>
      <c r="NFB5" s="52"/>
      <c r="NFC5" s="52"/>
      <c r="NFD5" s="52"/>
      <c r="NFE5" s="52"/>
      <c r="NFF5" s="52"/>
      <c r="NFG5" s="52"/>
      <c r="NFH5" s="52"/>
      <c r="NFI5" s="52"/>
      <c r="NFJ5" s="52"/>
      <c r="NFK5" s="52"/>
      <c r="NFL5" s="52"/>
      <c r="NFM5" s="52"/>
      <c r="NFN5" s="52"/>
      <c r="NFO5" s="52"/>
      <c r="NFP5" s="52"/>
      <c r="NFQ5" s="52"/>
      <c r="NFR5" s="52"/>
      <c r="NFS5" s="52"/>
      <c r="NFT5" s="52"/>
      <c r="NFU5" s="52"/>
      <c r="NFV5" s="52"/>
      <c r="NFW5" s="52"/>
      <c r="NFX5" s="52"/>
      <c r="NFY5" s="52"/>
      <c r="NFZ5" s="52"/>
      <c r="NGA5" s="52"/>
      <c r="NGB5" s="52"/>
      <c r="NGC5" s="52"/>
      <c r="NGD5" s="52"/>
      <c r="NGE5" s="52"/>
      <c r="NGF5" s="52"/>
      <c r="NGG5" s="52"/>
      <c r="NGH5" s="52"/>
      <c r="NGI5" s="52"/>
      <c r="NGJ5" s="52"/>
      <c r="NGK5" s="52"/>
      <c r="NGL5" s="52"/>
      <c r="NGM5" s="52"/>
      <c r="NGN5" s="52"/>
      <c r="NGO5" s="52"/>
      <c r="NGP5" s="52"/>
      <c r="NGQ5" s="52"/>
      <c r="NGR5" s="52"/>
      <c r="NGS5" s="52"/>
      <c r="NGT5" s="52"/>
      <c r="NGU5" s="52"/>
      <c r="NGV5" s="52"/>
      <c r="NGW5" s="52"/>
      <c r="NGX5" s="52"/>
      <c r="NGY5" s="52"/>
      <c r="NGZ5" s="52"/>
      <c r="NHA5" s="52"/>
      <c r="NHB5" s="52"/>
      <c r="NHC5" s="52"/>
      <c r="NHD5" s="52"/>
      <c r="NHE5" s="52"/>
      <c r="NHF5" s="52"/>
      <c r="NHG5" s="52"/>
      <c r="NHH5" s="52"/>
      <c r="NHI5" s="52"/>
      <c r="NHJ5" s="52"/>
      <c r="NHK5" s="52"/>
      <c r="NHL5" s="52"/>
      <c r="NHM5" s="52"/>
      <c r="NHN5" s="52"/>
      <c r="NHO5" s="52"/>
      <c r="NHP5" s="52"/>
      <c r="NHQ5" s="52"/>
      <c r="NHR5" s="52"/>
      <c r="NHS5" s="52"/>
      <c r="NHT5" s="52"/>
      <c r="NHU5" s="52"/>
      <c r="NHV5" s="52"/>
      <c r="NHW5" s="52"/>
      <c r="NHX5" s="52"/>
      <c r="NHY5" s="52"/>
      <c r="NHZ5" s="52"/>
      <c r="NIA5" s="52"/>
      <c r="NIB5" s="52"/>
      <c r="NIC5" s="52"/>
      <c r="NID5" s="52"/>
      <c r="NIE5" s="52"/>
      <c r="NIF5" s="52"/>
      <c r="NIG5" s="52"/>
      <c r="NIH5" s="52"/>
      <c r="NII5" s="52"/>
      <c r="NIJ5" s="52"/>
      <c r="NIK5" s="52"/>
      <c r="NIL5" s="52"/>
      <c r="NIM5" s="52"/>
      <c r="NIN5" s="52"/>
      <c r="NIO5" s="52"/>
      <c r="NIP5" s="52"/>
      <c r="NIQ5" s="52"/>
      <c r="NIR5" s="52"/>
      <c r="NIS5" s="52"/>
      <c r="NIT5" s="52"/>
      <c r="NIU5" s="52"/>
      <c r="NIV5" s="52"/>
      <c r="NIW5" s="52"/>
      <c r="NIX5" s="52"/>
      <c r="NIY5" s="52"/>
      <c r="NIZ5" s="52"/>
      <c r="NJA5" s="52"/>
      <c r="NJB5" s="52"/>
      <c r="NJC5" s="52"/>
      <c r="NJD5" s="52"/>
      <c r="NJE5" s="52"/>
      <c r="NJF5" s="52"/>
      <c r="NJG5" s="52"/>
      <c r="NJH5" s="52"/>
      <c r="NJI5" s="52"/>
      <c r="NJJ5" s="52"/>
      <c r="NJK5" s="52"/>
      <c r="NJL5" s="52"/>
      <c r="NJM5" s="52"/>
      <c r="NJN5" s="52"/>
      <c r="NJO5" s="52"/>
      <c r="NJP5" s="52"/>
      <c r="NJQ5" s="52"/>
      <c r="NJR5" s="52"/>
      <c r="NJS5" s="52"/>
      <c r="NJT5" s="52"/>
      <c r="NJU5" s="52"/>
      <c r="NJV5" s="52"/>
      <c r="NJW5" s="52"/>
      <c r="NJX5" s="52"/>
      <c r="NJY5" s="52"/>
      <c r="NJZ5" s="52"/>
      <c r="NKA5" s="52"/>
      <c r="NKB5" s="52"/>
      <c r="NKC5" s="52"/>
      <c r="NKD5" s="52"/>
      <c r="NKE5" s="52"/>
      <c r="NKF5" s="52"/>
      <c r="NKG5" s="52"/>
      <c r="NKH5" s="52"/>
      <c r="NKI5" s="52"/>
      <c r="NKJ5" s="52"/>
      <c r="NKK5" s="52"/>
      <c r="NKL5" s="52"/>
      <c r="NKM5" s="52"/>
      <c r="NKN5" s="52"/>
      <c r="NKO5" s="52"/>
      <c r="NKP5" s="52"/>
      <c r="NKQ5" s="52"/>
      <c r="NKR5" s="52"/>
      <c r="NKS5" s="52"/>
      <c r="NKT5" s="52"/>
      <c r="NKU5" s="52"/>
      <c r="NKV5" s="52"/>
      <c r="NKW5" s="52"/>
      <c r="NKX5" s="52"/>
      <c r="NKY5" s="52"/>
      <c r="NKZ5" s="52"/>
      <c r="NLA5" s="52"/>
      <c r="NLB5" s="52"/>
      <c r="NLC5" s="52"/>
      <c r="NLD5" s="52"/>
      <c r="NLE5" s="52"/>
      <c r="NLF5" s="52"/>
      <c r="NLG5" s="52"/>
      <c r="NLH5" s="52"/>
      <c r="NLI5" s="52"/>
      <c r="NLJ5" s="52"/>
      <c r="NLK5" s="52"/>
      <c r="NLL5" s="52"/>
      <c r="NLM5" s="52"/>
      <c r="NLN5" s="52"/>
      <c r="NLO5" s="52"/>
      <c r="NLP5" s="52"/>
      <c r="NLQ5" s="52"/>
      <c r="NLR5" s="52"/>
      <c r="NLS5" s="52"/>
      <c r="NLT5" s="52"/>
      <c r="NLU5" s="52"/>
      <c r="NLV5" s="52"/>
      <c r="NLW5" s="52"/>
      <c r="NLX5" s="52"/>
      <c r="NLY5" s="52"/>
      <c r="NLZ5" s="52"/>
      <c r="NMA5" s="52"/>
      <c r="NMB5" s="52"/>
      <c r="NMC5" s="52"/>
      <c r="NMD5" s="52"/>
      <c r="NME5" s="52"/>
      <c r="NMF5" s="52"/>
      <c r="NMG5" s="52"/>
      <c r="NMH5" s="52"/>
      <c r="NMI5" s="52"/>
      <c r="NMJ5" s="52"/>
      <c r="NMK5" s="52"/>
      <c r="NML5" s="52"/>
      <c r="NMM5" s="52"/>
      <c r="NMN5" s="52"/>
      <c r="NMO5" s="52"/>
      <c r="NMP5" s="52"/>
      <c r="NMQ5" s="52"/>
      <c r="NMR5" s="52"/>
      <c r="NMS5" s="52"/>
      <c r="NMT5" s="52"/>
      <c r="NMU5" s="52"/>
      <c r="NMV5" s="52"/>
      <c r="NMW5" s="52"/>
      <c r="NMX5" s="52"/>
      <c r="NMY5" s="52"/>
      <c r="NMZ5" s="52"/>
      <c r="NNA5" s="52"/>
      <c r="NNB5" s="52"/>
      <c r="NNC5" s="52"/>
      <c r="NND5" s="52"/>
      <c r="NNE5" s="52"/>
      <c r="NNF5" s="52"/>
      <c r="NNG5" s="52"/>
      <c r="NNH5" s="52"/>
      <c r="NNI5" s="52"/>
      <c r="NNJ5" s="52"/>
      <c r="NNK5" s="52"/>
      <c r="NNL5" s="52"/>
      <c r="NNM5" s="52"/>
      <c r="NNN5" s="52"/>
      <c r="NNO5" s="52"/>
      <c r="NNP5" s="52"/>
      <c r="NNQ5" s="52"/>
      <c r="NNR5" s="52"/>
      <c r="NNS5" s="52"/>
      <c r="NNT5" s="52"/>
      <c r="NNU5" s="52"/>
      <c r="NNV5" s="52"/>
      <c r="NNW5" s="52"/>
      <c r="NNX5" s="52"/>
      <c r="NNY5" s="52"/>
      <c r="NNZ5" s="52"/>
      <c r="NOA5" s="52"/>
      <c r="NOB5" s="52"/>
      <c r="NOC5" s="52"/>
      <c r="NOD5" s="52"/>
      <c r="NOE5" s="52"/>
      <c r="NOF5" s="52"/>
      <c r="NOG5" s="52"/>
      <c r="NOH5" s="52"/>
      <c r="NOI5" s="52"/>
      <c r="NOJ5" s="52"/>
      <c r="NOK5" s="52"/>
      <c r="NOL5" s="52"/>
      <c r="NOM5" s="52"/>
      <c r="NON5" s="52"/>
      <c r="NOO5" s="52"/>
      <c r="NOP5" s="52"/>
      <c r="NOQ5" s="52"/>
      <c r="NOR5" s="52"/>
      <c r="NOS5" s="52"/>
      <c r="NOT5" s="52"/>
      <c r="NOU5" s="52"/>
      <c r="NOV5" s="52"/>
      <c r="NOW5" s="52"/>
      <c r="NOX5" s="52"/>
      <c r="NOY5" s="52"/>
      <c r="NOZ5" s="52"/>
      <c r="NPA5" s="52"/>
      <c r="NPB5" s="52"/>
      <c r="NPC5" s="52"/>
      <c r="NPD5" s="52"/>
      <c r="NPE5" s="52"/>
      <c r="NPF5" s="52"/>
      <c r="NPG5" s="52"/>
      <c r="NPH5" s="52"/>
      <c r="NPI5" s="52"/>
      <c r="NPJ5" s="52"/>
      <c r="NPK5" s="52"/>
      <c r="NPL5" s="52"/>
      <c r="NPM5" s="52"/>
      <c r="NPN5" s="52"/>
      <c r="NPO5" s="52"/>
      <c r="NPP5" s="52"/>
      <c r="NPQ5" s="52"/>
      <c r="NPR5" s="52"/>
      <c r="NPS5" s="52"/>
      <c r="NPT5" s="52"/>
      <c r="NPU5" s="52"/>
      <c r="NPV5" s="52"/>
      <c r="NPW5" s="52"/>
      <c r="NPX5" s="52"/>
      <c r="NPY5" s="52"/>
      <c r="NPZ5" s="52"/>
      <c r="NQA5" s="52"/>
      <c r="NQB5" s="52"/>
      <c r="NQC5" s="52"/>
      <c r="NQD5" s="52"/>
      <c r="NQE5" s="52"/>
      <c r="NQF5" s="52"/>
      <c r="NQG5" s="52"/>
      <c r="NQH5" s="52"/>
      <c r="NQI5" s="52"/>
      <c r="NQJ5" s="52"/>
      <c r="NQK5" s="52"/>
      <c r="NQL5" s="52"/>
      <c r="NQM5" s="52"/>
      <c r="NQN5" s="52"/>
      <c r="NQO5" s="52"/>
      <c r="NQP5" s="52"/>
      <c r="NQQ5" s="52"/>
      <c r="NQR5" s="52"/>
      <c r="NQS5" s="52"/>
      <c r="NQT5" s="52"/>
      <c r="NQU5" s="52"/>
      <c r="NQV5" s="52"/>
      <c r="NQW5" s="52"/>
      <c r="NQX5" s="52"/>
      <c r="NQY5" s="52"/>
      <c r="NQZ5" s="52"/>
      <c r="NRA5" s="52"/>
      <c r="NRB5" s="52"/>
      <c r="NRC5" s="52"/>
      <c r="NRD5" s="52"/>
      <c r="NRE5" s="52"/>
      <c r="NRF5" s="52"/>
      <c r="NRG5" s="52"/>
      <c r="NRH5" s="52"/>
      <c r="NRI5" s="52"/>
      <c r="NRJ5" s="52"/>
      <c r="NRK5" s="52"/>
      <c r="NRL5" s="52"/>
      <c r="NRM5" s="52"/>
      <c r="NRN5" s="52"/>
      <c r="NRO5" s="52"/>
      <c r="NRP5" s="52"/>
      <c r="NRQ5" s="52"/>
      <c r="NRR5" s="52"/>
      <c r="NRS5" s="52"/>
      <c r="NRT5" s="52"/>
      <c r="NRU5" s="52"/>
      <c r="NRV5" s="52"/>
      <c r="NRW5" s="52"/>
      <c r="NRX5" s="52"/>
      <c r="NRY5" s="52"/>
      <c r="NRZ5" s="52"/>
      <c r="NSA5" s="52"/>
      <c r="NSB5" s="52"/>
      <c r="NSC5" s="52"/>
      <c r="NSD5" s="52"/>
      <c r="NSE5" s="52"/>
      <c r="NSF5" s="52"/>
      <c r="NSG5" s="52"/>
      <c r="NSH5" s="52"/>
      <c r="NSI5" s="52"/>
      <c r="NSJ5" s="52"/>
      <c r="NSK5" s="52"/>
      <c r="NSL5" s="52"/>
      <c r="NSM5" s="52"/>
      <c r="NSN5" s="52"/>
      <c r="NSO5" s="52"/>
      <c r="NSP5" s="52"/>
      <c r="NSQ5" s="52"/>
      <c r="NSR5" s="52"/>
      <c r="NSS5" s="52"/>
      <c r="NST5" s="52"/>
      <c r="NSU5" s="52"/>
      <c r="NSV5" s="52"/>
      <c r="NSW5" s="52"/>
      <c r="NSX5" s="52"/>
      <c r="NSY5" s="52"/>
      <c r="NSZ5" s="52"/>
      <c r="NTA5" s="52"/>
      <c r="NTB5" s="52"/>
      <c r="NTC5" s="52"/>
      <c r="NTD5" s="52"/>
      <c r="NTE5" s="52"/>
      <c r="NTF5" s="52"/>
      <c r="NTG5" s="52"/>
      <c r="NTH5" s="52"/>
      <c r="NTI5" s="52"/>
      <c r="NTJ5" s="52"/>
      <c r="NTK5" s="52"/>
      <c r="NTL5" s="52"/>
      <c r="NTM5" s="52"/>
      <c r="NTN5" s="52"/>
      <c r="NTO5" s="52"/>
      <c r="NTP5" s="52"/>
      <c r="NTQ5" s="52"/>
      <c r="NTR5" s="52"/>
      <c r="NTS5" s="52"/>
      <c r="NTT5" s="52"/>
      <c r="NTU5" s="52"/>
      <c r="NTV5" s="52"/>
      <c r="NTW5" s="52"/>
      <c r="NTX5" s="52"/>
      <c r="NTY5" s="52"/>
      <c r="NTZ5" s="52"/>
      <c r="NUA5" s="52"/>
      <c r="NUB5" s="52"/>
      <c r="NUC5" s="52"/>
      <c r="NUD5" s="52"/>
      <c r="NUE5" s="52"/>
      <c r="NUF5" s="52"/>
      <c r="NUG5" s="52"/>
      <c r="NUH5" s="52"/>
      <c r="NUI5" s="52"/>
      <c r="NUJ5" s="52"/>
      <c r="NUK5" s="52"/>
      <c r="NUL5" s="52"/>
      <c r="NUM5" s="52"/>
      <c r="NUN5" s="52"/>
      <c r="NUO5" s="52"/>
      <c r="NUP5" s="52"/>
      <c r="NUQ5" s="52"/>
      <c r="NUR5" s="52"/>
      <c r="NUS5" s="52"/>
      <c r="NUT5" s="52"/>
      <c r="NUU5" s="52"/>
      <c r="NUV5" s="52"/>
      <c r="NUW5" s="52"/>
      <c r="NUX5" s="52"/>
      <c r="NUY5" s="52"/>
      <c r="NUZ5" s="52"/>
      <c r="NVA5" s="52"/>
      <c r="NVB5" s="52"/>
      <c r="NVC5" s="52"/>
      <c r="NVD5" s="52"/>
      <c r="NVE5" s="52"/>
      <c r="NVF5" s="52"/>
      <c r="NVG5" s="52"/>
      <c r="NVH5" s="52"/>
      <c r="NVI5" s="52"/>
      <c r="NVJ5" s="52"/>
      <c r="NVK5" s="52"/>
      <c r="NVL5" s="52"/>
      <c r="NVM5" s="52"/>
      <c r="NVN5" s="52"/>
      <c r="NVO5" s="52"/>
      <c r="NVP5" s="52"/>
      <c r="NVQ5" s="52"/>
      <c r="NVR5" s="52"/>
      <c r="NVS5" s="52"/>
      <c r="NVT5" s="52"/>
      <c r="NVU5" s="52"/>
      <c r="NVV5" s="52"/>
      <c r="NVW5" s="52"/>
      <c r="NVX5" s="52"/>
      <c r="NVY5" s="52"/>
      <c r="NVZ5" s="52"/>
      <c r="NWA5" s="52"/>
      <c r="NWB5" s="52"/>
      <c r="NWC5" s="52"/>
      <c r="NWD5" s="52"/>
      <c r="NWE5" s="52"/>
      <c r="NWF5" s="52"/>
      <c r="NWG5" s="52"/>
      <c r="NWH5" s="52"/>
      <c r="NWI5" s="52"/>
      <c r="NWJ5" s="52"/>
      <c r="NWK5" s="52"/>
      <c r="NWL5" s="52"/>
      <c r="NWM5" s="52"/>
      <c r="NWN5" s="52"/>
      <c r="NWO5" s="52"/>
      <c r="NWP5" s="52"/>
      <c r="NWQ5" s="52"/>
      <c r="NWR5" s="52"/>
      <c r="NWS5" s="52"/>
      <c r="NWT5" s="52"/>
      <c r="NWU5" s="52"/>
      <c r="NWV5" s="52"/>
      <c r="NWW5" s="52"/>
      <c r="NWX5" s="52"/>
      <c r="NWY5" s="52"/>
      <c r="NWZ5" s="52"/>
      <c r="NXA5" s="52"/>
      <c r="NXB5" s="52"/>
      <c r="NXC5" s="52"/>
      <c r="NXD5" s="52"/>
      <c r="NXE5" s="52"/>
      <c r="NXF5" s="52"/>
      <c r="NXG5" s="52"/>
      <c r="NXH5" s="52"/>
      <c r="NXI5" s="52"/>
      <c r="NXJ5" s="52"/>
      <c r="NXK5" s="52"/>
      <c r="NXL5" s="52"/>
      <c r="NXM5" s="52"/>
      <c r="NXN5" s="52"/>
      <c r="NXO5" s="52"/>
      <c r="NXP5" s="52"/>
      <c r="NXQ5" s="52"/>
      <c r="NXR5" s="52"/>
      <c r="NXS5" s="52"/>
      <c r="NXT5" s="52"/>
      <c r="NXU5" s="52"/>
      <c r="NXV5" s="52"/>
      <c r="NXW5" s="52"/>
      <c r="NXX5" s="52"/>
      <c r="NXY5" s="52"/>
      <c r="NXZ5" s="52"/>
      <c r="NYA5" s="52"/>
      <c r="NYB5" s="52"/>
      <c r="NYC5" s="52"/>
      <c r="NYD5" s="52"/>
      <c r="NYE5" s="52"/>
      <c r="NYF5" s="52"/>
      <c r="NYG5" s="52"/>
      <c r="NYH5" s="52"/>
      <c r="NYI5" s="52"/>
      <c r="NYJ5" s="52"/>
      <c r="NYK5" s="52"/>
      <c r="NYL5" s="52"/>
      <c r="NYM5" s="52"/>
      <c r="NYN5" s="52"/>
      <c r="NYO5" s="52"/>
      <c r="NYP5" s="52"/>
      <c r="NYQ5" s="52"/>
      <c r="NYR5" s="52"/>
      <c r="NYS5" s="52"/>
      <c r="NYT5" s="52"/>
      <c r="NYU5" s="52"/>
      <c r="NYV5" s="52"/>
      <c r="NYW5" s="52"/>
      <c r="NYX5" s="52"/>
      <c r="NYY5" s="52"/>
      <c r="NYZ5" s="52"/>
      <c r="NZA5" s="52"/>
      <c r="NZB5" s="52"/>
      <c r="NZC5" s="52"/>
      <c r="NZD5" s="52"/>
      <c r="NZE5" s="52"/>
      <c r="NZF5" s="52"/>
      <c r="NZG5" s="52"/>
      <c r="NZH5" s="52"/>
      <c r="NZI5" s="52"/>
      <c r="NZJ5" s="52"/>
      <c r="NZK5" s="52"/>
      <c r="NZL5" s="52"/>
      <c r="NZM5" s="52"/>
      <c r="NZN5" s="52"/>
      <c r="NZO5" s="52"/>
      <c r="NZP5" s="52"/>
      <c r="NZQ5" s="52"/>
      <c r="NZR5" s="52"/>
      <c r="NZS5" s="52"/>
      <c r="NZT5" s="52"/>
      <c r="NZU5" s="52"/>
      <c r="NZV5" s="52"/>
      <c r="NZW5" s="52"/>
      <c r="NZX5" s="52"/>
      <c r="NZY5" s="52"/>
      <c r="NZZ5" s="52"/>
      <c r="OAA5" s="52"/>
      <c r="OAB5" s="52"/>
      <c r="OAC5" s="52"/>
      <c r="OAD5" s="52"/>
      <c r="OAE5" s="52"/>
      <c r="OAF5" s="52"/>
      <c r="OAG5" s="52"/>
      <c r="OAH5" s="52"/>
      <c r="OAI5" s="52"/>
      <c r="OAJ5" s="52"/>
      <c r="OAK5" s="52"/>
      <c r="OAL5" s="52"/>
      <c r="OAM5" s="52"/>
      <c r="OAN5" s="52"/>
      <c r="OAO5" s="52"/>
      <c r="OAP5" s="52"/>
      <c r="OAQ5" s="52"/>
      <c r="OAR5" s="52"/>
      <c r="OAS5" s="52"/>
      <c r="OAT5" s="52"/>
      <c r="OAU5" s="52"/>
      <c r="OAV5" s="52"/>
      <c r="OAW5" s="52"/>
      <c r="OAX5" s="52"/>
      <c r="OAY5" s="52"/>
      <c r="OAZ5" s="52"/>
      <c r="OBA5" s="52"/>
      <c r="OBB5" s="52"/>
      <c r="OBC5" s="52"/>
      <c r="OBD5" s="52"/>
      <c r="OBE5" s="52"/>
      <c r="OBF5" s="52"/>
      <c r="OBG5" s="52"/>
      <c r="OBH5" s="52"/>
      <c r="OBI5" s="52"/>
      <c r="OBJ5" s="52"/>
      <c r="OBK5" s="52"/>
      <c r="OBL5" s="52"/>
      <c r="OBM5" s="52"/>
      <c r="OBN5" s="52"/>
      <c r="OBO5" s="52"/>
      <c r="OBP5" s="52"/>
      <c r="OBQ5" s="52"/>
      <c r="OBR5" s="52"/>
      <c r="OBS5" s="52"/>
      <c r="OBT5" s="52"/>
      <c r="OBU5" s="52"/>
      <c r="OBV5" s="52"/>
      <c r="OBW5" s="52"/>
      <c r="OBX5" s="52"/>
      <c r="OBY5" s="52"/>
      <c r="OBZ5" s="52"/>
      <c r="OCA5" s="52"/>
      <c r="OCB5" s="52"/>
      <c r="OCC5" s="52"/>
      <c r="OCD5" s="52"/>
      <c r="OCE5" s="52"/>
      <c r="OCF5" s="52"/>
      <c r="OCG5" s="52"/>
      <c r="OCH5" s="52"/>
      <c r="OCI5" s="52"/>
      <c r="OCJ5" s="52"/>
      <c r="OCK5" s="52"/>
      <c r="OCL5" s="52"/>
      <c r="OCM5" s="52"/>
      <c r="OCN5" s="52"/>
      <c r="OCO5" s="52"/>
      <c r="OCP5" s="52"/>
      <c r="OCQ5" s="52"/>
      <c r="OCR5" s="52"/>
      <c r="OCS5" s="52"/>
      <c r="OCT5" s="52"/>
      <c r="OCU5" s="52"/>
      <c r="OCV5" s="52"/>
      <c r="OCW5" s="52"/>
      <c r="OCX5" s="52"/>
      <c r="OCY5" s="52"/>
      <c r="OCZ5" s="52"/>
      <c r="ODA5" s="52"/>
      <c r="ODB5" s="52"/>
      <c r="ODC5" s="52"/>
      <c r="ODD5" s="52"/>
      <c r="ODE5" s="52"/>
      <c r="ODF5" s="52"/>
      <c r="ODG5" s="52"/>
      <c r="ODH5" s="52"/>
      <c r="ODI5" s="52"/>
      <c r="ODJ5" s="52"/>
      <c r="ODK5" s="52"/>
      <c r="ODL5" s="52"/>
      <c r="ODM5" s="52"/>
      <c r="ODN5" s="52"/>
      <c r="ODO5" s="52"/>
      <c r="ODP5" s="52"/>
      <c r="ODQ5" s="52"/>
      <c r="ODR5" s="52"/>
      <c r="ODS5" s="52"/>
      <c r="ODT5" s="52"/>
      <c r="ODU5" s="52"/>
      <c r="ODV5" s="52"/>
      <c r="ODW5" s="52"/>
      <c r="ODX5" s="52"/>
      <c r="ODY5" s="52"/>
      <c r="ODZ5" s="52"/>
      <c r="OEA5" s="52"/>
      <c r="OEB5" s="52"/>
      <c r="OEC5" s="52"/>
      <c r="OED5" s="52"/>
      <c r="OEE5" s="52"/>
      <c r="OEF5" s="52"/>
      <c r="OEG5" s="52"/>
      <c r="OEH5" s="52"/>
      <c r="OEI5" s="52"/>
      <c r="OEJ5" s="52"/>
      <c r="OEK5" s="52"/>
      <c r="OEL5" s="52"/>
      <c r="OEM5" s="52"/>
      <c r="OEN5" s="52"/>
      <c r="OEO5" s="52"/>
      <c r="OEP5" s="52"/>
      <c r="OEQ5" s="52"/>
      <c r="OER5" s="52"/>
      <c r="OES5" s="52"/>
      <c r="OET5" s="52"/>
      <c r="OEU5" s="52"/>
      <c r="OEV5" s="52"/>
      <c r="OEW5" s="52"/>
      <c r="OEX5" s="52"/>
      <c r="OEY5" s="52"/>
      <c r="OEZ5" s="52"/>
      <c r="OFA5" s="52"/>
      <c r="OFB5" s="52"/>
      <c r="OFC5" s="52"/>
      <c r="OFD5" s="52"/>
      <c r="OFE5" s="52"/>
      <c r="OFF5" s="52"/>
      <c r="OFG5" s="52"/>
      <c r="OFH5" s="52"/>
      <c r="OFI5" s="52"/>
      <c r="OFJ5" s="52"/>
      <c r="OFK5" s="52"/>
      <c r="OFL5" s="52"/>
      <c r="OFM5" s="52"/>
      <c r="OFN5" s="52"/>
      <c r="OFO5" s="52"/>
      <c r="OFP5" s="52"/>
      <c r="OFQ5" s="52"/>
      <c r="OFR5" s="52"/>
      <c r="OFS5" s="52"/>
      <c r="OFT5" s="52"/>
      <c r="OFU5" s="52"/>
      <c r="OFV5" s="52"/>
      <c r="OFW5" s="52"/>
      <c r="OFX5" s="52"/>
      <c r="OFY5" s="52"/>
      <c r="OFZ5" s="52"/>
      <c r="OGA5" s="52"/>
      <c r="OGB5" s="52"/>
      <c r="OGC5" s="52"/>
      <c r="OGD5" s="52"/>
      <c r="OGE5" s="52"/>
      <c r="OGF5" s="52"/>
      <c r="OGG5" s="52"/>
      <c r="OGH5" s="52"/>
      <c r="OGI5" s="52"/>
      <c r="OGJ5" s="52"/>
      <c r="OGK5" s="52"/>
      <c r="OGL5" s="52"/>
      <c r="OGM5" s="52"/>
      <c r="OGN5" s="52"/>
      <c r="OGO5" s="52"/>
      <c r="OGP5" s="52"/>
      <c r="OGQ5" s="52"/>
      <c r="OGR5" s="52"/>
      <c r="OGS5" s="52"/>
      <c r="OGT5" s="52"/>
      <c r="OGU5" s="52"/>
      <c r="OGV5" s="52"/>
      <c r="OGW5" s="52"/>
      <c r="OGX5" s="52"/>
      <c r="OGY5" s="52"/>
      <c r="OGZ5" s="52"/>
      <c r="OHA5" s="52"/>
      <c r="OHB5" s="52"/>
      <c r="OHC5" s="52"/>
      <c r="OHD5" s="52"/>
      <c r="OHE5" s="52"/>
      <c r="OHF5" s="52"/>
      <c r="OHG5" s="52"/>
      <c r="OHH5" s="52"/>
      <c r="OHI5" s="52"/>
      <c r="OHJ5" s="52"/>
      <c r="OHK5" s="52"/>
      <c r="OHL5" s="52"/>
      <c r="OHM5" s="52"/>
      <c r="OHN5" s="52"/>
      <c r="OHO5" s="52"/>
      <c r="OHP5" s="52"/>
      <c r="OHQ5" s="52"/>
      <c r="OHR5" s="52"/>
      <c r="OHS5" s="52"/>
      <c r="OHT5" s="52"/>
      <c r="OHU5" s="52"/>
      <c r="OHV5" s="52"/>
      <c r="OHW5" s="52"/>
      <c r="OHX5" s="52"/>
      <c r="OHY5" s="52"/>
      <c r="OHZ5" s="52"/>
      <c r="OIA5" s="52"/>
      <c r="OIB5" s="52"/>
      <c r="OIC5" s="52"/>
      <c r="OID5" s="52"/>
      <c r="OIE5" s="52"/>
      <c r="OIF5" s="52"/>
      <c r="OIG5" s="52"/>
      <c r="OIH5" s="52"/>
      <c r="OII5" s="52"/>
      <c r="OIJ5" s="52"/>
      <c r="OIK5" s="52"/>
      <c r="OIL5" s="52"/>
      <c r="OIM5" s="52"/>
      <c r="OIN5" s="52"/>
      <c r="OIO5" s="52"/>
      <c r="OIP5" s="52"/>
      <c r="OIQ5" s="52"/>
      <c r="OIR5" s="52"/>
      <c r="OIS5" s="52"/>
      <c r="OIT5" s="52"/>
      <c r="OIU5" s="52"/>
      <c r="OIV5" s="52"/>
      <c r="OIW5" s="52"/>
      <c r="OIX5" s="52"/>
      <c r="OIY5" s="52"/>
      <c r="OIZ5" s="52"/>
      <c r="OJA5" s="52"/>
      <c r="OJB5" s="52"/>
      <c r="OJC5" s="52"/>
      <c r="OJD5" s="52"/>
      <c r="OJE5" s="52"/>
      <c r="OJF5" s="52"/>
      <c r="OJG5" s="52"/>
      <c r="OJH5" s="52"/>
      <c r="OJI5" s="52"/>
      <c r="OJJ5" s="52"/>
      <c r="OJK5" s="52"/>
      <c r="OJL5" s="52"/>
      <c r="OJM5" s="52"/>
      <c r="OJN5" s="52"/>
      <c r="OJO5" s="52"/>
      <c r="OJP5" s="52"/>
      <c r="OJQ5" s="52"/>
      <c r="OJR5" s="52"/>
      <c r="OJS5" s="52"/>
      <c r="OJT5" s="52"/>
      <c r="OJU5" s="52"/>
      <c r="OJV5" s="52"/>
      <c r="OJW5" s="52"/>
      <c r="OJX5" s="52"/>
      <c r="OJY5" s="52"/>
      <c r="OJZ5" s="52"/>
      <c r="OKA5" s="52"/>
      <c r="OKB5" s="52"/>
      <c r="OKC5" s="52"/>
      <c r="OKD5" s="52"/>
      <c r="OKE5" s="52"/>
      <c r="OKF5" s="52"/>
      <c r="OKG5" s="52"/>
      <c r="OKH5" s="52"/>
      <c r="OKI5" s="52"/>
      <c r="OKJ5" s="52"/>
      <c r="OKK5" s="52"/>
      <c r="OKL5" s="52"/>
      <c r="OKM5" s="52"/>
      <c r="OKN5" s="52"/>
      <c r="OKO5" s="52"/>
      <c r="OKP5" s="52"/>
      <c r="OKQ5" s="52"/>
      <c r="OKR5" s="52"/>
      <c r="OKS5" s="52"/>
      <c r="OKT5" s="52"/>
      <c r="OKU5" s="52"/>
      <c r="OKV5" s="52"/>
      <c r="OKW5" s="52"/>
      <c r="OKX5" s="52"/>
      <c r="OKY5" s="52"/>
      <c r="OKZ5" s="52"/>
      <c r="OLA5" s="52"/>
      <c r="OLB5" s="52"/>
      <c r="OLC5" s="52"/>
      <c r="OLD5" s="52"/>
      <c r="OLE5" s="52"/>
      <c r="OLF5" s="52"/>
      <c r="OLG5" s="52"/>
      <c r="OLH5" s="52"/>
      <c r="OLI5" s="52"/>
      <c r="OLJ5" s="52"/>
      <c r="OLK5" s="52"/>
      <c r="OLL5" s="52"/>
      <c r="OLM5" s="52"/>
      <c r="OLN5" s="52"/>
      <c r="OLO5" s="52"/>
      <c r="OLP5" s="52"/>
      <c r="OLQ5" s="52"/>
      <c r="OLR5" s="52"/>
      <c r="OLS5" s="52"/>
      <c r="OLT5" s="52"/>
      <c r="OLU5" s="52"/>
      <c r="OLV5" s="52"/>
      <c r="OLW5" s="52"/>
      <c r="OLX5" s="52"/>
      <c r="OLY5" s="52"/>
      <c r="OLZ5" s="52"/>
      <c r="OMA5" s="52"/>
      <c r="OMB5" s="52"/>
      <c r="OMC5" s="52"/>
      <c r="OMD5" s="52"/>
      <c r="OME5" s="52"/>
      <c r="OMF5" s="52"/>
      <c r="OMG5" s="52"/>
      <c r="OMH5" s="52"/>
      <c r="OMI5" s="52"/>
      <c r="OMJ5" s="52"/>
      <c r="OMK5" s="52"/>
      <c r="OML5" s="52"/>
      <c r="OMM5" s="52"/>
      <c r="OMN5" s="52"/>
      <c r="OMO5" s="52"/>
      <c r="OMP5" s="52"/>
      <c r="OMQ5" s="52"/>
      <c r="OMR5" s="52"/>
      <c r="OMS5" s="52"/>
      <c r="OMT5" s="52"/>
      <c r="OMU5" s="52"/>
      <c r="OMV5" s="52"/>
      <c r="OMW5" s="52"/>
      <c r="OMX5" s="52"/>
      <c r="OMY5" s="52"/>
      <c r="OMZ5" s="52"/>
      <c r="ONA5" s="52"/>
      <c r="ONB5" s="52"/>
      <c r="ONC5" s="52"/>
      <c r="OND5" s="52"/>
      <c r="ONE5" s="52"/>
      <c r="ONF5" s="52"/>
      <c r="ONG5" s="52"/>
      <c r="ONH5" s="52"/>
      <c r="ONI5" s="52"/>
      <c r="ONJ5" s="52"/>
      <c r="ONK5" s="52"/>
      <c r="ONL5" s="52"/>
      <c r="ONM5" s="52"/>
      <c r="ONN5" s="52"/>
      <c r="ONO5" s="52"/>
      <c r="ONP5" s="52"/>
      <c r="ONQ5" s="52"/>
      <c r="ONR5" s="52"/>
      <c r="ONS5" s="52"/>
      <c r="ONT5" s="52"/>
      <c r="ONU5" s="52"/>
      <c r="ONV5" s="52"/>
      <c r="ONW5" s="52"/>
      <c r="ONX5" s="52"/>
      <c r="ONY5" s="52"/>
      <c r="ONZ5" s="52"/>
      <c r="OOA5" s="52"/>
      <c r="OOB5" s="52"/>
      <c r="OOC5" s="52"/>
      <c r="OOD5" s="52"/>
      <c r="OOE5" s="52"/>
      <c r="OOF5" s="52"/>
      <c r="OOG5" s="52"/>
      <c r="OOH5" s="52"/>
      <c r="OOI5" s="52"/>
      <c r="OOJ5" s="52"/>
      <c r="OOK5" s="52"/>
      <c r="OOL5" s="52"/>
      <c r="OOM5" s="52"/>
      <c r="OON5" s="52"/>
      <c r="OOO5" s="52"/>
      <c r="OOP5" s="52"/>
      <c r="OOQ5" s="52"/>
      <c r="OOR5" s="52"/>
      <c r="OOS5" s="52"/>
      <c r="OOT5" s="52"/>
      <c r="OOU5" s="52"/>
      <c r="OOV5" s="52"/>
      <c r="OOW5" s="52"/>
      <c r="OOX5" s="52"/>
      <c r="OOY5" s="52"/>
      <c r="OOZ5" s="52"/>
      <c r="OPA5" s="52"/>
      <c r="OPB5" s="52"/>
      <c r="OPC5" s="52"/>
      <c r="OPD5" s="52"/>
      <c r="OPE5" s="52"/>
      <c r="OPF5" s="52"/>
      <c r="OPG5" s="52"/>
      <c r="OPH5" s="52"/>
      <c r="OPI5" s="52"/>
      <c r="OPJ5" s="52"/>
      <c r="OPK5" s="52"/>
      <c r="OPL5" s="52"/>
      <c r="OPM5" s="52"/>
      <c r="OPN5" s="52"/>
      <c r="OPO5" s="52"/>
      <c r="OPP5" s="52"/>
      <c r="OPQ5" s="52"/>
      <c r="OPR5" s="52"/>
      <c r="OPS5" s="52"/>
      <c r="OPT5" s="52"/>
      <c r="OPU5" s="52"/>
      <c r="OPV5" s="52"/>
      <c r="OPW5" s="52"/>
      <c r="OPX5" s="52"/>
      <c r="OPY5" s="52"/>
      <c r="OPZ5" s="52"/>
      <c r="OQA5" s="52"/>
      <c r="OQB5" s="52"/>
      <c r="OQC5" s="52"/>
      <c r="OQD5" s="52"/>
      <c r="OQE5" s="52"/>
      <c r="OQF5" s="52"/>
      <c r="OQG5" s="52"/>
      <c r="OQH5" s="52"/>
      <c r="OQI5" s="52"/>
      <c r="OQJ5" s="52"/>
      <c r="OQK5" s="52"/>
      <c r="OQL5" s="52"/>
      <c r="OQM5" s="52"/>
      <c r="OQN5" s="52"/>
      <c r="OQO5" s="52"/>
      <c r="OQP5" s="52"/>
      <c r="OQQ5" s="52"/>
      <c r="OQR5" s="52"/>
      <c r="OQS5" s="52"/>
      <c r="OQT5" s="52"/>
      <c r="OQU5" s="52"/>
      <c r="OQV5" s="52"/>
      <c r="OQW5" s="52"/>
      <c r="OQX5" s="52"/>
      <c r="OQY5" s="52"/>
      <c r="OQZ5" s="52"/>
      <c r="ORA5" s="52"/>
      <c r="ORB5" s="52"/>
      <c r="ORC5" s="52"/>
      <c r="ORD5" s="52"/>
      <c r="ORE5" s="52"/>
      <c r="ORF5" s="52"/>
      <c r="ORG5" s="52"/>
      <c r="ORH5" s="52"/>
      <c r="ORI5" s="52"/>
      <c r="ORJ5" s="52"/>
      <c r="ORK5" s="52"/>
      <c r="ORL5" s="52"/>
      <c r="ORM5" s="52"/>
      <c r="ORN5" s="52"/>
      <c r="ORO5" s="52"/>
      <c r="ORP5" s="52"/>
      <c r="ORQ5" s="52"/>
      <c r="ORR5" s="52"/>
      <c r="ORS5" s="52"/>
      <c r="ORT5" s="52"/>
      <c r="ORU5" s="52"/>
      <c r="ORV5" s="52"/>
      <c r="ORW5" s="52"/>
      <c r="ORX5" s="52"/>
      <c r="ORY5" s="52"/>
      <c r="ORZ5" s="52"/>
      <c r="OSA5" s="52"/>
      <c r="OSB5" s="52"/>
      <c r="OSC5" s="52"/>
      <c r="OSD5" s="52"/>
      <c r="OSE5" s="52"/>
      <c r="OSF5" s="52"/>
      <c r="OSG5" s="52"/>
      <c r="OSH5" s="52"/>
      <c r="OSI5" s="52"/>
      <c r="OSJ5" s="52"/>
      <c r="OSK5" s="52"/>
      <c r="OSL5" s="52"/>
      <c r="OSM5" s="52"/>
      <c r="OSN5" s="52"/>
      <c r="OSO5" s="52"/>
      <c r="OSP5" s="52"/>
      <c r="OSQ5" s="52"/>
      <c r="OSR5" s="52"/>
      <c r="OSS5" s="52"/>
      <c r="OST5" s="52"/>
      <c r="OSU5" s="52"/>
      <c r="OSV5" s="52"/>
      <c r="OSW5" s="52"/>
      <c r="OSX5" s="52"/>
      <c r="OSY5" s="52"/>
      <c r="OSZ5" s="52"/>
      <c r="OTA5" s="52"/>
      <c r="OTB5" s="52"/>
      <c r="OTC5" s="52"/>
      <c r="OTD5" s="52"/>
      <c r="OTE5" s="52"/>
      <c r="OTF5" s="52"/>
      <c r="OTG5" s="52"/>
      <c r="OTH5" s="52"/>
      <c r="OTI5" s="52"/>
      <c r="OTJ5" s="52"/>
      <c r="OTK5" s="52"/>
      <c r="OTL5" s="52"/>
      <c r="OTM5" s="52"/>
      <c r="OTN5" s="52"/>
      <c r="OTO5" s="52"/>
      <c r="OTP5" s="52"/>
      <c r="OTQ5" s="52"/>
      <c r="OTR5" s="52"/>
      <c r="OTS5" s="52"/>
      <c r="OTT5" s="52"/>
      <c r="OTU5" s="52"/>
      <c r="OTV5" s="52"/>
      <c r="OTW5" s="52"/>
      <c r="OTX5" s="52"/>
      <c r="OTY5" s="52"/>
      <c r="OTZ5" s="52"/>
      <c r="OUA5" s="52"/>
      <c r="OUB5" s="52"/>
      <c r="OUC5" s="52"/>
      <c r="OUD5" s="52"/>
      <c r="OUE5" s="52"/>
      <c r="OUF5" s="52"/>
      <c r="OUG5" s="52"/>
      <c r="OUH5" s="52"/>
      <c r="OUI5" s="52"/>
      <c r="OUJ5" s="52"/>
      <c r="OUK5" s="52"/>
      <c r="OUL5" s="52"/>
      <c r="OUM5" s="52"/>
      <c r="OUN5" s="52"/>
      <c r="OUO5" s="52"/>
      <c r="OUP5" s="52"/>
      <c r="OUQ5" s="52"/>
      <c r="OUR5" s="52"/>
      <c r="OUS5" s="52"/>
      <c r="OUT5" s="52"/>
      <c r="OUU5" s="52"/>
      <c r="OUV5" s="52"/>
      <c r="OUW5" s="52"/>
      <c r="OUX5" s="52"/>
      <c r="OUY5" s="52"/>
      <c r="OUZ5" s="52"/>
      <c r="OVA5" s="52"/>
      <c r="OVB5" s="52"/>
      <c r="OVC5" s="52"/>
      <c r="OVD5" s="52"/>
      <c r="OVE5" s="52"/>
      <c r="OVF5" s="52"/>
      <c r="OVG5" s="52"/>
      <c r="OVH5" s="52"/>
      <c r="OVI5" s="52"/>
      <c r="OVJ5" s="52"/>
      <c r="OVK5" s="52"/>
      <c r="OVL5" s="52"/>
      <c r="OVM5" s="52"/>
      <c r="OVN5" s="52"/>
      <c r="OVO5" s="52"/>
      <c r="OVP5" s="52"/>
      <c r="OVQ5" s="52"/>
      <c r="OVR5" s="52"/>
      <c r="OVS5" s="52"/>
      <c r="OVT5" s="52"/>
      <c r="OVU5" s="52"/>
      <c r="OVV5" s="52"/>
      <c r="OVW5" s="52"/>
      <c r="OVX5" s="52"/>
      <c r="OVY5" s="52"/>
      <c r="OVZ5" s="52"/>
      <c r="OWA5" s="52"/>
      <c r="OWB5" s="52"/>
      <c r="OWC5" s="52"/>
      <c r="OWD5" s="52"/>
      <c r="OWE5" s="52"/>
      <c r="OWF5" s="52"/>
      <c r="OWG5" s="52"/>
      <c r="OWH5" s="52"/>
      <c r="OWI5" s="52"/>
      <c r="OWJ5" s="52"/>
      <c r="OWK5" s="52"/>
      <c r="OWL5" s="52"/>
      <c r="OWM5" s="52"/>
      <c r="OWN5" s="52"/>
      <c r="OWO5" s="52"/>
      <c r="OWP5" s="52"/>
      <c r="OWQ5" s="52"/>
      <c r="OWR5" s="52"/>
      <c r="OWS5" s="52"/>
      <c r="OWT5" s="52"/>
      <c r="OWU5" s="52"/>
      <c r="OWV5" s="52"/>
      <c r="OWW5" s="52"/>
      <c r="OWX5" s="52"/>
      <c r="OWY5" s="52"/>
      <c r="OWZ5" s="52"/>
      <c r="OXA5" s="52"/>
      <c r="OXB5" s="52"/>
      <c r="OXC5" s="52"/>
      <c r="OXD5" s="52"/>
      <c r="OXE5" s="52"/>
      <c r="OXF5" s="52"/>
      <c r="OXG5" s="52"/>
      <c r="OXH5" s="52"/>
      <c r="OXI5" s="52"/>
      <c r="OXJ5" s="52"/>
      <c r="OXK5" s="52"/>
      <c r="OXL5" s="52"/>
      <c r="OXM5" s="52"/>
      <c r="OXN5" s="52"/>
      <c r="OXO5" s="52"/>
      <c r="OXP5" s="52"/>
      <c r="OXQ5" s="52"/>
      <c r="OXR5" s="52"/>
      <c r="OXS5" s="52"/>
      <c r="OXT5" s="52"/>
      <c r="OXU5" s="52"/>
      <c r="OXV5" s="52"/>
      <c r="OXW5" s="52"/>
      <c r="OXX5" s="52"/>
      <c r="OXY5" s="52"/>
      <c r="OXZ5" s="52"/>
      <c r="OYA5" s="52"/>
      <c r="OYB5" s="52"/>
      <c r="OYC5" s="52"/>
      <c r="OYD5" s="52"/>
      <c r="OYE5" s="52"/>
      <c r="OYF5" s="52"/>
      <c r="OYG5" s="52"/>
      <c r="OYH5" s="52"/>
      <c r="OYI5" s="52"/>
      <c r="OYJ5" s="52"/>
      <c r="OYK5" s="52"/>
      <c r="OYL5" s="52"/>
      <c r="OYM5" s="52"/>
      <c r="OYN5" s="52"/>
      <c r="OYO5" s="52"/>
      <c r="OYP5" s="52"/>
      <c r="OYQ5" s="52"/>
      <c r="OYR5" s="52"/>
      <c r="OYS5" s="52"/>
      <c r="OYT5" s="52"/>
      <c r="OYU5" s="52"/>
      <c r="OYV5" s="52"/>
      <c r="OYW5" s="52"/>
      <c r="OYX5" s="52"/>
      <c r="OYY5" s="52"/>
      <c r="OYZ5" s="52"/>
      <c r="OZA5" s="52"/>
      <c r="OZB5" s="52"/>
      <c r="OZC5" s="52"/>
      <c r="OZD5" s="52"/>
      <c r="OZE5" s="52"/>
      <c r="OZF5" s="52"/>
      <c r="OZG5" s="52"/>
      <c r="OZH5" s="52"/>
      <c r="OZI5" s="52"/>
      <c r="OZJ5" s="52"/>
      <c r="OZK5" s="52"/>
      <c r="OZL5" s="52"/>
      <c r="OZM5" s="52"/>
      <c r="OZN5" s="52"/>
      <c r="OZO5" s="52"/>
      <c r="OZP5" s="52"/>
      <c r="OZQ5" s="52"/>
      <c r="OZR5" s="52"/>
      <c r="OZS5" s="52"/>
      <c r="OZT5" s="52"/>
      <c r="OZU5" s="52"/>
      <c r="OZV5" s="52"/>
      <c r="OZW5" s="52"/>
      <c r="OZX5" s="52"/>
      <c r="OZY5" s="52"/>
      <c r="OZZ5" s="52"/>
      <c r="PAA5" s="52"/>
      <c r="PAB5" s="52"/>
      <c r="PAC5" s="52"/>
      <c r="PAD5" s="52"/>
      <c r="PAE5" s="52"/>
      <c r="PAF5" s="52"/>
      <c r="PAG5" s="52"/>
      <c r="PAH5" s="52"/>
      <c r="PAI5" s="52"/>
      <c r="PAJ5" s="52"/>
      <c r="PAK5" s="52"/>
      <c r="PAL5" s="52"/>
      <c r="PAM5" s="52"/>
      <c r="PAN5" s="52"/>
      <c r="PAO5" s="52"/>
      <c r="PAP5" s="52"/>
      <c r="PAQ5" s="52"/>
      <c r="PAR5" s="52"/>
      <c r="PAS5" s="52"/>
      <c r="PAT5" s="52"/>
      <c r="PAU5" s="52"/>
      <c r="PAV5" s="52"/>
      <c r="PAW5" s="52"/>
      <c r="PAX5" s="52"/>
      <c r="PAY5" s="52"/>
      <c r="PAZ5" s="52"/>
      <c r="PBA5" s="52"/>
      <c r="PBB5" s="52"/>
      <c r="PBC5" s="52"/>
      <c r="PBD5" s="52"/>
      <c r="PBE5" s="52"/>
      <c r="PBF5" s="52"/>
      <c r="PBG5" s="52"/>
      <c r="PBH5" s="52"/>
      <c r="PBI5" s="52"/>
      <c r="PBJ5" s="52"/>
      <c r="PBK5" s="52"/>
      <c r="PBL5" s="52"/>
      <c r="PBM5" s="52"/>
      <c r="PBN5" s="52"/>
      <c r="PBO5" s="52"/>
      <c r="PBP5" s="52"/>
      <c r="PBQ5" s="52"/>
      <c r="PBR5" s="52"/>
      <c r="PBS5" s="52"/>
      <c r="PBT5" s="52"/>
      <c r="PBU5" s="52"/>
      <c r="PBV5" s="52"/>
      <c r="PBW5" s="52"/>
      <c r="PBX5" s="52"/>
      <c r="PBY5" s="52"/>
      <c r="PBZ5" s="52"/>
      <c r="PCA5" s="52"/>
      <c r="PCB5" s="52"/>
      <c r="PCC5" s="52"/>
      <c r="PCD5" s="52"/>
      <c r="PCE5" s="52"/>
      <c r="PCF5" s="52"/>
      <c r="PCG5" s="52"/>
      <c r="PCH5" s="52"/>
      <c r="PCI5" s="52"/>
      <c r="PCJ5" s="52"/>
      <c r="PCK5" s="52"/>
      <c r="PCL5" s="52"/>
      <c r="PCM5" s="52"/>
      <c r="PCN5" s="52"/>
      <c r="PCO5" s="52"/>
      <c r="PCP5" s="52"/>
      <c r="PCQ5" s="52"/>
      <c r="PCR5" s="52"/>
      <c r="PCS5" s="52"/>
      <c r="PCT5" s="52"/>
      <c r="PCU5" s="52"/>
      <c r="PCV5" s="52"/>
      <c r="PCW5" s="52"/>
      <c r="PCX5" s="52"/>
      <c r="PCY5" s="52"/>
      <c r="PCZ5" s="52"/>
      <c r="PDA5" s="52"/>
      <c r="PDB5" s="52"/>
      <c r="PDC5" s="52"/>
      <c r="PDD5" s="52"/>
      <c r="PDE5" s="52"/>
      <c r="PDF5" s="52"/>
      <c r="PDG5" s="52"/>
      <c r="PDH5" s="52"/>
      <c r="PDI5" s="52"/>
      <c r="PDJ5" s="52"/>
      <c r="PDK5" s="52"/>
      <c r="PDL5" s="52"/>
      <c r="PDM5" s="52"/>
      <c r="PDN5" s="52"/>
      <c r="PDO5" s="52"/>
      <c r="PDP5" s="52"/>
      <c r="PDQ5" s="52"/>
      <c r="PDR5" s="52"/>
      <c r="PDS5" s="52"/>
      <c r="PDT5" s="52"/>
      <c r="PDU5" s="52"/>
      <c r="PDV5" s="52"/>
      <c r="PDW5" s="52"/>
      <c r="PDX5" s="52"/>
      <c r="PDY5" s="52"/>
      <c r="PDZ5" s="52"/>
      <c r="PEA5" s="52"/>
      <c r="PEB5" s="52"/>
      <c r="PEC5" s="52"/>
      <c r="PED5" s="52"/>
      <c r="PEE5" s="52"/>
      <c r="PEF5" s="52"/>
      <c r="PEG5" s="52"/>
      <c r="PEH5" s="52"/>
      <c r="PEI5" s="52"/>
      <c r="PEJ5" s="52"/>
      <c r="PEK5" s="52"/>
      <c r="PEL5" s="52"/>
      <c r="PEM5" s="52"/>
      <c r="PEN5" s="52"/>
      <c r="PEO5" s="52"/>
      <c r="PEP5" s="52"/>
      <c r="PEQ5" s="52"/>
      <c r="PER5" s="52"/>
      <c r="PES5" s="52"/>
      <c r="PET5" s="52"/>
      <c r="PEU5" s="52"/>
      <c r="PEV5" s="52"/>
      <c r="PEW5" s="52"/>
      <c r="PEX5" s="52"/>
      <c r="PEY5" s="52"/>
      <c r="PEZ5" s="52"/>
      <c r="PFA5" s="52"/>
      <c r="PFB5" s="52"/>
      <c r="PFC5" s="52"/>
      <c r="PFD5" s="52"/>
      <c r="PFE5" s="52"/>
      <c r="PFF5" s="52"/>
      <c r="PFG5" s="52"/>
      <c r="PFH5" s="52"/>
      <c r="PFI5" s="52"/>
      <c r="PFJ5" s="52"/>
      <c r="PFK5" s="52"/>
      <c r="PFL5" s="52"/>
      <c r="PFM5" s="52"/>
      <c r="PFN5" s="52"/>
      <c r="PFO5" s="52"/>
      <c r="PFP5" s="52"/>
      <c r="PFQ5" s="52"/>
      <c r="PFR5" s="52"/>
      <c r="PFS5" s="52"/>
      <c r="PFT5" s="52"/>
      <c r="PFU5" s="52"/>
      <c r="PFV5" s="52"/>
      <c r="PFW5" s="52"/>
      <c r="PFX5" s="52"/>
      <c r="PFY5" s="52"/>
      <c r="PFZ5" s="52"/>
      <c r="PGA5" s="52"/>
      <c r="PGB5" s="52"/>
      <c r="PGC5" s="52"/>
      <c r="PGD5" s="52"/>
      <c r="PGE5" s="52"/>
      <c r="PGF5" s="52"/>
      <c r="PGG5" s="52"/>
      <c r="PGH5" s="52"/>
      <c r="PGI5" s="52"/>
      <c r="PGJ5" s="52"/>
      <c r="PGK5" s="52"/>
      <c r="PGL5" s="52"/>
      <c r="PGM5" s="52"/>
      <c r="PGN5" s="52"/>
      <c r="PGO5" s="52"/>
      <c r="PGP5" s="52"/>
      <c r="PGQ5" s="52"/>
      <c r="PGR5" s="52"/>
      <c r="PGS5" s="52"/>
      <c r="PGT5" s="52"/>
      <c r="PGU5" s="52"/>
      <c r="PGV5" s="52"/>
      <c r="PGW5" s="52"/>
      <c r="PGX5" s="52"/>
      <c r="PGY5" s="52"/>
      <c r="PGZ5" s="52"/>
      <c r="PHA5" s="52"/>
      <c r="PHB5" s="52"/>
      <c r="PHC5" s="52"/>
      <c r="PHD5" s="52"/>
      <c r="PHE5" s="52"/>
      <c r="PHF5" s="52"/>
      <c r="PHG5" s="52"/>
      <c r="PHH5" s="52"/>
      <c r="PHI5" s="52"/>
      <c r="PHJ5" s="52"/>
      <c r="PHK5" s="52"/>
      <c r="PHL5" s="52"/>
      <c r="PHM5" s="52"/>
      <c r="PHN5" s="52"/>
      <c r="PHO5" s="52"/>
      <c r="PHP5" s="52"/>
      <c r="PHQ5" s="52"/>
      <c r="PHR5" s="52"/>
      <c r="PHS5" s="52"/>
      <c r="PHT5" s="52"/>
      <c r="PHU5" s="52"/>
      <c r="PHV5" s="52"/>
      <c r="PHW5" s="52"/>
      <c r="PHX5" s="52"/>
      <c r="PHY5" s="52"/>
      <c r="PHZ5" s="52"/>
      <c r="PIA5" s="52"/>
      <c r="PIB5" s="52"/>
      <c r="PIC5" s="52"/>
      <c r="PID5" s="52"/>
      <c r="PIE5" s="52"/>
      <c r="PIF5" s="52"/>
      <c r="PIG5" s="52"/>
      <c r="PIH5" s="52"/>
      <c r="PII5" s="52"/>
      <c r="PIJ5" s="52"/>
      <c r="PIK5" s="52"/>
      <c r="PIL5" s="52"/>
      <c r="PIM5" s="52"/>
      <c r="PIN5" s="52"/>
      <c r="PIO5" s="52"/>
      <c r="PIP5" s="52"/>
      <c r="PIQ5" s="52"/>
      <c r="PIR5" s="52"/>
      <c r="PIS5" s="52"/>
      <c r="PIT5" s="52"/>
      <c r="PIU5" s="52"/>
      <c r="PIV5" s="52"/>
      <c r="PIW5" s="52"/>
      <c r="PIX5" s="52"/>
      <c r="PIY5" s="52"/>
      <c r="PIZ5" s="52"/>
      <c r="PJA5" s="52"/>
      <c r="PJB5" s="52"/>
      <c r="PJC5" s="52"/>
      <c r="PJD5" s="52"/>
      <c r="PJE5" s="52"/>
      <c r="PJF5" s="52"/>
      <c r="PJG5" s="52"/>
      <c r="PJH5" s="52"/>
      <c r="PJI5" s="52"/>
      <c r="PJJ5" s="52"/>
      <c r="PJK5" s="52"/>
      <c r="PJL5" s="52"/>
      <c r="PJM5" s="52"/>
      <c r="PJN5" s="52"/>
      <c r="PJO5" s="52"/>
      <c r="PJP5" s="52"/>
      <c r="PJQ5" s="52"/>
      <c r="PJR5" s="52"/>
      <c r="PJS5" s="52"/>
      <c r="PJT5" s="52"/>
      <c r="PJU5" s="52"/>
      <c r="PJV5" s="52"/>
      <c r="PJW5" s="52"/>
      <c r="PJX5" s="52"/>
      <c r="PJY5" s="52"/>
      <c r="PJZ5" s="52"/>
      <c r="PKA5" s="52"/>
      <c r="PKB5" s="52"/>
      <c r="PKC5" s="52"/>
      <c r="PKD5" s="52"/>
      <c r="PKE5" s="52"/>
      <c r="PKF5" s="52"/>
      <c r="PKG5" s="52"/>
      <c r="PKH5" s="52"/>
      <c r="PKI5" s="52"/>
      <c r="PKJ5" s="52"/>
      <c r="PKK5" s="52"/>
      <c r="PKL5" s="52"/>
      <c r="PKM5" s="52"/>
      <c r="PKN5" s="52"/>
      <c r="PKO5" s="52"/>
      <c r="PKP5" s="52"/>
      <c r="PKQ5" s="52"/>
      <c r="PKR5" s="52"/>
      <c r="PKS5" s="52"/>
      <c r="PKT5" s="52"/>
      <c r="PKU5" s="52"/>
      <c r="PKV5" s="52"/>
      <c r="PKW5" s="52"/>
      <c r="PKX5" s="52"/>
      <c r="PKY5" s="52"/>
      <c r="PKZ5" s="52"/>
      <c r="PLA5" s="52"/>
      <c r="PLB5" s="52"/>
      <c r="PLC5" s="52"/>
      <c r="PLD5" s="52"/>
      <c r="PLE5" s="52"/>
      <c r="PLF5" s="52"/>
      <c r="PLG5" s="52"/>
      <c r="PLH5" s="52"/>
      <c r="PLI5" s="52"/>
      <c r="PLJ5" s="52"/>
      <c r="PLK5" s="52"/>
      <c r="PLL5" s="52"/>
      <c r="PLM5" s="52"/>
      <c r="PLN5" s="52"/>
      <c r="PLO5" s="52"/>
      <c r="PLP5" s="52"/>
      <c r="PLQ5" s="52"/>
      <c r="PLR5" s="52"/>
      <c r="PLS5" s="52"/>
      <c r="PLT5" s="52"/>
      <c r="PLU5" s="52"/>
      <c r="PLV5" s="52"/>
      <c r="PLW5" s="52"/>
      <c r="PLX5" s="52"/>
      <c r="PLY5" s="52"/>
      <c r="PLZ5" s="52"/>
      <c r="PMA5" s="52"/>
      <c r="PMB5" s="52"/>
      <c r="PMC5" s="52"/>
      <c r="PMD5" s="52"/>
      <c r="PME5" s="52"/>
      <c r="PMF5" s="52"/>
      <c r="PMG5" s="52"/>
      <c r="PMH5" s="52"/>
      <c r="PMI5" s="52"/>
      <c r="PMJ5" s="52"/>
      <c r="PMK5" s="52"/>
      <c r="PML5" s="52"/>
      <c r="PMM5" s="52"/>
      <c r="PMN5" s="52"/>
      <c r="PMO5" s="52"/>
      <c r="PMP5" s="52"/>
      <c r="PMQ5" s="52"/>
      <c r="PMR5" s="52"/>
      <c r="PMS5" s="52"/>
      <c r="PMT5" s="52"/>
      <c r="PMU5" s="52"/>
      <c r="PMV5" s="52"/>
      <c r="PMW5" s="52"/>
      <c r="PMX5" s="52"/>
      <c r="PMY5" s="52"/>
      <c r="PMZ5" s="52"/>
      <c r="PNA5" s="52"/>
      <c r="PNB5" s="52"/>
      <c r="PNC5" s="52"/>
      <c r="PND5" s="52"/>
      <c r="PNE5" s="52"/>
      <c r="PNF5" s="52"/>
      <c r="PNG5" s="52"/>
      <c r="PNH5" s="52"/>
      <c r="PNI5" s="52"/>
      <c r="PNJ5" s="52"/>
      <c r="PNK5" s="52"/>
      <c r="PNL5" s="52"/>
      <c r="PNM5" s="52"/>
      <c r="PNN5" s="52"/>
      <c r="PNO5" s="52"/>
      <c r="PNP5" s="52"/>
      <c r="PNQ5" s="52"/>
      <c r="PNR5" s="52"/>
      <c r="PNS5" s="52"/>
      <c r="PNT5" s="52"/>
      <c r="PNU5" s="52"/>
      <c r="PNV5" s="52"/>
      <c r="PNW5" s="52"/>
      <c r="PNX5" s="52"/>
      <c r="PNY5" s="52"/>
      <c r="PNZ5" s="52"/>
      <c r="POA5" s="52"/>
      <c r="POB5" s="52"/>
      <c r="POC5" s="52"/>
      <c r="POD5" s="52"/>
      <c r="POE5" s="52"/>
      <c r="POF5" s="52"/>
      <c r="POG5" s="52"/>
      <c r="POH5" s="52"/>
      <c r="POI5" s="52"/>
      <c r="POJ5" s="52"/>
      <c r="POK5" s="52"/>
      <c r="POL5" s="52"/>
      <c r="POM5" s="52"/>
      <c r="PON5" s="52"/>
      <c r="POO5" s="52"/>
      <c r="POP5" s="52"/>
      <c r="POQ5" s="52"/>
      <c r="POR5" s="52"/>
      <c r="POS5" s="52"/>
      <c r="POT5" s="52"/>
      <c r="POU5" s="52"/>
      <c r="POV5" s="52"/>
      <c r="POW5" s="52"/>
      <c r="POX5" s="52"/>
      <c r="POY5" s="52"/>
      <c r="POZ5" s="52"/>
      <c r="PPA5" s="52"/>
      <c r="PPB5" s="52"/>
      <c r="PPC5" s="52"/>
      <c r="PPD5" s="52"/>
      <c r="PPE5" s="52"/>
      <c r="PPF5" s="52"/>
      <c r="PPG5" s="52"/>
      <c r="PPH5" s="52"/>
      <c r="PPI5" s="52"/>
      <c r="PPJ5" s="52"/>
      <c r="PPK5" s="52"/>
      <c r="PPL5" s="52"/>
      <c r="PPM5" s="52"/>
      <c r="PPN5" s="52"/>
      <c r="PPO5" s="52"/>
      <c r="PPP5" s="52"/>
      <c r="PPQ5" s="52"/>
      <c r="PPR5" s="52"/>
      <c r="PPS5" s="52"/>
      <c r="PPT5" s="52"/>
      <c r="PPU5" s="52"/>
      <c r="PPV5" s="52"/>
      <c r="PPW5" s="52"/>
      <c r="PPX5" s="52"/>
      <c r="PPY5" s="52"/>
      <c r="PPZ5" s="52"/>
      <c r="PQA5" s="52"/>
      <c r="PQB5" s="52"/>
      <c r="PQC5" s="52"/>
      <c r="PQD5" s="52"/>
      <c r="PQE5" s="52"/>
      <c r="PQF5" s="52"/>
      <c r="PQG5" s="52"/>
      <c r="PQH5" s="52"/>
      <c r="PQI5" s="52"/>
      <c r="PQJ5" s="52"/>
      <c r="PQK5" s="52"/>
      <c r="PQL5" s="52"/>
      <c r="PQM5" s="52"/>
      <c r="PQN5" s="52"/>
      <c r="PQO5" s="52"/>
      <c r="PQP5" s="52"/>
      <c r="PQQ5" s="52"/>
      <c r="PQR5" s="52"/>
      <c r="PQS5" s="52"/>
      <c r="PQT5" s="52"/>
      <c r="PQU5" s="52"/>
      <c r="PQV5" s="52"/>
      <c r="PQW5" s="52"/>
      <c r="PQX5" s="52"/>
      <c r="PQY5" s="52"/>
      <c r="PQZ5" s="52"/>
      <c r="PRA5" s="52"/>
      <c r="PRB5" s="52"/>
      <c r="PRC5" s="52"/>
      <c r="PRD5" s="52"/>
      <c r="PRE5" s="52"/>
      <c r="PRF5" s="52"/>
      <c r="PRG5" s="52"/>
      <c r="PRH5" s="52"/>
      <c r="PRI5" s="52"/>
      <c r="PRJ5" s="52"/>
      <c r="PRK5" s="52"/>
      <c r="PRL5" s="52"/>
      <c r="PRM5" s="52"/>
      <c r="PRN5" s="52"/>
      <c r="PRO5" s="52"/>
      <c r="PRP5" s="52"/>
      <c r="PRQ5" s="52"/>
      <c r="PRR5" s="52"/>
      <c r="PRS5" s="52"/>
      <c r="PRT5" s="52"/>
      <c r="PRU5" s="52"/>
      <c r="PRV5" s="52"/>
      <c r="PRW5" s="52"/>
      <c r="PRX5" s="52"/>
      <c r="PRY5" s="52"/>
      <c r="PRZ5" s="52"/>
      <c r="PSA5" s="52"/>
      <c r="PSB5" s="52"/>
      <c r="PSC5" s="52"/>
      <c r="PSD5" s="52"/>
      <c r="PSE5" s="52"/>
      <c r="PSF5" s="52"/>
      <c r="PSG5" s="52"/>
      <c r="PSH5" s="52"/>
      <c r="PSI5" s="52"/>
      <c r="PSJ5" s="52"/>
      <c r="PSK5" s="52"/>
      <c r="PSL5" s="52"/>
      <c r="PSM5" s="52"/>
      <c r="PSN5" s="52"/>
      <c r="PSO5" s="52"/>
      <c r="PSP5" s="52"/>
      <c r="PSQ5" s="52"/>
      <c r="PSR5" s="52"/>
      <c r="PSS5" s="52"/>
      <c r="PST5" s="52"/>
      <c r="PSU5" s="52"/>
      <c r="PSV5" s="52"/>
      <c r="PSW5" s="52"/>
      <c r="PSX5" s="52"/>
      <c r="PSY5" s="52"/>
      <c r="PSZ5" s="52"/>
      <c r="PTA5" s="52"/>
      <c r="PTB5" s="52"/>
      <c r="PTC5" s="52"/>
      <c r="PTD5" s="52"/>
      <c r="PTE5" s="52"/>
      <c r="PTF5" s="52"/>
      <c r="PTG5" s="52"/>
      <c r="PTH5" s="52"/>
      <c r="PTI5" s="52"/>
      <c r="PTJ5" s="52"/>
      <c r="PTK5" s="52"/>
      <c r="PTL5" s="52"/>
      <c r="PTM5" s="52"/>
      <c r="PTN5" s="52"/>
      <c r="PTO5" s="52"/>
      <c r="PTP5" s="52"/>
      <c r="PTQ5" s="52"/>
      <c r="PTR5" s="52"/>
      <c r="PTS5" s="52"/>
      <c r="PTT5" s="52"/>
      <c r="PTU5" s="52"/>
      <c r="PTV5" s="52"/>
      <c r="PTW5" s="52"/>
      <c r="PTX5" s="52"/>
      <c r="PTY5" s="52"/>
      <c r="PTZ5" s="52"/>
      <c r="PUA5" s="52"/>
      <c r="PUB5" s="52"/>
      <c r="PUC5" s="52"/>
      <c r="PUD5" s="52"/>
      <c r="PUE5" s="52"/>
      <c r="PUF5" s="52"/>
      <c r="PUG5" s="52"/>
      <c r="PUH5" s="52"/>
      <c r="PUI5" s="52"/>
      <c r="PUJ5" s="52"/>
      <c r="PUK5" s="52"/>
      <c r="PUL5" s="52"/>
      <c r="PUM5" s="52"/>
      <c r="PUN5" s="52"/>
      <c r="PUO5" s="52"/>
      <c r="PUP5" s="52"/>
      <c r="PUQ5" s="52"/>
      <c r="PUR5" s="52"/>
      <c r="PUS5" s="52"/>
      <c r="PUT5" s="52"/>
      <c r="PUU5" s="52"/>
      <c r="PUV5" s="52"/>
      <c r="PUW5" s="52"/>
      <c r="PUX5" s="52"/>
      <c r="PUY5" s="52"/>
      <c r="PUZ5" s="52"/>
      <c r="PVA5" s="52"/>
      <c r="PVB5" s="52"/>
      <c r="PVC5" s="52"/>
      <c r="PVD5" s="52"/>
      <c r="PVE5" s="52"/>
      <c r="PVF5" s="52"/>
      <c r="PVG5" s="52"/>
      <c r="PVH5" s="52"/>
      <c r="PVI5" s="52"/>
      <c r="PVJ5" s="52"/>
      <c r="PVK5" s="52"/>
      <c r="PVL5" s="52"/>
      <c r="PVM5" s="52"/>
      <c r="PVN5" s="52"/>
      <c r="PVO5" s="52"/>
      <c r="PVP5" s="52"/>
      <c r="PVQ5" s="52"/>
      <c r="PVR5" s="52"/>
      <c r="PVS5" s="52"/>
      <c r="PVT5" s="52"/>
      <c r="PVU5" s="52"/>
      <c r="PVV5" s="52"/>
      <c r="PVW5" s="52"/>
      <c r="PVX5" s="52"/>
      <c r="PVY5" s="52"/>
      <c r="PVZ5" s="52"/>
      <c r="PWA5" s="52"/>
      <c r="PWB5" s="52"/>
      <c r="PWC5" s="52"/>
      <c r="PWD5" s="52"/>
      <c r="PWE5" s="52"/>
      <c r="PWF5" s="52"/>
      <c r="PWG5" s="52"/>
      <c r="PWH5" s="52"/>
      <c r="PWI5" s="52"/>
      <c r="PWJ5" s="52"/>
      <c r="PWK5" s="52"/>
      <c r="PWL5" s="52"/>
      <c r="PWM5" s="52"/>
      <c r="PWN5" s="52"/>
      <c r="PWO5" s="52"/>
      <c r="PWP5" s="52"/>
      <c r="PWQ5" s="52"/>
      <c r="PWR5" s="52"/>
      <c r="PWS5" s="52"/>
      <c r="PWT5" s="52"/>
      <c r="PWU5" s="52"/>
      <c r="PWV5" s="52"/>
      <c r="PWW5" s="52"/>
      <c r="PWX5" s="52"/>
      <c r="PWY5" s="52"/>
      <c r="PWZ5" s="52"/>
      <c r="PXA5" s="52"/>
      <c r="PXB5" s="52"/>
      <c r="PXC5" s="52"/>
      <c r="PXD5" s="52"/>
      <c r="PXE5" s="52"/>
      <c r="PXF5" s="52"/>
      <c r="PXG5" s="52"/>
      <c r="PXH5" s="52"/>
      <c r="PXI5" s="52"/>
      <c r="PXJ5" s="52"/>
      <c r="PXK5" s="52"/>
      <c r="PXL5" s="52"/>
      <c r="PXM5" s="52"/>
      <c r="PXN5" s="52"/>
      <c r="PXO5" s="52"/>
      <c r="PXP5" s="52"/>
      <c r="PXQ5" s="52"/>
      <c r="PXR5" s="52"/>
      <c r="PXS5" s="52"/>
      <c r="PXT5" s="52"/>
      <c r="PXU5" s="52"/>
      <c r="PXV5" s="52"/>
      <c r="PXW5" s="52"/>
      <c r="PXX5" s="52"/>
      <c r="PXY5" s="52"/>
      <c r="PXZ5" s="52"/>
      <c r="PYA5" s="52"/>
      <c r="PYB5" s="52"/>
      <c r="PYC5" s="52"/>
      <c r="PYD5" s="52"/>
      <c r="PYE5" s="52"/>
      <c r="PYF5" s="52"/>
      <c r="PYG5" s="52"/>
      <c r="PYH5" s="52"/>
      <c r="PYI5" s="52"/>
      <c r="PYJ5" s="52"/>
      <c r="PYK5" s="52"/>
      <c r="PYL5" s="52"/>
      <c r="PYM5" s="52"/>
      <c r="PYN5" s="52"/>
      <c r="PYO5" s="52"/>
      <c r="PYP5" s="52"/>
      <c r="PYQ5" s="52"/>
      <c r="PYR5" s="52"/>
      <c r="PYS5" s="52"/>
      <c r="PYT5" s="52"/>
      <c r="PYU5" s="52"/>
      <c r="PYV5" s="52"/>
      <c r="PYW5" s="52"/>
      <c r="PYX5" s="52"/>
      <c r="PYY5" s="52"/>
      <c r="PYZ5" s="52"/>
      <c r="PZA5" s="52"/>
      <c r="PZB5" s="52"/>
      <c r="PZC5" s="52"/>
      <c r="PZD5" s="52"/>
      <c r="PZE5" s="52"/>
      <c r="PZF5" s="52"/>
      <c r="PZG5" s="52"/>
      <c r="PZH5" s="52"/>
      <c r="PZI5" s="52"/>
      <c r="PZJ5" s="52"/>
      <c r="PZK5" s="52"/>
      <c r="PZL5" s="52"/>
      <c r="PZM5" s="52"/>
      <c r="PZN5" s="52"/>
      <c r="PZO5" s="52"/>
      <c r="PZP5" s="52"/>
      <c r="PZQ5" s="52"/>
      <c r="PZR5" s="52"/>
      <c r="PZS5" s="52"/>
      <c r="PZT5" s="52"/>
      <c r="PZU5" s="52"/>
      <c r="PZV5" s="52"/>
      <c r="PZW5" s="52"/>
      <c r="PZX5" s="52"/>
      <c r="PZY5" s="52"/>
      <c r="PZZ5" s="52"/>
      <c r="QAA5" s="52"/>
      <c r="QAB5" s="52"/>
      <c r="QAC5" s="52"/>
      <c r="QAD5" s="52"/>
      <c r="QAE5" s="52"/>
      <c r="QAF5" s="52"/>
      <c r="QAG5" s="52"/>
      <c r="QAH5" s="52"/>
      <c r="QAI5" s="52"/>
      <c r="QAJ5" s="52"/>
      <c r="QAK5" s="52"/>
      <c r="QAL5" s="52"/>
      <c r="QAM5" s="52"/>
      <c r="QAN5" s="52"/>
      <c r="QAO5" s="52"/>
      <c r="QAP5" s="52"/>
      <c r="QAQ5" s="52"/>
      <c r="QAR5" s="52"/>
      <c r="QAS5" s="52"/>
      <c r="QAT5" s="52"/>
      <c r="QAU5" s="52"/>
      <c r="QAV5" s="52"/>
      <c r="QAW5" s="52"/>
      <c r="QAX5" s="52"/>
      <c r="QAY5" s="52"/>
      <c r="QAZ5" s="52"/>
      <c r="QBA5" s="52"/>
      <c r="QBB5" s="52"/>
      <c r="QBC5" s="52"/>
      <c r="QBD5" s="52"/>
      <c r="QBE5" s="52"/>
      <c r="QBF5" s="52"/>
      <c r="QBG5" s="52"/>
      <c r="QBH5" s="52"/>
      <c r="QBI5" s="52"/>
      <c r="QBJ5" s="52"/>
      <c r="QBK5" s="52"/>
      <c r="QBL5" s="52"/>
      <c r="QBM5" s="52"/>
      <c r="QBN5" s="52"/>
      <c r="QBO5" s="52"/>
      <c r="QBP5" s="52"/>
      <c r="QBQ5" s="52"/>
      <c r="QBR5" s="52"/>
      <c r="QBS5" s="52"/>
      <c r="QBT5" s="52"/>
      <c r="QBU5" s="52"/>
      <c r="QBV5" s="52"/>
      <c r="QBW5" s="52"/>
      <c r="QBX5" s="52"/>
      <c r="QBY5" s="52"/>
      <c r="QBZ5" s="52"/>
      <c r="QCA5" s="52"/>
      <c r="QCB5" s="52"/>
      <c r="QCC5" s="52"/>
      <c r="QCD5" s="52"/>
      <c r="QCE5" s="52"/>
      <c r="QCF5" s="52"/>
      <c r="QCG5" s="52"/>
      <c r="QCH5" s="52"/>
      <c r="QCI5" s="52"/>
      <c r="QCJ5" s="52"/>
      <c r="QCK5" s="52"/>
      <c r="QCL5" s="52"/>
      <c r="QCM5" s="52"/>
      <c r="QCN5" s="52"/>
      <c r="QCO5" s="52"/>
      <c r="QCP5" s="52"/>
      <c r="QCQ5" s="52"/>
      <c r="QCR5" s="52"/>
      <c r="QCS5" s="52"/>
      <c r="QCT5" s="52"/>
      <c r="QCU5" s="52"/>
      <c r="QCV5" s="52"/>
      <c r="QCW5" s="52"/>
      <c r="QCX5" s="52"/>
      <c r="QCY5" s="52"/>
      <c r="QCZ5" s="52"/>
      <c r="QDA5" s="52"/>
      <c r="QDB5" s="52"/>
      <c r="QDC5" s="52"/>
      <c r="QDD5" s="52"/>
      <c r="QDE5" s="52"/>
      <c r="QDF5" s="52"/>
      <c r="QDG5" s="52"/>
      <c r="QDH5" s="52"/>
      <c r="QDI5" s="52"/>
      <c r="QDJ5" s="52"/>
      <c r="QDK5" s="52"/>
      <c r="QDL5" s="52"/>
      <c r="QDM5" s="52"/>
      <c r="QDN5" s="52"/>
      <c r="QDO5" s="52"/>
      <c r="QDP5" s="52"/>
      <c r="QDQ5" s="52"/>
      <c r="QDR5" s="52"/>
      <c r="QDS5" s="52"/>
      <c r="QDT5" s="52"/>
      <c r="QDU5" s="52"/>
      <c r="QDV5" s="52"/>
      <c r="QDW5" s="52"/>
      <c r="QDX5" s="52"/>
      <c r="QDY5" s="52"/>
      <c r="QDZ5" s="52"/>
      <c r="QEA5" s="52"/>
      <c r="QEB5" s="52"/>
      <c r="QEC5" s="52"/>
      <c r="QED5" s="52"/>
      <c r="QEE5" s="52"/>
      <c r="QEF5" s="52"/>
      <c r="QEG5" s="52"/>
      <c r="QEH5" s="52"/>
      <c r="QEI5" s="52"/>
      <c r="QEJ5" s="52"/>
      <c r="QEK5" s="52"/>
      <c r="QEL5" s="52"/>
      <c r="QEM5" s="52"/>
      <c r="QEN5" s="52"/>
      <c r="QEO5" s="52"/>
      <c r="QEP5" s="52"/>
      <c r="QEQ5" s="52"/>
      <c r="QER5" s="52"/>
      <c r="QES5" s="52"/>
      <c r="QET5" s="52"/>
      <c r="QEU5" s="52"/>
      <c r="QEV5" s="52"/>
      <c r="QEW5" s="52"/>
      <c r="QEX5" s="52"/>
      <c r="QEY5" s="52"/>
      <c r="QEZ5" s="52"/>
      <c r="QFA5" s="52"/>
      <c r="QFB5" s="52"/>
      <c r="QFC5" s="52"/>
      <c r="QFD5" s="52"/>
      <c r="QFE5" s="52"/>
      <c r="QFF5" s="52"/>
      <c r="QFG5" s="52"/>
      <c r="QFH5" s="52"/>
      <c r="QFI5" s="52"/>
      <c r="QFJ5" s="52"/>
      <c r="QFK5" s="52"/>
      <c r="QFL5" s="52"/>
      <c r="QFM5" s="52"/>
      <c r="QFN5" s="52"/>
      <c r="QFO5" s="52"/>
      <c r="QFP5" s="52"/>
      <c r="QFQ5" s="52"/>
      <c r="QFR5" s="52"/>
      <c r="QFS5" s="52"/>
      <c r="QFT5" s="52"/>
      <c r="QFU5" s="52"/>
      <c r="QFV5" s="52"/>
      <c r="QFW5" s="52"/>
      <c r="QFX5" s="52"/>
      <c r="QFY5" s="52"/>
      <c r="QFZ5" s="52"/>
      <c r="QGA5" s="52"/>
      <c r="QGB5" s="52"/>
      <c r="QGC5" s="52"/>
      <c r="QGD5" s="52"/>
      <c r="QGE5" s="52"/>
      <c r="QGF5" s="52"/>
      <c r="QGG5" s="52"/>
      <c r="QGH5" s="52"/>
      <c r="QGI5" s="52"/>
      <c r="QGJ5" s="52"/>
      <c r="QGK5" s="52"/>
      <c r="QGL5" s="52"/>
      <c r="QGM5" s="52"/>
      <c r="QGN5" s="52"/>
      <c r="QGO5" s="52"/>
      <c r="QGP5" s="52"/>
      <c r="QGQ5" s="52"/>
      <c r="QGR5" s="52"/>
      <c r="QGS5" s="52"/>
      <c r="QGT5" s="52"/>
      <c r="QGU5" s="52"/>
      <c r="QGV5" s="52"/>
      <c r="QGW5" s="52"/>
      <c r="QGX5" s="52"/>
      <c r="QGY5" s="52"/>
      <c r="QGZ5" s="52"/>
      <c r="QHA5" s="52"/>
      <c r="QHB5" s="52"/>
      <c r="QHC5" s="52"/>
      <c r="QHD5" s="52"/>
      <c r="QHE5" s="52"/>
      <c r="QHF5" s="52"/>
      <c r="QHG5" s="52"/>
      <c r="QHH5" s="52"/>
      <c r="QHI5" s="52"/>
      <c r="QHJ5" s="52"/>
      <c r="QHK5" s="52"/>
      <c r="QHL5" s="52"/>
      <c r="QHM5" s="52"/>
      <c r="QHN5" s="52"/>
      <c r="QHO5" s="52"/>
      <c r="QHP5" s="52"/>
      <c r="QHQ5" s="52"/>
      <c r="QHR5" s="52"/>
      <c r="QHS5" s="52"/>
      <c r="QHT5" s="52"/>
      <c r="QHU5" s="52"/>
      <c r="QHV5" s="52"/>
      <c r="QHW5" s="52"/>
      <c r="QHX5" s="52"/>
      <c r="QHY5" s="52"/>
      <c r="QHZ5" s="52"/>
      <c r="QIA5" s="52"/>
      <c r="QIB5" s="52"/>
      <c r="QIC5" s="52"/>
      <c r="QID5" s="52"/>
      <c r="QIE5" s="52"/>
      <c r="QIF5" s="52"/>
      <c r="QIG5" s="52"/>
      <c r="QIH5" s="52"/>
      <c r="QII5" s="52"/>
      <c r="QIJ5" s="52"/>
      <c r="QIK5" s="52"/>
      <c r="QIL5" s="52"/>
      <c r="QIM5" s="52"/>
      <c r="QIN5" s="52"/>
      <c r="QIO5" s="52"/>
      <c r="QIP5" s="52"/>
      <c r="QIQ5" s="52"/>
      <c r="QIR5" s="52"/>
      <c r="QIS5" s="52"/>
      <c r="QIT5" s="52"/>
      <c r="QIU5" s="52"/>
      <c r="QIV5" s="52"/>
      <c r="QIW5" s="52"/>
      <c r="QIX5" s="52"/>
      <c r="QIY5" s="52"/>
      <c r="QIZ5" s="52"/>
      <c r="QJA5" s="52"/>
      <c r="QJB5" s="52"/>
      <c r="QJC5" s="52"/>
      <c r="QJD5" s="52"/>
      <c r="QJE5" s="52"/>
      <c r="QJF5" s="52"/>
      <c r="QJG5" s="52"/>
      <c r="QJH5" s="52"/>
      <c r="QJI5" s="52"/>
      <c r="QJJ5" s="52"/>
      <c r="QJK5" s="52"/>
      <c r="QJL5" s="52"/>
      <c r="QJM5" s="52"/>
      <c r="QJN5" s="52"/>
      <c r="QJO5" s="52"/>
      <c r="QJP5" s="52"/>
      <c r="QJQ5" s="52"/>
      <c r="QJR5" s="52"/>
      <c r="QJS5" s="52"/>
      <c r="QJT5" s="52"/>
      <c r="QJU5" s="52"/>
      <c r="QJV5" s="52"/>
      <c r="QJW5" s="52"/>
      <c r="QJX5" s="52"/>
      <c r="QJY5" s="52"/>
      <c r="QJZ5" s="52"/>
      <c r="QKA5" s="52"/>
      <c r="QKB5" s="52"/>
      <c r="QKC5" s="52"/>
      <c r="QKD5" s="52"/>
      <c r="QKE5" s="52"/>
      <c r="QKF5" s="52"/>
      <c r="QKG5" s="52"/>
      <c r="QKH5" s="52"/>
      <c r="QKI5" s="52"/>
      <c r="QKJ5" s="52"/>
      <c r="QKK5" s="52"/>
      <c r="QKL5" s="52"/>
      <c r="QKM5" s="52"/>
      <c r="QKN5" s="52"/>
      <c r="QKO5" s="52"/>
      <c r="QKP5" s="52"/>
      <c r="QKQ5" s="52"/>
      <c r="QKR5" s="52"/>
      <c r="QKS5" s="52"/>
      <c r="QKT5" s="52"/>
      <c r="QKU5" s="52"/>
      <c r="QKV5" s="52"/>
      <c r="QKW5" s="52"/>
      <c r="QKX5" s="52"/>
      <c r="QKY5" s="52"/>
      <c r="QKZ5" s="52"/>
      <c r="QLA5" s="52"/>
      <c r="QLB5" s="52"/>
      <c r="QLC5" s="52"/>
      <c r="QLD5" s="52"/>
      <c r="QLE5" s="52"/>
      <c r="QLF5" s="52"/>
      <c r="QLG5" s="52"/>
      <c r="QLH5" s="52"/>
      <c r="QLI5" s="52"/>
      <c r="QLJ5" s="52"/>
      <c r="QLK5" s="52"/>
      <c r="QLL5" s="52"/>
      <c r="QLM5" s="52"/>
      <c r="QLN5" s="52"/>
      <c r="QLO5" s="52"/>
      <c r="QLP5" s="52"/>
      <c r="QLQ5" s="52"/>
      <c r="QLR5" s="52"/>
      <c r="QLS5" s="52"/>
      <c r="QLT5" s="52"/>
      <c r="QLU5" s="52"/>
      <c r="QLV5" s="52"/>
      <c r="QLW5" s="52"/>
      <c r="QLX5" s="52"/>
      <c r="QLY5" s="52"/>
      <c r="QLZ5" s="52"/>
      <c r="QMA5" s="52"/>
      <c r="QMB5" s="52"/>
      <c r="QMC5" s="52"/>
      <c r="QMD5" s="52"/>
      <c r="QME5" s="52"/>
      <c r="QMF5" s="52"/>
      <c r="QMG5" s="52"/>
      <c r="QMH5" s="52"/>
      <c r="QMI5" s="52"/>
      <c r="QMJ5" s="52"/>
      <c r="QMK5" s="52"/>
      <c r="QML5" s="52"/>
      <c r="QMM5" s="52"/>
      <c r="QMN5" s="52"/>
      <c r="QMO5" s="52"/>
      <c r="QMP5" s="52"/>
      <c r="QMQ5" s="52"/>
      <c r="QMR5" s="52"/>
      <c r="QMS5" s="52"/>
      <c r="QMT5" s="52"/>
      <c r="QMU5" s="52"/>
      <c r="QMV5" s="52"/>
      <c r="QMW5" s="52"/>
      <c r="QMX5" s="52"/>
      <c r="QMY5" s="52"/>
      <c r="QMZ5" s="52"/>
      <c r="QNA5" s="52"/>
      <c r="QNB5" s="52"/>
      <c r="QNC5" s="52"/>
      <c r="QND5" s="52"/>
      <c r="QNE5" s="52"/>
      <c r="QNF5" s="52"/>
      <c r="QNG5" s="52"/>
      <c r="QNH5" s="52"/>
      <c r="QNI5" s="52"/>
      <c r="QNJ5" s="52"/>
      <c r="QNK5" s="52"/>
      <c r="QNL5" s="52"/>
      <c r="QNM5" s="52"/>
      <c r="QNN5" s="52"/>
      <c r="QNO5" s="52"/>
      <c r="QNP5" s="52"/>
      <c r="QNQ5" s="52"/>
      <c r="QNR5" s="52"/>
      <c r="QNS5" s="52"/>
      <c r="QNT5" s="52"/>
      <c r="QNU5" s="52"/>
      <c r="QNV5" s="52"/>
      <c r="QNW5" s="52"/>
      <c r="QNX5" s="52"/>
      <c r="QNY5" s="52"/>
      <c r="QNZ5" s="52"/>
      <c r="QOA5" s="52"/>
      <c r="QOB5" s="52"/>
      <c r="QOC5" s="52"/>
      <c r="QOD5" s="52"/>
      <c r="QOE5" s="52"/>
      <c r="QOF5" s="52"/>
      <c r="QOG5" s="52"/>
      <c r="QOH5" s="52"/>
      <c r="QOI5" s="52"/>
      <c r="QOJ5" s="52"/>
      <c r="QOK5" s="52"/>
      <c r="QOL5" s="52"/>
      <c r="QOM5" s="52"/>
      <c r="QON5" s="52"/>
      <c r="QOO5" s="52"/>
      <c r="QOP5" s="52"/>
      <c r="QOQ5" s="52"/>
      <c r="QOR5" s="52"/>
      <c r="QOS5" s="52"/>
      <c r="QOT5" s="52"/>
      <c r="QOU5" s="52"/>
      <c r="QOV5" s="52"/>
      <c r="QOW5" s="52"/>
      <c r="QOX5" s="52"/>
      <c r="QOY5" s="52"/>
      <c r="QOZ5" s="52"/>
      <c r="QPA5" s="52"/>
      <c r="QPB5" s="52"/>
      <c r="QPC5" s="52"/>
      <c r="QPD5" s="52"/>
      <c r="QPE5" s="52"/>
      <c r="QPF5" s="52"/>
      <c r="QPG5" s="52"/>
      <c r="QPH5" s="52"/>
      <c r="QPI5" s="52"/>
      <c r="QPJ5" s="52"/>
      <c r="QPK5" s="52"/>
      <c r="QPL5" s="52"/>
      <c r="QPM5" s="52"/>
      <c r="QPN5" s="52"/>
      <c r="QPO5" s="52"/>
      <c r="QPP5" s="52"/>
      <c r="QPQ5" s="52"/>
      <c r="QPR5" s="52"/>
      <c r="QPS5" s="52"/>
      <c r="QPT5" s="52"/>
      <c r="QPU5" s="52"/>
      <c r="QPV5" s="52"/>
      <c r="QPW5" s="52"/>
      <c r="QPX5" s="52"/>
      <c r="QPY5" s="52"/>
      <c r="QPZ5" s="52"/>
      <c r="QQA5" s="52"/>
      <c r="QQB5" s="52"/>
      <c r="QQC5" s="52"/>
      <c r="QQD5" s="52"/>
      <c r="QQE5" s="52"/>
      <c r="QQF5" s="52"/>
      <c r="QQG5" s="52"/>
      <c r="QQH5" s="52"/>
      <c r="QQI5" s="52"/>
      <c r="QQJ5" s="52"/>
      <c r="QQK5" s="52"/>
      <c r="QQL5" s="52"/>
      <c r="QQM5" s="52"/>
      <c r="QQN5" s="52"/>
      <c r="QQO5" s="52"/>
      <c r="QQP5" s="52"/>
      <c r="QQQ5" s="52"/>
      <c r="QQR5" s="52"/>
      <c r="QQS5" s="52"/>
      <c r="QQT5" s="52"/>
      <c r="QQU5" s="52"/>
      <c r="QQV5" s="52"/>
      <c r="QQW5" s="52"/>
      <c r="QQX5" s="52"/>
      <c r="QQY5" s="52"/>
      <c r="QQZ5" s="52"/>
      <c r="QRA5" s="52"/>
      <c r="QRB5" s="52"/>
      <c r="QRC5" s="52"/>
      <c r="QRD5" s="52"/>
      <c r="QRE5" s="52"/>
      <c r="QRF5" s="52"/>
      <c r="QRG5" s="52"/>
      <c r="QRH5" s="52"/>
      <c r="QRI5" s="52"/>
      <c r="QRJ5" s="52"/>
      <c r="QRK5" s="52"/>
      <c r="QRL5" s="52"/>
      <c r="QRM5" s="52"/>
      <c r="QRN5" s="52"/>
      <c r="QRO5" s="52"/>
      <c r="QRP5" s="52"/>
      <c r="QRQ5" s="52"/>
      <c r="QRR5" s="52"/>
      <c r="QRS5" s="52"/>
      <c r="QRT5" s="52"/>
      <c r="QRU5" s="52"/>
      <c r="QRV5" s="52"/>
      <c r="QRW5" s="52"/>
      <c r="QRX5" s="52"/>
      <c r="QRY5" s="52"/>
      <c r="QRZ5" s="52"/>
      <c r="QSA5" s="52"/>
      <c r="QSB5" s="52"/>
      <c r="QSC5" s="52"/>
      <c r="QSD5" s="52"/>
      <c r="QSE5" s="52"/>
      <c r="QSF5" s="52"/>
      <c r="QSG5" s="52"/>
      <c r="QSH5" s="52"/>
      <c r="QSI5" s="52"/>
      <c r="QSJ5" s="52"/>
      <c r="QSK5" s="52"/>
      <c r="QSL5" s="52"/>
      <c r="QSM5" s="52"/>
      <c r="QSN5" s="52"/>
      <c r="QSO5" s="52"/>
      <c r="QSP5" s="52"/>
      <c r="QSQ5" s="52"/>
      <c r="QSR5" s="52"/>
      <c r="QSS5" s="52"/>
      <c r="QST5" s="52"/>
      <c r="QSU5" s="52"/>
      <c r="QSV5" s="52"/>
      <c r="QSW5" s="52"/>
      <c r="QSX5" s="52"/>
      <c r="QSY5" s="52"/>
      <c r="QSZ5" s="52"/>
      <c r="QTA5" s="52"/>
      <c r="QTB5" s="52"/>
      <c r="QTC5" s="52"/>
      <c r="QTD5" s="52"/>
      <c r="QTE5" s="52"/>
      <c r="QTF5" s="52"/>
      <c r="QTG5" s="52"/>
      <c r="QTH5" s="52"/>
      <c r="QTI5" s="52"/>
      <c r="QTJ5" s="52"/>
      <c r="QTK5" s="52"/>
      <c r="QTL5" s="52"/>
      <c r="QTM5" s="52"/>
      <c r="QTN5" s="52"/>
      <c r="QTO5" s="52"/>
      <c r="QTP5" s="52"/>
      <c r="QTQ5" s="52"/>
      <c r="QTR5" s="52"/>
      <c r="QTS5" s="52"/>
      <c r="QTT5" s="52"/>
      <c r="QTU5" s="52"/>
      <c r="QTV5" s="52"/>
      <c r="QTW5" s="52"/>
      <c r="QTX5" s="52"/>
      <c r="QTY5" s="52"/>
      <c r="QTZ5" s="52"/>
      <c r="QUA5" s="52"/>
      <c r="QUB5" s="52"/>
      <c r="QUC5" s="52"/>
      <c r="QUD5" s="52"/>
      <c r="QUE5" s="52"/>
      <c r="QUF5" s="52"/>
      <c r="QUG5" s="52"/>
      <c r="QUH5" s="52"/>
      <c r="QUI5" s="52"/>
      <c r="QUJ5" s="52"/>
      <c r="QUK5" s="52"/>
      <c r="QUL5" s="52"/>
      <c r="QUM5" s="52"/>
      <c r="QUN5" s="52"/>
      <c r="QUO5" s="52"/>
      <c r="QUP5" s="52"/>
      <c r="QUQ5" s="52"/>
      <c r="QUR5" s="52"/>
      <c r="QUS5" s="52"/>
      <c r="QUT5" s="52"/>
      <c r="QUU5" s="52"/>
      <c r="QUV5" s="52"/>
      <c r="QUW5" s="52"/>
      <c r="QUX5" s="52"/>
      <c r="QUY5" s="52"/>
      <c r="QUZ5" s="52"/>
      <c r="QVA5" s="52"/>
      <c r="QVB5" s="52"/>
      <c r="QVC5" s="52"/>
      <c r="QVD5" s="52"/>
      <c r="QVE5" s="52"/>
      <c r="QVF5" s="52"/>
      <c r="QVG5" s="52"/>
      <c r="QVH5" s="52"/>
      <c r="QVI5" s="52"/>
      <c r="QVJ5" s="52"/>
      <c r="QVK5" s="52"/>
      <c r="QVL5" s="52"/>
      <c r="QVM5" s="52"/>
      <c r="QVN5" s="52"/>
      <c r="QVO5" s="52"/>
      <c r="QVP5" s="52"/>
      <c r="QVQ5" s="52"/>
      <c r="QVR5" s="52"/>
      <c r="QVS5" s="52"/>
      <c r="QVT5" s="52"/>
      <c r="QVU5" s="52"/>
      <c r="QVV5" s="52"/>
      <c r="QVW5" s="52"/>
      <c r="QVX5" s="52"/>
      <c r="QVY5" s="52"/>
      <c r="QVZ5" s="52"/>
      <c r="QWA5" s="52"/>
      <c r="QWB5" s="52"/>
      <c r="QWC5" s="52"/>
      <c r="QWD5" s="52"/>
      <c r="QWE5" s="52"/>
      <c r="QWF5" s="52"/>
      <c r="QWG5" s="52"/>
      <c r="QWH5" s="52"/>
      <c r="QWI5" s="52"/>
      <c r="QWJ5" s="52"/>
      <c r="QWK5" s="52"/>
      <c r="QWL5" s="52"/>
      <c r="QWM5" s="52"/>
      <c r="QWN5" s="52"/>
      <c r="QWO5" s="52"/>
      <c r="QWP5" s="52"/>
      <c r="QWQ5" s="52"/>
      <c r="QWR5" s="52"/>
      <c r="QWS5" s="52"/>
      <c r="QWT5" s="52"/>
      <c r="QWU5" s="52"/>
      <c r="QWV5" s="52"/>
      <c r="QWW5" s="52"/>
      <c r="QWX5" s="52"/>
      <c r="QWY5" s="52"/>
      <c r="QWZ5" s="52"/>
      <c r="QXA5" s="52"/>
      <c r="QXB5" s="52"/>
      <c r="QXC5" s="52"/>
      <c r="QXD5" s="52"/>
      <c r="QXE5" s="52"/>
      <c r="QXF5" s="52"/>
      <c r="QXG5" s="52"/>
      <c r="QXH5" s="52"/>
      <c r="QXI5" s="52"/>
      <c r="QXJ5" s="52"/>
      <c r="QXK5" s="52"/>
      <c r="QXL5" s="52"/>
      <c r="QXM5" s="52"/>
      <c r="QXN5" s="52"/>
      <c r="QXO5" s="52"/>
      <c r="QXP5" s="52"/>
      <c r="QXQ5" s="52"/>
      <c r="QXR5" s="52"/>
      <c r="QXS5" s="52"/>
      <c r="QXT5" s="52"/>
      <c r="QXU5" s="52"/>
      <c r="QXV5" s="52"/>
      <c r="QXW5" s="52"/>
      <c r="QXX5" s="52"/>
      <c r="QXY5" s="52"/>
      <c r="QXZ5" s="52"/>
      <c r="QYA5" s="52"/>
      <c r="QYB5" s="52"/>
      <c r="QYC5" s="52"/>
      <c r="QYD5" s="52"/>
      <c r="QYE5" s="52"/>
      <c r="QYF5" s="52"/>
      <c r="QYG5" s="52"/>
      <c r="QYH5" s="52"/>
      <c r="QYI5" s="52"/>
      <c r="QYJ5" s="52"/>
      <c r="QYK5" s="52"/>
      <c r="QYL5" s="52"/>
      <c r="QYM5" s="52"/>
      <c r="QYN5" s="52"/>
      <c r="QYO5" s="52"/>
      <c r="QYP5" s="52"/>
      <c r="QYQ5" s="52"/>
      <c r="QYR5" s="52"/>
      <c r="QYS5" s="52"/>
      <c r="QYT5" s="52"/>
      <c r="QYU5" s="52"/>
      <c r="QYV5" s="52"/>
      <c r="QYW5" s="52"/>
      <c r="QYX5" s="52"/>
      <c r="QYY5" s="52"/>
      <c r="QYZ5" s="52"/>
      <c r="QZA5" s="52"/>
      <c r="QZB5" s="52"/>
      <c r="QZC5" s="52"/>
      <c r="QZD5" s="52"/>
      <c r="QZE5" s="52"/>
      <c r="QZF5" s="52"/>
      <c r="QZG5" s="52"/>
      <c r="QZH5" s="52"/>
      <c r="QZI5" s="52"/>
      <c r="QZJ5" s="52"/>
      <c r="QZK5" s="52"/>
      <c r="QZL5" s="52"/>
      <c r="QZM5" s="52"/>
      <c r="QZN5" s="52"/>
      <c r="QZO5" s="52"/>
      <c r="QZP5" s="52"/>
      <c r="QZQ5" s="52"/>
      <c r="QZR5" s="52"/>
      <c r="QZS5" s="52"/>
      <c r="QZT5" s="52"/>
      <c r="QZU5" s="52"/>
      <c r="QZV5" s="52"/>
      <c r="QZW5" s="52"/>
      <c r="QZX5" s="52"/>
      <c r="QZY5" s="52"/>
      <c r="QZZ5" s="52"/>
      <c r="RAA5" s="52"/>
      <c r="RAB5" s="52"/>
      <c r="RAC5" s="52"/>
      <c r="RAD5" s="52"/>
      <c r="RAE5" s="52"/>
      <c r="RAF5" s="52"/>
      <c r="RAG5" s="52"/>
      <c r="RAH5" s="52"/>
      <c r="RAI5" s="52"/>
      <c r="RAJ5" s="52"/>
      <c r="RAK5" s="52"/>
      <c r="RAL5" s="52"/>
      <c r="RAM5" s="52"/>
      <c r="RAN5" s="52"/>
      <c r="RAO5" s="52"/>
      <c r="RAP5" s="52"/>
      <c r="RAQ5" s="52"/>
      <c r="RAR5" s="52"/>
      <c r="RAS5" s="52"/>
      <c r="RAT5" s="52"/>
      <c r="RAU5" s="52"/>
      <c r="RAV5" s="52"/>
      <c r="RAW5" s="52"/>
      <c r="RAX5" s="52"/>
      <c r="RAY5" s="52"/>
      <c r="RAZ5" s="52"/>
      <c r="RBA5" s="52"/>
      <c r="RBB5" s="52"/>
      <c r="RBC5" s="52"/>
      <c r="RBD5" s="52"/>
      <c r="RBE5" s="52"/>
      <c r="RBF5" s="52"/>
      <c r="RBG5" s="52"/>
      <c r="RBH5" s="52"/>
      <c r="RBI5" s="52"/>
      <c r="RBJ5" s="52"/>
      <c r="RBK5" s="52"/>
      <c r="RBL5" s="52"/>
      <c r="RBM5" s="52"/>
      <c r="RBN5" s="52"/>
      <c r="RBO5" s="52"/>
      <c r="RBP5" s="52"/>
      <c r="RBQ5" s="52"/>
      <c r="RBR5" s="52"/>
      <c r="RBS5" s="52"/>
      <c r="RBT5" s="52"/>
      <c r="RBU5" s="52"/>
      <c r="RBV5" s="52"/>
      <c r="RBW5" s="52"/>
      <c r="RBX5" s="52"/>
      <c r="RBY5" s="52"/>
      <c r="RBZ5" s="52"/>
      <c r="RCA5" s="52"/>
      <c r="RCB5" s="52"/>
      <c r="RCC5" s="52"/>
      <c r="RCD5" s="52"/>
      <c r="RCE5" s="52"/>
      <c r="RCF5" s="52"/>
      <c r="RCG5" s="52"/>
      <c r="RCH5" s="52"/>
      <c r="RCI5" s="52"/>
      <c r="RCJ5" s="52"/>
      <c r="RCK5" s="52"/>
      <c r="RCL5" s="52"/>
      <c r="RCM5" s="52"/>
      <c r="RCN5" s="52"/>
      <c r="RCO5" s="52"/>
      <c r="RCP5" s="52"/>
      <c r="RCQ5" s="52"/>
      <c r="RCR5" s="52"/>
      <c r="RCS5" s="52"/>
      <c r="RCT5" s="52"/>
      <c r="RCU5" s="52"/>
      <c r="RCV5" s="52"/>
      <c r="RCW5" s="52"/>
      <c r="RCX5" s="52"/>
      <c r="RCY5" s="52"/>
      <c r="RCZ5" s="52"/>
      <c r="RDA5" s="52"/>
      <c r="RDB5" s="52"/>
      <c r="RDC5" s="52"/>
      <c r="RDD5" s="52"/>
      <c r="RDE5" s="52"/>
      <c r="RDF5" s="52"/>
      <c r="RDG5" s="52"/>
      <c r="RDH5" s="52"/>
      <c r="RDI5" s="52"/>
      <c r="RDJ5" s="52"/>
      <c r="RDK5" s="52"/>
      <c r="RDL5" s="52"/>
      <c r="RDM5" s="52"/>
      <c r="RDN5" s="52"/>
      <c r="RDO5" s="52"/>
      <c r="RDP5" s="52"/>
      <c r="RDQ5" s="52"/>
      <c r="RDR5" s="52"/>
      <c r="RDS5" s="52"/>
      <c r="RDT5" s="52"/>
      <c r="RDU5" s="52"/>
      <c r="RDV5" s="52"/>
      <c r="RDW5" s="52"/>
      <c r="RDX5" s="52"/>
      <c r="RDY5" s="52"/>
      <c r="RDZ5" s="52"/>
      <c r="REA5" s="52"/>
      <c r="REB5" s="52"/>
      <c r="REC5" s="52"/>
      <c r="RED5" s="52"/>
      <c r="REE5" s="52"/>
      <c r="REF5" s="52"/>
      <c r="REG5" s="52"/>
      <c r="REH5" s="52"/>
      <c r="REI5" s="52"/>
      <c r="REJ5" s="52"/>
      <c r="REK5" s="52"/>
      <c r="REL5" s="52"/>
      <c r="REM5" s="52"/>
      <c r="REN5" s="52"/>
      <c r="REO5" s="52"/>
      <c r="REP5" s="52"/>
      <c r="REQ5" s="52"/>
      <c r="RER5" s="52"/>
      <c r="RES5" s="52"/>
      <c r="RET5" s="52"/>
      <c r="REU5" s="52"/>
      <c r="REV5" s="52"/>
      <c r="REW5" s="52"/>
      <c r="REX5" s="52"/>
      <c r="REY5" s="52"/>
      <c r="REZ5" s="52"/>
      <c r="RFA5" s="52"/>
      <c r="RFB5" s="52"/>
      <c r="RFC5" s="52"/>
      <c r="RFD5" s="52"/>
      <c r="RFE5" s="52"/>
      <c r="RFF5" s="52"/>
      <c r="RFG5" s="52"/>
      <c r="RFH5" s="52"/>
      <c r="RFI5" s="52"/>
      <c r="RFJ5" s="52"/>
      <c r="RFK5" s="52"/>
      <c r="RFL5" s="52"/>
      <c r="RFM5" s="52"/>
      <c r="RFN5" s="52"/>
      <c r="RFO5" s="52"/>
      <c r="RFP5" s="52"/>
      <c r="RFQ5" s="52"/>
      <c r="RFR5" s="52"/>
      <c r="RFS5" s="52"/>
      <c r="RFT5" s="52"/>
      <c r="RFU5" s="52"/>
      <c r="RFV5" s="52"/>
      <c r="RFW5" s="52"/>
      <c r="RFX5" s="52"/>
      <c r="RFY5" s="52"/>
      <c r="RFZ5" s="52"/>
      <c r="RGA5" s="52"/>
      <c r="RGB5" s="52"/>
      <c r="RGC5" s="52"/>
      <c r="RGD5" s="52"/>
      <c r="RGE5" s="52"/>
      <c r="RGF5" s="52"/>
      <c r="RGG5" s="52"/>
      <c r="RGH5" s="52"/>
      <c r="RGI5" s="52"/>
      <c r="RGJ5" s="52"/>
      <c r="RGK5" s="52"/>
      <c r="RGL5" s="52"/>
      <c r="RGM5" s="52"/>
      <c r="RGN5" s="52"/>
      <c r="RGO5" s="52"/>
      <c r="RGP5" s="52"/>
      <c r="RGQ5" s="52"/>
      <c r="RGR5" s="52"/>
      <c r="RGS5" s="52"/>
      <c r="RGT5" s="52"/>
      <c r="RGU5" s="52"/>
      <c r="RGV5" s="52"/>
      <c r="RGW5" s="52"/>
      <c r="RGX5" s="52"/>
      <c r="RGY5" s="52"/>
      <c r="RGZ5" s="52"/>
      <c r="RHA5" s="52"/>
      <c r="RHB5" s="52"/>
      <c r="RHC5" s="52"/>
      <c r="RHD5" s="52"/>
      <c r="RHE5" s="52"/>
      <c r="RHF5" s="52"/>
      <c r="RHG5" s="52"/>
      <c r="RHH5" s="52"/>
      <c r="RHI5" s="52"/>
      <c r="RHJ5" s="52"/>
      <c r="RHK5" s="52"/>
      <c r="RHL5" s="52"/>
      <c r="RHM5" s="52"/>
      <c r="RHN5" s="52"/>
      <c r="RHO5" s="52"/>
      <c r="RHP5" s="52"/>
      <c r="RHQ5" s="52"/>
      <c r="RHR5" s="52"/>
      <c r="RHS5" s="52"/>
      <c r="RHT5" s="52"/>
      <c r="RHU5" s="52"/>
      <c r="RHV5" s="52"/>
      <c r="RHW5" s="52"/>
      <c r="RHX5" s="52"/>
      <c r="RHY5" s="52"/>
      <c r="RHZ5" s="52"/>
      <c r="RIA5" s="52"/>
      <c r="RIB5" s="52"/>
      <c r="RIC5" s="52"/>
      <c r="RID5" s="52"/>
      <c r="RIE5" s="52"/>
      <c r="RIF5" s="52"/>
      <c r="RIG5" s="52"/>
      <c r="RIH5" s="52"/>
      <c r="RII5" s="52"/>
      <c r="RIJ5" s="52"/>
      <c r="RIK5" s="52"/>
      <c r="RIL5" s="52"/>
      <c r="RIM5" s="52"/>
      <c r="RIN5" s="52"/>
      <c r="RIO5" s="52"/>
      <c r="RIP5" s="52"/>
      <c r="RIQ5" s="52"/>
      <c r="RIR5" s="52"/>
      <c r="RIS5" s="52"/>
      <c r="RIT5" s="52"/>
      <c r="RIU5" s="52"/>
      <c r="RIV5" s="52"/>
      <c r="RIW5" s="52"/>
      <c r="RIX5" s="52"/>
      <c r="RIY5" s="52"/>
      <c r="RIZ5" s="52"/>
      <c r="RJA5" s="52"/>
      <c r="RJB5" s="52"/>
      <c r="RJC5" s="52"/>
      <c r="RJD5" s="52"/>
      <c r="RJE5" s="52"/>
      <c r="RJF5" s="52"/>
      <c r="RJG5" s="52"/>
      <c r="RJH5" s="52"/>
      <c r="RJI5" s="52"/>
      <c r="RJJ5" s="52"/>
      <c r="RJK5" s="52"/>
      <c r="RJL5" s="52"/>
      <c r="RJM5" s="52"/>
      <c r="RJN5" s="52"/>
      <c r="RJO5" s="52"/>
      <c r="RJP5" s="52"/>
      <c r="RJQ5" s="52"/>
      <c r="RJR5" s="52"/>
      <c r="RJS5" s="52"/>
      <c r="RJT5" s="52"/>
      <c r="RJU5" s="52"/>
      <c r="RJV5" s="52"/>
      <c r="RJW5" s="52"/>
      <c r="RJX5" s="52"/>
      <c r="RJY5" s="52"/>
      <c r="RJZ5" s="52"/>
      <c r="RKA5" s="52"/>
      <c r="RKB5" s="52"/>
      <c r="RKC5" s="52"/>
      <c r="RKD5" s="52"/>
      <c r="RKE5" s="52"/>
      <c r="RKF5" s="52"/>
      <c r="RKG5" s="52"/>
      <c r="RKH5" s="52"/>
      <c r="RKI5" s="52"/>
      <c r="RKJ5" s="52"/>
      <c r="RKK5" s="52"/>
      <c r="RKL5" s="52"/>
      <c r="RKM5" s="52"/>
      <c r="RKN5" s="52"/>
      <c r="RKO5" s="52"/>
      <c r="RKP5" s="52"/>
      <c r="RKQ5" s="52"/>
      <c r="RKR5" s="52"/>
      <c r="RKS5" s="52"/>
      <c r="RKT5" s="52"/>
      <c r="RKU5" s="52"/>
      <c r="RKV5" s="52"/>
      <c r="RKW5" s="52"/>
      <c r="RKX5" s="52"/>
      <c r="RKY5" s="52"/>
      <c r="RKZ5" s="52"/>
      <c r="RLA5" s="52"/>
      <c r="RLB5" s="52"/>
      <c r="RLC5" s="52"/>
      <c r="RLD5" s="52"/>
      <c r="RLE5" s="52"/>
      <c r="RLF5" s="52"/>
      <c r="RLG5" s="52"/>
      <c r="RLH5" s="52"/>
      <c r="RLI5" s="52"/>
      <c r="RLJ5" s="52"/>
      <c r="RLK5" s="52"/>
      <c r="RLL5" s="52"/>
      <c r="RLM5" s="52"/>
      <c r="RLN5" s="52"/>
      <c r="RLO5" s="52"/>
      <c r="RLP5" s="52"/>
      <c r="RLQ5" s="52"/>
      <c r="RLR5" s="52"/>
      <c r="RLS5" s="52"/>
      <c r="RLT5" s="52"/>
      <c r="RLU5" s="52"/>
      <c r="RLV5" s="52"/>
      <c r="RLW5" s="52"/>
      <c r="RLX5" s="52"/>
      <c r="RLY5" s="52"/>
      <c r="RLZ5" s="52"/>
      <c r="RMA5" s="52"/>
      <c r="RMB5" s="52"/>
      <c r="RMC5" s="52"/>
      <c r="RMD5" s="52"/>
      <c r="RME5" s="52"/>
      <c r="RMF5" s="52"/>
      <c r="RMG5" s="52"/>
      <c r="RMH5" s="52"/>
      <c r="RMI5" s="52"/>
      <c r="RMJ5" s="52"/>
      <c r="RMK5" s="52"/>
      <c r="RML5" s="52"/>
      <c r="RMM5" s="52"/>
      <c r="RMN5" s="52"/>
      <c r="RMO5" s="52"/>
      <c r="RMP5" s="52"/>
      <c r="RMQ5" s="52"/>
      <c r="RMR5" s="52"/>
      <c r="RMS5" s="52"/>
      <c r="RMT5" s="52"/>
      <c r="RMU5" s="52"/>
      <c r="RMV5" s="52"/>
      <c r="RMW5" s="52"/>
      <c r="RMX5" s="52"/>
      <c r="RMY5" s="52"/>
      <c r="RMZ5" s="52"/>
      <c r="RNA5" s="52"/>
      <c r="RNB5" s="52"/>
      <c r="RNC5" s="52"/>
      <c r="RND5" s="52"/>
      <c r="RNE5" s="52"/>
      <c r="RNF5" s="52"/>
      <c r="RNG5" s="52"/>
      <c r="RNH5" s="52"/>
      <c r="RNI5" s="52"/>
      <c r="RNJ5" s="52"/>
      <c r="RNK5" s="52"/>
      <c r="RNL5" s="52"/>
      <c r="RNM5" s="52"/>
      <c r="RNN5" s="52"/>
      <c r="RNO5" s="52"/>
      <c r="RNP5" s="52"/>
      <c r="RNQ5" s="52"/>
      <c r="RNR5" s="52"/>
      <c r="RNS5" s="52"/>
      <c r="RNT5" s="52"/>
      <c r="RNU5" s="52"/>
      <c r="RNV5" s="52"/>
      <c r="RNW5" s="52"/>
      <c r="RNX5" s="52"/>
      <c r="RNY5" s="52"/>
      <c r="RNZ5" s="52"/>
      <c r="ROA5" s="52"/>
      <c r="ROB5" s="52"/>
      <c r="ROC5" s="52"/>
      <c r="ROD5" s="52"/>
      <c r="ROE5" s="52"/>
      <c r="ROF5" s="52"/>
      <c r="ROG5" s="52"/>
      <c r="ROH5" s="52"/>
      <c r="ROI5" s="52"/>
      <c r="ROJ5" s="52"/>
      <c r="ROK5" s="52"/>
      <c r="ROL5" s="52"/>
      <c r="ROM5" s="52"/>
      <c r="RON5" s="52"/>
      <c r="ROO5" s="52"/>
      <c r="ROP5" s="52"/>
      <c r="ROQ5" s="52"/>
      <c r="ROR5" s="52"/>
      <c r="ROS5" s="52"/>
      <c r="ROT5" s="52"/>
      <c r="ROU5" s="52"/>
      <c r="ROV5" s="52"/>
      <c r="ROW5" s="52"/>
      <c r="ROX5" s="52"/>
      <c r="ROY5" s="52"/>
      <c r="ROZ5" s="52"/>
      <c r="RPA5" s="52"/>
      <c r="RPB5" s="52"/>
      <c r="RPC5" s="52"/>
      <c r="RPD5" s="52"/>
      <c r="RPE5" s="52"/>
      <c r="RPF5" s="52"/>
      <c r="RPG5" s="52"/>
      <c r="RPH5" s="52"/>
      <c r="RPI5" s="52"/>
      <c r="RPJ5" s="52"/>
      <c r="RPK5" s="52"/>
      <c r="RPL5" s="52"/>
      <c r="RPM5" s="52"/>
      <c r="RPN5" s="52"/>
      <c r="RPO5" s="52"/>
      <c r="RPP5" s="52"/>
      <c r="RPQ5" s="52"/>
      <c r="RPR5" s="52"/>
      <c r="RPS5" s="52"/>
      <c r="RPT5" s="52"/>
      <c r="RPU5" s="52"/>
      <c r="RPV5" s="52"/>
      <c r="RPW5" s="52"/>
      <c r="RPX5" s="52"/>
      <c r="RPY5" s="52"/>
      <c r="RPZ5" s="52"/>
      <c r="RQA5" s="52"/>
      <c r="RQB5" s="52"/>
      <c r="RQC5" s="52"/>
      <c r="RQD5" s="52"/>
      <c r="RQE5" s="52"/>
      <c r="RQF5" s="52"/>
      <c r="RQG5" s="52"/>
      <c r="RQH5" s="52"/>
      <c r="RQI5" s="52"/>
      <c r="RQJ5" s="52"/>
      <c r="RQK5" s="52"/>
      <c r="RQL5" s="52"/>
      <c r="RQM5" s="52"/>
      <c r="RQN5" s="52"/>
      <c r="RQO5" s="52"/>
      <c r="RQP5" s="52"/>
      <c r="RQQ5" s="52"/>
      <c r="RQR5" s="52"/>
      <c r="RQS5" s="52"/>
      <c r="RQT5" s="52"/>
      <c r="RQU5" s="52"/>
      <c r="RQV5" s="52"/>
      <c r="RQW5" s="52"/>
      <c r="RQX5" s="52"/>
      <c r="RQY5" s="52"/>
      <c r="RQZ5" s="52"/>
      <c r="RRA5" s="52"/>
      <c r="RRB5" s="52"/>
      <c r="RRC5" s="52"/>
      <c r="RRD5" s="52"/>
      <c r="RRE5" s="52"/>
      <c r="RRF5" s="52"/>
      <c r="RRG5" s="52"/>
      <c r="RRH5" s="52"/>
      <c r="RRI5" s="52"/>
      <c r="RRJ5" s="52"/>
      <c r="RRK5" s="52"/>
      <c r="RRL5" s="52"/>
      <c r="RRM5" s="52"/>
      <c r="RRN5" s="52"/>
      <c r="RRO5" s="52"/>
      <c r="RRP5" s="52"/>
      <c r="RRQ5" s="52"/>
      <c r="RRR5" s="52"/>
      <c r="RRS5" s="52"/>
      <c r="RRT5" s="52"/>
      <c r="RRU5" s="52"/>
      <c r="RRV5" s="52"/>
      <c r="RRW5" s="52"/>
      <c r="RRX5" s="52"/>
      <c r="RRY5" s="52"/>
      <c r="RRZ5" s="52"/>
      <c r="RSA5" s="52"/>
      <c r="RSB5" s="52"/>
      <c r="RSC5" s="52"/>
      <c r="RSD5" s="52"/>
      <c r="RSE5" s="52"/>
      <c r="RSF5" s="52"/>
      <c r="RSG5" s="52"/>
      <c r="RSH5" s="52"/>
      <c r="RSI5" s="52"/>
      <c r="RSJ5" s="52"/>
      <c r="RSK5" s="52"/>
      <c r="RSL5" s="52"/>
      <c r="RSM5" s="52"/>
      <c r="RSN5" s="52"/>
      <c r="RSO5" s="52"/>
      <c r="RSP5" s="52"/>
      <c r="RSQ5" s="52"/>
      <c r="RSR5" s="52"/>
      <c r="RSS5" s="52"/>
      <c r="RST5" s="52"/>
      <c r="RSU5" s="52"/>
      <c r="RSV5" s="52"/>
      <c r="RSW5" s="52"/>
      <c r="RSX5" s="52"/>
      <c r="RSY5" s="52"/>
      <c r="RSZ5" s="52"/>
      <c r="RTA5" s="52"/>
      <c r="RTB5" s="52"/>
      <c r="RTC5" s="52"/>
      <c r="RTD5" s="52"/>
      <c r="RTE5" s="52"/>
      <c r="RTF5" s="52"/>
      <c r="RTG5" s="52"/>
      <c r="RTH5" s="52"/>
      <c r="RTI5" s="52"/>
      <c r="RTJ5" s="52"/>
      <c r="RTK5" s="52"/>
      <c r="RTL5" s="52"/>
      <c r="RTM5" s="52"/>
      <c r="RTN5" s="52"/>
      <c r="RTO5" s="52"/>
      <c r="RTP5" s="52"/>
      <c r="RTQ5" s="52"/>
      <c r="RTR5" s="52"/>
      <c r="RTS5" s="52"/>
      <c r="RTT5" s="52"/>
      <c r="RTU5" s="52"/>
      <c r="RTV5" s="52"/>
      <c r="RTW5" s="52"/>
      <c r="RTX5" s="52"/>
      <c r="RTY5" s="52"/>
      <c r="RTZ5" s="52"/>
      <c r="RUA5" s="52"/>
      <c r="RUB5" s="52"/>
      <c r="RUC5" s="52"/>
      <c r="RUD5" s="52"/>
      <c r="RUE5" s="52"/>
      <c r="RUF5" s="52"/>
      <c r="RUG5" s="52"/>
      <c r="RUH5" s="52"/>
      <c r="RUI5" s="52"/>
      <c r="RUJ5" s="52"/>
      <c r="RUK5" s="52"/>
      <c r="RUL5" s="52"/>
      <c r="RUM5" s="52"/>
      <c r="RUN5" s="52"/>
      <c r="RUO5" s="52"/>
      <c r="RUP5" s="52"/>
      <c r="RUQ5" s="52"/>
      <c r="RUR5" s="52"/>
      <c r="RUS5" s="52"/>
      <c r="RUT5" s="52"/>
      <c r="RUU5" s="52"/>
      <c r="RUV5" s="52"/>
      <c r="RUW5" s="52"/>
      <c r="RUX5" s="52"/>
      <c r="RUY5" s="52"/>
      <c r="RUZ5" s="52"/>
      <c r="RVA5" s="52"/>
      <c r="RVB5" s="52"/>
      <c r="RVC5" s="52"/>
      <c r="RVD5" s="52"/>
      <c r="RVE5" s="52"/>
      <c r="RVF5" s="52"/>
      <c r="RVG5" s="52"/>
      <c r="RVH5" s="52"/>
      <c r="RVI5" s="52"/>
      <c r="RVJ5" s="52"/>
      <c r="RVK5" s="52"/>
      <c r="RVL5" s="52"/>
      <c r="RVM5" s="52"/>
      <c r="RVN5" s="52"/>
      <c r="RVO5" s="52"/>
      <c r="RVP5" s="52"/>
      <c r="RVQ5" s="52"/>
      <c r="RVR5" s="52"/>
      <c r="RVS5" s="52"/>
      <c r="RVT5" s="52"/>
      <c r="RVU5" s="52"/>
      <c r="RVV5" s="52"/>
      <c r="RVW5" s="52"/>
      <c r="RVX5" s="52"/>
      <c r="RVY5" s="52"/>
      <c r="RVZ5" s="52"/>
      <c r="RWA5" s="52"/>
      <c r="RWB5" s="52"/>
      <c r="RWC5" s="52"/>
      <c r="RWD5" s="52"/>
      <c r="RWE5" s="52"/>
      <c r="RWF5" s="52"/>
      <c r="RWG5" s="52"/>
      <c r="RWH5" s="52"/>
      <c r="RWI5" s="52"/>
      <c r="RWJ5" s="52"/>
      <c r="RWK5" s="52"/>
      <c r="RWL5" s="52"/>
      <c r="RWM5" s="52"/>
      <c r="RWN5" s="52"/>
      <c r="RWO5" s="52"/>
      <c r="RWP5" s="52"/>
      <c r="RWQ5" s="52"/>
      <c r="RWR5" s="52"/>
      <c r="RWS5" s="52"/>
      <c r="RWT5" s="52"/>
      <c r="RWU5" s="52"/>
      <c r="RWV5" s="52"/>
      <c r="RWW5" s="52"/>
      <c r="RWX5" s="52"/>
      <c r="RWY5" s="52"/>
      <c r="RWZ5" s="52"/>
      <c r="RXA5" s="52"/>
      <c r="RXB5" s="52"/>
      <c r="RXC5" s="52"/>
      <c r="RXD5" s="52"/>
      <c r="RXE5" s="52"/>
      <c r="RXF5" s="52"/>
      <c r="RXG5" s="52"/>
      <c r="RXH5" s="52"/>
      <c r="RXI5" s="52"/>
      <c r="RXJ5" s="52"/>
      <c r="RXK5" s="52"/>
      <c r="RXL5" s="52"/>
      <c r="RXM5" s="52"/>
      <c r="RXN5" s="52"/>
      <c r="RXO5" s="52"/>
      <c r="RXP5" s="52"/>
      <c r="RXQ5" s="52"/>
      <c r="RXR5" s="52"/>
      <c r="RXS5" s="52"/>
      <c r="RXT5" s="52"/>
      <c r="RXU5" s="52"/>
      <c r="RXV5" s="52"/>
      <c r="RXW5" s="52"/>
      <c r="RXX5" s="52"/>
      <c r="RXY5" s="52"/>
      <c r="RXZ5" s="52"/>
      <c r="RYA5" s="52"/>
      <c r="RYB5" s="52"/>
      <c r="RYC5" s="52"/>
      <c r="RYD5" s="52"/>
      <c r="RYE5" s="52"/>
      <c r="RYF5" s="52"/>
      <c r="RYG5" s="52"/>
      <c r="RYH5" s="52"/>
      <c r="RYI5" s="52"/>
      <c r="RYJ5" s="52"/>
      <c r="RYK5" s="52"/>
      <c r="RYL5" s="52"/>
      <c r="RYM5" s="52"/>
      <c r="RYN5" s="52"/>
      <c r="RYO5" s="52"/>
      <c r="RYP5" s="52"/>
      <c r="RYQ5" s="52"/>
      <c r="RYR5" s="52"/>
      <c r="RYS5" s="52"/>
      <c r="RYT5" s="52"/>
      <c r="RYU5" s="52"/>
      <c r="RYV5" s="52"/>
      <c r="RYW5" s="52"/>
      <c r="RYX5" s="52"/>
      <c r="RYY5" s="52"/>
      <c r="RYZ5" s="52"/>
      <c r="RZA5" s="52"/>
      <c r="RZB5" s="52"/>
      <c r="RZC5" s="52"/>
      <c r="RZD5" s="52"/>
      <c r="RZE5" s="52"/>
      <c r="RZF5" s="52"/>
      <c r="RZG5" s="52"/>
      <c r="RZH5" s="52"/>
      <c r="RZI5" s="52"/>
      <c r="RZJ5" s="52"/>
      <c r="RZK5" s="52"/>
      <c r="RZL5" s="52"/>
      <c r="RZM5" s="52"/>
      <c r="RZN5" s="52"/>
      <c r="RZO5" s="52"/>
      <c r="RZP5" s="52"/>
      <c r="RZQ5" s="52"/>
      <c r="RZR5" s="52"/>
      <c r="RZS5" s="52"/>
      <c r="RZT5" s="52"/>
      <c r="RZU5" s="52"/>
      <c r="RZV5" s="52"/>
      <c r="RZW5" s="52"/>
      <c r="RZX5" s="52"/>
      <c r="RZY5" s="52"/>
      <c r="RZZ5" s="52"/>
      <c r="SAA5" s="52"/>
      <c r="SAB5" s="52"/>
      <c r="SAC5" s="52"/>
      <c r="SAD5" s="52"/>
      <c r="SAE5" s="52"/>
      <c r="SAF5" s="52"/>
      <c r="SAG5" s="52"/>
      <c r="SAH5" s="52"/>
      <c r="SAI5" s="52"/>
      <c r="SAJ5" s="52"/>
      <c r="SAK5" s="52"/>
      <c r="SAL5" s="52"/>
      <c r="SAM5" s="52"/>
      <c r="SAN5" s="52"/>
      <c r="SAO5" s="52"/>
      <c r="SAP5" s="52"/>
      <c r="SAQ5" s="52"/>
      <c r="SAR5" s="52"/>
      <c r="SAS5" s="52"/>
      <c r="SAT5" s="52"/>
      <c r="SAU5" s="52"/>
      <c r="SAV5" s="52"/>
      <c r="SAW5" s="52"/>
      <c r="SAX5" s="52"/>
      <c r="SAY5" s="52"/>
      <c r="SAZ5" s="52"/>
      <c r="SBA5" s="52"/>
      <c r="SBB5" s="52"/>
      <c r="SBC5" s="52"/>
      <c r="SBD5" s="52"/>
      <c r="SBE5" s="52"/>
      <c r="SBF5" s="52"/>
      <c r="SBG5" s="52"/>
      <c r="SBH5" s="52"/>
      <c r="SBI5" s="52"/>
      <c r="SBJ5" s="52"/>
      <c r="SBK5" s="52"/>
      <c r="SBL5" s="52"/>
      <c r="SBM5" s="52"/>
      <c r="SBN5" s="52"/>
      <c r="SBO5" s="52"/>
      <c r="SBP5" s="52"/>
      <c r="SBQ5" s="52"/>
      <c r="SBR5" s="52"/>
      <c r="SBS5" s="52"/>
      <c r="SBT5" s="52"/>
      <c r="SBU5" s="52"/>
      <c r="SBV5" s="52"/>
      <c r="SBW5" s="52"/>
      <c r="SBX5" s="52"/>
      <c r="SBY5" s="52"/>
      <c r="SBZ5" s="52"/>
      <c r="SCA5" s="52"/>
      <c r="SCB5" s="52"/>
      <c r="SCC5" s="52"/>
      <c r="SCD5" s="52"/>
      <c r="SCE5" s="52"/>
      <c r="SCF5" s="52"/>
      <c r="SCG5" s="52"/>
      <c r="SCH5" s="52"/>
      <c r="SCI5" s="52"/>
      <c r="SCJ5" s="52"/>
      <c r="SCK5" s="52"/>
      <c r="SCL5" s="52"/>
      <c r="SCM5" s="52"/>
      <c r="SCN5" s="52"/>
      <c r="SCO5" s="52"/>
      <c r="SCP5" s="52"/>
      <c r="SCQ5" s="52"/>
      <c r="SCR5" s="52"/>
      <c r="SCS5" s="52"/>
      <c r="SCT5" s="52"/>
      <c r="SCU5" s="52"/>
      <c r="SCV5" s="52"/>
      <c r="SCW5" s="52"/>
      <c r="SCX5" s="52"/>
      <c r="SCY5" s="52"/>
      <c r="SCZ5" s="52"/>
      <c r="SDA5" s="52"/>
      <c r="SDB5" s="52"/>
      <c r="SDC5" s="52"/>
      <c r="SDD5" s="52"/>
      <c r="SDE5" s="52"/>
      <c r="SDF5" s="52"/>
      <c r="SDG5" s="52"/>
      <c r="SDH5" s="52"/>
      <c r="SDI5" s="52"/>
      <c r="SDJ5" s="52"/>
      <c r="SDK5" s="52"/>
      <c r="SDL5" s="52"/>
      <c r="SDM5" s="52"/>
      <c r="SDN5" s="52"/>
      <c r="SDO5" s="52"/>
      <c r="SDP5" s="52"/>
      <c r="SDQ5" s="52"/>
      <c r="SDR5" s="52"/>
      <c r="SDS5" s="52"/>
      <c r="SDT5" s="52"/>
      <c r="SDU5" s="52"/>
      <c r="SDV5" s="52"/>
      <c r="SDW5" s="52"/>
      <c r="SDX5" s="52"/>
      <c r="SDY5" s="52"/>
      <c r="SDZ5" s="52"/>
      <c r="SEA5" s="52"/>
      <c r="SEB5" s="52"/>
      <c r="SEC5" s="52"/>
      <c r="SED5" s="52"/>
      <c r="SEE5" s="52"/>
      <c r="SEF5" s="52"/>
      <c r="SEG5" s="52"/>
      <c r="SEH5" s="52"/>
      <c r="SEI5" s="52"/>
      <c r="SEJ5" s="52"/>
      <c r="SEK5" s="52"/>
      <c r="SEL5" s="52"/>
      <c r="SEM5" s="52"/>
      <c r="SEN5" s="52"/>
      <c r="SEO5" s="52"/>
      <c r="SEP5" s="52"/>
      <c r="SEQ5" s="52"/>
      <c r="SER5" s="52"/>
      <c r="SES5" s="52"/>
      <c r="SET5" s="52"/>
      <c r="SEU5" s="52"/>
      <c r="SEV5" s="52"/>
      <c r="SEW5" s="52"/>
      <c r="SEX5" s="52"/>
      <c r="SEY5" s="52"/>
      <c r="SEZ5" s="52"/>
      <c r="SFA5" s="52"/>
      <c r="SFB5" s="52"/>
      <c r="SFC5" s="52"/>
      <c r="SFD5" s="52"/>
      <c r="SFE5" s="52"/>
      <c r="SFF5" s="52"/>
      <c r="SFG5" s="52"/>
      <c r="SFH5" s="52"/>
      <c r="SFI5" s="52"/>
      <c r="SFJ5" s="52"/>
      <c r="SFK5" s="52"/>
      <c r="SFL5" s="52"/>
      <c r="SFM5" s="52"/>
      <c r="SFN5" s="52"/>
      <c r="SFO5" s="52"/>
      <c r="SFP5" s="52"/>
      <c r="SFQ5" s="52"/>
      <c r="SFR5" s="52"/>
      <c r="SFS5" s="52"/>
      <c r="SFT5" s="52"/>
      <c r="SFU5" s="52"/>
      <c r="SFV5" s="52"/>
      <c r="SFW5" s="52"/>
      <c r="SFX5" s="52"/>
      <c r="SFY5" s="52"/>
      <c r="SFZ5" s="52"/>
      <c r="SGA5" s="52"/>
      <c r="SGB5" s="52"/>
      <c r="SGC5" s="52"/>
      <c r="SGD5" s="52"/>
      <c r="SGE5" s="52"/>
      <c r="SGF5" s="52"/>
      <c r="SGG5" s="52"/>
      <c r="SGH5" s="52"/>
      <c r="SGI5" s="52"/>
      <c r="SGJ5" s="52"/>
      <c r="SGK5" s="52"/>
      <c r="SGL5" s="52"/>
      <c r="SGM5" s="52"/>
      <c r="SGN5" s="52"/>
      <c r="SGO5" s="52"/>
      <c r="SGP5" s="52"/>
      <c r="SGQ5" s="52"/>
      <c r="SGR5" s="52"/>
      <c r="SGS5" s="52"/>
      <c r="SGT5" s="52"/>
      <c r="SGU5" s="52"/>
      <c r="SGV5" s="52"/>
      <c r="SGW5" s="52"/>
      <c r="SGX5" s="52"/>
      <c r="SGY5" s="52"/>
      <c r="SGZ5" s="52"/>
      <c r="SHA5" s="52"/>
      <c r="SHB5" s="52"/>
      <c r="SHC5" s="52"/>
      <c r="SHD5" s="52"/>
      <c r="SHE5" s="52"/>
      <c r="SHF5" s="52"/>
      <c r="SHG5" s="52"/>
      <c r="SHH5" s="52"/>
      <c r="SHI5" s="52"/>
      <c r="SHJ5" s="52"/>
      <c r="SHK5" s="52"/>
      <c r="SHL5" s="52"/>
      <c r="SHM5" s="52"/>
      <c r="SHN5" s="52"/>
      <c r="SHO5" s="52"/>
      <c r="SHP5" s="52"/>
      <c r="SHQ5" s="52"/>
      <c r="SHR5" s="52"/>
      <c r="SHS5" s="52"/>
      <c r="SHT5" s="52"/>
      <c r="SHU5" s="52"/>
      <c r="SHV5" s="52"/>
      <c r="SHW5" s="52"/>
      <c r="SHX5" s="52"/>
      <c r="SHY5" s="52"/>
      <c r="SHZ5" s="52"/>
      <c r="SIA5" s="52"/>
      <c r="SIB5" s="52"/>
      <c r="SIC5" s="52"/>
      <c r="SID5" s="52"/>
      <c r="SIE5" s="52"/>
      <c r="SIF5" s="52"/>
      <c r="SIG5" s="52"/>
      <c r="SIH5" s="52"/>
      <c r="SII5" s="52"/>
      <c r="SIJ5" s="52"/>
      <c r="SIK5" s="52"/>
      <c r="SIL5" s="52"/>
      <c r="SIM5" s="52"/>
      <c r="SIN5" s="52"/>
      <c r="SIO5" s="52"/>
      <c r="SIP5" s="52"/>
      <c r="SIQ5" s="52"/>
      <c r="SIR5" s="52"/>
      <c r="SIS5" s="52"/>
      <c r="SIT5" s="52"/>
      <c r="SIU5" s="52"/>
      <c r="SIV5" s="52"/>
      <c r="SIW5" s="52"/>
      <c r="SIX5" s="52"/>
      <c r="SIY5" s="52"/>
      <c r="SIZ5" s="52"/>
      <c r="SJA5" s="52"/>
      <c r="SJB5" s="52"/>
      <c r="SJC5" s="52"/>
      <c r="SJD5" s="52"/>
      <c r="SJE5" s="52"/>
      <c r="SJF5" s="52"/>
      <c r="SJG5" s="52"/>
      <c r="SJH5" s="52"/>
      <c r="SJI5" s="52"/>
      <c r="SJJ5" s="52"/>
      <c r="SJK5" s="52"/>
      <c r="SJL5" s="52"/>
      <c r="SJM5" s="52"/>
      <c r="SJN5" s="52"/>
      <c r="SJO5" s="52"/>
      <c r="SJP5" s="52"/>
      <c r="SJQ5" s="52"/>
      <c r="SJR5" s="52"/>
      <c r="SJS5" s="52"/>
      <c r="SJT5" s="52"/>
      <c r="SJU5" s="52"/>
      <c r="SJV5" s="52"/>
      <c r="SJW5" s="52"/>
      <c r="SJX5" s="52"/>
      <c r="SJY5" s="52"/>
      <c r="SJZ5" s="52"/>
      <c r="SKA5" s="52"/>
      <c r="SKB5" s="52"/>
      <c r="SKC5" s="52"/>
      <c r="SKD5" s="52"/>
      <c r="SKE5" s="52"/>
      <c r="SKF5" s="52"/>
      <c r="SKG5" s="52"/>
      <c r="SKH5" s="52"/>
      <c r="SKI5" s="52"/>
      <c r="SKJ5" s="52"/>
      <c r="SKK5" s="52"/>
      <c r="SKL5" s="52"/>
      <c r="SKM5" s="52"/>
      <c r="SKN5" s="52"/>
      <c r="SKO5" s="52"/>
      <c r="SKP5" s="52"/>
      <c r="SKQ5" s="52"/>
      <c r="SKR5" s="52"/>
      <c r="SKS5" s="52"/>
      <c r="SKT5" s="52"/>
      <c r="SKU5" s="52"/>
      <c r="SKV5" s="52"/>
      <c r="SKW5" s="52"/>
      <c r="SKX5" s="52"/>
      <c r="SKY5" s="52"/>
      <c r="SKZ5" s="52"/>
      <c r="SLA5" s="52"/>
      <c r="SLB5" s="52"/>
      <c r="SLC5" s="52"/>
      <c r="SLD5" s="52"/>
      <c r="SLE5" s="52"/>
      <c r="SLF5" s="52"/>
      <c r="SLG5" s="52"/>
      <c r="SLH5" s="52"/>
      <c r="SLI5" s="52"/>
      <c r="SLJ5" s="52"/>
      <c r="SLK5" s="52"/>
      <c r="SLL5" s="52"/>
      <c r="SLM5" s="52"/>
      <c r="SLN5" s="52"/>
      <c r="SLO5" s="52"/>
      <c r="SLP5" s="52"/>
      <c r="SLQ5" s="52"/>
      <c r="SLR5" s="52"/>
      <c r="SLS5" s="52"/>
      <c r="SLT5" s="52"/>
      <c r="SLU5" s="52"/>
      <c r="SLV5" s="52"/>
      <c r="SLW5" s="52"/>
      <c r="SLX5" s="52"/>
      <c r="SLY5" s="52"/>
      <c r="SLZ5" s="52"/>
      <c r="SMA5" s="52"/>
      <c r="SMB5" s="52"/>
      <c r="SMC5" s="52"/>
      <c r="SMD5" s="52"/>
      <c r="SME5" s="52"/>
      <c r="SMF5" s="52"/>
      <c r="SMG5" s="52"/>
      <c r="SMH5" s="52"/>
      <c r="SMI5" s="52"/>
      <c r="SMJ5" s="52"/>
      <c r="SMK5" s="52"/>
      <c r="SML5" s="52"/>
      <c r="SMM5" s="52"/>
      <c r="SMN5" s="52"/>
      <c r="SMO5" s="52"/>
      <c r="SMP5" s="52"/>
      <c r="SMQ5" s="52"/>
      <c r="SMR5" s="52"/>
      <c r="SMS5" s="52"/>
      <c r="SMT5" s="52"/>
      <c r="SMU5" s="52"/>
      <c r="SMV5" s="52"/>
      <c r="SMW5" s="52"/>
      <c r="SMX5" s="52"/>
      <c r="SMY5" s="52"/>
      <c r="SMZ5" s="52"/>
      <c r="SNA5" s="52"/>
      <c r="SNB5" s="52"/>
      <c r="SNC5" s="52"/>
      <c r="SND5" s="52"/>
      <c r="SNE5" s="52"/>
      <c r="SNF5" s="52"/>
      <c r="SNG5" s="52"/>
      <c r="SNH5" s="52"/>
      <c r="SNI5" s="52"/>
      <c r="SNJ5" s="52"/>
      <c r="SNK5" s="52"/>
      <c r="SNL5" s="52"/>
      <c r="SNM5" s="52"/>
      <c r="SNN5" s="52"/>
      <c r="SNO5" s="52"/>
      <c r="SNP5" s="52"/>
      <c r="SNQ5" s="52"/>
      <c r="SNR5" s="52"/>
      <c r="SNS5" s="52"/>
      <c r="SNT5" s="52"/>
      <c r="SNU5" s="52"/>
      <c r="SNV5" s="52"/>
      <c r="SNW5" s="52"/>
      <c r="SNX5" s="52"/>
      <c r="SNY5" s="52"/>
      <c r="SNZ5" s="52"/>
      <c r="SOA5" s="52"/>
      <c r="SOB5" s="52"/>
      <c r="SOC5" s="52"/>
      <c r="SOD5" s="52"/>
      <c r="SOE5" s="52"/>
      <c r="SOF5" s="52"/>
      <c r="SOG5" s="52"/>
      <c r="SOH5" s="52"/>
      <c r="SOI5" s="52"/>
      <c r="SOJ5" s="52"/>
      <c r="SOK5" s="52"/>
      <c r="SOL5" s="52"/>
      <c r="SOM5" s="52"/>
      <c r="SON5" s="52"/>
      <c r="SOO5" s="52"/>
      <c r="SOP5" s="52"/>
      <c r="SOQ5" s="52"/>
      <c r="SOR5" s="52"/>
      <c r="SOS5" s="52"/>
      <c r="SOT5" s="52"/>
      <c r="SOU5" s="52"/>
      <c r="SOV5" s="52"/>
      <c r="SOW5" s="52"/>
      <c r="SOX5" s="52"/>
      <c r="SOY5" s="52"/>
      <c r="SOZ5" s="52"/>
      <c r="SPA5" s="52"/>
      <c r="SPB5" s="52"/>
      <c r="SPC5" s="52"/>
      <c r="SPD5" s="52"/>
      <c r="SPE5" s="52"/>
      <c r="SPF5" s="52"/>
      <c r="SPG5" s="52"/>
      <c r="SPH5" s="52"/>
      <c r="SPI5" s="52"/>
      <c r="SPJ5" s="52"/>
      <c r="SPK5" s="52"/>
      <c r="SPL5" s="52"/>
      <c r="SPM5" s="52"/>
      <c r="SPN5" s="52"/>
      <c r="SPO5" s="52"/>
      <c r="SPP5" s="52"/>
      <c r="SPQ5" s="52"/>
      <c r="SPR5" s="52"/>
      <c r="SPS5" s="52"/>
      <c r="SPT5" s="52"/>
      <c r="SPU5" s="52"/>
      <c r="SPV5" s="52"/>
      <c r="SPW5" s="52"/>
      <c r="SPX5" s="52"/>
      <c r="SPY5" s="52"/>
      <c r="SPZ5" s="52"/>
      <c r="SQA5" s="52"/>
      <c r="SQB5" s="52"/>
      <c r="SQC5" s="52"/>
      <c r="SQD5" s="52"/>
      <c r="SQE5" s="52"/>
      <c r="SQF5" s="52"/>
      <c r="SQG5" s="52"/>
      <c r="SQH5" s="52"/>
      <c r="SQI5" s="52"/>
      <c r="SQJ5" s="52"/>
      <c r="SQK5" s="52"/>
      <c r="SQL5" s="52"/>
      <c r="SQM5" s="52"/>
      <c r="SQN5" s="52"/>
      <c r="SQO5" s="52"/>
      <c r="SQP5" s="52"/>
      <c r="SQQ5" s="52"/>
      <c r="SQR5" s="52"/>
      <c r="SQS5" s="52"/>
      <c r="SQT5" s="52"/>
      <c r="SQU5" s="52"/>
      <c r="SQV5" s="52"/>
      <c r="SQW5" s="52"/>
      <c r="SQX5" s="52"/>
      <c r="SQY5" s="52"/>
      <c r="SQZ5" s="52"/>
      <c r="SRA5" s="52"/>
      <c r="SRB5" s="52"/>
      <c r="SRC5" s="52"/>
      <c r="SRD5" s="52"/>
      <c r="SRE5" s="52"/>
      <c r="SRF5" s="52"/>
      <c r="SRG5" s="52"/>
      <c r="SRH5" s="52"/>
      <c r="SRI5" s="52"/>
      <c r="SRJ5" s="52"/>
      <c r="SRK5" s="52"/>
      <c r="SRL5" s="52"/>
      <c r="SRM5" s="52"/>
      <c r="SRN5" s="52"/>
      <c r="SRO5" s="52"/>
      <c r="SRP5" s="52"/>
      <c r="SRQ5" s="52"/>
      <c r="SRR5" s="52"/>
      <c r="SRS5" s="52"/>
      <c r="SRT5" s="52"/>
      <c r="SRU5" s="52"/>
      <c r="SRV5" s="52"/>
      <c r="SRW5" s="52"/>
      <c r="SRX5" s="52"/>
      <c r="SRY5" s="52"/>
      <c r="SRZ5" s="52"/>
      <c r="SSA5" s="52"/>
      <c r="SSB5" s="52"/>
      <c r="SSC5" s="52"/>
      <c r="SSD5" s="52"/>
      <c r="SSE5" s="52"/>
      <c r="SSF5" s="52"/>
      <c r="SSG5" s="52"/>
      <c r="SSH5" s="52"/>
      <c r="SSI5" s="52"/>
      <c r="SSJ5" s="52"/>
      <c r="SSK5" s="52"/>
      <c r="SSL5" s="52"/>
      <c r="SSM5" s="52"/>
      <c r="SSN5" s="52"/>
      <c r="SSO5" s="52"/>
      <c r="SSP5" s="52"/>
      <c r="SSQ5" s="52"/>
      <c r="SSR5" s="52"/>
      <c r="SSS5" s="52"/>
      <c r="SST5" s="52"/>
      <c r="SSU5" s="52"/>
      <c r="SSV5" s="52"/>
      <c r="SSW5" s="52"/>
      <c r="SSX5" s="52"/>
      <c r="SSY5" s="52"/>
      <c r="SSZ5" s="52"/>
      <c r="STA5" s="52"/>
      <c r="STB5" s="52"/>
      <c r="STC5" s="52"/>
      <c r="STD5" s="52"/>
      <c r="STE5" s="52"/>
      <c r="STF5" s="52"/>
      <c r="STG5" s="52"/>
      <c r="STH5" s="52"/>
      <c r="STI5" s="52"/>
      <c r="STJ5" s="52"/>
      <c r="STK5" s="52"/>
      <c r="STL5" s="52"/>
      <c r="STM5" s="52"/>
      <c r="STN5" s="52"/>
      <c r="STO5" s="52"/>
      <c r="STP5" s="52"/>
      <c r="STQ5" s="52"/>
      <c r="STR5" s="52"/>
      <c r="STS5" s="52"/>
      <c r="STT5" s="52"/>
      <c r="STU5" s="52"/>
      <c r="STV5" s="52"/>
      <c r="STW5" s="52"/>
      <c r="STX5" s="52"/>
      <c r="STY5" s="52"/>
      <c r="STZ5" s="52"/>
      <c r="SUA5" s="52"/>
      <c r="SUB5" s="52"/>
      <c r="SUC5" s="52"/>
      <c r="SUD5" s="52"/>
      <c r="SUE5" s="52"/>
      <c r="SUF5" s="52"/>
      <c r="SUG5" s="52"/>
      <c r="SUH5" s="52"/>
      <c r="SUI5" s="52"/>
      <c r="SUJ5" s="52"/>
      <c r="SUK5" s="52"/>
      <c r="SUL5" s="52"/>
      <c r="SUM5" s="52"/>
      <c r="SUN5" s="52"/>
      <c r="SUO5" s="52"/>
      <c r="SUP5" s="52"/>
      <c r="SUQ5" s="52"/>
      <c r="SUR5" s="52"/>
      <c r="SUS5" s="52"/>
      <c r="SUT5" s="52"/>
      <c r="SUU5" s="52"/>
      <c r="SUV5" s="52"/>
      <c r="SUW5" s="52"/>
      <c r="SUX5" s="52"/>
      <c r="SUY5" s="52"/>
      <c r="SUZ5" s="52"/>
      <c r="SVA5" s="52"/>
      <c r="SVB5" s="52"/>
      <c r="SVC5" s="52"/>
      <c r="SVD5" s="52"/>
      <c r="SVE5" s="52"/>
      <c r="SVF5" s="52"/>
      <c r="SVG5" s="52"/>
      <c r="SVH5" s="52"/>
      <c r="SVI5" s="52"/>
      <c r="SVJ5" s="52"/>
      <c r="SVK5" s="52"/>
      <c r="SVL5" s="52"/>
      <c r="SVM5" s="52"/>
      <c r="SVN5" s="52"/>
      <c r="SVO5" s="52"/>
      <c r="SVP5" s="52"/>
      <c r="SVQ5" s="52"/>
      <c r="SVR5" s="52"/>
      <c r="SVS5" s="52"/>
      <c r="SVT5" s="52"/>
      <c r="SVU5" s="52"/>
      <c r="SVV5" s="52"/>
      <c r="SVW5" s="52"/>
      <c r="SVX5" s="52"/>
      <c r="SVY5" s="52"/>
      <c r="SVZ5" s="52"/>
      <c r="SWA5" s="52"/>
      <c r="SWB5" s="52"/>
      <c r="SWC5" s="52"/>
      <c r="SWD5" s="52"/>
      <c r="SWE5" s="52"/>
      <c r="SWF5" s="52"/>
      <c r="SWG5" s="52"/>
      <c r="SWH5" s="52"/>
      <c r="SWI5" s="52"/>
      <c r="SWJ5" s="52"/>
      <c r="SWK5" s="52"/>
      <c r="SWL5" s="52"/>
      <c r="SWM5" s="52"/>
      <c r="SWN5" s="52"/>
      <c r="SWO5" s="52"/>
      <c r="SWP5" s="52"/>
      <c r="SWQ5" s="52"/>
      <c r="SWR5" s="52"/>
      <c r="SWS5" s="52"/>
      <c r="SWT5" s="52"/>
      <c r="SWU5" s="52"/>
      <c r="SWV5" s="52"/>
      <c r="SWW5" s="52"/>
      <c r="SWX5" s="52"/>
      <c r="SWY5" s="52"/>
      <c r="SWZ5" s="52"/>
      <c r="SXA5" s="52"/>
      <c r="SXB5" s="52"/>
      <c r="SXC5" s="52"/>
      <c r="SXD5" s="52"/>
      <c r="SXE5" s="52"/>
      <c r="SXF5" s="52"/>
      <c r="SXG5" s="52"/>
      <c r="SXH5" s="52"/>
      <c r="SXI5" s="52"/>
      <c r="SXJ5" s="52"/>
      <c r="SXK5" s="52"/>
      <c r="SXL5" s="52"/>
      <c r="SXM5" s="52"/>
      <c r="SXN5" s="52"/>
      <c r="SXO5" s="52"/>
      <c r="SXP5" s="52"/>
      <c r="SXQ5" s="52"/>
      <c r="SXR5" s="52"/>
      <c r="SXS5" s="52"/>
      <c r="SXT5" s="52"/>
      <c r="SXU5" s="52"/>
      <c r="SXV5" s="52"/>
      <c r="SXW5" s="52"/>
      <c r="SXX5" s="52"/>
      <c r="SXY5" s="52"/>
      <c r="SXZ5" s="52"/>
      <c r="SYA5" s="52"/>
      <c r="SYB5" s="52"/>
      <c r="SYC5" s="52"/>
      <c r="SYD5" s="52"/>
      <c r="SYE5" s="52"/>
      <c r="SYF5" s="52"/>
      <c r="SYG5" s="52"/>
      <c r="SYH5" s="52"/>
      <c r="SYI5" s="52"/>
      <c r="SYJ5" s="52"/>
      <c r="SYK5" s="52"/>
      <c r="SYL5" s="52"/>
      <c r="SYM5" s="52"/>
      <c r="SYN5" s="52"/>
      <c r="SYO5" s="52"/>
      <c r="SYP5" s="52"/>
      <c r="SYQ5" s="52"/>
      <c r="SYR5" s="52"/>
      <c r="SYS5" s="52"/>
      <c r="SYT5" s="52"/>
      <c r="SYU5" s="52"/>
      <c r="SYV5" s="52"/>
      <c r="SYW5" s="52"/>
      <c r="SYX5" s="52"/>
      <c r="SYY5" s="52"/>
      <c r="SYZ5" s="52"/>
      <c r="SZA5" s="52"/>
      <c r="SZB5" s="52"/>
      <c r="SZC5" s="52"/>
      <c r="SZD5" s="52"/>
      <c r="SZE5" s="52"/>
      <c r="SZF5" s="52"/>
      <c r="SZG5" s="52"/>
      <c r="SZH5" s="52"/>
      <c r="SZI5" s="52"/>
      <c r="SZJ5" s="52"/>
      <c r="SZK5" s="52"/>
      <c r="SZL5" s="52"/>
      <c r="SZM5" s="52"/>
      <c r="SZN5" s="52"/>
      <c r="SZO5" s="52"/>
      <c r="SZP5" s="52"/>
      <c r="SZQ5" s="52"/>
      <c r="SZR5" s="52"/>
      <c r="SZS5" s="52"/>
      <c r="SZT5" s="52"/>
      <c r="SZU5" s="52"/>
      <c r="SZV5" s="52"/>
      <c r="SZW5" s="52"/>
      <c r="SZX5" s="52"/>
      <c r="SZY5" s="52"/>
      <c r="SZZ5" s="52"/>
      <c r="TAA5" s="52"/>
      <c r="TAB5" s="52"/>
      <c r="TAC5" s="52"/>
      <c r="TAD5" s="52"/>
      <c r="TAE5" s="52"/>
      <c r="TAF5" s="52"/>
      <c r="TAG5" s="52"/>
      <c r="TAH5" s="52"/>
      <c r="TAI5" s="52"/>
      <c r="TAJ5" s="52"/>
      <c r="TAK5" s="52"/>
      <c r="TAL5" s="52"/>
      <c r="TAM5" s="52"/>
      <c r="TAN5" s="52"/>
      <c r="TAO5" s="52"/>
      <c r="TAP5" s="52"/>
      <c r="TAQ5" s="52"/>
      <c r="TAR5" s="52"/>
      <c r="TAS5" s="52"/>
      <c r="TAT5" s="52"/>
      <c r="TAU5" s="52"/>
      <c r="TAV5" s="52"/>
      <c r="TAW5" s="52"/>
      <c r="TAX5" s="52"/>
      <c r="TAY5" s="52"/>
      <c r="TAZ5" s="52"/>
      <c r="TBA5" s="52"/>
      <c r="TBB5" s="52"/>
      <c r="TBC5" s="52"/>
      <c r="TBD5" s="52"/>
      <c r="TBE5" s="52"/>
      <c r="TBF5" s="52"/>
      <c r="TBG5" s="52"/>
      <c r="TBH5" s="52"/>
      <c r="TBI5" s="52"/>
      <c r="TBJ5" s="52"/>
      <c r="TBK5" s="52"/>
      <c r="TBL5" s="52"/>
      <c r="TBM5" s="52"/>
      <c r="TBN5" s="52"/>
      <c r="TBO5" s="52"/>
      <c r="TBP5" s="52"/>
      <c r="TBQ5" s="52"/>
      <c r="TBR5" s="52"/>
      <c r="TBS5" s="52"/>
      <c r="TBT5" s="52"/>
      <c r="TBU5" s="52"/>
      <c r="TBV5" s="52"/>
      <c r="TBW5" s="52"/>
      <c r="TBX5" s="52"/>
      <c r="TBY5" s="52"/>
      <c r="TBZ5" s="52"/>
      <c r="TCA5" s="52"/>
      <c r="TCB5" s="52"/>
      <c r="TCC5" s="52"/>
      <c r="TCD5" s="52"/>
      <c r="TCE5" s="52"/>
      <c r="TCF5" s="52"/>
      <c r="TCG5" s="52"/>
      <c r="TCH5" s="52"/>
      <c r="TCI5" s="52"/>
      <c r="TCJ5" s="52"/>
      <c r="TCK5" s="52"/>
      <c r="TCL5" s="52"/>
      <c r="TCM5" s="52"/>
      <c r="TCN5" s="52"/>
      <c r="TCO5" s="52"/>
      <c r="TCP5" s="52"/>
      <c r="TCQ5" s="52"/>
      <c r="TCR5" s="52"/>
      <c r="TCS5" s="52"/>
      <c r="TCT5" s="52"/>
      <c r="TCU5" s="52"/>
      <c r="TCV5" s="52"/>
      <c r="TCW5" s="52"/>
      <c r="TCX5" s="52"/>
      <c r="TCY5" s="52"/>
      <c r="TCZ5" s="52"/>
      <c r="TDA5" s="52"/>
      <c r="TDB5" s="52"/>
      <c r="TDC5" s="52"/>
      <c r="TDD5" s="52"/>
      <c r="TDE5" s="52"/>
      <c r="TDF5" s="52"/>
      <c r="TDG5" s="52"/>
      <c r="TDH5" s="52"/>
      <c r="TDI5" s="52"/>
      <c r="TDJ5" s="52"/>
      <c r="TDK5" s="52"/>
      <c r="TDL5" s="52"/>
      <c r="TDM5" s="52"/>
      <c r="TDN5" s="52"/>
      <c r="TDO5" s="52"/>
      <c r="TDP5" s="52"/>
      <c r="TDQ5" s="52"/>
      <c r="TDR5" s="52"/>
      <c r="TDS5" s="52"/>
      <c r="TDT5" s="52"/>
      <c r="TDU5" s="52"/>
      <c r="TDV5" s="52"/>
      <c r="TDW5" s="52"/>
      <c r="TDX5" s="52"/>
      <c r="TDY5" s="52"/>
      <c r="TDZ5" s="52"/>
      <c r="TEA5" s="52"/>
      <c r="TEB5" s="52"/>
      <c r="TEC5" s="52"/>
      <c r="TED5" s="52"/>
      <c r="TEE5" s="52"/>
      <c r="TEF5" s="52"/>
      <c r="TEG5" s="52"/>
      <c r="TEH5" s="52"/>
      <c r="TEI5" s="52"/>
      <c r="TEJ5" s="52"/>
      <c r="TEK5" s="52"/>
      <c r="TEL5" s="52"/>
      <c r="TEM5" s="52"/>
      <c r="TEN5" s="52"/>
      <c r="TEO5" s="52"/>
      <c r="TEP5" s="52"/>
      <c r="TEQ5" s="52"/>
      <c r="TER5" s="52"/>
      <c r="TES5" s="52"/>
      <c r="TET5" s="52"/>
      <c r="TEU5" s="52"/>
      <c r="TEV5" s="52"/>
      <c r="TEW5" s="52"/>
      <c r="TEX5" s="52"/>
      <c r="TEY5" s="52"/>
      <c r="TEZ5" s="52"/>
      <c r="TFA5" s="52"/>
      <c r="TFB5" s="52"/>
      <c r="TFC5" s="52"/>
      <c r="TFD5" s="52"/>
      <c r="TFE5" s="52"/>
      <c r="TFF5" s="52"/>
      <c r="TFG5" s="52"/>
      <c r="TFH5" s="52"/>
      <c r="TFI5" s="52"/>
      <c r="TFJ5" s="52"/>
      <c r="TFK5" s="52"/>
      <c r="TFL5" s="52"/>
      <c r="TFM5" s="52"/>
      <c r="TFN5" s="52"/>
      <c r="TFO5" s="52"/>
      <c r="TFP5" s="52"/>
      <c r="TFQ5" s="52"/>
      <c r="TFR5" s="52"/>
      <c r="TFS5" s="52"/>
      <c r="TFT5" s="52"/>
      <c r="TFU5" s="52"/>
      <c r="TFV5" s="52"/>
      <c r="TFW5" s="52"/>
      <c r="TFX5" s="52"/>
      <c r="TFY5" s="52"/>
      <c r="TFZ5" s="52"/>
      <c r="TGA5" s="52"/>
      <c r="TGB5" s="52"/>
      <c r="TGC5" s="52"/>
      <c r="TGD5" s="52"/>
      <c r="TGE5" s="52"/>
      <c r="TGF5" s="52"/>
      <c r="TGG5" s="52"/>
      <c r="TGH5" s="52"/>
      <c r="TGI5" s="52"/>
      <c r="TGJ5" s="52"/>
      <c r="TGK5" s="52"/>
      <c r="TGL5" s="52"/>
      <c r="TGM5" s="52"/>
      <c r="TGN5" s="52"/>
      <c r="TGO5" s="52"/>
      <c r="TGP5" s="52"/>
      <c r="TGQ5" s="52"/>
      <c r="TGR5" s="52"/>
      <c r="TGS5" s="52"/>
      <c r="TGT5" s="52"/>
      <c r="TGU5" s="52"/>
      <c r="TGV5" s="52"/>
      <c r="TGW5" s="52"/>
      <c r="TGX5" s="52"/>
      <c r="TGY5" s="52"/>
      <c r="TGZ5" s="52"/>
      <c r="THA5" s="52"/>
      <c r="THB5" s="52"/>
      <c r="THC5" s="52"/>
      <c r="THD5" s="52"/>
      <c r="THE5" s="52"/>
      <c r="THF5" s="52"/>
      <c r="THG5" s="52"/>
      <c r="THH5" s="52"/>
      <c r="THI5" s="52"/>
      <c r="THJ5" s="52"/>
      <c r="THK5" s="52"/>
      <c r="THL5" s="52"/>
      <c r="THM5" s="52"/>
      <c r="THN5" s="52"/>
      <c r="THO5" s="52"/>
      <c r="THP5" s="52"/>
      <c r="THQ5" s="52"/>
      <c r="THR5" s="52"/>
      <c r="THS5" s="52"/>
      <c r="THT5" s="52"/>
      <c r="THU5" s="52"/>
      <c r="THV5" s="52"/>
      <c r="THW5" s="52"/>
      <c r="THX5" s="52"/>
      <c r="THY5" s="52"/>
      <c r="THZ5" s="52"/>
      <c r="TIA5" s="52"/>
      <c r="TIB5" s="52"/>
      <c r="TIC5" s="52"/>
      <c r="TID5" s="52"/>
      <c r="TIE5" s="52"/>
      <c r="TIF5" s="52"/>
      <c r="TIG5" s="52"/>
      <c r="TIH5" s="52"/>
      <c r="TII5" s="52"/>
      <c r="TIJ5" s="52"/>
      <c r="TIK5" s="52"/>
      <c r="TIL5" s="52"/>
      <c r="TIM5" s="52"/>
      <c r="TIN5" s="52"/>
      <c r="TIO5" s="52"/>
      <c r="TIP5" s="52"/>
      <c r="TIQ5" s="52"/>
      <c r="TIR5" s="52"/>
      <c r="TIS5" s="52"/>
      <c r="TIT5" s="52"/>
      <c r="TIU5" s="52"/>
      <c r="TIV5" s="52"/>
      <c r="TIW5" s="52"/>
      <c r="TIX5" s="52"/>
      <c r="TIY5" s="52"/>
      <c r="TIZ5" s="52"/>
      <c r="TJA5" s="52"/>
      <c r="TJB5" s="52"/>
      <c r="TJC5" s="52"/>
      <c r="TJD5" s="52"/>
      <c r="TJE5" s="52"/>
      <c r="TJF5" s="52"/>
      <c r="TJG5" s="52"/>
      <c r="TJH5" s="52"/>
      <c r="TJI5" s="52"/>
      <c r="TJJ5" s="52"/>
      <c r="TJK5" s="52"/>
      <c r="TJL5" s="52"/>
      <c r="TJM5" s="52"/>
      <c r="TJN5" s="52"/>
      <c r="TJO5" s="52"/>
      <c r="TJP5" s="52"/>
      <c r="TJQ5" s="52"/>
      <c r="TJR5" s="52"/>
      <c r="TJS5" s="52"/>
      <c r="TJT5" s="52"/>
      <c r="TJU5" s="52"/>
      <c r="TJV5" s="52"/>
      <c r="TJW5" s="52"/>
      <c r="TJX5" s="52"/>
      <c r="TJY5" s="52"/>
      <c r="TJZ5" s="52"/>
      <c r="TKA5" s="52"/>
      <c r="TKB5" s="52"/>
      <c r="TKC5" s="52"/>
      <c r="TKD5" s="52"/>
      <c r="TKE5" s="52"/>
      <c r="TKF5" s="52"/>
      <c r="TKG5" s="52"/>
      <c r="TKH5" s="52"/>
      <c r="TKI5" s="52"/>
      <c r="TKJ5" s="52"/>
      <c r="TKK5" s="52"/>
      <c r="TKL5" s="52"/>
      <c r="TKM5" s="52"/>
      <c r="TKN5" s="52"/>
      <c r="TKO5" s="52"/>
      <c r="TKP5" s="52"/>
      <c r="TKQ5" s="52"/>
      <c r="TKR5" s="52"/>
      <c r="TKS5" s="52"/>
      <c r="TKT5" s="52"/>
      <c r="TKU5" s="52"/>
      <c r="TKV5" s="52"/>
      <c r="TKW5" s="52"/>
      <c r="TKX5" s="52"/>
      <c r="TKY5" s="52"/>
      <c r="TKZ5" s="52"/>
      <c r="TLA5" s="52"/>
      <c r="TLB5" s="52"/>
      <c r="TLC5" s="52"/>
      <c r="TLD5" s="52"/>
      <c r="TLE5" s="52"/>
      <c r="TLF5" s="52"/>
      <c r="TLG5" s="52"/>
      <c r="TLH5" s="52"/>
      <c r="TLI5" s="52"/>
      <c r="TLJ5" s="52"/>
      <c r="TLK5" s="52"/>
      <c r="TLL5" s="52"/>
      <c r="TLM5" s="52"/>
      <c r="TLN5" s="52"/>
      <c r="TLO5" s="52"/>
      <c r="TLP5" s="52"/>
      <c r="TLQ5" s="52"/>
      <c r="TLR5" s="52"/>
      <c r="TLS5" s="52"/>
      <c r="TLT5" s="52"/>
      <c r="TLU5" s="52"/>
      <c r="TLV5" s="52"/>
      <c r="TLW5" s="52"/>
      <c r="TLX5" s="52"/>
      <c r="TLY5" s="52"/>
      <c r="TLZ5" s="52"/>
      <c r="TMA5" s="52"/>
      <c r="TMB5" s="52"/>
      <c r="TMC5" s="52"/>
      <c r="TMD5" s="52"/>
      <c r="TME5" s="52"/>
      <c r="TMF5" s="52"/>
      <c r="TMG5" s="52"/>
      <c r="TMH5" s="52"/>
      <c r="TMI5" s="52"/>
      <c r="TMJ5" s="52"/>
      <c r="TMK5" s="52"/>
      <c r="TML5" s="52"/>
      <c r="TMM5" s="52"/>
      <c r="TMN5" s="52"/>
      <c r="TMO5" s="52"/>
      <c r="TMP5" s="52"/>
      <c r="TMQ5" s="52"/>
      <c r="TMR5" s="52"/>
      <c r="TMS5" s="52"/>
      <c r="TMT5" s="52"/>
      <c r="TMU5" s="52"/>
      <c r="TMV5" s="52"/>
      <c r="TMW5" s="52"/>
      <c r="TMX5" s="52"/>
      <c r="TMY5" s="52"/>
      <c r="TMZ5" s="52"/>
      <c r="TNA5" s="52"/>
      <c r="TNB5" s="52"/>
      <c r="TNC5" s="52"/>
      <c r="TND5" s="52"/>
      <c r="TNE5" s="52"/>
      <c r="TNF5" s="52"/>
      <c r="TNG5" s="52"/>
      <c r="TNH5" s="52"/>
      <c r="TNI5" s="52"/>
      <c r="TNJ5" s="52"/>
      <c r="TNK5" s="52"/>
      <c r="TNL5" s="52"/>
      <c r="TNM5" s="52"/>
      <c r="TNN5" s="52"/>
      <c r="TNO5" s="52"/>
      <c r="TNP5" s="52"/>
      <c r="TNQ5" s="52"/>
      <c r="TNR5" s="52"/>
      <c r="TNS5" s="52"/>
      <c r="TNT5" s="52"/>
      <c r="TNU5" s="52"/>
      <c r="TNV5" s="52"/>
      <c r="TNW5" s="52"/>
      <c r="TNX5" s="52"/>
      <c r="TNY5" s="52"/>
      <c r="TNZ5" s="52"/>
      <c r="TOA5" s="52"/>
      <c r="TOB5" s="52"/>
      <c r="TOC5" s="52"/>
      <c r="TOD5" s="52"/>
      <c r="TOE5" s="52"/>
      <c r="TOF5" s="52"/>
      <c r="TOG5" s="52"/>
      <c r="TOH5" s="52"/>
      <c r="TOI5" s="52"/>
      <c r="TOJ5" s="52"/>
      <c r="TOK5" s="52"/>
      <c r="TOL5" s="52"/>
      <c r="TOM5" s="52"/>
      <c r="TON5" s="52"/>
      <c r="TOO5" s="52"/>
      <c r="TOP5" s="52"/>
      <c r="TOQ5" s="52"/>
      <c r="TOR5" s="52"/>
      <c r="TOS5" s="52"/>
      <c r="TOT5" s="52"/>
      <c r="TOU5" s="52"/>
      <c r="TOV5" s="52"/>
      <c r="TOW5" s="52"/>
      <c r="TOX5" s="52"/>
      <c r="TOY5" s="52"/>
      <c r="TOZ5" s="52"/>
      <c r="TPA5" s="52"/>
      <c r="TPB5" s="52"/>
      <c r="TPC5" s="52"/>
      <c r="TPD5" s="52"/>
      <c r="TPE5" s="52"/>
      <c r="TPF5" s="52"/>
      <c r="TPG5" s="52"/>
      <c r="TPH5" s="52"/>
      <c r="TPI5" s="52"/>
      <c r="TPJ5" s="52"/>
      <c r="TPK5" s="52"/>
      <c r="TPL5" s="52"/>
      <c r="TPM5" s="52"/>
      <c r="TPN5" s="52"/>
      <c r="TPO5" s="52"/>
      <c r="TPP5" s="52"/>
      <c r="TPQ5" s="52"/>
      <c r="TPR5" s="52"/>
      <c r="TPS5" s="52"/>
      <c r="TPT5" s="52"/>
      <c r="TPU5" s="52"/>
      <c r="TPV5" s="52"/>
      <c r="TPW5" s="52"/>
      <c r="TPX5" s="52"/>
      <c r="TPY5" s="52"/>
      <c r="TPZ5" s="52"/>
      <c r="TQA5" s="52"/>
      <c r="TQB5" s="52"/>
      <c r="TQC5" s="52"/>
      <c r="TQD5" s="52"/>
      <c r="TQE5" s="52"/>
      <c r="TQF5" s="52"/>
      <c r="TQG5" s="52"/>
      <c r="TQH5" s="52"/>
      <c r="TQI5" s="52"/>
      <c r="TQJ5" s="52"/>
      <c r="TQK5" s="52"/>
      <c r="TQL5" s="52"/>
      <c r="TQM5" s="52"/>
      <c r="TQN5" s="52"/>
      <c r="TQO5" s="52"/>
      <c r="TQP5" s="52"/>
      <c r="TQQ5" s="52"/>
      <c r="TQR5" s="52"/>
      <c r="TQS5" s="52"/>
      <c r="TQT5" s="52"/>
      <c r="TQU5" s="52"/>
      <c r="TQV5" s="52"/>
      <c r="TQW5" s="52"/>
      <c r="TQX5" s="52"/>
      <c r="TQY5" s="52"/>
      <c r="TQZ5" s="52"/>
      <c r="TRA5" s="52"/>
      <c r="TRB5" s="52"/>
      <c r="TRC5" s="52"/>
      <c r="TRD5" s="52"/>
      <c r="TRE5" s="52"/>
      <c r="TRF5" s="52"/>
      <c r="TRG5" s="52"/>
      <c r="TRH5" s="52"/>
      <c r="TRI5" s="52"/>
      <c r="TRJ5" s="52"/>
      <c r="TRK5" s="52"/>
      <c r="TRL5" s="52"/>
      <c r="TRM5" s="52"/>
      <c r="TRN5" s="52"/>
      <c r="TRO5" s="52"/>
      <c r="TRP5" s="52"/>
      <c r="TRQ5" s="52"/>
      <c r="TRR5" s="52"/>
      <c r="TRS5" s="52"/>
      <c r="TRT5" s="52"/>
      <c r="TRU5" s="52"/>
      <c r="TRV5" s="52"/>
      <c r="TRW5" s="52"/>
      <c r="TRX5" s="52"/>
      <c r="TRY5" s="52"/>
      <c r="TRZ5" s="52"/>
      <c r="TSA5" s="52"/>
      <c r="TSB5" s="52"/>
      <c r="TSC5" s="52"/>
      <c r="TSD5" s="52"/>
      <c r="TSE5" s="52"/>
      <c r="TSF5" s="52"/>
      <c r="TSG5" s="52"/>
      <c r="TSH5" s="52"/>
      <c r="TSI5" s="52"/>
      <c r="TSJ5" s="52"/>
      <c r="TSK5" s="52"/>
      <c r="TSL5" s="52"/>
      <c r="TSM5" s="52"/>
      <c r="TSN5" s="52"/>
      <c r="TSO5" s="52"/>
      <c r="TSP5" s="52"/>
      <c r="TSQ5" s="52"/>
      <c r="TSR5" s="52"/>
      <c r="TSS5" s="52"/>
      <c r="TST5" s="52"/>
      <c r="TSU5" s="52"/>
      <c r="TSV5" s="52"/>
      <c r="TSW5" s="52"/>
      <c r="TSX5" s="52"/>
      <c r="TSY5" s="52"/>
      <c r="TSZ5" s="52"/>
      <c r="TTA5" s="52"/>
      <c r="TTB5" s="52"/>
      <c r="TTC5" s="52"/>
      <c r="TTD5" s="52"/>
      <c r="TTE5" s="52"/>
      <c r="TTF5" s="52"/>
      <c r="TTG5" s="52"/>
      <c r="TTH5" s="52"/>
      <c r="TTI5" s="52"/>
      <c r="TTJ5" s="52"/>
      <c r="TTK5" s="52"/>
      <c r="TTL5" s="52"/>
      <c r="TTM5" s="52"/>
      <c r="TTN5" s="52"/>
      <c r="TTO5" s="52"/>
      <c r="TTP5" s="52"/>
      <c r="TTQ5" s="52"/>
      <c r="TTR5" s="52"/>
      <c r="TTS5" s="52"/>
      <c r="TTT5" s="52"/>
      <c r="TTU5" s="52"/>
      <c r="TTV5" s="52"/>
      <c r="TTW5" s="52"/>
      <c r="TTX5" s="52"/>
      <c r="TTY5" s="52"/>
      <c r="TTZ5" s="52"/>
      <c r="TUA5" s="52"/>
      <c r="TUB5" s="52"/>
      <c r="TUC5" s="52"/>
      <c r="TUD5" s="52"/>
      <c r="TUE5" s="52"/>
      <c r="TUF5" s="52"/>
      <c r="TUG5" s="52"/>
      <c r="TUH5" s="52"/>
      <c r="TUI5" s="52"/>
      <c r="TUJ5" s="52"/>
      <c r="TUK5" s="52"/>
      <c r="TUL5" s="52"/>
      <c r="TUM5" s="52"/>
      <c r="TUN5" s="52"/>
      <c r="TUO5" s="52"/>
      <c r="TUP5" s="52"/>
      <c r="TUQ5" s="52"/>
      <c r="TUR5" s="52"/>
      <c r="TUS5" s="52"/>
      <c r="TUT5" s="52"/>
      <c r="TUU5" s="52"/>
      <c r="TUV5" s="52"/>
      <c r="TUW5" s="52"/>
      <c r="TUX5" s="52"/>
      <c r="TUY5" s="52"/>
      <c r="TUZ5" s="52"/>
      <c r="TVA5" s="52"/>
      <c r="TVB5" s="52"/>
      <c r="TVC5" s="52"/>
      <c r="TVD5" s="52"/>
      <c r="TVE5" s="52"/>
      <c r="TVF5" s="52"/>
      <c r="TVG5" s="52"/>
      <c r="TVH5" s="52"/>
      <c r="TVI5" s="52"/>
      <c r="TVJ5" s="52"/>
      <c r="TVK5" s="52"/>
      <c r="TVL5" s="52"/>
      <c r="TVM5" s="52"/>
      <c r="TVN5" s="52"/>
      <c r="TVO5" s="52"/>
      <c r="TVP5" s="52"/>
      <c r="TVQ5" s="52"/>
      <c r="TVR5" s="52"/>
      <c r="TVS5" s="52"/>
      <c r="TVT5" s="52"/>
      <c r="TVU5" s="52"/>
      <c r="TVV5" s="52"/>
      <c r="TVW5" s="52"/>
      <c r="TVX5" s="52"/>
      <c r="TVY5" s="52"/>
      <c r="TVZ5" s="52"/>
      <c r="TWA5" s="52"/>
      <c r="TWB5" s="52"/>
      <c r="TWC5" s="52"/>
      <c r="TWD5" s="52"/>
      <c r="TWE5" s="52"/>
      <c r="TWF5" s="52"/>
      <c r="TWG5" s="52"/>
      <c r="TWH5" s="52"/>
      <c r="TWI5" s="52"/>
      <c r="TWJ5" s="52"/>
      <c r="TWK5" s="52"/>
      <c r="TWL5" s="52"/>
      <c r="TWM5" s="52"/>
      <c r="TWN5" s="52"/>
      <c r="TWO5" s="52"/>
      <c r="TWP5" s="52"/>
      <c r="TWQ5" s="52"/>
      <c r="TWR5" s="52"/>
      <c r="TWS5" s="52"/>
      <c r="TWT5" s="52"/>
      <c r="TWU5" s="52"/>
      <c r="TWV5" s="52"/>
      <c r="TWW5" s="52"/>
      <c r="TWX5" s="52"/>
      <c r="TWY5" s="52"/>
      <c r="TWZ5" s="52"/>
      <c r="TXA5" s="52"/>
      <c r="TXB5" s="52"/>
      <c r="TXC5" s="52"/>
      <c r="TXD5" s="52"/>
      <c r="TXE5" s="52"/>
      <c r="TXF5" s="52"/>
      <c r="TXG5" s="52"/>
      <c r="TXH5" s="52"/>
      <c r="TXI5" s="52"/>
      <c r="TXJ5" s="52"/>
      <c r="TXK5" s="52"/>
      <c r="TXL5" s="52"/>
      <c r="TXM5" s="52"/>
      <c r="TXN5" s="52"/>
      <c r="TXO5" s="52"/>
      <c r="TXP5" s="52"/>
      <c r="TXQ5" s="52"/>
      <c r="TXR5" s="52"/>
      <c r="TXS5" s="52"/>
      <c r="TXT5" s="52"/>
      <c r="TXU5" s="52"/>
      <c r="TXV5" s="52"/>
      <c r="TXW5" s="52"/>
      <c r="TXX5" s="52"/>
      <c r="TXY5" s="52"/>
      <c r="TXZ5" s="52"/>
      <c r="TYA5" s="52"/>
      <c r="TYB5" s="52"/>
      <c r="TYC5" s="52"/>
      <c r="TYD5" s="52"/>
      <c r="TYE5" s="52"/>
      <c r="TYF5" s="52"/>
      <c r="TYG5" s="52"/>
      <c r="TYH5" s="52"/>
      <c r="TYI5" s="52"/>
      <c r="TYJ5" s="52"/>
      <c r="TYK5" s="52"/>
      <c r="TYL5" s="52"/>
      <c r="TYM5" s="52"/>
      <c r="TYN5" s="52"/>
      <c r="TYO5" s="52"/>
      <c r="TYP5" s="52"/>
      <c r="TYQ5" s="52"/>
      <c r="TYR5" s="52"/>
      <c r="TYS5" s="52"/>
      <c r="TYT5" s="52"/>
      <c r="TYU5" s="52"/>
      <c r="TYV5" s="52"/>
      <c r="TYW5" s="52"/>
      <c r="TYX5" s="52"/>
      <c r="TYY5" s="52"/>
      <c r="TYZ5" s="52"/>
      <c r="TZA5" s="52"/>
      <c r="TZB5" s="52"/>
      <c r="TZC5" s="52"/>
      <c r="TZD5" s="52"/>
      <c r="TZE5" s="52"/>
      <c r="TZF5" s="52"/>
      <c r="TZG5" s="52"/>
      <c r="TZH5" s="52"/>
      <c r="TZI5" s="52"/>
      <c r="TZJ5" s="52"/>
      <c r="TZK5" s="52"/>
      <c r="TZL5" s="52"/>
      <c r="TZM5" s="52"/>
      <c r="TZN5" s="52"/>
      <c r="TZO5" s="52"/>
      <c r="TZP5" s="52"/>
      <c r="TZQ5" s="52"/>
      <c r="TZR5" s="52"/>
      <c r="TZS5" s="52"/>
      <c r="TZT5" s="52"/>
      <c r="TZU5" s="52"/>
      <c r="TZV5" s="52"/>
      <c r="TZW5" s="52"/>
      <c r="TZX5" s="52"/>
      <c r="TZY5" s="52"/>
      <c r="TZZ5" s="52"/>
      <c r="UAA5" s="52"/>
      <c r="UAB5" s="52"/>
      <c r="UAC5" s="52"/>
      <c r="UAD5" s="52"/>
      <c r="UAE5" s="52"/>
      <c r="UAF5" s="52"/>
      <c r="UAG5" s="52"/>
      <c r="UAH5" s="52"/>
      <c r="UAI5" s="52"/>
      <c r="UAJ5" s="52"/>
      <c r="UAK5" s="52"/>
      <c r="UAL5" s="52"/>
      <c r="UAM5" s="52"/>
      <c r="UAN5" s="52"/>
      <c r="UAO5" s="52"/>
      <c r="UAP5" s="52"/>
      <c r="UAQ5" s="52"/>
      <c r="UAR5" s="52"/>
      <c r="UAS5" s="52"/>
      <c r="UAT5" s="52"/>
      <c r="UAU5" s="52"/>
      <c r="UAV5" s="52"/>
      <c r="UAW5" s="52"/>
      <c r="UAX5" s="52"/>
      <c r="UAY5" s="52"/>
      <c r="UAZ5" s="52"/>
      <c r="UBA5" s="52"/>
      <c r="UBB5" s="52"/>
      <c r="UBC5" s="52"/>
      <c r="UBD5" s="52"/>
      <c r="UBE5" s="52"/>
      <c r="UBF5" s="52"/>
      <c r="UBG5" s="52"/>
      <c r="UBH5" s="52"/>
      <c r="UBI5" s="52"/>
      <c r="UBJ5" s="52"/>
      <c r="UBK5" s="52"/>
      <c r="UBL5" s="52"/>
      <c r="UBM5" s="52"/>
      <c r="UBN5" s="52"/>
      <c r="UBO5" s="52"/>
      <c r="UBP5" s="52"/>
      <c r="UBQ5" s="52"/>
      <c r="UBR5" s="52"/>
      <c r="UBS5" s="52"/>
      <c r="UBT5" s="52"/>
      <c r="UBU5" s="52"/>
      <c r="UBV5" s="52"/>
      <c r="UBW5" s="52"/>
      <c r="UBX5" s="52"/>
      <c r="UBY5" s="52"/>
      <c r="UBZ5" s="52"/>
      <c r="UCA5" s="52"/>
      <c r="UCB5" s="52"/>
      <c r="UCC5" s="52"/>
      <c r="UCD5" s="52"/>
      <c r="UCE5" s="52"/>
      <c r="UCF5" s="52"/>
      <c r="UCG5" s="52"/>
      <c r="UCH5" s="52"/>
      <c r="UCI5" s="52"/>
      <c r="UCJ5" s="52"/>
      <c r="UCK5" s="52"/>
      <c r="UCL5" s="52"/>
      <c r="UCM5" s="52"/>
      <c r="UCN5" s="52"/>
      <c r="UCO5" s="52"/>
      <c r="UCP5" s="52"/>
      <c r="UCQ5" s="52"/>
      <c r="UCR5" s="52"/>
      <c r="UCS5" s="52"/>
      <c r="UCT5" s="52"/>
      <c r="UCU5" s="52"/>
      <c r="UCV5" s="52"/>
      <c r="UCW5" s="52"/>
      <c r="UCX5" s="52"/>
      <c r="UCY5" s="52"/>
      <c r="UCZ5" s="52"/>
      <c r="UDA5" s="52"/>
      <c r="UDB5" s="52"/>
      <c r="UDC5" s="52"/>
      <c r="UDD5" s="52"/>
      <c r="UDE5" s="52"/>
      <c r="UDF5" s="52"/>
      <c r="UDG5" s="52"/>
      <c r="UDH5" s="52"/>
      <c r="UDI5" s="52"/>
      <c r="UDJ5" s="52"/>
      <c r="UDK5" s="52"/>
      <c r="UDL5" s="52"/>
      <c r="UDM5" s="52"/>
      <c r="UDN5" s="52"/>
      <c r="UDO5" s="52"/>
      <c r="UDP5" s="52"/>
      <c r="UDQ5" s="52"/>
      <c r="UDR5" s="52"/>
      <c r="UDS5" s="52"/>
      <c r="UDT5" s="52"/>
      <c r="UDU5" s="52"/>
      <c r="UDV5" s="52"/>
      <c r="UDW5" s="52"/>
      <c r="UDX5" s="52"/>
      <c r="UDY5" s="52"/>
      <c r="UDZ5" s="52"/>
      <c r="UEA5" s="52"/>
      <c r="UEB5" s="52"/>
      <c r="UEC5" s="52"/>
      <c r="UED5" s="52"/>
      <c r="UEE5" s="52"/>
      <c r="UEF5" s="52"/>
      <c r="UEG5" s="52"/>
      <c r="UEH5" s="52"/>
      <c r="UEI5" s="52"/>
      <c r="UEJ5" s="52"/>
      <c r="UEK5" s="52"/>
      <c r="UEL5" s="52"/>
      <c r="UEM5" s="52"/>
      <c r="UEN5" s="52"/>
      <c r="UEO5" s="52"/>
      <c r="UEP5" s="52"/>
      <c r="UEQ5" s="52"/>
      <c r="UER5" s="52"/>
      <c r="UES5" s="52"/>
      <c r="UET5" s="52"/>
      <c r="UEU5" s="52"/>
      <c r="UEV5" s="52"/>
      <c r="UEW5" s="52"/>
      <c r="UEX5" s="52"/>
      <c r="UEY5" s="52"/>
      <c r="UEZ5" s="52"/>
      <c r="UFA5" s="52"/>
      <c r="UFB5" s="52"/>
      <c r="UFC5" s="52"/>
      <c r="UFD5" s="52"/>
      <c r="UFE5" s="52"/>
      <c r="UFF5" s="52"/>
      <c r="UFG5" s="52"/>
      <c r="UFH5" s="52"/>
      <c r="UFI5" s="52"/>
      <c r="UFJ5" s="52"/>
      <c r="UFK5" s="52"/>
      <c r="UFL5" s="52"/>
      <c r="UFM5" s="52"/>
      <c r="UFN5" s="52"/>
      <c r="UFO5" s="52"/>
      <c r="UFP5" s="52"/>
      <c r="UFQ5" s="52"/>
      <c r="UFR5" s="52"/>
      <c r="UFS5" s="52"/>
      <c r="UFT5" s="52"/>
      <c r="UFU5" s="52"/>
      <c r="UFV5" s="52"/>
      <c r="UFW5" s="52"/>
      <c r="UFX5" s="52"/>
      <c r="UFY5" s="52"/>
      <c r="UFZ5" s="52"/>
      <c r="UGA5" s="52"/>
      <c r="UGB5" s="52"/>
      <c r="UGC5" s="52"/>
      <c r="UGD5" s="52"/>
      <c r="UGE5" s="52"/>
      <c r="UGF5" s="52"/>
      <c r="UGG5" s="52"/>
      <c r="UGH5" s="52"/>
      <c r="UGI5" s="52"/>
      <c r="UGJ5" s="52"/>
      <c r="UGK5" s="52"/>
      <c r="UGL5" s="52"/>
      <c r="UGM5" s="52"/>
      <c r="UGN5" s="52"/>
      <c r="UGO5" s="52"/>
      <c r="UGP5" s="52"/>
      <c r="UGQ5" s="52"/>
      <c r="UGR5" s="52"/>
      <c r="UGS5" s="52"/>
      <c r="UGT5" s="52"/>
      <c r="UGU5" s="52"/>
      <c r="UGV5" s="52"/>
      <c r="UGW5" s="52"/>
      <c r="UGX5" s="52"/>
      <c r="UGY5" s="52"/>
      <c r="UGZ5" s="52"/>
      <c r="UHA5" s="52"/>
      <c r="UHB5" s="52"/>
      <c r="UHC5" s="52"/>
      <c r="UHD5" s="52"/>
      <c r="UHE5" s="52"/>
      <c r="UHF5" s="52"/>
      <c r="UHG5" s="52"/>
      <c r="UHH5" s="52"/>
      <c r="UHI5" s="52"/>
      <c r="UHJ5" s="52"/>
      <c r="UHK5" s="52"/>
      <c r="UHL5" s="52"/>
      <c r="UHM5" s="52"/>
      <c r="UHN5" s="52"/>
      <c r="UHO5" s="52"/>
      <c r="UHP5" s="52"/>
      <c r="UHQ5" s="52"/>
      <c r="UHR5" s="52"/>
      <c r="UHS5" s="52"/>
      <c r="UHT5" s="52"/>
      <c r="UHU5" s="52"/>
      <c r="UHV5" s="52"/>
      <c r="UHW5" s="52"/>
      <c r="UHX5" s="52"/>
      <c r="UHY5" s="52"/>
      <c r="UHZ5" s="52"/>
      <c r="UIA5" s="52"/>
      <c r="UIB5" s="52"/>
      <c r="UIC5" s="52"/>
      <c r="UID5" s="52"/>
      <c r="UIE5" s="52"/>
      <c r="UIF5" s="52"/>
      <c r="UIG5" s="52"/>
      <c r="UIH5" s="52"/>
      <c r="UII5" s="52"/>
      <c r="UIJ5" s="52"/>
      <c r="UIK5" s="52"/>
      <c r="UIL5" s="52"/>
      <c r="UIM5" s="52"/>
      <c r="UIN5" s="52"/>
      <c r="UIO5" s="52"/>
      <c r="UIP5" s="52"/>
      <c r="UIQ5" s="52"/>
      <c r="UIR5" s="52"/>
      <c r="UIS5" s="52"/>
      <c r="UIT5" s="52"/>
      <c r="UIU5" s="52"/>
      <c r="UIV5" s="52"/>
      <c r="UIW5" s="52"/>
      <c r="UIX5" s="52"/>
      <c r="UIY5" s="52"/>
      <c r="UIZ5" s="52"/>
      <c r="UJA5" s="52"/>
      <c r="UJB5" s="52"/>
      <c r="UJC5" s="52"/>
      <c r="UJD5" s="52"/>
      <c r="UJE5" s="52"/>
      <c r="UJF5" s="52"/>
      <c r="UJG5" s="52"/>
      <c r="UJH5" s="52"/>
      <c r="UJI5" s="52"/>
      <c r="UJJ5" s="52"/>
      <c r="UJK5" s="52"/>
      <c r="UJL5" s="52"/>
      <c r="UJM5" s="52"/>
      <c r="UJN5" s="52"/>
      <c r="UJO5" s="52"/>
      <c r="UJP5" s="52"/>
      <c r="UJQ5" s="52"/>
      <c r="UJR5" s="52"/>
      <c r="UJS5" s="52"/>
      <c r="UJT5" s="52"/>
      <c r="UJU5" s="52"/>
      <c r="UJV5" s="52"/>
      <c r="UJW5" s="52"/>
      <c r="UJX5" s="52"/>
      <c r="UJY5" s="52"/>
      <c r="UJZ5" s="52"/>
      <c r="UKA5" s="52"/>
      <c r="UKB5" s="52"/>
      <c r="UKC5" s="52"/>
      <c r="UKD5" s="52"/>
      <c r="UKE5" s="52"/>
      <c r="UKF5" s="52"/>
      <c r="UKG5" s="52"/>
      <c r="UKH5" s="52"/>
      <c r="UKI5" s="52"/>
      <c r="UKJ5" s="52"/>
      <c r="UKK5" s="52"/>
      <c r="UKL5" s="52"/>
      <c r="UKM5" s="52"/>
      <c r="UKN5" s="52"/>
      <c r="UKO5" s="52"/>
      <c r="UKP5" s="52"/>
      <c r="UKQ5" s="52"/>
      <c r="UKR5" s="52"/>
      <c r="UKS5" s="52"/>
      <c r="UKT5" s="52"/>
      <c r="UKU5" s="52"/>
      <c r="UKV5" s="52"/>
      <c r="UKW5" s="52"/>
      <c r="UKX5" s="52"/>
      <c r="UKY5" s="52"/>
      <c r="UKZ5" s="52"/>
      <c r="ULA5" s="52"/>
      <c r="ULB5" s="52"/>
      <c r="ULC5" s="52"/>
      <c r="ULD5" s="52"/>
      <c r="ULE5" s="52"/>
      <c r="ULF5" s="52"/>
      <c r="ULG5" s="52"/>
      <c r="ULH5" s="52"/>
      <c r="ULI5" s="52"/>
      <c r="ULJ5" s="52"/>
      <c r="ULK5" s="52"/>
      <c r="ULL5" s="52"/>
      <c r="ULM5" s="52"/>
      <c r="ULN5" s="52"/>
      <c r="ULO5" s="52"/>
      <c r="ULP5" s="52"/>
      <c r="ULQ5" s="52"/>
      <c r="ULR5" s="52"/>
      <c r="ULS5" s="52"/>
      <c r="ULT5" s="52"/>
      <c r="ULU5" s="52"/>
      <c r="ULV5" s="52"/>
      <c r="ULW5" s="52"/>
      <c r="ULX5" s="52"/>
      <c r="ULY5" s="52"/>
      <c r="ULZ5" s="52"/>
      <c r="UMA5" s="52"/>
      <c r="UMB5" s="52"/>
      <c r="UMC5" s="52"/>
      <c r="UMD5" s="52"/>
      <c r="UME5" s="52"/>
      <c r="UMF5" s="52"/>
      <c r="UMG5" s="52"/>
      <c r="UMH5" s="52"/>
      <c r="UMI5" s="52"/>
      <c r="UMJ5" s="52"/>
      <c r="UMK5" s="52"/>
      <c r="UML5" s="52"/>
      <c r="UMM5" s="52"/>
      <c r="UMN5" s="52"/>
      <c r="UMO5" s="52"/>
      <c r="UMP5" s="52"/>
      <c r="UMQ5" s="52"/>
      <c r="UMR5" s="52"/>
      <c r="UMS5" s="52"/>
      <c r="UMT5" s="52"/>
      <c r="UMU5" s="52"/>
      <c r="UMV5" s="52"/>
      <c r="UMW5" s="52"/>
      <c r="UMX5" s="52"/>
      <c r="UMY5" s="52"/>
      <c r="UMZ5" s="52"/>
      <c r="UNA5" s="52"/>
      <c r="UNB5" s="52"/>
      <c r="UNC5" s="52"/>
      <c r="UND5" s="52"/>
      <c r="UNE5" s="52"/>
      <c r="UNF5" s="52"/>
      <c r="UNG5" s="52"/>
      <c r="UNH5" s="52"/>
      <c r="UNI5" s="52"/>
      <c r="UNJ5" s="52"/>
      <c r="UNK5" s="52"/>
      <c r="UNL5" s="52"/>
      <c r="UNM5" s="52"/>
      <c r="UNN5" s="52"/>
      <c r="UNO5" s="52"/>
      <c r="UNP5" s="52"/>
      <c r="UNQ5" s="52"/>
      <c r="UNR5" s="52"/>
      <c r="UNS5" s="52"/>
      <c r="UNT5" s="52"/>
      <c r="UNU5" s="52"/>
      <c r="UNV5" s="52"/>
      <c r="UNW5" s="52"/>
      <c r="UNX5" s="52"/>
      <c r="UNY5" s="52"/>
      <c r="UNZ5" s="52"/>
      <c r="UOA5" s="52"/>
      <c r="UOB5" s="52"/>
      <c r="UOC5" s="52"/>
      <c r="UOD5" s="52"/>
      <c r="UOE5" s="52"/>
      <c r="UOF5" s="52"/>
      <c r="UOG5" s="52"/>
      <c r="UOH5" s="52"/>
      <c r="UOI5" s="52"/>
      <c r="UOJ5" s="52"/>
      <c r="UOK5" s="52"/>
      <c r="UOL5" s="52"/>
      <c r="UOM5" s="52"/>
      <c r="UON5" s="52"/>
      <c r="UOO5" s="52"/>
      <c r="UOP5" s="52"/>
      <c r="UOQ5" s="52"/>
      <c r="UOR5" s="52"/>
      <c r="UOS5" s="52"/>
      <c r="UOT5" s="52"/>
      <c r="UOU5" s="52"/>
      <c r="UOV5" s="52"/>
      <c r="UOW5" s="52"/>
      <c r="UOX5" s="52"/>
      <c r="UOY5" s="52"/>
      <c r="UOZ5" s="52"/>
      <c r="UPA5" s="52"/>
      <c r="UPB5" s="52"/>
      <c r="UPC5" s="52"/>
      <c r="UPD5" s="52"/>
      <c r="UPE5" s="52"/>
      <c r="UPF5" s="52"/>
      <c r="UPG5" s="52"/>
      <c r="UPH5" s="52"/>
      <c r="UPI5" s="52"/>
      <c r="UPJ5" s="52"/>
      <c r="UPK5" s="52"/>
      <c r="UPL5" s="52"/>
      <c r="UPM5" s="52"/>
      <c r="UPN5" s="52"/>
      <c r="UPO5" s="52"/>
      <c r="UPP5" s="52"/>
      <c r="UPQ5" s="52"/>
      <c r="UPR5" s="52"/>
      <c r="UPS5" s="52"/>
      <c r="UPT5" s="52"/>
      <c r="UPU5" s="52"/>
      <c r="UPV5" s="52"/>
      <c r="UPW5" s="52"/>
      <c r="UPX5" s="52"/>
      <c r="UPY5" s="52"/>
      <c r="UPZ5" s="52"/>
      <c r="UQA5" s="52"/>
      <c r="UQB5" s="52"/>
      <c r="UQC5" s="52"/>
      <c r="UQD5" s="52"/>
      <c r="UQE5" s="52"/>
      <c r="UQF5" s="52"/>
      <c r="UQG5" s="52"/>
      <c r="UQH5" s="52"/>
      <c r="UQI5" s="52"/>
      <c r="UQJ5" s="52"/>
      <c r="UQK5" s="52"/>
      <c r="UQL5" s="52"/>
      <c r="UQM5" s="52"/>
      <c r="UQN5" s="52"/>
      <c r="UQO5" s="52"/>
      <c r="UQP5" s="52"/>
      <c r="UQQ5" s="52"/>
      <c r="UQR5" s="52"/>
      <c r="UQS5" s="52"/>
      <c r="UQT5" s="52"/>
      <c r="UQU5" s="52"/>
      <c r="UQV5" s="52"/>
      <c r="UQW5" s="52"/>
      <c r="UQX5" s="52"/>
      <c r="UQY5" s="52"/>
      <c r="UQZ5" s="52"/>
      <c r="URA5" s="52"/>
      <c r="URB5" s="52"/>
      <c r="URC5" s="52"/>
      <c r="URD5" s="52"/>
      <c r="URE5" s="52"/>
      <c r="URF5" s="52"/>
      <c r="URG5" s="52"/>
      <c r="URH5" s="52"/>
      <c r="URI5" s="52"/>
      <c r="URJ5" s="52"/>
      <c r="URK5" s="52"/>
      <c r="URL5" s="52"/>
      <c r="URM5" s="52"/>
      <c r="URN5" s="52"/>
      <c r="URO5" s="52"/>
      <c r="URP5" s="52"/>
      <c r="URQ5" s="52"/>
      <c r="URR5" s="52"/>
      <c r="URS5" s="52"/>
      <c r="URT5" s="52"/>
      <c r="URU5" s="52"/>
      <c r="URV5" s="52"/>
      <c r="URW5" s="52"/>
      <c r="URX5" s="52"/>
      <c r="URY5" s="52"/>
      <c r="URZ5" s="52"/>
      <c r="USA5" s="52"/>
      <c r="USB5" s="52"/>
      <c r="USC5" s="52"/>
      <c r="USD5" s="52"/>
      <c r="USE5" s="52"/>
      <c r="USF5" s="52"/>
      <c r="USG5" s="52"/>
      <c r="USH5" s="52"/>
      <c r="USI5" s="52"/>
      <c r="USJ5" s="52"/>
      <c r="USK5" s="52"/>
      <c r="USL5" s="52"/>
      <c r="USM5" s="52"/>
      <c r="USN5" s="52"/>
      <c r="USO5" s="52"/>
      <c r="USP5" s="52"/>
      <c r="USQ5" s="52"/>
      <c r="USR5" s="52"/>
      <c r="USS5" s="52"/>
      <c r="UST5" s="52"/>
      <c r="USU5" s="52"/>
      <c r="USV5" s="52"/>
      <c r="USW5" s="52"/>
      <c r="USX5" s="52"/>
      <c r="USY5" s="52"/>
      <c r="USZ5" s="52"/>
      <c r="UTA5" s="52"/>
      <c r="UTB5" s="52"/>
      <c r="UTC5" s="52"/>
      <c r="UTD5" s="52"/>
      <c r="UTE5" s="52"/>
      <c r="UTF5" s="52"/>
      <c r="UTG5" s="52"/>
      <c r="UTH5" s="52"/>
      <c r="UTI5" s="52"/>
      <c r="UTJ5" s="52"/>
      <c r="UTK5" s="52"/>
      <c r="UTL5" s="52"/>
      <c r="UTM5" s="52"/>
      <c r="UTN5" s="52"/>
      <c r="UTO5" s="52"/>
      <c r="UTP5" s="52"/>
      <c r="UTQ5" s="52"/>
      <c r="UTR5" s="52"/>
      <c r="UTS5" s="52"/>
      <c r="UTT5" s="52"/>
      <c r="UTU5" s="52"/>
      <c r="UTV5" s="52"/>
      <c r="UTW5" s="52"/>
      <c r="UTX5" s="52"/>
      <c r="UTY5" s="52"/>
      <c r="UTZ5" s="52"/>
      <c r="UUA5" s="52"/>
      <c r="UUB5" s="52"/>
      <c r="UUC5" s="52"/>
      <c r="UUD5" s="52"/>
      <c r="UUE5" s="52"/>
      <c r="UUF5" s="52"/>
      <c r="UUG5" s="52"/>
      <c r="UUH5" s="52"/>
      <c r="UUI5" s="52"/>
      <c r="UUJ5" s="52"/>
      <c r="UUK5" s="52"/>
      <c r="UUL5" s="52"/>
      <c r="UUM5" s="52"/>
      <c r="UUN5" s="52"/>
      <c r="UUO5" s="52"/>
      <c r="UUP5" s="52"/>
      <c r="UUQ5" s="52"/>
      <c r="UUR5" s="52"/>
      <c r="UUS5" s="52"/>
      <c r="UUT5" s="52"/>
      <c r="UUU5" s="52"/>
      <c r="UUV5" s="52"/>
      <c r="UUW5" s="52"/>
      <c r="UUX5" s="52"/>
      <c r="UUY5" s="52"/>
      <c r="UUZ5" s="52"/>
      <c r="UVA5" s="52"/>
      <c r="UVB5" s="52"/>
      <c r="UVC5" s="52"/>
      <c r="UVD5" s="52"/>
      <c r="UVE5" s="52"/>
      <c r="UVF5" s="52"/>
      <c r="UVG5" s="52"/>
      <c r="UVH5" s="52"/>
      <c r="UVI5" s="52"/>
      <c r="UVJ5" s="52"/>
      <c r="UVK5" s="52"/>
      <c r="UVL5" s="52"/>
      <c r="UVM5" s="52"/>
      <c r="UVN5" s="52"/>
      <c r="UVO5" s="52"/>
      <c r="UVP5" s="52"/>
      <c r="UVQ5" s="52"/>
      <c r="UVR5" s="52"/>
      <c r="UVS5" s="52"/>
      <c r="UVT5" s="52"/>
      <c r="UVU5" s="52"/>
      <c r="UVV5" s="52"/>
      <c r="UVW5" s="52"/>
      <c r="UVX5" s="52"/>
      <c r="UVY5" s="52"/>
      <c r="UVZ5" s="52"/>
      <c r="UWA5" s="52"/>
      <c r="UWB5" s="52"/>
      <c r="UWC5" s="52"/>
      <c r="UWD5" s="52"/>
      <c r="UWE5" s="52"/>
      <c r="UWF5" s="52"/>
      <c r="UWG5" s="52"/>
      <c r="UWH5" s="52"/>
      <c r="UWI5" s="52"/>
      <c r="UWJ5" s="52"/>
      <c r="UWK5" s="52"/>
      <c r="UWL5" s="52"/>
      <c r="UWM5" s="52"/>
      <c r="UWN5" s="52"/>
      <c r="UWO5" s="52"/>
      <c r="UWP5" s="52"/>
      <c r="UWQ5" s="52"/>
      <c r="UWR5" s="52"/>
      <c r="UWS5" s="52"/>
      <c r="UWT5" s="52"/>
      <c r="UWU5" s="52"/>
      <c r="UWV5" s="52"/>
      <c r="UWW5" s="52"/>
      <c r="UWX5" s="52"/>
      <c r="UWY5" s="52"/>
      <c r="UWZ5" s="52"/>
      <c r="UXA5" s="52"/>
      <c r="UXB5" s="52"/>
      <c r="UXC5" s="52"/>
      <c r="UXD5" s="52"/>
      <c r="UXE5" s="52"/>
      <c r="UXF5" s="52"/>
      <c r="UXG5" s="52"/>
      <c r="UXH5" s="52"/>
      <c r="UXI5" s="52"/>
      <c r="UXJ5" s="52"/>
      <c r="UXK5" s="52"/>
      <c r="UXL5" s="52"/>
      <c r="UXM5" s="52"/>
      <c r="UXN5" s="52"/>
      <c r="UXO5" s="52"/>
      <c r="UXP5" s="52"/>
      <c r="UXQ5" s="52"/>
      <c r="UXR5" s="52"/>
      <c r="UXS5" s="52"/>
      <c r="UXT5" s="52"/>
      <c r="UXU5" s="52"/>
      <c r="UXV5" s="52"/>
      <c r="UXW5" s="52"/>
      <c r="UXX5" s="52"/>
      <c r="UXY5" s="52"/>
      <c r="UXZ5" s="52"/>
      <c r="UYA5" s="52"/>
      <c r="UYB5" s="52"/>
      <c r="UYC5" s="52"/>
      <c r="UYD5" s="52"/>
      <c r="UYE5" s="52"/>
      <c r="UYF5" s="52"/>
      <c r="UYG5" s="52"/>
      <c r="UYH5" s="52"/>
      <c r="UYI5" s="52"/>
      <c r="UYJ5" s="52"/>
      <c r="UYK5" s="52"/>
      <c r="UYL5" s="52"/>
      <c r="UYM5" s="52"/>
      <c r="UYN5" s="52"/>
      <c r="UYO5" s="52"/>
      <c r="UYP5" s="52"/>
      <c r="UYQ5" s="52"/>
      <c r="UYR5" s="52"/>
      <c r="UYS5" s="52"/>
      <c r="UYT5" s="52"/>
      <c r="UYU5" s="52"/>
      <c r="UYV5" s="52"/>
      <c r="UYW5" s="52"/>
      <c r="UYX5" s="52"/>
      <c r="UYY5" s="52"/>
      <c r="UYZ5" s="52"/>
      <c r="UZA5" s="52"/>
      <c r="UZB5" s="52"/>
      <c r="UZC5" s="52"/>
      <c r="UZD5" s="52"/>
      <c r="UZE5" s="52"/>
      <c r="UZF5" s="52"/>
      <c r="UZG5" s="52"/>
      <c r="UZH5" s="52"/>
      <c r="UZI5" s="52"/>
      <c r="UZJ5" s="52"/>
      <c r="UZK5" s="52"/>
      <c r="UZL5" s="52"/>
      <c r="UZM5" s="52"/>
      <c r="UZN5" s="52"/>
      <c r="UZO5" s="52"/>
      <c r="UZP5" s="52"/>
      <c r="UZQ5" s="52"/>
      <c r="UZR5" s="52"/>
      <c r="UZS5" s="52"/>
      <c r="UZT5" s="52"/>
      <c r="UZU5" s="52"/>
      <c r="UZV5" s="52"/>
      <c r="UZW5" s="52"/>
      <c r="UZX5" s="52"/>
      <c r="UZY5" s="52"/>
      <c r="UZZ5" s="52"/>
      <c r="VAA5" s="52"/>
      <c r="VAB5" s="52"/>
      <c r="VAC5" s="52"/>
      <c r="VAD5" s="52"/>
      <c r="VAE5" s="52"/>
      <c r="VAF5" s="52"/>
      <c r="VAG5" s="52"/>
      <c r="VAH5" s="52"/>
      <c r="VAI5" s="52"/>
      <c r="VAJ5" s="52"/>
      <c r="VAK5" s="52"/>
      <c r="VAL5" s="52"/>
      <c r="VAM5" s="52"/>
      <c r="VAN5" s="52"/>
      <c r="VAO5" s="52"/>
      <c r="VAP5" s="52"/>
      <c r="VAQ5" s="52"/>
      <c r="VAR5" s="52"/>
      <c r="VAS5" s="52"/>
      <c r="VAT5" s="52"/>
      <c r="VAU5" s="52"/>
      <c r="VAV5" s="52"/>
      <c r="VAW5" s="52"/>
      <c r="VAX5" s="52"/>
      <c r="VAY5" s="52"/>
      <c r="VAZ5" s="52"/>
      <c r="VBA5" s="52"/>
      <c r="VBB5" s="52"/>
      <c r="VBC5" s="52"/>
      <c r="VBD5" s="52"/>
      <c r="VBE5" s="52"/>
      <c r="VBF5" s="52"/>
      <c r="VBG5" s="52"/>
      <c r="VBH5" s="52"/>
      <c r="VBI5" s="52"/>
      <c r="VBJ5" s="52"/>
      <c r="VBK5" s="52"/>
      <c r="VBL5" s="52"/>
      <c r="VBM5" s="52"/>
      <c r="VBN5" s="52"/>
      <c r="VBO5" s="52"/>
      <c r="VBP5" s="52"/>
      <c r="VBQ5" s="52"/>
      <c r="VBR5" s="52"/>
      <c r="VBS5" s="52"/>
      <c r="VBT5" s="52"/>
      <c r="VBU5" s="52"/>
      <c r="VBV5" s="52"/>
      <c r="VBW5" s="52"/>
      <c r="VBX5" s="52"/>
      <c r="VBY5" s="52"/>
      <c r="VBZ5" s="52"/>
      <c r="VCA5" s="52"/>
      <c r="VCB5" s="52"/>
      <c r="VCC5" s="52"/>
      <c r="VCD5" s="52"/>
      <c r="VCE5" s="52"/>
      <c r="VCF5" s="52"/>
      <c r="VCG5" s="52"/>
      <c r="VCH5" s="52"/>
      <c r="VCI5" s="52"/>
      <c r="VCJ5" s="52"/>
      <c r="VCK5" s="52"/>
      <c r="VCL5" s="52"/>
      <c r="VCM5" s="52"/>
      <c r="VCN5" s="52"/>
      <c r="VCO5" s="52"/>
      <c r="VCP5" s="52"/>
      <c r="VCQ5" s="52"/>
      <c r="VCR5" s="52"/>
      <c r="VCS5" s="52"/>
      <c r="VCT5" s="52"/>
      <c r="VCU5" s="52"/>
      <c r="VCV5" s="52"/>
      <c r="VCW5" s="52"/>
      <c r="VCX5" s="52"/>
      <c r="VCY5" s="52"/>
      <c r="VCZ5" s="52"/>
      <c r="VDA5" s="52"/>
      <c r="VDB5" s="52"/>
      <c r="VDC5" s="52"/>
      <c r="VDD5" s="52"/>
      <c r="VDE5" s="52"/>
      <c r="VDF5" s="52"/>
      <c r="VDG5" s="52"/>
      <c r="VDH5" s="52"/>
      <c r="VDI5" s="52"/>
      <c r="VDJ5" s="52"/>
      <c r="VDK5" s="52"/>
      <c r="VDL5" s="52"/>
      <c r="VDM5" s="52"/>
      <c r="VDN5" s="52"/>
      <c r="VDO5" s="52"/>
      <c r="VDP5" s="52"/>
      <c r="VDQ5" s="52"/>
      <c r="VDR5" s="52"/>
      <c r="VDS5" s="52"/>
      <c r="VDT5" s="52"/>
      <c r="VDU5" s="52"/>
      <c r="VDV5" s="52"/>
      <c r="VDW5" s="52"/>
      <c r="VDX5" s="52"/>
      <c r="VDY5" s="52"/>
      <c r="VDZ5" s="52"/>
      <c r="VEA5" s="52"/>
      <c r="VEB5" s="52"/>
      <c r="VEC5" s="52"/>
      <c r="VED5" s="52"/>
      <c r="VEE5" s="52"/>
      <c r="VEF5" s="52"/>
      <c r="VEG5" s="52"/>
      <c r="VEH5" s="52"/>
      <c r="VEI5" s="52"/>
      <c r="VEJ5" s="52"/>
      <c r="VEK5" s="52"/>
      <c r="VEL5" s="52"/>
      <c r="VEM5" s="52"/>
      <c r="VEN5" s="52"/>
      <c r="VEO5" s="52"/>
      <c r="VEP5" s="52"/>
      <c r="VEQ5" s="52"/>
      <c r="VER5" s="52"/>
      <c r="VES5" s="52"/>
      <c r="VET5" s="52"/>
      <c r="VEU5" s="52"/>
      <c r="VEV5" s="52"/>
      <c r="VEW5" s="52"/>
      <c r="VEX5" s="52"/>
      <c r="VEY5" s="52"/>
      <c r="VEZ5" s="52"/>
      <c r="VFA5" s="52"/>
      <c r="VFB5" s="52"/>
      <c r="VFC5" s="52"/>
      <c r="VFD5" s="52"/>
      <c r="VFE5" s="52"/>
      <c r="VFF5" s="52"/>
      <c r="VFG5" s="52"/>
      <c r="VFH5" s="52"/>
      <c r="VFI5" s="52"/>
      <c r="VFJ5" s="52"/>
      <c r="VFK5" s="52"/>
      <c r="VFL5" s="52"/>
      <c r="VFM5" s="52"/>
      <c r="VFN5" s="52"/>
      <c r="VFO5" s="52"/>
      <c r="VFP5" s="52"/>
      <c r="VFQ5" s="52"/>
      <c r="VFR5" s="52"/>
      <c r="VFS5" s="52"/>
      <c r="VFT5" s="52"/>
      <c r="VFU5" s="52"/>
      <c r="VFV5" s="52"/>
      <c r="VFW5" s="52"/>
      <c r="VFX5" s="52"/>
      <c r="VFY5" s="52"/>
      <c r="VFZ5" s="52"/>
      <c r="VGA5" s="52"/>
      <c r="VGB5" s="52"/>
      <c r="VGC5" s="52"/>
      <c r="VGD5" s="52"/>
      <c r="VGE5" s="52"/>
      <c r="VGF5" s="52"/>
      <c r="VGG5" s="52"/>
      <c r="VGH5" s="52"/>
      <c r="VGI5" s="52"/>
      <c r="VGJ5" s="52"/>
      <c r="VGK5" s="52"/>
      <c r="VGL5" s="52"/>
      <c r="VGM5" s="52"/>
      <c r="VGN5" s="52"/>
      <c r="VGO5" s="52"/>
      <c r="VGP5" s="52"/>
      <c r="VGQ5" s="52"/>
      <c r="VGR5" s="52"/>
      <c r="VGS5" s="52"/>
      <c r="VGT5" s="52"/>
      <c r="VGU5" s="52"/>
      <c r="VGV5" s="52"/>
      <c r="VGW5" s="52"/>
      <c r="VGX5" s="52"/>
      <c r="VGY5" s="52"/>
      <c r="VGZ5" s="52"/>
      <c r="VHA5" s="52"/>
      <c r="VHB5" s="52"/>
      <c r="VHC5" s="52"/>
      <c r="VHD5" s="52"/>
      <c r="VHE5" s="52"/>
      <c r="VHF5" s="52"/>
      <c r="VHG5" s="52"/>
      <c r="VHH5" s="52"/>
      <c r="VHI5" s="52"/>
      <c r="VHJ5" s="52"/>
      <c r="VHK5" s="52"/>
      <c r="VHL5" s="52"/>
      <c r="VHM5" s="52"/>
      <c r="VHN5" s="52"/>
      <c r="VHO5" s="52"/>
      <c r="VHP5" s="52"/>
      <c r="VHQ5" s="52"/>
      <c r="VHR5" s="52"/>
      <c r="VHS5" s="52"/>
      <c r="VHT5" s="52"/>
      <c r="VHU5" s="52"/>
      <c r="VHV5" s="52"/>
      <c r="VHW5" s="52"/>
      <c r="VHX5" s="52"/>
      <c r="VHY5" s="52"/>
      <c r="VHZ5" s="52"/>
      <c r="VIA5" s="52"/>
      <c r="VIB5" s="52"/>
      <c r="VIC5" s="52"/>
      <c r="VID5" s="52"/>
      <c r="VIE5" s="52"/>
      <c r="VIF5" s="52"/>
      <c r="VIG5" s="52"/>
      <c r="VIH5" s="52"/>
      <c r="VII5" s="52"/>
      <c r="VIJ5" s="52"/>
      <c r="VIK5" s="52"/>
      <c r="VIL5" s="52"/>
      <c r="VIM5" s="52"/>
      <c r="VIN5" s="52"/>
      <c r="VIO5" s="52"/>
      <c r="VIP5" s="52"/>
      <c r="VIQ5" s="52"/>
      <c r="VIR5" s="52"/>
      <c r="VIS5" s="52"/>
      <c r="VIT5" s="52"/>
      <c r="VIU5" s="52"/>
      <c r="VIV5" s="52"/>
      <c r="VIW5" s="52"/>
      <c r="VIX5" s="52"/>
      <c r="VIY5" s="52"/>
      <c r="VIZ5" s="52"/>
      <c r="VJA5" s="52"/>
      <c r="VJB5" s="52"/>
      <c r="VJC5" s="52"/>
      <c r="VJD5" s="52"/>
      <c r="VJE5" s="52"/>
      <c r="VJF5" s="52"/>
      <c r="VJG5" s="52"/>
      <c r="VJH5" s="52"/>
      <c r="VJI5" s="52"/>
      <c r="VJJ5" s="52"/>
      <c r="VJK5" s="52"/>
      <c r="VJL5" s="52"/>
      <c r="VJM5" s="52"/>
      <c r="VJN5" s="52"/>
      <c r="VJO5" s="52"/>
      <c r="VJP5" s="52"/>
      <c r="VJQ5" s="52"/>
      <c r="VJR5" s="52"/>
      <c r="VJS5" s="52"/>
      <c r="VJT5" s="52"/>
      <c r="VJU5" s="52"/>
      <c r="VJV5" s="52"/>
      <c r="VJW5" s="52"/>
      <c r="VJX5" s="52"/>
      <c r="VJY5" s="52"/>
      <c r="VJZ5" s="52"/>
      <c r="VKA5" s="52"/>
      <c r="VKB5" s="52"/>
      <c r="VKC5" s="52"/>
      <c r="VKD5" s="52"/>
      <c r="VKE5" s="52"/>
      <c r="VKF5" s="52"/>
      <c r="VKG5" s="52"/>
      <c r="VKH5" s="52"/>
      <c r="VKI5" s="52"/>
      <c r="VKJ5" s="52"/>
      <c r="VKK5" s="52"/>
      <c r="VKL5" s="52"/>
      <c r="VKM5" s="52"/>
      <c r="VKN5" s="52"/>
      <c r="VKO5" s="52"/>
      <c r="VKP5" s="52"/>
      <c r="VKQ5" s="52"/>
      <c r="VKR5" s="52"/>
      <c r="VKS5" s="52"/>
      <c r="VKT5" s="52"/>
      <c r="VKU5" s="52"/>
      <c r="VKV5" s="52"/>
      <c r="VKW5" s="52"/>
      <c r="VKX5" s="52"/>
      <c r="VKY5" s="52"/>
      <c r="VKZ5" s="52"/>
      <c r="VLA5" s="52"/>
      <c r="VLB5" s="52"/>
      <c r="VLC5" s="52"/>
      <c r="VLD5" s="52"/>
      <c r="VLE5" s="52"/>
      <c r="VLF5" s="52"/>
      <c r="VLG5" s="52"/>
      <c r="VLH5" s="52"/>
      <c r="VLI5" s="52"/>
      <c r="VLJ5" s="52"/>
      <c r="VLK5" s="52"/>
      <c r="VLL5" s="52"/>
      <c r="VLM5" s="52"/>
      <c r="VLN5" s="52"/>
      <c r="VLO5" s="52"/>
      <c r="VLP5" s="52"/>
      <c r="VLQ5" s="52"/>
      <c r="VLR5" s="52"/>
      <c r="VLS5" s="52"/>
      <c r="VLT5" s="52"/>
      <c r="VLU5" s="52"/>
      <c r="VLV5" s="52"/>
      <c r="VLW5" s="52"/>
      <c r="VLX5" s="52"/>
      <c r="VLY5" s="52"/>
      <c r="VLZ5" s="52"/>
      <c r="VMA5" s="52"/>
      <c r="VMB5" s="52"/>
      <c r="VMC5" s="52"/>
      <c r="VMD5" s="52"/>
      <c r="VME5" s="52"/>
      <c r="VMF5" s="52"/>
      <c r="VMG5" s="52"/>
      <c r="VMH5" s="52"/>
      <c r="VMI5" s="52"/>
      <c r="VMJ5" s="52"/>
      <c r="VMK5" s="52"/>
      <c r="VML5" s="52"/>
      <c r="VMM5" s="52"/>
      <c r="VMN5" s="52"/>
      <c r="VMO5" s="52"/>
      <c r="VMP5" s="52"/>
      <c r="VMQ5" s="52"/>
      <c r="VMR5" s="52"/>
      <c r="VMS5" s="52"/>
      <c r="VMT5" s="52"/>
      <c r="VMU5" s="52"/>
      <c r="VMV5" s="52"/>
      <c r="VMW5" s="52"/>
      <c r="VMX5" s="52"/>
      <c r="VMY5" s="52"/>
      <c r="VMZ5" s="52"/>
      <c r="VNA5" s="52"/>
      <c r="VNB5" s="52"/>
      <c r="VNC5" s="52"/>
      <c r="VND5" s="52"/>
      <c r="VNE5" s="52"/>
      <c r="VNF5" s="52"/>
      <c r="VNG5" s="52"/>
      <c r="VNH5" s="52"/>
      <c r="VNI5" s="52"/>
      <c r="VNJ5" s="52"/>
      <c r="VNK5" s="52"/>
      <c r="VNL5" s="52"/>
      <c r="VNM5" s="52"/>
      <c r="VNN5" s="52"/>
      <c r="VNO5" s="52"/>
      <c r="VNP5" s="52"/>
      <c r="VNQ5" s="52"/>
      <c r="VNR5" s="52"/>
      <c r="VNS5" s="52"/>
      <c r="VNT5" s="52"/>
      <c r="VNU5" s="52"/>
      <c r="VNV5" s="52"/>
      <c r="VNW5" s="52"/>
      <c r="VNX5" s="52"/>
      <c r="VNY5" s="52"/>
      <c r="VNZ5" s="52"/>
      <c r="VOA5" s="52"/>
      <c r="VOB5" s="52"/>
      <c r="VOC5" s="52"/>
      <c r="VOD5" s="52"/>
      <c r="VOE5" s="52"/>
      <c r="VOF5" s="52"/>
      <c r="VOG5" s="52"/>
      <c r="VOH5" s="52"/>
      <c r="VOI5" s="52"/>
      <c r="VOJ5" s="52"/>
      <c r="VOK5" s="52"/>
      <c r="VOL5" s="52"/>
      <c r="VOM5" s="52"/>
      <c r="VON5" s="52"/>
      <c r="VOO5" s="52"/>
      <c r="VOP5" s="52"/>
      <c r="VOQ5" s="52"/>
      <c r="VOR5" s="52"/>
      <c r="VOS5" s="52"/>
      <c r="VOT5" s="52"/>
      <c r="VOU5" s="52"/>
      <c r="VOV5" s="52"/>
      <c r="VOW5" s="52"/>
      <c r="VOX5" s="52"/>
      <c r="VOY5" s="52"/>
      <c r="VOZ5" s="52"/>
      <c r="VPA5" s="52"/>
      <c r="VPB5" s="52"/>
      <c r="VPC5" s="52"/>
      <c r="VPD5" s="52"/>
      <c r="VPE5" s="52"/>
      <c r="VPF5" s="52"/>
      <c r="VPG5" s="52"/>
      <c r="VPH5" s="52"/>
      <c r="VPI5" s="52"/>
      <c r="VPJ5" s="52"/>
      <c r="VPK5" s="52"/>
      <c r="VPL5" s="52"/>
      <c r="VPM5" s="52"/>
      <c r="VPN5" s="52"/>
      <c r="VPO5" s="52"/>
      <c r="VPP5" s="52"/>
      <c r="VPQ5" s="52"/>
      <c r="VPR5" s="52"/>
      <c r="VPS5" s="52"/>
      <c r="VPT5" s="52"/>
      <c r="VPU5" s="52"/>
      <c r="VPV5" s="52"/>
      <c r="VPW5" s="52"/>
      <c r="VPX5" s="52"/>
      <c r="VPY5" s="52"/>
      <c r="VPZ5" s="52"/>
      <c r="VQA5" s="52"/>
      <c r="VQB5" s="52"/>
      <c r="VQC5" s="52"/>
      <c r="VQD5" s="52"/>
      <c r="VQE5" s="52"/>
      <c r="VQF5" s="52"/>
      <c r="VQG5" s="52"/>
      <c r="VQH5" s="52"/>
      <c r="VQI5" s="52"/>
      <c r="VQJ5" s="52"/>
      <c r="VQK5" s="52"/>
      <c r="VQL5" s="52"/>
      <c r="VQM5" s="52"/>
      <c r="VQN5" s="52"/>
      <c r="VQO5" s="52"/>
      <c r="VQP5" s="52"/>
      <c r="VQQ5" s="52"/>
      <c r="VQR5" s="52"/>
      <c r="VQS5" s="52"/>
      <c r="VQT5" s="52"/>
      <c r="VQU5" s="52"/>
      <c r="VQV5" s="52"/>
      <c r="VQW5" s="52"/>
      <c r="VQX5" s="52"/>
      <c r="VQY5" s="52"/>
      <c r="VQZ5" s="52"/>
      <c r="VRA5" s="52"/>
      <c r="VRB5" s="52"/>
      <c r="VRC5" s="52"/>
      <c r="VRD5" s="52"/>
      <c r="VRE5" s="52"/>
      <c r="VRF5" s="52"/>
      <c r="VRG5" s="52"/>
      <c r="VRH5" s="52"/>
      <c r="VRI5" s="52"/>
      <c r="VRJ5" s="52"/>
      <c r="VRK5" s="52"/>
      <c r="VRL5" s="52"/>
      <c r="VRM5" s="52"/>
      <c r="VRN5" s="52"/>
      <c r="VRO5" s="52"/>
      <c r="VRP5" s="52"/>
      <c r="VRQ5" s="52"/>
      <c r="VRR5" s="52"/>
      <c r="VRS5" s="52"/>
      <c r="VRT5" s="52"/>
      <c r="VRU5" s="52"/>
      <c r="VRV5" s="52"/>
      <c r="VRW5" s="52"/>
      <c r="VRX5" s="52"/>
      <c r="VRY5" s="52"/>
      <c r="VRZ5" s="52"/>
      <c r="VSA5" s="52"/>
      <c r="VSB5" s="52"/>
      <c r="VSC5" s="52"/>
      <c r="VSD5" s="52"/>
      <c r="VSE5" s="52"/>
      <c r="VSF5" s="52"/>
      <c r="VSG5" s="52"/>
      <c r="VSH5" s="52"/>
      <c r="VSI5" s="52"/>
      <c r="VSJ5" s="52"/>
      <c r="VSK5" s="52"/>
      <c r="VSL5" s="52"/>
      <c r="VSM5" s="52"/>
      <c r="VSN5" s="52"/>
      <c r="VSO5" s="52"/>
      <c r="VSP5" s="52"/>
      <c r="VSQ5" s="52"/>
      <c r="VSR5" s="52"/>
      <c r="VSS5" s="52"/>
      <c r="VST5" s="52"/>
      <c r="VSU5" s="52"/>
      <c r="VSV5" s="52"/>
      <c r="VSW5" s="52"/>
      <c r="VSX5" s="52"/>
      <c r="VSY5" s="52"/>
      <c r="VSZ5" s="52"/>
      <c r="VTA5" s="52"/>
      <c r="VTB5" s="52"/>
      <c r="VTC5" s="52"/>
      <c r="VTD5" s="52"/>
      <c r="VTE5" s="52"/>
      <c r="VTF5" s="52"/>
      <c r="VTG5" s="52"/>
      <c r="VTH5" s="52"/>
      <c r="VTI5" s="52"/>
      <c r="VTJ5" s="52"/>
      <c r="VTK5" s="52"/>
      <c r="VTL5" s="52"/>
      <c r="VTM5" s="52"/>
      <c r="VTN5" s="52"/>
      <c r="VTO5" s="52"/>
      <c r="VTP5" s="52"/>
      <c r="VTQ5" s="52"/>
      <c r="VTR5" s="52"/>
      <c r="VTS5" s="52"/>
      <c r="VTT5" s="52"/>
      <c r="VTU5" s="52"/>
      <c r="VTV5" s="52"/>
      <c r="VTW5" s="52"/>
      <c r="VTX5" s="52"/>
      <c r="VTY5" s="52"/>
      <c r="VTZ5" s="52"/>
      <c r="VUA5" s="52"/>
      <c r="VUB5" s="52"/>
      <c r="VUC5" s="52"/>
      <c r="VUD5" s="52"/>
      <c r="VUE5" s="52"/>
      <c r="VUF5" s="52"/>
      <c r="VUG5" s="52"/>
      <c r="VUH5" s="52"/>
      <c r="VUI5" s="52"/>
      <c r="VUJ5" s="52"/>
      <c r="VUK5" s="52"/>
      <c r="VUL5" s="52"/>
      <c r="VUM5" s="52"/>
      <c r="VUN5" s="52"/>
      <c r="VUO5" s="52"/>
      <c r="VUP5" s="52"/>
      <c r="VUQ5" s="52"/>
      <c r="VUR5" s="52"/>
      <c r="VUS5" s="52"/>
      <c r="VUT5" s="52"/>
      <c r="VUU5" s="52"/>
      <c r="VUV5" s="52"/>
      <c r="VUW5" s="52"/>
      <c r="VUX5" s="52"/>
      <c r="VUY5" s="52"/>
      <c r="VUZ5" s="52"/>
      <c r="VVA5" s="52"/>
      <c r="VVB5" s="52"/>
      <c r="VVC5" s="52"/>
      <c r="VVD5" s="52"/>
      <c r="VVE5" s="52"/>
      <c r="VVF5" s="52"/>
      <c r="VVG5" s="52"/>
      <c r="VVH5" s="52"/>
      <c r="VVI5" s="52"/>
      <c r="VVJ5" s="52"/>
      <c r="VVK5" s="52"/>
      <c r="VVL5" s="52"/>
      <c r="VVM5" s="52"/>
      <c r="VVN5" s="52"/>
      <c r="VVO5" s="52"/>
      <c r="VVP5" s="52"/>
      <c r="VVQ5" s="52"/>
      <c r="VVR5" s="52"/>
      <c r="VVS5" s="52"/>
      <c r="VVT5" s="52"/>
      <c r="VVU5" s="52"/>
      <c r="VVV5" s="52"/>
      <c r="VVW5" s="52"/>
      <c r="VVX5" s="52"/>
      <c r="VVY5" s="52"/>
      <c r="VVZ5" s="52"/>
      <c r="VWA5" s="52"/>
      <c r="VWB5" s="52"/>
      <c r="VWC5" s="52"/>
      <c r="VWD5" s="52"/>
      <c r="VWE5" s="52"/>
      <c r="VWF5" s="52"/>
      <c r="VWG5" s="52"/>
      <c r="VWH5" s="52"/>
      <c r="VWI5" s="52"/>
      <c r="VWJ5" s="52"/>
      <c r="VWK5" s="52"/>
      <c r="VWL5" s="52"/>
      <c r="VWM5" s="52"/>
      <c r="VWN5" s="52"/>
      <c r="VWO5" s="52"/>
      <c r="VWP5" s="52"/>
      <c r="VWQ5" s="52"/>
      <c r="VWR5" s="52"/>
      <c r="VWS5" s="52"/>
      <c r="VWT5" s="52"/>
      <c r="VWU5" s="52"/>
      <c r="VWV5" s="52"/>
      <c r="VWW5" s="52"/>
      <c r="VWX5" s="52"/>
      <c r="VWY5" s="52"/>
      <c r="VWZ5" s="52"/>
      <c r="VXA5" s="52"/>
      <c r="VXB5" s="52"/>
      <c r="VXC5" s="52"/>
      <c r="VXD5" s="52"/>
      <c r="VXE5" s="52"/>
      <c r="VXF5" s="52"/>
      <c r="VXG5" s="52"/>
      <c r="VXH5" s="52"/>
      <c r="VXI5" s="52"/>
      <c r="VXJ5" s="52"/>
      <c r="VXK5" s="52"/>
      <c r="VXL5" s="52"/>
      <c r="VXM5" s="52"/>
      <c r="VXN5" s="52"/>
      <c r="VXO5" s="52"/>
      <c r="VXP5" s="52"/>
      <c r="VXQ5" s="52"/>
      <c r="VXR5" s="52"/>
      <c r="VXS5" s="52"/>
      <c r="VXT5" s="52"/>
      <c r="VXU5" s="52"/>
      <c r="VXV5" s="52"/>
      <c r="VXW5" s="52"/>
      <c r="VXX5" s="52"/>
      <c r="VXY5" s="52"/>
      <c r="VXZ5" s="52"/>
      <c r="VYA5" s="52"/>
      <c r="VYB5" s="52"/>
      <c r="VYC5" s="52"/>
      <c r="VYD5" s="52"/>
      <c r="VYE5" s="52"/>
      <c r="VYF5" s="52"/>
      <c r="VYG5" s="52"/>
      <c r="VYH5" s="52"/>
      <c r="VYI5" s="52"/>
      <c r="VYJ5" s="52"/>
      <c r="VYK5" s="52"/>
      <c r="VYL5" s="52"/>
      <c r="VYM5" s="52"/>
      <c r="VYN5" s="52"/>
      <c r="VYO5" s="52"/>
      <c r="VYP5" s="52"/>
      <c r="VYQ5" s="52"/>
      <c r="VYR5" s="52"/>
      <c r="VYS5" s="52"/>
      <c r="VYT5" s="52"/>
      <c r="VYU5" s="52"/>
      <c r="VYV5" s="52"/>
      <c r="VYW5" s="52"/>
      <c r="VYX5" s="52"/>
      <c r="VYY5" s="52"/>
      <c r="VYZ5" s="52"/>
      <c r="VZA5" s="52"/>
      <c r="VZB5" s="52"/>
      <c r="VZC5" s="52"/>
      <c r="VZD5" s="52"/>
      <c r="VZE5" s="52"/>
      <c r="VZF5" s="52"/>
      <c r="VZG5" s="52"/>
      <c r="VZH5" s="52"/>
      <c r="VZI5" s="52"/>
      <c r="VZJ5" s="52"/>
      <c r="VZK5" s="52"/>
      <c r="VZL5" s="52"/>
      <c r="VZM5" s="52"/>
      <c r="VZN5" s="52"/>
      <c r="VZO5" s="52"/>
      <c r="VZP5" s="52"/>
      <c r="VZQ5" s="52"/>
      <c r="VZR5" s="52"/>
      <c r="VZS5" s="52"/>
      <c r="VZT5" s="52"/>
      <c r="VZU5" s="52"/>
      <c r="VZV5" s="52"/>
      <c r="VZW5" s="52"/>
      <c r="VZX5" s="52"/>
      <c r="VZY5" s="52"/>
      <c r="VZZ5" s="52"/>
      <c r="WAA5" s="52"/>
      <c r="WAB5" s="52"/>
      <c r="WAC5" s="52"/>
      <c r="WAD5" s="52"/>
      <c r="WAE5" s="52"/>
      <c r="WAF5" s="52"/>
      <c r="WAG5" s="52"/>
      <c r="WAH5" s="52"/>
      <c r="WAI5" s="52"/>
      <c r="WAJ5" s="52"/>
      <c r="WAK5" s="52"/>
      <c r="WAL5" s="52"/>
      <c r="WAM5" s="52"/>
      <c r="WAN5" s="52"/>
      <c r="WAO5" s="52"/>
      <c r="WAP5" s="52"/>
      <c r="WAQ5" s="52"/>
      <c r="WAR5" s="52"/>
      <c r="WAS5" s="52"/>
      <c r="WAT5" s="52"/>
      <c r="WAU5" s="52"/>
      <c r="WAV5" s="52"/>
      <c r="WAW5" s="52"/>
      <c r="WAX5" s="52"/>
      <c r="WAY5" s="52"/>
      <c r="WAZ5" s="52"/>
      <c r="WBA5" s="52"/>
      <c r="WBB5" s="52"/>
      <c r="WBC5" s="52"/>
      <c r="WBD5" s="52"/>
      <c r="WBE5" s="52"/>
      <c r="WBF5" s="52"/>
      <c r="WBG5" s="52"/>
      <c r="WBH5" s="52"/>
      <c r="WBI5" s="52"/>
      <c r="WBJ5" s="52"/>
      <c r="WBK5" s="52"/>
      <c r="WBL5" s="52"/>
      <c r="WBM5" s="52"/>
      <c r="WBN5" s="52"/>
      <c r="WBO5" s="52"/>
      <c r="WBP5" s="52"/>
      <c r="WBQ5" s="52"/>
      <c r="WBR5" s="52"/>
      <c r="WBS5" s="52"/>
      <c r="WBT5" s="52"/>
      <c r="WBU5" s="52"/>
      <c r="WBV5" s="52"/>
      <c r="WBW5" s="52"/>
      <c r="WBX5" s="52"/>
      <c r="WBY5" s="52"/>
      <c r="WBZ5" s="52"/>
      <c r="WCA5" s="52"/>
      <c r="WCB5" s="52"/>
      <c r="WCC5" s="52"/>
      <c r="WCD5" s="52"/>
      <c r="WCE5" s="52"/>
      <c r="WCF5" s="52"/>
      <c r="WCG5" s="52"/>
      <c r="WCH5" s="52"/>
      <c r="WCI5" s="52"/>
      <c r="WCJ5" s="52"/>
      <c r="WCK5" s="52"/>
      <c r="WCL5" s="52"/>
      <c r="WCM5" s="52"/>
      <c r="WCN5" s="52"/>
      <c r="WCO5" s="52"/>
      <c r="WCP5" s="52"/>
      <c r="WCQ5" s="52"/>
      <c r="WCR5" s="52"/>
      <c r="WCS5" s="52"/>
      <c r="WCT5" s="52"/>
      <c r="WCU5" s="52"/>
      <c r="WCV5" s="52"/>
      <c r="WCW5" s="52"/>
      <c r="WCX5" s="52"/>
      <c r="WCY5" s="52"/>
      <c r="WCZ5" s="52"/>
      <c r="WDA5" s="52"/>
      <c r="WDB5" s="52"/>
      <c r="WDC5" s="52"/>
      <c r="WDD5" s="52"/>
      <c r="WDE5" s="52"/>
      <c r="WDF5" s="52"/>
      <c r="WDG5" s="52"/>
      <c r="WDH5" s="52"/>
      <c r="WDI5" s="52"/>
      <c r="WDJ5" s="52"/>
      <c r="WDK5" s="52"/>
      <c r="WDL5" s="52"/>
      <c r="WDM5" s="52"/>
      <c r="WDN5" s="52"/>
      <c r="WDO5" s="52"/>
      <c r="WDP5" s="52"/>
      <c r="WDQ5" s="52"/>
      <c r="WDR5" s="52"/>
      <c r="WDS5" s="52"/>
      <c r="WDT5" s="52"/>
      <c r="WDU5" s="52"/>
      <c r="WDV5" s="52"/>
      <c r="WDW5" s="52"/>
      <c r="WDX5" s="52"/>
      <c r="WDY5" s="52"/>
      <c r="WDZ5" s="52"/>
      <c r="WEA5" s="52"/>
      <c r="WEB5" s="52"/>
      <c r="WEC5" s="52"/>
      <c r="WED5" s="52"/>
      <c r="WEE5" s="52"/>
      <c r="WEF5" s="52"/>
      <c r="WEG5" s="52"/>
      <c r="WEH5" s="52"/>
      <c r="WEI5" s="52"/>
      <c r="WEJ5" s="52"/>
      <c r="WEK5" s="52"/>
      <c r="WEL5" s="52"/>
      <c r="WEM5" s="52"/>
      <c r="WEN5" s="52"/>
      <c r="WEO5" s="52"/>
      <c r="WEP5" s="52"/>
      <c r="WEQ5" s="52"/>
      <c r="WER5" s="52"/>
      <c r="WES5" s="52"/>
      <c r="WET5" s="52"/>
      <c r="WEU5" s="52"/>
      <c r="WEV5" s="52"/>
      <c r="WEW5" s="52"/>
      <c r="WEX5" s="52"/>
      <c r="WEY5" s="52"/>
      <c r="WEZ5" s="52"/>
      <c r="WFA5" s="52"/>
      <c r="WFB5" s="52"/>
      <c r="WFC5" s="52"/>
      <c r="WFD5" s="52"/>
      <c r="WFE5" s="52"/>
      <c r="WFF5" s="52"/>
      <c r="WFG5" s="52"/>
      <c r="WFH5" s="52"/>
      <c r="WFI5" s="52"/>
      <c r="WFJ5" s="52"/>
      <c r="WFK5" s="52"/>
      <c r="WFL5" s="52"/>
      <c r="WFM5" s="52"/>
      <c r="WFN5" s="52"/>
      <c r="WFO5" s="52"/>
      <c r="WFP5" s="52"/>
      <c r="WFQ5" s="52"/>
      <c r="WFR5" s="52"/>
      <c r="WFS5" s="52"/>
      <c r="WFT5" s="52"/>
      <c r="WFU5" s="52"/>
      <c r="WFV5" s="52"/>
      <c r="WFW5" s="52"/>
      <c r="WFX5" s="52"/>
      <c r="WFY5" s="52"/>
      <c r="WFZ5" s="52"/>
      <c r="WGA5" s="52"/>
      <c r="WGB5" s="52"/>
      <c r="WGC5" s="52"/>
      <c r="WGD5" s="52"/>
      <c r="WGE5" s="52"/>
      <c r="WGF5" s="52"/>
      <c r="WGG5" s="52"/>
      <c r="WGH5" s="52"/>
      <c r="WGI5" s="52"/>
      <c r="WGJ5" s="52"/>
      <c r="WGK5" s="52"/>
      <c r="WGL5" s="52"/>
      <c r="WGM5" s="52"/>
      <c r="WGN5" s="52"/>
      <c r="WGO5" s="52"/>
      <c r="WGP5" s="52"/>
      <c r="WGQ5" s="52"/>
      <c r="WGR5" s="52"/>
      <c r="WGS5" s="52"/>
      <c r="WGT5" s="52"/>
      <c r="WGU5" s="52"/>
      <c r="WGV5" s="52"/>
      <c r="WGW5" s="52"/>
      <c r="WGX5" s="52"/>
      <c r="WGY5" s="52"/>
      <c r="WGZ5" s="52"/>
      <c r="WHA5" s="52"/>
      <c r="WHB5" s="52"/>
      <c r="WHC5" s="52"/>
      <c r="WHD5" s="52"/>
      <c r="WHE5" s="52"/>
      <c r="WHF5" s="52"/>
      <c r="WHG5" s="52"/>
      <c r="WHH5" s="52"/>
      <c r="WHI5" s="52"/>
      <c r="WHJ5" s="52"/>
      <c r="WHK5" s="52"/>
      <c r="WHL5" s="52"/>
      <c r="WHM5" s="52"/>
      <c r="WHN5" s="52"/>
      <c r="WHO5" s="52"/>
      <c r="WHP5" s="52"/>
      <c r="WHQ5" s="52"/>
      <c r="WHR5" s="52"/>
      <c r="WHS5" s="52"/>
      <c r="WHT5" s="52"/>
      <c r="WHU5" s="52"/>
      <c r="WHV5" s="52"/>
      <c r="WHW5" s="52"/>
      <c r="WHX5" s="52"/>
      <c r="WHY5" s="52"/>
      <c r="WHZ5" s="52"/>
      <c r="WIA5" s="52"/>
      <c r="WIB5" s="52"/>
      <c r="WIC5" s="52"/>
      <c r="WID5" s="52"/>
      <c r="WIE5" s="52"/>
      <c r="WIF5" s="52"/>
      <c r="WIG5" s="52"/>
      <c r="WIH5" s="52"/>
      <c r="WII5" s="52"/>
      <c r="WIJ5" s="52"/>
      <c r="WIK5" s="52"/>
      <c r="WIL5" s="52"/>
      <c r="WIM5" s="52"/>
      <c r="WIN5" s="52"/>
      <c r="WIO5" s="52"/>
      <c r="WIP5" s="52"/>
      <c r="WIQ5" s="52"/>
      <c r="WIR5" s="52"/>
      <c r="WIS5" s="52"/>
      <c r="WIT5" s="52"/>
      <c r="WIU5" s="52"/>
      <c r="WIV5" s="52"/>
      <c r="WIW5" s="52"/>
      <c r="WIX5" s="52"/>
      <c r="WIY5" s="52"/>
      <c r="WIZ5" s="52"/>
      <c r="WJA5" s="52"/>
      <c r="WJB5" s="52"/>
      <c r="WJC5" s="52"/>
      <c r="WJD5" s="52"/>
      <c r="WJE5" s="52"/>
      <c r="WJF5" s="52"/>
      <c r="WJG5" s="52"/>
      <c r="WJH5" s="52"/>
      <c r="WJI5" s="52"/>
      <c r="WJJ5" s="52"/>
      <c r="WJK5" s="52"/>
      <c r="WJL5" s="52"/>
      <c r="WJM5" s="52"/>
      <c r="WJN5" s="52"/>
      <c r="WJO5" s="52"/>
      <c r="WJP5" s="52"/>
      <c r="WJQ5" s="52"/>
      <c r="WJR5" s="52"/>
      <c r="WJS5" s="52"/>
      <c r="WJT5" s="52"/>
      <c r="WJU5" s="52"/>
      <c r="WJV5" s="52"/>
      <c r="WJW5" s="52"/>
      <c r="WJX5" s="52"/>
      <c r="WJY5" s="52"/>
      <c r="WJZ5" s="52"/>
      <c r="WKA5" s="52"/>
      <c r="WKB5" s="52"/>
      <c r="WKC5" s="52"/>
      <c r="WKD5" s="52"/>
      <c r="WKE5" s="52"/>
      <c r="WKF5" s="52"/>
      <c r="WKG5" s="52"/>
      <c r="WKH5" s="52"/>
      <c r="WKI5" s="52"/>
      <c r="WKJ5" s="52"/>
      <c r="WKK5" s="52"/>
      <c r="WKL5" s="52"/>
      <c r="WKM5" s="52"/>
      <c r="WKN5" s="52"/>
      <c r="WKO5" s="52"/>
      <c r="WKP5" s="52"/>
      <c r="WKQ5" s="52"/>
      <c r="WKR5" s="52"/>
      <c r="WKS5" s="52"/>
      <c r="WKT5" s="52"/>
      <c r="WKU5" s="52"/>
      <c r="WKV5" s="52"/>
      <c r="WKW5" s="52"/>
      <c r="WKX5" s="52"/>
      <c r="WKY5" s="52"/>
      <c r="WKZ5" s="52"/>
      <c r="WLA5" s="52"/>
      <c r="WLB5" s="52"/>
      <c r="WLC5" s="52"/>
      <c r="WLD5" s="52"/>
      <c r="WLE5" s="52"/>
      <c r="WLF5" s="52"/>
      <c r="WLG5" s="52"/>
      <c r="WLH5" s="52"/>
      <c r="WLI5" s="52"/>
      <c r="WLJ5" s="52"/>
      <c r="WLK5" s="52"/>
      <c r="WLL5" s="52"/>
      <c r="WLM5" s="52"/>
      <c r="WLN5" s="52"/>
      <c r="WLO5" s="52"/>
      <c r="WLP5" s="52"/>
      <c r="WLQ5" s="52"/>
      <c r="WLR5" s="52"/>
      <c r="WLS5" s="52"/>
      <c r="WLT5" s="52"/>
      <c r="WLU5" s="52"/>
      <c r="WLV5" s="52"/>
      <c r="WLW5" s="52"/>
      <c r="WLX5" s="52"/>
      <c r="WLY5" s="52"/>
      <c r="WLZ5" s="52"/>
      <c r="WMA5" s="52"/>
      <c r="WMB5" s="52"/>
      <c r="WMC5" s="52"/>
      <c r="WMD5" s="52"/>
      <c r="WME5" s="52"/>
      <c r="WMF5" s="52"/>
      <c r="WMG5" s="52"/>
      <c r="WMH5" s="52"/>
      <c r="WMI5" s="52"/>
      <c r="WMJ5" s="52"/>
      <c r="WMK5" s="52"/>
      <c r="WML5" s="52"/>
      <c r="WMM5" s="52"/>
      <c r="WMN5" s="52"/>
      <c r="WMO5" s="52"/>
      <c r="WMP5" s="52"/>
      <c r="WMQ5" s="52"/>
      <c r="WMR5" s="52"/>
      <c r="WMS5" s="52"/>
      <c r="WMT5" s="52"/>
      <c r="WMU5" s="52"/>
      <c r="WMV5" s="52"/>
      <c r="WMW5" s="52"/>
      <c r="WMX5" s="52"/>
      <c r="WMY5" s="52"/>
      <c r="WMZ5" s="52"/>
      <c r="WNA5" s="52"/>
      <c r="WNB5" s="52"/>
      <c r="WNC5" s="52"/>
      <c r="WND5" s="52"/>
      <c r="WNE5" s="52"/>
      <c r="WNF5" s="52"/>
      <c r="WNG5" s="52"/>
      <c r="WNH5" s="52"/>
      <c r="WNI5" s="52"/>
      <c r="WNJ5" s="52"/>
      <c r="WNK5" s="52"/>
      <c r="WNL5" s="52"/>
      <c r="WNM5" s="52"/>
      <c r="WNN5" s="52"/>
      <c r="WNO5" s="52"/>
      <c r="WNP5" s="52"/>
      <c r="WNQ5" s="52"/>
      <c r="WNR5" s="52"/>
      <c r="WNS5" s="52"/>
      <c r="WNT5" s="52"/>
      <c r="WNU5" s="52"/>
      <c r="WNV5" s="52"/>
      <c r="WNW5" s="52"/>
      <c r="WNX5" s="52"/>
      <c r="WNY5" s="52"/>
      <c r="WNZ5" s="52"/>
      <c r="WOA5" s="52"/>
      <c r="WOB5" s="52"/>
      <c r="WOC5" s="52"/>
      <c r="WOD5" s="52"/>
      <c r="WOE5" s="52"/>
      <c r="WOF5" s="52"/>
      <c r="WOG5" s="52"/>
      <c r="WOH5" s="52"/>
      <c r="WOI5" s="52"/>
      <c r="WOJ5" s="52"/>
      <c r="WOK5" s="52"/>
      <c r="WOL5" s="52"/>
      <c r="WOM5" s="52"/>
      <c r="WON5" s="52"/>
      <c r="WOO5" s="52"/>
      <c r="WOP5" s="52"/>
      <c r="WOQ5" s="52"/>
      <c r="WOR5" s="52"/>
      <c r="WOS5" s="52"/>
      <c r="WOT5" s="52"/>
      <c r="WOU5" s="52"/>
      <c r="WOV5" s="52"/>
      <c r="WOW5" s="52"/>
      <c r="WOX5" s="52"/>
      <c r="WOY5" s="52"/>
      <c r="WOZ5" s="52"/>
      <c r="WPA5" s="52"/>
      <c r="WPB5" s="52"/>
      <c r="WPC5" s="52"/>
      <c r="WPD5" s="52"/>
      <c r="WPE5" s="52"/>
      <c r="WPF5" s="52"/>
      <c r="WPG5" s="52"/>
      <c r="WPH5" s="52"/>
      <c r="WPI5" s="52"/>
      <c r="WPJ5" s="52"/>
      <c r="WPK5" s="52"/>
      <c r="WPL5" s="52"/>
      <c r="WPM5" s="52"/>
      <c r="WPN5" s="52"/>
      <c r="WPO5" s="52"/>
      <c r="WPP5" s="52"/>
      <c r="WPQ5" s="52"/>
      <c r="WPR5" s="52"/>
      <c r="WPS5" s="52"/>
      <c r="WPT5" s="52"/>
      <c r="WPU5" s="52"/>
      <c r="WPV5" s="52"/>
      <c r="WPW5" s="52"/>
      <c r="WPX5" s="52"/>
      <c r="WPY5" s="52"/>
      <c r="WPZ5" s="52"/>
      <c r="WQA5" s="52"/>
      <c r="WQB5" s="52"/>
      <c r="WQC5" s="52"/>
      <c r="WQD5" s="52"/>
      <c r="WQE5" s="52"/>
      <c r="WQF5" s="52"/>
      <c r="WQG5" s="52"/>
      <c r="WQH5" s="52"/>
      <c r="WQI5" s="52"/>
      <c r="WQJ5" s="52"/>
      <c r="WQK5" s="52"/>
      <c r="WQL5" s="52"/>
      <c r="WQM5" s="52"/>
      <c r="WQN5" s="52"/>
      <c r="WQO5" s="52"/>
      <c r="WQP5" s="52"/>
      <c r="WQQ5" s="52"/>
      <c r="WQR5" s="52"/>
      <c r="WQS5" s="52"/>
      <c r="WQT5" s="52"/>
      <c r="WQU5" s="52"/>
      <c r="WQV5" s="52"/>
      <c r="WQW5" s="52"/>
      <c r="WQX5" s="52"/>
      <c r="WQY5" s="52"/>
      <c r="WQZ5" s="52"/>
      <c r="WRA5" s="52"/>
      <c r="WRB5" s="52"/>
      <c r="WRC5" s="52"/>
      <c r="WRD5" s="52"/>
      <c r="WRE5" s="52"/>
      <c r="WRF5" s="52"/>
      <c r="WRG5" s="52"/>
      <c r="WRH5" s="52"/>
      <c r="WRI5" s="52"/>
      <c r="WRJ5" s="52"/>
      <c r="WRK5" s="52"/>
      <c r="WRL5" s="52"/>
      <c r="WRM5" s="52"/>
      <c r="WRN5" s="52"/>
      <c r="WRO5" s="52"/>
      <c r="WRP5" s="52"/>
      <c r="WRQ5" s="52"/>
      <c r="WRR5" s="52"/>
      <c r="WRS5" s="52"/>
      <c r="WRT5" s="52"/>
      <c r="WRU5" s="52"/>
      <c r="WRV5" s="52"/>
      <c r="WRW5" s="52"/>
      <c r="WRX5" s="52"/>
      <c r="WRY5" s="52"/>
      <c r="WRZ5" s="52"/>
      <c r="WSA5" s="52"/>
      <c r="WSB5" s="52"/>
      <c r="WSC5" s="52"/>
      <c r="WSD5" s="52"/>
      <c r="WSE5" s="52"/>
      <c r="WSF5" s="52"/>
      <c r="WSG5" s="52"/>
      <c r="WSH5" s="52"/>
      <c r="WSI5" s="52"/>
      <c r="WSJ5" s="52"/>
      <c r="WSK5" s="52"/>
      <c r="WSL5" s="52"/>
      <c r="WSM5" s="52"/>
      <c r="WSN5" s="52"/>
      <c r="WSO5" s="52"/>
      <c r="WSP5" s="52"/>
      <c r="WSQ5" s="52"/>
      <c r="WSR5" s="52"/>
      <c r="WSS5" s="52"/>
      <c r="WST5" s="52"/>
      <c r="WSU5" s="52"/>
      <c r="WSV5" s="52"/>
      <c r="WSW5" s="52"/>
      <c r="WSX5" s="52"/>
      <c r="WSY5" s="52"/>
      <c r="WSZ5" s="52"/>
      <c r="WTA5" s="52"/>
      <c r="WTB5" s="52"/>
      <c r="WTC5" s="52"/>
      <c r="WTD5" s="52"/>
      <c r="WTE5" s="52"/>
      <c r="WTF5" s="52"/>
      <c r="WTG5" s="52"/>
      <c r="WTH5" s="52"/>
      <c r="WTI5" s="52"/>
      <c r="WTJ5" s="52"/>
      <c r="WTK5" s="52"/>
      <c r="WTL5" s="52"/>
      <c r="WTM5" s="52"/>
      <c r="WTN5" s="52"/>
      <c r="WTO5" s="52"/>
      <c r="WTP5" s="52"/>
      <c r="WTQ5" s="52"/>
      <c r="WTR5" s="52"/>
      <c r="WTS5" s="52"/>
      <c r="WTT5" s="52"/>
      <c r="WTU5" s="52"/>
      <c r="WTV5" s="52"/>
      <c r="WTW5" s="52"/>
      <c r="WTX5" s="52"/>
      <c r="WTY5" s="52"/>
      <c r="WTZ5" s="52"/>
      <c r="WUA5" s="52"/>
      <c r="WUB5" s="52"/>
      <c r="WUC5" s="52"/>
      <c r="WUD5" s="52"/>
      <c r="WUE5" s="52"/>
      <c r="WUF5" s="52"/>
      <c r="WUG5" s="52"/>
      <c r="WUH5" s="52"/>
      <c r="WUI5" s="52"/>
      <c r="WUJ5" s="52"/>
      <c r="WUK5" s="52"/>
      <c r="WUL5" s="52"/>
      <c r="WUM5" s="52"/>
      <c r="WUN5" s="52"/>
      <c r="WUO5" s="52"/>
      <c r="WUP5" s="52"/>
      <c r="WUQ5" s="52"/>
      <c r="WUR5" s="52"/>
      <c r="WUS5" s="52"/>
      <c r="WUT5" s="52"/>
      <c r="WUU5" s="52"/>
      <c r="WUV5" s="52"/>
      <c r="WUW5" s="52"/>
      <c r="WUX5" s="52"/>
      <c r="WUY5" s="52"/>
      <c r="WUZ5" s="52"/>
      <c r="WVA5" s="52"/>
      <c r="WVB5" s="52"/>
      <c r="WVC5" s="52"/>
      <c r="WVD5" s="52"/>
      <c r="WVE5" s="52"/>
      <c r="WVF5" s="52"/>
      <c r="WVG5" s="52"/>
      <c r="WVH5" s="52"/>
      <c r="WVI5" s="52"/>
      <c r="WVJ5" s="52"/>
      <c r="WVK5" s="52"/>
      <c r="WVL5" s="52"/>
      <c r="WVM5" s="52"/>
      <c r="WVN5" s="52"/>
      <c r="WVO5" s="52"/>
      <c r="WVP5" s="52"/>
      <c r="WVQ5" s="52"/>
      <c r="WVR5" s="52"/>
      <c r="WVS5" s="52"/>
      <c r="WVT5" s="52"/>
      <c r="WVU5" s="52"/>
      <c r="WVV5" s="52"/>
      <c r="WVW5" s="52"/>
      <c r="WVX5" s="52"/>
      <c r="WVY5" s="52"/>
      <c r="WVZ5" s="52"/>
      <c r="WWA5" s="52"/>
      <c r="WWB5" s="52"/>
      <c r="WWC5" s="52"/>
      <c r="WWD5" s="52"/>
      <c r="WWE5" s="52"/>
      <c r="WWF5" s="52"/>
      <c r="WWG5" s="52"/>
      <c r="WWH5" s="52"/>
      <c r="WWI5" s="52"/>
      <c r="WWJ5" s="52"/>
      <c r="WWK5" s="52"/>
      <c r="WWL5" s="52"/>
      <c r="WWM5" s="52"/>
      <c r="WWN5" s="52"/>
      <c r="WWO5" s="52"/>
      <c r="WWP5" s="52"/>
      <c r="WWQ5" s="52"/>
      <c r="WWR5" s="52"/>
      <c r="WWS5" s="52"/>
      <c r="WWT5" s="52"/>
      <c r="WWU5" s="52"/>
      <c r="WWV5" s="52"/>
      <c r="WWW5" s="52"/>
      <c r="WWX5" s="52"/>
      <c r="WWY5" s="52"/>
      <c r="WWZ5" s="52"/>
      <c r="WXA5" s="52"/>
      <c r="WXB5" s="52"/>
      <c r="WXC5" s="52"/>
      <c r="WXD5" s="52"/>
      <c r="WXE5" s="52"/>
      <c r="WXF5" s="52"/>
      <c r="WXG5" s="52"/>
      <c r="WXH5" s="52"/>
      <c r="WXI5" s="52"/>
      <c r="WXJ5" s="52"/>
      <c r="WXK5" s="52"/>
      <c r="WXL5" s="52"/>
      <c r="WXM5" s="52"/>
      <c r="WXN5" s="52"/>
      <c r="WXO5" s="52"/>
      <c r="WXP5" s="52"/>
      <c r="WXQ5" s="52"/>
      <c r="WXR5" s="52"/>
      <c r="WXS5" s="52"/>
      <c r="WXT5" s="52"/>
      <c r="WXU5" s="52"/>
      <c r="WXV5" s="52"/>
      <c r="WXW5" s="52"/>
      <c r="WXX5" s="52"/>
      <c r="WXY5" s="52"/>
      <c r="WXZ5" s="52"/>
      <c r="WYA5" s="52"/>
      <c r="WYB5" s="52"/>
      <c r="WYC5" s="52"/>
      <c r="WYD5" s="52"/>
      <c r="WYE5" s="52"/>
      <c r="WYF5" s="52"/>
      <c r="WYG5" s="52"/>
      <c r="WYH5" s="52"/>
      <c r="WYI5" s="52"/>
      <c r="WYJ5" s="52"/>
      <c r="WYK5" s="52"/>
      <c r="WYL5" s="52"/>
      <c r="WYM5" s="52"/>
      <c r="WYN5" s="52"/>
      <c r="WYO5" s="52"/>
      <c r="WYP5" s="52"/>
      <c r="WYQ5" s="52"/>
      <c r="WYR5" s="52"/>
      <c r="WYS5" s="52"/>
      <c r="WYT5" s="52"/>
      <c r="WYU5" s="52"/>
      <c r="WYV5" s="52"/>
      <c r="WYW5" s="52"/>
      <c r="WYX5" s="52"/>
      <c r="WYY5" s="52"/>
      <c r="WYZ5" s="52"/>
      <c r="WZA5" s="52"/>
      <c r="WZB5" s="52"/>
      <c r="WZC5" s="52"/>
      <c r="WZD5" s="52"/>
      <c r="WZE5" s="52"/>
      <c r="WZF5" s="52"/>
      <c r="WZG5" s="52"/>
      <c r="WZH5" s="52"/>
      <c r="WZI5" s="52"/>
      <c r="WZJ5" s="52"/>
      <c r="WZK5" s="52"/>
      <c r="WZL5" s="52"/>
      <c r="WZM5" s="52"/>
      <c r="WZN5" s="52"/>
      <c r="WZO5" s="52"/>
      <c r="WZP5" s="52"/>
      <c r="WZQ5" s="52"/>
      <c r="WZR5" s="52"/>
      <c r="WZS5" s="52"/>
      <c r="WZT5" s="52"/>
      <c r="WZU5" s="52"/>
      <c r="WZV5" s="52"/>
      <c r="WZW5" s="52"/>
      <c r="WZX5" s="52"/>
      <c r="WZY5" s="52"/>
      <c r="WZZ5" s="52"/>
      <c r="XAA5" s="52"/>
      <c r="XAB5" s="52"/>
      <c r="XAC5" s="52"/>
      <c r="XAD5" s="52"/>
      <c r="XAE5" s="52"/>
      <c r="XAF5" s="52"/>
      <c r="XAG5" s="52"/>
      <c r="XAH5" s="52"/>
      <c r="XAI5" s="52"/>
      <c r="XAJ5" s="52"/>
      <c r="XAK5" s="52"/>
      <c r="XAL5" s="52"/>
      <c r="XAM5" s="52"/>
      <c r="XAN5" s="52"/>
      <c r="XAO5" s="52"/>
      <c r="XAP5" s="52"/>
      <c r="XAQ5" s="52"/>
      <c r="XAR5" s="52"/>
      <c r="XAS5" s="52"/>
      <c r="XAT5" s="52"/>
      <c r="XAU5" s="52"/>
      <c r="XAV5" s="52"/>
      <c r="XAW5" s="52"/>
      <c r="XAX5" s="52"/>
      <c r="XAY5" s="52"/>
      <c r="XAZ5" s="52"/>
      <c r="XBA5" s="52"/>
      <c r="XBB5" s="52"/>
      <c r="XBC5" s="52"/>
      <c r="XBD5" s="52"/>
      <c r="XBE5" s="52"/>
      <c r="XBF5" s="52"/>
      <c r="XBG5" s="52"/>
      <c r="XBH5" s="52"/>
      <c r="XBI5" s="52"/>
      <c r="XBJ5" s="52"/>
      <c r="XBK5" s="52"/>
      <c r="XBL5" s="52"/>
      <c r="XBM5" s="52"/>
      <c r="XBN5" s="52"/>
      <c r="XBO5" s="52"/>
      <c r="XBP5" s="52"/>
      <c r="XBQ5" s="52"/>
      <c r="XBR5" s="52"/>
    </row>
    <row r="6" spans="1:16294" ht="15" thickBot="1" x14ac:dyDescent="0.4">
      <c r="A6" s="9">
        <v>4</v>
      </c>
      <c r="B6" s="6" t="s">
        <v>123</v>
      </c>
      <c r="C6" s="32">
        <f>SUM(D6:K6)</f>
        <v>18170</v>
      </c>
      <c r="D6" s="101">
        <v>3198</v>
      </c>
      <c r="E6" s="101">
        <v>2020</v>
      </c>
      <c r="F6" s="101">
        <v>137</v>
      </c>
      <c r="G6" s="101">
        <v>1071</v>
      </c>
      <c r="H6" s="101">
        <v>4180</v>
      </c>
      <c r="I6" s="101">
        <v>2856</v>
      </c>
      <c r="J6" s="101">
        <v>3466</v>
      </c>
      <c r="K6" s="101">
        <v>1242</v>
      </c>
    </row>
    <row r="7" spans="1:16294" s="92" customFormat="1" ht="15" thickBot="1" x14ac:dyDescent="0.4">
      <c r="A7" s="9">
        <v>5</v>
      </c>
      <c r="B7" s="6" t="s">
        <v>103</v>
      </c>
      <c r="C7" s="32">
        <f t="shared" ref="C7:C8" si="0">SUM(D7:K7)</f>
        <v>17714</v>
      </c>
      <c r="D7" s="101">
        <v>7462</v>
      </c>
      <c r="E7" s="101">
        <v>2678</v>
      </c>
      <c r="F7" s="101"/>
      <c r="G7" s="101">
        <v>1793</v>
      </c>
      <c r="H7" s="101">
        <v>2640</v>
      </c>
      <c r="I7" s="101">
        <v>1480</v>
      </c>
      <c r="J7" s="101">
        <v>1591</v>
      </c>
      <c r="K7" s="101">
        <v>70</v>
      </c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DP7" s="52"/>
      <c r="ADQ7" s="52"/>
      <c r="ADR7" s="52"/>
      <c r="ADS7" s="52"/>
      <c r="ADT7" s="52"/>
      <c r="ADU7" s="52"/>
      <c r="ADV7" s="52"/>
      <c r="ADW7" s="52"/>
      <c r="ADX7" s="52"/>
      <c r="ADY7" s="52"/>
      <c r="ADZ7" s="52"/>
      <c r="AEA7" s="52"/>
      <c r="AEB7" s="52"/>
      <c r="AEC7" s="52"/>
      <c r="AED7" s="52"/>
      <c r="AEE7" s="52"/>
      <c r="AEF7" s="52"/>
      <c r="AEG7" s="52"/>
      <c r="AEH7" s="52"/>
      <c r="AEI7" s="52"/>
      <c r="AEJ7" s="52"/>
      <c r="AEK7" s="52"/>
      <c r="AEL7" s="52"/>
      <c r="AEM7" s="52"/>
      <c r="AEN7" s="52"/>
      <c r="AEO7" s="52"/>
      <c r="AEP7" s="52"/>
      <c r="AEQ7" s="52"/>
      <c r="AER7" s="52"/>
      <c r="AES7" s="52"/>
      <c r="AET7" s="52"/>
      <c r="AEU7" s="52"/>
      <c r="AEV7" s="52"/>
      <c r="AEW7" s="52"/>
      <c r="AEX7" s="52"/>
      <c r="AEY7" s="52"/>
      <c r="AEZ7" s="52"/>
      <c r="AFA7" s="52"/>
      <c r="AFB7" s="52"/>
      <c r="AFC7" s="52"/>
      <c r="AFD7" s="52"/>
      <c r="AFE7" s="52"/>
      <c r="AFF7" s="52"/>
      <c r="AFG7" s="52"/>
      <c r="AFH7" s="52"/>
      <c r="AFI7" s="52"/>
      <c r="AFJ7" s="52"/>
      <c r="AFK7" s="52"/>
      <c r="AFL7" s="52"/>
      <c r="AFM7" s="52"/>
      <c r="AFN7" s="52"/>
      <c r="AFO7" s="52"/>
      <c r="AFP7" s="52"/>
      <c r="AFQ7" s="52"/>
      <c r="AFR7" s="52"/>
      <c r="AFS7" s="52"/>
      <c r="AFT7" s="52"/>
      <c r="AFU7" s="52"/>
      <c r="AFV7" s="52"/>
      <c r="AFW7" s="52"/>
      <c r="AFX7" s="52"/>
      <c r="AFY7" s="52"/>
      <c r="AFZ7" s="52"/>
      <c r="AGA7" s="52"/>
      <c r="AGB7" s="52"/>
      <c r="AGC7" s="52"/>
      <c r="AGD7" s="52"/>
      <c r="AGE7" s="52"/>
      <c r="AGF7" s="52"/>
      <c r="AGG7" s="52"/>
      <c r="AGH7" s="52"/>
      <c r="AGI7" s="52"/>
      <c r="AGJ7" s="52"/>
      <c r="AGK7" s="52"/>
      <c r="AGL7" s="52"/>
      <c r="AGM7" s="52"/>
      <c r="AGN7" s="52"/>
      <c r="AGO7" s="52"/>
      <c r="AGP7" s="52"/>
      <c r="AGQ7" s="52"/>
      <c r="AGR7" s="52"/>
      <c r="AGS7" s="52"/>
      <c r="AGT7" s="52"/>
      <c r="AGU7" s="52"/>
      <c r="AGV7" s="52"/>
      <c r="AGW7" s="52"/>
      <c r="AGX7" s="52"/>
      <c r="AGY7" s="52"/>
      <c r="AGZ7" s="52"/>
      <c r="AHA7" s="52"/>
      <c r="AHB7" s="52"/>
      <c r="AHC7" s="52"/>
      <c r="AHD7" s="52"/>
      <c r="AHE7" s="52"/>
      <c r="AHF7" s="52"/>
      <c r="AHG7" s="52"/>
      <c r="AHH7" s="52"/>
      <c r="AHI7" s="52"/>
      <c r="AHJ7" s="52"/>
      <c r="AHK7" s="52"/>
      <c r="AHL7" s="52"/>
      <c r="AHM7" s="52"/>
      <c r="AHN7" s="52"/>
      <c r="AHO7" s="52"/>
      <c r="AHP7" s="52"/>
      <c r="AHQ7" s="52"/>
      <c r="AHR7" s="52"/>
      <c r="AHS7" s="52"/>
      <c r="AHT7" s="52"/>
      <c r="AHU7" s="52"/>
      <c r="AHV7" s="52"/>
      <c r="AHW7" s="52"/>
      <c r="AHX7" s="52"/>
      <c r="AHY7" s="52"/>
      <c r="AHZ7" s="52"/>
      <c r="AIA7" s="52"/>
      <c r="AIB7" s="52"/>
      <c r="AIC7" s="52"/>
      <c r="AID7" s="52"/>
      <c r="AIE7" s="52"/>
      <c r="AIF7" s="52"/>
      <c r="AIG7" s="52"/>
      <c r="AIH7" s="52"/>
      <c r="AII7" s="52"/>
      <c r="AIJ7" s="52"/>
      <c r="AIK7" s="52"/>
      <c r="AIL7" s="52"/>
      <c r="AIM7" s="52"/>
      <c r="AIN7" s="52"/>
      <c r="AIO7" s="52"/>
      <c r="AIP7" s="52"/>
      <c r="AIQ7" s="52"/>
      <c r="AIR7" s="52"/>
      <c r="AIS7" s="52"/>
      <c r="AIT7" s="52"/>
      <c r="AIU7" s="52"/>
      <c r="AIV7" s="52"/>
      <c r="AIW7" s="52"/>
      <c r="AIX7" s="52"/>
      <c r="AIY7" s="52"/>
      <c r="AIZ7" s="52"/>
      <c r="AJA7" s="52"/>
      <c r="AJB7" s="52"/>
      <c r="AJC7" s="52"/>
      <c r="AJD7" s="52"/>
      <c r="AJE7" s="52"/>
      <c r="AJF7" s="52"/>
      <c r="AJG7" s="52"/>
      <c r="AJH7" s="52"/>
      <c r="AJI7" s="52"/>
      <c r="AJJ7" s="52"/>
      <c r="AJK7" s="52"/>
      <c r="AJL7" s="52"/>
      <c r="AJM7" s="52"/>
      <c r="AJN7" s="52"/>
      <c r="AJO7" s="52"/>
      <c r="AJP7" s="52"/>
      <c r="AJQ7" s="52"/>
      <c r="AJR7" s="52"/>
      <c r="AJS7" s="52"/>
      <c r="AJT7" s="52"/>
      <c r="AJU7" s="52"/>
      <c r="AJV7" s="52"/>
      <c r="AJW7" s="52"/>
      <c r="AJX7" s="52"/>
      <c r="AJY7" s="52"/>
      <c r="AJZ7" s="52"/>
      <c r="AKA7" s="52"/>
      <c r="AKB7" s="52"/>
      <c r="AKC7" s="52"/>
      <c r="AKD7" s="52"/>
      <c r="AKE7" s="52"/>
      <c r="AKF7" s="52"/>
      <c r="AKG7" s="52"/>
      <c r="AKH7" s="52"/>
      <c r="AKI7" s="52"/>
      <c r="AKJ7" s="52"/>
      <c r="AKK7" s="52"/>
      <c r="AKL7" s="52"/>
      <c r="AKM7" s="52"/>
      <c r="AKN7" s="52"/>
      <c r="AKO7" s="52"/>
      <c r="AKP7" s="52"/>
      <c r="AKQ7" s="52"/>
      <c r="AKR7" s="52"/>
      <c r="AKS7" s="52"/>
      <c r="AKT7" s="52"/>
      <c r="AKU7" s="52"/>
      <c r="AKV7" s="52"/>
      <c r="AKW7" s="52"/>
      <c r="AKX7" s="52"/>
      <c r="AKY7" s="52"/>
      <c r="AKZ7" s="52"/>
      <c r="ALA7" s="52"/>
      <c r="ALB7" s="52"/>
      <c r="ALC7" s="52"/>
      <c r="ALD7" s="52"/>
      <c r="ALE7" s="52"/>
      <c r="ALF7" s="52"/>
      <c r="ALG7" s="52"/>
      <c r="ALH7" s="52"/>
      <c r="ALI7" s="52"/>
      <c r="ALJ7" s="52"/>
      <c r="ALK7" s="52"/>
      <c r="ALL7" s="52"/>
      <c r="ALM7" s="52"/>
      <c r="ALN7" s="52"/>
      <c r="ALO7" s="52"/>
      <c r="ALP7" s="52"/>
      <c r="ALQ7" s="52"/>
      <c r="ALR7" s="52"/>
      <c r="ALS7" s="52"/>
      <c r="ALT7" s="52"/>
      <c r="ALU7" s="52"/>
      <c r="ALV7" s="52"/>
      <c r="ALW7" s="52"/>
      <c r="ALX7" s="52"/>
      <c r="ALY7" s="52"/>
      <c r="ALZ7" s="52"/>
      <c r="AMA7" s="52"/>
      <c r="AMB7" s="52"/>
      <c r="AMC7" s="52"/>
      <c r="AMD7" s="52"/>
      <c r="AME7" s="52"/>
      <c r="AMF7" s="52"/>
      <c r="AMG7" s="52"/>
      <c r="AMH7" s="52"/>
      <c r="AMI7" s="52"/>
      <c r="AMJ7" s="52"/>
      <c r="AMK7" s="52"/>
      <c r="AML7" s="52"/>
      <c r="AMM7" s="52"/>
      <c r="AMN7" s="52"/>
      <c r="AMO7" s="52"/>
      <c r="AMP7" s="52"/>
      <c r="AMQ7" s="52"/>
      <c r="AMR7" s="52"/>
      <c r="AMS7" s="52"/>
      <c r="AMT7" s="52"/>
      <c r="AMU7" s="52"/>
      <c r="AMV7" s="52"/>
      <c r="AMW7" s="52"/>
      <c r="AMX7" s="52"/>
      <c r="AMY7" s="52"/>
      <c r="AMZ7" s="52"/>
      <c r="ANA7" s="52"/>
      <c r="ANB7" s="52"/>
      <c r="ANC7" s="52"/>
      <c r="AND7" s="52"/>
      <c r="ANE7" s="52"/>
      <c r="ANF7" s="52"/>
      <c r="ANG7" s="52"/>
      <c r="ANH7" s="52"/>
      <c r="ANI7" s="52"/>
      <c r="ANJ7" s="52"/>
      <c r="ANK7" s="52"/>
      <c r="ANL7" s="52"/>
      <c r="ANM7" s="52"/>
      <c r="ANN7" s="52"/>
      <c r="ANO7" s="52"/>
      <c r="ANP7" s="52"/>
      <c r="ANQ7" s="52"/>
      <c r="ANR7" s="52"/>
      <c r="ANS7" s="52"/>
      <c r="ANT7" s="52"/>
      <c r="ANU7" s="52"/>
      <c r="ANV7" s="52"/>
      <c r="ANW7" s="52"/>
      <c r="ANX7" s="52"/>
      <c r="ANY7" s="52"/>
      <c r="ANZ7" s="52"/>
      <c r="AOA7" s="52"/>
      <c r="AOB7" s="52"/>
      <c r="AOC7" s="52"/>
      <c r="AOD7" s="52"/>
      <c r="AOE7" s="52"/>
      <c r="AOF7" s="52"/>
      <c r="AOG7" s="52"/>
      <c r="AOH7" s="52"/>
      <c r="AOI7" s="52"/>
      <c r="AOJ7" s="52"/>
      <c r="AOK7" s="52"/>
      <c r="AOL7" s="52"/>
      <c r="AOM7" s="52"/>
      <c r="AON7" s="52"/>
      <c r="AOO7" s="52"/>
      <c r="AOP7" s="52"/>
      <c r="AOQ7" s="52"/>
      <c r="AOR7" s="52"/>
      <c r="AOS7" s="52"/>
      <c r="AOT7" s="52"/>
      <c r="AOU7" s="52"/>
      <c r="AOV7" s="52"/>
      <c r="AOW7" s="52"/>
      <c r="AOX7" s="52"/>
      <c r="AOY7" s="52"/>
      <c r="AOZ7" s="52"/>
      <c r="APA7" s="52"/>
      <c r="APB7" s="52"/>
      <c r="APC7" s="52"/>
      <c r="APD7" s="52"/>
      <c r="APE7" s="52"/>
      <c r="APF7" s="52"/>
      <c r="APG7" s="52"/>
      <c r="APH7" s="52"/>
      <c r="API7" s="52"/>
      <c r="APJ7" s="52"/>
      <c r="APK7" s="52"/>
      <c r="APL7" s="52"/>
      <c r="APM7" s="52"/>
      <c r="APN7" s="52"/>
      <c r="APO7" s="52"/>
      <c r="APP7" s="52"/>
      <c r="APQ7" s="52"/>
      <c r="APR7" s="52"/>
      <c r="APS7" s="52"/>
      <c r="APT7" s="52"/>
      <c r="APU7" s="52"/>
      <c r="APV7" s="52"/>
      <c r="APW7" s="52"/>
      <c r="APX7" s="52"/>
      <c r="APY7" s="52"/>
      <c r="APZ7" s="52"/>
      <c r="AQA7" s="52"/>
      <c r="AQB7" s="52"/>
      <c r="AQC7" s="52"/>
      <c r="AQD7" s="52"/>
      <c r="AQE7" s="52"/>
      <c r="AQF7" s="52"/>
      <c r="AQG7" s="52"/>
      <c r="AQH7" s="52"/>
      <c r="AQI7" s="52"/>
      <c r="AQJ7" s="52"/>
      <c r="AQK7" s="52"/>
      <c r="AQL7" s="52"/>
      <c r="AQM7" s="52"/>
      <c r="AQN7" s="52"/>
      <c r="AQO7" s="52"/>
      <c r="AQP7" s="52"/>
      <c r="AQQ7" s="52"/>
      <c r="AQR7" s="52"/>
      <c r="AQS7" s="52"/>
      <c r="AQT7" s="52"/>
      <c r="AQU7" s="52"/>
      <c r="AQV7" s="52"/>
      <c r="AQW7" s="52"/>
      <c r="AQX7" s="52"/>
      <c r="AQY7" s="52"/>
      <c r="AQZ7" s="52"/>
      <c r="ARA7" s="52"/>
      <c r="ARB7" s="52"/>
      <c r="ARC7" s="52"/>
      <c r="ARD7" s="52"/>
      <c r="ARE7" s="52"/>
      <c r="ARF7" s="52"/>
      <c r="ARG7" s="52"/>
      <c r="ARH7" s="52"/>
      <c r="ARI7" s="52"/>
      <c r="ARJ7" s="52"/>
      <c r="ARK7" s="52"/>
      <c r="ARL7" s="52"/>
      <c r="ARM7" s="52"/>
      <c r="ARN7" s="52"/>
      <c r="ARO7" s="52"/>
      <c r="ARP7" s="52"/>
      <c r="ARQ7" s="52"/>
      <c r="ARR7" s="52"/>
      <c r="ARS7" s="52"/>
      <c r="ART7" s="52"/>
      <c r="ARU7" s="52"/>
      <c r="ARV7" s="52"/>
      <c r="ARW7" s="52"/>
      <c r="ARX7" s="52"/>
      <c r="ARY7" s="52"/>
      <c r="ARZ7" s="52"/>
      <c r="ASA7" s="52"/>
      <c r="ASB7" s="52"/>
      <c r="ASC7" s="52"/>
      <c r="ASD7" s="52"/>
      <c r="ASE7" s="52"/>
      <c r="ASF7" s="52"/>
      <c r="ASG7" s="52"/>
      <c r="ASH7" s="52"/>
      <c r="ASI7" s="52"/>
      <c r="ASJ7" s="52"/>
      <c r="ASK7" s="52"/>
      <c r="ASL7" s="52"/>
      <c r="ASM7" s="52"/>
      <c r="ASN7" s="52"/>
      <c r="ASO7" s="52"/>
      <c r="ASP7" s="52"/>
      <c r="ASQ7" s="52"/>
      <c r="ASR7" s="52"/>
      <c r="ASS7" s="52"/>
      <c r="AST7" s="52"/>
      <c r="ASU7" s="52"/>
      <c r="ASV7" s="52"/>
      <c r="ASW7" s="52"/>
      <c r="ASX7" s="52"/>
      <c r="ASY7" s="52"/>
      <c r="ASZ7" s="52"/>
      <c r="ATA7" s="52"/>
      <c r="ATB7" s="52"/>
      <c r="ATC7" s="52"/>
      <c r="ATD7" s="52"/>
      <c r="ATE7" s="52"/>
      <c r="ATF7" s="52"/>
      <c r="ATG7" s="52"/>
      <c r="ATH7" s="52"/>
      <c r="ATI7" s="52"/>
      <c r="ATJ7" s="52"/>
      <c r="ATK7" s="52"/>
      <c r="ATL7" s="52"/>
      <c r="ATM7" s="52"/>
      <c r="ATN7" s="52"/>
      <c r="ATO7" s="52"/>
      <c r="ATP7" s="52"/>
      <c r="ATQ7" s="52"/>
      <c r="ATR7" s="52"/>
      <c r="ATS7" s="52"/>
      <c r="ATT7" s="52"/>
      <c r="ATU7" s="52"/>
      <c r="ATV7" s="52"/>
      <c r="ATW7" s="52"/>
      <c r="ATX7" s="52"/>
      <c r="ATY7" s="52"/>
      <c r="ATZ7" s="52"/>
      <c r="AUA7" s="52"/>
      <c r="AUB7" s="52"/>
      <c r="AUC7" s="52"/>
      <c r="AUD7" s="52"/>
      <c r="AUE7" s="52"/>
      <c r="AUF7" s="52"/>
      <c r="AUG7" s="52"/>
      <c r="AUH7" s="52"/>
      <c r="AUI7" s="52"/>
      <c r="AUJ7" s="52"/>
      <c r="AUK7" s="52"/>
      <c r="AUL7" s="52"/>
      <c r="AUM7" s="52"/>
      <c r="AUN7" s="52"/>
      <c r="AUO7" s="52"/>
      <c r="AUP7" s="52"/>
      <c r="AUQ7" s="52"/>
      <c r="AUR7" s="52"/>
      <c r="AUS7" s="52"/>
      <c r="AUT7" s="52"/>
      <c r="AUU7" s="52"/>
      <c r="AUV7" s="52"/>
      <c r="AUW7" s="52"/>
      <c r="AUX7" s="52"/>
      <c r="AUY7" s="52"/>
      <c r="AUZ7" s="52"/>
      <c r="AVA7" s="52"/>
      <c r="AVB7" s="52"/>
      <c r="AVC7" s="52"/>
      <c r="AVD7" s="52"/>
      <c r="AVE7" s="52"/>
      <c r="AVF7" s="52"/>
      <c r="AVG7" s="52"/>
      <c r="AVH7" s="52"/>
      <c r="AVI7" s="52"/>
      <c r="AVJ7" s="52"/>
      <c r="AVK7" s="52"/>
      <c r="AVL7" s="52"/>
      <c r="AVM7" s="52"/>
      <c r="AVN7" s="52"/>
      <c r="AVO7" s="52"/>
      <c r="AVP7" s="52"/>
      <c r="AVQ7" s="52"/>
      <c r="AVR7" s="52"/>
      <c r="AVS7" s="52"/>
      <c r="AVT7" s="52"/>
      <c r="AVU7" s="52"/>
      <c r="AVV7" s="52"/>
      <c r="AVW7" s="52"/>
      <c r="AVX7" s="52"/>
      <c r="AVY7" s="52"/>
      <c r="AVZ7" s="52"/>
      <c r="AWA7" s="52"/>
      <c r="AWB7" s="52"/>
      <c r="AWC7" s="52"/>
      <c r="AWD7" s="52"/>
      <c r="AWE7" s="52"/>
      <c r="AWF7" s="52"/>
      <c r="AWG7" s="52"/>
      <c r="AWH7" s="52"/>
      <c r="AWI7" s="52"/>
      <c r="AWJ7" s="52"/>
      <c r="AWK7" s="52"/>
      <c r="AWL7" s="52"/>
      <c r="AWM7" s="52"/>
      <c r="AWN7" s="52"/>
      <c r="AWO7" s="52"/>
      <c r="AWP7" s="52"/>
      <c r="AWQ7" s="52"/>
      <c r="AWR7" s="52"/>
      <c r="AWS7" s="52"/>
      <c r="AWT7" s="52"/>
      <c r="AWU7" s="52"/>
      <c r="AWV7" s="52"/>
      <c r="AWW7" s="52"/>
      <c r="AWX7" s="52"/>
      <c r="AWY7" s="52"/>
      <c r="AWZ7" s="52"/>
      <c r="AXA7" s="52"/>
      <c r="AXB7" s="52"/>
      <c r="AXC7" s="52"/>
      <c r="AXD7" s="52"/>
      <c r="AXE7" s="52"/>
      <c r="AXF7" s="52"/>
      <c r="AXG7" s="52"/>
      <c r="AXH7" s="52"/>
      <c r="AXI7" s="52"/>
      <c r="AXJ7" s="52"/>
      <c r="AXK7" s="52"/>
      <c r="AXL7" s="52"/>
      <c r="AXM7" s="52"/>
      <c r="AXN7" s="52"/>
      <c r="AXO7" s="52"/>
      <c r="AXP7" s="52"/>
      <c r="AXQ7" s="52"/>
      <c r="AXR7" s="52"/>
      <c r="AXS7" s="52"/>
      <c r="AXT7" s="52"/>
      <c r="AXU7" s="52"/>
      <c r="AXV7" s="52"/>
      <c r="AXW7" s="52"/>
      <c r="AXX7" s="52"/>
      <c r="AXY7" s="52"/>
      <c r="AXZ7" s="52"/>
      <c r="AYA7" s="52"/>
      <c r="AYB7" s="52"/>
      <c r="AYC7" s="52"/>
      <c r="AYD7" s="52"/>
      <c r="AYE7" s="52"/>
      <c r="AYF7" s="52"/>
      <c r="AYG7" s="52"/>
      <c r="AYH7" s="52"/>
      <c r="AYI7" s="52"/>
      <c r="AYJ7" s="52"/>
      <c r="AYK7" s="52"/>
      <c r="AYL7" s="52"/>
      <c r="AYM7" s="52"/>
      <c r="AYN7" s="52"/>
      <c r="AYO7" s="52"/>
      <c r="AYP7" s="52"/>
      <c r="AYQ7" s="52"/>
      <c r="AYR7" s="52"/>
      <c r="AYS7" s="52"/>
      <c r="AYT7" s="52"/>
      <c r="AYU7" s="52"/>
      <c r="AYV7" s="52"/>
      <c r="AYW7" s="52"/>
      <c r="AYX7" s="52"/>
      <c r="AYY7" s="52"/>
      <c r="AYZ7" s="52"/>
      <c r="AZA7" s="52"/>
      <c r="AZB7" s="52"/>
      <c r="AZC7" s="52"/>
      <c r="AZD7" s="52"/>
      <c r="AZE7" s="52"/>
      <c r="AZF7" s="52"/>
      <c r="AZG7" s="52"/>
      <c r="AZH7" s="52"/>
      <c r="AZI7" s="52"/>
      <c r="AZJ7" s="52"/>
      <c r="AZK7" s="52"/>
      <c r="AZL7" s="52"/>
      <c r="AZM7" s="52"/>
      <c r="AZN7" s="52"/>
      <c r="AZO7" s="52"/>
      <c r="AZP7" s="52"/>
      <c r="AZQ7" s="52"/>
      <c r="AZR7" s="52"/>
      <c r="AZS7" s="52"/>
      <c r="AZT7" s="52"/>
      <c r="AZU7" s="52"/>
      <c r="AZV7" s="52"/>
      <c r="AZW7" s="52"/>
      <c r="AZX7" s="52"/>
      <c r="AZY7" s="52"/>
      <c r="AZZ7" s="52"/>
      <c r="BAA7" s="52"/>
      <c r="BAB7" s="52"/>
      <c r="BAC7" s="52"/>
      <c r="BAD7" s="52"/>
      <c r="BAE7" s="52"/>
      <c r="BAF7" s="52"/>
      <c r="BAG7" s="52"/>
      <c r="BAH7" s="52"/>
      <c r="BAI7" s="52"/>
      <c r="BAJ7" s="52"/>
      <c r="BAK7" s="52"/>
      <c r="BAL7" s="52"/>
      <c r="BAM7" s="52"/>
      <c r="BAN7" s="52"/>
      <c r="BAO7" s="52"/>
      <c r="BAP7" s="52"/>
      <c r="BAQ7" s="52"/>
      <c r="BAR7" s="52"/>
      <c r="BAS7" s="52"/>
      <c r="BAT7" s="52"/>
      <c r="BAU7" s="52"/>
      <c r="BAV7" s="52"/>
      <c r="BAW7" s="52"/>
      <c r="BAX7" s="52"/>
      <c r="BAY7" s="52"/>
      <c r="BAZ7" s="52"/>
      <c r="BBA7" s="52"/>
      <c r="BBB7" s="52"/>
      <c r="BBC7" s="52"/>
      <c r="BBD7" s="52"/>
      <c r="BBE7" s="52"/>
      <c r="BBF7" s="52"/>
      <c r="BBG7" s="52"/>
      <c r="BBH7" s="52"/>
      <c r="BBI7" s="52"/>
      <c r="BBJ7" s="52"/>
      <c r="BBK7" s="52"/>
      <c r="BBL7" s="52"/>
      <c r="BBM7" s="52"/>
      <c r="BBN7" s="52"/>
      <c r="BBO7" s="52"/>
      <c r="BBP7" s="52"/>
      <c r="BBQ7" s="52"/>
      <c r="BBR7" s="52"/>
      <c r="BBS7" s="52"/>
      <c r="BBT7" s="52"/>
      <c r="BBU7" s="52"/>
      <c r="BBV7" s="52"/>
      <c r="BBW7" s="52"/>
      <c r="BBX7" s="52"/>
      <c r="BBY7" s="52"/>
      <c r="BBZ7" s="52"/>
      <c r="BCA7" s="52"/>
      <c r="BCB7" s="52"/>
      <c r="BCC7" s="52"/>
      <c r="BCD7" s="52"/>
      <c r="BCE7" s="52"/>
      <c r="BCF7" s="52"/>
      <c r="BCG7" s="52"/>
      <c r="BCH7" s="52"/>
      <c r="BCI7" s="52"/>
      <c r="BCJ7" s="52"/>
      <c r="BCK7" s="52"/>
      <c r="BCL7" s="52"/>
      <c r="BCM7" s="52"/>
      <c r="BCN7" s="52"/>
      <c r="BCO7" s="52"/>
      <c r="BCP7" s="52"/>
      <c r="BCQ7" s="52"/>
      <c r="BCR7" s="52"/>
      <c r="BCS7" s="52"/>
      <c r="BCT7" s="52"/>
      <c r="BCU7" s="52"/>
      <c r="BCV7" s="52"/>
      <c r="BCW7" s="52"/>
      <c r="BCX7" s="52"/>
      <c r="BCY7" s="52"/>
      <c r="BCZ7" s="52"/>
      <c r="BDA7" s="52"/>
      <c r="BDB7" s="52"/>
      <c r="BDC7" s="52"/>
      <c r="BDD7" s="52"/>
      <c r="BDE7" s="52"/>
      <c r="BDF7" s="52"/>
      <c r="BDG7" s="52"/>
      <c r="BDH7" s="52"/>
      <c r="BDI7" s="52"/>
      <c r="BDJ7" s="52"/>
      <c r="BDK7" s="52"/>
      <c r="BDL7" s="52"/>
      <c r="BDM7" s="52"/>
      <c r="BDN7" s="52"/>
      <c r="BDO7" s="52"/>
      <c r="BDP7" s="52"/>
      <c r="BDQ7" s="52"/>
      <c r="BDR7" s="52"/>
      <c r="BDS7" s="52"/>
      <c r="BDT7" s="52"/>
      <c r="BDU7" s="52"/>
      <c r="BDV7" s="52"/>
      <c r="BDW7" s="52"/>
      <c r="BDX7" s="52"/>
      <c r="BDY7" s="52"/>
      <c r="BDZ7" s="52"/>
      <c r="BEA7" s="52"/>
      <c r="BEB7" s="52"/>
      <c r="BEC7" s="52"/>
      <c r="BED7" s="52"/>
      <c r="BEE7" s="52"/>
      <c r="BEF7" s="52"/>
      <c r="BEG7" s="52"/>
      <c r="BEH7" s="52"/>
      <c r="BEI7" s="52"/>
      <c r="BEJ7" s="52"/>
      <c r="BEK7" s="52"/>
      <c r="BEL7" s="52"/>
      <c r="BEM7" s="52"/>
      <c r="BEN7" s="52"/>
      <c r="BEO7" s="52"/>
      <c r="BEP7" s="52"/>
      <c r="BEQ7" s="52"/>
      <c r="BER7" s="52"/>
      <c r="BES7" s="52"/>
      <c r="BET7" s="52"/>
      <c r="BEU7" s="52"/>
      <c r="BEV7" s="52"/>
      <c r="BEW7" s="52"/>
      <c r="BEX7" s="52"/>
      <c r="BEY7" s="52"/>
      <c r="BEZ7" s="52"/>
      <c r="BFA7" s="52"/>
      <c r="BFB7" s="52"/>
      <c r="BFC7" s="52"/>
      <c r="BFD7" s="52"/>
      <c r="BFE7" s="52"/>
      <c r="BFF7" s="52"/>
      <c r="BFG7" s="52"/>
      <c r="BFH7" s="52"/>
      <c r="BFI7" s="52"/>
      <c r="BFJ7" s="52"/>
      <c r="BFK7" s="52"/>
      <c r="BFL7" s="52"/>
      <c r="BFM7" s="52"/>
      <c r="BFN7" s="52"/>
      <c r="BFO7" s="52"/>
      <c r="BFP7" s="52"/>
      <c r="BFQ7" s="52"/>
      <c r="BFR7" s="52"/>
      <c r="BFS7" s="52"/>
      <c r="BFT7" s="52"/>
      <c r="BFU7" s="52"/>
      <c r="BFV7" s="52"/>
      <c r="BFW7" s="52"/>
      <c r="BFX7" s="52"/>
      <c r="BFY7" s="52"/>
      <c r="BFZ7" s="52"/>
      <c r="BGA7" s="52"/>
      <c r="BGB7" s="52"/>
      <c r="BGC7" s="52"/>
      <c r="BGD7" s="52"/>
      <c r="BGE7" s="52"/>
      <c r="BGF7" s="52"/>
      <c r="BGG7" s="52"/>
      <c r="BGH7" s="52"/>
      <c r="BGI7" s="52"/>
      <c r="BGJ7" s="52"/>
      <c r="BGK7" s="52"/>
      <c r="BGL7" s="52"/>
      <c r="BGM7" s="52"/>
      <c r="BGN7" s="52"/>
      <c r="BGO7" s="52"/>
      <c r="BGP7" s="52"/>
      <c r="BGQ7" s="52"/>
      <c r="BGR7" s="52"/>
      <c r="BGS7" s="52"/>
      <c r="BGT7" s="52"/>
      <c r="BGU7" s="52"/>
      <c r="BGV7" s="52"/>
      <c r="BGW7" s="52"/>
      <c r="BGX7" s="52"/>
      <c r="BGY7" s="52"/>
      <c r="BGZ7" s="52"/>
      <c r="BHA7" s="52"/>
      <c r="BHB7" s="52"/>
      <c r="BHC7" s="52"/>
      <c r="BHD7" s="52"/>
      <c r="BHE7" s="52"/>
      <c r="BHF7" s="52"/>
      <c r="BHG7" s="52"/>
      <c r="BHH7" s="52"/>
      <c r="BHI7" s="52"/>
      <c r="BHJ7" s="52"/>
      <c r="BHK7" s="52"/>
      <c r="BHL7" s="52"/>
      <c r="BHM7" s="52"/>
      <c r="BHN7" s="52"/>
      <c r="BHO7" s="52"/>
      <c r="BHP7" s="52"/>
      <c r="BHQ7" s="52"/>
      <c r="BHR7" s="52"/>
      <c r="BHS7" s="52"/>
      <c r="BHT7" s="52"/>
      <c r="BHU7" s="52"/>
      <c r="BHV7" s="52"/>
      <c r="BHW7" s="52"/>
      <c r="BHX7" s="52"/>
      <c r="BHY7" s="52"/>
      <c r="BHZ7" s="52"/>
      <c r="BIA7" s="52"/>
      <c r="BIB7" s="52"/>
      <c r="BIC7" s="52"/>
      <c r="BID7" s="52"/>
      <c r="BIE7" s="52"/>
      <c r="BIF7" s="52"/>
      <c r="BIG7" s="52"/>
      <c r="BIH7" s="52"/>
      <c r="BII7" s="52"/>
      <c r="BIJ7" s="52"/>
      <c r="BIK7" s="52"/>
      <c r="BIL7" s="52"/>
      <c r="BIM7" s="52"/>
      <c r="BIN7" s="52"/>
      <c r="BIO7" s="52"/>
      <c r="BIP7" s="52"/>
      <c r="BIQ7" s="52"/>
      <c r="BIR7" s="52"/>
      <c r="BIS7" s="52"/>
      <c r="BIT7" s="52"/>
      <c r="BIU7" s="52"/>
      <c r="BIV7" s="52"/>
      <c r="BIW7" s="52"/>
      <c r="BIX7" s="52"/>
      <c r="BIY7" s="52"/>
      <c r="BIZ7" s="52"/>
      <c r="BJA7" s="52"/>
      <c r="BJB7" s="52"/>
      <c r="BJC7" s="52"/>
      <c r="BJD7" s="52"/>
      <c r="BJE7" s="52"/>
      <c r="BJF7" s="52"/>
      <c r="BJG7" s="52"/>
      <c r="BJH7" s="52"/>
      <c r="BJI7" s="52"/>
      <c r="BJJ7" s="52"/>
      <c r="BJK7" s="52"/>
      <c r="BJL7" s="52"/>
      <c r="BJM7" s="52"/>
      <c r="BJN7" s="52"/>
      <c r="BJO7" s="52"/>
      <c r="BJP7" s="52"/>
      <c r="BJQ7" s="52"/>
      <c r="BJR7" s="52"/>
      <c r="BJS7" s="52"/>
      <c r="BJT7" s="52"/>
      <c r="BJU7" s="52"/>
      <c r="BJV7" s="52"/>
      <c r="BJW7" s="52"/>
      <c r="BJX7" s="52"/>
      <c r="BJY7" s="52"/>
      <c r="BJZ7" s="52"/>
      <c r="BKA7" s="52"/>
      <c r="BKB7" s="52"/>
      <c r="BKC7" s="52"/>
      <c r="BKD7" s="52"/>
      <c r="BKE7" s="52"/>
      <c r="BKF7" s="52"/>
      <c r="BKG7" s="52"/>
      <c r="BKH7" s="52"/>
      <c r="BKI7" s="52"/>
      <c r="BKJ7" s="52"/>
      <c r="BKK7" s="52"/>
      <c r="BKL7" s="52"/>
      <c r="BKM7" s="52"/>
      <c r="BKN7" s="52"/>
      <c r="BKO7" s="52"/>
      <c r="BKP7" s="52"/>
      <c r="BKQ7" s="52"/>
      <c r="BKR7" s="52"/>
      <c r="BKS7" s="52"/>
      <c r="BKT7" s="52"/>
      <c r="BKU7" s="52"/>
      <c r="BKV7" s="52"/>
      <c r="BKW7" s="52"/>
      <c r="BKX7" s="52"/>
      <c r="BKY7" s="52"/>
      <c r="BKZ7" s="52"/>
      <c r="BLA7" s="52"/>
      <c r="BLB7" s="52"/>
      <c r="BLC7" s="52"/>
      <c r="BLD7" s="52"/>
      <c r="BLE7" s="52"/>
      <c r="BLF7" s="52"/>
      <c r="BLG7" s="52"/>
      <c r="BLH7" s="52"/>
      <c r="BLI7" s="52"/>
      <c r="BLJ7" s="52"/>
      <c r="BLK7" s="52"/>
      <c r="BLL7" s="52"/>
      <c r="BLM7" s="52"/>
      <c r="BLN7" s="52"/>
      <c r="BLO7" s="52"/>
      <c r="BLP7" s="52"/>
      <c r="BLQ7" s="52"/>
      <c r="BLR7" s="52"/>
      <c r="BLS7" s="52"/>
      <c r="BLT7" s="52"/>
      <c r="BLU7" s="52"/>
      <c r="BLV7" s="52"/>
      <c r="BLW7" s="52"/>
      <c r="BLX7" s="52"/>
      <c r="BLY7" s="52"/>
      <c r="BLZ7" s="52"/>
      <c r="BMA7" s="52"/>
      <c r="BMB7" s="52"/>
      <c r="BMC7" s="52"/>
      <c r="BMD7" s="52"/>
      <c r="BME7" s="52"/>
      <c r="BMF7" s="52"/>
      <c r="BMG7" s="52"/>
      <c r="BMH7" s="52"/>
      <c r="BMI7" s="52"/>
      <c r="BMJ7" s="52"/>
      <c r="BMK7" s="52"/>
      <c r="BML7" s="52"/>
      <c r="BMM7" s="52"/>
      <c r="BMN7" s="52"/>
      <c r="BMO7" s="52"/>
      <c r="BMP7" s="52"/>
      <c r="BMQ7" s="52"/>
      <c r="BMR7" s="52"/>
      <c r="BMS7" s="52"/>
      <c r="BMT7" s="52"/>
      <c r="BMU7" s="52"/>
      <c r="BMV7" s="52"/>
      <c r="BMW7" s="52"/>
      <c r="BMX7" s="52"/>
      <c r="BMY7" s="52"/>
      <c r="BMZ7" s="52"/>
      <c r="BNA7" s="52"/>
      <c r="BNB7" s="52"/>
      <c r="BNC7" s="52"/>
      <c r="BND7" s="52"/>
      <c r="BNE7" s="52"/>
      <c r="BNF7" s="52"/>
      <c r="BNG7" s="52"/>
      <c r="BNH7" s="52"/>
      <c r="BNI7" s="52"/>
      <c r="BNJ7" s="52"/>
      <c r="BNK7" s="52"/>
      <c r="BNL7" s="52"/>
      <c r="BNM7" s="52"/>
      <c r="BNN7" s="52"/>
      <c r="BNO7" s="52"/>
      <c r="BNP7" s="52"/>
      <c r="BNQ7" s="52"/>
      <c r="BNR7" s="52"/>
      <c r="BNS7" s="52"/>
      <c r="BNT7" s="52"/>
      <c r="BNU7" s="52"/>
      <c r="BNV7" s="52"/>
      <c r="BNW7" s="52"/>
      <c r="BNX7" s="52"/>
      <c r="BNY7" s="52"/>
      <c r="BNZ7" s="52"/>
      <c r="BOA7" s="52"/>
      <c r="BOB7" s="52"/>
      <c r="BOC7" s="52"/>
      <c r="BOD7" s="52"/>
      <c r="BOE7" s="52"/>
      <c r="BOF7" s="52"/>
      <c r="BOG7" s="52"/>
      <c r="BOH7" s="52"/>
      <c r="BOI7" s="52"/>
      <c r="BOJ7" s="52"/>
      <c r="BOK7" s="52"/>
      <c r="BOL7" s="52"/>
      <c r="BOM7" s="52"/>
      <c r="BON7" s="52"/>
      <c r="BOO7" s="52"/>
      <c r="BOP7" s="52"/>
      <c r="BOQ7" s="52"/>
      <c r="BOR7" s="52"/>
      <c r="BOS7" s="52"/>
      <c r="BOT7" s="52"/>
      <c r="BOU7" s="52"/>
      <c r="BOV7" s="52"/>
      <c r="BOW7" s="52"/>
      <c r="BOX7" s="52"/>
      <c r="BOY7" s="52"/>
      <c r="BOZ7" s="52"/>
      <c r="BPA7" s="52"/>
      <c r="BPB7" s="52"/>
      <c r="BPC7" s="52"/>
      <c r="BPD7" s="52"/>
      <c r="BPE7" s="52"/>
      <c r="BPF7" s="52"/>
      <c r="BPG7" s="52"/>
      <c r="BPH7" s="52"/>
      <c r="BPI7" s="52"/>
      <c r="BPJ7" s="52"/>
      <c r="BPK7" s="52"/>
      <c r="BPL7" s="52"/>
      <c r="BPM7" s="52"/>
      <c r="BPN7" s="52"/>
      <c r="BPO7" s="52"/>
      <c r="BPP7" s="52"/>
      <c r="BPQ7" s="52"/>
      <c r="BPR7" s="52"/>
      <c r="BPS7" s="52"/>
      <c r="BPT7" s="52"/>
      <c r="BPU7" s="52"/>
      <c r="BPV7" s="52"/>
      <c r="BPW7" s="52"/>
      <c r="BPX7" s="52"/>
      <c r="BPY7" s="52"/>
      <c r="BPZ7" s="52"/>
      <c r="BQA7" s="52"/>
      <c r="BQB7" s="52"/>
      <c r="BQC7" s="52"/>
      <c r="BQD7" s="52"/>
      <c r="BQE7" s="52"/>
      <c r="BQF7" s="52"/>
      <c r="BQG7" s="52"/>
      <c r="BQH7" s="52"/>
      <c r="BQI7" s="52"/>
      <c r="BQJ7" s="52"/>
      <c r="BQK7" s="52"/>
      <c r="BQL7" s="52"/>
      <c r="BQM7" s="52"/>
      <c r="BQN7" s="52"/>
      <c r="BQO7" s="52"/>
      <c r="BQP7" s="52"/>
      <c r="BQQ7" s="52"/>
      <c r="BQR7" s="52"/>
      <c r="BQS7" s="52"/>
      <c r="BQT7" s="52"/>
      <c r="BQU7" s="52"/>
      <c r="BQV7" s="52"/>
      <c r="BQW7" s="52"/>
      <c r="BQX7" s="52"/>
      <c r="BQY7" s="52"/>
      <c r="BQZ7" s="52"/>
      <c r="BRA7" s="52"/>
      <c r="BRB7" s="52"/>
      <c r="BRC7" s="52"/>
      <c r="BRD7" s="52"/>
      <c r="BRE7" s="52"/>
      <c r="BRF7" s="52"/>
      <c r="BRG7" s="52"/>
      <c r="BRH7" s="52"/>
      <c r="BRI7" s="52"/>
      <c r="BRJ7" s="52"/>
      <c r="BRK7" s="52"/>
      <c r="BRL7" s="52"/>
      <c r="BRM7" s="52"/>
      <c r="BRN7" s="52"/>
      <c r="BRO7" s="52"/>
      <c r="BRP7" s="52"/>
      <c r="BRQ7" s="52"/>
      <c r="BRR7" s="52"/>
      <c r="BRS7" s="52"/>
      <c r="BRT7" s="52"/>
      <c r="BRU7" s="52"/>
      <c r="BRV7" s="52"/>
      <c r="BRW7" s="52"/>
      <c r="BRX7" s="52"/>
      <c r="BRY7" s="52"/>
      <c r="BRZ7" s="52"/>
      <c r="BSA7" s="52"/>
      <c r="BSB7" s="52"/>
      <c r="BSC7" s="52"/>
      <c r="BSD7" s="52"/>
      <c r="BSE7" s="52"/>
      <c r="BSF7" s="52"/>
      <c r="BSG7" s="52"/>
      <c r="BSH7" s="52"/>
      <c r="BSI7" s="52"/>
      <c r="BSJ7" s="52"/>
      <c r="BSK7" s="52"/>
      <c r="BSL7" s="52"/>
      <c r="BSM7" s="52"/>
      <c r="BSN7" s="52"/>
      <c r="BSO7" s="52"/>
      <c r="BSP7" s="52"/>
      <c r="BSQ7" s="52"/>
      <c r="BSR7" s="52"/>
      <c r="BSS7" s="52"/>
      <c r="BST7" s="52"/>
      <c r="BSU7" s="52"/>
      <c r="BSV7" s="52"/>
      <c r="BSW7" s="52"/>
      <c r="BSX7" s="52"/>
      <c r="BSY7" s="52"/>
      <c r="BSZ7" s="52"/>
      <c r="BTA7" s="52"/>
      <c r="BTB7" s="52"/>
      <c r="BTC7" s="52"/>
      <c r="BTD7" s="52"/>
      <c r="BTE7" s="52"/>
      <c r="BTF7" s="52"/>
      <c r="BTG7" s="52"/>
      <c r="BTH7" s="52"/>
      <c r="BTI7" s="52"/>
      <c r="BTJ7" s="52"/>
      <c r="BTK7" s="52"/>
      <c r="BTL7" s="52"/>
      <c r="BTM7" s="52"/>
      <c r="BTN7" s="52"/>
      <c r="BTO7" s="52"/>
      <c r="BTP7" s="52"/>
      <c r="BTQ7" s="52"/>
      <c r="BTR7" s="52"/>
      <c r="BTS7" s="52"/>
      <c r="BTT7" s="52"/>
      <c r="BTU7" s="52"/>
      <c r="BTV7" s="52"/>
      <c r="BTW7" s="52"/>
      <c r="BTX7" s="52"/>
      <c r="BTY7" s="52"/>
      <c r="BTZ7" s="52"/>
      <c r="BUA7" s="52"/>
      <c r="BUB7" s="52"/>
      <c r="BUC7" s="52"/>
      <c r="BUD7" s="52"/>
      <c r="BUE7" s="52"/>
      <c r="BUF7" s="52"/>
      <c r="BUG7" s="52"/>
      <c r="BUH7" s="52"/>
      <c r="BUI7" s="52"/>
      <c r="BUJ7" s="52"/>
      <c r="BUK7" s="52"/>
      <c r="BUL7" s="52"/>
      <c r="BUM7" s="52"/>
      <c r="BUN7" s="52"/>
      <c r="BUO7" s="52"/>
      <c r="BUP7" s="52"/>
      <c r="BUQ7" s="52"/>
      <c r="BUR7" s="52"/>
      <c r="BUS7" s="52"/>
      <c r="BUT7" s="52"/>
      <c r="BUU7" s="52"/>
      <c r="BUV7" s="52"/>
      <c r="BUW7" s="52"/>
      <c r="BUX7" s="52"/>
      <c r="BUY7" s="52"/>
      <c r="BUZ7" s="52"/>
      <c r="BVA7" s="52"/>
      <c r="BVB7" s="52"/>
      <c r="BVC7" s="52"/>
      <c r="BVD7" s="52"/>
      <c r="BVE7" s="52"/>
      <c r="BVF7" s="52"/>
      <c r="BVG7" s="52"/>
      <c r="BVH7" s="52"/>
      <c r="BVI7" s="52"/>
      <c r="BVJ7" s="52"/>
      <c r="BVK7" s="52"/>
      <c r="BVL7" s="52"/>
      <c r="BVM7" s="52"/>
      <c r="BVN7" s="52"/>
      <c r="BVO7" s="52"/>
      <c r="BVP7" s="52"/>
      <c r="BVQ7" s="52"/>
      <c r="BVR7" s="52"/>
      <c r="BVS7" s="52"/>
      <c r="BVT7" s="52"/>
      <c r="BVU7" s="52"/>
      <c r="BVV7" s="52"/>
      <c r="BVW7" s="52"/>
      <c r="BVX7" s="52"/>
      <c r="BVY7" s="52"/>
      <c r="BVZ7" s="52"/>
      <c r="BWA7" s="52"/>
      <c r="BWB7" s="52"/>
      <c r="BWC7" s="52"/>
      <c r="BWD7" s="52"/>
      <c r="BWE7" s="52"/>
      <c r="BWF7" s="52"/>
      <c r="BWG7" s="52"/>
      <c r="BWH7" s="52"/>
      <c r="BWI7" s="52"/>
      <c r="BWJ7" s="52"/>
      <c r="BWK7" s="52"/>
      <c r="BWL7" s="52"/>
      <c r="BWM7" s="52"/>
      <c r="BWN7" s="52"/>
      <c r="BWO7" s="52"/>
      <c r="BWP7" s="52"/>
      <c r="BWQ7" s="52"/>
      <c r="BWR7" s="52"/>
      <c r="BWS7" s="52"/>
      <c r="BWT7" s="52"/>
      <c r="BWU7" s="52"/>
      <c r="BWV7" s="52"/>
      <c r="BWW7" s="52"/>
      <c r="BWX7" s="52"/>
      <c r="BWY7" s="52"/>
      <c r="BWZ7" s="52"/>
      <c r="BXA7" s="52"/>
      <c r="BXB7" s="52"/>
      <c r="BXC7" s="52"/>
      <c r="BXD7" s="52"/>
      <c r="BXE7" s="52"/>
      <c r="BXF7" s="52"/>
      <c r="BXG7" s="52"/>
      <c r="BXH7" s="52"/>
      <c r="BXI7" s="52"/>
      <c r="BXJ7" s="52"/>
      <c r="BXK7" s="52"/>
      <c r="BXL7" s="52"/>
      <c r="BXM7" s="52"/>
      <c r="BXN7" s="52"/>
      <c r="BXO7" s="52"/>
      <c r="BXP7" s="52"/>
      <c r="BXQ7" s="52"/>
      <c r="BXR7" s="52"/>
      <c r="BXS7" s="52"/>
      <c r="BXT7" s="52"/>
      <c r="BXU7" s="52"/>
      <c r="BXV7" s="52"/>
      <c r="BXW7" s="52"/>
      <c r="BXX7" s="52"/>
      <c r="BXY7" s="52"/>
      <c r="BXZ7" s="52"/>
      <c r="BYA7" s="52"/>
      <c r="BYB7" s="52"/>
      <c r="BYC7" s="52"/>
      <c r="BYD7" s="52"/>
      <c r="BYE7" s="52"/>
      <c r="BYF7" s="52"/>
      <c r="BYG7" s="52"/>
      <c r="BYH7" s="52"/>
      <c r="BYI7" s="52"/>
      <c r="BYJ7" s="52"/>
      <c r="BYK7" s="52"/>
      <c r="BYL7" s="52"/>
      <c r="BYM7" s="52"/>
      <c r="BYN7" s="52"/>
      <c r="BYO7" s="52"/>
      <c r="BYP7" s="52"/>
      <c r="BYQ7" s="52"/>
      <c r="BYR7" s="52"/>
      <c r="BYS7" s="52"/>
      <c r="BYT7" s="52"/>
      <c r="BYU7" s="52"/>
      <c r="BYV7" s="52"/>
      <c r="BYW7" s="52"/>
      <c r="BYX7" s="52"/>
      <c r="BYY7" s="52"/>
      <c r="BYZ7" s="52"/>
      <c r="BZA7" s="52"/>
      <c r="BZB7" s="52"/>
      <c r="BZC7" s="52"/>
      <c r="BZD7" s="52"/>
      <c r="BZE7" s="52"/>
      <c r="BZF7" s="52"/>
      <c r="BZG7" s="52"/>
      <c r="BZH7" s="52"/>
      <c r="BZI7" s="52"/>
      <c r="BZJ7" s="52"/>
      <c r="BZK7" s="52"/>
      <c r="BZL7" s="52"/>
      <c r="BZM7" s="52"/>
      <c r="BZN7" s="52"/>
      <c r="BZO7" s="52"/>
      <c r="BZP7" s="52"/>
      <c r="BZQ7" s="52"/>
      <c r="BZR7" s="52"/>
      <c r="BZS7" s="52"/>
      <c r="BZT7" s="52"/>
      <c r="BZU7" s="52"/>
      <c r="BZV7" s="52"/>
      <c r="BZW7" s="52"/>
      <c r="BZX7" s="52"/>
      <c r="BZY7" s="52"/>
      <c r="BZZ7" s="52"/>
      <c r="CAA7" s="52"/>
      <c r="CAB7" s="52"/>
      <c r="CAC7" s="52"/>
      <c r="CAD7" s="52"/>
      <c r="CAE7" s="52"/>
      <c r="CAF7" s="52"/>
      <c r="CAG7" s="52"/>
      <c r="CAH7" s="52"/>
      <c r="CAI7" s="52"/>
      <c r="CAJ7" s="52"/>
      <c r="CAK7" s="52"/>
      <c r="CAL7" s="52"/>
      <c r="CAM7" s="52"/>
      <c r="CAN7" s="52"/>
      <c r="CAO7" s="52"/>
      <c r="CAP7" s="52"/>
      <c r="CAQ7" s="52"/>
      <c r="CAR7" s="52"/>
      <c r="CAS7" s="52"/>
      <c r="CAT7" s="52"/>
      <c r="CAU7" s="52"/>
      <c r="CAV7" s="52"/>
      <c r="CAW7" s="52"/>
      <c r="CAX7" s="52"/>
      <c r="CAY7" s="52"/>
      <c r="CAZ7" s="52"/>
      <c r="CBA7" s="52"/>
      <c r="CBB7" s="52"/>
      <c r="CBC7" s="52"/>
      <c r="CBD7" s="52"/>
      <c r="CBE7" s="52"/>
      <c r="CBF7" s="52"/>
      <c r="CBG7" s="52"/>
      <c r="CBH7" s="52"/>
      <c r="CBI7" s="52"/>
      <c r="CBJ7" s="52"/>
      <c r="CBK7" s="52"/>
      <c r="CBL7" s="52"/>
      <c r="CBM7" s="52"/>
      <c r="CBN7" s="52"/>
      <c r="CBO7" s="52"/>
      <c r="CBP7" s="52"/>
      <c r="CBQ7" s="52"/>
      <c r="CBR7" s="52"/>
      <c r="CBS7" s="52"/>
      <c r="CBT7" s="52"/>
      <c r="CBU7" s="52"/>
      <c r="CBV7" s="52"/>
      <c r="CBW7" s="52"/>
      <c r="CBX7" s="52"/>
      <c r="CBY7" s="52"/>
      <c r="CBZ7" s="52"/>
      <c r="CCA7" s="52"/>
      <c r="CCB7" s="52"/>
      <c r="CCC7" s="52"/>
      <c r="CCD7" s="52"/>
      <c r="CCE7" s="52"/>
      <c r="CCF7" s="52"/>
      <c r="CCG7" s="52"/>
      <c r="CCH7" s="52"/>
      <c r="CCI7" s="52"/>
      <c r="CCJ7" s="52"/>
      <c r="CCK7" s="52"/>
      <c r="CCL7" s="52"/>
      <c r="CCM7" s="52"/>
      <c r="CCN7" s="52"/>
      <c r="CCO7" s="52"/>
      <c r="CCP7" s="52"/>
      <c r="CCQ7" s="52"/>
      <c r="CCR7" s="52"/>
      <c r="CCS7" s="52"/>
      <c r="CCT7" s="52"/>
      <c r="CCU7" s="52"/>
      <c r="CCV7" s="52"/>
      <c r="CCW7" s="52"/>
      <c r="CCX7" s="52"/>
      <c r="CCY7" s="52"/>
      <c r="CCZ7" s="52"/>
      <c r="CDA7" s="52"/>
      <c r="CDB7" s="52"/>
      <c r="CDC7" s="52"/>
      <c r="CDD7" s="52"/>
      <c r="CDE7" s="52"/>
      <c r="CDF7" s="52"/>
      <c r="CDG7" s="52"/>
      <c r="CDH7" s="52"/>
      <c r="CDI7" s="52"/>
      <c r="CDJ7" s="52"/>
      <c r="CDK7" s="52"/>
      <c r="CDL7" s="52"/>
      <c r="CDM7" s="52"/>
      <c r="CDN7" s="52"/>
      <c r="CDO7" s="52"/>
      <c r="CDP7" s="52"/>
      <c r="CDQ7" s="52"/>
      <c r="CDR7" s="52"/>
      <c r="CDS7" s="52"/>
      <c r="CDT7" s="52"/>
      <c r="CDU7" s="52"/>
      <c r="CDV7" s="52"/>
      <c r="CDW7" s="52"/>
      <c r="CDX7" s="52"/>
      <c r="CDY7" s="52"/>
      <c r="CDZ7" s="52"/>
      <c r="CEA7" s="52"/>
      <c r="CEB7" s="52"/>
      <c r="CEC7" s="52"/>
      <c r="CED7" s="52"/>
      <c r="CEE7" s="52"/>
      <c r="CEF7" s="52"/>
      <c r="CEG7" s="52"/>
      <c r="CEH7" s="52"/>
      <c r="CEI7" s="52"/>
      <c r="CEJ7" s="52"/>
      <c r="CEK7" s="52"/>
      <c r="CEL7" s="52"/>
      <c r="CEM7" s="52"/>
      <c r="CEN7" s="52"/>
      <c r="CEO7" s="52"/>
      <c r="CEP7" s="52"/>
      <c r="CEQ7" s="52"/>
      <c r="CER7" s="52"/>
      <c r="CES7" s="52"/>
      <c r="CET7" s="52"/>
      <c r="CEU7" s="52"/>
      <c r="CEV7" s="52"/>
      <c r="CEW7" s="52"/>
      <c r="CEX7" s="52"/>
      <c r="CEY7" s="52"/>
      <c r="CEZ7" s="52"/>
      <c r="CFA7" s="52"/>
      <c r="CFB7" s="52"/>
      <c r="CFC7" s="52"/>
      <c r="CFD7" s="52"/>
      <c r="CFE7" s="52"/>
      <c r="CFF7" s="52"/>
      <c r="CFG7" s="52"/>
      <c r="CFH7" s="52"/>
      <c r="CFI7" s="52"/>
      <c r="CFJ7" s="52"/>
      <c r="CFK7" s="52"/>
      <c r="CFL7" s="52"/>
      <c r="CFM7" s="52"/>
      <c r="CFN7" s="52"/>
      <c r="CFO7" s="52"/>
      <c r="CFP7" s="52"/>
      <c r="CFQ7" s="52"/>
      <c r="CFR7" s="52"/>
      <c r="CFS7" s="52"/>
      <c r="CFT7" s="52"/>
      <c r="CFU7" s="52"/>
      <c r="CFV7" s="52"/>
      <c r="CFW7" s="52"/>
      <c r="CFX7" s="52"/>
      <c r="CFY7" s="52"/>
      <c r="CFZ7" s="52"/>
      <c r="CGA7" s="52"/>
      <c r="CGB7" s="52"/>
      <c r="CGC7" s="52"/>
      <c r="CGD7" s="52"/>
      <c r="CGE7" s="52"/>
      <c r="CGF7" s="52"/>
      <c r="CGG7" s="52"/>
      <c r="CGH7" s="52"/>
      <c r="CGI7" s="52"/>
      <c r="CGJ7" s="52"/>
      <c r="CGK7" s="52"/>
      <c r="CGL7" s="52"/>
      <c r="CGM7" s="52"/>
      <c r="CGN7" s="52"/>
      <c r="CGO7" s="52"/>
      <c r="CGP7" s="52"/>
      <c r="CGQ7" s="52"/>
      <c r="CGR7" s="52"/>
      <c r="CGS7" s="52"/>
      <c r="CGT7" s="52"/>
      <c r="CGU7" s="52"/>
      <c r="CGV7" s="52"/>
      <c r="CGW7" s="52"/>
      <c r="CGX7" s="52"/>
      <c r="CGY7" s="52"/>
      <c r="CGZ7" s="52"/>
      <c r="CHA7" s="52"/>
      <c r="CHB7" s="52"/>
      <c r="CHC7" s="52"/>
      <c r="CHD7" s="52"/>
      <c r="CHE7" s="52"/>
      <c r="CHF7" s="52"/>
      <c r="CHG7" s="52"/>
      <c r="CHH7" s="52"/>
      <c r="CHI7" s="52"/>
      <c r="CHJ7" s="52"/>
      <c r="CHK7" s="52"/>
      <c r="CHL7" s="52"/>
      <c r="CHM7" s="52"/>
      <c r="CHN7" s="52"/>
      <c r="CHO7" s="52"/>
      <c r="CHP7" s="52"/>
      <c r="CHQ7" s="52"/>
      <c r="CHR7" s="52"/>
      <c r="CHS7" s="52"/>
      <c r="CHT7" s="52"/>
      <c r="CHU7" s="52"/>
      <c r="CHV7" s="52"/>
      <c r="CHW7" s="52"/>
      <c r="CHX7" s="52"/>
      <c r="CHY7" s="52"/>
      <c r="CHZ7" s="52"/>
      <c r="CIA7" s="52"/>
      <c r="CIB7" s="52"/>
      <c r="CIC7" s="52"/>
      <c r="CID7" s="52"/>
      <c r="CIE7" s="52"/>
      <c r="CIF7" s="52"/>
      <c r="CIG7" s="52"/>
      <c r="CIH7" s="52"/>
      <c r="CII7" s="52"/>
      <c r="CIJ7" s="52"/>
      <c r="CIK7" s="52"/>
      <c r="CIL7" s="52"/>
      <c r="CIM7" s="52"/>
      <c r="CIN7" s="52"/>
      <c r="CIO7" s="52"/>
      <c r="CIP7" s="52"/>
      <c r="CIQ7" s="52"/>
      <c r="CIR7" s="52"/>
      <c r="CIS7" s="52"/>
      <c r="CIT7" s="52"/>
      <c r="CIU7" s="52"/>
      <c r="CIV7" s="52"/>
      <c r="CIW7" s="52"/>
      <c r="CIX7" s="52"/>
      <c r="CIY7" s="52"/>
      <c r="CIZ7" s="52"/>
      <c r="CJA7" s="52"/>
      <c r="CJB7" s="52"/>
      <c r="CJC7" s="52"/>
      <c r="CJD7" s="52"/>
      <c r="CJE7" s="52"/>
      <c r="CJF7" s="52"/>
      <c r="CJG7" s="52"/>
      <c r="CJH7" s="52"/>
      <c r="CJI7" s="52"/>
      <c r="CJJ7" s="52"/>
      <c r="CJK7" s="52"/>
      <c r="CJL7" s="52"/>
      <c r="CJM7" s="52"/>
      <c r="CJN7" s="52"/>
      <c r="CJO7" s="52"/>
      <c r="CJP7" s="52"/>
      <c r="CJQ7" s="52"/>
      <c r="CJR7" s="52"/>
      <c r="CJS7" s="52"/>
      <c r="CJT7" s="52"/>
      <c r="CJU7" s="52"/>
      <c r="CJV7" s="52"/>
      <c r="CJW7" s="52"/>
      <c r="CJX7" s="52"/>
      <c r="CJY7" s="52"/>
      <c r="CJZ7" s="52"/>
      <c r="CKA7" s="52"/>
      <c r="CKB7" s="52"/>
      <c r="CKC7" s="52"/>
      <c r="CKD7" s="52"/>
      <c r="CKE7" s="52"/>
      <c r="CKF7" s="52"/>
      <c r="CKG7" s="52"/>
      <c r="CKH7" s="52"/>
      <c r="CKI7" s="52"/>
      <c r="CKJ7" s="52"/>
      <c r="CKK7" s="52"/>
      <c r="CKL7" s="52"/>
      <c r="CKM7" s="52"/>
      <c r="CKN7" s="52"/>
      <c r="CKO7" s="52"/>
      <c r="CKP7" s="52"/>
      <c r="CKQ7" s="52"/>
      <c r="CKR7" s="52"/>
      <c r="CKS7" s="52"/>
      <c r="CKT7" s="52"/>
      <c r="CKU7" s="52"/>
      <c r="CKV7" s="52"/>
      <c r="CKW7" s="52"/>
      <c r="CKX7" s="52"/>
      <c r="CKY7" s="52"/>
      <c r="CKZ7" s="52"/>
      <c r="CLA7" s="52"/>
      <c r="CLB7" s="52"/>
      <c r="CLC7" s="52"/>
      <c r="CLD7" s="52"/>
      <c r="CLE7" s="52"/>
      <c r="CLF7" s="52"/>
      <c r="CLG7" s="52"/>
      <c r="CLH7" s="52"/>
      <c r="CLI7" s="52"/>
      <c r="CLJ7" s="52"/>
      <c r="CLK7" s="52"/>
      <c r="CLL7" s="52"/>
      <c r="CLM7" s="52"/>
      <c r="CLN7" s="52"/>
      <c r="CLO7" s="52"/>
      <c r="CLP7" s="52"/>
      <c r="CLQ7" s="52"/>
      <c r="CLR7" s="52"/>
      <c r="CLS7" s="52"/>
      <c r="CLT7" s="52"/>
      <c r="CLU7" s="52"/>
      <c r="CLV7" s="52"/>
      <c r="CLW7" s="52"/>
      <c r="CLX7" s="52"/>
      <c r="CLY7" s="52"/>
      <c r="CLZ7" s="52"/>
      <c r="CMA7" s="52"/>
      <c r="CMB7" s="52"/>
      <c r="CMC7" s="52"/>
      <c r="CMD7" s="52"/>
      <c r="CME7" s="52"/>
      <c r="CMF7" s="52"/>
      <c r="CMG7" s="52"/>
      <c r="CMH7" s="52"/>
      <c r="CMI7" s="52"/>
      <c r="CMJ7" s="52"/>
      <c r="CMK7" s="52"/>
      <c r="CML7" s="52"/>
      <c r="CMM7" s="52"/>
      <c r="CMN7" s="52"/>
      <c r="CMO7" s="52"/>
      <c r="CMP7" s="52"/>
      <c r="CMQ7" s="52"/>
      <c r="CMR7" s="52"/>
      <c r="CMS7" s="52"/>
      <c r="CMT7" s="52"/>
      <c r="CMU7" s="52"/>
      <c r="CMV7" s="52"/>
      <c r="CMW7" s="52"/>
      <c r="CMX7" s="52"/>
      <c r="CMY7" s="52"/>
      <c r="CMZ7" s="52"/>
      <c r="CNA7" s="52"/>
      <c r="CNB7" s="52"/>
      <c r="CNC7" s="52"/>
      <c r="CND7" s="52"/>
      <c r="CNE7" s="52"/>
      <c r="CNF7" s="52"/>
      <c r="CNG7" s="52"/>
      <c r="CNH7" s="52"/>
      <c r="CNI7" s="52"/>
      <c r="CNJ7" s="52"/>
      <c r="CNK7" s="52"/>
      <c r="CNL7" s="52"/>
      <c r="CNM7" s="52"/>
      <c r="CNN7" s="52"/>
      <c r="CNO7" s="52"/>
      <c r="CNP7" s="52"/>
      <c r="CNQ7" s="52"/>
      <c r="CNR7" s="52"/>
      <c r="CNS7" s="52"/>
      <c r="CNT7" s="52"/>
      <c r="CNU7" s="52"/>
      <c r="CNV7" s="52"/>
      <c r="CNW7" s="52"/>
      <c r="CNX7" s="52"/>
      <c r="CNY7" s="52"/>
      <c r="CNZ7" s="52"/>
      <c r="COA7" s="52"/>
      <c r="COB7" s="52"/>
      <c r="COC7" s="52"/>
      <c r="COD7" s="52"/>
      <c r="COE7" s="52"/>
      <c r="COF7" s="52"/>
      <c r="COG7" s="52"/>
      <c r="COH7" s="52"/>
      <c r="COI7" s="52"/>
      <c r="COJ7" s="52"/>
      <c r="COK7" s="52"/>
      <c r="COL7" s="52"/>
      <c r="COM7" s="52"/>
      <c r="CON7" s="52"/>
      <c r="COO7" s="52"/>
      <c r="COP7" s="52"/>
      <c r="COQ7" s="52"/>
      <c r="COR7" s="52"/>
      <c r="COS7" s="52"/>
      <c r="COT7" s="52"/>
      <c r="COU7" s="52"/>
      <c r="COV7" s="52"/>
      <c r="COW7" s="52"/>
      <c r="COX7" s="52"/>
      <c r="COY7" s="52"/>
      <c r="COZ7" s="52"/>
      <c r="CPA7" s="52"/>
      <c r="CPB7" s="52"/>
      <c r="CPC7" s="52"/>
      <c r="CPD7" s="52"/>
      <c r="CPE7" s="52"/>
      <c r="CPF7" s="52"/>
      <c r="CPG7" s="52"/>
      <c r="CPH7" s="52"/>
      <c r="CPI7" s="52"/>
      <c r="CPJ7" s="52"/>
      <c r="CPK7" s="52"/>
      <c r="CPL7" s="52"/>
      <c r="CPM7" s="52"/>
      <c r="CPN7" s="52"/>
      <c r="CPO7" s="52"/>
      <c r="CPP7" s="52"/>
      <c r="CPQ7" s="52"/>
      <c r="CPR7" s="52"/>
      <c r="CPS7" s="52"/>
      <c r="CPT7" s="52"/>
      <c r="CPU7" s="52"/>
      <c r="CPV7" s="52"/>
      <c r="CPW7" s="52"/>
      <c r="CPX7" s="52"/>
      <c r="CPY7" s="52"/>
      <c r="CPZ7" s="52"/>
      <c r="CQA7" s="52"/>
      <c r="CQB7" s="52"/>
      <c r="CQC7" s="52"/>
      <c r="CQD7" s="52"/>
      <c r="CQE7" s="52"/>
      <c r="CQF7" s="52"/>
      <c r="CQG7" s="52"/>
      <c r="CQH7" s="52"/>
      <c r="CQI7" s="52"/>
      <c r="CQJ7" s="52"/>
      <c r="CQK7" s="52"/>
      <c r="CQL7" s="52"/>
      <c r="CQM7" s="52"/>
      <c r="CQN7" s="52"/>
      <c r="CQO7" s="52"/>
      <c r="CQP7" s="52"/>
      <c r="CQQ7" s="52"/>
      <c r="CQR7" s="52"/>
      <c r="CQS7" s="52"/>
      <c r="CQT7" s="52"/>
      <c r="CQU7" s="52"/>
      <c r="CQV7" s="52"/>
      <c r="CQW7" s="52"/>
      <c r="CQX7" s="52"/>
      <c r="CQY7" s="52"/>
      <c r="CQZ7" s="52"/>
      <c r="CRA7" s="52"/>
      <c r="CRB7" s="52"/>
      <c r="CRC7" s="52"/>
      <c r="CRD7" s="52"/>
      <c r="CRE7" s="52"/>
      <c r="CRF7" s="52"/>
      <c r="CRG7" s="52"/>
      <c r="CRH7" s="52"/>
      <c r="CRI7" s="52"/>
      <c r="CRJ7" s="52"/>
      <c r="CRK7" s="52"/>
      <c r="CRL7" s="52"/>
      <c r="CRM7" s="52"/>
      <c r="CRN7" s="52"/>
      <c r="CRO7" s="52"/>
      <c r="CRP7" s="52"/>
      <c r="CRQ7" s="52"/>
      <c r="CRR7" s="52"/>
      <c r="CRS7" s="52"/>
      <c r="CRT7" s="52"/>
      <c r="CRU7" s="52"/>
      <c r="CRV7" s="52"/>
      <c r="CRW7" s="52"/>
      <c r="CRX7" s="52"/>
      <c r="CRY7" s="52"/>
      <c r="CRZ7" s="52"/>
      <c r="CSA7" s="52"/>
      <c r="CSB7" s="52"/>
      <c r="CSC7" s="52"/>
      <c r="CSD7" s="52"/>
      <c r="CSE7" s="52"/>
      <c r="CSF7" s="52"/>
      <c r="CSG7" s="52"/>
      <c r="CSH7" s="52"/>
      <c r="CSI7" s="52"/>
      <c r="CSJ7" s="52"/>
      <c r="CSK7" s="52"/>
      <c r="CSL7" s="52"/>
      <c r="CSM7" s="52"/>
      <c r="CSN7" s="52"/>
      <c r="CSO7" s="52"/>
      <c r="CSP7" s="52"/>
      <c r="CSQ7" s="52"/>
      <c r="CSR7" s="52"/>
      <c r="CSS7" s="52"/>
      <c r="CST7" s="52"/>
      <c r="CSU7" s="52"/>
      <c r="CSV7" s="52"/>
      <c r="CSW7" s="52"/>
      <c r="CSX7" s="52"/>
      <c r="CSY7" s="52"/>
      <c r="CSZ7" s="52"/>
      <c r="CTA7" s="52"/>
      <c r="CTB7" s="52"/>
      <c r="CTC7" s="52"/>
      <c r="CTD7" s="52"/>
      <c r="CTE7" s="52"/>
      <c r="CTF7" s="52"/>
      <c r="CTG7" s="52"/>
      <c r="CTH7" s="52"/>
      <c r="CTI7" s="52"/>
      <c r="CTJ7" s="52"/>
      <c r="CTK7" s="52"/>
      <c r="CTL7" s="52"/>
      <c r="CTM7" s="52"/>
      <c r="CTN7" s="52"/>
      <c r="CTO7" s="52"/>
      <c r="CTP7" s="52"/>
      <c r="CTQ7" s="52"/>
      <c r="CTR7" s="52"/>
      <c r="CTS7" s="52"/>
      <c r="CTT7" s="52"/>
      <c r="CTU7" s="52"/>
      <c r="CTV7" s="52"/>
      <c r="CTW7" s="52"/>
      <c r="CTX7" s="52"/>
      <c r="CTY7" s="52"/>
      <c r="CTZ7" s="52"/>
      <c r="CUA7" s="52"/>
      <c r="CUB7" s="52"/>
      <c r="CUC7" s="52"/>
      <c r="CUD7" s="52"/>
      <c r="CUE7" s="52"/>
      <c r="CUF7" s="52"/>
      <c r="CUG7" s="52"/>
      <c r="CUH7" s="52"/>
      <c r="CUI7" s="52"/>
      <c r="CUJ7" s="52"/>
      <c r="CUK7" s="52"/>
      <c r="CUL7" s="52"/>
      <c r="CUM7" s="52"/>
      <c r="CUN7" s="52"/>
      <c r="CUO7" s="52"/>
      <c r="CUP7" s="52"/>
      <c r="CUQ7" s="52"/>
      <c r="CUR7" s="52"/>
      <c r="CUS7" s="52"/>
      <c r="CUT7" s="52"/>
      <c r="CUU7" s="52"/>
      <c r="CUV7" s="52"/>
      <c r="CUW7" s="52"/>
      <c r="CUX7" s="52"/>
      <c r="CUY7" s="52"/>
      <c r="CUZ7" s="52"/>
      <c r="CVA7" s="52"/>
      <c r="CVB7" s="52"/>
      <c r="CVC7" s="52"/>
      <c r="CVD7" s="52"/>
      <c r="CVE7" s="52"/>
      <c r="CVF7" s="52"/>
      <c r="CVG7" s="52"/>
      <c r="CVH7" s="52"/>
      <c r="CVI7" s="52"/>
      <c r="CVJ7" s="52"/>
      <c r="CVK7" s="52"/>
      <c r="CVL7" s="52"/>
      <c r="CVM7" s="52"/>
      <c r="CVN7" s="52"/>
      <c r="CVO7" s="52"/>
      <c r="CVP7" s="52"/>
      <c r="CVQ7" s="52"/>
      <c r="CVR7" s="52"/>
      <c r="CVS7" s="52"/>
      <c r="CVT7" s="52"/>
      <c r="CVU7" s="52"/>
      <c r="CVV7" s="52"/>
      <c r="CVW7" s="52"/>
      <c r="CVX7" s="52"/>
      <c r="CVY7" s="52"/>
      <c r="CVZ7" s="52"/>
      <c r="CWA7" s="52"/>
      <c r="CWB7" s="52"/>
      <c r="CWC7" s="52"/>
      <c r="CWD7" s="52"/>
      <c r="CWE7" s="52"/>
      <c r="CWF7" s="52"/>
      <c r="CWG7" s="52"/>
      <c r="CWH7" s="52"/>
      <c r="CWI7" s="52"/>
      <c r="CWJ7" s="52"/>
      <c r="CWK7" s="52"/>
      <c r="CWL7" s="52"/>
      <c r="CWM7" s="52"/>
      <c r="CWN7" s="52"/>
      <c r="CWO7" s="52"/>
      <c r="CWP7" s="52"/>
      <c r="CWQ7" s="52"/>
      <c r="CWR7" s="52"/>
      <c r="CWS7" s="52"/>
      <c r="CWT7" s="52"/>
      <c r="CWU7" s="52"/>
      <c r="CWV7" s="52"/>
      <c r="CWW7" s="52"/>
      <c r="CWX7" s="52"/>
      <c r="CWY7" s="52"/>
      <c r="CWZ7" s="52"/>
      <c r="CXA7" s="52"/>
      <c r="CXB7" s="52"/>
      <c r="CXC7" s="52"/>
      <c r="CXD7" s="52"/>
      <c r="CXE7" s="52"/>
      <c r="CXF7" s="52"/>
      <c r="CXG7" s="52"/>
      <c r="CXH7" s="52"/>
      <c r="CXI7" s="52"/>
      <c r="CXJ7" s="52"/>
      <c r="CXK7" s="52"/>
      <c r="CXL7" s="52"/>
      <c r="CXM7" s="52"/>
      <c r="CXN7" s="52"/>
      <c r="CXO7" s="52"/>
      <c r="CXP7" s="52"/>
      <c r="CXQ7" s="52"/>
      <c r="CXR7" s="52"/>
      <c r="CXS7" s="52"/>
      <c r="CXT7" s="52"/>
      <c r="CXU7" s="52"/>
      <c r="CXV7" s="52"/>
      <c r="CXW7" s="52"/>
      <c r="CXX7" s="52"/>
      <c r="CXY7" s="52"/>
      <c r="CXZ7" s="52"/>
      <c r="CYA7" s="52"/>
      <c r="CYB7" s="52"/>
      <c r="CYC7" s="52"/>
      <c r="CYD7" s="52"/>
      <c r="CYE7" s="52"/>
      <c r="CYF7" s="52"/>
      <c r="CYG7" s="52"/>
      <c r="CYH7" s="52"/>
      <c r="CYI7" s="52"/>
      <c r="CYJ7" s="52"/>
      <c r="CYK7" s="52"/>
      <c r="CYL7" s="52"/>
      <c r="CYM7" s="52"/>
      <c r="CYN7" s="52"/>
      <c r="CYO7" s="52"/>
      <c r="CYP7" s="52"/>
      <c r="CYQ7" s="52"/>
      <c r="CYR7" s="52"/>
      <c r="CYS7" s="52"/>
      <c r="CYT7" s="52"/>
      <c r="CYU7" s="52"/>
      <c r="CYV7" s="52"/>
      <c r="CYW7" s="52"/>
      <c r="CYX7" s="52"/>
      <c r="CYY7" s="52"/>
      <c r="CYZ7" s="52"/>
      <c r="CZA7" s="52"/>
      <c r="CZB7" s="52"/>
      <c r="CZC7" s="52"/>
      <c r="CZD7" s="52"/>
      <c r="CZE7" s="52"/>
      <c r="CZF7" s="52"/>
      <c r="CZG7" s="52"/>
      <c r="CZH7" s="52"/>
      <c r="CZI7" s="52"/>
      <c r="CZJ7" s="52"/>
      <c r="CZK7" s="52"/>
      <c r="CZL7" s="52"/>
      <c r="CZM7" s="52"/>
      <c r="CZN7" s="52"/>
      <c r="CZO7" s="52"/>
      <c r="CZP7" s="52"/>
      <c r="CZQ7" s="52"/>
      <c r="CZR7" s="52"/>
      <c r="CZS7" s="52"/>
      <c r="CZT7" s="52"/>
      <c r="CZU7" s="52"/>
      <c r="CZV7" s="52"/>
      <c r="CZW7" s="52"/>
      <c r="CZX7" s="52"/>
      <c r="CZY7" s="52"/>
      <c r="CZZ7" s="52"/>
      <c r="DAA7" s="52"/>
      <c r="DAB7" s="52"/>
      <c r="DAC7" s="52"/>
      <c r="DAD7" s="52"/>
      <c r="DAE7" s="52"/>
      <c r="DAF7" s="52"/>
      <c r="DAG7" s="52"/>
      <c r="DAH7" s="52"/>
      <c r="DAI7" s="52"/>
      <c r="DAJ7" s="52"/>
      <c r="DAK7" s="52"/>
      <c r="DAL7" s="52"/>
      <c r="DAM7" s="52"/>
      <c r="DAN7" s="52"/>
      <c r="DAO7" s="52"/>
      <c r="DAP7" s="52"/>
      <c r="DAQ7" s="52"/>
      <c r="DAR7" s="52"/>
      <c r="DAS7" s="52"/>
      <c r="DAT7" s="52"/>
      <c r="DAU7" s="52"/>
      <c r="DAV7" s="52"/>
      <c r="DAW7" s="52"/>
      <c r="DAX7" s="52"/>
      <c r="DAY7" s="52"/>
      <c r="DAZ7" s="52"/>
      <c r="DBA7" s="52"/>
      <c r="DBB7" s="52"/>
      <c r="DBC7" s="52"/>
      <c r="DBD7" s="52"/>
      <c r="DBE7" s="52"/>
      <c r="DBF7" s="52"/>
      <c r="DBG7" s="52"/>
      <c r="DBH7" s="52"/>
      <c r="DBI7" s="52"/>
      <c r="DBJ7" s="52"/>
      <c r="DBK7" s="52"/>
      <c r="DBL7" s="52"/>
      <c r="DBM7" s="52"/>
      <c r="DBN7" s="52"/>
      <c r="DBO7" s="52"/>
      <c r="DBP7" s="52"/>
      <c r="DBQ7" s="52"/>
      <c r="DBR7" s="52"/>
      <c r="DBS7" s="52"/>
      <c r="DBT7" s="52"/>
      <c r="DBU7" s="52"/>
      <c r="DBV7" s="52"/>
      <c r="DBW7" s="52"/>
      <c r="DBX7" s="52"/>
      <c r="DBY7" s="52"/>
      <c r="DBZ7" s="52"/>
      <c r="DCA7" s="52"/>
      <c r="DCB7" s="52"/>
      <c r="DCC7" s="52"/>
      <c r="DCD7" s="52"/>
      <c r="DCE7" s="52"/>
      <c r="DCF7" s="52"/>
      <c r="DCG7" s="52"/>
      <c r="DCH7" s="52"/>
      <c r="DCI7" s="52"/>
      <c r="DCJ7" s="52"/>
      <c r="DCK7" s="52"/>
      <c r="DCL7" s="52"/>
      <c r="DCM7" s="52"/>
      <c r="DCN7" s="52"/>
      <c r="DCO7" s="52"/>
      <c r="DCP7" s="52"/>
      <c r="DCQ7" s="52"/>
      <c r="DCR7" s="52"/>
      <c r="DCS7" s="52"/>
      <c r="DCT7" s="52"/>
      <c r="DCU7" s="52"/>
      <c r="DCV7" s="52"/>
      <c r="DCW7" s="52"/>
      <c r="DCX7" s="52"/>
      <c r="DCY7" s="52"/>
      <c r="DCZ7" s="52"/>
      <c r="DDA7" s="52"/>
      <c r="DDB7" s="52"/>
      <c r="DDC7" s="52"/>
      <c r="DDD7" s="52"/>
      <c r="DDE7" s="52"/>
      <c r="DDF7" s="52"/>
      <c r="DDG7" s="52"/>
      <c r="DDH7" s="52"/>
      <c r="DDI7" s="52"/>
      <c r="DDJ7" s="52"/>
      <c r="DDK7" s="52"/>
      <c r="DDL7" s="52"/>
      <c r="DDM7" s="52"/>
      <c r="DDN7" s="52"/>
      <c r="DDO7" s="52"/>
      <c r="DDP7" s="52"/>
      <c r="DDQ7" s="52"/>
      <c r="DDR7" s="52"/>
      <c r="DDS7" s="52"/>
      <c r="DDT7" s="52"/>
      <c r="DDU7" s="52"/>
      <c r="DDV7" s="52"/>
      <c r="DDW7" s="52"/>
      <c r="DDX7" s="52"/>
      <c r="DDY7" s="52"/>
      <c r="DDZ7" s="52"/>
      <c r="DEA7" s="52"/>
      <c r="DEB7" s="52"/>
      <c r="DEC7" s="52"/>
      <c r="DED7" s="52"/>
      <c r="DEE7" s="52"/>
      <c r="DEF7" s="52"/>
      <c r="DEG7" s="52"/>
      <c r="DEH7" s="52"/>
      <c r="DEI7" s="52"/>
      <c r="DEJ7" s="52"/>
      <c r="DEK7" s="52"/>
      <c r="DEL7" s="52"/>
      <c r="DEM7" s="52"/>
      <c r="DEN7" s="52"/>
      <c r="DEO7" s="52"/>
      <c r="DEP7" s="52"/>
      <c r="DEQ7" s="52"/>
      <c r="DER7" s="52"/>
      <c r="DES7" s="52"/>
      <c r="DET7" s="52"/>
      <c r="DEU7" s="52"/>
      <c r="DEV7" s="52"/>
      <c r="DEW7" s="52"/>
      <c r="DEX7" s="52"/>
      <c r="DEY7" s="52"/>
      <c r="DEZ7" s="52"/>
      <c r="DFA7" s="52"/>
      <c r="DFB7" s="52"/>
      <c r="DFC7" s="52"/>
      <c r="DFD7" s="52"/>
      <c r="DFE7" s="52"/>
      <c r="DFF7" s="52"/>
      <c r="DFG7" s="52"/>
      <c r="DFH7" s="52"/>
      <c r="DFI7" s="52"/>
      <c r="DFJ7" s="52"/>
      <c r="DFK7" s="52"/>
      <c r="DFL7" s="52"/>
      <c r="DFM7" s="52"/>
      <c r="DFN7" s="52"/>
      <c r="DFO7" s="52"/>
      <c r="DFP7" s="52"/>
      <c r="DFQ7" s="52"/>
      <c r="DFR7" s="52"/>
      <c r="DFS7" s="52"/>
      <c r="DFT7" s="52"/>
      <c r="DFU7" s="52"/>
      <c r="DFV7" s="52"/>
      <c r="DFW7" s="52"/>
      <c r="DFX7" s="52"/>
      <c r="DFY7" s="52"/>
      <c r="DFZ7" s="52"/>
      <c r="DGA7" s="52"/>
      <c r="DGB7" s="52"/>
      <c r="DGC7" s="52"/>
      <c r="DGD7" s="52"/>
      <c r="DGE7" s="52"/>
      <c r="DGF7" s="52"/>
      <c r="DGG7" s="52"/>
      <c r="DGH7" s="52"/>
      <c r="DGI7" s="52"/>
      <c r="DGJ7" s="52"/>
      <c r="DGK7" s="52"/>
      <c r="DGL7" s="52"/>
      <c r="DGM7" s="52"/>
      <c r="DGN7" s="52"/>
      <c r="DGO7" s="52"/>
      <c r="DGP7" s="52"/>
      <c r="DGQ7" s="52"/>
      <c r="DGR7" s="52"/>
      <c r="DGS7" s="52"/>
      <c r="DGT7" s="52"/>
      <c r="DGU7" s="52"/>
      <c r="DGV7" s="52"/>
      <c r="DGW7" s="52"/>
      <c r="DGX7" s="52"/>
      <c r="DGY7" s="52"/>
      <c r="DGZ7" s="52"/>
      <c r="DHA7" s="52"/>
      <c r="DHB7" s="52"/>
      <c r="DHC7" s="52"/>
      <c r="DHD7" s="52"/>
      <c r="DHE7" s="52"/>
      <c r="DHF7" s="52"/>
      <c r="DHG7" s="52"/>
      <c r="DHH7" s="52"/>
      <c r="DHI7" s="52"/>
      <c r="DHJ7" s="52"/>
      <c r="DHK7" s="52"/>
      <c r="DHL7" s="52"/>
      <c r="DHM7" s="52"/>
      <c r="DHN7" s="52"/>
      <c r="DHO7" s="52"/>
      <c r="DHP7" s="52"/>
      <c r="DHQ7" s="52"/>
      <c r="DHR7" s="52"/>
      <c r="DHS7" s="52"/>
      <c r="DHT7" s="52"/>
      <c r="DHU7" s="52"/>
      <c r="DHV7" s="52"/>
      <c r="DHW7" s="52"/>
      <c r="DHX7" s="52"/>
      <c r="DHY7" s="52"/>
      <c r="DHZ7" s="52"/>
      <c r="DIA7" s="52"/>
      <c r="DIB7" s="52"/>
      <c r="DIC7" s="52"/>
      <c r="DID7" s="52"/>
      <c r="DIE7" s="52"/>
      <c r="DIF7" s="52"/>
      <c r="DIG7" s="52"/>
      <c r="DIH7" s="52"/>
      <c r="DII7" s="52"/>
      <c r="DIJ7" s="52"/>
      <c r="DIK7" s="52"/>
      <c r="DIL7" s="52"/>
      <c r="DIM7" s="52"/>
      <c r="DIN7" s="52"/>
      <c r="DIO7" s="52"/>
      <c r="DIP7" s="52"/>
      <c r="DIQ7" s="52"/>
      <c r="DIR7" s="52"/>
      <c r="DIS7" s="52"/>
      <c r="DIT7" s="52"/>
      <c r="DIU7" s="52"/>
      <c r="DIV7" s="52"/>
      <c r="DIW7" s="52"/>
      <c r="DIX7" s="52"/>
      <c r="DIY7" s="52"/>
      <c r="DIZ7" s="52"/>
      <c r="DJA7" s="52"/>
      <c r="DJB7" s="52"/>
      <c r="DJC7" s="52"/>
      <c r="DJD7" s="52"/>
      <c r="DJE7" s="52"/>
      <c r="DJF7" s="52"/>
      <c r="DJG7" s="52"/>
      <c r="DJH7" s="52"/>
      <c r="DJI7" s="52"/>
      <c r="DJJ7" s="52"/>
      <c r="DJK7" s="52"/>
      <c r="DJL7" s="52"/>
      <c r="DJM7" s="52"/>
      <c r="DJN7" s="52"/>
      <c r="DJO7" s="52"/>
      <c r="DJP7" s="52"/>
      <c r="DJQ7" s="52"/>
      <c r="DJR7" s="52"/>
      <c r="DJS7" s="52"/>
      <c r="DJT7" s="52"/>
      <c r="DJU7" s="52"/>
      <c r="DJV7" s="52"/>
      <c r="DJW7" s="52"/>
      <c r="DJX7" s="52"/>
      <c r="DJY7" s="52"/>
      <c r="DJZ7" s="52"/>
      <c r="DKA7" s="52"/>
      <c r="DKB7" s="52"/>
      <c r="DKC7" s="52"/>
      <c r="DKD7" s="52"/>
      <c r="DKE7" s="52"/>
      <c r="DKF7" s="52"/>
      <c r="DKG7" s="52"/>
      <c r="DKH7" s="52"/>
      <c r="DKI7" s="52"/>
      <c r="DKJ7" s="52"/>
      <c r="DKK7" s="52"/>
      <c r="DKL7" s="52"/>
      <c r="DKM7" s="52"/>
      <c r="DKN7" s="52"/>
      <c r="DKO7" s="52"/>
      <c r="DKP7" s="52"/>
      <c r="DKQ7" s="52"/>
      <c r="DKR7" s="52"/>
      <c r="DKS7" s="52"/>
      <c r="DKT7" s="52"/>
      <c r="DKU7" s="52"/>
      <c r="DKV7" s="52"/>
      <c r="DKW7" s="52"/>
      <c r="DKX7" s="52"/>
      <c r="DKY7" s="52"/>
      <c r="DKZ7" s="52"/>
      <c r="DLA7" s="52"/>
      <c r="DLB7" s="52"/>
      <c r="DLC7" s="52"/>
      <c r="DLD7" s="52"/>
      <c r="DLE7" s="52"/>
      <c r="DLF7" s="52"/>
      <c r="DLG7" s="52"/>
      <c r="DLH7" s="52"/>
      <c r="DLI7" s="52"/>
      <c r="DLJ7" s="52"/>
      <c r="DLK7" s="52"/>
      <c r="DLL7" s="52"/>
      <c r="DLM7" s="52"/>
      <c r="DLN7" s="52"/>
      <c r="DLO7" s="52"/>
      <c r="DLP7" s="52"/>
      <c r="DLQ7" s="52"/>
      <c r="DLR7" s="52"/>
      <c r="DLS7" s="52"/>
      <c r="DLT7" s="52"/>
      <c r="DLU7" s="52"/>
      <c r="DLV7" s="52"/>
      <c r="DLW7" s="52"/>
      <c r="DLX7" s="52"/>
      <c r="DLY7" s="52"/>
      <c r="DLZ7" s="52"/>
      <c r="DMA7" s="52"/>
      <c r="DMB7" s="52"/>
      <c r="DMC7" s="52"/>
      <c r="DMD7" s="52"/>
      <c r="DME7" s="52"/>
      <c r="DMF7" s="52"/>
      <c r="DMG7" s="52"/>
      <c r="DMH7" s="52"/>
      <c r="DMI7" s="52"/>
      <c r="DMJ7" s="52"/>
      <c r="DMK7" s="52"/>
      <c r="DML7" s="52"/>
      <c r="DMM7" s="52"/>
      <c r="DMN7" s="52"/>
      <c r="DMO7" s="52"/>
      <c r="DMP7" s="52"/>
      <c r="DMQ7" s="52"/>
      <c r="DMR7" s="52"/>
      <c r="DMS7" s="52"/>
      <c r="DMT7" s="52"/>
      <c r="DMU7" s="52"/>
      <c r="DMV7" s="52"/>
      <c r="DMW7" s="52"/>
      <c r="DMX7" s="52"/>
      <c r="DMY7" s="52"/>
      <c r="DMZ7" s="52"/>
      <c r="DNA7" s="52"/>
      <c r="DNB7" s="52"/>
      <c r="DNC7" s="52"/>
      <c r="DND7" s="52"/>
      <c r="DNE7" s="52"/>
      <c r="DNF7" s="52"/>
      <c r="DNG7" s="52"/>
      <c r="DNH7" s="52"/>
      <c r="DNI7" s="52"/>
      <c r="DNJ7" s="52"/>
      <c r="DNK7" s="52"/>
      <c r="DNL7" s="52"/>
      <c r="DNM7" s="52"/>
      <c r="DNN7" s="52"/>
      <c r="DNO7" s="52"/>
      <c r="DNP7" s="52"/>
      <c r="DNQ7" s="52"/>
      <c r="DNR7" s="52"/>
      <c r="DNS7" s="52"/>
      <c r="DNT7" s="52"/>
      <c r="DNU7" s="52"/>
      <c r="DNV7" s="52"/>
      <c r="DNW7" s="52"/>
      <c r="DNX7" s="52"/>
      <c r="DNY7" s="52"/>
      <c r="DNZ7" s="52"/>
      <c r="DOA7" s="52"/>
      <c r="DOB7" s="52"/>
      <c r="DOC7" s="52"/>
      <c r="DOD7" s="52"/>
      <c r="DOE7" s="52"/>
      <c r="DOF7" s="52"/>
      <c r="DOG7" s="52"/>
      <c r="DOH7" s="52"/>
      <c r="DOI7" s="52"/>
      <c r="DOJ7" s="52"/>
      <c r="DOK7" s="52"/>
      <c r="DOL7" s="52"/>
      <c r="DOM7" s="52"/>
      <c r="DON7" s="52"/>
      <c r="DOO7" s="52"/>
      <c r="DOP7" s="52"/>
      <c r="DOQ7" s="52"/>
      <c r="DOR7" s="52"/>
      <c r="DOS7" s="52"/>
      <c r="DOT7" s="52"/>
      <c r="DOU7" s="52"/>
      <c r="DOV7" s="52"/>
      <c r="DOW7" s="52"/>
      <c r="DOX7" s="52"/>
      <c r="DOY7" s="52"/>
      <c r="DOZ7" s="52"/>
      <c r="DPA7" s="52"/>
      <c r="DPB7" s="52"/>
      <c r="DPC7" s="52"/>
      <c r="DPD7" s="52"/>
      <c r="DPE7" s="52"/>
      <c r="DPF7" s="52"/>
      <c r="DPG7" s="52"/>
      <c r="DPH7" s="52"/>
      <c r="DPI7" s="52"/>
      <c r="DPJ7" s="52"/>
      <c r="DPK7" s="52"/>
      <c r="DPL7" s="52"/>
      <c r="DPM7" s="52"/>
      <c r="DPN7" s="52"/>
      <c r="DPO7" s="52"/>
      <c r="DPP7" s="52"/>
      <c r="DPQ7" s="52"/>
      <c r="DPR7" s="52"/>
      <c r="DPS7" s="52"/>
      <c r="DPT7" s="52"/>
      <c r="DPU7" s="52"/>
      <c r="DPV7" s="52"/>
      <c r="DPW7" s="52"/>
      <c r="DPX7" s="52"/>
      <c r="DPY7" s="52"/>
      <c r="DPZ7" s="52"/>
      <c r="DQA7" s="52"/>
      <c r="DQB7" s="52"/>
      <c r="DQC7" s="52"/>
      <c r="DQD7" s="52"/>
      <c r="DQE7" s="52"/>
      <c r="DQF7" s="52"/>
      <c r="DQG7" s="52"/>
      <c r="DQH7" s="52"/>
      <c r="DQI7" s="52"/>
      <c r="DQJ7" s="52"/>
      <c r="DQK7" s="52"/>
      <c r="DQL7" s="52"/>
      <c r="DQM7" s="52"/>
      <c r="DQN7" s="52"/>
      <c r="DQO7" s="52"/>
      <c r="DQP7" s="52"/>
      <c r="DQQ7" s="52"/>
      <c r="DQR7" s="52"/>
      <c r="DQS7" s="52"/>
      <c r="DQT7" s="52"/>
      <c r="DQU7" s="52"/>
      <c r="DQV7" s="52"/>
      <c r="DQW7" s="52"/>
      <c r="DQX7" s="52"/>
      <c r="DQY7" s="52"/>
      <c r="DQZ7" s="52"/>
      <c r="DRA7" s="52"/>
      <c r="DRB7" s="52"/>
      <c r="DRC7" s="52"/>
      <c r="DRD7" s="52"/>
      <c r="DRE7" s="52"/>
      <c r="DRF7" s="52"/>
      <c r="DRG7" s="52"/>
      <c r="DRH7" s="52"/>
      <c r="DRI7" s="52"/>
      <c r="DRJ7" s="52"/>
      <c r="DRK7" s="52"/>
      <c r="DRL7" s="52"/>
      <c r="DRM7" s="52"/>
      <c r="DRN7" s="52"/>
      <c r="DRO7" s="52"/>
      <c r="DRP7" s="52"/>
      <c r="DRQ7" s="52"/>
      <c r="DRR7" s="52"/>
      <c r="DRS7" s="52"/>
      <c r="DRT7" s="52"/>
      <c r="DRU7" s="52"/>
      <c r="DRV7" s="52"/>
      <c r="DRW7" s="52"/>
      <c r="DRX7" s="52"/>
      <c r="DRY7" s="52"/>
      <c r="DRZ7" s="52"/>
      <c r="DSA7" s="52"/>
      <c r="DSB7" s="52"/>
      <c r="DSC7" s="52"/>
      <c r="DSD7" s="52"/>
      <c r="DSE7" s="52"/>
      <c r="DSF7" s="52"/>
      <c r="DSG7" s="52"/>
      <c r="DSH7" s="52"/>
      <c r="DSI7" s="52"/>
      <c r="DSJ7" s="52"/>
      <c r="DSK7" s="52"/>
      <c r="DSL7" s="52"/>
      <c r="DSM7" s="52"/>
      <c r="DSN7" s="52"/>
      <c r="DSO7" s="52"/>
      <c r="DSP7" s="52"/>
      <c r="DSQ7" s="52"/>
      <c r="DSR7" s="52"/>
      <c r="DSS7" s="52"/>
      <c r="DST7" s="52"/>
      <c r="DSU7" s="52"/>
      <c r="DSV7" s="52"/>
      <c r="DSW7" s="52"/>
      <c r="DSX7" s="52"/>
      <c r="DSY7" s="52"/>
      <c r="DSZ7" s="52"/>
      <c r="DTA7" s="52"/>
      <c r="DTB7" s="52"/>
      <c r="DTC7" s="52"/>
      <c r="DTD7" s="52"/>
      <c r="DTE7" s="52"/>
      <c r="DTF7" s="52"/>
      <c r="DTG7" s="52"/>
      <c r="DTH7" s="52"/>
      <c r="DTI7" s="52"/>
      <c r="DTJ7" s="52"/>
      <c r="DTK7" s="52"/>
      <c r="DTL7" s="52"/>
      <c r="DTM7" s="52"/>
      <c r="DTN7" s="52"/>
      <c r="DTO7" s="52"/>
      <c r="DTP7" s="52"/>
      <c r="DTQ7" s="52"/>
      <c r="DTR7" s="52"/>
      <c r="DTS7" s="52"/>
      <c r="DTT7" s="52"/>
      <c r="DTU7" s="52"/>
      <c r="DTV7" s="52"/>
      <c r="DTW7" s="52"/>
      <c r="DTX7" s="52"/>
      <c r="DTY7" s="52"/>
      <c r="DTZ7" s="52"/>
      <c r="DUA7" s="52"/>
      <c r="DUB7" s="52"/>
      <c r="DUC7" s="52"/>
      <c r="DUD7" s="52"/>
      <c r="DUE7" s="52"/>
      <c r="DUF7" s="52"/>
      <c r="DUG7" s="52"/>
      <c r="DUH7" s="52"/>
      <c r="DUI7" s="52"/>
      <c r="DUJ7" s="52"/>
      <c r="DUK7" s="52"/>
      <c r="DUL7" s="52"/>
      <c r="DUM7" s="52"/>
      <c r="DUN7" s="52"/>
      <c r="DUO7" s="52"/>
      <c r="DUP7" s="52"/>
      <c r="DUQ7" s="52"/>
      <c r="DUR7" s="52"/>
      <c r="DUS7" s="52"/>
      <c r="DUT7" s="52"/>
      <c r="DUU7" s="52"/>
      <c r="DUV7" s="52"/>
      <c r="DUW7" s="52"/>
      <c r="DUX7" s="52"/>
      <c r="DUY7" s="52"/>
      <c r="DUZ7" s="52"/>
      <c r="DVA7" s="52"/>
      <c r="DVB7" s="52"/>
      <c r="DVC7" s="52"/>
      <c r="DVD7" s="52"/>
      <c r="DVE7" s="52"/>
      <c r="DVF7" s="52"/>
      <c r="DVG7" s="52"/>
      <c r="DVH7" s="52"/>
      <c r="DVI7" s="52"/>
      <c r="DVJ7" s="52"/>
      <c r="DVK7" s="52"/>
      <c r="DVL7" s="52"/>
      <c r="DVM7" s="52"/>
      <c r="DVN7" s="52"/>
      <c r="DVO7" s="52"/>
      <c r="DVP7" s="52"/>
      <c r="DVQ7" s="52"/>
      <c r="DVR7" s="52"/>
      <c r="DVS7" s="52"/>
      <c r="DVT7" s="52"/>
      <c r="DVU7" s="52"/>
      <c r="DVV7" s="52"/>
      <c r="DVW7" s="52"/>
      <c r="DVX7" s="52"/>
      <c r="DVY7" s="52"/>
      <c r="DVZ7" s="52"/>
      <c r="DWA7" s="52"/>
      <c r="DWB7" s="52"/>
      <c r="DWC7" s="52"/>
      <c r="DWD7" s="52"/>
      <c r="DWE7" s="52"/>
      <c r="DWF7" s="52"/>
      <c r="DWG7" s="52"/>
      <c r="DWH7" s="52"/>
      <c r="DWI7" s="52"/>
      <c r="DWJ7" s="52"/>
      <c r="DWK7" s="52"/>
      <c r="DWL7" s="52"/>
      <c r="DWM7" s="52"/>
      <c r="DWN7" s="52"/>
      <c r="DWO7" s="52"/>
      <c r="DWP7" s="52"/>
      <c r="DWQ7" s="52"/>
      <c r="DWR7" s="52"/>
      <c r="DWS7" s="52"/>
      <c r="DWT7" s="52"/>
      <c r="DWU7" s="52"/>
      <c r="DWV7" s="52"/>
      <c r="DWW7" s="52"/>
      <c r="DWX7" s="52"/>
      <c r="DWY7" s="52"/>
      <c r="DWZ7" s="52"/>
      <c r="DXA7" s="52"/>
      <c r="DXB7" s="52"/>
      <c r="DXC7" s="52"/>
      <c r="DXD7" s="52"/>
      <c r="DXE7" s="52"/>
      <c r="DXF7" s="52"/>
      <c r="DXG7" s="52"/>
      <c r="DXH7" s="52"/>
      <c r="DXI7" s="52"/>
      <c r="DXJ7" s="52"/>
      <c r="DXK7" s="52"/>
      <c r="DXL7" s="52"/>
      <c r="DXM7" s="52"/>
      <c r="DXN7" s="52"/>
      <c r="DXO7" s="52"/>
      <c r="DXP7" s="52"/>
      <c r="DXQ7" s="52"/>
      <c r="DXR7" s="52"/>
      <c r="DXS7" s="52"/>
      <c r="DXT7" s="52"/>
      <c r="DXU7" s="52"/>
      <c r="DXV7" s="52"/>
      <c r="DXW7" s="52"/>
      <c r="DXX7" s="52"/>
      <c r="DXY7" s="52"/>
      <c r="DXZ7" s="52"/>
      <c r="DYA7" s="52"/>
      <c r="DYB7" s="52"/>
      <c r="DYC7" s="52"/>
      <c r="DYD7" s="52"/>
      <c r="DYE7" s="52"/>
      <c r="DYF7" s="52"/>
      <c r="DYG7" s="52"/>
      <c r="DYH7" s="52"/>
      <c r="DYI7" s="52"/>
      <c r="DYJ7" s="52"/>
      <c r="DYK7" s="52"/>
      <c r="DYL7" s="52"/>
      <c r="DYM7" s="52"/>
      <c r="DYN7" s="52"/>
      <c r="DYO7" s="52"/>
      <c r="DYP7" s="52"/>
      <c r="DYQ7" s="52"/>
      <c r="DYR7" s="52"/>
      <c r="DYS7" s="52"/>
      <c r="DYT7" s="52"/>
      <c r="DYU7" s="52"/>
      <c r="DYV7" s="52"/>
      <c r="DYW7" s="52"/>
      <c r="DYX7" s="52"/>
      <c r="DYY7" s="52"/>
      <c r="DYZ7" s="52"/>
      <c r="DZA7" s="52"/>
      <c r="DZB7" s="52"/>
      <c r="DZC7" s="52"/>
      <c r="DZD7" s="52"/>
      <c r="DZE7" s="52"/>
      <c r="DZF7" s="52"/>
      <c r="DZG7" s="52"/>
      <c r="DZH7" s="52"/>
      <c r="DZI7" s="52"/>
      <c r="DZJ7" s="52"/>
      <c r="DZK7" s="52"/>
      <c r="DZL7" s="52"/>
      <c r="DZM7" s="52"/>
      <c r="DZN7" s="52"/>
      <c r="DZO7" s="52"/>
      <c r="DZP7" s="52"/>
      <c r="DZQ7" s="52"/>
      <c r="DZR7" s="52"/>
      <c r="DZS7" s="52"/>
      <c r="DZT7" s="52"/>
      <c r="DZU7" s="52"/>
      <c r="DZV7" s="52"/>
      <c r="DZW7" s="52"/>
      <c r="DZX7" s="52"/>
      <c r="DZY7" s="52"/>
      <c r="DZZ7" s="52"/>
      <c r="EAA7" s="52"/>
      <c r="EAB7" s="52"/>
      <c r="EAC7" s="52"/>
      <c r="EAD7" s="52"/>
      <c r="EAE7" s="52"/>
      <c r="EAF7" s="52"/>
      <c r="EAG7" s="52"/>
      <c r="EAH7" s="52"/>
      <c r="EAI7" s="52"/>
      <c r="EAJ7" s="52"/>
      <c r="EAK7" s="52"/>
      <c r="EAL7" s="52"/>
      <c r="EAM7" s="52"/>
      <c r="EAN7" s="52"/>
      <c r="EAO7" s="52"/>
      <c r="EAP7" s="52"/>
      <c r="EAQ7" s="52"/>
      <c r="EAR7" s="52"/>
      <c r="EAS7" s="52"/>
      <c r="EAT7" s="52"/>
      <c r="EAU7" s="52"/>
      <c r="EAV7" s="52"/>
      <c r="EAW7" s="52"/>
      <c r="EAX7" s="52"/>
      <c r="EAY7" s="52"/>
      <c r="EAZ7" s="52"/>
      <c r="EBA7" s="52"/>
      <c r="EBB7" s="52"/>
      <c r="EBC7" s="52"/>
      <c r="EBD7" s="52"/>
      <c r="EBE7" s="52"/>
      <c r="EBF7" s="52"/>
      <c r="EBG7" s="52"/>
      <c r="EBH7" s="52"/>
      <c r="EBI7" s="52"/>
      <c r="EBJ7" s="52"/>
      <c r="EBK7" s="52"/>
      <c r="EBL7" s="52"/>
      <c r="EBM7" s="52"/>
      <c r="EBN7" s="52"/>
      <c r="EBO7" s="52"/>
      <c r="EBP7" s="52"/>
      <c r="EBQ7" s="52"/>
      <c r="EBR7" s="52"/>
      <c r="EBS7" s="52"/>
      <c r="EBT7" s="52"/>
      <c r="EBU7" s="52"/>
      <c r="EBV7" s="52"/>
      <c r="EBW7" s="52"/>
      <c r="EBX7" s="52"/>
      <c r="EBY7" s="52"/>
      <c r="EBZ7" s="52"/>
      <c r="ECA7" s="52"/>
      <c r="ECB7" s="52"/>
      <c r="ECC7" s="52"/>
      <c r="ECD7" s="52"/>
      <c r="ECE7" s="52"/>
      <c r="ECF7" s="52"/>
      <c r="ECG7" s="52"/>
      <c r="ECH7" s="52"/>
      <c r="ECI7" s="52"/>
      <c r="ECJ7" s="52"/>
      <c r="ECK7" s="52"/>
      <c r="ECL7" s="52"/>
      <c r="ECM7" s="52"/>
      <c r="ECN7" s="52"/>
      <c r="ECO7" s="52"/>
      <c r="ECP7" s="52"/>
      <c r="ECQ7" s="52"/>
      <c r="ECR7" s="52"/>
      <c r="ECS7" s="52"/>
      <c r="ECT7" s="52"/>
      <c r="ECU7" s="52"/>
      <c r="ECV7" s="52"/>
      <c r="ECW7" s="52"/>
      <c r="ECX7" s="52"/>
      <c r="ECY7" s="52"/>
      <c r="ECZ7" s="52"/>
      <c r="EDA7" s="52"/>
      <c r="EDB7" s="52"/>
      <c r="EDC7" s="52"/>
      <c r="EDD7" s="52"/>
      <c r="EDE7" s="52"/>
      <c r="EDF7" s="52"/>
      <c r="EDG7" s="52"/>
      <c r="EDH7" s="52"/>
      <c r="EDI7" s="52"/>
      <c r="EDJ7" s="52"/>
      <c r="EDK7" s="52"/>
      <c r="EDL7" s="52"/>
      <c r="EDM7" s="52"/>
      <c r="EDN7" s="52"/>
      <c r="EDO7" s="52"/>
      <c r="EDP7" s="52"/>
      <c r="EDQ7" s="52"/>
      <c r="EDR7" s="52"/>
      <c r="EDS7" s="52"/>
      <c r="EDT7" s="52"/>
      <c r="EDU7" s="52"/>
      <c r="EDV7" s="52"/>
      <c r="EDW7" s="52"/>
      <c r="EDX7" s="52"/>
      <c r="EDY7" s="52"/>
      <c r="EDZ7" s="52"/>
      <c r="EEA7" s="52"/>
      <c r="EEB7" s="52"/>
      <c r="EEC7" s="52"/>
      <c r="EED7" s="52"/>
      <c r="EEE7" s="52"/>
      <c r="EEF7" s="52"/>
      <c r="EEG7" s="52"/>
      <c r="EEH7" s="52"/>
      <c r="EEI7" s="52"/>
      <c r="EEJ7" s="52"/>
      <c r="EEK7" s="52"/>
      <c r="EEL7" s="52"/>
      <c r="EEM7" s="52"/>
      <c r="EEN7" s="52"/>
      <c r="EEO7" s="52"/>
      <c r="EEP7" s="52"/>
      <c r="EEQ7" s="52"/>
      <c r="EER7" s="52"/>
      <c r="EES7" s="52"/>
      <c r="EET7" s="52"/>
      <c r="EEU7" s="52"/>
      <c r="EEV7" s="52"/>
      <c r="EEW7" s="52"/>
      <c r="EEX7" s="52"/>
      <c r="EEY7" s="52"/>
      <c r="EEZ7" s="52"/>
      <c r="EFA7" s="52"/>
      <c r="EFB7" s="52"/>
      <c r="EFC7" s="52"/>
      <c r="EFD7" s="52"/>
      <c r="EFE7" s="52"/>
      <c r="EFF7" s="52"/>
      <c r="EFG7" s="52"/>
      <c r="EFH7" s="52"/>
      <c r="EFI7" s="52"/>
      <c r="EFJ7" s="52"/>
      <c r="EFK7" s="52"/>
      <c r="EFL7" s="52"/>
      <c r="EFM7" s="52"/>
      <c r="EFN7" s="52"/>
      <c r="EFO7" s="52"/>
      <c r="EFP7" s="52"/>
      <c r="EFQ7" s="52"/>
      <c r="EFR7" s="52"/>
      <c r="EFS7" s="52"/>
      <c r="EFT7" s="52"/>
      <c r="EFU7" s="52"/>
      <c r="EFV7" s="52"/>
      <c r="EFW7" s="52"/>
      <c r="EFX7" s="52"/>
      <c r="EFY7" s="52"/>
      <c r="EFZ7" s="52"/>
      <c r="EGA7" s="52"/>
      <c r="EGB7" s="52"/>
      <c r="EGC7" s="52"/>
      <c r="EGD7" s="52"/>
      <c r="EGE7" s="52"/>
      <c r="EGF7" s="52"/>
      <c r="EGG7" s="52"/>
      <c r="EGH7" s="52"/>
      <c r="EGI7" s="52"/>
      <c r="EGJ7" s="52"/>
      <c r="EGK7" s="52"/>
      <c r="EGL7" s="52"/>
      <c r="EGM7" s="52"/>
      <c r="EGN7" s="52"/>
      <c r="EGO7" s="52"/>
      <c r="EGP7" s="52"/>
      <c r="EGQ7" s="52"/>
      <c r="EGR7" s="52"/>
      <c r="EGS7" s="52"/>
      <c r="EGT7" s="52"/>
      <c r="EGU7" s="52"/>
      <c r="EGV7" s="52"/>
      <c r="EGW7" s="52"/>
      <c r="EGX7" s="52"/>
      <c r="EGY7" s="52"/>
      <c r="EGZ7" s="52"/>
      <c r="EHA7" s="52"/>
      <c r="EHB7" s="52"/>
      <c r="EHC7" s="52"/>
      <c r="EHD7" s="52"/>
      <c r="EHE7" s="52"/>
      <c r="EHF7" s="52"/>
      <c r="EHG7" s="52"/>
      <c r="EHH7" s="52"/>
      <c r="EHI7" s="52"/>
      <c r="EHJ7" s="52"/>
      <c r="EHK7" s="52"/>
      <c r="EHL7" s="52"/>
      <c r="EHM7" s="52"/>
      <c r="EHN7" s="52"/>
      <c r="EHO7" s="52"/>
      <c r="EHP7" s="52"/>
      <c r="EHQ7" s="52"/>
      <c r="EHR7" s="52"/>
      <c r="EHS7" s="52"/>
      <c r="EHT7" s="52"/>
      <c r="EHU7" s="52"/>
      <c r="EHV7" s="52"/>
      <c r="EHW7" s="52"/>
      <c r="EHX7" s="52"/>
      <c r="EHY7" s="52"/>
      <c r="EHZ7" s="52"/>
      <c r="EIA7" s="52"/>
      <c r="EIB7" s="52"/>
      <c r="EIC7" s="52"/>
      <c r="EID7" s="52"/>
      <c r="EIE7" s="52"/>
      <c r="EIF7" s="52"/>
      <c r="EIG7" s="52"/>
      <c r="EIH7" s="52"/>
      <c r="EII7" s="52"/>
      <c r="EIJ7" s="52"/>
      <c r="EIK7" s="52"/>
      <c r="EIL7" s="52"/>
      <c r="EIM7" s="52"/>
      <c r="EIN7" s="52"/>
      <c r="EIO7" s="52"/>
      <c r="EIP7" s="52"/>
      <c r="EIQ7" s="52"/>
      <c r="EIR7" s="52"/>
      <c r="EIS7" s="52"/>
      <c r="EIT7" s="52"/>
      <c r="EIU7" s="52"/>
      <c r="EIV7" s="52"/>
      <c r="EIW7" s="52"/>
      <c r="EIX7" s="52"/>
      <c r="EIY7" s="52"/>
      <c r="EIZ7" s="52"/>
      <c r="EJA7" s="52"/>
      <c r="EJB7" s="52"/>
      <c r="EJC7" s="52"/>
      <c r="EJD7" s="52"/>
      <c r="EJE7" s="52"/>
      <c r="EJF7" s="52"/>
      <c r="EJG7" s="52"/>
      <c r="EJH7" s="52"/>
      <c r="EJI7" s="52"/>
      <c r="EJJ7" s="52"/>
      <c r="EJK7" s="52"/>
      <c r="EJL7" s="52"/>
      <c r="EJM7" s="52"/>
      <c r="EJN7" s="52"/>
      <c r="EJO7" s="52"/>
      <c r="EJP7" s="52"/>
      <c r="EJQ7" s="52"/>
      <c r="EJR7" s="52"/>
      <c r="EJS7" s="52"/>
      <c r="EJT7" s="52"/>
      <c r="EJU7" s="52"/>
      <c r="EJV7" s="52"/>
      <c r="EJW7" s="52"/>
      <c r="EJX7" s="52"/>
      <c r="EJY7" s="52"/>
      <c r="EJZ7" s="52"/>
      <c r="EKA7" s="52"/>
      <c r="EKB7" s="52"/>
      <c r="EKC7" s="52"/>
      <c r="EKD7" s="52"/>
      <c r="EKE7" s="52"/>
      <c r="EKF7" s="52"/>
      <c r="EKG7" s="52"/>
      <c r="EKH7" s="52"/>
      <c r="EKI7" s="52"/>
      <c r="EKJ7" s="52"/>
      <c r="EKK7" s="52"/>
      <c r="EKL7" s="52"/>
      <c r="EKM7" s="52"/>
      <c r="EKN7" s="52"/>
      <c r="EKO7" s="52"/>
      <c r="EKP7" s="52"/>
      <c r="EKQ7" s="52"/>
      <c r="EKR7" s="52"/>
      <c r="EKS7" s="52"/>
      <c r="EKT7" s="52"/>
      <c r="EKU7" s="52"/>
      <c r="EKV7" s="52"/>
      <c r="EKW7" s="52"/>
      <c r="EKX7" s="52"/>
      <c r="EKY7" s="52"/>
      <c r="EKZ7" s="52"/>
      <c r="ELA7" s="52"/>
      <c r="ELB7" s="52"/>
      <c r="ELC7" s="52"/>
      <c r="ELD7" s="52"/>
      <c r="ELE7" s="52"/>
      <c r="ELF7" s="52"/>
      <c r="ELG7" s="52"/>
      <c r="ELH7" s="52"/>
      <c r="ELI7" s="52"/>
      <c r="ELJ7" s="52"/>
      <c r="ELK7" s="52"/>
      <c r="ELL7" s="52"/>
      <c r="ELM7" s="52"/>
      <c r="ELN7" s="52"/>
      <c r="ELO7" s="52"/>
      <c r="ELP7" s="52"/>
      <c r="ELQ7" s="52"/>
      <c r="ELR7" s="52"/>
      <c r="ELS7" s="52"/>
      <c r="ELT7" s="52"/>
      <c r="ELU7" s="52"/>
      <c r="ELV7" s="52"/>
      <c r="ELW7" s="52"/>
      <c r="ELX7" s="52"/>
      <c r="ELY7" s="52"/>
      <c r="ELZ7" s="52"/>
      <c r="EMA7" s="52"/>
      <c r="EMB7" s="52"/>
      <c r="EMC7" s="52"/>
      <c r="EMD7" s="52"/>
      <c r="EME7" s="52"/>
      <c r="EMF7" s="52"/>
      <c r="EMG7" s="52"/>
      <c r="EMH7" s="52"/>
      <c r="EMI7" s="52"/>
      <c r="EMJ7" s="52"/>
      <c r="EMK7" s="52"/>
      <c r="EML7" s="52"/>
      <c r="EMM7" s="52"/>
      <c r="EMN7" s="52"/>
      <c r="EMO7" s="52"/>
      <c r="EMP7" s="52"/>
      <c r="EMQ7" s="52"/>
      <c r="EMR7" s="52"/>
      <c r="EMS7" s="52"/>
      <c r="EMT7" s="52"/>
      <c r="EMU7" s="52"/>
      <c r="EMV7" s="52"/>
      <c r="EMW7" s="52"/>
      <c r="EMX7" s="52"/>
      <c r="EMY7" s="52"/>
      <c r="EMZ7" s="52"/>
      <c r="ENA7" s="52"/>
      <c r="ENB7" s="52"/>
      <c r="ENC7" s="52"/>
      <c r="END7" s="52"/>
      <c r="ENE7" s="52"/>
      <c r="ENF7" s="52"/>
      <c r="ENG7" s="52"/>
      <c r="ENH7" s="52"/>
      <c r="ENI7" s="52"/>
      <c r="ENJ7" s="52"/>
      <c r="ENK7" s="52"/>
      <c r="ENL7" s="52"/>
      <c r="ENM7" s="52"/>
      <c r="ENN7" s="52"/>
      <c r="ENO7" s="52"/>
      <c r="ENP7" s="52"/>
      <c r="ENQ7" s="52"/>
      <c r="ENR7" s="52"/>
      <c r="ENS7" s="52"/>
      <c r="ENT7" s="52"/>
      <c r="ENU7" s="52"/>
      <c r="ENV7" s="52"/>
      <c r="ENW7" s="52"/>
      <c r="ENX7" s="52"/>
      <c r="ENY7" s="52"/>
      <c r="ENZ7" s="52"/>
      <c r="EOA7" s="52"/>
      <c r="EOB7" s="52"/>
      <c r="EOC7" s="52"/>
      <c r="EOD7" s="52"/>
      <c r="EOE7" s="52"/>
      <c r="EOF7" s="52"/>
      <c r="EOG7" s="52"/>
      <c r="EOH7" s="52"/>
      <c r="EOI7" s="52"/>
      <c r="EOJ7" s="52"/>
      <c r="EOK7" s="52"/>
      <c r="EOL7" s="52"/>
      <c r="EOM7" s="52"/>
      <c r="EON7" s="52"/>
      <c r="EOO7" s="52"/>
      <c r="EOP7" s="52"/>
      <c r="EOQ7" s="52"/>
      <c r="EOR7" s="52"/>
      <c r="EOS7" s="52"/>
      <c r="EOT7" s="52"/>
      <c r="EOU7" s="52"/>
      <c r="EOV7" s="52"/>
      <c r="EOW7" s="52"/>
      <c r="EOX7" s="52"/>
      <c r="EOY7" s="52"/>
      <c r="EOZ7" s="52"/>
      <c r="EPA7" s="52"/>
      <c r="EPB7" s="52"/>
      <c r="EPC7" s="52"/>
      <c r="EPD7" s="52"/>
      <c r="EPE7" s="52"/>
      <c r="EPF7" s="52"/>
      <c r="EPG7" s="52"/>
      <c r="EPH7" s="52"/>
      <c r="EPI7" s="52"/>
      <c r="EPJ7" s="52"/>
      <c r="EPK7" s="52"/>
      <c r="EPL7" s="52"/>
      <c r="EPM7" s="52"/>
      <c r="EPN7" s="52"/>
      <c r="EPO7" s="52"/>
      <c r="EPP7" s="52"/>
      <c r="EPQ7" s="52"/>
      <c r="EPR7" s="52"/>
      <c r="EPS7" s="52"/>
      <c r="EPT7" s="52"/>
      <c r="EPU7" s="52"/>
      <c r="EPV7" s="52"/>
      <c r="EPW7" s="52"/>
      <c r="EPX7" s="52"/>
      <c r="EPY7" s="52"/>
      <c r="EPZ7" s="52"/>
      <c r="EQA7" s="52"/>
      <c r="EQB7" s="52"/>
      <c r="EQC7" s="52"/>
      <c r="EQD7" s="52"/>
      <c r="EQE7" s="52"/>
      <c r="EQF7" s="52"/>
      <c r="EQG7" s="52"/>
      <c r="EQH7" s="52"/>
      <c r="EQI7" s="52"/>
      <c r="EQJ7" s="52"/>
      <c r="EQK7" s="52"/>
      <c r="EQL7" s="52"/>
      <c r="EQM7" s="52"/>
      <c r="EQN7" s="52"/>
      <c r="EQO7" s="52"/>
      <c r="EQP7" s="52"/>
      <c r="EQQ7" s="52"/>
      <c r="EQR7" s="52"/>
      <c r="EQS7" s="52"/>
      <c r="EQT7" s="52"/>
      <c r="EQU7" s="52"/>
      <c r="EQV7" s="52"/>
      <c r="EQW7" s="52"/>
      <c r="EQX7" s="52"/>
      <c r="EQY7" s="52"/>
      <c r="EQZ7" s="52"/>
      <c r="ERA7" s="52"/>
      <c r="ERB7" s="52"/>
      <c r="ERC7" s="52"/>
      <c r="ERD7" s="52"/>
      <c r="ERE7" s="52"/>
      <c r="ERF7" s="52"/>
      <c r="ERG7" s="52"/>
      <c r="ERH7" s="52"/>
      <c r="ERI7" s="52"/>
      <c r="ERJ7" s="52"/>
      <c r="ERK7" s="52"/>
      <c r="ERL7" s="52"/>
      <c r="ERM7" s="52"/>
      <c r="ERN7" s="52"/>
      <c r="ERO7" s="52"/>
      <c r="ERP7" s="52"/>
      <c r="ERQ7" s="52"/>
      <c r="ERR7" s="52"/>
      <c r="ERS7" s="52"/>
      <c r="ERT7" s="52"/>
      <c r="ERU7" s="52"/>
      <c r="ERV7" s="52"/>
      <c r="ERW7" s="52"/>
      <c r="ERX7" s="52"/>
      <c r="ERY7" s="52"/>
      <c r="ERZ7" s="52"/>
      <c r="ESA7" s="52"/>
      <c r="ESB7" s="52"/>
      <c r="ESC7" s="52"/>
      <c r="ESD7" s="52"/>
      <c r="ESE7" s="52"/>
      <c r="ESF7" s="52"/>
      <c r="ESG7" s="52"/>
      <c r="ESH7" s="52"/>
      <c r="ESI7" s="52"/>
      <c r="ESJ7" s="52"/>
      <c r="ESK7" s="52"/>
      <c r="ESL7" s="52"/>
      <c r="ESM7" s="52"/>
      <c r="ESN7" s="52"/>
      <c r="ESO7" s="52"/>
      <c r="ESP7" s="52"/>
      <c r="ESQ7" s="52"/>
      <c r="ESR7" s="52"/>
      <c r="ESS7" s="52"/>
      <c r="EST7" s="52"/>
      <c r="ESU7" s="52"/>
      <c r="ESV7" s="52"/>
      <c r="ESW7" s="52"/>
      <c r="ESX7" s="52"/>
      <c r="ESY7" s="52"/>
      <c r="ESZ7" s="52"/>
      <c r="ETA7" s="52"/>
      <c r="ETB7" s="52"/>
      <c r="ETC7" s="52"/>
      <c r="ETD7" s="52"/>
      <c r="ETE7" s="52"/>
      <c r="ETF7" s="52"/>
      <c r="ETG7" s="52"/>
      <c r="ETH7" s="52"/>
      <c r="ETI7" s="52"/>
      <c r="ETJ7" s="52"/>
      <c r="ETK7" s="52"/>
      <c r="ETL7" s="52"/>
      <c r="ETM7" s="52"/>
      <c r="ETN7" s="52"/>
      <c r="ETO7" s="52"/>
      <c r="ETP7" s="52"/>
      <c r="ETQ7" s="52"/>
      <c r="ETR7" s="52"/>
      <c r="ETS7" s="52"/>
      <c r="ETT7" s="52"/>
      <c r="ETU7" s="52"/>
      <c r="ETV7" s="52"/>
      <c r="ETW7" s="52"/>
      <c r="ETX7" s="52"/>
      <c r="ETY7" s="52"/>
      <c r="ETZ7" s="52"/>
      <c r="EUA7" s="52"/>
      <c r="EUB7" s="52"/>
      <c r="EUC7" s="52"/>
      <c r="EUD7" s="52"/>
      <c r="EUE7" s="52"/>
      <c r="EUF7" s="52"/>
      <c r="EUG7" s="52"/>
      <c r="EUH7" s="52"/>
      <c r="EUI7" s="52"/>
      <c r="EUJ7" s="52"/>
      <c r="EUK7" s="52"/>
      <c r="EUL7" s="52"/>
      <c r="EUM7" s="52"/>
      <c r="EUN7" s="52"/>
      <c r="EUO7" s="52"/>
      <c r="EUP7" s="52"/>
      <c r="EUQ7" s="52"/>
      <c r="EUR7" s="52"/>
      <c r="EUS7" s="52"/>
      <c r="EUT7" s="52"/>
      <c r="EUU7" s="52"/>
      <c r="EUV7" s="52"/>
      <c r="EUW7" s="52"/>
      <c r="EUX7" s="52"/>
      <c r="EUY7" s="52"/>
      <c r="EUZ7" s="52"/>
      <c r="EVA7" s="52"/>
      <c r="EVB7" s="52"/>
      <c r="EVC7" s="52"/>
      <c r="EVD7" s="52"/>
      <c r="EVE7" s="52"/>
      <c r="EVF7" s="52"/>
      <c r="EVG7" s="52"/>
      <c r="EVH7" s="52"/>
      <c r="EVI7" s="52"/>
      <c r="EVJ7" s="52"/>
      <c r="EVK7" s="52"/>
      <c r="EVL7" s="52"/>
      <c r="EVM7" s="52"/>
      <c r="EVN7" s="52"/>
      <c r="EVO7" s="52"/>
      <c r="EVP7" s="52"/>
      <c r="EVQ7" s="52"/>
      <c r="EVR7" s="52"/>
      <c r="EVS7" s="52"/>
      <c r="EVT7" s="52"/>
      <c r="EVU7" s="52"/>
      <c r="EVV7" s="52"/>
      <c r="EVW7" s="52"/>
      <c r="EVX7" s="52"/>
      <c r="EVY7" s="52"/>
      <c r="EVZ7" s="52"/>
      <c r="EWA7" s="52"/>
      <c r="EWB7" s="52"/>
      <c r="EWC7" s="52"/>
      <c r="EWD7" s="52"/>
      <c r="EWE7" s="52"/>
      <c r="EWF7" s="52"/>
      <c r="EWG7" s="52"/>
      <c r="EWH7" s="52"/>
      <c r="EWI7" s="52"/>
      <c r="EWJ7" s="52"/>
      <c r="EWK7" s="52"/>
      <c r="EWL7" s="52"/>
      <c r="EWM7" s="52"/>
      <c r="EWN7" s="52"/>
      <c r="EWO7" s="52"/>
      <c r="EWP7" s="52"/>
      <c r="EWQ7" s="52"/>
      <c r="EWR7" s="52"/>
      <c r="EWS7" s="52"/>
      <c r="EWT7" s="52"/>
      <c r="EWU7" s="52"/>
      <c r="EWV7" s="52"/>
      <c r="EWW7" s="52"/>
      <c r="EWX7" s="52"/>
      <c r="EWY7" s="52"/>
      <c r="EWZ7" s="52"/>
      <c r="EXA7" s="52"/>
      <c r="EXB7" s="52"/>
      <c r="EXC7" s="52"/>
      <c r="EXD7" s="52"/>
      <c r="EXE7" s="52"/>
      <c r="EXF7" s="52"/>
      <c r="EXG7" s="52"/>
      <c r="EXH7" s="52"/>
      <c r="EXI7" s="52"/>
      <c r="EXJ7" s="52"/>
      <c r="EXK7" s="52"/>
      <c r="EXL7" s="52"/>
      <c r="EXM7" s="52"/>
      <c r="EXN7" s="52"/>
      <c r="EXO7" s="52"/>
      <c r="EXP7" s="52"/>
      <c r="EXQ7" s="52"/>
      <c r="EXR7" s="52"/>
      <c r="EXS7" s="52"/>
      <c r="EXT7" s="52"/>
      <c r="EXU7" s="52"/>
      <c r="EXV7" s="52"/>
      <c r="EXW7" s="52"/>
      <c r="EXX7" s="52"/>
      <c r="EXY7" s="52"/>
      <c r="EXZ7" s="52"/>
      <c r="EYA7" s="52"/>
      <c r="EYB7" s="52"/>
      <c r="EYC7" s="52"/>
      <c r="EYD7" s="52"/>
      <c r="EYE7" s="52"/>
      <c r="EYF7" s="52"/>
      <c r="EYG7" s="52"/>
      <c r="EYH7" s="52"/>
      <c r="EYI7" s="52"/>
      <c r="EYJ7" s="52"/>
      <c r="EYK7" s="52"/>
      <c r="EYL7" s="52"/>
      <c r="EYM7" s="52"/>
      <c r="EYN7" s="52"/>
      <c r="EYO7" s="52"/>
      <c r="EYP7" s="52"/>
      <c r="EYQ7" s="52"/>
      <c r="EYR7" s="52"/>
      <c r="EYS7" s="52"/>
      <c r="EYT7" s="52"/>
      <c r="EYU7" s="52"/>
      <c r="EYV7" s="52"/>
      <c r="EYW7" s="52"/>
      <c r="EYX7" s="52"/>
      <c r="EYY7" s="52"/>
      <c r="EYZ7" s="52"/>
      <c r="EZA7" s="52"/>
      <c r="EZB7" s="52"/>
      <c r="EZC7" s="52"/>
      <c r="EZD7" s="52"/>
      <c r="EZE7" s="52"/>
      <c r="EZF7" s="52"/>
      <c r="EZG7" s="52"/>
      <c r="EZH7" s="52"/>
      <c r="EZI7" s="52"/>
      <c r="EZJ7" s="52"/>
      <c r="EZK7" s="52"/>
      <c r="EZL7" s="52"/>
      <c r="EZM7" s="52"/>
      <c r="EZN7" s="52"/>
      <c r="EZO7" s="52"/>
      <c r="EZP7" s="52"/>
      <c r="EZQ7" s="52"/>
      <c r="EZR7" s="52"/>
      <c r="EZS7" s="52"/>
      <c r="EZT7" s="52"/>
      <c r="EZU7" s="52"/>
      <c r="EZV7" s="52"/>
      <c r="EZW7" s="52"/>
      <c r="EZX7" s="52"/>
      <c r="EZY7" s="52"/>
      <c r="EZZ7" s="52"/>
      <c r="FAA7" s="52"/>
      <c r="FAB7" s="52"/>
      <c r="FAC7" s="52"/>
      <c r="FAD7" s="52"/>
      <c r="FAE7" s="52"/>
      <c r="FAF7" s="52"/>
      <c r="FAG7" s="52"/>
      <c r="FAH7" s="52"/>
      <c r="FAI7" s="52"/>
      <c r="FAJ7" s="52"/>
      <c r="FAK7" s="52"/>
      <c r="FAL7" s="52"/>
      <c r="FAM7" s="52"/>
      <c r="FAN7" s="52"/>
      <c r="FAO7" s="52"/>
      <c r="FAP7" s="52"/>
      <c r="FAQ7" s="52"/>
      <c r="FAR7" s="52"/>
      <c r="FAS7" s="52"/>
      <c r="FAT7" s="52"/>
      <c r="FAU7" s="52"/>
      <c r="FAV7" s="52"/>
      <c r="FAW7" s="52"/>
      <c r="FAX7" s="52"/>
      <c r="FAY7" s="52"/>
      <c r="FAZ7" s="52"/>
      <c r="FBA7" s="52"/>
      <c r="FBB7" s="52"/>
      <c r="FBC7" s="52"/>
      <c r="FBD7" s="52"/>
      <c r="FBE7" s="52"/>
      <c r="FBF7" s="52"/>
      <c r="FBG7" s="52"/>
      <c r="FBH7" s="52"/>
      <c r="FBI7" s="52"/>
      <c r="FBJ7" s="52"/>
      <c r="FBK7" s="52"/>
      <c r="FBL7" s="52"/>
      <c r="FBM7" s="52"/>
      <c r="FBN7" s="52"/>
      <c r="FBO7" s="52"/>
      <c r="FBP7" s="52"/>
      <c r="FBQ7" s="52"/>
      <c r="FBR7" s="52"/>
      <c r="FBS7" s="52"/>
      <c r="FBT7" s="52"/>
      <c r="FBU7" s="52"/>
      <c r="FBV7" s="52"/>
      <c r="FBW7" s="52"/>
      <c r="FBX7" s="52"/>
      <c r="FBY7" s="52"/>
      <c r="FBZ7" s="52"/>
      <c r="FCA7" s="52"/>
      <c r="FCB7" s="52"/>
      <c r="FCC7" s="52"/>
      <c r="FCD7" s="52"/>
      <c r="FCE7" s="52"/>
      <c r="FCF7" s="52"/>
      <c r="FCG7" s="52"/>
      <c r="FCH7" s="52"/>
      <c r="FCI7" s="52"/>
      <c r="FCJ7" s="52"/>
      <c r="FCK7" s="52"/>
      <c r="FCL7" s="52"/>
      <c r="FCM7" s="52"/>
      <c r="FCN7" s="52"/>
      <c r="FCO7" s="52"/>
      <c r="FCP7" s="52"/>
      <c r="FCQ7" s="52"/>
      <c r="FCR7" s="52"/>
      <c r="FCS7" s="52"/>
      <c r="FCT7" s="52"/>
      <c r="FCU7" s="52"/>
      <c r="FCV7" s="52"/>
      <c r="FCW7" s="52"/>
      <c r="FCX7" s="52"/>
      <c r="FCY7" s="52"/>
      <c r="FCZ7" s="52"/>
      <c r="FDA7" s="52"/>
      <c r="FDB7" s="52"/>
      <c r="FDC7" s="52"/>
      <c r="FDD7" s="52"/>
      <c r="FDE7" s="52"/>
      <c r="FDF7" s="52"/>
      <c r="FDG7" s="52"/>
      <c r="FDH7" s="52"/>
      <c r="FDI7" s="52"/>
      <c r="FDJ7" s="52"/>
      <c r="FDK7" s="52"/>
      <c r="FDL7" s="52"/>
      <c r="FDM7" s="52"/>
      <c r="FDN7" s="52"/>
      <c r="FDO7" s="52"/>
      <c r="FDP7" s="52"/>
      <c r="FDQ7" s="52"/>
      <c r="FDR7" s="52"/>
      <c r="FDS7" s="52"/>
      <c r="FDT7" s="52"/>
      <c r="FDU7" s="52"/>
      <c r="FDV7" s="52"/>
      <c r="FDW7" s="52"/>
      <c r="FDX7" s="52"/>
      <c r="FDY7" s="52"/>
      <c r="FDZ7" s="52"/>
      <c r="FEA7" s="52"/>
      <c r="FEB7" s="52"/>
      <c r="FEC7" s="52"/>
      <c r="FED7" s="52"/>
      <c r="FEE7" s="52"/>
      <c r="FEF7" s="52"/>
      <c r="FEG7" s="52"/>
      <c r="FEH7" s="52"/>
      <c r="FEI7" s="52"/>
      <c r="FEJ7" s="52"/>
      <c r="FEK7" s="52"/>
      <c r="FEL7" s="52"/>
      <c r="FEM7" s="52"/>
      <c r="FEN7" s="52"/>
      <c r="FEO7" s="52"/>
      <c r="FEP7" s="52"/>
      <c r="FEQ7" s="52"/>
      <c r="FER7" s="52"/>
      <c r="FES7" s="52"/>
      <c r="FET7" s="52"/>
      <c r="FEU7" s="52"/>
      <c r="FEV7" s="52"/>
      <c r="FEW7" s="52"/>
      <c r="FEX7" s="52"/>
      <c r="FEY7" s="52"/>
      <c r="FEZ7" s="52"/>
      <c r="FFA7" s="52"/>
      <c r="FFB7" s="52"/>
      <c r="FFC7" s="52"/>
      <c r="FFD7" s="52"/>
      <c r="FFE7" s="52"/>
      <c r="FFF7" s="52"/>
      <c r="FFG7" s="52"/>
      <c r="FFH7" s="52"/>
      <c r="FFI7" s="52"/>
      <c r="FFJ7" s="52"/>
      <c r="FFK7" s="52"/>
      <c r="FFL7" s="52"/>
      <c r="FFM7" s="52"/>
      <c r="FFN7" s="52"/>
      <c r="FFO7" s="52"/>
      <c r="FFP7" s="52"/>
      <c r="FFQ7" s="52"/>
      <c r="FFR7" s="52"/>
      <c r="FFS7" s="52"/>
      <c r="FFT7" s="52"/>
      <c r="FFU7" s="52"/>
      <c r="FFV7" s="52"/>
      <c r="FFW7" s="52"/>
      <c r="FFX7" s="52"/>
      <c r="FFY7" s="52"/>
      <c r="FFZ7" s="52"/>
      <c r="FGA7" s="52"/>
      <c r="FGB7" s="52"/>
      <c r="FGC7" s="52"/>
      <c r="FGD7" s="52"/>
      <c r="FGE7" s="52"/>
      <c r="FGF7" s="52"/>
      <c r="FGG7" s="52"/>
      <c r="FGH7" s="52"/>
      <c r="FGI7" s="52"/>
      <c r="FGJ7" s="52"/>
      <c r="FGK7" s="52"/>
      <c r="FGL7" s="52"/>
      <c r="FGM7" s="52"/>
      <c r="FGN7" s="52"/>
      <c r="FGO7" s="52"/>
      <c r="FGP7" s="52"/>
      <c r="FGQ7" s="52"/>
      <c r="FGR7" s="52"/>
      <c r="FGS7" s="52"/>
      <c r="FGT7" s="52"/>
      <c r="FGU7" s="52"/>
      <c r="FGV7" s="52"/>
      <c r="FGW7" s="52"/>
      <c r="FGX7" s="52"/>
      <c r="FGY7" s="52"/>
      <c r="FGZ7" s="52"/>
      <c r="FHA7" s="52"/>
      <c r="FHB7" s="52"/>
      <c r="FHC7" s="52"/>
      <c r="FHD7" s="52"/>
      <c r="FHE7" s="52"/>
      <c r="FHF7" s="52"/>
      <c r="FHG7" s="52"/>
      <c r="FHH7" s="52"/>
      <c r="FHI7" s="52"/>
      <c r="FHJ7" s="52"/>
      <c r="FHK7" s="52"/>
      <c r="FHL7" s="52"/>
      <c r="FHM7" s="52"/>
      <c r="FHN7" s="52"/>
      <c r="FHO7" s="52"/>
      <c r="FHP7" s="52"/>
      <c r="FHQ7" s="52"/>
      <c r="FHR7" s="52"/>
      <c r="FHS7" s="52"/>
      <c r="FHT7" s="52"/>
      <c r="FHU7" s="52"/>
      <c r="FHV7" s="52"/>
      <c r="FHW7" s="52"/>
      <c r="FHX7" s="52"/>
      <c r="FHY7" s="52"/>
      <c r="FHZ7" s="52"/>
      <c r="FIA7" s="52"/>
      <c r="FIB7" s="52"/>
      <c r="FIC7" s="52"/>
      <c r="FID7" s="52"/>
      <c r="FIE7" s="52"/>
      <c r="FIF7" s="52"/>
      <c r="FIG7" s="52"/>
      <c r="FIH7" s="52"/>
      <c r="FII7" s="52"/>
      <c r="FIJ7" s="52"/>
      <c r="FIK7" s="52"/>
      <c r="FIL7" s="52"/>
      <c r="FIM7" s="52"/>
      <c r="FIN7" s="52"/>
      <c r="FIO7" s="52"/>
      <c r="FIP7" s="52"/>
      <c r="FIQ7" s="52"/>
      <c r="FIR7" s="52"/>
      <c r="FIS7" s="52"/>
      <c r="FIT7" s="52"/>
      <c r="FIU7" s="52"/>
      <c r="FIV7" s="52"/>
      <c r="FIW7" s="52"/>
      <c r="FIX7" s="52"/>
      <c r="FIY7" s="52"/>
      <c r="FIZ7" s="52"/>
      <c r="FJA7" s="52"/>
      <c r="FJB7" s="52"/>
      <c r="FJC7" s="52"/>
      <c r="FJD7" s="52"/>
      <c r="FJE7" s="52"/>
      <c r="FJF7" s="52"/>
      <c r="FJG7" s="52"/>
      <c r="FJH7" s="52"/>
      <c r="FJI7" s="52"/>
      <c r="FJJ7" s="52"/>
      <c r="FJK7" s="52"/>
      <c r="FJL7" s="52"/>
      <c r="FJM7" s="52"/>
      <c r="FJN7" s="52"/>
      <c r="FJO7" s="52"/>
      <c r="FJP7" s="52"/>
      <c r="FJQ7" s="52"/>
      <c r="FJR7" s="52"/>
      <c r="FJS7" s="52"/>
      <c r="FJT7" s="52"/>
      <c r="FJU7" s="52"/>
      <c r="FJV7" s="52"/>
      <c r="FJW7" s="52"/>
      <c r="FJX7" s="52"/>
      <c r="FJY7" s="52"/>
      <c r="FJZ7" s="52"/>
      <c r="FKA7" s="52"/>
      <c r="FKB7" s="52"/>
      <c r="FKC7" s="52"/>
      <c r="FKD7" s="52"/>
      <c r="FKE7" s="52"/>
      <c r="FKF7" s="52"/>
      <c r="FKG7" s="52"/>
      <c r="FKH7" s="52"/>
      <c r="FKI7" s="52"/>
      <c r="FKJ7" s="52"/>
      <c r="FKK7" s="52"/>
      <c r="FKL7" s="52"/>
      <c r="FKM7" s="52"/>
      <c r="FKN7" s="52"/>
      <c r="FKO7" s="52"/>
      <c r="FKP7" s="52"/>
      <c r="FKQ7" s="52"/>
      <c r="FKR7" s="52"/>
      <c r="FKS7" s="52"/>
      <c r="FKT7" s="52"/>
      <c r="FKU7" s="52"/>
      <c r="FKV7" s="52"/>
      <c r="FKW7" s="52"/>
      <c r="FKX7" s="52"/>
      <c r="FKY7" s="52"/>
      <c r="FKZ7" s="52"/>
      <c r="FLA7" s="52"/>
      <c r="FLB7" s="52"/>
      <c r="FLC7" s="52"/>
      <c r="FLD7" s="52"/>
      <c r="FLE7" s="52"/>
      <c r="FLF7" s="52"/>
      <c r="FLG7" s="52"/>
      <c r="FLH7" s="52"/>
      <c r="FLI7" s="52"/>
      <c r="FLJ7" s="52"/>
      <c r="FLK7" s="52"/>
      <c r="FLL7" s="52"/>
      <c r="FLM7" s="52"/>
      <c r="FLN7" s="52"/>
      <c r="FLO7" s="52"/>
      <c r="FLP7" s="52"/>
      <c r="FLQ7" s="52"/>
      <c r="FLR7" s="52"/>
      <c r="FLS7" s="52"/>
      <c r="FLT7" s="52"/>
      <c r="FLU7" s="52"/>
      <c r="FLV7" s="52"/>
      <c r="FLW7" s="52"/>
      <c r="FLX7" s="52"/>
      <c r="FLY7" s="52"/>
      <c r="FLZ7" s="52"/>
      <c r="FMA7" s="52"/>
      <c r="FMB7" s="52"/>
      <c r="FMC7" s="52"/>
      <c r="FMD7" s="52"/>
      <c r="FME7" s="52"/>
      <c r="FMF7" s="52"/>
      <c r="FMG7" s="52"/>
      <c r="FMH7" s="52"/>
      <c r="FMI7" s="52"/>
      <c r="FMJ7" s="52"/>
      <c r="FMK7" s="52"/>
      <c r="FML7" s="52"/>
      <c r="FMM7" s="52"/>
      <c r="FMN7" s="52"/>
      <c r="FMO7" s="52"/>
      <c r="FMP7" s="52"/>
      <c r="FMQ7" s="52"/>
      <c r="FMR7" s="52"/>
      <c r="FMS7" s="52"/>
      <c r="FMT7" s="52"/>
      <c r="FMU7" s="52"/>
      <c r="FMV7" s="52"/>
      <c r="FMW7" s="52"/>
      <c r="FMX7" s="52"/>
      <c r="FMY7" s="52"/>
      <c r="FMZ7" s="52"/>
      <c r="FNA7" s="52"/>
      <c r="FNB7" s="52"/>
      <c r="FNC7" s="52"/>
      <c r="FND7" s="52"/>
      <c r="FNE7" s="52"/>
      <c r="FNF7" s="52"/>
      <c r="FNG7" s="52"/>
      <c r="FNH7" s="52"/>
      <c r="FNI7" s="52"/>
      <c r="FNJ7" s="52"/>
      <c r="FNK7" s="52"/>
      <c r="FNL7" s="52"/>
      <c r="FNM7" s="52"/>
      <c r="FNN7" s="52"/>
      <c r="FNO7" s="52"/>
      <c r="FNP7" s="52"/>
      <c r="FNQ7" s="52"/>
      <c r="FNR7" s="52"/>
      <c r="FNS7" s="52"/>
      <c r="FNT7" s="52"/>
      <c r="FNU7" s="52"/>
      <c r="FNV7" s="52"/>
      <c r="FNW7" s="52"/>
      <c r="FNX7" s="52"/>
      <c r="FNY7" s="52"/>
      <c r="FNZ7" s="52"/>
      <c r="FOA7" s="52"/>
      <c r="FOB7" s="52"/>
      <c r="FOC7" s="52"/>
      <c r="FOD7" s="52"/>
      <c r="FOE7" s="52"/>
      <c r="FOF7" s="52"/>
      <c r="FOG7" s="52"/>
      <c r="FOH7" s="52"/>
      <c r="FOI7" s="52"/>
      <c r="FOJ7" s="52"/>
      <c r="FOK7" s="52"/>
      <c r="FOL7" s="52"/>
      <c r="FOM7" s="52"/>
      <c r="FON7" s="52"/>
      <c r="FOO7" s="52"/>
      <c r="FOP7" s="52"/>
      <c r="FOQ7" s="52"/>
      <c r="FOR7" s="52"/>
      <c r="FOS7" s="52"/>
      <c r="FOT7" s="52"/>
      <c r="FOU7" s="52"/>
      <c r="FOV7" s="52"/>
      <c r="FOW7" s="52"/>
      <c r="FOX7" s="52"/>
      <c r="FOY7" s="52"/>
      <c r="FOZ7" s="52"/>
      <c r="FPA7" s="52"/>
      <c r="FPB7" s="52"/>
      <c r="FPC7" s="52"/>
      <c r="FPD7" s="52"/>
      <c r="FPE7" s="52"/>
      <c r="FPF7" s="52"/>
      <c r="FPG7" s="52"/>
      <c r="FPH7" s="52"/>
      <c r="FPI7" s="52"/>
      <c r="FPJ7" s="52"/>
      <c r="FPK7" s="52"/>
      <c r="FPL7" s="52"/>
      <c r="FPM7" s="52"/>
      <c r="FPN7" s="52"/>
      <c r="FPO7" s="52"/>
      <c r="FPP7" s="52"/>
      <c r="FPQ7" s="52"/>
      <c r="FPR7" s="52"/>
      <c r="FPS7" s="52"/>
      <c r="FPT7" s="52"/>
      <c r="FPU7" s="52"/>
      <c r="FPV7" s="52"/>
      <c r="FPW7" s="52"/>
      <c r="FPX7" s="52"/>
      <c r="FPY7" s="52"/>
      <c r="FPZ7" s="52"/>
      <c r="FQA7" s="52"/>
      <c r="FQB7" s="52"/>
      <c r="FQC7" s="52"/>
      <c r="FQD7" s="52"/>
      <c r="FQE7" s="52"/>
      <c r="FQF7" s="52"/>
      <c r="FQG7" s="52"/>
      <c r="FQH7" s="52"/>
      <c r="FQI7" s="52"/>
      <c r="FQJ7" s="52"/>
      <c r="FQK7" s="52"/>
      <c r="FQL7" s="52"/>
      <c r="FQM7" s="52"/>
      <c r="FQN7" s="52"/>
      <c r="FQO7" s="52"/>
      <c r="FQP7" s="52"/>
      <c r="FQQ7" s="52"/>
      <c r="FQR7" s="52"/>
      <c r="FQS7" s="52"/>
      <c r="FQT7" s="52"/>
      <c r="FQU7" s="52"/>
      <c r="FQV7" s="52"/>
      <c r="FQW7" s="52"/>
      <c r="FQX7" s="52"/>
      <c r="FQY7" s="52"/>
      <c r="FQZ7" s="52"/>
      <c r="FRA7" s="52"/>
      <c r="FRB7" s="52"/>
      <c r="FRC7" s="52"/>
      <c r="FRD7" s="52"/>
      <c r="FRE7" s="52"/>
      <c r="FRF7" s="52"/>
      <c r="FRG7" s="52"/>
      <c r="FRH7" s="52"/>
      <c r="FRI7" s="52"/>
      <c r="FRJ7" s="52"/>
      <c r="FRK7" s="52"/>
      <c r="FRL7" s="52"/>
      <c r="FRM7" s="52"/>
      <c r="FRN7" s="52"/>
      <c r="FRO7" s="52"/>
      <c r="FRP7" s="52"/>
      <c r="FRQ7" s="52"/>
      <c r="FRR7" s="52"/>
      <c r="FRS7" s="52"/>
      <c r="FRT7" s="52"/>
      <c r="FRU7" s="52"/>
      <c r="FRV7" s="52"/>
      <c r="FRW7" s="52"/>
      <c r="FRX7" s="52"/>
      <c r="FRY7" s="52"/>
      <c r="FRZ7" s="52"/>
      <c r="FSA7" s="52"/>
      <c r="FSB7" s="52"/>
      <c r="FSC7" s="52"/>
      <c r="FSD7" s="52"/>
      <c r="FSE7" s="52"/>
      <c r="FSF7" s="52"/>
      <c r="FSG7" s="52"/>
      <c r="FSH7" s="52"/>
      <c r="FSI7" s="52"/>
      <c r="FSJ7" s="52"/>
      <c r="FSK7" s="52"/>
      <c r="FSL7" s="52"/>
      <c r="FSM7" s="52"/>
      <c r="FSN7" s="52"/>
      <c r="FSO7" s="52"/>
      <c r="FSP7" s="52"/>
      <c r="FSQ7" s="52"/>
      <c r="FSR7" s="52"/>
      <c r="FSS7" s="52"/>
      <c r="FST7" s="52"/>
      <c r="FSU7" s="52"/>
      <c r="FSV7" s="52"/>
      <c r="FSW7" s="52"/>
      <c r="FSX7" s="52"/>
      <c r="FSY7" s="52"/>
      <c r="FSZ7" s="52"/>
      <c r="FTA7" s="52"/>
      <c r="FTB7" s="52"/>
      <c r="FTC7" s="52"/>
      <c r="FTD7" s="52"/>
      <c r="FTE7" s="52"/>
      <c r="FTF7" s="52"/>
      <c r="FTG7" s="52"/>
      <c r="FTH7" s="52"/>
      <c r="FTI7" s="52"/>
      <c r="FTJ7" s="52"/>
      <c r="FTK7" s="52"/>
      <c r="FTL7" s="52"/>
      <c r="FTM7" s="52"/>
      <c r="FTN7" s="52"/>
      <c r="FTO7" s="52"/>
      <c r="FTP7" s="52"/>
      <c r="FTQ7" s="52"/>
      <c r="FTR7" s="52"/>
      <c r="FTS7" s="52"/>
      <c r="FTT7" s="52"/>
      <c r="FTU7" s="52"/>
      <c r="FTV7" s="52"/>
      <c r="FTW7" s="52"/>
      <c r="FTX7" s="52"/>
      <c r="FTY7" s="52"/>
      <c r="FTZ7" s="52"/>
      <c r="FUA7" s="52"/>
      <c r="FUB7" s="52"/>
      <c r="FUC7" s="52"/>
      <c r="FUD7" s="52"/>
      <c r="FUE7" s="52"/>
      <c r="FUF7" s="52"/>
      <c r="FUG7" s="52"/>
      <c r="FUH7" s="52"/>
      <c r="FUI7" s="52"/>
      <c r="FUJ7" s="52"/>
      <c r="FUK7" s="52"/>
      <c r="FUL7" s="52"/>
      <c r="FUM7" s="52"/>
      <c r="FUN7" s="52"/>
      <c r="FUO7" s="52"/>
      <c r="FUP7" s="52"/>
      <c r="FUQ7" s="52"/>
      <c r="FUR7" s="52"/>
      <c r="FUS7" s="52"/>
      <c r="FUT7" s="52"/>
      <c r="FUU7" s="52"/>
      <c r="FUV7" s="52"/>
      <c r="FUW7" s="52"/>
      <c r="FUX7" s="52"/>
      <c r="FUY7" s="52"/>
      <c r="FUZ7" s="52"/>
      <c r="FVA7" s="52"/>
      <c r="FVB7" s="52"/>
      <c r="FVC7" s="52"/>
      <c r="FVD7" s="52"/>
      <c r="FVE7" s="52"/>
      <c r="FVF7" s="52"/>
      <c r="FVG7" s="52"/>
      <c r="FVH7" s="52"/>
      <c r="FVI7" s="52"/>
      <c r="FVJ7" s="52"/>
      <c r="FVK7" s="52"/>
      <c r="FVL7" s="52"/>
      <c r="FVM7" s="52"/>
      <c r="FVN7" s="52"/>
      <c r="FVO7" s="52"/>
      <c r="FVP7" s="52"/>
      <c r="FVQ7" s="52"/>
      <c r="FVR7" s="52"/>
      <c r="FVS7" s="52"/>
      <c r="FVT7" s="52"/>
      <c r="FVU7" s="52"/>
      <c r="FVV7" s="52"/>
      <c r="FVW7" s="52"/>
      <c r="FVX7" s="52"/>
      <c r="FVY7" s="52"/>
      <c r="FVZ7" s="52"/>
      <c r="FWA7" s="52"/>
      <c r="FWB7" s="52"/>
      <c r="FWC7" s="52"/>
      <c r="FWD7" s="52"/>
      <c r="FWE7" s="52"/>
      <c r="FWF7" s="52"/>
      <c r="FWG7" s="52"/>
      <c r="FWH7" s="52"/>
      <c r="FWI7" s="52"/>
      <c r="FWJ7" s="52"/>
      <c r="FWK7" s="52"/>
      <c r="FWL7" s="52"/>
      <c r="FWM7" s="52"/>
      <c r="FWN7" s="52"/>
      <c r="FWO7" s="52"/>
      <c r="FWP7" s="52"/>
      <c r="FWQ7" s="52"/>
      <c r="FWR7" s="52"/>
      <c r="FWS7" s="52"/>
      <c r="FWT7" s="52"/>
      <c r="FWU7" s="52"/>
      <c r="FWV7" s="52"/>
      <c r="FWW7" s="52"/>
      <c r="FWX7" s="52"/>
      <c r="FWY7" s="52"/>
      <c r="FWZ7" s="52"/>
      <c r="FXA7" s="52"/>
      <c r="FXB7" s="52"/>
      <c r="FXC7" s="52"/>
      <c r="FXD7" s="52"/>
      <c r="FXE7" s="52"/>
      <c r="FXF7" s="52"/>
      <c r="FXG7" s="52"/>
      <c r="FXH7" s="52"/>
      <c r="FXI7" s="52"/>
      <c r="FXJ7" s="52"/>
      <c r="FXK7" s="52"/>
      <c r="FXL7" s="52"/>
      <c r="FXM7" s="52"/>
      <c r="FXN7" s="52"/>
      <c r="FXO7" s="52"/>
      <c r="FXP7" s="52"/>
      <c r="FXQ7" s="52"/>
      <c r="FXR7" s="52"/>
      <c r="FXS7" s="52"/>
      <c r="FXT7" s="52"/>
      <c r="FXU7" s="52"/>
      <c r="FXV7" s="52"/>
      <c r="FXW7" s="52"/>
      <c r="FXX7" s="52"/>
      <c r="FXY7" s="52"/>
      <c r="FXZ7" s="52"/>
      <c r="FYA7" s="52"/>
      <c r="FYB7" s="52"/>
      <c r="FYC7" s="52"/>
      <c r="FYD7" s="52"/>
      <c r="FYE7" s="52"/>
      <c r="FYF7" s="52"/>
      <c r="FYG7" s="52"/>
      <c r="FYH7" s="52"/>
      <c r="FYI7" s="52"/>
      <c r="FYJ7" s="52"/>
      <c r="FYK7" s="52"/>
      <c r="FYL7" s="52"/>
      <c r="FYM7" s="52"/>
      <c r="FYN7" s="52"/>
      <c r="FYO7" s="52"/>
      <c r="FYP7" s="52"/>
      <c r="FYQ7" s="52"/>
      <c r="FYR7" s="52"/>
      <c r="FYS7" s="52"/>
      <c r="FYT7" s="52"/>
      <c r="FYU7" s="52"/>
      <c r="FYV7" s="52"/>
      <c r="FYW7" s="52"/>
      <c r="FYX7" s="52"/>
      <c r="FYY7" s="52"/>
      <c r="FYZ7" s="52"/>
      <c r="FZA7" s="52"/>
      <c r="FZB7" s="52"/>
      <c r="FZC7" s="52"/>
      <c r="FZD7" s="52"/>
      <c r="FZE7" s="52"/>
      <c r="FZF7" s="52"/>
      <c r="FZG7" s="52"/>
      <c r="FZH7" s="52"/>
      <c r="FZI7" s="52"/>
      <c r="FZJ7" s="52"/>
      <c r="FZK7" s="52"/>
      <c r="FZL7" s="52"/>
      <c r="FZM7" s="52"/>
      <c r="FZN7" s="52"/>
      <c r="FZO7" s="52"/>
      <c r="FZP7" s="52"/>
      <c r="FZQ7" s="52"/>
      <c r="FZR7" s="52"/>
      <c r="FZS7" s="52"/>
      <c r="FZT7" s="52"/>
      <c r="FZU7" s="52"/>
      <c r="FZV7" s="52"/>
      <c r="FZW7" s="52"/>
      <c r="FZX7" s="52"/>
      <c r="FZY7" s="52"/>
      <c r="FZZ7" s="52"/>
      <c r="GAA7" s="52"/>
      <c r="GAB7" s="52"/>
      <c r="GAC7" s="52"/>
      <c r="GAD7" s="52"/>
      <c r="GAE7" s="52"/>
      <c r="GAF7" s="52"/>
      <c r="GAG7" s="52"/>
      <c r="GAH7" s="52"/>
      <c r="GAI7" s="52"/>
      <c r="GAJ7" s="52"/>
      <c r="GAK7" s="52"/>
      <c r="GAL7" s="52"/>
      <c r="GAM7" s="52"/>
      <c r="GAN7" s="52"/>
      <c r="GAO7" s="52"/>
      <c r="GAP7" s="52"/>
      <c r="GAQ7" s="52"/>
      <c r="GAR7" s="52"/>
      <c r="GAS7" s="52"/>
      <c r="GAT7" s="52"/>
      <c r="GAU7" s="52"/>
      <c r="GAV7" s="52"/>
      <c r="GAW7" s="52"/>
      <c r="GAX7" s="52"/>
      <c r="GAY7" s="52"/>
      <c r="GAZ7" s="52"/>
      <c r="GBA7" s="52"/>
      <c r="GBB7" s="52"/>
      <c r="GBC7" s="52"/>
      <c r="GBD7" s="52"/>
      <c r="GBE7" s="52"/>
      <c r="GBF7" s="52"/>
      <c r="GBG7" s="52"/>
      <c r="GBH7" s="52"/>
      <c r="GBI7" s="52"/>
      <c r="GBJ7" s="52"/>
      <c r="GBK7" s="52"/>
      <c r="GBL7" s="52"/>
      <c r="GBM7" s="52"/>
      <c r="GBN7" s="52"/>
      <c r="GBO7" s="52"/>
      <c r="GBP7" s="52"/>
      <c r="GBQ7" s="52"/>
      <c r="GBR7" s="52"/>
      <c r="GBS7" s="52"/>
      <c r="GBT7" s="52"/>
      <c r="GBU7" s="52"/>
      <c r="GBV7" s="52"/>
      <c r="GBW7" s="52"/>
      <c r="GBX7" s="52"/>
      <c r="GBY7" s="52"/>
      <c r="GBZ7" s="52"/>
      <c r="GCA7" s="52"/>
      <c r="GCB7" s="52"/>
      <c r="GCC7" s="52"/>
      <c r="GCD7" s="52"/>
      <c r="GCE7" s="52"/>
      <c r="GCF7" s="52"/>
      <c r="GCG7" s="52"/>
      <c r="GCH7" s="52"/>
      <c r="GCI7" s="52"/>
      <c r="GCJ7" s="52"/>
      <c r="GCK7" s="52"/>
      <c r="GCL7" s="52"/>
      <c r="GCM7" s="52"/>
      <c r="GCN7" s="52"/>
      <c r="GCO7" s="52"/>
      <c r="GCP7" s="52"/>
      <c r="GCQ7" s="52"/>
      <c r="GCR7" s="52"/>
      <c r="GCS7" s="52"/>
      <c r="GCT7" s="52"/>
      <c r="GCU7" s="52"/>
      <c r="GCV7" s="52"/>
      <c r="GCW7" s="52"/>
      <c r="GCX7" s="52"/>
      <c r="GCY7" s="52"/>
      <c r="GCZ7" s="52"/>
      <c r="GDA7" s="52"/>
      <c r="GDB7" s="52"/>
      <c r="GDC7" s="52"/>
      <c r="GDD7" s="52"/>
      <c r="GDE7" s="52"/>
      <c r="GDF7" s="52"/>
      <c r="GDG7" s="52"/>
      <c r="GDH7" s="52"/>
      <c r="GDI7" s="52"/>
      <c r="GDJ7" s="52"/>
      <c r="GDK7" s="52"/>
      <c r="GDL7" s="52"/>
      <c r="GDM7" s="52"/>
      <c r="GDN7" s="52"/>
      <c r="GDO7" s="52"/>
      <c r="GDP7" s="52"/>
      <c r="GDQ7" s="52"/>
      <c r="GDR7" s="52"/>
      <c r="GDS7" s="52"/>
      <c r="GDT7" s="52"/>
      <c r="GDU7" s="52"/>
      <c r="GDV7" s="52"/>
      <c r="GDW7" s="52"/>
      <c r="GDX7" s="52"/>
      <c r="GDY7" s="52"/>
      <c r="GDZ7" s="52"/>
      <c r="GEA7" s="52"/>
      <c r="GEB7" s="52"/>
      <c r="GEC7" s="52"/>
      <c r="GED7" s="52"/>
      <c r="GEE7" s="52"/>
      <c r="GEF7" s="52"/>
      <c r="GEG7" s="52"/>
      <c r="GEH7" s="52"/>
      <c r="GEI7" s="52"/>
      <c r="GEJ7" s="52"/>
      <c r="GEK7" s="52"/>
      <c r="GEL7" s="52"/>
      <c r="GEM7" s="52"/>
      <c r="GEN7" s="52"/>
      <c r="GEO7" s="52"/>
      <c r="GEP7" s="52"/>
      <c r="GEQ7" s="52"/>
      <c r="GER7" s="52"/>
      <c r="GES7" s="52"/>
      <c r="GET7" s="52"/>
      <c r="GEU7" s="52"/>
      <c r="GEV7" s="52"/>
      <c r="GEW7" s="52"/>
      <c r="GEX7" s="52"/>
      <c r="GEY7" s="52"/>
      <c r="GEZ7" s="52"/>
      <c r="GFA7" s="52"/>
      <c r="GFB7" s="52"/>
      <c r="GFC7" s="52"/>
      <c r="GFD7" s="52"/>
      <c r="GFE7" s="52"/>
      <c r="GFF7" s="52"/>
      <c r="GFG7" s="52"/>
      <c r="GFH7" s="52"/>
      <c r="GFI7" s="52"/>
      <c r="GFJ7" s="52"/>
      <c r="GFK7" s="52"/>
      <c r="GFL7" s="52"/>
      <c r="GFM7" s="52"/>
      <c r="GFN7" s="52"/>
      <c r="GFO7" s="52"/>
      <c r="GFP7" s="52"/>
      <c r="GFQ7" s="52"/>
      <c r="GFR7" s="52"/>
      <c r="GFS7" s="52"/>
      <c r="GFT7" s="52"/>
      <c r="GFU7" s="52"/>
      <c r="GFV7" s="52"/>
      <c r="GFW7" s="52"/>
      <c r="GFX7" s="52"/>
      <c r="GFY7" s="52"/>
      <c r="GFZ7" s="52"/>
      <c r="GGA7" s="52"/>
      <c r="GGB7" s="52"/>
      <c r="GGC7" s="52"/>
      <c r="GGD7" s="52"/>
      <c r="GGE7" s="52"/>
      <c r="GGF7" s="52"/>
      <c r="GGG7" s="52"/>
      <c r="GGH7" s="52"/>
      <c r="GGI7" s="52"/>
      <c r="GGJ7" s="52"/>
      <c r="GGK7" s="52"/>
      <c r="GGL7" s="52"/>
      <c r="GGM7" s="52"/>
      <c r="GGN7" s="52"/>
      <c r="GGO7" s="52"/>
      <c r="GGP7" s="52"/>
      <c r="GGQ7" s="52"/>
      <c r="GGR7" s="52"/>
      <c r="GGS7" s="52"/>
      <c r="GGT7" s="52"/>
      <c r="GGU7" s="52"/>
      <c r="GGV7" s="52"/>
      <c r="GGW7" s="52"/>
      <c r="GGX7" s="52"/>
      <c r="GGY7" s="52"/>
      <c r="GGZ7" s="52"/>
      <c r="GHA7" s="52"/>
      <c r="GHB7" s="52"/>
      <c r="GHC7" s="52"/>
      <c r="GHD7" s="52"/>
      <c r="GHE7" s="52"/>
      <c r="GHF7" s="52"/>
      <c r="GHG7" s="52"/>
      <c r="GHH7" s="52"/>
      <c r="GHI7" s="52"/>
      <c r="GHJ7" s="52"/>
      <c r="GHK7" s="52"/>
      <c r="GHL7" s="52"/>
      <c r="GHM7" s="52"/>
      <c r="GHN7" s="52"/>
      <c r="GHO7" s="52"/>
      <c r="GHP7" s="52"/>
      <c r="GHQ7" s="52"/>
      <c r="GHR7" s="52"/>
      <c r="GHS7" s="52"/>
      <c r="GHT7" s="52"/>
      <c r="GHU7" s="52"/>
      <c r="GHV7" s="52"/>
      <c r="GHW7" s="52"/>
      <c r="GHX7" s="52"/>
      <c r="GHY7" s="52"/>
      <c r="GHZ7" s="52"/>
      <c r="GIA7" s="52"/>
      <c r="GIB7" s="52"/>
      <c r="GIC7" s="52"/>
      <c r="GID7" s="52"/>
      <c r="GIE7" s="52"/>
      <c r="GIF7" s="52"/>
      <c r="GIG7" s="52"/>
      <c r="GIH7" s="52"/>
      <c r="GII7" s="52"/>
      <c r="GIJ7" s="52"/>
      <c r="GIK7" s="52"/>
      <c r="GIL7" s="52"/>
      <c r="GIM7" s="52"/>
      <c r="GIN7" s="52"/>
      <c r="GIO7" s="52"/>
      <c r="GIP7" s="52"/>
      <c r="GIQ7" s="52"/>
      <c r="GIR7" s="52"/>
      <c r="GIS7" s="52"/>
      <c r="GIT7" s="52"/>
      <c r="GIU7" s="52"/>
      <c r="GIV7" s="52"/>
      <c r="GIW7" s="52"/>
      <c r="GIX7" s="52"/>
      <c r="GIY7" s="52"/>
      <c r="GIZ7" s="52"/>
      <c r="GJA7" s="52"/>
      <c r="GJB7" s="52"/>
      <c r="GJC7" s="52"/>
      <c r="GJD7" s="52"/>
      <c r="GJE7" s="52"/>
      <c r="GJF7" s="52"/>
      <c r="GJG7" s="52"/>
      <c r="GJH7" s="52"/>
      <c r="GJI7" s="52"/>
      <c r="GJJ7" s="52"/>
      <c r="GJK7" s="52"/>
      <c r="GJL7" s="52"/>
      <c r="GJM7" s="52"/>
      <c r="GJN7" s="52"/>
      <c r="GJO7" s="52"/>
      <c r="GJP7" s="52"/>
      <c r="GJQ7" s="52"/>
      <c r="GJR7" s="52"/>
      <c r="GJS7" s="52"/>
      <c r="GJT7" s="52"/>
      <c r="GJU7" s="52"/>
      <c r="GJV7" s="52"/>
      <c r="GJW7" s="52"/>
      <c r="GJX7" s="52"/>
      <c r="GJY7" s="52"/>
      <c r="GJZ7" s="52"/>
      <c r="GKA7" s="52"/>
      <c r="GKB7" s="52"/>
      <c r="GKC7" s="52"/>
      <c r="GKD7" s="52"/>
      <c r="GKE7" s="52"/>
      <c r="GKF7" s="52"/>
      <c r="GKG7" s="52"/>
      <c r="GKH7" s="52"/>
      <c r="GKI7" s="52"/>
      <c r="GKJ7" s="52"/>
      <c r="GKK7" s="52"/>
      <c r="GKL7" s="52"/>
      <c r="GKM7" s="52"/>
      <c r="GKN7" s="52"/>
      <c r="GKO7" s="52"/>
      <c r="GKP7" s="52"/>
      <c r="GKQ7" s="52"/>
      <c r="GKR7" s="52"/>
      <c r="GKS7" s="52"/>
      <c r="GKT7" s="52"/>
      <c r="GKU7" s="52"/>
      <c r="GKV7" s="52"/>
      <c r="GKW7" s="52"/>
      <c r="GKX7" s="52"/>
      <c r="GKY7" s="52"/>
      <c r="GKZ7" s="52"/>
      <c r="GLA7" s="52"/>
      <c r="GLB7" s="52"/>
      <c r="GLC7" s="52"/>
      <c r="GLD7" s="52"/>
      <c r="GLE7" s="52"/>
      <c r="GLF7" s="52"/>
      <c r="GLG7" s="52"/>
      <c r="GLH7" s="52"/>
      <c r="GLI7" s="52"/>
      <c r="GLJ7" s="52"/>
      <c r="GLK7" s="52"/>
      <c r="GLL7" s="52"/>
      <c r="GLM7" s="52"/>
      <c r="GLN7" s="52"/>
      <c r="GLO7" s="52"/>
      <c r="GLP7" s="52"/>
      <c r="GLQ7" s="52"/>
      <c r="GLR7" s="52"/>
      <c r="GLS7" s="52"/>
      <c r="GLT7" s="52"/>
      <c r="GLU7" s="52"/>
      <c r="GLV7" s="52"/>
      <c r="GLW7" s="52"/>
      <c r="GLX7" s="52"/>
      <c r="GLY7" s="52"/>
      <c r="GLZ7" s="52"/>
      <c r="GMA7" s="52"/>
      <c r="GMB7" s="52"/>
      <c r="GMC7" s="52"/>
      <c r="GMD7" s="52"/>
      <c r="GME7" s="52"/>
      <c r="GMF7" s="52"/>
      <c r="GMG7" s="52"/>
      <c r="GMH7" s="52"/>
      <c r="GMI7" s="52"/>
      <c r="GMJ7" s="52"/>
      <c r="GMK7" s="52"/>
      <c r="GML7" s="52"/>
      <c r="GMM7" s="52"/>
      <c r="GMN7" s="52"/>
      <c r="GMO7" s="52"/>
      <c r="GMP7" s="52"/>
      <c r="GMQ7" s="52"/>
      <c r="GMR7" s="52"/>
      <c r="GMS7" s="52"/>
      <c r="GMT7" s="52"/>
      <c r="GMU7" s="52"/>
      <c r="GMV7" s="52"/>
      <c r="GMW7" s="52"/>
      <c r="GMX7" s="52"/>
      <c r="GMY7" s="52"/>
      <c r="GMZ7" s="52"/>
      <c r="GNA7" s="52"/>
      <c r="GNB7" s="52"/>
      <c r="GNC7" s="52"/>
      <c r="GND7" s="52"/>
      <c r="GNE7" s="52"/>
      <c r="GNF7" s="52"/>
      <c r="GNG7" s="52"/>
      <c r="GNH7" s="52"/>
      <c r="GNI7" s="52"/>
      <c r="GNJ7" s="52"/>
      <c r="GNK7" s="52"/>
      <c r="GNL7" s="52"/>
      <c r="GNM7" s="52"/>
      <c r="GNN7" s="52"/>
      <c r="GNO7" s="52"/>
      <c r="GNP7" s="52"/>
      <c r="GNQ7" s="52"/>
      <c r="GNR7" s="52"/>
      <c r="GNS7" s="52"/>
      <c r="GNT7" s="52"/>
      <c r="GNU7" s="52"/>
      <c r="GNV7" s="52"/>
      <c r="GNW7" s="52"/>
      <c r="GNX7" s="52"/>
      <c r="GNY7" s="52"/>
      <c r="GNZ7" s="52"/>
      <c r="GOA7" s="52"/>
      <c r="GOB7" s="52"/>
      <c r="GOC7" s="52"/>
      <c r="GOD7" s="52"/>
      <c r="GOE7" s="52"/>
      <c r="GOF7" s="52"/>
      <c r="GOG7" s="52"/>
      <c r="GOH7" s="52"/>
      <c r="GOI7" s="52"/>
      <c r="GOJ7" s="52"/>
      <c r="GOK7" s="52"/>
      <c r="GOL7" s="52"/>
      <c r="GOM7" s="52"/>
      <c r="GON7" s="52"/>
      <c r="GOO7" s="52"/>
      <c r="GOP7" s="52"/>
      <c r="GOQ7" s="52"/>
      <c r="GOR7" s="52"/>
      <c r="GOS7" s="52"/>
      <c r="GOT7" s="52"/>
      <c r="GOU7" s="52"/>
      <c r="GOV7" s="52"/>
      <c r="GOW7" s="52"/>
      <c r="GOX7" s="52"/>
      <c r="GOY7" s="52"/>
      <c r="GOZ7" s="52"/>
      <c r="GPA7" s="52"/>
      <c r="GPB7" s="52"/>
      <c r="GPC7" s="52"/>
      <c r="GPD7" s="52"/>
      <c r="GPE7" s="52"/>
      <c r="GPF7" s="52"/>
      <c r="GPG7" s="52"/>
      <c r="GPH7" s="52"/>
      <c r="GPI7" s="52"/>
      <c r="GPJ7" s="52"/>
      <c r="GPK7" s="52"/>
      <c r="GPL7" s="52"/>
      <c r="GPM7" s="52"/>
      <c r="GPN7" s="52"/>
      <c r="GPO7" s="52"/>
      <c r="GPP7" s="52"/>
      <c r="GPQ7" s="52"/>
      <c r="GPR7" s="52"/>
      <c r="GPS7" s="52"/>
      <c r="GPT7" s="52"/>
      <c r="GPU7" s="52"/>
      <c r="GPV7" s="52"/>
      <c r="GPW7" s="52"/>
      <c r="GPX7" s="52"/>
      <c r="GPY7" s="52"/>
      <c r="GPZ7" s="52"/>
      <c r="GQA7" s="52"/>
      <c r="GQB7" s="52"/>
      <c r="GQC7" s="52"/>
      <c r="GQD7" s="52"/>
      <c r="GQE7" s="52"/>
      <c r="GQF7" s="52"/>
      <c r="GQG7" s="52"/>
      <c r="GQH7" s="52"/>
      <c r="GQI7" s="52"/>
      <c r="GQJ7" s="52"/>
      <c r="GQK7" s="52"/>
      <c r="GQL7" s="52"/>
      <c r="GQM7" s="52"/>
      <c r="GQN7" s="52"/>
      <c r="GQO7" s="52"/>
      <c r="GQP7" s="52"/>
      <c r="GQQ7" s="52"/>
      <c r="GQR7" s="52"/>
      <c r="GQS7" s="52"/>
      <c r="GQT7" s="52"/>
      <c r="GQU7" s="52"/>
      <c r="GQV7" s="52"/>
      <c r="GQW7" s="52"/>
      <c r="GQX7" s="52"/>
      <c r="GQY7" s="52"/>
      <c r="GQZ7" s="52"/>
      <c r="GRA7" s="52"/>
      <c r="GRB7" s="52"/>
      <c r="GRC7" s="52"/>
      <c r="GRD7" s="52"/>
      <c r="GRE7" s="52"/>
      <c r="GRF7" s="52"/>
      <c r="GRG7" s="52"/>
      <c r="GRH7" s="52"/>
      <c r="GRI7" s="52"/>
      <c r="GRJ7" s="52"/>
      <c r="GRK7" s="52"/>
      <c r="GRL7" s="52"/>
      <c r="GRM7" s="52"/>
      <c r="GRN7" s="52"/>
      <c r="GRO7" s="52"/>
      <c r="GRP7" s="52"/>
      <c r="GRQ7" s="52"/>
      <c r="GRR7" s="52"/>
      <c r="GRS7" s="52"/>
      <c r="GRT7" s="52"/>
      <c r="GRU7" s="52"/>
      <c r="GRV7" s="52"/>
      <c r="GRW7" s="52"/>
      <c r="GRX7" s="52"/>
      <c r="GRY7" s="52"/>
      <c r="GRZ7" s="52"/>
      <c r="GSA7" s="52"/>
      <c r="GSB7" s="52"/>
      <c r="GSC7" s="52"/>
      <c r="GSD7" s="52"/>
      <c r="GSE7" s="52"/>
      <c r="GSF7" s="52"/>
      <c r="GSG7" s="52"/>
      <c r="GSH7" s="52"/>
      <c r="GSI7" s="52"/>
      <c r="GSJ7" s="52"/>
      <c r="GSK7" s="52"/>
      <c r="GSL7" s="52"/>
      <c r="GSM7" s="52"/>
      <c r="GSN7" s="52"/>
      <c r="GSO7" s="52"/>
      <c r="GSP7" s="52"/>
      <c r="GSQ7" s="52"/>
      <c r="GSR7" s="52"/>
      <c r="GSS7" s="52"/>
      <c r="GST7" s="52"/>
      <c r="GSU7" s="52"/>
      <c r="GSV7" s="52"/>
      <c r="GSW7" s="52"/>
      <c r="GSX7" s="52"/>
      <c r="GSY7" s="52"/>
      <c r="GSZ7" s="52"/>
      <c r="GTA7" s="52"/>
      <c r="GTB7" s="52"/>
      <c r="GTC7" s="52"/>
      <c r="GTD7" s="52"/>
      <c r="GTE7" s="52"/>
      <c r="GTF7" s="52"/>
      <c r="GTG7" s="52"/>
      <c r="GTH7" s="52"/>
      <c r="GTI7" s="52"/>
      <c r="GTJ7" s="52"/>
      <c r="GTK7" s="52"/>
      <c r="GTL7" s="52"/>
      <c r="GTM7" s="52"/>
      <c r="GTN7" s="52"/>
      <c r="GTO7" s="52"/>
      <c r="GTP7" s="52"/>
      <c r="GTQ7" s="52"/>
      <c r="GTR7" s="52"/>
      <c r="GTS7" s="52"/>
      <c r="GTT7" s="52"/>
      <c r="GTU7" s="52"/>
      <c r="GTV7" s="52"/>
      <c r="GTW7" s="52"/>
      <c r="GTX7" s="52"/>
      <c r="GTY7" s="52"/>
      <c r="GTZ7" s="52"/>
      <c r="GUA7" s="52"/>
      <c r="GUB7" s="52"/>
      <c r="GUC7" s="52"/>
      <c r="GUD7" s="52"/>
      <c r="GUE7" s="52"/>
      <c r="GUF7" s="52"/>
      <c r="GUG7" s="52"/>
      <c r="GUH7" s="52"/>
      <c r="GUI7" s="52"/>
      <c r="GUJ7" s="52"/>
      <c r="GUK7" s="52"/>
      <c r="GUL7" s="52"/>
      <c r="GUM7" s="52"/>
      <c r="GUN7" s="52"/>
      <c r="GUO7" s="52"/>
      <c r="GUP7" s="52"/>
      <c r="GUQ7" s="52"/>
      <c r="GUR7" s="52"/>
      <c r="GUS7" s="52"/>
      <c r="GUT7" s="52"/>
      <c r="GUU7" s="52"/>
      <c r="GUV7" s="52"/>
      <c r="GUW7" s="52"/>
      <c r="GUX7" s="52"/>
      <c r="GUY7" s="52"/>
      <c r="GUZ7" s="52"/>
      <c r="GVA7" s="52"/>
      <c r="GVB7" s="52"/>
      <c r="GVC7" s="52"/>
      <c r="GVD7" s="52"/>
      <c r="GVE7" s="52"/>
      <c r="GVF7" s="52"/>
      <c r="GVG7" s="52"/>
      <c r="GVH7" s="52"/>
      <c r="GVI7" s="52"/>
      <c r="GVJ7" s="52"/>
      <c r="GVK7" s="52"/>
      <c r="GVL7" s="52"/>
      <c r="GVM7" s="52"/>
      <c r="GVN7" s="52"/>
      <c r="GVO7" s="52"/>
      <c r="GVP7" s="52"/>
      <c r="GVQ7" s="52"/>
      <c r="GVR7" s="52"/>
      <c r="GVS7" s="52"/>
      <c r="GVT7" s="52"/>
      <c r="GVU7" s="52"/>
      <c r="GVV7" s="52"/>
      <c r="GVW7" s="52"/>
      <c r="GVX7" s="52"/>
      <c r="GVY7" s="52"/>
      <c r="GVZ7" s="52"/>
      <c r="GWA7" s="52"/>
      <c r="GWB7" s="52"/>
      <c r="GWC7" s="52"/>
      <c r="GWD7" s="52"/>
      <c r="GWE7" s="52"/>
      <c r="GWF7" s="52"/>
      <c r="GWG7" s="52"/>
      <c r="GWH7" s="52"/>
      <c r="GWI7" s="52"/>
      <c r="GWJ7" s="52"/>
      <c r="GWK7" s="52"/>
      <c r="GWL7" s="52"/>
      <c r="GWM7" s="52"/>
      <c r="GWN7" s="52"/>
      <c r="GWO7" s="52"/>
      <c r="GWP7" s="52"/>
      <c r="GWQ7" s="52"/>
      <c r="GWR7" s="52"/>
      <c r="GWS7" s="52"/>
      <c r="GWT7" s="52"/>
      <c r="GWU7" s="52"/>
      <c r="GWV7" s="52"/>
      <c r="GWW7" s="52"/>
      <c r="GWX7" s="52"/>
      <c r="GWY7" s="52"/>
      <c r="GWZ7" s="52"/>
      <c r="GXA7" s="52"/>
      <c r="GXB7" s="52"/>
      <c r="GXC7" s="52"/>
      <c r="GXD7" s="52"/>
      <c r="GXE7" s="52"/>
      <c r="GXF7" s="52"/>
      <c r="GXG7" s="52"/>
      <c r="GXH7" s="52"/>
      <c r="GXI7" s="52"/>
      <c r="GXJ7" s="52"/>
      <c r="GXK7" s="52"/>
      <c r="GXL7" s="52"/>
      <c r="GXM7" s="52"/>
      <c r="GXN7" s="52"/>
      <c r="GXO7" s="52"/>
      <c r="GXP7" s="52"/>
      <c r="GXQ7" s="52"/>
      <c r="GXR7" s="52"/>
      <c r="GXS7" s="52"/>
      <c r="GXT7" s="52"/>
      <c r="GXU7" s="52"/>
      <c r="GXV7" s="52"/>
      <c r="GXW7" s="52"/>
      <c r="GXX7" s="52"/>
      <c r="GXY7" s="52"/>
      <c r="GXZ7" s="52"/>
      <c r="GYA7" s="52"/>
      <c r="GYB7" s="52"/>
      <c r="GYC7" s="52"/>
      <c r="GYD7" s="52"/>
      <c r="GYE7" s="52"/>
      <c r="GYF7" s="52"/>
      <c r="GYG7" s="52"/>
      <c r="GYH7" s="52"/>
      <c r="GYI7" s="52"/>
      <c r="GYJ7" s="52"/>
      <c r="GYK7" s="52"/>
      <c r="GYL7" s="52"/>
      <c r="GYM7" s="52"/>
      <c r="GYN7" s="52"/>
      <c r="GYO7" s="52"/>
      <c r="GYP7" s="52"/>
      <c r="GYQ7" s="52"/>
      <c r="GYR7" s="52"/>
      <c r="GYS7" s="52"/>
      <c r="GYT7" s="52"/>
      <c r="GYU7" s="52"/>
      <c r="GYV7" s="52"/>
      <c r="GYW7" s="52"/>
      <c r="GYX7" s="52"/>
      <c r="GYY7" s="52"/>
      <c r="GYZ7" s="52"/>
      <c r="GZA7" s="52"/>
      <c r="GZB7" s="52"/>
      <c r="GZC7" s="52"/>
      <c r="GZD7" s="52"/>
      <c r="GZE7" s="52"/>
      <c r="GZF7" s="52"/>
      <c r="GZG7" s="52"/>
      <c r="GZH7" s="52"/>
      <c r="GZI7" s="52"/>
      <c r="GZJ7" s="52"/>
      <c r="GZK7" s="52"/>
      <c r="GZL7" s="52"/>
      <c r="GZM7" s="52"/>
      <c r="GZN7" s="52"/>
      <c r="GZO7" s="52"/>
      <c r="GZP7" s="52"/>
      <c r="GZQ7" s="52"/>
      <c r="GZR7" s="52"/>
      <c r="GZS7" s="52"/>
      <c r="GZT7" s="52"/>
      <c r="GZU7" s="52"/>
      <c r="GZV7" s="52"/>
      <c r="GZW7" s="52"/>
      <c r="GZX7" s="52"/>
      <c r="GZY7" s="52"/>
      <c r="GZZ7" s="52"/>
      <c r="HAA7" s="52"/>
      <c r="HAB7" s="52"/>
      <c r="HAC7" s="52"/>
      <c r="HAD7" s="52"/>
      <c r="HAE7" s="52"/>
      <c r="HAF7" s="52"/>
      <c r="HAG7" s="52"/>
      <c r="HAH7" s="52"/>
      <c r="HAI7" s="52"/>
      <c r="HAJ7" s="52"/>
      <c r="HAK7" s="52"/>
      <c r="HAL7" s="52"/>
      <c r="HAM7" s="52"/>
      <c r="HAN7" s="52"/>
      <c r="HAO7" s="52"/>
      <c r="HAP7" s="52"/>
      <c r="HAQ7" s="52"/>
      <c r="HAR7" s="52"/>
      <c r="HAS7" s="52"/>
      <c r="HAT7" s="52"/>
      <c r="HAU7" s="52"/>
      <c r="HAV7" s="52"/>
      <c r="HAW7" s="52"/>
      <c r="HAX7" s="52"/>
      <c r="HAY7" s="52"/>
      <c r="HAZ7" s="52"/>
      <c r="HBA7" s="52"/>
      <c r="HBB7" s="52"/>
      <c r="HBC7" s="52"/>
      <c r="HBD7" s="52"/>
      <c r="HBE7" s="52"/>
      <c r="HBF7" s="52"/>
      <c r="HBG7" s="52"/>
      <c r="HBH7" s="52"/>
      <c r="HBI7" s="52"/>
      <c r="HBJ7" s="52"/>
      <c r="HBK7" s="52"/>
      <c r="HBL7" s="52"/>
      <c r="HBM7" s="52"/>
      <c r="HBN7" s="52"/>
      <c r="HBO7" s="52"/>
      <c r="HBP7" s="52"/>
      <c r="HBQ7" s="52"/>
      <c r="HBR7" s="52"/>
      <c r="HBS7" s="52"/>
      <c r="HBT7" s="52"/>
      <c r="HBU7" s="52"/>
      <c r="HBV7" s="52"/>
      <c r="HBW7" s="52"/>
      <c r="HBX7" s="52"/>
      <c r="HBY7" s="52"/>
      <c r="HBZ7" s="52"/>
      <c r="HCA7" s="52"/>
      <c r="HCB7" s="52"/>
      <c r="HCC7" s="52"/>
      <c r="HCD7" s="52"/>
      <c r="HCE7" s="52"/>
      <c r="HCF7" s="52"/>
      <c r="HCG7" s="52"/>
      <c r="HCH7" s="52"/>
      <c r="HCI7" s="52"/>
      <c r="HCJ7" s="52"/>
      <c r="HCK7" s="52"/>
      <c r="HCL7" s="52"/>
      <c r="HCM7" s="52"/>
      <c r="HCN7" s="52"/>
      <c r="HCO7" s="52"/>
      <c r="HCP7" s="52"/>
      <c r="HCQ7" s="52"/>
      <c r="HCR7" s="52"/>
      <c r="HCS7" s="52"/>
      <c r="HCT7" s="52"/>
      <c r="HCU7" s="52"/>
      <c r="HCV7" s="52"/>
      <c r="HCW7" s="52"/>
      <c r="HCX7" s="52"/>
      <c r="HCY7" s="52"/>
      <c r="HCZ7" s="52"/>
      <c r="HDA7" s="52"/>
      <c r="HDB7" s="52"/>
      <c r="HDC7" s="52"/>
      <c r="HDD7" s="52"/>
      <c r="HDE7" s="52"/>
      <c r="HDF7" s="52"/>
      <c r="HDG7" s="52"/>
      <c r="HDH7" s="52"/>
      <c r="HDI7" s="52"/>
      <c r="HDJ7" s="52"/>
      <c r="HDK7" s="52"/>
      <c r="HDL7" s="52"/>
      <c r="HDM7" s="52"/>
      <c r="HDN7" s="52"/>
      <c r="HDO7" s="52"/>
      <c r="HDP7" s="52"/>
      <c r="HDQ7" s="52"/>
      <c r="HDR7" s="52"/>
      <c r="HDS7" s="52"/>
      <c r="HDT7" s="52"/>
      <c r="HDU7" s="52"/>
      <c r="HDV7" s="52"/>
      <c r="HDW7" s="52"/>
      <c r="HDX7" s="52"/>
      <c r="HDY7" s="52"/>
      <c r="HDZ7" s="52"/>
      <c r="HEA7" s="52"/>
      <c r="HEB7" s="52"/>
      <c r="HEC7" s="52"/>
      <c r="HED7" s="52"/>
      <c r="HEE7" s="52"/>
      <c r="HEF7" s="52"/>
      <c r="HEG7" s="52"/>
      <c r="HEH7" s="52"/>
      <c r="HEI7" s="52"/>
      <c r="HEJ7" s="52"/>
      <c r="HEK7" s="52"/>
      <c r="HEL7" s="52"/>
      <c r="HEM7" s="52"/>
      <c r="HEN7" s="52"/>
      <c r="HEO7" s="52"/>
      <c r="HEP7" s="52"/>
      <c r="HEQ7" s="52"/>
      <c r="HER7" s="52"/>
      <c r="HES7" s="52"/>
      <c r="HET7" s="52"/>
      <c r="HEU7" s="52"/>
      <c r="HEV7" s="52"/>
      <c r="HEW7" s="52"/>
      <c r="HEX7" s="52"/>
      <c r="HEY7" s="52"/>
      <c r="HEZ7" s="52"/>
      <c r="HFA7" s="52"/>
      <c r="HFB7" s="52"/>
      <c r="HFC7" s="52"/>
      <c r="HFD7" s="52"/>
      <c r="HFE7" s="52"/>
      <c r="HFF7" s="52"/>
      <c r="HFG7" s="52"/>
      <c r="HFH7" s="52"/>
      <c r="HFI7" s="52"/>
      <c r="HFJ7" s="52"/>
      <c r="HFK7" s="52"/>
      <c r="HFL7" s="52"/>
      <c r="HFM7" s="52"/>
      <c r="HFN7" s="52"/>
      <c r="HFO7" s="52"/>
      <c r="HFP7" s="52"/>
      <c r="HFQ7" s="52"/>
      <c r="HFR7" s="52"/>
      <c r="HFS7" s="52"/>
      <c r="HFT7" s="52"/>
      <c r="HFU7" s="52"/>
      <c r="HFV7" s="52"/>
      <c r="HFW7" s="52"/>
      <c r="HFX7" s="52"/>
      <c r="HFY7" s="52"/>
      <c r="HFZ7" s="52"/>
      <c r="HGA7" s="52"/>
      <c r="HGB7" s="52"/>
      <c r="HGC7" s="52"/>
      <c r="HGD7" s="52"/>
      <c r="HGE7" s="52"/>
      <c r="HGF7" s="52"/>
      <c r="HGG7" s="52"/>
      <c r="HGH7" s="52"/>
      <c r="HGI7" s="52"/>
      <c r="HGJ7" s="52"/>
      <c r="HGK7" s="52"/>
      <c r="HGL7" s="52"/>
      <c r="HGM7" s="52"/>
      <c r="HGN7" s="52"/>
      <c r="HGO7" s="52"/>
      <c r="HGP7" s="52"/>
      <c r="HGQ7" s="52"/>
      <c r="HGR7" s="52"/>
      <c r="HGS7" s="52"/>
      <c r="HGT7" s="52"/>
      <c r="HGU7" s="52"/>
      <c r="HGV7" s="52"/>
      <c r="HGW7" s="52"/>
      <c r="HGX7" s="52"/>
      <c r="HGY7" s="52"/>
      <c r="HGZ7" s="52"/>
      <c r="HHA7" s="52"/>
      <c r="HHB7" s="52"/>
      <c r="HHC7" s="52"/>
      <c r="HHD7" s="52"/>
      <c r="HHE7" s="52"/>
      <c r="HHF7" s="52"/>
      <c r="HHG7" s="52"/>
      <c r="HHH7" s="52"/>
      <c r="HHI7" s="52"/>
      <c r="HHJ7" s="52"/>
      <c r="HHK7" s="52"/>
      <c r="HHL7" s="52"/>
      <c r="HHM7" s="52"/>
      <c r="HHN7" s="52"/>
      <c r="HHO7" s="52"/>
      <c r="HHP7" s="52"/>
      <c r="HHQ7" s="52"/>
      <c r="HHR7" s="52"/>
      <c r="HHS7" s="52"/>
      <c r="HHT7" s="52"/>
      <c r="HHU7" s="52"/>
      <c r="HHV7" s="52"/>
      <c r="HHW7" s="52"/>
      <c r="HHX7" s="52"/>
      <c r="HHY7" s="52"/>
      <c r="HHZ7" s="52"/>
      <c r="HIA7" s="52"/>
      <c r="HIB7" s="52"/>
      <c r="HIC7" s="52"/>
      <c r="HID7" s="52"/>
      <c r="HIE7" s="52"/>
      <c r="HIF7" s="52"/>
      <c r="HIG7" s="52"/>
      <c r="HIH7" s="52"/>
      <c r="HII7" s="52"/>
      <c r="HIJ7" s="52"/>
      <c r="HIK7" s="52"/>
      <c r="HIL7" s="52"/>
      <c r="HIM7" s="52"/>
      <c r="HIN7" s="52"/>
      <c r="HIO7" s="52"/>
      <c r="HIP7" s="52"/>
      <c r="HIQ7" s="52"/>
      <c r="HIR7" s="52"/>
      <c r="HIS7" s="52"/>
      <c r="HIT7" s="52"/>
      <c r="HIU7" s="52"/>
      <c r="HIV7" s="52"/>
      <c r="HIW7" s="52"/>
      <c r="HIX7" s="52"/>
      <c r="HIY7" s="52"/>
      <c r="HIZ7" s="52"/>
      <c r="HJA7" s="52"/>
      <c r="HJB7" s="52"/>
      <c r="HJC7" s="52"/>
      <c r="HJD7" s="52"/>
      <c r="HJE7" s="52"/>
      <c r="HJF7" s="52"/>
      <c r="HJG7" s="52"/>
      <c r="HJH7" s="52"/>
      <c r="HJI7" s="52"/>
      <c r="HJJ7" s="52"/>
      <c r="HJK7" s="52"/>
      <c r="HJL7" s="52"/>
      <c r="HJM7" s="52"/>
      <c r="HJN7" s="52"/>
      <c r="HJO7" s="52"/>
      <c r="HJP7" s="52"/>
      <c r="HJQ7" s="52"/>
      <c r="HJR7" s="52"/>
      <c r="HJS7" s="52"/>
      <c r="HJT7" s="52"/>
      <c r="HJU7" s="52"/>
      <c r="HJV7" s="52"/>
      <c r="HJW7" s="52"/>
      <c r="HJX7" s="52"/>
      <c r="HJY7" s="52"/>
      <c r="HJZ7" s="52"/>
      <c r="HKA7" s="52"/>
      <c r="HKB7" s="52"/>
      <c r="HKC7" s="52"/>
      <c r="HKD7" s="52"/>
      <c r="HKE7" s="52"/>
      <c r="HKF7" s="52"/>
      <c r="HKG7" s="52"/>
      <c r="HKH7" s="52"/>
      <c r="HKI7" s="52"/>
      <c r="HKJ7" s="52"/>
      <c r="HKK7" s="52"/>
      <c r="HKL7" s="52"/>
      <c r="HKM7" s="52"/>
      <c r="HKN7" s="52"/>
      <c r="HKO7" s="52"/>
      <c r="HKP7" s="52"/>
      <c r="HKQ7" s="52"/>
      <c r="HKR7" s="52"/>
      <c r="HKS7" s="52"/>
      <c r="HKT7" s="52"/>
      <c r="HKU7" s="52"/>
      <c r="HKV7" s="52"/>
      <c r="HKW7" s="52"/>
      <c r="HKX7" s="52"/>
      <c r="HKY7" s="52"/>
      <c r="HKZ7" s="52"/>
      <c r="HLA7" s="52"/>
      <c r="HLB7" s="52"/>
      <c r="HLC7" s="52"/>
      <c r="HLD7" s="52"/>
      <c r="HLE7" s="52"/>
      <c r="HLF7" s="52"/>
      <c r="HLG7" s="52"/>
      <c r="HLH7" s="52"/>
      <c r="HLI7" s="52"/>
      <c r="HLJ7" s="52"/>
      <c r="HLK7" s="52"/>
      <c r="HLL7" s="52"/>
      <c r="HLM7" s="52"/>
      <c r="HLN7" s="52"/>
      <c r="HLO7" s="52"/>
      <c r="HLP7" s="52"/>
      <c r="HLQ7" s="52"/>
      <c r="HLR7" s="52"/>
      <c r="HLS7" s="52"/>
      <c r="HLT7" s="52"/>
      <c r="HLU7" s="52"/>
      <c r="HLV7" s="52"/>
      <c r="HLW7" s="52"/>
      <c r="HLX7" s="52"/>
      <c r="HLY7" s="52"/>
      <c r="HLZ7" s="52"/>
      <c r="HMA7" s="52"/>
      <c r="HMB7" s="52"/>
      <c r="HMC7" s="52"/>
      <c r="HMD7" s="52"/>
      <c r="HME7" s="52"/>
      <c r="HMF7" s="52"/>
      <c r="HMG7" s="52"/>
      <c r="HMH7" s="52"/>
      <c r="HMI7" s="52"/>
      <c r="HMJ7" s="52"/>
      <c r="HMK7" s="52"/>
      <c r="HML7" s="52"/>
      <c r="HMM7" s="52"/>
      <c r="HMN7" s="52"/>
      <c r="HMO7" s="52"/>
      <c r="HMP7" s="52"/>
      <c r="HMQ7" s="52"/>
      <c r="HMR7" s="52"/>
      <c r="HMS7" s="52"/>
      <c r="HMT7" s="52"/>
      <c r="HMU7" s="52"/>
      <c r="HMV7" s="52"/>
      <c r="HMW7" s="52"/>
      <c r="HMX7" s="52"/>
      <c r="HMY7" s="52"/>
      <c r="HMZ7" s="52"/>
      <c r="HNA7" s="52"/>
      <c r="HNB7" s="52"/>
      <c r="HNC7" s="52"/>
      <c r="HND7" s="52"/>
      <c r="HNE7" s="52"/>
      <c r="HNF7" s="52"/>
      <c r="HNG7" s="52"/>
      <c r="HNH7" s="52"/>
      <c r="HNI7" s="52"/>
      <c r="HNJ7" s="52"/>
      <c r="HNK7" s="52"/>
      <c r="HNL7" s="52"/>
      <c r="HNM7" s="52"/>
      <c r="HNN7" s="52"/>
      <c r="HNO7" s="52"/>
      <c r="HNP7" s="52"/>
      <c r="HNQ7" s="52"/>
      <c r="HNR7" s="52"/>
      <c r="HNS7" s="52"/>
      <c r="HNT7" s="52"/>
      <c r="HNU7" s="52"/>
      <c r="HNV7" s="52"/>
      <c r="HNW7" s="52"/>
      <c r="HNX7" s="52"/>
      <c r="HNY7" s="52"/>
      <c r="HNZ7" s="52"/>
      <c r="HOA7" s="52"/>
      <c r="HOB7" s="52"/>
      <c r="HOC7" s="52"/>
      <c r="HOD7" s="52"/>
      <c r="HOE7" s="52"/>
      <c r="HOF7" s="52"/>
      <c r="HOG7" s="52"/>
      <c r="HOH7" s="52"/>
      <c r="HOI7" s="52"/>
      <c r="HOJ7" s="52"/>
      <c r="HOK7" s="52"/>
      <c r="HOL7" s="52"/>
      <c r="HOM7" s="52"/>
      <c r="HON7" s="52"/>
      <c r="HOO7" s="52"/>
      <c r="HOP7" s="52"/>
      <c r="HOQ7" s="52"/>
      <c r="HOR7" s="52"/>
      <c r="HOS7" s="52"/>
      <c r="HOT7" s="52"/>
      <c r="HOU7" s="52"/>
      <c r="HOV7" s="52"/>
      <c r="HOW7" s="52"/>
      <c r="HOX7" s="52"/>
      <c r="HOY7" s="52"/>
      <c r="HOZ7" s="52"/>
      <c r="HPA7" s="52"/>
      <c r="HPB7" s="52"/>
      <c r="HPC7" s="52"/>
      <c r="HPD7" s="52"/>
      <c r="HPE7" s="52"/>
      <c r="HPF7" s="52"/>
      <c r="HPG7" s="52"/>
      <c r="HPH7" s="52"/>
      <c r="HPI7" s="52"/>
      <c r="HPJ7" s="52"/>
      <c r="HPK7" s="52"/>
      <c r="HPL7" s="52"/>
      <c r="HPM7" s="52"/>
      <c r="HPN7" s="52"/>
      <c r="HPO7" s="52"/>
      <c r="HPP7" s="52"/>
      <c r="HPQ7" s="52"/>
      <c r="HPR7" s="52"/>
      <c r="HPS7" s="52"/>
      <c r="HPT7" s="52"/>
      <c r="HPU7" s="52"/>
      <c r="HPV7" s="52"/>
      <c r="HPW7" s="52"/>
      <c r="HPX7" s="52"/>
      <c r="HPY7" s="52"/>
      <c r="HPZ7" s="52"/>
      <c r="HQA7" s="52"/>
      <c r="HQB7" s="52"/>
      <c r="HQC7" s="52"/>
      <c r="HQD7" s="52"/>
      <c r="HQE7" s="52"/>
      <c r="HQF7" s="52"/>
      <c r="HQG7" s="52"/>
      <c r="HQH7" s="52"/>
      <c r="HQI7" s="52"/>
      <c r="HQJ7" s="52"/>
      <c r="HQK7" s="52"/>
      <c r="HQL7" s="52"/>
      <c r="HQM7" s="52"/>
      <c r="HQN7" s="52"/>
      <c r="HQO7" s="52"/>
      <c r="HQP7" s="52"/>
      <c r="HQQ7" s="52"/>
      <c r="HQR7" s="52"/>
      <c r="HQS7" s="52"/>
      <c r="HQT7" s="52"/>
      <c r="HQU7" s="52"/>
      <c r="HQV7" s="52"/>
      <c r="HQW7" s="52"/>
      <c r="HQX7" s="52"/>
      <c r="HQY7" s="52"/>
      <c r="HQZ7" s="52"/>
      <c r="HRA7" s="52"/>
      <c r="HRB7" s="52"/>
      <c r="HRC7" s="52"/>
      <c r="HRD7" s="52"/>
      <c r="HRE7" s="52"/>
      <c r="HRF7" s="52"/>
      <c r="HRG7" s="52"/>
      <c r="HRH7" s="52"/>
      <c r="HRI7" s="52"/>
      <c r="HRJ7" s="52"/>
      <c r="HRK7" s="52"/>
      <c r="HRL7" s="52"/>
      <c r="HRM7" s="52"/>
      <c r="HRN7" s="52"/>
      <c r="HRO7" s="52"/>
      <c r="HRP7" s="52"/>
      <c r="HRQ7" s="52"/>
      <c r="HRR7" s="52"/>
      <c r="HRS7" s="52"/>
      <c r="HRT7" s="52"/>
      <c r="HRU7" s="52"/>
      <c r="HRV7" s="52"/>
      <c r="HRW7" s="52"/>
      <c r="HRX7" s="52"/>
      <c r="HRY7" s="52"/>
      <c r="HRZ7" s="52"/>
      <c r="HSA7" s="52"/>
      <c r="HSB7" s="52"/>
      <c r="HSC7" s="52"/>
      <c r="HSD7" s="52"/>
      <c r="HSE7" s="52"/>
      <c r="HSF7" s="52"/>
      <c r="HSG7" s="52"/>
      <c r="HSH7" s="52"/>
      <c r="HSI7" s="52"/>
      <c r="HSJ7" s="52"/>
      <c r="HSK7" s="52"/>
      <c r="HSL7" s="52"/>
      <c r="HSM7" s="52"/>
      <c r="HSN7" s="52"/>
      <c r="HSO7" s="52"/>
      <c r="HSP7" s="52"/>
      <c r="HSQ7" s="52"/>
      <c r="HSR7" s="52"/>
      <c r="HSS7" s="52"/>
      <c r="HST7" s="52"/>
      <c r="HSU7" s="52"/>
      <c r="HSV7" s="52"/>
      <c r="HSW7" s="52"/>
      <c r="HSX7" s="52"/>
      <c r="HSY7" s="52"/>
      <c r="HSZ7" s="52"/>
      <c r="HTA7" s="52"/>
      <c r="HTB7" s="52"/>
      <c r="HTC7" s="52"/>
      <c r="HTD7" s="52"/>
      <c r="HTE7" s="52"/>
      <c r="HTF7" s="52"/>
      <c r="HTG7" s="52"/>
      <c r="HTH7" s="52"/>
      <c r="HTI7" s="52"/>
      <c r="HTJ7" s="52"/>
      <c r="HTK7" s="52"/>
      <c r="HTL7" s="52"/>
      <c r="HTM7" s="52"/>
      <c r="HTN7" s="52"/>
      <c r="HTO7" s="52"/>
      <c r="HTP7" s="52"/>
      <c r="HTQ7" s="52"/>
      <c r="HTR7" s="52"/>
      <c r="HTS7" s="52"/>
      <c r="HTT7" s="52"/>
      <c r="HTU7" s="52"/>
      <c r="HTV7" s="52"/>
      <c r="HTW7" s="52"/>
      <c r="HTX7" s="52"/>
      <c r="HTY7" s="52"/>
      <c r="HTZ7" s="52"/>
      <c r="HUA7" s="52"/>
      <c r="HUB7" s="52"/>
      <c r="HUC7" s="52"/>
      <c r="HUD7" s="52"/>
      <c r="HUE7" s="52"/>
      <c r="HUF7" s="52"/>
      <c r="HUG7" s="52"/>
      <c r="HUH7" s="52"/>
      <c r="HUI7" s="52"/>
      <c r="HUJ7" s="52"/>
      <c r="HUK7" s="52"/>
      <c r="HUL7" s="52"/>
      <c r="HUM7" s="52"/>
      <c r="HUN7" s="52"/>
      <c r="HUO7" s="52"/>
      <c r="HUP7" s="52"/>
      <c r="HUQ7" s="52"/>
      <c r="HUR7" s="52"/>
      <c r="HUS7" s="52"/>
      <c r="HUT7" s="52"/>
      <c r="HUU7" s="52"/>
      <c r="HUV7" s="52"/>
      <c r="HUW7" s="52"/>
      <c r="HUX7" s="52"/>
      <c r="HUY7" s="52"/>
      <c r="HUZ7" s="52"/>
      <c r="HVA7" s="52"/>
      <c r="HVB7" s="52"/>
      <c r="HVC7" s="52"/>
      <c r="HVD7" s="52"/>
      <c r="HVE7" s="52"/>
      <c r="HVF7" s="52"/>
      <c r="HVG7" s="52"/>
      <c r="HVH7" s="52"/>
      <c r="HVI7" s="52"/>
      <c r="HVJ7" s="52"/>
      <c r="HVK7" s="52"/>
      <c r="HVL7" s="52"/>
      <c r="HVM7" s="52"/>
      <c r="HVN7" s="52"/>
      <c r="HVO7" s="52"/>
      <c r="HVP7" s="52"/>
      <c r="HVQ7" s="52"/>
      <c r="HVR7" s="52"/>
      <c r="HVS7" s="52"/>
      <c r="HVT7" s="52"/>
      <c r="HVU7" s="52"/>
      <c r="HVV7" s="52"/>
      <c r="HVW7" s="52"/>
      <c r="HVX7" s="52"/>
      <c r="HVY7" s="52"/>
      <c r="HVZ7" s="52"/>
      <c r="HWA7" s="52"/>
      <c r="HWB7" s="52"/>
      <c r="HWC7" s="52"/>
      <c r="HWD7" s="52"/>
      <c r="HWE7" s="52"/>
      <c r="HWF7" s="52"/>
      <c r="HWG7" s="52"/>
      <c r="HWH7" s="52"/>
      <c r="HWI7" s="52"/>
      <c r="HWJ7" s="52"/>
      <c r="HWK7" s="52"/>
      <c r="HWL7" s="52"/>
      <c r="HWM7" s="52"/>
      <c r="HWN7" s="52"/>
      <c r="HWO7" s="52"/>
      <c r="HWP7" s="52"/>
      <c r="HWQ7" s="52"/>
      <c r="HWR7" s="52"/>
      <c r="HWS7" s="52"/>
      <c r="HWT7" s="52"/>
      <c r="HWU7" s="52"/>
      <c r="HWV7" s="52"/>
      <c r="HWW7" s="52"/>
      <c r="HWX7" s="52"/>
      <c r="HWY7" s="52"/>
      <c r="HWZ7" s="52"/>
      <c r="HXA7" s="52"/>
      <c r="HXB7" s="52"/>
      <c r="HXC7" s="52"/>
      <c r="HXD7" s="52"/>
      <c r="HXE7" s="52"/>
      <c r="HXF7" s="52"/>
      <c r="HXG7" s="52"/>
      <c r="HXH7" s="52"/>
      <c r="HXI7" s="52"/>
      <c r="HXJ7" s="52"/>
      <c r="HXK7" s="52"/>
      <c r="HXL7" s="52"/>
      <c r="HXM7" s="52"/>
      <c r="HXN7" s="52"/>
      <c r="HXO7" s="52"/>
      <c r="HXP7" s="52"/>
      <c r="HXQ7" s="52"/>
      <c r="HXR7" s="52"/>
      <c r="HXS7" s="52"/>
      <c r="HXT7" s="52"/>
      <c r="HXU7" s="52"/>
      <c r="HXV7" s="52"/>
      <c r="HXW7" s="52"/>
      <c r="HXX7" s="52"/>
      <c r="HXY7" s="52"/>
      <c r="HXZ7" s="52"/>
      <c r="HYA7" s="52"/>
      <c r="HYB7" s="52"/>
      <c r="HYC7" s="52"/>
      <c r="HYD7" s="52"/>
      <c r="HYE7" s="52"/>
      <c r="HYF7" s="52"/>
      <c r="HYG7" s="52"/>
      <c r="HYH7" s="52"/>
      <c r="HYI7" s="52"/>
      <c r="HYJ7" s="52"/>
      <c r="HYK7" s="52"/>
      <c r="HYL7" s="52"/>
      <c r="HYM7" s="52"/>
      <c r="HYN7" s="52"/>
      <c r="HYO7" s="52"/>
      <c r="HYP7" s="52"/>
      <c r="HYQ7" s="52"/>
      <c r="HYR7" s="52"/>
      <c r="HYS7" s="52"/>
      <c r="HYT7" s="52"/>
      <c r="HYU7" s="52"/>
      <c r="HYV7" s="52"/>
      <c r="HYW7" s="52"/>
      <c r="HYX7" s="52"/>
      <c r="HYY7" s="52"/>
      <c r="HYZ7" s="52"/>
      <c r="HZA7" s="52"/>
      <c r="HZB7" s="52"/>
      <c r="HZC7" s="52"/>
      <c r="HZD7" s="52"/>
      <c r="HZE7" s="52"/>
      <c r="HZF7" s="52"/>
      <c r="HZG7" s="52"/>
      <c r="HZH7" s="52"/>
      <c r="HZI7" s="52"/>
      <c r="HZJ7" s="52"/>
      <c r="HZK7" s="52"/>
      <c r="HZL7" s="52"/>
      <c r="HZM7" s="52"/>
      <c r="HZN7" s="52"/>
      <c r="HZO7" s="52"/>
      <c r="HZP7" s="52"/>
      <c r="HZQ7" s="52"/>
      <c r="HZR7" s="52"/>
      <c r="HZS7" s="52"/>
      <c r="HZT7" s="52"/>
      <c r="HZU7" s="52"/>
      <c r="HZV7" s="52"/>
      <c r="HZW7" s="52"/>
      <c r="HZX7" s="52"/>
      <c r="HZY7" s="52"/>
      <c r="HZZ7" s="52"/>
      <c r="IAA7" s="52"/>
      <c r="IAB7" s="52"/>
      <c r="IAC7" s="52"/>
      <c r="IAD7" s="52"/>
      <c r="IAE7" s="52"/>
      <c r="IAF7" s="52"/>
      <c r="IAG7" s="52"/>
      <c r="IAH7" s="52"/>
      <c r="IAI7" s="52"/>
      <c r="IAJ7" s="52"/>
      <c r="IAK7" s="52"/>
      <c r="IAL7" s="52"/>
      <c r="IAM7" s="52"/>
      <c r="IAN7" s="52"/>
      <c r="IAO7" s="52"/>
      <c r="IAP7" s="52"/>
      <c r="IAQ7" s="52"/>
      <c r="IAR7" s="52"/>
      <c r="IAS7" s="52"/>
      <c r="IAT7" s="52"/>
      <c r="IAU7" s="52"/>
      <c r="IAV7" s="52"/>
      <c r="IAW7" s="52"/>
      <c r="IAX7" s="52"/>
      <c r="IAY7" s="52"/>
      <c r="IAZ7" s="52"/>
      <c r="IBA7" s="52"/>
      <c r="IBB7" s="52"/>
      <c r="IBC7" s="52"/>
      <c r="IBD7" s="52"/>
      <c r="IBE7" s="52"/>
      <c r="IBF7" s="52"/>
      <c r="IBG7" s="52"/>
      <c r="IBH7" s="52"/>
      <c r="IBI7" s="52"/>
      <c r="IBJ7" s="52"/>
      <c r="IBK7" s="52"/>
      <c r="IBL7" s="52"/>
      <c r="IBM7" s="52"/>
      <c r="IBN7" s="52"/>
      <c r="IBO7" s="52"/>
      <c r="IBP7" s="52"/>
      <c r="IBQ7" s="52"/>
      <c r="IBR7" s="52"/>
      <c r="IBS7" s="52"/>
      <c r="IBT7" s="52"/>
      <c r="IBU7" s="52"/>
      <c r="IBV7" s="52"/>
      <c r="IBW7" s="52"/>
      <c r="IBX7" s="52"/>
      <c r="IBY7" s="52"/>
      <c r="IBZ7" s="52"/>
      <c r="ICA7" s="52"/>
      <c r="ICB7" s="52"/>
      <c r="ICC7" s="52"/>
      <c r="ICD7" s="52"/>
      <c r="ICE7" s="52"/>
      <c r="ICF7" s="52"/>
      <c r="ICG7" s="52"/>
      <c r="ICH7" s="52"/>
      <c r="ICI7" s="52"/>
      <c r="ICJ7" s="52"/>
      <c r="ICK7" s="52"/>
      <c r="ICL7" s="52"/>
      <c r="ICM7" s="52"/>
      <c r="ICN7" s="52"/>
      <c r="ICO7" s="52"/>
      <c r="ICP7" s="52"/>
      <c r="ICQ7" s="52"/>
      <c r="ICR7" s="52"/>
      <c r="ICS7" s="52"/>
      <c r="ICT7" s="52"/>
      <c r="ICU7" s="52"/>
      <c r="ICV7" s="52"/>
      <c r="ICW7" s="52"/>
      <c r="ICX7" s="52"/>
      <c r="ICY7" s="52"/>
      <c r="ICZ7" s="52"/>
      <c r="IDA7" s="52"/>
      <c r="IDB7" s="52"/>
      <c r="IDC7" s="52"/>
      <c r="IDD7" s="52"/>
      <c r="IDE7" s="52"/>
      <c r="IDF7" s="52"/>
      <c r="IDG7" s="52"/>
      <c r="IDH7" s="52"/>
      <c r="IDI7" s="52"/>
      <c r="IDJ7" s="52"/>
      <c r="IDK7" s="52"/>
      <c r="IDL7" s="52"/>
      <c r="IDM7" s="52"/>
      <c r="IDN7" s="52"/>
      <c r="IDO7" s="52"/>
      <c r="IDP7" s="52"/>
      <c r="IDQ7" s="52"/>
      <c r="IDR7" s="52"/>
      <c r="IDS7" s="52"/>
      <c r="IDT7" s="52"/>
      <c r="IDU7" s="52"/>
      <c r="IDV7" s="52"/>
      <c r="IDW7" s="52"/>
      <c r="IDX7" s="52"/>
      <c r="IDY7" s="52"/>
      <c r="IDZ7" s="52"/>
      <c r="IEA7" s="52"/>
      <c r="IEB7" s="52"/>
      <c r="IEC7" s="52"/>
      <c r="IED7" s="52"/>
      <c r="IEE7" s="52"/>
      <c r="IEF7" s="52"/>
      <c r="IEG7" s="52"/>
      <c r="IEH7" s="52"/>
      <c r="IEI7" s="52"/>
      <c r="IEJ7" s="52"/>
      <c r="IEK7" s="52"/>
      <c r="IEL7" s="52"/>
      <c r="IEM7" s="52"/>
      <c r="IEN7" s="52"/>
      <c r="IEO7" s="52"/>
      <c r="IEP7" s="52"/>
      <c r="IEQ7" s="52"/>
      <c r="IER7" s="52"/>
      <c r="IES7" s="52"/>
      <c r="IET7" s="52"/>
      <c r="IEU7" s="52"/>
      <c r="IEV7" s="52"/>
      <c r="IEW7" s="52"/>
      <c r="IEX7" s="52"/>
      <c r="IEY7" s="52"/>
      <c r="IEZ7" s="52"/>
      <c r="IFA7" s="52"/>
      <c r="IFB7" s="52"/>
      <c r="IFC7" s="52"/>
      <c r="IFD7" s="52"/>
      <c r="IFE7" s="52"/>
      <c r="IFF7" s="52"/>
      <c r="IFG7" s="52"/>
      <c r="IFH7" s="52"/>
      <c r="IFI7" s="52"/>
      <c r="IFJ7" s="52"/>
      <c r="IFK7" s="52"/>
      <c r="IFL7" s="52"/>
      <c r="IFM7" s="52"/>
      <c r="IFN7" s="52"/>
      <c r="IFO7" s="52"/>
      <c r="IFP7" s="52"/>
      <c r="IFQ7" s="52"/>
      <c r="IFR7" s="52"/>
      <c r="IFS7" s="52"/>
      <c r="IFT7" s="52"/>
      <c r="IFU7" s="52"/>
      <c r="IFV7" s="52"/>
      <c r="IFW7" s="52"/>
      <c r="IFX7" s="52"/>
      <c r="IFY7" s="52"/>
      <c r="IFZ7" s="52"/>
      <c r="IGA7" s="52"/>
      <c r="IGB7" s="52"/>
      <c r="IGC7" s="52"/>
      <c r="IGD7" s="52"/>
      <c r="IGE7" s="52"/>
      <c r="IGF7" s="52"/>
      <c r="IGG7" s="52"/>
      <c r="IGH7" s="52"/>
      <c r="IGI7" s="52"/>
      <c r="IGJ7" s="52"/>
      <c r="IGK7" s="52"/>
      <c r="IGL7" s="52"/>
      <c r="IGM7" s="52"/>
      <c r="IGN7" s="52"/>
      <c r="IGO7" s="52"/>
      <c r="IGP7" s="52"/>
      <c r="IGQ7" s="52"/>
      <c r="IGR7" s="52"/>
      <c r="IGS7" s="52"/>
      <c r="IGT7" s="52"/>
      <c r="IGU7" s="52"/>
      <c r="IGV7" s="52"/>
      <c r="IGW7" s="52"/>
      <c r="IGX7" s="52"/>
      <c r="IGY7" s="52"/>
      <c r="IGZ7" s="52"/>
      <c r="IHA7" s="52"/>
      <c r="IHB7" s="52"/>
      <c r="IHC7" s="52"/>
      <c r="IHD7" s="52"/>
      <c r="IHE7" s="52"/>
      <c r="IHF7" s="52"/>
      <c r="IHG7" s="52"/>
      <c r="IHH7" s="52"/>
      <c r="IHI7" s="52"/>
      <c r="IHJ7" s="52"/>
      <c r="IHK7" s="52"/>
      <c r="IHL7" s="52"/>
      <c r="IHM7" s="52"/>
      <c r="IHN7" s="52"/>
      <c r="IHO7" s="52"/>
      <c r="IHP7" s="52"/>
      <c r="IHQ7" s="52"/>
      <c r="IHR7" s="52"/>
      <c r="IHS7" s="52"/>
      <c r="IHT7" s="52"/>
      <c r="IHU7" s="52"/>
      <c r="IHV7" s="52"/>
      <c r="IHW7" s="52"/>
      <c r="IHX7" s="52"/>
      <c r="IHY7" s="52"/>
      <c r="IHZ7" s="52"/>
      <c r="IIA7" s="52"/>
      <c r="IIB7" s="52"/>
      <c r="IIC7" s="52"/>
      <c r="IID7" s="52"/>
      <c r="IIE7" s="52"/>
      <c r="IIF7" s="52"/>
      <c r="IIG7" s="52"/>
      <c r="IIH7" s="52"/>
      <c r="III7" s="52"/>
      <c r="IIJ7" s="52"/>
      <c r="IIK7" s="52"/>
      <c r="IIL7" s="52"/>
      <c r="IIM7" s="52"/>
      <c r="IIN7" s="52"/>
      <c r="IIO7" s="52"/>
      <c r="IIP7" s="52"/>
      <c r="IIQ7" s="52"/>
      <c r="IIR7" s="52"/>
      <c r="IIS7" s="52"/>
      <c r="IIT7" s="52"/>
      <c r="IIU7" s="52"/>
      <c r="IIV7" s="52"/>
      <c r="IIW7" s="52"/>
      <c r="IIX7" s="52"/>
      <c r="IIY7" s="52"/>
      <c r="IIZ7" s="52"/>
      <c r="IJA7" s="52"/>
      <c r="IJB7" s="52"/>
      <c r="IJC7" s="52"/>
      <c r="IJD7" s="52"/>
      <c r="IJE7" s="52"/>
      <c r="IJF7" s="52"/>
      <c r="IJG7" s="52"/>
      <c r="IJH7" s="52"/>
      <c r="IJI7" s="52"/>
      <c r="IJJ7" s="52"/>
      <c r="IJK7" s="52"/>
      <c r="IJL7" s="52"/>
      <c r="IJM7" s="52"/>
      <c r="IJN7" s="52"/>
      <c r="IJO7" s="52"/>
      <c r="IJP7" s="52"/>
      <c r="IJQ7" s="52"/>
      <c r="IJR7" s="52"/>
      <c r="IJS7" s="52"/>
      <c r="IJT7" s="52"/>
      <c r="IJU7" s="52"/>
      <c r="IJV7" s="52"/>
      <c r="IJW7" s="52"/>
      <c r="IJX7" s="52"/>
      <c r="IJY7" s="52"/>
      <c r="IJZ7" s="52"/>
      <c r="IKA7" s="52"/>
      <c r="IKB7" s="52"/>
      <c r="IKC7" s="52"/>
      <c r="IKD7" s="52"/>
      <c r="IKE7" s="52"/>
      <c r="IKF7" s="52"/>
      <c r="IKG7" s="52"/>
      <c r="IKH7" s="52"/>
      <c r="IKI7" s="52"/>
      <c r="IKJ7" s="52"/>
      <c r="IKK7" s="52"/>
      <c r="IKL7" s="52"/>
      <c r="IKM7" s="52"/>
      <c r="IKN7" s="52"/>
      <c r="IKO7" s="52"/>
      <c r="IKP7" s="52"/>
      <c r="IKQ7" s="52"/>
      <c r="IKR7" s="52"/>
      <c r="IKS7" s="52"/>
      <c r="IKT7" s="52"/>
      <c r="IKU7" s="52"/>
      <c r="IKV7" s="52"/>
      <c r="IKW7" s="52"/>
      <c r="IKX7" s="52"/>
      <c r="IKY7" s="52"/>
      <c r="IKZ7" s="52"/>
      <c r="ILA7" s="52"/>
      <c r="ILB7" s="52"/>
      <c r="ILC7" s="52"/>
      <c r="ILD7" s="52"/>
      <c r="ILE7" s="52"/>
      <c r="ILF7" s="52"/>
      <c r="ILG7" s="52"/>
      <c r="ILH7" s="52"/>
      <c r="ILI7" s="52"/>
      <c r="ILJ7" s="52"/>
      <c r="ILK7" s="52"/>
      <c r="ILL7" s="52"/>
      <c r="ILM7" s="52"/>
      <c r="ILN7" s="52"/>
      <c r="ILO7" s="52"/>
      <c r="ILP7" s="52"/>
      <c r="ILQ7" s="52"/>
      <c r="ILR7" s="52"/>
      <c r="ILS7" s="52"/>
      <c r="ILT7" s="52"/>
      <c r="ILU7" s="52"/>
      <c r="ILV7" s="52"/>
      <c r="ILW7" s="52"/>
      <c r="ILX7" s="52"/>
      <c r="ILY7" s="52"/>
      <c r="ILZ7" s="52"/>
      <c r="IMA7" s="52"/>
      <c r="IMB7" s="52"/>
      <c r="IMC7" s="52"/>
      <c r="IMD7" s="52"/>
      <c r="IME7" s="52"/>
      <c r="IMF7" s="52"/>
      <c r="IMG7" s="52"/>
      <c r="IMH7" s="52"/>
      <c r="IMI7" s="52"/>
      <c r="IMJ7" s="52"/>
      <c r="IMK7" s="52"/>
      <c r="IML7" s="52"/>
      <c r="IMM7" s="52"/>
      <c r="IMN7" s="52"/>
      <c r="IMO7" s="52"/>
      <c r="IMP7" s="52"/>
      <c r="IMQ7" s="52"/>
      <c r="IMR7" s="52"/>
      <c r="IMS7" s="52"/>
      <c r="IMT7" s="52"/>
      <c r="IMU7" s="52"/>
      <c r="IMV7" s="52"/>
      <c r="IMW7" s="52"/>
      <c r="IMX7" s="52"/>
      <c r="IMY7" s="52"/>
      <c r="IMZ7" s="52"/>
      <c r="INA7" s="52"/>
      <c r="INB7" s="52"/>
      <c r="INC7" s="52"/>
      <c r="IND7" s="52"/>
      <c r="INE7" s="52"/>
      <c r="INF7" s="52"/>
      <c r="ING7" s="52"/>
      <c r="INH7" s="52"/>
      <c r="INI7" s="52"/>
      <c r="INJ7" s="52"/>
      <c r="INK7" s="52"/>
      <c r="INL7" s="52"/>
      <c r="INM7" s="52"/>
      <c r="INN7" s="52"/>
      <c r="INO7" s="52"/>
      <c r="INP7" s="52"/>
      <c r="INQ7" s="52"/>
      <c r="INR7" s="52"/>
      <c r="INS7" s="52"/>
      <c r="INT7" s="52"/>
      <c r="INU7" s="52"/>
      <c r="INV7" s="52"/>
      <c r="INW7" s="52"/>
      <c r="INX7" s="52"/>
      <c r="INY7" s="52"/>
      <c r="INZ7" s="52"/>
      <c r="IOA7" s="52"/>
      <c r="IOB7" s="52"/>
      <c r="IOC7" s="52"/>
      <c r="IOD7" s="52"/>
      <c r="IOE7" s="52"/>
      <c r="IOF7" s="52"/>
      <c r="IOG7" s="52"/>
      <c r="IOH7" s="52"/>
      <c r="IOI7" s="52"/>
      <c r="IOJ7" s="52"/>
      <c r="IOK7" s="52"/>
      <c r="IOL7" s="52"/>
      <c r="IOM7" s="52"/>
      <c r="ION7" s="52"/>
      <c r="IOO7" s="52"/>
      <c r="IOP7" s="52"/>
      <c r="IOQ7" s="52"/>
      <c r="IOR7" s="52"/>
      <c r="IOS7" s="52"/>
      <c r="IOT7" s="52"/>
      <c r="IOU7" s="52"/>
      <c r="IOV7" s="52"/>
      <c r="IOW7" s="52"/>
      <c r="IOX7" s="52"/>
      <c r="IOY7" s="52"/>
      <c r="IOZ7" s="52"/>
      <c r="IPA7" s="52"/>
      <c r="IPB7" s="52"/>
      <c r="IPC7" s="52"/>
      <c r="IPD7" s="52"/>
      <c r="IPE7" s="52"/>
      <c r="IPF7" s="52"/>
      <c r="IPG7" s="52"/>
      <c r="IPH7" s="52"/>
      <c r="IPI7" s="52"/>
      <c r="IPJ7" s="52"/>
      <c r="IPK7" s="52"/>
      <c r="IPL7" s="52"/>
      <c r="IPM7" s="52"/>
      <c r="IPN7" s="52"/>
      <c r="IPO7" s="52"/>
      <c r="IPP7" s="52"/>
      <c r="IPQ7" s="52"/>
      <c r="IPR7" s="52"/>
      <c r="IPS7" s="52"/>
      <c r="IPT7" s="52"/>
      <c r="IPU7" s="52"/>
      <c r="IPV7" s="52"/>
      <c r="IPW7" s="52"/>
      <c r="IPX7" s="52"/>
      <c r="IPY7" s="52"/>
      <c r="IPZ7" s="52"/>
      <c r="IQA7" s="52"/>
      <c r="IQB7" s="52"/>
      <c r="IQC7" s="52"/>
      <c r="IQD7" s="52"/>
      <c r="IQE7" s="52"/>
      <c r="IQF7" s="52"/>
      <c r="IQG7" s="52"/>
      <c r="IQH7" s="52"/>
      <c r="IQI7" s="52"/>
      <c r="IQJ7" s="52"/>
      <c r="IQK7" s="52"/>
      <c r="IQL7" s="52"/>
      <c r="IQM7" s="52"/>
      <c r="IQN7" s="52"/>
      <c r="IQO7" s="52"/>
      <c r="IQP7" s="52"/>
      <c r="IQQ7" s="52"/>
      <c r="IQR7" s="52"/>
      <c r="IQS7" s="52"/>
      <c r="IQT7" s="52"/>
      <c r="IQU7" s="52"/>
      <c r="IQV7" s="52"/>
      <c r="IQW7" s="52"/>
      <c r="IQX7" s="52"/>
      <c r="IQY7" s="52"/>
      <c r="IQZ7" s="52"/>
      <c r="IRA7" s="52"/>
      <c r="IRB7" s="52"/>
      <c r="IRC7" s="52"/>
      <c r="IRD7" s="52"/>
      <c r="IRE7" s="52"/>
      <c r="IRF7" s="52"/>
      <c r="IRG7" s="52"/>
      <c r="IRH7" s="52"/>
      <c r="IRI7" s="52"/>
      <c r="IRJ7" s="52"/>
      <c r="IRK7" s="52"/>
      <c r="IRL7" s="52"/>
      <c r="IRM7" s="52"/>
      <c r="IRN7" s="52"/>
      <c r="IRO7" s="52"/>
      <c r="IRP7" s="52"/>
      <c r="IRQ7" s="52"/>
      <c r="IRR7" s="52"/>
      <c r="IRS7" s="52"/>
      <c r="IRT7" s="52"/>
      <c r="IRU7" s="52"/>
      <c r="IRV7" s="52"/>
      <c r="IRW7" s="52"/>
      <c r="IRX7" s="52"/>
      <c r="IRY7" s="52"/>
      <c r="IRZ7" s="52"/>
      <c r="ISA7" s="52"/>
      <c r="ISB7" s="52"/>
      <c r="ISC7" s="52"/>
      <c r="ISD7" s="52"/>
      <c r="ISE7" s="52"/>
      <c r="ISF7" s="52"/>
      <c r="ISG7" s="52"/>
      <c r="ISH7" s="52"/>
      <c r="ISI7" s="52"/>
      <c r="ISJ7" s="52"/>
      <c r="ISK7" s="52"/>
      <c r="ISL7" s="52"/>
      <c r="ISM7" s="52"/>
      <c r="ISN7" s="52"/>
      <c r="ISO7" s="52"/>
      <c r="ISP7" s="52"/>
      <c r="ISQ7" s="52"/>
      <c r="ISR7" s="52"/>
      <c r="ISS7" s="52"/>
      <c r="IST7" s="52"/>
      <c r="ISU7" s="52"/>
      <c r="ISV7" s="52"/>
      <c r="ISW7" s="52"/>
      <c r="ISX7" s="52"/>
      <c r="ISY7" s="52"/>
      <c r="ISZ7" s="52"/>
      <c r="ITA7" s="52"/>
      <c r="ITB7" s="52"/>
      <c r="ITC7" s="52"/>
      <c r="ITD7" s="52"/>
      <c r="ITE7" s="52"/>
      <c r="ITF7" s="52"/>
      <c r="ITG7" s="52"/>
      <c r="ITH7" s="52"/>
      <c r="ITI7" s="52"/>
      <c r="ITJ7" s="52"/>
      <c r="ITK7" s="52"/>
      <c r="ITL7" s="52"/>
      <c r="ITM7" s="52"/>
      <c r="ITN7" s="52"/>
      <c r="ITO7" s="52"/>
      <c r="ITP7" s="52"/>
      <c r="ITQ7" s="52"/>
      <c r="ITR7" s="52"/>
      <c r="ITS7" s="52"/>
      <c r="ITT7" s="52"/>
      <c r="ITU7" s="52"/>
      <c r="ITV7" s="52"/>
      <c r="ITW7" s="52"/>
      <c r="ITX7" s="52"/>
      <c r="ITY7" s="52"/>
      <c r="ITZ7" s="52"/>
      <c r="IUA7" s="52"/>
      <c r="IUB7" s="52"/>
      <c r="IUC7" s="52"/>
      <c r="IUD7" s="52"/>
      <c r="IUE7" s="52"/>
      <c r="IUF7" s="52"/>
      <c r="IUG7" s="52"/>
      <c r="IUH7" s="52"/>
      <c r="IUI7" s="52"/>
      <c r="IUJ7" s="52"/>
      <c r="IUK7" s="52"/>
      <c r="IUL7" s="52"/>
      <c r="IUM7" s="52"/>
      <c r="IUN7" s="52"/>
      <c r="IUO7" s="52"/>
      <c r="IUP7" s="52"/>
      <c r="IUQ7" s="52"/>
      <c r="IUR7" s="52"/>
      <c r="IUS7" s="52"/>
      <c r="IUT7" s="52"/>
      <c r="IUU7" s="52"/>
      <c r="IUV7" s="52"/>
      <c r="IUW7" s="52"/>
      <c r="IUX7" s="52"/>
      <c r="IUY7" s="52"/>
      <c r="IUZ7" s="52"/>
      <c r="IVA7" s="52"/>
      <c r="IVB7" s="52"/>
      <c r="IVC7" s="52"/>
      <c r="IVD7" s="52"/>
      <c r="IVE7" s="52"/>
      <c r="IVF7" s="52"/>
      <c r="IVG7" s="52"/>
      <c r="IVH7" s="52"/>
      <c r="IVI7" s="52"/>
      <c r="IVJ7" s="52"/>
      <c r="IVK7" s="52"/>
      <c r="IVL7" s="52"/>
      <c r="IVM7" s="52"/>
      <c r="IVN7" s="52"/>
      <c r="IVO7" s="52"/>
      <c r="IVP7" s="52"/>
      <c r="IVQ7" s="52"/>
      <c r="IVR7" s="52"/>
      <c r="IVS7" s="52"/>
      <c r="IVT7" s="52"/>
      <c r="IVU7" s="52"/>
      <c r="IVV7" s="52"/>
      <c r="IVW7" s="52"/>
      <c r="IVX7" s="52"/>
      <c r="IVY7" s="52"/>
      <c r="IVZ7" s="52"/>
      <c r="IWA7" s="52"/>
      <c r="IWB7" s="52"/>
      <c r="IWC7" s="52"/>
      <c r="IWD7" s="52"/>
      <c r="IWE7" s="52"/>
      <c r="IWF7" s="52"/>
      <c r="IWG7" s="52"/>
      <c r="IWH7" s="52"/>
      <c r="IWI7" s="52"/>
      <c r="IWJ7" s="52"/>
      <c r="IWK7" s="52"/>
      <c r="IWL7" s="52"/>
      <c r="IWM7" s="52"/>
      <c r="IWN7" s="52"/>
      <c r="IWO7" s="52"/>
      <c r="IWP7" s="52"/>
      <c r="IWQ7" s="52"/>
      <c r="IWR7" s="52"/>
      <c r="IWS7" s="52"/>
      <c r="IWT7" s="52"/>
      <c r="IWU7" s="52"/>
      <c r="IWV7" s="52"/>
      <c r="IWW7" s="52"/>
      <c r="IWX7" s="52"/>
      <c r="IWY7" s="52"/>
      <c r="IWZ7" s="52"/>
      <c r="IXA7" s="52"/>
      <c r="IXB7" s="52"/>
      <c r="IXC7" s="52"/>
      <c r="IXD7" s="52"/>
      <c r="IXE7" s="52"/>
      <c r="IXF7" s="52"/>
      <c r="IXG7" s="52"/>
      <c r="IXH7" s="52"/>
      <c r="IXI7" s="52"/>
      <c r="IXJ7" s="52"/>
      <c r="IXK7" s="52"/>
      <c r="IXL7" s="52"/>
      <c r="IXM7" s="52"/>
      <c r="IXN7" s="52"/>
      <c r="IXO7" s="52"/>
      <c r="IXP7" s="52"/>
      <c r="IXQ7" s="52"/>
      <c r="IXR7" s="52"/>
      <c r="IXS7" s="52"/>
      <c r="IXT7" s="52"/>
      <c r="IXU7" s="52"/>
      <c r="IXV7" s="52"/>
      <c r="IXW7" s="52"/>
      <c r="IXX7" s="52"/>
      <c r="IXY7" s="52"/>
      <c r="IXZ7" s="52"/>
      <c r="IYA7" s="52"/>
      <c r="IYB7" s="52"/>
      <c r="IYC7" s="52"/>
      <c r="IYD7" s="52"/>
      <c r="IYE7" s="52"/>
      <c r="IYF7" s="52"/>
      <c r="IYG7" s="52"/>
      <c r="IYH7" s="52"/>
      <c r="IYI7" s="52"/>
      <c r="IYJ7" s="52"/>
      <c r="IYK7" s="52"/>
      <c r="IYL7" s="52"/>
      <c r="IYM7" s="52"/>
      <c r="IYN7" s="52"/>
      <c r="IYO7" s="52"/>
      <c r="IYP7" s="52"/>
      <c r="IYQ7" s="52"/>
      <c r="IYR7" s="52"/>
      <c r="IYS7" s="52"/>
      <c r="IYT7" s="52"/>
      <c r="IYU7" s="52"/>
      <c r="IYV7" s="52"/>
      <c r="IYW7" s="52"/>
      <c r="IYX7" s="52"/>
      <c r="IYY7" s="52"/>
      <c r="IYZ7" s="52"/>
      <c r="IZA7" s="52"/>
      <c r="IZB7" s="52"/>
      <c r="IZC7" s="52"/>
      <c r="IZD7" s="52"/>
      <c r="IZE7" s="52"/>
      <c r="IZF7" s="52"/>
      <c r="IZG7" s="52"/>
      <c r="IZH7" s="52"/>
      <c r="IZI7" s="52"/>
      <c r="IZJ7" s="52"/>
      <c r="IZK7" s="52"/>
      <c r="IZL7" s="52"/>
      <c r="IZM7" s="52"/>
      <c r="IZN7" s="52"/>
      <c r="IZO7" s="52"/>
      <c r="IZP7" s="52"/>
      <c r="IZQ7" s="52"/>
      <c r="IZR7" s="52"/>
      <c r="IZS7" s="52"/>
      <c r="IZT7" s="52"/>
      <c r="IZU7" s="52"/>
      <c r="IZV7" s="52"/>
      <c r="IZW7" s="52"/>
      <c r="IZX7" s="52"/>
      <c r="IZY7" s="52"/>
      <c r="IZZ7" s="52"/>
      <c r="JAA7" s="52"/>
      <c r="JAB7" s="52"/>
      <c r="JAC7" s="52"/>
      <c r="JAD7" s="52"/>
      <c r="JAE7" s="52"/>
      <c r="JAF7" s="52"/>
      <c r="JAG7" s="52"/>
      <c r="JAH7" s="52"/>
      <c r="JAI7" s="52"/>
      <c r="JAJ7" s="52"/>
      <c r="JAK7" s="52"/>
      <c r="JAL7" s="52"/>
      <c r="JAM7" s="52"/>
      <c r="JAN7" s="52"/>
      <c r="JAO7" s="52"/>
      <c r="JAP7" s="52"/>
      <c r="JAQ7" s="52"/>
      <c r="JAR7" s="52"/>
      <c r="JAS7" s="52"/>
      <c r="JAT7" s="52"/>
      <c r="JAU7" s="52"/>
      <c r="JAV7" s="52"/>
      <c r="JAW7" s="52"/>
      <c r="JAX7" s="52"/>
      <c r="JAY7" s="52"/>
      <c r="JAZ7" s="52"/>
      <c r="JBA7" s="52"/>
      <c r="JBB7" s="52"/>
      <c r="JBC7" s="52"/>
      <c r="JBD7" s="52"/>
      <c r="JBE7" s="52"/>
      <c r="JBF7" s="52"/>
      <c r="JBG7" s="52"/>
      <c r="JBH7" s="52"/>
      <c r="JBI7" s="52"/>
      <c r="JBJ7" s="52"/>
      <c r="JBK7" s="52"/>
      <c r="JBL7" s="52"/>
      <c r="JBM7" s="52"/>
      <c r="JBN7" s="52"/>
      <c r="JBO7" s="52"/>
      <c r="JBP7" s="52"/>
      <c r="JBQ7" s="52"/>
      <c r="JBR7" s="52"/>
      <c r="JBS7" s="52"/>
      <c r="JBT7" s="52"/>
      <c r="JBU7" s="52"/>
      <c r="JBV7" s="52"/>
      <c r="JBW7" s="52"/>
      <c r="JBX7" s="52"/>
      <c r="JBY7" s="52"/>
      <c r="JBZ7" s="52"/>
      <c r="JCA7" s="52"/>
      <c r="JCB7" s="52"/>
      <c r="JCC7" s="52"/>
      <c r="JCD7" s="52"/>
      <c r="JCE7" s="52"/>
      <c r="JCF7" s="52"/>
      <c r="JCG7" s="52"/>
      <c r="JCH7" s="52"/>
      <c r="JCI7" s="52"/>
      <c r="JCJ7" s="52"/>
      <c r="JCK7" s="52"/>
      <c r="JCL7" s="52"/>
      <c r="JCM7" s="52"/>
      <c r="JCN7" s="52"/>
      <c r="JCO7" s="52"/>
      <c r="JCP7" s="52"/>
      <c r="JCQ7" s="52"/>
      <c r="JCR7" s="52"/>
      <c r="JCS7" s="52"/>
      <c r="JCT7" s="52"/>
      <c r="JCU7" s="52"/>
      <c r="JCV7" s="52"/>
      <c r="JCW7" s="52"/>
      <c r="JCX7" s="52"/>
      <c r="JCY7" s="52"/>
      <c r="JCZ7" s="52"/>
      <c r="JDA7" s="52"/>
      <c r="JDB7" s="52"/>
      <c r="JDC7" s="52"/>
      <c r="JDD7" s="52"/>
      <c r="JDE7" s="52"/>
      <c r="JDF7" s="52"/>
      <c r="JDG7" s="52"/>
      <c r="JDH7" s="52"/>
      <c r="JDI7" s="52"/>
      <c r="JDJ7" s="52"/>
      <c r="JDK7" s="52"/>
      <c r="JDL7" s="52"/>
      <c r="JDM7" s="52"/>
      <c r="JDN7" s="52"/>
      <c r="JDO7" s="52"/>
      <c r="JDP7" s="52"/>
      <c r="JDQ7" s="52"/>
      <c r="JDR7" s="52"/>
      <c r="JDS7" s="52"/>
      <c r="JDT7" s="52"/>
      <c r="JDU7" s="52"/>
      <c r="JDV7" s="52"/>
      <c r="JDW7" s="52"/>
      <c r="JDX7" s="52"/>
      <c r="JDY7" s="52"/>
      <c r="JDZ7" s="52"/>
      <c r="JEA7" s="52"/>
      <c r="JEB7" s="52"/>
      <c r="JEC7" s="52"/>
      <c r="JED7" s="52"/>
      <c r="JEE7" s="52"/>
      <c r="JEF7" s="52"/>
      <c r="JEG7" s="52"/>
      <c r="JEH7" s="52"/>
      <c r="JEI7" s="52"/>
      <c r="JEJ7" s="52"/>
      <c r="JEK7" s="52"/>
      <c r="JEL7" s="52"/>
      <c r="JEM7" s="52"/>
      <c r="JEN7" s="52"/>
      <c r="JEO7" s="52"/>
      <c r="JEP7" s="52"/>
      <c r="JEQ7" s="52"/>
      <c r="JER7" s="52"/>
      <c r="JES7" s="52"/>
      <c r="JET7" s="52"/>
      <c r="JEU7" s="52"/>
      <c r="JEV7" s="52"/>
      <c r="JEW7" s="52"/>
      <c r="JEX7" s="52"/>
      <c r="JEY7" s="52"/>
      <c r="JEZ7" s="52"/>
      <c r="JFA7" s="52"/>
      <c r="JFB7" s="52"/>
      <c r="JFC7" s="52"/>
      <c r="JFD7" s="52"/>
      <c r="JFE7" s="52"/>
      <c r="JFF7" s="52"/>
      <c r="JFG7" s="52"/>
      <c r="JFH7" s="52"/>
      <c r="JFI7" s="52"/>
      <c r="JFJ7" s="52"/>
      <c r="JFK7" s="52"/>
      <c r="JFL7" s="52"/>
      <c r="JFM7" s="52"/>
      <c r="JFN7" s="52"/>
      <c r="JFO7" s="52"/>
      <c r="JFP7" s="52"/>
      <c r="JFQ7" s="52"/>
      <c r="JFR7" s="52"/>
      <c r="JFS7" s="52"/>
      <c r="JFT7" s="52"/>
      <c r="JFU7" s="52"/>
      <c r="JFV7" s="52"/>
      <c r="JFW7" s="52"/>
      <c r="JFX7" s="52"/>
      <c r="JFY7" s="52"/>
      <c r="JFZ7" s="52"/>
      <c r="JGA7" s="52"/>
      <c r="JGB7" s="52"/>
      <c r="JGC7" s="52"/>
      <c r="JGD7" s="52"/>
      <c r="JGE7" s="52"/>
      <c r="JGF7" s="52"/>
      <c r="JGG7" s="52"/>
      <c r="JGH7" s="52"/>
      <c r="JGI7" s="52"/>
      <c r="JGJ7" s="52"/>
      <c r="JGK7" s="52"/>
      <c r="JGL7" s="52"/>
      <c r="JGM7" s="52"/>
      <c r="JGN7" s="52"/>
      <c r="JGO7" s="52"/>
      <c r="JGP7" s="52"/>
      <c r="JGQ7" s="52"/>
      <c r="JGR7" s="52"/>
      <c r="JGS7" s="52"/>
      <c r="JGT7" s="52"/>
      <c r="JGU7" s="52"/>
      <c r="JGV7" s="52"/>
      <c r="JGW7" s="52"/>
      <c r="JGX7" s="52"/>
      <c r="JGY7" s="52"/>
      <c r="JGZ7" s="52"/>
      <c r="JHA7" s="52"/>
      <c r="JHB7" s="52"/>
      <c r="JHC7" s="52"/>
      <c r="JHD7" s="52"/>
      <c r="JHE7" s="52"/>
      <c r="JHF7" s="52"/>
      <c r="JHG7" s="52"/>
      <c r="JHH7" s="52"/>
      <c r="JHI7" s="52"/>
      <c r="JHJ7" s="52"/>
      <c r="JHK7" s="52"/>
      <c r="JHL7" s="52"/>
      <c r="JHM7" s="52"/>
      <c r="JHN7" s="52"/>
      <c r="JHO7" s="52"/>
      <c r="JHP7" s="52"/>
      <c r="JHQ7" s="52"/>
      <c r="JHR7" s="52"/>
      <c r="JHS7" s="52"/>
      <c r="JHT7" s="52"/>
      <c r="JHU7" s="52"/>
      <c r="JHV7" s="52"/>
      <c r="JHW7" s="52"/>
      <c r="JHX7" s="52"/>
      <c r="JHY7" s="52"/>
      <c r="JHZ7" s="52"/>
      <c r="JIA7" s="52"/>
      <c r="JIB7" s="52"/>
      <c r="JIC7" s="52"/>
      <c r="JID7" s="52"/>
      <c r="JIE7" s="52"/>
      <c r="JIF7" s="52"/>
      <c r="JIG7" s="52"/>
      <c r="JIH7" s="52"/>
      <c r="JII7" s="52"/>
      <c r="JIJ7" s="52"/>
      <c r="JIK7" s="52"/>
      <c r="JIL7" s="52"/>
      <c r="JIM7" s="52"/>
      <c r="JIN7" s="52"/>
      <c r="JIO7" s="52"/>
      <c r="JIP7" s="52"/>
      <c r="JIQ7" s="52"/>
      <c r="JIR7" s="52"/>
      <c r="JIS7" s="52"/>
      <c r="JIT7" s="52"/>
      <c r="JIU7" s="52"/>
      <c r="JIV7" s="52"/>
      <c r="JIW7" s="52"/>
      <c r="JIX7" s="52"/>
      <c r="JIY7" s="52"/>
      <c r="JIZ7" s="52"/>
      <c r="JJA7" s="52"/>
      <c r="JJB7" s="52"/>
      <c r="JJC7" s="52"/>
      <c r="JJD7" s="52"/>
      <c r="JJE7" s="52"/>
      <c r="JJF7" s="52"/>
      <c r="JJG7" s="52"/>
      <c r="JJH7" s="52"/>
      <c r="JJI7" s="52"/>
      <c r="JJJ7" s="52"/>
      <c r="JJK7" s="52"/>
      <c r="JJL7" s="52"/>
      <c r="JJM7" s="52"/>
      <c r="JJN7" s="52"/>
      <c r="JJO7" s="52"/>
      <c r="JJP7" s="52"/>
      <c r="JJQ7" s="52"/>
      <c r="JJR7" s="52"/>
      <c r="JJS7" s="52"/>
      <c r="JJT7" s="52"/>
      <c r="JJU7" s="52"/>
      <c r="JJV7" s="52"/>
      <c r="JJW7" s="52"/>
      <c r="JJX7" s="52"/>
      <c r="JJY7" s="52"/>
      <c r="JJZ7" s="52"/>
      <c r="JKA7" s="52"/>
      <c r="JKB7" s="52"/>
      <c r="JKC7" s="52"/>
      <c r="JKD7" s="52"/>
      <c r="JKE7" s="52"/>
      <c r="JKF7" s="52"/>
      <c r="JKG7" s="52"/>
      <c r="JKH7" s="52"/>
      <c r="JKI7" s="52"/>
      <c r="JKJ7" s="52"/>
      <c r="JKK7" s="52"/>
      <c r="JKL7" s="52"/>
      <c r="JKM7" s="52"/>
      <c r="JKN7" s="52"/>
      <c r="JKO7" s="52"/>
      <c r="JKP7" s="52"/>
      <c r="JKQ7" s="52"/>
      <c r="JKR7" s="52"/>
      <c r="JKS7" s="52"/>
      <c r="JKT7" s="52"/>
      <c r="JKU7" s="52"/>
      <c r="JKV7" s="52"/>
      <c r="JKW7" s="52"/>
      <c r="JKX7" s="52"/>
      <c r="JKY7" s="52"/>
      <c r="JKZ7" s="52"/>
      <c r="JLA7" s="52"/>
      <c r="JLB7" s="52"/>
      <c r="JLC7" s="52"/>
      <c r="JLD7" s="52"/>
      <c r="JLE7" s="52"/>
      <c r="JLF7" s="52"/>
      <c r="JLG7" s="52"/>
      <c r="JLH7" s="52"/>
      <c r="JLI7" s="52"/>
      <c r="JLJ7" s="52"/>
      <c r="JLK7" s="52"/>
      <c r="JLL7" s="52"/>
      <c r="JLM7" s="52"/>
      <c r="JLN7" s="52"/>
      <c r="JLO7" s="52"/>
      <c r="JLP7" s="52"/>
      <c r="JLQ7" s="52"/>
      <c r="JLR7" s="52"/>
      <c r="JLS7" s="52"/>
      <c r="JLT7" s="52"/>
      <c r="JLU7" s="52"/>
      <c r="JLV7" s="52"/>
      <c r="JLW7" s="52"/>
      <c r="JLX7" s="52"/>
      <c r="JLY7" s="52"/>
      <c r="JLZ7" s="52"/>
      <c r="JMA7" s="52"/>
      <c r="JMB7" s="52"/>
      <c r="JMC7" s="52"/>
      <c r="JMD7" s="52"/>
      <c r="JME7" s="52"/>
      <c r="JMF7" s="52"/>
      <c r="JMG7" s="52"/>
      <c r="JMH7" s="52"/>
      <c r="JMI7" s="52"/>
      <c r="JMJ7" s="52"/>
      <c r="JMK7" s="52"/>
      <c r="JML7" s="52"/>
      <c r="JMM7" s="52"/>
      <c r="JMN7" s="52"/>
      <c r="JMO7" s="52"/>
      <c r="JMP7" s="52"/>
      <c r="JMQ7" s="52"/>
      <c r="JMR7" s="52"/>
      <c r="JMS7" s="52"/>
      <c r="JMT7" s="52"/>
      <c r="JMU7" s="52"/>
      <c r="JMV7" s="52"/>
      <c r="JMW7" s="52"/>
      <c r="JMX7" s="52"/>
      <c r="JMY7" s="52"/>
      <c r="JMZ7" s="52"/>
      <c r="JNA7" s="52"/>
      <c r="JNB7" s="52"/>
      <c r="JNC7" s="52"/>
      <c r="JND7" s="52"/>
      <c r="JNE7" s="52"/>
      <c r="JNF7" s="52"/>
      <c r="JNG7" s="52"/>
      <c r="JNH7" s="52"/>
      <c r="JNI7" s="52"/>
      <c r="JNJ7" s="52"/>
      <c r="JNK7" s="52"/>
      <c r="JNL7" s="52"/>
      <c r="JNM7" s="52"/>
      <c r="JNN7" s="52"/>
      <c r="JNO7" s="52"/>
      <c r="JNP7" s="52"/>
      <c r="JNQ7" s="52"/>
      <c r="JNR7" s="52"/>
      <c r="JNS7" s="52"/>
      <c r="JNT7" s="52"/>
      <c r="JNU7" s="52"/>
      <c r="JNV7" s="52"/>
      <c r="JNW7" s="52"/>
      <c r="JNX7" s="52"/>
      <c r="JNY7" s="52"/>
      <c r="JNZ7" s="52"/>
      <c r="JOA7" s="52"/>
      <c r="JOB7" s="52"/>
      <c r="JOC7" s="52"/>
      <c r="JOD7" s="52"/>
      <c r="JOE7" s="52"/>
      <c r="JOF7" s="52"/>
      <c r="JOG7" s="52"/>
      <c r="JOH7" s="52"/>
      <c r="JOI7" s="52"/>
      <c r="JOJ7" s="52"/>
      <c r="JOK7" s="52"/>
      <c r="JOL7" s="52"/>
      <c r="JOM7" s="52"/>
      <c r="JON7" s="52"/>
      <c r="JOO7" s="52"/>
      <c r="JOP7" s="52"/>
      <c r="JOQ7" s="52"/>
      <c r="JOR7" s="52"/>
      <c r="JOS7" s="52"/>
      <c r="JOT7" s="52"/>
      <c r="JOU7" s="52"/>
      <c r="JOV7" s="52"/>
      <c r="JOW7" s="52"/>
      <c r="JOX7" s="52"/>
      <c r="JOY7" s="52"/>
      <c r="JOZ7" s="52"/>
      <c r="JPA7" s="52"/>
      <c r="JPB7" s="52"/>
      <c r="JPC7" s="52"/>
      <c r="JPD7" s="52"/>
      <c r="JPE7" s="52"/>
      <c r="JPF7" s="52"/>
      <c r="JPG7" s="52"/>
      <c r="JPH7" s="52"/>
      <c r="JPI7" s="52"/>
      <c r="JPJ7" s="52"/>
      <c r="JPK7" s="52"/>
      <c r="JPL7" s="52"/>
      <c r="JPM7" s="52"/>
      <c r="JPN7" s="52"/>
      <c r="JPO7" s="52"/>
      <c r="JPP7" s="52"/>
      <c r="JPQ7" s="52"/>
      <c r="JPR7" s="52"/>
      <c r="JPS7" s="52"/>
      <c r="JPT7" s="52"/>
      <c r="JPU7" s="52"/>
      <c r="JPV7" s="52"/>
      <c r="JPW7" s="52"/>
      <c r="JPX7" s="52"/>
      <c r="JPY7" s="52"/>
      <c r="JPZ7" s="52"/>
      <c r="JQA7" s="52"/>
      <c r="JQB7" s="52"/>
      <c r="JQC7" s="52"/>
      <c r="JQD7" s="52"/>
      <c r="JQE7" s="52"/>
      <c r="JQF7" s="52"/>
      <c r="JQG7" s="52"/>
      <c r="JQH7" s="52"/>
      <c r="JQI7" s="52"/>
      <c r="JQJ7" s="52"/>
      <c r="JQK7" s="52"/>
      <c r="JQL7" s="52"/>
      <c r="JQM7" s="52"/>
      <c r="JQN7" s="52"/>
      <c r="JQO7" s="52"/>
      <c r="JQP7" s="52"/>
      <c r="JQQ7" s="52"/>
      <c r="JQR7" s="52"/>
      <c r="JQS7" s="52"/>
      <c r="JQT7" s="52"/>
      <c r="JQU7" s="52"/>
      <c r="JQV7" s="52"/>
      <c r="JQW7" s="52"/>
      <c r="JQX7" s="52"/>
      <c r="JQY7" s="52"/>
      <c r="JQZ7" s="52"/>
      <c r="JRA7" s="52"/>
      <c r="JRB7" s="52"/>
      <c r="JRC7" s="52"/>
      <c r="JRD7" s="52"/>
      <c r="JRE7" s="52"/>
      <c r="JRF7" s="52"/>
      <c r="JRG7" s="52"/>
      <c r="JRH7" s="52"/>
      <c r="JRI7" s="52"/>
      <c r="JRJ7" s="52"/>
      <c r="JRK7" s="52"/>
      <c r="JRL7" s="52"/>
      <c r="JRM7" s="52"/>
      <c r="JRN7" s="52"/>
      <c r="JRO7" s="52"/>
      <c r="JRP7" s="52"/>
      <c r="JRQ7" s="52"/>
      <c r="JRR7" s="52"/>
      <c r="JRS7" s="52"/>
      <c r="JRT7" s="52"/>
      <c r="JRU7" s="52"/>
      <c r="JRV7" s="52"/>
      <c r="JRW7" s="52"/>
      <c r="JRX7" s="52"/>
      <c r="JRY7" s="52"/>
      <c r="JRZ7" s="52"/>
      <c r="JSA7" s="52"/>
      <c r="JSB7" s="52"/>
      <c r="JSC7" s="52"/>
      <c r="JSD7" s="52"/>
      <c r="JSE7" s="52"/>
      <c r="JSF7" s="52"/>
      <c r="JSG7" s="52"/>
      <c r="JSH7" s="52"/>
      <c r="JSI7" s="52"/>
      <c r="JSJ7" s="52"/>
      <c r="JSK7" s="52"/>
      <c r="JSL7" s="52"/>
      <c r="JSM7" s="52"/>
      <c r="JSN7" s="52"/>
      <c r="JSO7" s="52"/>
      <c r="JSP7" s="52"/>
      <c r="JSQ7" s="52"/>
      <c r="JSR7" s="52"/>
      <c r="JSS7" s="52"/>
      <c r="JST7" s="52"/>
      <c r="JSU7" s="52"/>
      <c r="JSV7" s="52"/>
      <c r="JSW7" s="52"/>
      <c r="JSX7" s="52"/>
      <c r="JSY7" s="52"/>
      <c r="JSZ7" s="52"/>
      <c r="JTA7" s="52"/>
      <c r="JTB7" s="52"/>
      <c r="JTC7" s="52"/>
      <c r="JTD7" s="52"/>
      <c r="JTE7" s="52"/>
      <c r="JTF7" s="52"/>
      <c r="JTG7" s="52"/>
      <c r="JTH7" s="52"/>
      <c r="JTI7" s="52"/>
      <c r="JTJ7" s="52"/>
      <c r="JTK7" s="52"/>
      <c r="JTL7" s="52"/>
      <c r="JTM7" s="52"/>
      <c r="JTN7" s="52"/>
      <c r="JTO7" s="52"/>
      <c r="JTP7" s="52"/>
      <c r="JTQ7" s="52"/>
      <c r="JTR7" s="52"/>
      <c r="JTS7" s="52"/>
      <c r="JTT7" s="52"/>
      <c r="JTU7" s="52"/>
      <c r="JTV7" s="52"/>
      <c r="JTW7" s="52"/>
      <c r="JTX7" s="52"/>
      <c r="JTY7" s="52"/>
      <c r="JTZ7" s="52"/>
      <c r="JUA7" s="52"/>
      <c r="JUB7" s="52"/>
      <c r="JUC7" s="52"/>
      <c r="JUD7" s="52"/>
      <c r="JUE7" s="52"/>
      <c r="JUF7" s="52"/>
      <c r="JUG7" s="52"/>
      <c r="JUH7" s="52"/>
      <c r="JUI7" s="52"/>
      <c r="JUJ7" s="52"/>
      <c r="JUK7" s="52"/>
      <c r="JUL7" s="52"/>
      <c r="JUM7" s="52"/>
      <c r="JUN7" s="52"/>
      <c r="JUO7" s="52"/>
      <c r="JUP7" s="52"/>
      <c r="JUQ7" s="52"/>
      <c r="JUR7" s="52"/>
      <c r="JUS7" s="52"/>
      <c r="JUT7" s="52"/>
      <c r="JUU7" s="52"/>
      <c r="JUV7" s="52"/>
      <c r="JUW7" s="52"/>
      <c r="JUX7" s="52"/>
      <c r="JUY7" s="52"/>
      <c r="JUZ7" s="52"/>
      <c r="JVA7" s="52"/>
      <c r="JVB7" s="52"/>
      <c r="JVC7" s="52"/>
      <c r="JVD7" s="52"/>
      <c r="JVE7" s="52"/>
      <c r="JVF7" s="52"/>
      <c r="JVG7" s="52"/>
      <c r="JVH7" s="52"/>
      <c r="JVI7" s="52"/>
      <c r="JVJ7" s="52"/>
      <c r="JVK7" s="52"/>
      <c r="JVL7" s="52"/>
      <c r="JVM7" s="52"/>
      <c r="JVN7" s="52"/>
      <c r="JVO7" s="52"/>
      <c r="JVP7" s="52"/>
      <c r="JVQ7" s="52"/>
      <c r="JVR7" s="52"/>
      <c r="JVS7" s="52"/>
      <c r="JVT7" s="52"/>
      <c r="JVU7" s="52"/>
      <c r="JVV7" s="52"/>
      <c r="JVW7" s="52"/>
      <c r="JVX7" s="52"/>
      <c r="JVY7" s="52"/>
      <c r="JVZ7" s="52"/>
      <c r="JWA7" s="52"/>
      <c r="JWB7" s="52"/>
      <c r="JWC7" s="52"/>
      <c r="JWD7" s="52"/>
      <c r="JWE7" s="52"/>
      <c r="JWF7" s="52"/>
      <c r="JWG7" s="52"/>
      <c r="JWH7" s="52"/>
      <c r="JWI7" s="52"/>
      <c r="JWJ7" s="52"/>
      <c r="JWK7" s="52"/>
      <c r="JWL7" s="52"/>
      <c r="JWM7" s="52"/>
      <c r="JWN7" s="52"/>
      <c r="JWO7" s="52"/>
      <c r="JWP7" s="52"/>
      <c r="JWQ7" s="52"/>
      <c r="JWR7" s="52"/>
      <c r="JWS7" s="52"/>
      <c r="JWT7" s="52"/>
      <c r="JWU7" s="52"/>
      <c r="JWV7" s="52"/>
      <c r="JWW7" s="52"/>
      <c r="JWX7" s="52"/>
      <c r="JWY7" s="52"/>
      <c r="JWZ7" s="52"/>
      <c r="JXA7" s="52"/>
      <c r="JXB7" s="52"/>
      <c r="JXC7" s="52"/>
      <c r="JXD7" s="52"/>
      <c r="JXE7" s="52"/>
      <c r="JXF7" s="52"/>
      <c r="JXG7" s="52"/>
      <c r="JXH7" s="52"/>
      <c r="JXI7" s="52"/>
      <c r="JXJ7" s="52"/>
      <c r="JXK7" s="52"/>
      <c r="JXL7" s="52"/>
      <c r="JXM7" s="52"/>
      <c r="JXN7" s="52"/>
      <c r="JXO7" s="52"/>
      <c r="JXP7" s="52"/>
      <c r="JXQ7" s="52"/>
      <c r="JXR7" s="52"/>
      <c r="JXS7" s="52"/>
      <c r="JXT7" s="52"/>
      <c r="JXU7" s="52"/>
      <c r="JXV7" s="52"/>
      <c r="JXW7" s="52"/>
      <c r="JXX7" s="52"/>
      <c r="JXY7" s="52"/>
      <c r="JXZ7" s="52"/>
      <c r="JYA7" s="52"/>
      <c r="JYB7" s="52"/>
      <c r="JYC7" s="52"/>
      <c r="JYD7" s="52"/>
      <c r="JYE7" s="52"/>
      <c r="JYF7" s="52"/>
      <c r="JYG7" s="52"/>
      <c r="JYH7" s="52"/>
      <c r="JYI7" s="52"/>
      <c r="JYJ7" s="52"/>
      <c r="JYK7" s="52"/>
      <c r="JYL7" s="52"/>
      <c r="JYM7" s="52"/>
      <c r="JYN7" s="52"/>
      <c r="JYO7" s="52"/>
      <c r="JYP7" s="52"/>
      <c r="JYQ7" s="52"/>
      <c r="JYR7" s="52"/>
      <c r="JYS7" s="52"/>
      <c r="JYT7" s="52"/>
      <c r="JYU7" s="52"/>
      <c r="JYV7" s="52"/>
      <c r="JYW7" s="52"/>
      <c r="JYX7" s="52"/>
      <c r="JYY7" s="52"/>
      <c r="JYZ7" s="52"/>
      <c r="JZA7" s="52"/>
      <c r="JZB7" s="52"/>
      <c r="JZC7" s="52"/>
      <c r="JZD7" s="52"/>
      <c r="JZE7" s="52"/>
      <c r="JZF7" s="52"/>
      <c r="JZG7" s="52"/>
      <c r="JZH7" s="52"/>
      <c r="JZI7" s="52"/>
      <c r="JZJ7" s="52"/>
      <c r="JZK7" s="52"/>
      <c r="JZL7" s="52"/>
      <c r="JZM7" s="52"/>
      <c r="JZN7" s="52"/>
      <c r="JZO7" s="52"/>
      <c r="JZP7" s="52"/>
      <c r="JZQ7" s="52"/>
      <c r="JZR7" s="52"/>
      <c r="JZS7" s="52"/>
      <c r="JZT7" s="52"/>
      <c r="JZU7" s="52"/>
      <c r="JZV7" s="52"/>
      <c r="JZW7" s="52"/>
      <c r="JZX7" s="52"/>
      <c r="JZY7" s="52"/>
      <c r="JZZ7" s="52"/>
      <c r="KAA7" s="52"/>
      <c r="KAB7" s="52"/>
      <c r="KAC7" s="52"/>
      <c r="KAD7" s="52"/>
      <c r="KAE7" s="52"/>
      <c r="KAF7" s="52"/>
      <c r="KAG7" s="52"/>
      <c r="KAH7" s="52"/>
      <c r="KAI7" s="52"/>
      <c r="KAJ7" s="52"/>
      <c r="KAK7" s="52"/>
      <c r="KAL7" s="52"/>
      <c r="KAM7" s="52"/>
      <c r="KAN7" s="52"/>
      <c r="KAO7" s="52"/>
      <c r="KAP7" s="52"/>
      <c r="KAQ7" s="52"/>
      <c r="KAR7" s="52"/>
      <c r="KAS7" s="52"/>
      <c r="KAT7" s="52"/>
      <c r="KAU7" s="52"/>
      <c r="KAV7" s="52"/>
      <c r="KAW7" s="52"/>
      <c r="KAX7" s="52"/>
      <c r="KAY7" s="52"/>
      <c r="KAZ7" s="52"/>
      <c r="KBA7" s="52"/>
      <c r="KBB7" s="52"/>
      <c r="KBC7" s="52"/>
      <c r="KBD7" s="52"/>
      <c r="KBE7" s="52"/>
      <c r="KBF7" s="52"/>
      <c r="KBG7" s="52"/>
      <c r="KBH7" s="52"/>
      <c r="KBI7" s="52"/>
      <c r="KBJ7" s="52"/>
      <c r="KBK7" s="52"/>
      <c r="KBL7" s="52"/>
      <c r="KBM7" s="52"/>
      <c r="KBN7" s="52"/>
      <c r="KBO7" s="52"/>
      <c r="KBP7" s="52"/>
      <c r="KBQ7" s="52"/>
      <c r="KBR7" s="52"/>
      <c r="KBS7" s="52"/>
      <c r="KBT7" s="52"/>
      <c r="KBU7" s="52"/>
      <c r="KBV7" s="52"/>
      <c r="KBW7" s="52"/>
      <c r="KBX7" s="52"/>
      <c r="KBY7" s="52"/>
      <c r="KBZ7" s="52"/>
      <c r="KCA7" s="52"/>
      <c r="KCB7" s="52"/>
      <c r="KCC7" s="52"/>
      <c r="KCD7" s="52"/>
      <c r="KCE7" s="52"/>
      <c r="KCF7" s="52"/>
      <c r="KCG7" s="52"/>
      <c r="KCH7" s="52"/>
      <c r="KCI7" s="52"/>
      <c r="KCJ7" s="52"/>
      <c r="KCK7" s="52"/>
      <c r="KCL7" s="52"/>
      <c r="KCM7" s="52"/>
      <c r="KCN7" s="52"/>
      <c r="KCO7" s="52"/>
      <c r="KCP7" s="52"/>
      <c r="KCQ7" s="52"/>
      <c r="KCR7" s="52"/>
      <c r="KCS7" s="52"/>
      <c r="KCT7" s="52"/>
      <c r="KCU7" s="52"/>
      <c r="KCV7" s="52"/>
      <c r="KCW7" s="52"/>
      <c r="KCX7" s="52"/>
      <c r="KCY7" s="52"/>
      <c r="KCZ7" s="52"/>
      <c r="KDA7" s="52"/>
      <c r="KDB7" s="52"/>
      <c r="KDC7" s="52"/>
      <c r="KDD7" s="52"/>
      <c r="KDE7" s="52"/>
      <c r="KDF7" s="52"/>
      <c r="KDG7" s="52"/>
      <c r="KDH7" s="52"/>
      <c r="KDI7" s="52"/>
      <c r="KDJ7" s="52"/>
      <c r="KDK7" s="52"/>
      <c r="KDL7" s="52"/>
      <c r="KDM7" s="52"/>
      <c r="KDN7" s="52"/>
      <c r="KDO7" s="52"/>
      <c r="KDP7" s="52"/>
      <c r="KDQ7" s="52"/>
      <c r="KDR7" s="52"/>
      <c r="KDS7" s="52"/>
      <c r="KDT7" s="52"/>
      <c r="KDU7" s="52"/>
      <c r="KDV7" s="52"/>
      <c r="KDW7" s="52"/>
      <c r="KDX7" s="52"/>
      <c r="KDY7" s="52"/>
      <c r="KDZ7" s="52"/>
      <c r="KEA7" s="52"/>
      <c r="KEB7" s="52"/>
      <c r="KEC7" s="52"/>
      <c r="KED7" s="52"/>
      <c r="KEE7" s="52"/>
      <c r="KEF7" s="52"/>
      <c r="KEG7" s="52"/>
      <c r="KEH7" s="52"/>
      <c r="KEI7" s="52"/>
      <c r="KEJ7" s="52"/>
      <c r="KEK7" s="52"/>
      <c r="KEL7" s="52"/>
      <c r="KEM7" s="52"/>
      <c r="KEN7" s="52"/>
      <c r="KEO7" s="52"/>
      <c r="KEP7" s="52"/>
      <c r="KEQ7" s="52"/>
      <c r="KER7" s="52"/>
      <c r="KES7" s="52"/>
      <c r="KET7" s="52"/>
      <c r="KEU7" s="52"/>
      <c r="KEV7" s="52"/>
      <c r="KEW7" s="52"/>
      <c r="KEX7" s="52"/>
      <c r="KEY7" s="52"/>
      <c r="KEZ7" s="52"/>
      <c r="KFA7" s="52"/>
      <c r="KFB7" s="52"/>
      <c r="KFC7" s="52"/>
      <c r="KFD7" s="52"/>
      <c r="KFE7" s="52"/>
      <c r="KFF7" s="52"/>
      <c r="KFG7" s="52"/>
      <c r="KFH7" s="52"/>
      <c r="KFI7" s="52"/>
      <c r="KFJ7" s="52"/>
      <c r="KFK7" s="52"/>
      <c r="KFL7" s="52"/>
      <c r="KFM7" s="52"/>
      <c r="KFN7" s="52"/>
      <c r="KFO7" s="52"/>
      <c r="KFP7" s="52"/>
      <c r="KFQ7" s="52"/>
      <c r="KFR7" s="52"/>
      <c r="KFS7" s="52"/>
      <c r="KFT7" s="52"/>
      <c r="KFU7" s="52"/>
      <c r="KFV7" s="52"/>
      <c r="KFW7" s="52"/>
      <c r="KFX7" s="52"/>
      <c r="KFY7" s="52"/>
      <c r="KFZ7" s="52"/>
      <c r="KGA7" s="52"/>
      <c r="KGB7" s="52"/>
      <c r="KGC7" s="52"/>
      <c r="KGD7" s="52"/>
      <c r="KGE7" s="52"/>
      <c r="KGF7" s="52"/>
      <c r="KGG7" s="52"/>
      <c r="KGH7" s="52"/>
      <c r="KGI7" s="52"/>
      <c r="KGJ7" s="52"/>
      <c r="KGK7" s="52"/>
      <c r="KGL7" s="52"/>
      <c r="KGM7" s="52"/>
      <c r="KGN7" s="52"/>
      <c r="KGO7" s="52"/>
      <c r="KGP7" s="52"/>
      <c r="KGQ7" s="52"/>
      <c r="KGR7" s="52"/>
      <c r="KGS7" s="52"/>
      <c r="KGT7" s="52"/>
      <c r="KGU7" s="52"/>
      <c r="KGV7" s="52"/>
      <c r="KGW7" s="52"/>
      <c r="KGX7" s="52"/>
      <c r="KGY7" s="52"/>
      <c r="KGZ7" s="52"/>
      <c r="KHA7" s="52"/>
      <c r="KHB7" s="52"/>
      <c r="KHC7" s="52"/>
      <c r="KHD7" s="52"/>
      <c r="KHE7" s="52"/>
      <c r="KHF7" s="52"/>
      <c r="KHG7" s="52"/>
      <c r="KHH7" s="52"/>
      <c r="KHI7" s="52"/>
      <c r="KHJ7" s="52"/>
      <c r="KHK7" s="52"/>
      <c r="KHL7" s="52"/>
      <c r="KHM7" s="52"/>
      <c r="KHN7" s="52"/>
      <c r="KHO7" s="52"/>
      <c r="KHP7" s="52"/>
      <c r="KHQ7" s="52"/>
      <c r="KHR7" s="52"/>
      <c r="KHS7" s="52"/>
      <c r="KHT7" s="52"/>
      <c r="KHU7" s="52"/>
      <c r="KHV7" s="52"/>
      <c r="KHW7" s="52"/>
      <c r="KHX7" s="52"/>
      <c r="KHY7" s="52"/>
      <c r="KHZ7" s="52"/>
      <c r="KIA7" s="52"/>
      <c r="KIB7" s="52"/>
      <c r="KIC7" s="52"/>
      <c r="KID7" s="52"/>
      <c r="KIE7" s="52"/>
      <c r="KIF7" s="52"/>
      <c r="KIG7" s="52"/>
      <c r="KIH7" s="52"/>
      <c r="KII7" s="52"/>
      <c r="KIJ7" s="52"/>
      <c r="KIK7" s="52"/>
      <c r="KIL7" s="52"/>
      <c r="KIM7" s="52"/>
      <c r="KIN7" s="52"/>
      <c r="KIO7" s="52"/>
      <c r="KIP7" s="52"/>
      <c r="KIQ7" s="52"/>
      <c r="KIR7" s="52"/>
      <c r="KIS7" s="52"/>
      <c r="KIT7" s="52"/>
      <c r="KIU7" s="52"/>
      <c r="KIV7" s="52"/>
      <c r="KIW7" s="52"/>
      <c r="KIX7" s="52"/>
      <c r="KIY7" s="52"/>
      <c r="KIZ7" s="52"/>
      <c r="KJA7" s="52"/>
      <c r="KJB7" s="52"/>
      <c r="KJC7" s="52"/>
      <c r="KJD7" s="52"/>
      <c r="KJE7" s="52"/>
      <c r="KJF7" s="52"/>
      <c r="KJG7" s="52"/>
      <c r="KJH7" s="52"/>
      <c r="KJI7" s="52"/>
      <c r="KJJ7" s="52"/>
      <c r="KJK7" s="52"/>
      <c r="KJL7" s="52"/>
      <c r="KJM7" s="52"/>
      <c r="KJN7" s="52"/>
      <c r="KJO7" s="52"/>
      <c r="KJP7" s="52"/>
      <c r="KJQ7" s="52"/>
      <c r="KJR7" s="52"/>
      <c r="KJS7" s="52"/>
      <c r="KJT7" s="52"/>
      <c r="KJU7" s="52"/>
      <c r="KJV7" s="52"/>
      <c r="KJW7" s="52"/>
      <c r="KJX7" s="52"/>
      <c r="KJY7" s="52"/>
      <c r="KJZ7" s="52"/>
      <c r="KKA7" s="52"/>
      <c r="KKB7" s="52"/>
      <c r="KKC7" s="52"/>
      <c r="KKD7" s="52"/>
      <c r="KKE7" s="52"/>
      <c r="KKF7" s="52"/>
      <c r="KKG7" s="52"/>
      <c r="KKH7" s="52"/>
      <c r="KKI7" s="52"/>
      <c r="KKJ7" s="52"/>
      <c r="KKK7" s="52"/>
      <c r="KKL7" s="52"/>
      <c r="KKM7" s="52"/>
      <c r="KKN7" s="52"/>
      <c r="KKO7" s="52"/>
      <c r="KKP7" s="52"/>
      <c r="KKQ7" s="52"/>
      <c r="KKR7" s="52"/>
      <c r="KKS7" s="52"/>
      <c r="KKT7" s="52"/>
      <c r="KKU7" s="52"/>
      <c r="KKV7" s="52"/>
      <c r="KKW7" s="52"/>
      <c r="KKX7" s="52"/>
      <c r="KKY7" s="52"/>
      <c r="KKZ7" s="52"/>
      <c r="KLA7" s="52"/>
      <c r="KLB7" s="52"/>
      <c r="KLC7" s="52"/>
      <c r="KLD7" s="52"/>
      <c r="KLE7" s="52"/>
      <c r="KLF7" s="52"/>
      <c r="KLG7" s="52"/>
      <c r="KLH7" s="52"/>
      <c r="KLI7" s="52"/>
      <c r="KLJ7" s="52"/>
      <c r="KLK7" s="52"/>
      <c r="KLL7" s="52"/>
      <c r="KLM7" s="52"/>
      <c r="KLN7" s="52"/>
      <c r="KLO7" s="52"/>
      <c r="KLP7" s="52"/>
      <c r="KLQ7" s="52"/>
      <c r="KLR7" s="52"/>
      <c r="KLS7" s="52"/>
      <c r="KLT7" s="52"/>
      <c r="KLU7" s="52"/>
      <c r="KLV7" s="52"/>
      <c r="KLW7" s="52"/>
      <c r="KLX7" s="52"/>
      <c r="KLY7" s="52"/>
      <c r="KLZ7" s="52"/>
      <c r="KMA7" s="52"/>
      <c r="KMB7" s="52"/>
      <c r="KMC7" s="52"/>
      <c r="KMD7" s="52"/>
      <c r="KME7" s="52"/>
      <c r="KMF7" s="52"/>
      <c r="KMG7" s="52"/>
      <c r="KMH7" s="52"/>
      <c r="KMI7" s="52"/>
      <c r="KMJ7" s="52"/>
      <c r="KMK7" s="52"/>
      <c r="KML7" s="52"/>
      <c r="KMM7" s="52"/>
      <c r="KMN7" s="52"/>
      <c r="KMO7" s="52"/>
      <c r="KMP7" s="52"/>
      <c r="KMQ7" s="52"/>
      <c r="KMR7" s="52"/>
      <c r="KMS7" s="52"/>
      <c r="KMT7" s="52"/>
      <c r="KMU7" s="52"/>
      <c r="KMV7" s="52"/>
      <c r="KMW7" s="52"/>
      <c r="KMX7" s="52"/>
      <c r="KMY7" s="52"/>
      <c r="KMZ7" s="52"/>
      <c r="KNA7" s="52"/>
      <c r="KNB7" s="52"/>
      <c r="KNC7" s="52"/>
      <c r="KND7" s="52"/>
      <c r="KNE7" s="52"/>
      <c r="KNF7" s="52"/>
      <c r="KNG7" s="52"/>
      <c r="KNH7" s="52"/>
      <c r="KNI7" s="52"/>
      <c r="KNJ7" s="52"/>
      <c r="KNK7" s="52"/>
      <c r="KNL7" s="52"/>
      <c r="KNM7" s="52"/>
      <c r="KNN7" s="52"/>
      <c r="KNO7" s="52"/>
      <c r="KNP7" s="52"/>
      <c r="KNQ7" s="52"/>
      <c r="KNR7" s="52"/>
      <c r="KNS7" s="52"/>
      <c r="KNT7" s="52"/>
      <c r="KNU7" s="52"/>
      <c r="KNV7" s="52"/>
      <c r="KNW7" s="52"/>
      <c r="KNX7" s="52"/>
      <c r="KNY7" s="52"/>
      <c r="KNZ7" s="52"/>
      <c r="KOA7" s="52"/>
      <c r="KOB7" s="52"/>
      <c r="KOC7" s="52"/>
      <c r="KOD7" s="52"/>
      <c r="KOE7" s="52"/>
      <c r="KOF7" s="52"/>
      <c r="KOG7" s="52"/>
      <c r="KOH7" s="52"/>
      <c r="KOI7" s="52"/>
      <c r="KOJ7" s="52"/>
      <c r="KOK7" s="52"/>
      <c r="KOL7" s="52"/>
      <c r="KOM7" s="52"/>
      <c r="KON7" s="52"/>
      <c r="KOO7" s="52"/>
      <c r="KOP7" s="52"/>
      <c r="KOQ7" s="52"/>
      <c r="KOR7" s="52"/>
      <c r="KOS7" s="52"/>
      <c r="KOT7" s="52"/>
      <c r="KOU7" s="52"/>
      <c r="KOV7" s="52"/>
      <c r="KOW7" s="52"/>
      <c r="KOX7" s="52"/>
      <c r="KOY7" s="52"/>
      <c r="KOZ7" s="52"/>
      <c r="KPA7" s="52"/>
      <c r="KPB7" s="52"/>
      <c r="KPC7" s="52"/>
      <c r="KPD7" s="52"/>
      <c r="KPE7" s="52"/>
      <c r="KPF7" s="52"/>
      <c r="KPG7" s="52"/>
      <c r="KPH7" s="52"/>
      <c r="KPI7" s="52"/>
      <c r="KPJ7" s="52"/>
      <c r="KPK7" s="52"/>
      <c r="KPL7" s="52"/>
      <c r="KPM7" s="52"/>
      <c r="KPN7" s="52"/>
      <c r="KPO7" s="52"/>
      <c r="KPP7" s="52"/>
      <c r="KPQ7" s="52"/>
      <c r="KPR7" s="52"/>
      <c r="KPS7" s="52"/>
      <c r="KPT7" s="52"/>
      <c r="KPU7" s="52"/>
      <c r="KPV7" s="52"/>
      <c r="KPW7" s="52"/>
      <c r="KPX7" s="52"/>
      <c r="KPY7" s="52"/>
      <c r="KPZ7" s="52"/>
      <c r="KQA7" s="52"/>
      <c r="KQB7" s="52"/>
      <c r="KQC7" s="52"/>
      <c r="KQD7" s="52"/>
      <c r="KQE7" s="52"/>
      <c r="KQF7" s="52"/>
      <c r="KQG7" s="52"/>
      <c r="KQH7" s="52"/>
      <c r="KQI7" s="52"/>
      <c r="KQJ7" s="52"/>
      <c r="KQK7" s="52"/>
      <c r="KQL7" s="52"/>
      <c r="KQM7" s="52"/>
      <c r="KQN7" s="52"/>
      <c r="KQO7" s="52"/>
      <c r="KQP7" s="52"/>
      <c r="KQQ7" s="52"/>
      <c r="KQR7" s="52"/>
      <c r="KQS7" s="52"/>
      <c r="KQT7" s="52"/>
      <c r="KQU7" s="52"/>
      <c r="KQV7" s="52"/>
      <c r="KQW7" s="52"/>
      <c r="KQX7" s="52"/>
      <c r="KQY7" s="52"/>
      <c r="KQZ7" s="52"/>
      <c r="KRA7" s="52"/>
      <c r="KRB7" s="52"/>
      <c r="KRC7" s="52"/>
      <c r="KRD7" s="52"/>
      <c r="KRE7" s="52"/>
      <c r="KRF7" s="52"/>
      <c r="KRG7" s="52"/>
      <c r="KRH7" s="52"/>
      <c r="KRI7" s="52"/>
      <c r="KRJ7" s="52"/>
      <c r="KRK7" s="52"/>
      <c r="KRL7" s="52"/>
      <c r="KRM7" s="52"/>
      <c r="KRN7" s="52"/>
      <c r="KRO7" s="52"/>
      <c r="KRP7" s="52"/>
      <c r="KRQ7" s="52"/>
      <c r="KRR7" s="52"/>
      <c r="KRS7" s="52"/>
      <c r="KRT7" s="52"/>
      <c r="KRU7" s="52"/>
      <c r="KRV7" s="52"/>
      <c r="KRW7" s="52"/>
      <c r="KRX7" s="52"/>
      <c r="KRY7" s="52"/>
      <c r="KRZ7" s="52"/>
      <c r="KSA7" s="52"/>
      <c r="KSB7" s="52"/>
      <c r="KSC7" s="52"/>
      <c r="KSD7" s="52"/>
      <c r="KSE7" s="52"/>
      <c r="KSF7" s="52"/>
      <c r="KSG7" s="52"/>
      <c r="KSH7" s="52"/>
      <c r="KSI7" s="52"/>
      <c r="KSJ7" s="52"/>
      <c r="KSK7" s="52"/>
      <c r="KSL7" s="52"/>
      <c r="KSM7" s="52"/>
      <c r="KSN7" s="52"/>
      <c r="KSO7" s="52"/>
      <c r="KSP7" s="52"/>
      <c r="KSQ7" s="52"/>
      <c r="KSR7" s="52"/>
      <c r="KSS7" s="52"/>
      <c r="KST7" s="52"/>
      <c r="KSU7" s="52"/>
      <c r="KSV7" s="52"/>
      <c r="KSW7" s="52"/>
      <c r="KSX7" s="52"/>
      <c r="KSY7" s="52"/>
      <c r="KSZ7" s="52"/>
      <c r="KTA7" s="52"/>
      <c r="KTB7" s="52"/>
      <c r="KTC7" s="52"/>
      <c r="KTD7" s="52"/>
      <c r="KTE7" s="52"/>
      <c r="KTF7" s="52"/>
      <c r="KTG7" s="52"/>
      <c r="KTH7" s="52"/>
      <c r="KTI7" s="52"/>
      <c r="KTJ7" s="52"/>
      <c r="KTK7" s="52"/>
      <c r="KTL7" s="52"/>
      <c r="KTM7" s="52"/>
      <c r="KTN7" s="52"/>
      <c r="KTO7" s="52"/>
      <c r="KTP7" s="52"/>
      <c r="KTQ7" s="52"/>
      <c r="KTR7" s="52"/>
      <c r="KTS7" s="52"/>
      <c r="KTT7" s="52"/>
      <c r="KTU7" s="52"/>
      <c r="KTV7" s="52"/>
      <c r="KTW7" s="52"/>
      <c r="KTX7" s="52"/>
      <c r="KTY7" s="52"/>
      <c r="KTZ7" s="52"/>
      <c r="KUA7" s="52"/>
      <c r="KUB7" s="52"/>
      <c r="KUC7" s="52"/>
      <c r="KUD7" s="52"/>
      <c r="KUE7" s="52"/>
      <c r="KUF7" s="52"/>
      <c r="KUG7" s="52"/>
      <c r="KUH7" s="52"/>
      <c r="KUI7" s="52"/>
      <c r="KUJ7" s="52"/>
      <c r="KUK7" s="52"/>
      <c r="KUL7" s="52"/>
      <c r="KUM7" s="52"/>
      <c r="KUN7" s="52"/>
      <c r="KUO7" s="52"/>
      <c r="KUP7" s="52"/>
      <c r="KUQ7" s="52"/>
      <c r="KUR7" s="52"/>
      <c r="KUS7" s="52"/>
      <c r="KUT7" s="52"/>
      <c r="KUU7" s="52"/>
      <c r="KUV7" s="52"/>
      <c r="KUW7" s="52"/>
      <c r="KUX7" s="52"/>
      <c r="KUY7" s="52"/>
      <c r="KUZ7" s="52"/>
      <c r="KVA7" s="52"/>
      <c r="KVB7" s="52"/>
      <c r="KVC7" s="52"/>
      <c r="KVD7" s="52"/>
      <c r="KVE7" s="52"/>
      <c r="KVF7" s="52"/>
      <c r="KVG7" s="52"/>
      <c r="KVH7" s="52"/>
      <c r="KVI7" s="52"/>
      <c r="KVJ7" s="52"/>
      <c r="KVK7" s="52"/>
      <c r="KVL7" s="52"/>
      <c r="KVM7" s="52"/>
      <c r="KVN7" s="52"/>
      <c r="KVO7" s="52"/>
      <c r="KVP7" s="52"/>
      <c r="KVQ7" s="52"/>
      <c r="KVR7" s="52"/>
      <c r="KVS7" s="52"/>
      <c r="KVT7" s="52"/>
      <c r="KVU7" s="52"/>
      <c r="KVV7" s="52"/>
      <c r="KVW7" s="52"/>
      <c r="KVX7" s="52"/>
      <c r="KVY7" s="52"/>
      <c r="KVZ7" s="52"/>
      <c r="KWA7" s="52"/>
      <c r="KWB7" s="52"/>
      <c r="KWC7" s="52"/>
      <c r="KWD7" s="52"/>
      <c r="KWE7" s="52"/>
      <c r="KWF7" s="52"/>
      <c r="KWG7" s="52"/>
      <c r="KWH7" s="52"/>
      <c r="KWI7" s="52"/>
      <c r="KWJ7" s="52"/>
      <c r="KWK7" s="52"/>
      <c r="KWL7" s="52"/>
      <c r="KWM7" s="52"/>
      <c r="KWN7" s="52"/>
      <c r="KWO7" s="52"/>
      <c r="KWP7" s="52"/>
      <c r="KWQ7" s="52"/>
      <c r="KWR7" s="52"/>
      <c r="KWS7" s="52"/>
      <c r="KWT7" s="52"/>
      <c r="KWU7" s="52"/>
      <c r="KWV7" s="52"/>
      <c r="KWW7" s="52"/>
      <c r="KWX7" s="52"/>
      <c r="KWY7" s="52"/>
      <c r="KWZ7" s="52"/>
      <c r="KXA7" s="52"/>
      <c r="KXB7" s="52"/>
      <c r="KXC7" s="52"/>
      <c r="KXD7" s="52"/>
      <c r="KXE7" s="52"/>
      <c r="KXF7" s="52"/>
      <c r="KXG7" s="52"/>
      <c r="KXH7" s="52"/>
      <c r="KXI7" s="52"/>
      <c r="KXJ7" s="52"/>
      <c r="KXK7" s="52"/>
      <c r="KXL7" s="52"/>
      <c r="KXM7" s="52"/>
      <c r="KXN7" s="52"/>
      <c r="KXO7" s="52"/>
      <c r="KXP7" s="52"/>
      <c r="KXQ7" s="52"/>
      <c r="KXR7" s="52"/>
      <c r="KXS7" s="52"/>
      <c r="KXT7" s="52"/>
      <c r="KXU7" s="52"/>
      <c r="KXV7" s="52"/>
      <c r="KXW7" s="52"/>
      <c r="KXX7" s="52"/>
      <c r="KXY7" s="52"/>
      <c r="KXZ7" s="52"/>
      <c r="KYA7" s="52"/>
      <c r="KYB7" s="52"/>
      <c r="KYC7" s="52"/>
      <c r="KYD7" s="52"/>
      <c r="KYE7" s="52"/>
      <c r="KYF7" s="52"/>
      <c r="KYG7" s="52"/>
      <c r="KYH7" s="52"/>
      <c r="KYI7" s="52"/>
      <c r="KYJ7" s="52"/>
      <c r="KYK7" s="52"/>
      <c r="KYL7" s="52"/>
      <c r="KYM7" s="52"/>
      <c r="KYN7" s="52"/>
      <c r="KYO7" s="52"/>
      <c r="KYP7" s="52"/>
      <c r="KYQ7" s="52"/>
      <c r="KYR7" s="52"/>
      <c r="KYS7" s="52"/>
      <c r="KYT7" s="52"/>
      <c r="KYU7" s="52"/>
      <c r="KYV7" s="52"/>
      <c r="KYW7" s="52"/>
      <c r="KYX7" s="52"/>
      <c r="KYY7" s="52"/>
      <c r="KYZ7" s="52"/>
      <c r="KZA7" s="52"/>
      <c r="KZB7" s="52"/>
      <c r="KZC7" s="52"/>
      <c r="KZD7" s="52"/>
      <c r="KZE7" s="52"/>
      <c r="KZF7" s="52"/>
      <c r="KZG7" s="52"/>
      <c r="KZH7" s="52"/>
      <c r="KZI7" s="52"/>
      <c r="KZJ7" s="52"/>
      <c r="KZK7" s="52"/>
      <c r="KZL7" s="52"/>
      <c r="KZM7" s="52"/>
      <c r="KZN7" s="52"/>
      <c r="KZO7" s="52"/>
      <c r="KZP7" s="52"/>
      <c r="KZQ7" s="52"/>
      <c r="KZR7" s="52"/>
      <c r="KZS7" s="52"/>
      <c r="KZT7" s="52"/>
      <c r="KZU7" s="52"/>
      <c r="KZV7" s="52"/>
      <c r="KZW7" s="52"/>
      <c r="KZX7" s="52"/>
      <c r="KZY7" s="52"/>
      <c r="KZZ7" s="52"/>
      <c r="LAA7" s="52"/>
      <c r="LAB7" s="52"/>
      <c r="LAC7" s="52"/>
      <c r="LAD7" s="52"/>
      <c r="LAE7" s="52"/>
      <c r="LAF7" s="52"/>
      <c r="LAG7" s="52"/>
      <c r="LAH7" s="52"/>
      <c r="LAI7" s="52"/>
      <c r="LAJ7" s="52"/>
      <c r="LAK7" s="52"/>
      <c r="LAL7" s="52"/>
      <c r="LAM7" s="52"/>
      <c r="LAN7" s="52"/>
      <c r="LAO7" s="52"/>
      <c r="LAP7" s="52"/>
      <c r="LAQ7" s="52"/>
      <c r="LAR7" s="52"/>
      <c r="LAS7" s="52"/>
      <c r="LAT7" s="52"/>
      <c r="LAU7" s="52"/>
      <c r="LAV7" s="52"/>
      <c r="LAW7" s="52"/>
      <c r="LAX7" s="52"/>
      <c r="LAY7" s="52"/>
      <c r="LAZ7" s="52"/>
      <c r="LBA7" s="52"/>
      <c r="LBB7" s="52"/>
      <c r="LBC7" s="52"/>
      <c r="LBD7" s="52"/>
      <c r="LBE7" s="52"/>
      <c r="LBF7" s="52"/>
      <c r="LBG7" s="52"/>
      <c r="LBH7" s="52"/>
      <c r="LBI7" s="52"/>
      <c r="LBJ7" s="52"/>
      <c r="LBK7" s="52"/>
      <c r="LBL7" s="52"/>
      <c r="LBM7" s="52"/>
      <c r="LBN7" s="52"/>
      <c r="LBO7" s="52"/>
      <c r="LBP7" s="52"/>
      <c r="LBQ7" s="52"/>
      <c r="LBR7" s="52"/>
      <c r="LBS7" s="52"/>
      <c r="LBT7" s="52"/>
      <c r="LBU7" s="52"/>
      <c r="LBV7" s="52"/>
      <c r="LBW7" s="52"/>
      <c r="LBX7" s="52"/>
      <c r="LBY7" s="52"/>
      <c r="LBZ7" s="52"/>
      <c r="LCA7" s="52"/>
      <c r="LCB7" s="52"/>
      <c r="LCC7" s="52"/>
      <c r="LCD7" s="52"/>
      <c r="LCE7" s="52"/>
      <c r="LCF7" s="52"/>
      <c r="LCG7" s="52"/>
      <c r="LCH7" s="52"/>
      <c r="LCI7" s="52"/>
      <c r="LCJ7" s="52"/>
      <c r="LCK7" s="52"/>
      <c r="LCL7" s="52"/>
      <c r="LCM7" s="52"/>
      <c r="LCN7" s="52"/>
      <c r="LCO7" s="52"/>
      <c r="LCP7" s="52"/>
      <c r="LCQ7" s="52"/>
      <c r="LCR7" s="52"/>
      <c r="LCS7" s="52"/>
      <c r="LCT7" s="52"/>
      <c r="LCU7" s="52"/>
      <c r="LCV7" s="52"/>
      <c r="LCW7" s="52"/>
      <c r="LCX7" s="52"/>
      <c r="LCY7" s="52"/>
      <c r="LCZ7" s="52"/>
      <c r="LDA7" s="52"/>
      <c r="LDB7" s="52"/>
      <c r="LDC7" s="52"/>
      <c r="LDD7" s="52"/>
      <c r="LDE7" s="52"/>
      <c r="LDF7" s="52"/>
      <c r="LDG7" s="52"/>
      <c r="LDH7" s="52"/>
      <c r="LDI7" s="52"/>
      <c r="LDJ7" s="52"/>
      <c r="LDK7" s="52"/>
      <c r="LDL7" s="52"/>
      <c r="LDM7" s="52"/>
      <c r="LDN7" s="52"/>
      <c r="LDO7" s="52"/>
      <c r="LDP7" s="52"/>
      <c r="LDQ7" s="52"/>
      <c r="LDR7" s="52"/>
      <c r="LDS7" s="52"/>
      <c r="LDT7" s="52"/>
      <c r="LDU7" s="52"/>
      <c r="LDV7" s="52"/>
      <c r="LDW7" s="52"/>
      <c r="LDX7" s="52"/>
      <c r="LDY7" s="52"/>
      <c r="LDZ7" s="52"/>
      <c r="LEA7" s="52"/>
      <c r="LEB7" s="52"/>
      <c r="LEC7" s="52"/>
      <c r="LED7" s="52"/>
      <c r="LEE7" s="52"/>
      <c r="LEF7" s="52"/>
      <c r="LEG7" s="52"/>
      <c r="LEH7" s="52"/>
      <c r="LEI7" s="52"/>
      <c r="LEJ7" s="52"/>
      <c r="LEK7" s="52"/>
      <c r="LEL7" s="52"/>
      <c r="LEM7" s="52"/>
      <c r="LEN7" s="52"/>
      <c r="LEO7" s="52"/>
      <c r="LEP7" s="52"/>
      <c r="LEQ7" s="52"/>
      <c r="LER7" s="52"/>
      <c r="LES7" s="52"/>
      <c r="LET7" s="52"/>
      <c r="LEU7" s="52"/>
      <c r="LEV7" s="52"/>
      <c r="LEW7" s="52"/>
      <c r="LEX7" s="52"/>
      <c r="LEY7" s="52"/>
      <c r="LEZ7" s="52"/>
      <c r="LFA7" s="52"/>
      <c r="LFB7" s="52"/>
      <c r="LFC7" s="52"/>
      <c r="LFD7" s="52"/>
      <c r="LFE7" s="52"/>
      <c r="LFF7" s="52"/>
      <c r="LFG7" s="52"/>
      <c r="LFH7" s="52"/>
      <c r="LFI7" s="52"/>
      <c r="LFJ7" s="52"/>
      <c r="LFK7" s="52"/>
      <c r="LFL7" s="52"/>
      <c r="LFM7" s="52"/>
      <c r="LFN7" s="52"/>
      <c r="LFO7" s="52"/>
      <c r="LFP7" s="52"/>
      <c r="LFQ7" s="52"/>
      <c r="LFR7" s="52"/>
      <c r="LFS7" s="52"/>
      <c r="LFT7" s="52"/>
      <c r="LFU7" s="52"/>
      <c r="LFV7" s="52"/>
      <c r="LFW7" s="52"/>
      <c r="LFX7" s="52"/>
      <c r="LFY7" s="52"/>
      <c r="LFZ7" s="52"/>
      <c r="LGA7" s="52"/>
      <c r="LGB7" s="52"/>
      <c r="LGC7" s="52"/>
      <c r="LGD7" s="52"/>
      <c r="LGE7" s="52"/>
      <c r="LGF7" s="52"/>
      <c r="LGG7" s="52"/>
      <c r="LGH7" s="52"/>
      <c r="LGI7" s="52"/>
      <c r="LGJ7" s="52"/>
      <c r="LGK7" s="52"/>
      <c r="LGL7" s="52"/>
      <c r="LGM7" s="52"/>
      <c r="LGN7" s="52"/>
      <c r="LGO7" s="52"/>
      <c r="LGP7" s="52"/>
      <c r="LGQ7" s="52"/>
      <c r="LGR7" s="52"/>
      <c r="LGS7" s="52"/>
      <c r="LGT7" s="52"/>
      <c r="LGU7" s="52"/>
      <c r="LGV7" s="52"/>
      <c r="LGW7" s="52"/>
      <c r="LGX7" s="52"/>
      <c r="LGY7" s="52"/>
      <c r="LGZ7" s="52"/>
      <c r="LHA7" s="52"/>
      <c r="LHB7" s="52"/>
      <c r="LHC7" s="52"/>
      <c r="LHD7" s="52"/>
      <c r="LHE7" s="52"/>
      <c r="LHF7" s="52"/>
      <c r="LHG7" s="52"/>
      <c r="LHH7" s="52"/>
      <c r="LHI7" s="52"/>
      <c r="LHJ7" s="52"/>
      <c r="LHK7" s="52"/>
      <c r="LHL7" s="52"/>
      <c r="LHM7" s="52"/>
      <c r="LHN7" s="52"/>
      <c r="LHO7" s="52"/>
      <c r="LHP7" s="52"/>
      <c r="LHQ7" s="52"/>
      <c r="LHR7" s="52"/>
      <c r="LHS7" s="52"/>
      <c r="LHT7" s="52"/>
      <c r="LHU7" s="52"/>
      <c r="LHV7" s="52"/>
      <c r="LHW7" s="52"/>
      <c r="LHX7" s="52"/>
      <c r="LHY7" s="52"/>
      <c r="LHZ7" s="52"/>
      <c r="LIA7" s="52"/>
      <c r="LIB7" s="52"/>
      <c r="LIC7" s="52"/>
      <c r="LID7" s="52"/>
      <c r="LIE7" s="52"/>
      <c r="LIF7" s="52"/>
      <c r="LIG7" s="52"/>
      <c r="LIH7" s="52"/>
      <c r="LII7" s="52"/>
      <c r="LIJ7" s="52"/>
      <c r="LIK7" s="52"/>
      <c r="LIL7" s="52"/>
      <c r="LIM7" s="52"/>
      <c r="LIN7" s="52"/>
      <c r="LIO7" s="52"/>
      <c r="LIP7" s="52"/>
      <c r="LIQ7" s="52"/>
      <c r="LIR7" s="52"/>
      <c r="LIS7" s="52"/>
      <c r="LIT7" s="52"/>
      <c r="LIU7" s="52"/>
      <c r="LIV7" s="52"/>
      <c r="LIW7" s="52"/>
      <c r="LIX7" s="52"/>
      <c r="LIY7" s="52"/>
      <c r="LIZ7" s="52"/>
      <c r="LJA7" s="52"/>
      <c r="LJB7" s="52"/>
      <c r="LJC7" s="52"/>
      <c r="LJD7" s="52"/>
      <c r="LJE7" s="52"/>
      <c r="LJF7" s="52"/>
      <c r="LJG7" s="52"/>
      <c r="LJH7" s="52"/>
      <c r="LJI7" s="52"/>
      <c r="LJJ7" s="52"/>
      <c r="LJK7" s="52"/>
      <c r="LJL7" s="52"/>
      <c r="LJM7" s="52"/>
      <c r="LJN7" s="52"/>
      <c r="LJO7" s="52"/>
      <c r="LJP7" s="52"/>
      <c r="LJQ7" s="52"/>
      <c r="LJR7" s="52"/>
      <c r="LJS7" s="52"/>
      <c r="LJT7" s="52"/>
      <c r="LJU7" s="52"/>
      <c r="LJV7" s="52"/>
      <c r="LJW7" s="52"/>
      <c r="LJX7" s="52"/>
      <c r="LJY7" s="52"/>
      <c r="LJZ7" s="52"/>
      <c r="LKA7" s="52"/>
      <c r="LKB7" s="52"/>
      <c r="LKC7" s="52"/>
      <c r="LKD7" s="52"/>
      <c r="LKE7" s="52"/>
      <c r="LKF7" s="52"/>
      <c r="LKG7" s="52"/>
      <c r="LKH7" s="52"/>
      <c r="LKI7" s="52"/>
      <c r="LKJ7" s="52"/>
      <c r="LKK7" s="52"/>
      <c r="LKL7" s="52"/>
      <c r="LKM7" s="52"/>
      <c r="LKN7" s="52"/>
      <c r="LKO7" s="52"/>
      <c r="LKP7" s="52"/>
      <c r="LKQ7" s="52"/>
      <c r="LKR7" s="52"/>
      <c r="LKS7" s="52"/>
      <c r="LKT7" s="52"/>
      <c r="LKU7" s="52"/>
      <c r="LKV7" s="52"/>
      <c r="LKW7" s="52"/>
      <c r="LKX7" s="52"/>
      <c r="LKY7" s="52"/>
      <c r="LKZ7" s="52"/>
      <c r="LLA7" s="52"/>
      <c r="LLB7" s="52"/>
      <c r="LLC7" s="52"/>
      <c r="LLD7" s="52"/>
      <c r="LLE7" s="52"/>
      <c r="LLF7" s="52"/>
      <c r="LLG7" s="52"/>
      <c r="LLH7" s="52"/>
      <c r="LLI7" s="52"/>
      <c r="LLJ7" s="52"/>
      <c r="LLK7" s="52"/>
      <c r="LLL7" s="52"/>
      <c r="LLM7" s="52"/>
      <c r="LLN7" s="52"/>
      <c r="LLO7" s="52"/>
      <c r="LLP7" s="52"/>
      <c r="LLQ7" s="52"/>
      <c r="LLR7" s="52"/>
      <c r="LLS7" s="52"/>
      <c r="LLT7" s="52"/>
      <c r="LLU7" s="52"/>
      <c r="LLV7" s="52"/>
      <c r="LLW7" s="52"/>
      <c r="LLX7" s="52"/>
      <c r="LLY7" s="52"/>
      <c r="LLZ7" s="52"/>
      <c r="LMA7" s="52"/>
      <c r="LMB7" s="52"/>
      <c r="LMC7" s="52"/>
      <c r="LMD7" s="52"/>
      <c r="LME7" s="52"/>
      <c r="LMF7" s="52"/>
      <c r="LMG7" s="52"/>
      <c r="LMH7" s="52"/>
      <c r="LMI7" s="52"/>
      <c r="LMJ7" s="52"/>
      <c r="LMK7" s="52"/>
      <c r="LML7" s="52"/>
      <c r="LMM7" s="52"/>
      <c r="LMN7" s="52"/>
      <c r="LMO7" s="52"/>
      <c r="LMP7" s="52"/>
      <c r="LMQ7" s="52"/>
      <c r="LMR7" s="52"/>
      <c r="LMS7" s="52"/>
      <c r="LMT7" s="52"/>
      <c r="LMU7" s="52"/>
      <c r="LMV7" s="52"/>
      <c r="LMW7" s="52"/>
      <c r="LMX7" s="52"/>
      <c r="LMY7" s="52"/>
      <c r="LMZ7" s="52"/>
      <c r="LNA7" s="52"/>
      <c r="LNB7" s="52"/>
      <c r="LNC7" s="52"/>
      <c r="LND7" s="52"/>
      <c r="LNE7" s="52"/>
      <c r="LNF7" s="52"/>
      <c r="LNG7" s="52"/>
      <c r="LNH7" s="52"/>
      <c r="LNI7" s="52"/>
      <c r="LNJ7" s="52"/>
      <c r="LNK7" s="52"/>
      <c r="LNL7" s="52"/>
      <c r="LNM7" s="52"/>
      <c r="LNN7" s="52"/>
      <c r="LNO7" s="52"/>
      <c r="LNP7" s="52"/>
      <c r="LNQ7" s="52"/>
      <c r="LNR7" s="52"/>
      <c r="LNS7" s="52"/>
      <c r="LNT7" s="52"/>
      <c r="LNU7" s="52"/>
      <c r="LNV7" s="52"/>
      <c r="LNW7" s="52"/>
      <c r="LNX7" s="52"/>
      <c r="LNY7" s="52"/>
      <c r="LNZ7" s="52"/>
      <c r="LOA7" s="52"/>
      <c r="LOB7" s="52"/>
      <c r="LOC7" s="52"/>
      <c r="LOD7" s="52"/>
      <c r="LOE7" s="52"/>
      <c r="LOF7" s="52"/>
      <c r="LOG7" s="52"/>
      <c r="LOH7" s="52"/>
      <c r="LOI7" s="52"/>
      <c r="LOJ7" s="52"/>
      <c r="LOK7" s="52"/>
      <c r="LOL7" s="52"/>
      <c r="LOM7" s="52"/>
      <c r="LON7" s="52"/>
      <c r="LOO7" s="52"/>
      <c r="LOP7" s="52"/>
      <c r="LOQ7" s="52"/>
      <c r="LOR7" s="52"/>
      <c r="LOS7" s="52"/>
      <c r="LOT7" s="52"/>
      <c r="LOU7" s="52"/>
      <c r="LOV7" s="52"/>
      <c r="LOW7" s="52"/>
      <c r="LOX7" s="52"/>
      <c r="LOY7" s="52"/>
      <c r="LOZ7" s="52"/>
      <c r="LPA7" s="52"/>
      <c r="LPB7" s="52"/>
      <c r="LPC7" s="52"/>
      <c r="LPD7" s="52"/>
      <c r="LPE7" s="52"/>
      <c r="LPF7" s="52"/>
      <c r="LPG7" s="52"/>
      <c r="LPH7" s="52"/>
      <c r="LPI7" s="52"/>
      <c r="LPJ7" s="52"/>
      <c r="LPK7" s="52"/>
      <c r="LPL7" s="52"/>
      <c r="LPM7" s="52"/>
      <c r="LPN7" s="52"/>
      <c r="LPO7" s="52"/>
      <c r="LPP7" s="52"/>
      <c r="LPQ7" s="52"/>
      <c r="LPR7" s="52"/>
      <c r="LPS7" s="52"/>
      <c r="LPT7" s="52"/>
      <c r="LPU7" s="52"/>
      <c r="LPV7" s="52"/>
      <c r="LPW7" s="52"/>
      <c r="LPX7" s="52"/>
      <c r="LPY7" s="52"/>
      <c r="LPZ7" s="52"/>
      <c r="LQA7" s="52"/>
      <c r="LQB7" s="52"/>
      <c r="LQC7" s="52"/>
      <c r="LQD7" s="52"/>
      <c r="LQE7" s="52"/>
      <c r="LQF7" s="52"/>
      <c r="LQG7" s="52"/>
      <c r="LQH7" s="52"/>
      <c r="LQI7" s="52"/>
      <c r="LQJ7" s="52"/>
      <c r="LQK7" s="52"/>
      <c r="LQL7" s="52"/>
      <c r="LQM7" s="52"/>
      <c r="LQN7" s="52"/>
      <c r="LQO7" s="52"/>
      <c r="LQP7" s="52"/>
      <c r="LQQ7" s="52"/>
      <c r="LQR7" s="52"/>
      <c r="LQS7" s="52"/>
      <c r="LQT7" s="52"/>
      <c r="LQU7" s="52"/>
      <c r="LQV7" s="52"/>
      <c r="LQW7" s="52"/>
      <c r="LQX7" s="52"/>
      <c r="LQY7" s="52"/>
      <c r="LQZ7" s="52"/>
      <c r="LRA7" s="52"/>
      <c r="LRB7" s="52"/>
      <c r="LRC7" s="52"/>
      <c r="LRD7" s="52"/>
      <c r="LRE7" s="52"/>
      <c r="LRF7" s="52"/>
      <c r="LRG7" s="52"/>
      <c r="LRH7" s="52"/>
      <c r="LRI7" s="52"/>
      <c r="LRJ7" s="52"/>
      <c r="LRK7" s="52"/>
      <c r="LRL7" s="52"/>
      <c r="LRM7" s="52"/>
      <c r="LRN7" s="52"/>
      <c r="LRO7" s="52"/>
      <c r="LRP7" s="52"/>
      <c r="LRQ7" s="52"/>
      <c r="LRR7" s="52"/>
      <c r="LRS7" s="52"/>
      <c r="LRT7" s="52"/>
      <c r="LRU7" s="52"/>
      <c r="LRV7" s="52"/>
      <c r="LRW7" s="52"/>
      <c r="LRX7" s="52"/>
      <c r="LRY7" s="52"/>
      <c r="LRZ7" s="52"/>
      <c r="LSA7" s="52"/>
      <c r="LSB7" s="52"/>
      <c r="LSC7" s="52"/>
      <c r="LSD7" s="52"/>
      <c r="LSE7" s="52"/>
      <c r="LSF7" s="52"/>
      <c r="LSG7" s="52"/>
      <c r="LSH7" s="52"/>
      <c r="LSI7" s="52"/>
      <c r="LSJ7" s="52"/>
      <c r="LSK7" s="52"/>
      <c r="LSL7" s="52"/>
      <c r="LSM7" s="52"/>
      <c r="LSN7" s="52"/>
      <c r="LSO7" s="52"/>
      <c r="LSP7" s="52"/>
      <c r="LSQ7" s="52"/>
      <c r="LSR7" s="52"/>
      <c r="LSS7" s="52"/>
      <c r="LST7" s="52"/>
      <c r="LSU7" s="52"/>
      <c r="LSV7" s="52"/>
      <c r="LSW7" s="52"/>
      <c r="LSX7" s="52"/>
      <c r="LSY7" s="52"/>
      <c r="LSZ7" s="52"/>
      <c r="LTA7" s="52"/>
      <c r="LTB7" s="52"/>
      <c r="LTC7" s="52"/>
      <c r="LTD7" s="52"/>
      <c r="LTE7" s="52"/>
      <c r="LTF7" s="52"/>
      <c r="LTG7" s="52"/>
      <c r="LTH7" s="52"/>
      <c r="LTI7" s="52"/>
      <c r="LTJ7" s="52"/>
      <c r="LTK7" s="52"/>
      <c r="LTL7" s="52"/>
      <c r="LTM7" s="52"/>
      <c r="LTN7" s="52"/>
      <c r="LTO7" s="52"/>
      <c r="LTP7" s="52"/>
      <c r="LTQ7" s="52"/>
      <c r="LTR7" s="52"/>
      <c r="LTS7" s="52"/>
      <c r="LTT7" s="52"/>
      <c r="LTU7" s="52"/>
      <c r="LTV7" s="52"/>
      <c r="LTW7" s="52"/>
      <c r="LTX7" s="52"/>
      <c r="LTY7" s="52"/>
      <c r="LTZ7" s="52"/>
      <c r="LUA7" s="52"/>
      <c r="LUB7" s="52"/>
      <c r="LUC7" s="52"/>
      <c r="LUD7" s="52"/>
      <c r="LUE7" s="52"/>
      <c r="LUF7" s="52"/>
      <c r="LUG7" s="52"/>
      <c r="LUH7" s="52"/>
      <c r="LUI7" s="52"/>
      <c r="LUJ7" s="52"/>
      <c r="LUK7" s="52"/>
      <c r="LUL7" s="52"/>
      <c r="LUM7" s="52"/>
      <c r="LUN7" s="52"/>
      <c r="LUO7" s="52"/>
      <c r="LUP7" s="52"/>
      <c r="LUQ7" s="52"/>
      <c r="LUR7" s="52"/>
      <c r="LUS7" s="52"/>
      <c r="LUT7" s="52"/>
      <c r="LUU7" s="52"/>
      <c r="LUV7" s="52"/>
      <c r="LUW7" s="52"/>
      <c r="LUX7" s="52"/>
      <c r="LUY7" s="52"/>
      <c r="LUZ7" s="52"/>
      <c r="LVA7" s="52"/>
      <c r="LVB7" s="52"/>
      <c r="LVC7" s="52"/>
      <c r="LVD7" s="52"/>
      <c r="LVE7" s="52"/>
      <c r="LVF7" s="52"/>
      <c r="LVG7" s="52"/>
      <c r="LVH7" s="52"/>
      <c r="LVI7" s="52"/>
      <c r="LVJ7" s="52"/>
      <c r="LVK7" s="52"/>
      <c r="LVL7" s="52"/>
      <c r="LVM7" s="52"/>
      <c r="LVN7" s="52"/>
      <c r="LVO7" s="52"/>
      <c r="LVP7" s="52"/>
      <c r="LVQ7" s="52"/>
      <c r="LVR7" s="52"/>
      <c r="LVS7" s="52"/>
      <c r="LVT7" s="52"/>
      <c r="LVU7" s="52"/>
      <c r="LVV7" s="52"/>
      <c r="LVW7" s="52"/>
      <c r="LVX7" s="52"/>
      <c r="LVY7" s="52"/>
      <c r="LVZ7" s="52"/>
      <c r="LWA7" s="52"/>
      <c r="LWB7" s="52"/>
      <c r="LWC7" s="52"/>
      <c r="LWD7" s="52"/>
      <c r="LWE7" s="52"/>
      <c r="LWF7" s="52"/>
      <c r="LWG7" s="52"/>
      <c r="LWH7" s="52"/>
      <c r="LWI7" s="52"/>
      <c r="LWJ7" s="52"/>
      <c r="LWK7" s="52"/>
      <c r="LWL7" s="52"/>
      <c r="LWM7" s="52"/>
      <c r="LWN7" s="52"/>
      <c r="LWO7" s="52"/>
      <c r="LWP7" s="52"/>
      <c r="LWQ7" s="52"/>
      <c r="LWR7" s="52"/>
      <c r="LWS7" s="52"/>
      <c r="LWT7" s="52"/>
      <c r="LWU7" s="52"/>
      <c r="LWV7" s="52"/>
      <c r="LWW7" s="52"/>
      <c r="LWX7" s="52"/>
      <c r="LWY7" s="52"/>
      <c r="LWZ7" s="52"/>
      <c r="LXA7" s="52"/>
      <c r="LXB7" s="52"/>
      <c r="LXC7" s="52"/>
      <c r="LXD7" s="52"/>
      <c r="LXE7" s="52"/>
      <c r="LXF7" s="52"/>
      <c r="LXG7" s="52"/>
      <c r="LXH7" s="52"/>
      <c r="LXI7" s="52"/>
      <c r="LXJ7" s="52"/>
      <c r="LXK7" s="52"/>
      <c r="LXL7" s="52"/>
      <c r="LXM7" s="52"/>
      <c r="LXN7" s="52"/>
      <c r="LXO7" s="52"/>
      <c r="LXP7" s="52"/>
      <c r="LXQ7" s="52"/>
      <c r="LXR7" s="52"/>
      <c r="LXS7" s="52"/>
      <c r="LXT7" s="52"/>
      <c r="LXU7" s="52"/>
      <c r="LXV7" s="52"/>
      <c r="LXW7" s="52"/>
      <c r="LXX7" s="52"/>
      <c r="LXY7" s="52"/>
      <c r="LXZ7" s="52"/>
      <c r="LYA7" s="52"/>
      <c r="LYB7" s="52"/>
      <c r="LYC7" s="52"/>
      <c r="LYD7" s="52"/>
      <c r="LYE7" s="52"/>
      <c r="LYF7" s="52"/>
      <c r="LYG7" s="52"/>
      <c r="LYH7" s="52"/>
      <c r="LYI7" s="52"/>
      <c r="LYJ7" s="52"/>
      <c r="LYK7" s="52"/>
      <c r="LYL7" s="52"/>
      <c r="LYM7" s="52"/>
      <c r="LYN7" s="52"/>
      <c r="LYO7" s="52"/>
      <c r="LYP7" s="52"/>
      <c r="LYQ7" s="52"/>
      <c r="LYR7" s="52"/>
      <c r="LYS7" s="52"/>
      <c r="LYT7" s="52"/>
      <c r="LYU7" s="52"/>
      <c r="LYV7" s="52"/>
      <c r="LYW7" s="52"/>
      <c r="LYX7" s="52"/>
      <c r="LYY7" s="52"/>
      <c r="LYZ7" s="52"/>
      <c r="LZA7" s="52"/>
      <c r="LZB7" s="52"/>
      <c r="LZC7" s="52"/>
      <c r="LZD7" s="52"/>
      <c r="LZE7" s="52"/>
      <c r="LZF7" s="52"/>
      <c r="LZG7" s="52"/>
      <c r="LZH7" s="52"/>
      <c r="LZI7" s="52"/>
      <c r="LZJ7" s="52"/>
      <c r="LZK7" s="52"/>
      <c r="LZL7" s="52"/>
      <c r="LZM7" s="52"/>
      <c r="LZN7" s="52"/>
      <c r="LZO7" s="52"/>
      <c r="LZP7" s="52"/>
      <c r="LZQ7" s="52"/>
      <c r="LZR7" s="52"/>
      <c r="LZS7" s="52"/>
      <c r="LZT7" s="52"/>
      <c r="LZU7" s="52"/>
      <c r="LZV7" s="52"/>
      <c r="LZW7" s="52"/>
      <c r="LZX7" s="52"/>
      <c r="LZY7" s="52"/>
      <c r="LZZ7" s="52"/>
      <c r="MAA7" s="52"/>
      <c r="MAB7" s="52"/>
      <c r="MAC7" s="52"/>
      <c r="MAD7" s="52"/>
      <c r="MAE7" s="52"/>
      <c r="MAF7" s="52"/>
      <c r="MAG7" s="52"/>
      <c r="MAH7" s="52"/>
      <c r="MAI7" s="52"/>
      <c r="MAJ7" s="52"/>
      <c r="MAK7" s="52"/>
      <c r="MAL7" s="52"/>
      <c r="MAM7" s="52"/>
      <c r="MAN7" s="52"/>
      <c r="MAO7" s="52"/>
      <c r="MAP7" s="52"/>
      <c r="MAQ7" s="52"/>
      <c r="MAR7" s="52"/>
      <c r="MAS7" s="52"/>
      <c r="MAT7" s="52"/>
      <c r="MAU7" s="52"/>
      <c r="MAV7" s="52"/>
      <c r="MAW7" s="52"/>
      <c r="MAX7" s="52"/>
      <c r="MAY7" s="52"/>
      <c r="MAZ7" s="52"/>
      <c r="MBA7" s="52"/>
      <c r="MBB7" s="52"/>
      <c r="MBC7" s="52"/>
      <c r="MBD7" s="52"/>
      <c r="MBE7" s="52"/>
      <c r="MBF7" s="52"/>
      <c r="MBG7" s="52"/>
      <c r="MBH7" s="52"/>
      <c r="MBI7" s="52"/>
      <c r="MBJ7" s="52"/>
      <c r="MBK7" s="52"/>
      <c r="MBL7" s="52"/>
      <c r="MBM7" s="52"/>
      <c r="MBN7" s="52"/>
      <c r="MBO7" s="52"/>
      <c r="MBP7" s="52"/>
      <c r="MBQ7" s="52"/>
      <c r="MBR7" s="52"/>
      <c r="MBS7" s="52"/>
      <c r="MBT7" s="52"/>
      <c r="MBU7" s="52"/>
      <c r="MBV7" s="52"/>
      <c r="MBW7" s="52"/>
      <c r="MBX7" s="52"/>
      <c r="MBY7" s="52"/>
      <c r="MBZ7" s="52"/>
      <c r="MCA7" s="52"/>
      <c r="MCB7" s="52"/>
      <c r="MCC7" s="52"/>
      <c r="MCD7" s="52"/>
      <c r="MCE7" s="52"/>
      <c r="MCF7" s="52"/>
      <c r="MCG7" s="52"/>
      <c r="MCH7" s="52"/>
      <c r="MCI7" s="52"/>
      <c r="MCJ7" s="52"/>
      <c r="MCK7" s="52"/>
      <c r="MCL7" s="52"/>
      <c r="MCM7" s="52"/>
      <c r="MCN7" s="52"/>
      <c r="MCO7" s="52"/>
      <c r="MCP7" s="52"/>
      <c r="MCQ7" s="52"/>
      <c r="MCR7" s="52"/>
      <c r="MCS7" s="52"/>
      <c r="MCT7" s="52"/>
      <c r="MCU7" s="52"/>
      <c r="MCV7" s="52"/>
      <c r="MCW7" s="52"/>
      <c r="MCX7" s="52"/>
      <c r="MCY7" s="52"/>
      <c r="MCZ7" s="52"/>
      <c r="MDA7" s="52"/>
      <c r="MDB7" s="52"/>
      <c r="MDC7" s="52"/>
      <c r="MDD7" s="52"/>
      <c r="MDE7" s="52"/>
      <c r="MDF7" s="52"/>
      <c r="MDG7" s="52"/>
      <c r="MDH7" s="52"/>
      <c r="MDI7" s="52"/>
      <c r="MDJ7" s="52"/>
      <c r="MDK7" s="52"/>
      <c r="MDL7" s="52"/>
      <c r="MDM7" s="52"/>
      <c r="MDN7" s="52"/>
      <c r="MDO7" s="52"/>
      <c r="MDP7" s="52"/>
      <c r="MDQ7" s="52"/>
      <c r="MDR7" s="52"/>
      <c r="MDS7" s="52"/>
      <c r="MDT7" s="52"/>
      <c r="MDU7" s="52"/>
      <c r="MDV7" s="52"/>
      <c r="MDW7" s="52"/>
      <c r="MDX7" s="52"/>
      <c r="MDY7" s="52"/>
      <c r="MDZ7" s="52"/>
      <c r="MEA7" s="52"/>
      <c r="MEB7" s="52"/>
      <c r="MEC7" s="52"/>
      <c r="MED7" s="52"/>
      <c r="MEE7" s="52"/>
      <c r="MEF7" s="52"/>
      <c r="MEG7" s="52"/>
      <c r="MEH7" s="52"/>
      <c r="MEI7" s="52"/>
      <c r="MEJ7" s="52"/>
      <c r="MEK7" s="52"/>
      <c r="MEL7" s="52"/>
      <c r="MEM7" s="52"/>
      <c r="MEN7" s="52"/>
      <c r="MEO7" s="52"/>
      <c r="MEP7" s="52"/>
      <c r="MEQ7" s="52"/>
      <c r="MER7" s="52"/>
      <c r="MES7" s="52"/>
      <c r="MET7" s="52"/>
      <c r="MEU7" s="52"/>
      <c r="MEV7" s="52"/>
      <c r="MEW7" s="52"/>
      <c r="MEX7" s="52"/>
      <c r="MEY7" s="52"/>
      <c r="MEZ7" s="52"/>
      <c r="MFA7" s="52"/>
      <c r="MFB7" s="52"/>
      <c r="MFC7" s="52"/>
      <c r="MFD7" s="52"/>
      <c r="MFE7" s="52"/>
      <c r="MFF7" s="52"/>
      <c r="MFG7" s="52"/>
      <c r="MFH7" s="52"/>
      <c r="MFI7" s="52"/>
      <c r="MFJ7" s="52"/>
      <c r="MFK7" s="52"/>
      <c r="MFL7" s="52"/>
      <c r="MFM7" s="52"/>
      <c r="MFN7" s="52"/>
      <c r="MFO7" s="52"/>
      <c r="MFP7" s="52"/>
      <c r="MFQ7" s="52"/>
      <c r="MFR7" s="52"/>
      <c r="MFS7" s="52"/>
      <c r="MFT7" s="52"/>
      <c r="MFU7" s="52"/>
      <c r="MFV7" s="52"/>
      <c r="MFW7" s="52"/>
      <c r="MFX7" s="52"/>
      <c r="MFY7" s="52"/>
      <c r="MFZ7" s="52"/>
      <c r="MGA7" s="52"/>
      <c r="MGB7" s="52"/>
      <c r="MGC7" s="52"/>
      <c r="MGD7" s="52"/>
      <c r="MGE7" s="52"/>
      <c r="MGF7" s="52"/>
      <c r="MGG7" s="52"/>
      <c r="MGH7" s="52"/>
      <c r="MGI7" s="52"/>
      <c r="MGJ7" s="52"/>
      <c r="MGK7" s="52"/>
      <c r="MGL7" s="52"/>
      <c r="MGM7" s="52"/>
      <c r="MGN7" s="52"/>
      <c r="MGO7" s="52"/>
      <c r="MGP7" s="52"/>
      <c r="MGQ7" s="52"/>
      <c r="MGR7" s="52"/>
      <c r="MGS7" s="52"/>
      <c r="MGT7" s="52"/>
      <c r="MGU7" s="52"/>
      <c r="MGV7" s="52"/>
      <c r="MGW7" s="52"/>
      <c r="MGX7" s="52"/>
      <c r="MGY7" s="52"/>
      <c r="MGZ7" s="52"/>
      <c r="MHA7" s="52"/>
      <c r="MHB7" s="52"/>
      <c r="MHC7" s="52"/>
      <c r="MHD7" s="52"/>
      <c r="MHE7" s="52"/>
      <c r="MHF7" s="52"/>
      <c r="MHG7" s="52"/>
      <c r="MHH7" s="52"/>
      <c r="MHI7" s="52"/>
      <c r="MHJ7" s="52"/>
      <c r="MHK7" s="52"/>
      <c r="MHL7" s="52"/>
      <c r="MHM7" s="52"/>
      <c r="MHN7" s="52"/>
      <c r="MHO7" s="52"/>
      <c r="MHP7" s="52"/>
      <c r="MHQ7" s="52"/>
      <c r="MHR7" s="52"/>
      <c r="MHS7" s="52"/>
      <c r="MHT7" s="52"/>
      <c r="MHU7" s="52"/>
      <c r="MHV7" s="52"/>
      <c r="MHW7" s="52"/>
      <c r="MHX7" s="52"/>
      <c r="MHY7" s="52"/>
      <c r="MHZ7" s="52"/>
      <c r="MIA7" s="52"/>
      <c r="MIB7" s="52"/>
      <c r="MIC7" s="52"/>
      <c r="MID7" s="52"/>
      <c r="MIE7" s="52"/>
      <c r="MIF7" s="52"/>
      <c r="MIG7" s="52"/>
      <c r="MIH7" s="52"/>
      <c r="MII7" s="52"/>
      <c r="MIJ7" s="52"/>
      <c r="MIK7" s="52"/>
      <c r="MIL7" s="52"/>
      <c r="MIM7" s="52"/>
      <c r="MIN7" s="52"/>
      <c r="MIO7" s="52"/>
      <c r="MIP7" s="52"/>
      <c r="MIQ7" s="52"/>
      <c r="MIR7" s="52"/>
      <c r="MIS7" s="52"/>
      <c r="MIT7" s="52"/>
      <c r="MIU7" s="52"/>
      <c r="MIV7" s="52"/>
      <c r="MIW7" s="52"/>
      <c r="MIX7" s="52"/>
      <c r="MIY7" s="52"/>
      <c r="MIZ7" s="52"/>
      <c r="MJA7" s="52"/>
      <c r="MJB7" s="52"/>
      <c r="MJC7" s="52"/>
      <c r="MJD7" s="52"/>
      <c r="MJE7" s="52"/>
      <c r="MJF7" s="52"/>
      <c r="MJG7" s="52"/>
      <c r="MJH7" s="52"/>
      <c r="MJI7" s="52"/>
      <c r="MJJ7" s="52"/>
      <c r="MJK7" s="52"/>
      <c r="MJL7" s="52"/>
      <c r="MJM7" s="52"/>
      <c r="MJN7" s="52"/>
      <c r="MJO7" s="52"/>
      <c r="MJP7" s="52"/>
      <c r="MJQ7" s="52"/>
      <c r="MJR7" s="52"/>
      <c r="MJS7" s="52"/>
      <c r="MJT7" s="52"/>
      <c r="MJU7" s="52"/>
      <c r="MJV7" s="52"/>
      <c r="MJW7" s="52"/>
      <c r="MJX7" s="52"/>
      <c r="MJY7" s="52"/>
      <c r="MJZ7" s="52"/>
      <c r="MKA7" s="52"/>
      <c r="MKB7" s="52"/>
      <c r="MKC7" s="52"/>
      <c r="MKD7" s="52"/>
      <c r="MKE7" s="52"/>
      <c r="MKF7" s="52"/>
      <c r="MKG7" s="52"/>
      <c r="MKH7" s="52"/>
      <c r="MKI7" s="52"/>
      <c r="MKJ7" s="52"/>
      <c r="MKK7" s="52"/>
      <c r="MKL7" s="52"/>
      <c r="MKM7" s="52"/>
      <c r="MKN7" s="52"/>
      <c r="MKO7" s="52"/>
      <c r="MKP7" s="52"/>
      <c r="MKQ7" s="52"/>
      <c r="MKR7" s="52"/>
      <c r="MKS7" s="52"/>
      <c r="MKT7" s="52"/>
      <c r="MKU7" s="52"/>
      <c r="MKV7" s="52"/>
      <c r="MKW7" s="52"/>
      <c r="MKX7" s="52"/>
      <c r="MKY7" s="52"/>
      <c r="MKZ7" s="52"/>
      <c r="MLA7" s="52"/>
      <c r="MLB7" s="52"/>
      <c r="MLC7" s="52"/>
      <c r="MLD7" s="52"/>
      <c r="MLE7" s="52"/>
      <c r="MLF7" s="52"/>
      <c r="MLG7" s="52"/>
      <c r="MLH7" s="52"/>
      <c r="MLI7" s="52"/>
      <c r="MLJ7" s="52"/>
      <c r="MLK7" s="52"/>
      <c r="MLL7" s="52"/>
      <c r="MLM7" s="52"/>
      <c r="MLN7" s="52"/>
      <c r="MLO7" s="52"/>
      <c r="MLP7" s="52"/>
      <c r="MLQ7" s="52"/>
      <c r="MLR7" s="52"/>
      <c r="MLS7" s="52"/>
      <c r="MLT7" s="52"/>
      <c r="MLU7" s="52"/>
      <c r="MLV7" s="52"/>
      <c r="MLW7" s="52"/>
      <c r="MLX7" s="52"/>
      <c r="MLY7" s="52"/>
      <c r="MLZ7" s="52"/>
      <c r="MMA7" s="52"/>
      <c r="MMB7" s="52"/>
      <c r="MMC7" s="52"/>
      <c r="MMD7" s="52"/>
      <c r="MME7" s="52"/>
      <c r="MMF7" s="52"/>
      <c r="MMG7" s="52"/>
      <c r="MMH7" s="52"/>
      <c r="MMI7" s="52"/>
      <c r="MMJ7" s="52"/>
      <c r="MMK7" s="52"/>
      <c r="MML7" s="52"/>
      <c r="MMM7" s="52"/>
      <c r="MMN7" s="52"/>
      <c r="MMO7" s="52"/>
      <c r="MMP7" s="52"/>
      <c r="MMQ7" s="52"/>
      <c r="MMR7" s="52"/>
      <c r="MMS7" s="52"/>
      <c r="MMT7" s="52"/>
      <c r="MMU7" s="52"/>
      <c r="MMV7" s="52"/>
      <c r="MMW7" s="52"/>
      <c r="MMX7" s="52"/>
      <c r="MMY7" s="52"/>
      <c r="MMZ7" s="52"/>
      <c r="MNA7" s="52"/>
      <c r="MNB7" s="52"/>
      <c r="MNC7" s="52"/>
      <c r="MND7" s="52"/>
      <c r="MNE7" s="52"/>
      <c r="MNF7" s="52"/>
      <c r="MNG7" s="52"/>
      <c r="MNH7" s="52"/>
      <c r="MNI7" s="52"/>
      <c r="MNJ7" s="52"/>
      <c r="MNK7" s="52"/>
      <c r="MNL7" s="52"/>
      <c r="MNM7" s="52"/>
      <c r="MNN7" s="52"/>
      <c r="MNO7" s="52"/>
      <c r="MNP7" s="52"/>
      <c r="MNQ7" s="52"/>
      <c r="MNR7" s="52"/>
      <c r="MNS7" s="52"/>
      <c r="MNT7" s="52"/>
      <c r="MNU7" s="52"/>
      <c r="MNV7" s="52"/>
      <c r="MNW7" s="52"/>
      <c r="MNX7" s="52"/>
      <c r="MNY7" s="52"/>
      <c r="MNZ7" s="52"/>
      <c r="MOA7" s="52"/>
      <c r="MOB7" s="52"/>
      <c r="MOC7" s="52"/>
      <c r="MOD7" s="52"/>
      <c r="MOE7" s="52"/>
      <c r="MOF7" s="52"/>
      <c r="MOG7" s="52"/>
      <c r="MOH7" s="52"/>
      <c r="MOI7" s="52"/>
      <c r="MOJ7" s="52"/>
      <c r="MOK7" s="52"/>
      <c r="MOL7" s="52"/>
      <c r="MOM7" s="52"/>
      <c r="MON7" s="52"/>
      <c r="MOO7" s="52"/>
      <c r="MOP7" s="52"/>
      <c r="MOQ7" s="52"/>
      <c r="MOR7" s="52"/>
      <c r="MOS7" s="52"/>
      <c r="MOT7" s="52"/>
      <c r="MOU7" s="52"/>
      <c r="MOV7" s="52"/>
      <c r="MOW7" s="52"/>
      <c r="MOX7" s="52"/>
      <c r="MOY7" s="52"/>
      <c r="MOZ7" s="52"/>
      <c r="MPA7" s="52"/>
      <c r="MPB7" s="52"/>
      <c r="MPC7" s="52"/>
      <c r="MPD7" s="52"/>
      <c r="MPE7" s="52"/>
      <c r="MPF7" s="52"/>
      <c r="MPG7" s="52"/>
      <c r="MPH7" s="52"/>
      <c r="MPI7" s="52"/>
      <c r="MPJ7" s="52"/>
      <c r="MPK7" s="52"/>
      <c r="MPL7" s="52"/>
      <c r="MPM7" s="52"/>
      <c r="MPN7" s="52"/>
      <c r="MPO7" s="52"/>
      <c r="MPP7" s="52"/>
      <c r="MPQ7" s="52"/>
      <c r="MPR7" s="52"/>
      <c r="MPS7" s="52"/>
      <c r="MPT7" s="52"/>
      <c r="MPU7" s="52"/>
      <c r="MPV7" s="52"/>
      <c r="MPW7" s="52"/>
      <c r="MPX7" s="52"/>
      <c r="MPY7" s="52"/>
      <c r="MPZ7" s="52"/>
      <c r="MQA7" s="52"/>
      <c r="MQB7" s="52"/>
      <c r="MQC7" s="52"/>
      <c r="MQD7" s="52"/>
      <c r="MQE7" s="52"/>
      <c r="MQF7" s="52"/>
      <c r="MQG7" s="52"/>
      <c r="MQH7" s="52"/>
      <c r="MQI7" s="52"/>
      <c r="MQJ7" s="52"/>
      <c r="MQK7" s="52"/>
      <c r="MQL7" s="52"/>
      <c r="MQM7" s="52"/>
      <c r="MQN7" s="52"/>
      <c r="MQO7" s="52"/>
      <c r="MQP7" s="52"/>
      <c r="MQQ7" s="52"/>
      <c r="MQR7" s="52"/>
      <c r="MQS7" s="52"/>
      <c r="MQT7" s="52"/>
      <c r="MQU7" s="52"/>
      <c r="MQV7" s="52"/>
      <c r="MQW7" s="52"/>
      <c r="MQX7" s="52"/>
      <c r="MQY7" s="52"/>
      <c r="MQZ7" s="52"/>
      <c r="MRA7" s="52"/>
      <c r="MRB7" s="52"/>
      <c r="MRC7" s="52"/>
      <c r="MRD7" s="52"/>
      <c r="MRE7" s="52"/>
      <c r="MRF7" s="52"/>
      <c r="MRG7" s="52"/>
      <c r="MRH7" s="52"/>
      <c r="MRI7" s="52"/>
      <c r="MRJ7" s="52"/>
      <c r="MRK7" s="52"/>
      <c r="MRL7" s="52"/>
      <c r="MRM7" s="52"/>
      <c r="MRN7" s="52"/>
      <c r="MRO7" s="52"/>
      <c r="MRP7" s="52"/>
      <c r="MRQ7" s="52"/>
      <c r="MRR7" s="52"/>
      <c r="MRS7" s="52"/>
      <c r="MRT7" s="52"/>
      <c r="MRU7" s="52"/>
      <c r="MRV7" s="52"/>
      <c r="MRW7" s="52"/>
      <c r="MRX7" s="52"/>
      <c r="MRY7" s="52"/>
      <c r="MRZ7" s="52"/>
      <c r="MSA7" s="52"/>
      <c r="MSB7" s="52"/>
      <c r="MSC7" s="52"/>
      <c r="MSD7" s="52"/>
      <c r="MSE7" s="52"/>
      <c r="MSF7" s="52"/>
      <c r="MSG7" s="52"/>
      <c r="MSH7" s="52"/>
      <c r="MSI7" s="52"/>
      <c r="MSJ7" s="52"/>
      <c r="MSK7" s="52"/>
      <c r="MSL7" s="52"/>
      <c r="MSM7" s="52"/>
      <c r="MSN7" s="52"/>
      <c r="MSO7" s="52"/>
      <c r="MSP7" s="52"/>
      <c r="MSQ7" s="52"/>
      <c r="MSR7" s="52"/>
      <c r="MSS7" s="52"/>
      <c r="MST7" s="52"/>
      <c r="MSU7" s="52"/>
      <c r="MSV7" s="52"/>
      <c r="MSW7" s="52"/>
      <c r="MSX7" s="52"/>
      <c r="MSY7" s="52"/>
      <c r="MSZ7" s="52"/>
      <c r="MTA7" s="52"/>
      <c r="MTB7" s="52"/>
      <c r="MTC7" s="52"/>
      <c r="MTD7" s="52"/>
      <c r="MTE7" s="52"/>
      <c r="MTF7" s="52"/>
      <c r="MTG7" s="52"/>
      <c r="MTH7" s="52"/>
      <c r="MTI7" s="52"/>
      <c r="MTJ7" s="52"/>
      <c r="MTK7" s="52"/>
      <c r="MTL7" s="52"/>
      <c r="MTM7" s="52"/>
      <c r="MTN7" s="52"/>
      <c r="MTO7" s="52"/>
      <c r="MTP7" s="52"/>
      <c r="MTQ7" s="52"/>
      <c r="MTR7" s="52"/>
      <c r="MTS7" s="52"/>
      <c r="MTT7" s="52"/>
      <c r="MTU7" s="52"/>
      <c r="MTV7" s="52"/>
      <c r="MTW7" s="52"/>
      <c r="MTX7" s="52"/>
      <c r="MTY7" s="52"/>
      <c r="MTZ7" s="52"/>
      <c r="MUA7" s="52"/>
      <c r="MUB7" s="52"/>
      <c r="MUC7" s="52"/>
      <c r="MUD7" s="52"/>
      <c r="MUE7" s="52"/>
      <c r="MUF7" s="52"/>
      <c r="MUG7" s="52"/>
      <c r="MUH7" s="52"/>
      <c r="MUI7" s="52"/>
      <c r="MUJ7" s="52"/>
      <c r="MUK7" s="52"/>
      <c r="MUL7" s="52"/>
      <c r="MUM7" s="52"/>
      <c r="MUN7" s="52"/>
      <c r="MUO7" s="52"/>
      <c r="MUP7" s="52"/>
      <c r="MUQ7" s="52"/>
      <c r="MUR7" s="52"/>
      <c r="MUS7" s="52"/>
      <c r="MUT7" s="52"/>
      <c r="MUU7" s="52"/>
      <c r="MUV7" s="52"/>
      <c r="MUW7" s="52"/>
      <c r="MUX7" s="52"/>
      <c r="MUY7" s="52"/>
      <c r="MUZ7" s="52"/>
      <c r="MVA7" s="52"/>
      <c r="MVB7" s="52"/>
      <c r="MVC7" s="52"/>
      <c r="MVD7" s="52"/>
      <c r="MVE7" s="52"/>
      <c r="MVF7" s="52"/>
      <c r="MVG7" s="52"/>
      <c r="MVH7" s="52"/>
      <c r="MVI7" s="52"/>
      <c r="MVJ7" s="52"/>
      <c r="MVK7" s="52"/>
      <c r="MVL7" s="52"/>
      <c r="MVM7" s="52"/>
      <c r="MVN7" s="52"/>
      <c r="MVO7" s="52"/>
      <c r="MVP7" s="52"/>
      <c r="MVQ7" s="52"/>
      <c r="MVR7" s="52"/>
      <c r="MVS7" s="52"/>
      <c r="MVT7" s="52"/>
      <c r="MVU7" s="52"/>
      <c r="MVV7" s="52"/>
      <c r="MVW7" s="52"/>
      <c r="MVX7" s="52"/>
      <c r="MVY7" s="52"/>
      <c r="MVZ7" s="52"/>
      <c r="MWA7" s="52"/>
      <c r="MWB7" s="52"/>
      <c r="MWC7" s="52"/>
      <c r="MWD7" s="52"/>
      <c r="MWE7" s="52"/>
      <c r="MWF7" s="52"/>
      <c r="MWG7" s="52"/>
      <c r="MWH7" s="52"/>
      <c r="MWI7" s="52"/>
      <c r="MWJ7" s="52"/>
      <c r="MWK7" s="52"/>
      <c r="MWL7" s="52"/>
      <c r="MWM7" s="52"/>
      <c r="MWN7" s="52"/>
      <c r="MWO7" s="52"/>
      <c r="MWP7" s="52"/>
      <c r="MWQ7" s="52"/>
      <c r="MWR7" s="52"/>
      <c r="MWS7" s="52"/>
      <c r="MWT7" s="52"/>
      <c r="MWU7" s="52"/>
      <c r="MWV7" s="52"/>
      <c r="MWW7" s="52"/>
      <c r="MWX7" s="52"/>
      <c r="MWY7" s="52"/>
      <c r="MWZ7" s="52"/>
      <c r="MXA7" s="52"/>
      <c r="MXB7" s="52"/>
      <c r="MXC7" s="52"/>
      <c r="MXD7" s="52"/>
      <c r="MXE7" s="52"/>
      <c r="MXF7" s="52"/>
      <c r="MXG7" s="52"/>
      <c r="MXH7" s="52"/>
      <c r="MXI7" s="52"/>
      <c r="MXJ7" s="52"/>
      <c r="MXK7" s="52"/>
      <c r="MXL7" s="52"/>
      <c r="MXM7" s="52"/>
      <c r="MXN7" s="52"/>
      <c r="MXO7" s="52"/>
      <c r="MXP7" s="52"/>
      <c r="MXQ7" s="52"/>
      <c r="MXR7" s="52"/>
      <c r="MXS7" s="52"/>
      <c r="MXT7" s="52"/>
      <c r="MXU7" s="52"/>
      <c r="MXV7" s="52"/>
      <c r="MXW7" s="52"/>
      <c r="MXX7" s="52"/>
      <c r="MXY7" s="52"/>
      <c r="MXZ7" s="52"/>
      <c r="MYA7" s="52"/>
      <c r="MYB7" s="52"/>
      <c r="MYC7" s="52"/>
      <c r="MYD7" s="52"/>
      <c r="MYE7" s="52"/>
      <c r="MYF7" s="52"/>
      <c r="MYG7" s="52"/>
      <c r="MYH7" s="52"/>
      <c r="MYI7" s="52"/>
      <c r="MYJ7" s="52"/>
      <c r="MYK7" s="52"/>
      <c r="MYL7" s="52"/>
      <c r="MYM7" s="52"/>
      <c r="MYN7" s="52"/>
      <c r="MYO7" s="52"/>
      <c r="MYP7" s="52"/>
      <c r="MYQ7" s="52"/>
      <c r="MYR7" s="52"/>
      <c r="MYS7" s="52"/>
      <c r="MYT7" s="52"/>
      <c r="MYU7" s="52"/>
      <c r="MYV7" s="52"/>
      <c r="MYW7" s="52"/>
      <c r="MYX7" s="52"/>
      <c r="MYY7" s="52"/>
      <c r="MYZ7" s="52"/>
      <c r="MZA7" s="52"/>
      <c r="MZB7" s="52"/>
      <c r="MZC7" s="52"/>
      <c r="MZD7" s="52"/>
      <c r="MZE7" s="52"/>
      <c r="MZF7" s="52"/>
      <c r="MZG7" s="52"/>
      <c r="MZH7" s="52"/>
      <c r="MZI7" s="52"/>
      <c r="MZJ7" s="52"/>
      <c r="MZK7" s="52"/>
      <c r="MZL7" s="52"/>
      <c r="MZM7" s="52"/>
      <c r="MZN7" s="52"/>
      <c r="MZO7" s="52"/>
      <c r="MZP7" s="52"/>
      <c r="MZQ7" s="52"/>
      <c r="MZR7" s="52"/>
      <c r="MZS7" s="52"/>
      <c r="MZT7" s="52"/>
      <c r="MZU7" s="52"/>
      <c r="MZV7" s="52"/>
      <c r="MZW7" s="52"/>
      <c r="MZX7" s="52"/>
      <c r="MZY7" s="52"/>
      <c r="MZZ7" s="52"/>
      <c r="NAA7" s="52"/>
      <c r="NAB7" s="52"/>
      <c r="NAC7" s="52"/>
      <c r="NAD7" s="52"/>
      <c r="NAE7" s="52"/>
      <c r="NAF7" s="52"/>
      <c r="NAG7" s="52"/>
      <c r="NAH7" s="52"/>
      <c r="NAI7" s="52"/>
      <c r="NAJ7" s="52"/>
      <c r="NAK7" s="52"/>
      <c r="NAL7" s="52"/>
      <c r="NAM7" s="52"/>
      <c r="NAN7" s="52"/>
      <c r="NAO7" s="52"/>
      <c r="NAP7" s="52"/>
      <c r="NAQ7" s="52"/>
      <c r="NAR7" s="52"/>
      <c r="NAS7" s="52"/>
      <c r="NAT7" s="52"/>
      <c r="NAU7" s="52"/>
      <c r="NAV7" s="52"/>
      <c r="NAW7" s="52"/>
      <c r="NAX7" s="52"/>
      <c r="NAY7" s="52"/>
      <c r="NAZ7" s="52"/>
      <c r="NBA7" s="52"/>
      <c r="NBB7" s="52"/>
      <c r="NBC7" s="52"/>
      <c r="NBD7" s="52"/>
      <c r="NBE7" s="52"/>
      <c r="NBF7" s="52"/>
      <c r="NBG7" s="52"/>
      <c r="NBH7" s="52"/>
      <c r="NBI7" s="52"/>
      <c r="NBJ7" s="52"/>
      <c r="NBK7" s="52"/>
      <c r="NBL7" s="52"/>
      <c r="NBM7" s="52"/>
      <c r="NBN7" s="52"/>
      <c r="NBO7" s="52"/>
      <c r="NBP7" s="52"/>
      <c r="NBQ7" s="52"/>
      <c r="NBR7" s="52"/>
      <c r="NBS7" s="52"/>
      <c r="NBT7" s="52"/>
      <c r="NBU7" s="52"/>
      <c r="NBV7" s="52"/>
      <c r="NBW7" s="52"/>
      <c r="NBX7" s="52"/>
      <c r="NBY7" s="52"/>
      <c r="NBZ7" s="52"/>
      <c r="NCA7" s="52"/>
      <c r="NCB7" s="52"/>
      <c r="NCC7" s="52"/>
      <c r="NCD7" s="52"/>
      <c r="NCE7" s="52"/>
      <c r="NCF7" s="52"/>
      <c r="NCG7" s="52"/>
      <c r="NCH7" s="52"/>
      <c r="NCI7" s="52"/>
      <c r="NCJ7" s="52"/>
      <c r="NCK7" s="52"/>
      <c r="NCL7" s="52"/>
      <c r="NCM7" s="52"/>
      <c r="NCN7" s="52"/>
      <c r="NCO7" s="52"/>
      <c r="NCP7" s="52"/>
      <c r="NCQ7" s="52"/>
      <c r="NCR7" s="52"/>
      <c r="NCS7" s="52"/>
      <c r="NCT7" s="52"/>
      <c r="NCU7" s="52"/>
      <c r="NCV7" s="52"/>
      <c r="NCW7" s="52"/>
      <c r="NCX7" s="52"/>
      <c r="NCY7" s="52"/>
      <c r="NCZ7" s="52"/>
      <c r="NDA7" s="52"/>
      <c r="NDB7" s="52"/>
      <c r="NDC7" s="52"/>
      <c r="NDD7" s="52"/>
      <c r="NDE7" s="52"/>
      <c r="NDF7" s="52"/>
      <c r="NDG7" s="52"/>
      <c r="NDH7" s="52"/>
      <c r="NDI7" s="52"/>
      <c r="NDJ7" s="52"/>
      <c r="NDK7" s="52"/>
      <c r="NDL7" s="52"/>
      <c r="NDM7" s="52"/>
      <c r="NDN7" s="52"/>
      <c r="NDO7" s="52"/>
      <c r="NDP7" s="52"/>
      <c r="NDQ7" s="52"/>
      <c r="NDR7" s="52"/>
      <c r="NDS7" s="52"/>
      <c r="NDT7" s="52"/>
      <c r="NDU7" s="52"/>
      <c r="NDV7" s="52"/>
      <c r="NDW7" s="52"/>
      <c r="NDX7" s="52"/>
      <c r="NDY7" s="52"/>
      <c r="NDZ7" s="52"/>
      <c r="NEA7" s="52"/>
      <c r="NEB7" s="52"/>
      <c r="NEC7" s="52"/>
      <c r="NED7" s="52"/>
      <c r="NEE7" s="52"/>
      <c r="NEF7" s="52"/>
      <c r="NEG7" s="52"/>
      <c r="NEH7" s="52"/>
      <c r="NEI7" s="52"/>
      <c r="NEJ7" s="52"/>
      <c r="NEK7" s="52"/>
      <c r="NEL7" s="52"/>
      <c r="NEM7" s="52"/>
      <c r="NEN7" s="52"/>
      <c r="NEO7" s="52"/>
      <c r="NEP7" s="52"/>
      <c r="NEQ7" s="52"/>
      <c r="NER7" s="52"/>
      <c r="NES7" s="52"/>
      <c r="NET7" s="52"/>
      <c r="NEU7" s="52"/>
      <c r="NEV7" s="52"/>
      <c r="NEW7" s="52"/>
      <c r="NEX7" s="52"/>
      <c r="NEY7" s="52"/>
      <c r="NEZ7" s="52"/>
      <c r="NFA7" s="52"/>
      <c r="NFB7" s="52"/>
      <c r="NFC7" s="52"/>
      <c r="NFD7" s="52"/>
      <c r="NFE7" s="52"/>
      <c r="NFF7" s="52"/>
      <c r="NFG7" s="52"/>
      <c r="NFH7" s="52"/>
      <c r="NFI7" s="52"/>
      <c r="NFJ7" s="52"/>
      <c r="NFK7" s="52"/>
      <c r="NFL7" s="52"/>
      <c r="NFM7" s="52"/>
      <c r="NFN7" s="52"/>
      <c r="NFO7" s="52"/>
      <c r="NFP7" s="52"/>
      <c r="NFQ7" s="52"/>
      <c r="NFR7" s="52"/>
      <c r="NFS7" s="52"/>
      <c r="NFT7" s="52"/>
      <c r="NFU7" s="52"/>
      <c r="NFV7" s="52"/>
      <c r="NFW7" s="52"/>
      <c r="NFX7" s="52"/>
      <c r="NFY7" s="52"/>
      <c r="NFZ7" s="52"/>
      <c r="NGA7" s="52"/>
      <c r="NGB7" s="52"/>
      <c r="NGC7" s="52"/>
      <c r="NGD7" s="52"/>
      <c r="NGE7" s="52"/>
      <c r="NGF7" s="52"/>
      <c r="NGG7" s="52"/>
      <c r="NGH7" s="52"/>
      <c r="NGI7" s="52"/>
      <c r="NGJ7" s="52"/>
      <c r="NGK7" s="52"/>
      <c r="NGL7" s="52"/>
      <c r="NGM7" s="52"/>
      <c r="NGN7" s="52"/>
      <c r="NGO7" s="52"/>
      <c r="NGP7" s="52"/>
      <c r="NGQ7" s="52"/>
      <c r="NGR7" s="52"/>
      <c r="NGS7" s="52"/>
      <c r="NGT7" s="52"/>
      <c r="NGU7" s="52"/>
      <c r="NGV7" s="52"/>
      <c r="NGW7" s="52"/>
      <c r="NGX7" s="52"/>
      <c r="NGY7" s="52"/>
      <c r="NGZ7" s="52"/>
      <c r="NHA7" s="52"/>
      <c r="NHB7" s="52"/>
      <c r="NHC7" s="52"/>
      <c r="NHD7" s="52"/>
      <c r="NHE7" s="52"/>
      <c r="NHF7" s="52"/>
      <c r="NHG7" s="52"/>
      <c r="NHH7" s="52"/>
      <c r="NHI7" s="52"/>
      <c r="NHJ7" s="52"/>
      <c r="NHK7" s="52"/>
      <c r="NHL7" s="52"/>
      <c r="NHM7" s="52"/>
      <c r="NHN7" s="52"/>
      <c r="NHO7" s="52"/>
      <c r="NHP7" s="52"/>
      <c r="NHQ7" s="52"/>
      <c r="NHR7" s="52"/>
      <c r="NHS7" s="52"/>
      <c r="NHT7" s="52"/>
      <c r="NHU7" s="52"/>
      <c r="NHV7" s="52"/>
      <c r="NHW7" s="52"/>
      <c r="NHX7" s="52"/>
      <c r="NHY7" s="52"/>
      <c r="NHZ7" s="52"/>
      <c r="NIA7" s="52"/>
      <c r="NIB7" s="52"/>
      <c r="NIC7" s="52"/>
      <c r="NID7" s="52"/>
      <c r="NIE7" s="52"/>
      <c r="NIF7" s="52"/>
      <c r="NIG7" s="52"/>
      <c r="NIH7" s="52"/>
      <c r="NII7" s="52"/>
      <c r="NIJ7" s="52"/>
      <c r="NIK7" s="52"/>
      <c r="NIL7" s="52"/>
      <c r="NIM7" s="52"/>
      <c r="NIN7" s="52"/>
      <c r="NIO7" s="52"/>
      <c r="NIP7" s="52"/>
      <c r="NIQ7" s="52"/>
      <c r="NIR7" s="52"/>
      <c r="NIS7" s="52"/>
      <c r="NIT7" s="52"/>
      <c r="NIU7" s="52"/>
      <c r="NIV7" s="52"/>
      <c r="NIW7" s="52"/>
      <c r="NIX7" s="52"/>
      <c r="NIY7" s="52"/>
      <c r="NIZ7" s="52"/>
      <c r="NJA7" s="52"/>
      <c r="NJB7" s="52"/>
      <c r="NJC7" s="52"/>
      <c r="NJD7" s="52"/>
      <c r="NJE7" s="52"/>
      <c r="NJF7" s="52"/>
      <c r="NJG7" s="52"/>
      <c r="NJH7" s="52"/>
      <c r="NJI7" s="52"/>
      <c r="NJJ7" s="52"/>
      <c r="NJK7" s="52"/>
      <c r="NJL7" s="52"/>
      <c r="NJM7" s="52"/>
      <c r="NJN7" s="52"/>
      <c r="NJO7" s="52"/>
      <c r="NJP7" s="52"/>
      <c r="NJQ7" s="52"/>
      <c r="NJR7" s="52"/>
      <c r="NJS7" s="52"/>
      <c r="NJT7" s="52"/>
      <c r="NJU7" s="52"/>
      <c r="NJV7" s="52"/>
      <c r="NJW7" s="52"/>
      <c r="NJX7" s="52"/>
      <c r="NJY7" s="52"/>
      <c r="NJZ7" s="52"/>
      <c r="NKA7" s="52"/>
      <c r="NKB7" s="52"/>
      <c r="NKC7" s="52"/>
      <c r="NKD7" s="52"/>
      <c r="NKE7" s="52"/>
      <c r="NKF7" s="52"/>
      <c r="NKG7" s="52"/>
      <c r="NKH7" s="52"/>
      <c r="NKI7" s="52"/>
      <c r="NKJ7" s="52"/>
      <c r="NKK7" s="52"/>
      <c r="NKL7" s="52"/>
      <c r="NKM7" s="52"/>
      <c r="NKN7" s="52"/>
      <c r="NKO7" s="52"/>
      <c r="NKP7" s="52"/>
      <c r="NKQ7" s="52"/>
      <c r="NKR7" s="52"/>
      <c r="NKS7" s="52"/>
      <c r="NKT7" s="52"/>
      <c r="NKU7" s="52"/>
      <c r="NKV7" s="52"/>
      <c r="NKW7" s="52"/>
      <c r="NKX7" s="52"/>
      <c r="NKY7" s="52"/>
      <c r="NKZ7" s="52"/>
      <c r="NLA7" s="52"/>
      <c r="NLB7" s="52"/>
      <c r="NLC7" s="52"/>
      <c r="NLD7" s="52"/>
      <c r="NLE7" s="52"/>
      <c r="NLF7" s="52"/>
      <c r="NLG7" s="52"/>
      <c r="NLH7" s="52"/>
      <c r="NLI7" s="52"/>
      <c r="NLJ7" s="52"/>
      <c r="NLK7" s="52"/>
      <c r="NLL7" s="52"/>
      <c r="NLM7" s="52"/>
      <c r="NLN7" s="52"/>
      <c r="NLO7" s="52"/>
      <c r="NLP7" s="52"/>
      <c r="NLQ7" s="52"/>
      <c r="NLR7" s="52"/>
      <c r="NLS7" s="52"/>
      <c r="NLT7" s="52"/>
      <c r="NLU7" s="52"/>
      <c r="NLV7" s="52"/>
      <c r="NLW7" s="52"/>
      <c r="NLX7" s="52"/>
      <c r="NLY7" s="52"/>
      <c r="NLZ7" s="52"/>
      <c r="NMA7" s="52"/>
      <c r="NMB7" s="52"/>
      <c r="NMC7" s="52"/>
      <c r="NMD7" s="52"/>
      <c r="NME7" s="52"/>
      <c r="NMF7" s="52"/>
      <c r="NMG7" s="52"/>
      <c r="NMH7" s="52"/>
      <c r="NMI7" s="52"/>
      <c r="NMJ7" s="52"/>
      <c r="NMK7" s="52"/>
      <c r="NML7" s="52"/>
      <c r="NMM7" s="52"/>
      <c r="NMN7" s="52"/>
      <c r="NMO7" s="52"/>
      <c r="NMP7" s="52"/>
      <c r="NMQ7" s="52"/>
      <c r="NMR7" s="52"/>
      <c r="NMS7" s="52"/>
      <c r="NMT7" s="52"/>
      <c r="NMU7" s="52"/>
      <c r="NMV7" s="52"/>
      <c r="NMW7" s="52"/>
      <c r="NMX7" s="52"/>
      <c r="NMY7" s="52"/>
      <c r="NMZ7" s="52"/>
      <c r="NNA7" s="52"/>
      <c r="NNB7" s="52"/>
      <c r="NNC7" s="52"/>
      <c r="NND7" s="52"/>
      <c r="NNE7" s="52"/>
      <c r="NNF7" s="52"/>
      <c r="NNG7" s="52"/>
      <c r="NNH7" s="52"/>
      <c r="NNI7" s="52"/>
      <c r="NNJ7" s="52"/>
      <c r="NNK7" s="52"/>
      <c r="NNL7" s="52"/>
      <c r="NNM7" s="52"/>
      <c r="NNN7" s="52"/>
      <c r="NNO7" s="52"/>
      <c r="NNP7" s="52"/>
      <c r="NNQ7" s="52"/>
      <c r="NNR7" s="52"/>
      <c r="NNS7" s="52"/>
      <c r="NNT7" s="52"/>
      <c r="NNU7" s="52"/>
      <c r="NNV7" s="52"/>
      <c r="NNW7" s="52"/>
      <c r="NNX7" s="52"/>
      <c r="NNY7" s="52"/>
      <c r="NNZ7" s="52"/>
      <c r="NOA7" s="52"/>
      <c r="NOB7" s="52"/>
      <c r="NOC7" s="52"/>
      <c r="NOD7" s="52"/>
      <c r="NOE7" s="52"/>
      <c r="NOF7" s="52"/>
      <c r="NOG7" s="52"/>
      <c r="NOH7" s="52"/>
      <c r="NOI7" s="52"/>
      <c r="NOJ7" s="52"/>
      <c r="NOK7" s="52"/>
      <c r="NOL7" s="52"/>
      <c r="NOM7" s="52"/>
      <c r="NON7" s="52"/>
      <c r="NOO7" s="52"/>
      <c r="NOP7" s="52"/>
      <c r="NOQ7" s="52"/>
      <c r="NOR7" s="52"/>
      <c r="NOS7" s="52"/>
      <c r="NOT7" s="52"/>
      <c r="NOU7" s="52"/>
      <c r="NOV7" s="52"/>
      <c r="NOW7" s="52"/>
      <c r="NOX7" s="52"/>
      <c r="NOY7" s="52"/>
      <c r="NOZ7" s="52"/>
      <c r="NPA7" s="52"/>
      <c r="NPB7" s="52"/>
      <c r="NPC7" s="52"/>
      <c r="NPD7" s="52"/>
      <c r="NPE7" s="52"/>
      <c r="NPF7" s="52"/>
      <c r="NPG7" s="52"/>
      <c r="NPH7" s="52"/>
      <c r="NPI7" s="52"/>
      <c r="NPJ7" s="52"/>
      <c r="NPK7" s="52"/>
      <c r="NPL7" s="52"/>
      <c r="NPM7" s="52"/>
      <c r="NPN7" s="52"/>
      <c r="NPO7" s="52"/>
      <c r="NPP7" s="52"/>
      <c r="NPQ7" s="52"/>
      <c r="NPR7" s="52"/>
      <c r="NPS7" s="52"/>
      <c r="NPT7" s="52"/>
      <c r="NPU7" s="52"/>
      <c r="NPV7" s="52"/>
      <c r="NPW7" s="52"/>
      <c r="NPX7" s="52"/>
      <c r="NPY7" s="52"/>
      <c r="NPZ7" s="52"/>
      <c r="NQA7" s="52"/>
      <c r="NQB7" s="52"/>
      <c r="NQC7" s="52"/>
      <c r="NQD7" s="52"/>
      <c r="NQE7" s="52"/>
      <c r="NQF7" s="52"/>
      <c r="NQG7" s="52"/>
      <c r="NQH7" s="52"/>
      <c r="NQI7" s="52"/>
      <c r="NQJ7" s="52"/>
      <c r="NQK7" s="52"/>
      <c r="NQL7" s="52"/>
      <c r="NQM7" s="52"/>
      <c r="NQN7" s="52"/>
      <c r="NQO7" s="52"/>
      <c r="NQP7" s="52"/>
      <c r="NQQ7" s="52"/>
      <c r="NQR7" s="52"/>
      <c r="NQS7" s="52"/>
      <c r="NQT7" s="52"/>
      <c r="NQU7" s="52"/>
      <c r="NQV7" s="52"/>
      <c r="NQW7" s="52"/>
      <c r="NQX7" s="52"/>
      <c r="NQY7" s="52"/>
      <c r="NQZ7" s="52"/>
      <c r="NRA7" s="52"/>
      <c r="NRB7" s="52"/>
      <c r="NRC7" s="52"/>
      <c r="NRD7" s="52"/>
      <c r="NRE7" s="52"/>
      <c r="NRF7" s="52"/>
      <c r="NRG7" s="52"/>
      <c r="NRH7" s="52"/>
      <c r="NRI7" s="52"/>
      <c r="NRJ7" s="52"/>
      <c r="NRK7" s="52"/>
      <c r="NRL7" s="52"/>
      <c r="NRM7" s="52"/>
      <c r="NRN7" s="52"/>
      <c r="NRO7" s="52"/>
      <c r="NRP7" s="52"/>
      <c r="NRQ7" s="52"/>
      <c r="NRR7" s="52"/>
      <c r="NRS7" s="52"/>
      <c r="NRT7" s="52"/>
      <c r="NRU7" s="52"/>
      <c r="NRV7" s="52"/>
      <c r="NRW7" s="52"/>
      <c r="NRX7" s="52"/>
      <c r="NRY7" s="52"/>
      <c r="NRZ7" s="52"/>
      <c r="NSA7" s="52"/>
      <c r="NSB7" s="52"/>
      <c r="NSC7" s="52"/>
      <c r="NSD7" s="52"/>
      <c r="NSE7" s="52"/>
      <c r="NSF7" s="52"/>
      <c r="NSG7" s="52"/>
      <c r="NSH7" s="52"/>
      <c r="NSI7" s="52"/>
      <c r="NSJ7" s="52"/>
      <c r="NSK7" s="52"/>
      <c r="NSL7" s="52"/>
      <c r="NSM7" s="52"/>
      <c r="NSN7" s="52"/>
      <c r="NSO7" s="52"/>
      <c r="NSP7" s="52"/>
      <c r="NSQ7" s="52"/>
      <c r="NSR7" s="52"/>
      <c r="NSS7" s="52"/>
      <c r="NST7" s="52"/>
      <c r="NSU7" s="52"/>
      <c r="NSV7" s="52"/>
      <c r="NSW7" s="52"/>
      <c r="NSX7" s="52"/>
      <c r="NSY7" s="52"/>
      <c r="NSZ7" s="52"/>
      <c r="NTA7" s="52"/>
      <c r="NTB7" s="52"/>
      <c r="NTC7" s="52"/>
      <c r="NTD7" s="52"/>
      <c r="NTE7" s="52"/>
      <c r="NTF7" s="52"/>
      <c r="NTG7" s="52"/>
      <c r="NTH7" s="52"/>
      <c r="NTI7" s="52"/>
      <c r="NTJ7" s="52"/>
      <c r="NTK7" s="52"/>
      <c r="NTL7" s="52"/>
      <c r="NTM7" s="52"/>
      <c r="NTN7" s="52"/>
      <c r="NTO7" s="52"/>
      <c r="NTP7" s="52"/>
      <c r="NTQ7" s="52"/>
      <c r="NTR7" s="52"/>
      <c r="NTS7" s="52"/>
      <c r="NTT7" s="52"/>
      <c r="NTU7" s="52"/>
      <c r="NTV7" s="52"/>
      <c r="NTW7" s="52"/>
      <c r="NTX7" s="52"/>
      <c r="NTY7" s="52"/>
      <c r="NTZ7" s="52"/>
      <c r="NUA7" s="52"/>
      <c r="NUB7" s="52"/>
      <c r="NUC7" s="52"/>
      <c r="NUD7" s="52"/>
      <c r="NUE7" s="52"/>
      <c r="NUF7" s="52"/>
      <c r="NUG7" s="52"/>
      <c r="NUH7" s="52"/>
      <c r="NUI7" s="52"/>
      <c r="NUJ7" s="52"/>
      <c r="NUK7" s="52"/>
      <c r="NUL7" s="52"/>
      <c r="NUM7" s="52"/>
      <c r="NUN7" s="52"/>
      <c r="NUO7" s="52"/>
      <c r="NUP7" s="52"/>
      <c r="NUQ7" s="52"/>
      <c r="NUR7" s="52"/>
      <c r="NUS7" s="52"/>
      <c r="NUT7" s="52"/>
      <c r="NUU7" s="52"/>
      <c r="NUV7" s="52"/>
      <c r="NUW7" s="52"/>
      <c r="NUX7" s="52"/>
      <c r="NUY7" s="52"/>
      <c r="NUZ7" s="52"/>
      <c r="NVA7" s="52"/>
      <c r="NVB7" s="52"/>
      <c r="NVC7" s="52"/>
      <c r="NVD7" s="52"/>
      <c r="NVE7" s="52"/>
      <c r="NVF7" s="52"/>
      <c r="NVG7" s="52"/>
      <c r="NVH7" s="52"/>
      <c r="NVI7" s="52"/>
      <c r="NVJ7" s="52"/>
      <c r="NVK7" s="52"/>
      <c r="NVL7" s="52"/>
      <c r="NVM7" s="52"/>
      <c r="NVN7" s="52"/>
      <c r="NVO7" s="52"/>
      <c r="NVP7" s="52"/>
      <c r="NVQ7" s="52"/>
      <c r="NVR7" s="52"/>
      <c r="NVS7" s="52"/>
      <c r="NVT7" s="52"/>
      <c r="NVU7" s="52"/>
      <c r="NVV7" s="52"/>
      <c r="NVW7" s="52"/>
      <c r="NVX7" s="52"/>
      <c r="NVY7" s="52"/>
      <c r="NVZ7" s="52"/>
      <c r="NWA7" s="52"/>
      <c r="NWB7" s="52"/>
      <c r="NWC7" s="52"/>
      <c r="NWD7" s="52"/>
      <c r="NWE7" s="52"/>
      <c r="NWF7" s="52"/>
      <c r="NWG7" s="52"/>
      <c r="NWH7" s="52"/>
      <c r="NWI7" s="52"/>
      <c r="NWJ7" s="52"/>
      <c r="NWK7" s="52"/>
      <c r="NWL7" s="52"/>
      <c r="NWM7" s="52"/>
      <c r="NWN7" s="52"/>
      <c r="NWO7" s="52"/>
      <c r="NWP7" s="52"/>
      <c r="NWQ7" s="52"/>
      <c r="NWR7" s="52"/>
      <c r="NWS7" s="52"/>
      <c r="NWT7" s="52"/>
      <c r="NWU7" s="52"/>
      <c r="NWV7" s="52"/>
      <c r="NWW7" s="52"/>
      <c r="NWX7" s="52"/>
      <c r="NWY7" s="52"/>
      <c r="NWZ7" s="52"/>
      <c r="NXA7" s="52"/>
      <c r="NXB7" s="52"/>
      <c r="NXC7" s="52"/>
      <c r="NXD7" s="52"/>
      <c r="NXE7" s="52"/>
      <c r="NXF7" s="52"/>
      <c r="NXG7" s="52"/>
      <c r="NXH7" s="52"/>
      <c r="NXI7" s="52"/>
      <c r="NXJ7" s="52"/>
      <c r="NXK7" s="52"/>
      <c r="NXL7" s="52"/>
      <c r="NXM7" s="52"/>
      <c r="NXN7" s="52"/>
      <c r="NXO7" s="52"/>
      <c r="NXP7" s="52"/>
      <c r="NXQ7" s="52"/>
      <c r="NXR7" s="52"/>
      <c r="NXS7" s="52"/>
      <c r="NXT7" s="52"/>
      <c r="NXU7" s="52"/>
      <c r="NXV7" s="52"/>
      <c r="NXW7" s="52"/>
      <c r="NXX7" s="52"/>
      <c r="NXY7" s="52"/>
      <c r="NXZ7" s="52"/>
      <c r="NYA7" s="52"/>
      <c r="NYB7" s="52"/>
      <c r="NYC7" s="52"/>
      <c r="NYD7" s="52"/>
      <c r="NYE7" s="52"/>
      <c r="NYF7" s="52"/>
      <c r="NYG7" s="52"/>
      <c r="NYH7" s="52"/>
      <c r="NYI7" s="52"/>
      <c r="NYJ7" s="52"/>
      <c r="NYK7" s="52"/>
      <c r="NYL7" s="52"/>
      <c r="NYM7" s="52"/>
      <c r="NYN7" s="52"/>
      <c r="NYO7" s="52"/>
      <c r="NYP7" s="52"/>
      <c r="NYQ7" s="52"/>
      <c r="NYR7" s="52"/>
      <c r="NYS7" s="52"/>
      <c r="NYT7" s="52"/>
      <c r="NYU7" s="52"/>
      <c r="NYV7" s="52"/>
      <c r="NYW7" s="52"/>
      <c r="NYX7" s="52"/>
      <c r="NYY7" s="52"/>
      <c r="NYZ7" s="52"/>
      <c r="NZA7" s="52"/>
      <c r="NZB7" s="52"/>
      <c r="NZC7" s="52"/>
      <c r="NZD7" s="52"/>
      <c r="NZE7" s="52"/>
      <c r="NZF7" s="52"/>
      <c r="NZG7" s="52"/>
      <c r="NZH7" s="52"/>
      <c r="NZI7" s="52"/>
      <c r="NZJ7" s="52"/>
      <c r="NZK7" s="52"/>
      <c r="NZL7" s="52"/>
      <c r="NZM7" s="52"/>
      <c r="NZN7" s="52"/>
      <c r="NZO7" s="52"/>
      <c r="NZP7" s="52"/>
      <c r="NZQ7" s="52"/>
      <c r="NZR7" s="52"/>
      <c r="NZS7" s="52"/>
      <c r="NZT7" s="52"/>
      <c r="NZU7" s="52"/>
      <c r="NZV7" s="52"/>
      <c r="NZW7" s="52"/>
      <c r="NZX7" s="52"/>
      <c r="NZY7" s="52"/>
      <c r="NZZ7" s="52"/>
      <c r="OAA7" s="52"/>
      <c r="OAB7" s="52"/>
      <c r="OAC7" s="52"/>
      <c r="OAD7" s="52"/>
      <c r="OAE7" s="52"/>
      <c r="OAF7" s="52"/>
      <c r="OAG7" s="52"/>
      <c r="OAH7" s="52"/>
      <c r="OAI7" s="52"/>
      <c r="OAJ7" s="52"/>
      <c r="OAK7" s="52"/>
      <c r="OAL7" s="52"/>
      <c r="OAM7" s="52"/>
      <c r="OAN7" s="52"/>
      <c r="OAO7" s="52"/>
      <c r="OAP7" s="52"/>
      <c r="OAQ7" s="52"/>
      <c r="OAR7" s="52"/>
      <c r="OAS7" s="52"/>
      <c r="OAT7" s="52"/>
      <c r="OAU7" s="52"/>
      <c r="OAV7" s="52"/>
      <c r="OAW7" s="52"/>
      <c r="OAX7" s="52"/>
      <c r="OAY7" s="52"/>
      <c r="OAZ7" s="52"/>
      <c r="OBA7" s="52"/>
      <c r="OBB7" s="52"/>
      <c r="OBC7" s="52"/>
      <c r="OBD7" s="52"/>
      <c r="OBE7" s="52"/>
      <c r="OBF7" s="52"/>
      <c r="OBG7" s="52"/>
      <c r="OBH7" s="52"/>
      <c r="OBI7" s="52"/>
      <c r="OBJ7" s="52"/>
      <c r="OBK7" s="52"/>
      <c r="OBL7" s="52"/>
      <c r="OBM7" s="52"/>
      <c r="OBN7" s="52"/>
      <c r="OBO7" s="52"/>
      <c r="OBP7" s="52"/>
      <c r="OBQ7" s="52"/>
      <c r="OBR7" s="52"/>
      <c r="OBS7" s="52"/>
      <c r="OBT7" s="52"/>
      <c r="OBU7" s="52"/>
      <c r="OBV7" s="52"/>
      <c r="OBW7" s="52"/>
      <c r="OBX7" s="52"/>
      <c r="OBY7" s="52"/>
      <c r="OBZ7" s="52"/>
      <c r="OCA7" s="52"/>
      <c r="OCB7" s="52"/>
      <c r="OCC7" s="52"/>
      <c r="OCD7" s="52"/>
      <c r="OCE7" s="52"/>
      <c r="OCF7" s="52"/>
      <c r="OCG7" s="52"/>
      <c r="OCH7" s="52"/>
      <c r="OCI7" s="52"/>
      <c r="OCJ7" s="52"/>
      <c r="OCK7" s="52"/>
      <c r="OCL7" s="52"/>
      <c r="OCM7" s="52"/>
      <c r="OCN7" s="52"/>
      <c r="OCO7" s="52"/>
      <c r="OCP7" s="52"/>
      <c r="OCQ7" s="52"/>
      <c r="OCR7" s="52"/>
      <c r="OCS7" s="52"/>
      <c r="OCT7" s="52"/>
      <c r="OCU7" s="52"/>
      <c r="OCV7" s="52"/>
      <c r="OCW7" s="52"/>
      <c r="OCX7" s="52"/>
      <c r="OCY7" s="52"/>
      <c r="OCZ7" s="52"/>
      <c r="ODA7" s="52"/>
      <c r="ODB7" s="52"/>
      <c r="ODC7" s="52"/>
      <c r="ODD7" s="52"/>
      <c r="ODE7" s="52"/>
      <c r="ODF7" s="52"/>
      <c r="ODG7" s="52"/>
      <c r="ODH7" s="52"/>
      <c r="ODI7" s="52"/>
      <c r="ODJ7" s="52"/>
      <c r="ODK7" s="52"/>
      <c r="ODL7" s="52"/>
      <c r="ODM7" s="52"/>
      <c r="ODN7" s="52"/>
      <c r="ODO7" s="52"/>
      <c r="ODP7" s="52"/>
      <c r="ODQ7" s="52"/>
      <c r="ODR7" s="52"/>
      <c r="ODS7" s="52"/>
      <c r="ODT7" s="52"/>
      <c r="ODU7" s="52"/>
      <c r="ODV7" s="52"/>
      <c r="ODW7" s="52"/>
      <c r="ODX7" s="52"/>
      <c r="ODY7" s="52"/>
      <c r="ODZ7" s="52"/>
      <c r="OEA7" s="52"/>
      <c r="OEB7" s="52"/>
      <c r="OEC7" s="52"/>
      <c r="OED7" s="52"/>
      <c r="OEE7" s="52"/>
      <c r="OEF7" s="52"/>
      <c r="OEG7" s="52"/>
      <c r="OEH7" s="52"/>
      <c r="OEI7" s="52"/>
      <c r="OEJ7" s="52"/>
      <c r="OEK7" s="52"/>
      <c r="OEL7" s="52"/>
      <c r="OEM7" s="52"/>
      <c r="OEN7" s="52"/>
      <c r="OEO7" s="52"/>
      <c r="OEP7" s="52"/>
      <c r="OEQ7" s="52"/>
      <c r="OER7" s="52"/>
      <c r="OES7" s="52"/>
      <c r="OET7" s="52"/>
      <c r="OEU7" s="52"/>
      <c r="OEV7" s="52"/>
      <c r="OEW7" s="52"/>
      <c r="OEX7" s="52"/>
      <c r="OEY7" s="52"/>
      <c r="OEZ7" s="52"/>
      <c r="OFA7" s="52"/>
      <c r="OFB7" s="52"/>
      <c r="OFC7" s="52"/>
      <c r="OFD7" s="52"/>
      <c r="OFE7" s="52"/>
      <c r="OFF7" s="52"/>
      <c r="OFG7" s="52"/>
      <c r="OFH7" s="52"/>
      <c r="OFI7" s="52"/>
      <c r="OFJ7" s="52"/>
      <c r="OFK7" s="52"/>
      <c r="OFL7" s="52"/>
      <c r="OFM7" s="52"/>
      <c r="OFN7" s="52"/>
      <c r="OFO7" s="52"/>
      <c r="OFP7" s="52"/>
      <c r="OFQ7" s="52"/>
      <c r="OFR7" s="52"/>
      <c r="OFS7" s="52"/>
      <c r="OFT7" s="52"/>
      <c r="OFU7" s="52"/>
      <c r="OFV7" s="52"/>
      <c r="OFW7" s="52"/>
      <c r="OFX7" s="52"/>
      <c r="OFY7" s="52"/>
      <c r="OFZ7" s="52"/>
      <c r="OGA7" s="52"/>
      <c r="OGB7" s="52"/>
      <c r="OGC7" s="52"/>
      <c r="OGD7" s="52"/>
      <c r="OGE7" s="52"/>
      <c r="OGF7" s="52"/>
      <c r="OGG7" s="52"/>
      <c r="OGH7" s="52"/>
      <c r="OGI7" s="52"/>
      <c r="OGJ7" s="52"/>
      <c r="OGK7" s="52"/>
      <c r="OGL7" s="52"/>
      <c r="OGM7" s="52"/>
      <c r="OGN7" s="52"/>
      <c r="OGO7" s="52"/>
      <c r="OGP7" s="52"/>
      <c r="OGQ7" s="52"/>
      <c r="OGR7" s="52"/>
      <c r="OGS7" s="52"/>
      <c r="OGT7" s="52"/>
      <c r="OGU7" s="52"/>
      <c r="OGV7" s="52"/>
      <c r="OGW7" s="52"/>
      <c r="OGX7" s="52"/>
      <c r="OGY7" s="52"/>
      <c r="OGZ7" s="52"/>
      <c r="OHA7" s="52"/>
      <c r="OHB7" s="52"/>
      <c r="OHC7" s="52"/>
      <c r="OHD7" s="52"/>
      <c r="OHE7" s="52"/>
      <c r="OHF7" s="52"/>
      <c r="OHG7" s="52"/>
      <c r="OHH7" s="52"/>
      <c r="OHI7" s="52"/>
      <c r="OHJ7" s="52"/>
      <c r="OHK7" s="52"/>
      <c r="OHL7" s="52"/>
      <c r="OHM7" s="52"/>
      <c r="OHN7" s="52"/>
      <c r="OHO7" s="52"/>
      <c r="OHP7" s="52"/>
      <c r="OHQ7" s="52"/>
      <c r="OHR7" s="52"/>
      <c r="OHS7" s="52"/>
      <c r="OHT7" s="52"/>
      <c r="OHU7" s="52"/>
      <c r="OHV7" s="52"/>
      <c r="OHW7" s="52"/>
      <c r="OHX7" s="52"/>
      <c r="OHY7" s="52"/>
      <c r="OHZ7" s="52"/>
      <c r="OIA7" s="52"/>
      <c r="OIB7" s="52"/>
      <c r="OIC7" s="52"/>
      <c r="OID7" s="52"/>
      <c r="OIE7" s="52"/>
      <c r="OIF7" s="52"/>
      <c r="OIG7" s="52"/>
      <c r="OIH7" s="52"/>
      <c r="OII7" s="52"/>
      <c r="OIJ7" s="52"/>
      <c r="OIK7" s="52"/>
      <c r="OIL7" s="52"/>
      <c r="OIM7" s="52"/>
      <c r="OIN7" s="52"/>
      <c r="OIO7" s="52"/>
      <c r="OIP7" s="52"/>
      <c r="OIQ7" s="52"/>
      <c r="OIR7" s="52"/>
      <c r="OIS7" s="52"/>
      <c r="OIT7" s="52"/>
      <c r="OIU7" s="52"/>
      <c r="OIV7" s="52"/>
      <c r="OIW7" s="52"/>
      <c r="OIX7" s="52"/>
      <c r="OIY7" s="52"/>
      <c r="OIZ7" s="52"/>
      <c r="OJA7" s="52"/>
      <c r="OJB7" s="52"/>
      <c r="OJC7" s="52"/>
      <c r="OJD7" s="52"/>
      <c r="OJE7" s="52"/>
      <c r="OJF7" s="52"/>
      <c r="OJG7" s="52"/>
      <c r="OJH7" s="52"/>
      <c r="OJI7" s="52"/>
      <c r="OJJ7" s="52"/>
      <c r="OJK7" s="52"/>
      <c r="OJL7" s="52"/>
      <c r="OJM7" s="52"/>
      <c r="OJN7" s="52"/>
      <c r="OJO7" s="52"/>
      <c r="OJP7" s="52"/>
      <c r="OJQ7" s="52"/>
      <c r="OJR7" s="52"/>
      <c r="OJS7" s="52"/>
      <c r="OJT7" s="52"/>
      <c r="OJU7" s="52"/>
      <c r="OJV7" s="52"/>
      <c r="OJW7" s="52"/>
      <c r="OJX7" s="52"/>
      <c r="OJY7" s="52"/>
      <c r="OJZ7" s="52"/>
      <c r="OKA7" s="52"/>
      <c r="OKB7" s="52"/>
      <c r="OKC7" s="52"/>
      <c r="OKD7" s="52"/>
      <c r="OKE7" s="52"/>
      <c r="OKF7" s="52"/>
      <c r="OKG7" s="52"/>
      <c r="OKH7" s="52"/>
      <c r="OKI7" s="52"/>
      <c r="OKJ7" s="52"/>
      <c r="OKK7" s="52"/>
      <c r="OKL7" s="52"/>
      <c r="OKM7" s="52"/>
      <c r="OKN7" s="52"/>
      <c r="OKO7" s="52"/>
      <c r="OKP7" s="52"/>
      <c r="OKQ7" s="52"/>
      <c r="OKR7" s="52"/>
      <c r="OKS7" s="52"/>
      <c r="OKT7" s="52"/>
      <c r="OKU7" s="52"/>
      <c r="OKV7" s="52"/>
      <c r="OKW7" s="52"/>
      <c r="OKX7" s="52"/>
      <c r="OKY7" s="52"/>
      <c r="OKZ7" s="52"/>
      <c r="OLA7" s="52"/>
      <c r="OLB7" s="52"/>
      <c r="OLC7" s="52"/>
      <c r="OLD7" s="52"/>
      <c r="OLE7" s="52"/>
      <c r="OLF7" s="52"/>
      <c r="OLG7" s="52"/>
      <c r="OLH7" s="52"/>
      <c r="OLI7" s="52"/>
      <c r="OLJ7" s="52"/>
      <c r="OLK7" s="52"/>
      <c r="OLL7" s="52"/>
      <c r="OLM7" s="52"/>
      <c r="OLN7" s="52"/>
      <c r="OLO7" s="52"/>
      <c r="OLP7" s="52"/>
      <c r="OLQ7" s="52"/>
      <c r="OLR7" s="52"/>
      <c r="OLS7" s="52"/>
      <c r="OLT7" s="52"/>
      <c r="OLU7" s="52"/>
      <c r="OLV7" s="52"/>
      <c r="OLW7" s="52"/>
      <c r="OLX7" s="52"/>
      <c r="OLY7" s="52"/>
      <c r="OLZ7" s="52"/>
      <c r="OMA7" s="52"/>
      <c r="OMB7" s="52"/>
      <c r="OMC7" s="52"/>
      <c r="OMD7" s="52"/>
      <c r="OME7" s="52"/>
      <c r="OMF7" s="52"/>
      <c r="OMG7" s="52"/>
      <c r="OMH7" s="52"/>
      <c r="OMI7" s="52"/>
      <c r="OMJ7" s="52"/>
      <c r="OMK7" s="52"/>
      <c r="OML7" s="52"/>
      <c r="OMM7" s="52"/>
      <c r="OMN7" s="52"/>
      <c r="OMO7" s="52"/>
      <c r="OMP7" s="52"/>
      <c r="OMQ7" s="52"/>
      <c r="OMR7" s="52"/>
      <c r="OMS7" s="52"/>
      <c r="OMT7" s="52"/>
      <c r="OMU7" s="52"/>
      <c r="OMV7" s="52"/>
      <c r="OMW7" s="52"/>
      <c r="OMX7" s="52"/>
      <c r="OMY7" s="52"/>
      <c r="OMZ7" s="52"/>
      <c r="ONA7" s="52"/>
      <c r="ONB7" s="52"/>
      <c r="ONC7" s="52"/>
      <c r="OND7" s="52"/>
      <c r="ONE7" s="52"/>
      <c r="ONF7" s="52"/>
      <c r="ONG7" s="52"/>
      <c r="ONH7" s="52"/>
      <c r="ONI7" s="52"/>
      <c r="ONJ7" s="52"/>
      <c r="ONK7" s="52"/>
      <c r="ONL7" s="52"/>
      <c r="ONM7" s="52"/>
      <c r="ONN7" s="52"/>
      <c r="ONO7" s="52"/>
      <c r="ONP7" s="52"/>
      <c r="ONQ7" s="52"/>
      <c r="ONR7" s="52"/>
      <c r="ONS7" s="52"/>
      <c r="ONT7" s="52"/>
      <c r="ONU7" s="52"/>
      <c r="ONV7" s="52"/>
      <c r="ONW7" s="52"/>
      <c r="ONX7" s="52"/>
      <c r="ONY7" s="52"/>
      <c r="ONZ7" s="52"/>
      <c r="OOA7" s="52"/>
      <c r="OOB7" s="52"/>
      <c r="OOC7" s="52"/>
      <c r="OOD7" s="52"/>
      <c r="OOE7" s="52"/>
      <c r="OOF7" s="52"/>
      <c r="OOG7" s="52"/>
      <c r="OOH7" s="52"/>
      <c r="OOI7" s="52"/>
      <c r="OOJ7" s="52"/>
      <c r="OOK7" s="52"/>
      <c r="OOL7" s="52"/>
      <c r="OOM7" s="52"/>
      <c r="OON7" s="52"/>
      <c r="OOO7" s="52"/>
      <c r="OOP7" s="52"/>
      <c r="OOQ7" s="52"/>
      <c r="OOR7" s="52"/>
      <c r="OOS7" s="52"/>
      <c r="OOT7" s="52"/>
      <c r="OOU7" s="52"/>
      <c r="OOV7" s="52"/>
      <c r="OOW7" s="52"/>
      <c r="OOX7" s="52"/>
      <c r="OOY7" s="52"/>
      <c r="OOZ7" s="52"/>
      <c r="OPA7" s="52"/>
      <c r="OPB7" s="52"/>
      <c r="OPC7" s="52"/>
      <c r="OPD7" s="52"/>
      <c r="OPE7" s="52"/>
      <c r="OPF7" s="52"/>
      <c r="OPG7" s="52"/>
      <c r="OPH7" s="52"/>
      <c r="OPI7" s="52"/>
      <c r="OPJ7" s="52"/>
      <c r="OPK7" s="52"/>
      <c r="OPL7" s="52"/>
      <c r="OPM7" s="52"/>
      <c r="OPN7" s="52"/>
      <c r="OPO7" s="52"/>
      <c r="OPP7" s="52"/>
      <c r="OPQ7" s="52"/>
      <c r="OPR7" s="52"/>
      <c r="OPS7" s="52"/>
      <c r="OPT7" s="52"/>
      <c r="OPU7" s="52"/>
      <c r="OPV7" s="52"/>
      <c r="OPW7" s="52"/>
      <c r="OPX7" s="52"/>
      <c r="OPY7" s="52"/>
      <c r="OPZ7" s="52"/>
      <c r="OQA7" s="52"/>
      <c r="OQB7" s="52"/>
      <c r="OQC7" s="52"/>
      <c r="OQD7" s="52"/>
      <c r="OQE7" s="52"/>
      <c r="OQF7" s="52"/>
      <c r="OQG7" s="52"/>
      <c r="OQH7" s="52"/>
      <c r="OQI7" s="52"/>
      <c r="OQJ7" s="52"/>
      <c r="OQK7" s="52"/>
      <c r="OQL7" s="52"/>
      <c r="OQM7" s="52"/>
      <c r="OQN7" s="52"/>
      <c r="OQO7" s="52"/>
      <c r="OQP7" s="52"/>
      <c r="OQQ7" s="52"/>
      <c r="OQR7" s="52"/>
      <c r="OQS7" s="52"/>
      <c r="OQT7" s="52"/>
      <c r="OQU7" s="52"/>
      <c r="OQV7" s="52"/>
      <c r="OQW7" s="52"/>
      <c r="OQX7" s="52"/>
      <c r="OQY7" s="52"/>
      <c r="OQZ7" s="52"/>
      <c r="ORA7" s="52"/>
      <c r="ORB7" s="52"/>
      <c r="ORC7" s="52"/>
      <c r="ORD7" s="52"/>
      <c r="ORE7" s="52"/>
      <c r="ORF7" s="52"/>
      <c r="ORG7" s="52"/>
      <c r="ORH7" s="52"/>
      <c r="ORI7" s="52"/>
      <c r="ORJ7" s="52"/>
      <c r="ORK7" s="52"/>
      <c r="ORL7" s="52"/>
      <c r="ORM7" s="52"/>
      <c r="ORN7" s="52"/>
      <c r="ORO7" s="52"/>
      <c r="ORP7" s="52"/>
      <c r="ORQ7" s="52"/>
      <c r="ORR7" s="52"/>
      <c r="ORS7" s="52"/>
      <c r="ORT7" s="52"/>
      <c r="ORU7" s="52"/>
      <c r="ORV7" s="52"/>
      <c r="ORW7" s="52"/>
      <c r="ORX7" s="52"/>
      <c r="ORY7" s="52"/>
      <c r="ORZ7" s="52"/>
      <c r="OSA7" s="52"/>
      <c r="OSB7" s="52"/>
      <c r="OSC7" s="52"/>
      <c r="OSD7" s="52"/>
      <c r="OSE7" s="52"/>
      <c r="OSF7" s="52"/>
      <c r="OSG7" s="52"/>
      <c r="OSH7" s="52"/>
      <c r="OSI7" s="52"/>
      <c r="OSJ7" s="52"/>
      <c r="OSK7" s="52"/>
      <c r="OSL7" s="52"/>
      <c r="OSM7" s="52"/>
      <c r="OSN7" s="52"/>
      <c r="OSO7" s="52"/>
      <c r="OSP7" s="52"/>
      <c r="OSQ7" s="52"/>
      <c r="OSR7" s="52"/>
      <c r="OSS7" s="52"/>
      <c r="OST7" s="52"/>
      <c r="OSU7" s="52"/>
      <c r="OSV7" s="52"/>
      <c r="OSW7" s="52"/>
      <c r="OSX7" s="52"/>
      <c r="OSY7" s="52"/>
      <c r="OSZ7" s="52"/>
      <c r="OTA7" s="52"/>
      <c r="OTB7" s="52"/>
      <c r="OTC7" s="52"/>
      <c r="OTD7" s="52"/>
      <c r="OTE7" s="52"/>
      <c r="OTF7" s="52"/>
      <c r="OTG7" s="52"/>
      <c r="OTH7" s="52"/>
      <c r="OTI7" s="52"/>
      <c r="OTJ7" s="52"/>
      <c r="OTK7" s="52"/>
      <c r="OTL7" s="52"/>
      <c r="OTM7" s="52"/>
      <c r="OTN7" s="52"/>
      <c r="OTO7" s="52"/>
      <c r="OTP7" s="52"/>
      <c r="OTQ7" s="52"/>
      <c r="OTR7" s="52"/>
      <c r="OTS7" s="52"/>
      <c r="OTT7" s="52"/>
      <c r="OTU7" s="52"/>
      <c r="OTV7" s="52"/>
      <c r="OTW7" s="52"/>
      <c r="OTX7" s="52"/>
      <c r="OTY7" s="52"/>
      <c r="OTZ7" s="52"/>
      <c r="OUA7" s="52"/>
      <c r="OUB7" s="52"/>
      <c r="OUC7" s="52"/>
      <c r="OUD7" s="52"/>
      <c r="OUE7" s="52"/>
      <c r="OUF7" s="52"/>
      <c r="OUG7" s="52"/>
      <c r="OUH7" s="52"/>
      <c r="OUI7" s="52"/>
      <c r="OUJ7" s="52"/>
      <c r="OUK7" s="52"/>
      <c r="OUL7" s="52"/>
      <c r="OUM7" s="52"/>
      <c r="OUN7" s="52"/>
      <c r="OUO7" s="52"/>
      <c r="OUP7" s="52"/>
      <c r="OUQ7" s="52"/>
      <c r="OUR7" s="52"/>
      <c r="OUS7" s="52"/>
      <c r="OUT7" s="52"/>
      <c r="OUU7" s="52"/>
      <c r="OUV7" s="52"/>
      <c r="OUW7" s="52"/>
      <c r="OUX7" s="52"/>
      <c r="OUY7" s="52"/>
      <c r="OUZ7" s="52"/>
      <c r="OVA7" s="52"/>
      <c r="OVB7" s="52"/>
      <c r="OVC7" s="52"/>
      <c r="OVD7" s="52"/>
      <c r="OVE7" s="52"/>
      <c r="OVF7" s="52"/>
      <c r="OVG7" s="52"/>
      <c r="OVH7" s="52"/>
      <c r="OVI7" s="52"/>
      <c r="OVJ7" s="52"/>
      <c r="OVK7" s="52"/>
      <c r="OVL7" s="52"/>
      <c r="OVM7" s="52"/>
      <c r="OVN7" s="52"/>
      <c r="OVO7" s="52"/>
      <c r="OVP7" s="52"/>
      <c r="OVQ7" s="52"/>
      <c r="OVR7" s="52"/>
      <c r="OVS7" s="52"/>
      <c r="OVT7" s="52"/>
      <c r="OVU7" s="52"/>
      <c r="OVV7" s="52"/>
      <c r="OVW7" s="52"/>
      <c r="OVX7" s="52"/>
      <c r="OVY7" s="52"/>
      <c r="OVZ7" s="52"/>
      <c r="OWA7" s="52"/>
      <c r="OWB7" s="52"/>
      <c r="OWC7" s="52"/>
      <c r="OWD7" s="52"/>
      <c r="OWE7" s="52"/>
      <c r="OWF7" s="52"/>
      <c r="OWG7" s="52"/>
      <c r="OWH7" s="52"/>
      <c r="OWI7" s="52"/>
      <c r="OWJ7" s="52"/>
      <c r="OWK7" s="52"/>
      <c r="OWL7" s="52"/>
      <c r="OWM7" s="52"/>
      <c r="OWN7" s="52"/>
      <c r="OWO7" s="52"/>
      <c r="OWP7" s="52"/>
      <c r="OWQ7" s="52"/>
      <c r="OWR7" s="52"/>
      <c r="OWS7" s="52"/>
      <c r="OWT7" s="52"/>
      <c r="OWU7" s="52"/>
      <c r="OWV7" s="52"/>
      <c r="OWW7" s="52"/>
      <c r="OWX7" s="52"/>
      <c r="OWY7" s="52"/>
      <c r="OWZ7" s="52"/>
      <c r="OXA7" s="52"/>
      <c r="OXB7" s="52"/>
      <c r="OXC7" s="52"/>
      <c r="OXD7" s="52"/>
      <c r="OXE7" s="52"/>
      <c r="OXF7" s="52"/>
      <c r="OXG7" s="52"/>
      <c r="OXH7" s="52"/>
      <c r="OXI7" s="52"/>
      <c r="OXJ7" s="52"/>
      <c r="OXK7" s="52"/>
      <c r="OXL7" s="52"/>
      <c r="OXM7" s="52"/>
      <c r="OXN7" s="52"/>
      <c r="OXO7" s="52"/>
      <c r="OXP7" s="52"/>
      <c r="OXQ7" s="52"/>
      <c r="OXR7" s="52"/>
      <c r="OXS7" s="52"/>
      <c r="OXT7" s="52"/>
      <c r="OXU7" s="52"/>
      <c r="OXV7" s="52"/>
      <c r="OXW7" s="52"/>
      <c r="OXX7" s="52"/>
      <c r="OXY7" s="52"/>
      <c r="OXZ7" s="52"/>
      <c r="OYA7" s="52"/>
      <c r="OYB7" s="52"/>
      <c r="OYC7" s="52"/>
      <c r="OYD7" s="52"/>
      <c r="OYE7" s="52"/>
      <c r="OYF7" s="52"/>
      <c r="OYG7" s="52"/>
      <c r="OYH7" s="52"/>
      <c r="OYI7" s="52"/>
      <c r="OYJ7" s="52"/>
      <c r="OYK7" s="52"/>
      <c r="OYL7" s="52"/>
      <c r="OYM7" s="52"/>
      <c r="OYN7" s="52"/>
      <c r="OYO7" s="52"/>
      <c r="OYP7" s="52"/>
      <c r="OYQ7" s="52"/>
      <c r="OYR7" s="52"/>
      <c r="OYS7" s="52"/>
      <c r="OYT7" s="52"/>
      <c r="OYU7" s="52"/>
      <c r="OYV7" s="52"/>
      <c r="OYW7" s="52"/>
      <c r="OYX7" s="52"/>
      <c r="OYY7" s="52"/>
      <c r="OYZ7" s="52"/>
      <c r="OZA7" s="52"/>
      <c r="OZB7" s="52"/>
      <c r="OZC7" s="52"/>
      <c r="OZD7" s="52"/>
      <c r="OZE7" s="52"/>
      <c r="OZF7" s="52"/>
      <c r="OZG7" s="52"/>
      <c r="OZH7" s="52"/>
      <c r="OZI7" s="52"/>
      <c r="OZJ7" s="52"/>
      <c r="OZK7" s="52"/>
      <c r="OZL7" s="52"/>
      <c r="OZM7" s="52"/>
      <c r="OZN7" s="52"/>
      <c r="OZO7" s="52"/>
      <c r="OZP7" s="52"/>
      <c r="OZQ7" s="52"/>
      <c r="OZR7" s="52"/>
      <c r="OZS7" s="52"/>
      <c r="OZT7" s="52"/>
      <c r="OZU7" s="52"/>
      <c r="OZV7" s="52"/>
      <c r="OZW7" s="52"/>
      <c r="OZX7" s="52"/>
      <c r="OZY7" s="52"/>
      <c r="OZZ7" s="52"/>
      <c r="PAA7" s="52"/>
      <c r="PAB7" s="52"/>
      <c r="PAC7" s="52"/>
      <c r="PAD7" s="52"/>
      <c r="PAE7" s="52"/>
      <c r="PAF7" s="52"/>
      <c r="PAG7" s="52"/>
      <c r="PAH7" s="52"/>
      <c r="PAI7" s="52"/>
      <c r="PAJ7" s="52"/>
      <c r="PAK7" s="52"/>
      <c r="PAL7" s="52"/>
      <c r="PAM7" s="52"/>
      <c r="PAN7" s="52"/>
      <c r="PAO7" s="52"/>
      <c r="PAP7" s="52"/>
      <c r="PAQ7" s="52"/>
      <c r="PAR7" s="52"/>
      <c r="PAS7" s="52"/>
      <c r="PAT7" s="52"/>
      <c r="PAU7" s="52"/>
      <c r="PAV7" s="52"/>
      <c r="PAW7" s="52"/>
      <c r="PAX7" s="52"/>
      <c r="PAY7" s="52"/>
      <c r="PAZ7" s="52"/>
      <c r="PBA7" s="52"/>
      <c r="PBB7" s="52"/>
      <c r="PBC7" s="52"/>
      <c r="PBD7" s="52"/>
      <c r="PBE7" s="52"/>
      <c r="PBF7" s="52"/>
      <c r="PBG7" s="52"/>
      <c r="PBH7" s="52"/>
      <c r="PBI7" s="52"/>
      <c r="PBJ7" s="52"/>
      <c r="PBK7" s="52"/>
      <c r="PBL7" s="52"/>
      <c r="PBM7" s="52"/>
      <c r="PBN7" s="52"/>
      <c r="PBO7" s="52"/>
      <c r="PBP7" s="52"/>
      <c r="PBQ7" s="52"/>
      <c r="PBR7" s="52"/>
      <c r="PBS7" s="52"/>
      <c r="PBT7" s="52"/>
      <c r="PBU7" s="52"/>
      <c r="PBV7" s="52"/>
      <c r="PBW7" s="52"/>
      <c r="PBX7" s="52"/>
      <c r="PBY7" s="52"/>
      <c r="PBZ7" s="52"/>
      <c r="PCA7" s="52"/>
      <c r="PCB7" s="52"/>
      <c r="PCC7" s="52"/>
      <c r="PCD7" s="52"/>
      <c r="PCE7" s="52"/>
      <c r="PCF7" s="52"/>
      <c r="PCG7" s="52"/>
      <c r="PCH7" s="52"/>
      <c r="PCI7" s="52"/>
      <c r="PCJ7" s="52"/>
      <c r="PCK7" s="52"/>
      <c r="PCL7" s="52"/>
      <c r="PCM7" s="52"/>
      <c r="PCN7" s="52"/>
      <c r="PCO7" s="52"/>
      <c r="PCP7" s="52"/>
      <c r="PCQ7" s="52"/>
      <c r="PCR7" s="52"/>
      <c r="PCS7" s="52"/>
      <c r="PCT7" s="52"/>
      <c r="PCU7" s="52"/>
      <c r="PCV7" s="52"/>
      <c r="PCW7" s="52"/>
      <c r="PCX7" s="52"/>
      <c r="PCY7" s="52"/>
      <c r="PCZ7" s="52"/>
      <c r="PDA7" s="52"/>
      <c r="PDB7" s="52"/>
      <c r="PDC7" s="52"/>
      <c r="PDD7" s="52"/>
      <c r="PDE7" s="52"/>
      <c r="PDF7" s="52"/>
      <c r="PDG7" s="52"/>
      <c r="PDH7" s="52"/>
      <c r="PDI7" s="52"/>
      <c r="PDJ7" s="52"/>
      <c r="PDK7" s="52"/>
      <c r="PDL7" s="52"/>
      <c r="PDM7" s="52"/>
      <c r="PDN7" s="52"/>
      <c r="PDO7" s="52"/>
      <c r="PDP7" s="52"/>
      <c r="PDQ7" s="52"/>
      <c r="PDR7" s="52"/>
      <c r="PDS7" s="52"/>
      <c r="PDT7" s="52"/>
      <c r="PDU7" s="52"/>
      <c r="PDV7" s="52"/>
      <c r="PDW7" s="52"/>
      <c r="PDX7" s="52"/>
      <c r="PDY7" s="52"/>
      <c r="PDZ7" s="52"/>
      <c r="PEA7" s="52"/>
      <c r="PEB7" s="52"/>
      <c r="PEC7" s="52"/>
      <c r="PED7" s="52"/>
      <c r="PEE7" s="52"/>
      <c r="PEF7" s="52"/>
      <c r="PEG7" s="52"/>
      <c r="PEH7" s="52"/>
      <c r="PEI7" s="52"/>
      <c r="PEJ7" s="52"/>
      <c r="PEK7" s="52"/>
      <c r="PEL7" s="52"/>
      <c r="PEM7" s="52"/>
      <c r="PEN7" s="52"/>
      <c r="PEO7" s="52"/>
      <c r="PEP7" s="52"/>
      <c r="PEQ7" s="52"/>
      <c r="PER7" s="52"/>
      <c r="PES7" s="52"/>
      <c r="PET7" s="52"/>
      <c r="PEU7" s="52"/>
      <c r="PEV7" s="52"/>
      <c r="PEW7" s="52"/>
      <c r="PEX7" s="52"/>
      <c r="PEY7" s="52"/>
      <c r="PEZ7" s="52"/>
      <c r="PFA7" s="52"/>
      <c r="PFB7" s="52"/>
      <c r="PFC7" s="52"/>
      <c r="PFD7" s="52"/>
      <c r="PFE7" s="52"/>
      <c r="PFF7" s="52"/>
      <c r="PFG7" s="52"/>
      <c r="PFH7" s="52"/>
      <c r="PFI7" s="52"/>
      <c r="PFJ7" s="52"/>
      <c r="PFK7" s="52"/>
      <c r="PFL7" s="52"/>
      <c r="PFM7" s="52"/>
      <c r="PFN7" s="52"/>
      <c r="PFO7" s="52"/>
      <c r="PFP7" s="52"/>
      <c r="PFQ7" s="52"/>
      <c r="PFR7" s="52"/>
      <c r="PFS7" s="52"/>
      <c r="PFT7" s="52"/>
      <c r="PFU7" s="52"/>
      <c r="PFV7" s="52"/>
      <c r="PFW7" s="52"/>
      <c r="PFX7" s="52"/>
      <c r="PFY7" s="52"/>
      <c r="PFZ7" s="52"/>
      <c r="PGA7" s="52"/>
      <c r="PGB7" s="52"/>
      <c r="PGC7" s="52"/>
      <c r="PGD7" s="52"/>
      <c r="PGE7" s="52"/>
      <c r="PGF7" s="52"/>
      <c r="PGG7" s="52"/>
      <c r="PGH7" s="52"/>
      <c r="PGI7" s="52"/>
      <c r="PGJ7" s="52"/>
      <c r="PGK7" s="52"/>
      <c r="PGL7" s="52"/>
      <c r="PGM7" s="52"/>
      <c r="PGN7" s="52"/>
      <c r="PGO7" s="52"/>
      <c r="PGP7" s="52"/>
      <c r="PGQ7" s="52"/>
      <c r="PGR7" s="52"/>
      <c r="PGS7" s="52"/>
      <c r="PGT7" s="52"/>
      <c r="PGU7" s="52"/>
      <c r="PGV7" s="52"/>
      <c r="PGW7" s="52"/>
      <c r="PGX7" s="52"/>
      <c r="PGY7" s="52"/>
      <c r="PGZ7" s="52"/>
      <c r="PHA7" s="52"/>
      <c r="PHB7" s="52"/>
      <c r="PHC7" s="52"/>
      <c r="PHD7" s="52"/>
      <c r="PHE7" s="52"/>
      <c r="PHF7" s="52"/>
      <c r="PHG7" s="52"/>
      <c r="PHH7" s="52"/>
      <c r="PHI7" s="52"/>
      <c r="PHJ7" s="52"/>
      <c r="PHK7" s="52"/>
      <c r="PHL7" s="52"/>
      <c r="PHM7" s="52"/>
      <c r="PHN7" s="52"/>
      <c r="PHO7" s="52"/>
      <c r="PHP7" s="52"/>
      <c r="PHQ7" s="52"/>
      <c r="PHR7" s="52"/>
      <c r="PHS7" s="52"/>
      <c r="PHT7" s="52"/>
      <c r="PHU7" s="52"/>
      <c r="PHV7" s="52"/>
      <c r="PHW7" s="52"/>
      <c r="PHX7" s="52"/>
      <c r="PHY7" s="52"/>
      <c r="PHZ7" s="52"/>
      <c r="PIA7" s="52"/>
      <c r="PIB7" s="52"/>
      <c r="PIC7" s="52"/>
      <c r="PID7" s="52"/>
      <c r="PIE7" s="52"/>
      <c r="PIF7" s="52"/>
      <c r="PIG7" s="52"/>
      <c r="PIH7" s="52"/>
      <c r="PII7" s="52"/>
      <c r="PIJ7" s="52"/>
      <c r="PIK7" s="52"/>
      <c r="PIL7" s="52"/>
      <c r="PIM7" s="52"/>
      <c r="PIN7" s="52"/>
      <c r="PIO7" s="52"/>
      <c r="PIP7" s="52"/>
      <c r="PIQ7" s="52"/>
      <c r="PIR7" s="52"/>
      <c r="PIS7" s="52"/>
      <c r="PIT7" s="52"/>
      <c r="PIU7" s="52"/>
      <c r="PIV7" s="52"/>
      <c r="PIW7" s="52"/>
      <c r="PIX7" s="52"/>
      <c r="PIY7" s="52"/>
      <c r="PIZ7" s="52"/>
      <c r="PJA7" s="52"/>
      <c r="PJB7" s="52"/>
      <c r="PJC7" s="52"/>
      <c r="PJD7" s="52"/>
      <c r="PJE7" s="52"/>
      <c r="PJF7" s="52"/>
      <c r="PJG7" s="52"/>
      <c r="PJH7" s="52"/>
      <c r="PJI7" s="52"/>
      <c r="PJJ7" s="52"/>
      <c r="PJK7" s="52"/>
      <c r="PJL7" s="52"/>
      <c r="PJM7" s="52"/>
      <c r="PJN7" s="52"/>
      <c r="PJO7" s="52"/>
      <c r="PJP7" s="52"/>
      <c r="PJQ7" s="52"/>
      <c r="PJR7" s="52"/>
      <c r="PJS7" s="52"/>
      <c r="PJT7" s="52"/>
      <c r="PJU7" s="52"/>
      <c r="PJV7" s="52"/>
      <c r="PJW7" s="52"/>
      <c r="PJX7" s="52"/>
      <c r="PJY7" s="52"/>
      <c r="PJZ7" s="52"/>
      <c r="PKA7" s="52"/>
      <c r="PKB7" s="52"/>
      <c r="PKC7" s="52"/>
      <c r="PKD7" s="52"/>
      <c r="PKE7" s="52"/>
      <c r="PKF7" s="52"/>
      <c r="PKG7" s="52"/>
      <c r="PKH7" s="52"/>
      <c r="PKI7" s="52"/>
      <c r="PKJ7" s="52"/>
      <c r="PKK7" s="52"/>
      <c r="PKL7" s="52"/>
      <c r="PKM7" s="52"/>
      <c r="PKN7" s="52"/>
      <c r="PKO7" s="52"/>
      <c r="PKP7" s="52"/>
      <c r="PKQ7" s="52"/>
      <c r="PKR7" s="52"/>
      <c r="PKS7" s="52"/>
      <c r="PKT7" s="52"/>
      <c r="PKU7" s="52"/>
      <c r="PKV7" s="52"/>
      <c r="PKW7" s="52"/>
      <c r="PKX7" s="52"/>
      <c r="PKY7" s="52"/>
      <c r="PKZ7" s="52"/>
      <c r="PLA7" s="52"/>
      <c r="PLB7" s="52"/>
      <c r="PLC7" s="52"/>
      <c r="PLD7" s="52"/>
      <c r="PLE7" s="52"/>
      <c r="PLF7" s="52"/>
      <c r="PLG7" s="52"/>
      <c r="PLH7" s="52"/>
      <c r="PLI7" s="52"/>
      <c r="PLJ7" s="52"/>
      <c r="PLK7" s="52"/>
      <c r="PLL7" s="52"/>
      <c r="PLM7" s="52"/>
      <c r="PLN7" s="52"/>
      <c r="PLO7" s="52"/>
      <c r="PLP7" s="52"/>
      <c r="PLQ7" s="52"/>
      <c r="PLR7" s="52"/>
      <c r="PLS7" s="52"/>
      <c r="PLT7" s="52"/>
      <c r="PLU7" s="52"/>
      <c r="PLV7" s="52"/>
      <c r="PLW7" s="52"/>
      <c r="PLX7" s="52"/>
      <c r="PLY7" s="52"/>
      <c r="PLZ7" s="52"/>
      <c r="PMA7" s="52"/>
      <c r="PMB7" s="52"/>
      <c r="PMC7" s="52"/>
      <c r="PMD7" s="52"/>
      <c r="PME7" s="52"/>
      <c r="PMF7" s="52"/>
      <c r="PMG7" s="52"/>
      <c r="PMH7" s="52"/>
      <c r="PMI7" s="52"/>
      <c r="PMJ7" s="52"/>
      <c r="PMK7" s="52"/>
      <c r="PML7" s="52"/>
      <c r="PMM7" s="52"/>
      <c r="PMN7" s="52"/>
      <c r="PMO7" s="52"/>
      <c r="PMP7" s="52"/>
      <c r="PMQ7" s="52"/>
      <c r="PMR7" s="52"/>
      <c r="PMS7" s="52"/>
      <c r="PMT7" s="52"/>
      <c r="PMU7" s="52"/>
      <c r="PMV7" s="52"/>
      <c r="PMW7" s="52"/>
      <c r="PMX7" s="52"/>
      <c r="PMY7" s="52"/>
      <c r="PMZ7" s="52"/>
      <c r="PNA7" s="52"/>
      <c r="PNB7" s="52"/>
      <c r="PNC7" s="52"/>
      <c r="PND7" s="52"/>
      <c r="PNE7" s="52"/>
      <c r="PNF7" s="52"/>
      <c r="PNG7" s="52"/>
      <c r="PNH7" s="52"/>
      <c r="PNI7" s="52"/>
      <c r="PNJ7" s="52"/>
      <c r="PNK7" s="52"/>
      <c r="PNL7" s="52"/>
      <c r="PNM7" s="52"/>
      <c r="PNN7" s="52"/>
      <c r="PNO7" s="52"/>
      <c r="PNP7" s="52"/>
      <c r="PNQ7" s="52"/>
      <c r="PNR7" s="52"/>
      <c r="PNS7" s="52"/>
      <c r="PNT7" s="52"/>
      <c r="PNU7" s="52"/>
      <c r="PNV7" s="52"/>
      <c r="PNW7" s="52"/>
      <c r="PNX7" s="52"/>
      <c r="PNY7" s="52"/>
      <c r="PNZ7" s="52"/>
      <c r="POA7" s="52"/>
      <c r="POB7" s="52"/>
      <c r="POC7" s="52"/>
      <c r="POD7" s="52"/>
      <c r="POE7" s="52"/>
      <c r="POF7" s="52"/>
      <c r="POG7" s="52"/>
      <c r="POH7" s="52"/>
      <c r="POI7" s="52"/>
      <c r="POJ7" s="52"/>
      <c r="POK7" s="52"/>
      <c r="POL7" s="52"/>
      <c r="POM7" s="52"/>
      <c r="PON7" s="52"/>
      <c r="POO7" s="52"/>
      <c r="POP7" s="52"/>
      <c r="POQ7" s="52"/>
      <c r="POR7" s="52"/>
      <c r="POS7" s="52"/>
      <c r="POT7" s="52"/>
      <c r="POU7" s="52"/>
      <c r="POV7" s="52"/>
      <c r="POW7" s="52"/>
      <c r="POX7" s="52"/>
      <c r="POY7" s="52"/>
      <c r="POZ7" s="52"/>
      <c r="PPA7" s="52"/>
      <c r="PPB7" s="52"/>
      <c r="PPC7" s="52"/>
      <c r="PPD7" s="52"/>
      <c r="PPE7" s="52"/>
      <c r="PPF7" s="52"/>
      <c r="PPG7" s="52"/>
      <c r="PPH7" s="52"/>
      <c r="PPI7" s="52"/>
      <c r="PPJ7" s="52"/>
      <c r="PPK7" s="52"/>
      <c r="PPL7" s="52"/>
      <c r="PPM7" s="52"/>
      <c r="PPN7" s="52"/>
      <c r="PPO7" s="52"/>
      <c r="PPP7" s="52"/>
      <c r="PPQ7" s="52"/>
      <c r="PPR7" s="52"/>
      <c r="PPS7" s="52"/>
      <c r="PPT7" s="52"/>
      <c r="PPU7" s="52"/>
      <c r="PPV7" s="52"/>
      <c r="PPW7" s="52"/>
      <c r="PPX7" s="52"/>
      <c r="PPY7" s="52"/>
      <c r="PPZ7" s="52"/>
      <c r="PQA7" s="52"/>
      <c r="PQB7" s="52"/>
      <c r="PQC7" s="52"/>
      <c r="PQD7" s="52"/>
      <c r="PQE7" s="52"/>
      <c r="PQF7" s="52"/>
      <c r="PQG7" s="52"/>
      <c r="PQH7" s="52"/>
      <c r="PQI7" s="52"/>
      <c r="PQJ7" s="52"/>
      <c r="PQK7" s="52"/>
      <c r="PQL7" s="52"/>
      <c r="PQM7" s="52"/>
      <c r="PQN7" s="52"/>
      <c r="PQO7" s="52"/>
      <c r="PQP7" s="52"/>
      <c r="PQQ7" s="52"/>
      <c r="PQR7" s="52"/>
      <c r="PQS7" s="52"/>
      <c r="PQT7" s="52"/>
      <c r="PQU7" s="52"/>
      <c r="PQV7" s="52"/>
      <c r="PQW7" s="52"/>
      <c r="PQX7" s="52"/>
      <c r="PQY7" s="52"/>
      <c r="PQZ7" s="52"/>
      <c r="PRA7" s="52"/>
      <c r="PRB7" s="52"/>
      <c r="PRC7" s="52"/>
      <c r="PRD7" s="52"/>
      <c r="PRE7" s="52"/>
      <c r="PRF7" s="52"/>
      <c r="PRG7" s="52"/>
      <c r="PRH7" s="52"/>
      <c r="PRI7" s="52"/>
      <c r="PRJ7" s="52"/>
      <c r="PRK7" s="52"/>
      <c r="PRL7" s="52"/>
      <c r="PRM7" s="52"/>
      <c r="PRN7" s="52"/>
      <c r="PRO7" s="52"/>
      <c r="PRP7" s="52"/>
      <c r="PRQ7" s="52"/>
      <c r="PRR7" s="52"/>
      <c r="PRS7" s="52"/>
      <c r="PRT7" s="52"/>
      <c r="PRU7" s="52"/>
      <c r="PRV7" s="52"/>
      <c r="PRW7" s="52"/>
      <c r="PRX7" s="52"/>
      <c r="PRY7" s="52"/>
      <c r="PRZ7" s="52"/>
      <c r="PSA7" s="52"/>
      <c r="PSB7" s="52"/>
      <c r="PSC7" s="52"/>
      <c r="PSD7" s="52"/>
      <c r="PSE7" s="52"/>
      <c r="PSF7" s="52"/>
      <c r="PSG7" s="52"/>
      <c r="PSH7" s="52"/>
      <c r="PSI7" s="52"/>
      <c r="PSJ7" s="52"/>
      <c r="PSK7" s="52"/>
      <c r="PSL7" s="52"/>
      <c r="PSM7" s="52"/>
      <c r="PSN7" s="52"/>
      <c r="PSO7" s="52"/>
      <c r="PSP7" s="52"/>
      <c r="PSQ7" s="52"/>
      <c r="PSR7" s="52"/>
      <c r="PSS7" s="52"/>
      <c r="PST7" s="52"/>
      <c r="PSU7" s="52"/>
      <c r="PSV7" s="52"/>
      <c r="PSW7" s="52"/>
      <c r="PSX7" s="52"/>
      <c r="PSY7" s="52"/>
      <c r="PSZ7" s="52"/>
      <c r="PTA7" s="52"/>
      <c r="PTB7" s="52"/>
      <c r="PTC7" s="52"/>
      <c r="PTD7" s="52"/>
      <c r="PTE7" s="52"/>
      <c r="PTF7" s="52"/>
      <c r="PTG7" s="52"/>
      <c r="PTH7" s="52"/>
      <c r="PTI7" s="52"/>
      <c r="PTJ7" s="52"/>
      <c r="PTK7" s="52"/>
      <c r="PTL7" s="52"/>
      <c r="PTM7" s="52"/>
      <c r="PTN7" s="52"/>
      <c r="PTO7" s="52"/>
      <c r="PTP7" s="52"/>
      <c r="PTQ7" s="52"/>
      <c r="PTR7" s="52"/>
      <c r="PTS7" s="52"/>
      <c r="PTT7" s="52"/>
      <c r="PTU7" s="52"/>
      <c r="PTV7" s="52"/>
      <c r="PTW7" s="52"/>
      <c r="PTX7" s="52"/>
      <c r="PTY7" s="52"/>
      <c r="PTZ7" s="52"/>
      <c r="PUA7" s="52"/>
      <c r="PUB7" s="52"/>
      <c r="PUC7" s="52"/>
      <c r="PUD7" s="52"/>
      <c r="PUE7" s="52"/>
      <c r="PUF7" s="52"/>
      <c r="PUG7" s="52"/>
      <c r="PUH7" s="52"/>
      <c r="PUI7" s="52"/>
      <c r="PUJ7" s="52"/>
      <c r="PUK7" s="52"/>
      <c r="PUL7" s="52"/>
      <c r="PUM7" s="52"/>
      <c r="PUN7" s="52"/>
      <c r="PUO7" s="52"/>
      <c r="PUP7" s="52"/>
      <c r="PUQ7" s="52"/>
      <c r="PUR7" s="52"/>
      <c r="PUS7" s="52"/>
      <c r="PUT7" s="52"/>
      <c r="PUU7" s="52"/>
      <c r="PUV7" s="52"/>
      <c r="PUW7" s="52"/>
      <c r="PUX7" s="52"/>
      <c r="PUY7" s="52"/>
      <c r="PUZ7" s="52"/>
      <c r="PVA7" s="52"/>
      <c r="PVB7" s="52"/>
      <c r="PVC7" s="52"/>
      <c r="PVD7" s="52"/>
      <c r="PVE7" s="52"/>
      <c r="PVF7" s="52"/>
      <c r="PVG7" s="52"/>
      <c r="PVH7" s="52"/>
      <c r="PVI7" s="52"/>
      <c r="PVJ7" s="52"/>
      <c r="PVK7" s="52"/>
      <c r="PVL7" s="52"/>
      <c r="PVM7" s="52"/>
      <c r="PVN7" s="52"/>
      <c r="PVO7" s="52"/>
      <c r="PVP7" s="52"/>
      <c r="PVQ7" s="52"/>
      <c r="PVR7" s="52"/>
      <c r="PVS7" s="52"/>
      <c r="PVT7" s="52"/>
      <c r="PVU7" s="52"/>
      <c r="PVV7" s="52"/>
      <c r="PVW7" s="52"/>
      <c r="PVX7" s="52"/>
      <c r="PVY7" s="52"/>
      <c r="PVZ7" s="52"/>
      <c r="PWA7" s="52"/>
      <c r="PWB7" s="52"/>
      <c r="PWC7" s="52"/>
      <c r="PWD7" s="52"/>
      <c r="PWE7" s="52"/>
      <c r="PWF7" s="52"/>
      <c r="PWG7" s="52"/>
      <c r="PWH7" s="52"/>
      <c r="PWI7" s="52"/>
      <c r="PWJ7" s="52"/>
      <c r="PWK7" s="52"/>
      <c r="PWL7" s="52"/>
      <c r="PWM7" s="52"/>
      <c r="PWN7" s="52"/>
      <c r="PWO7" s="52"/>
      <c r="PWP7" s="52"/>
      <c r="PWQ7" s="52"/>
      <c r="PWR7" s="52"/>
      <c r="PWS7" s="52"/>
      <c r="PWT7" s="52"/>
      <c r="PWU7" s="52"/>
      <c r="PWV7" s="52"/>
      <c r="PWW7" s="52"/>
      <c r="PWX7" s="52"/>
      <c r="PWY7" s="52"/>
      <c r="PWZ7" s="52"/>
      <c r="PXA7" s="52"/>
      <c r="PXB7" s="52"/>
      <c r="PXC7" s="52"/>
      <c r="PXD7" s="52"/>
      <c r="PXE7" s="52"/>
      <c r="PXF7" s="52"/>
      <c r="PXG7" s="52"/>
      <c r="PXH7" s="52"/>
      <c r="PXI7" s="52"/>
      <c r="PXJ7" s="52"/>
      <c r="PXK7" s="52"/>
      <c r="PXL7" s="52"/>
      <c r="PXM7" s="52"/>
      <c r="PXN7" s="52"/>
      <c r="PXO7" s="52"/>
      <c r="PXP7" s="52"/>
      <c r="PXQ7" s="52"/>
      <c r="PXR7" s="52"/>
      <c r="PXS7" s="52"/>
      <c r="PXT7" s="52"/>
      <c r="PXU7" s="52"/>
      <c r="PXV7" s="52"/>
      <c r="PXW7" s="52"/>
      <c r="PXX7" s="52"/>
      <c r="PXY7" s="52"/>
      <c r="PXZ7" s="52"/>
      <c r="PYA7" s="52"/>
      <c r="PYB7" s="52"/>
      <c r="PYC7" s="52"/>
      <c r="PYD7" s="52"/>
      <c r="PYE7" s="52"/>
      <c r="PYF7" s="52"/>
      <c r="PYG7" s="52"/>
      <c r="PYH7" s="52"/>
      <c r="PYI7" s="52"/>
      <c r="PYJ7" s="52"/>
      <c r="PYK7" s="52"/>
      <c r="PYL7" s="52"/>
      <c r="PYM7" s="52"/>
      <c r="PYN7" s="52"/>
      <c r="PYO7" s="52"/>
      <c r="PYP7" s="52"/>
      <c r="PYQ7" s="52"/>
      <c r="PYR7" s="52"/>
      <c r="PYS7" s="52"/>
      <c r="PYT7" s="52"/>
      <c r="PYU7" s="52"/>
      <c r="PYV7" s="52"/>
      <c r="PYW7" s="52"/>
      <c r="PYX7" s="52"/>
      <c r="PYY7" s="52"/>
      <c r="PYZ7" s="52"/>
      <c r="PZA7" s="52"/>
      <c r="PZB7" s="52"/>
      <c r="PZC7" s="52"/>
      <c r="PZD7" s="52"/>
      <c r="PZE7" s="52"/>
      <c r="PZF7" s="52"/>
      <c r="PZG7" s="52"/>
      <c r="PZH7" s="52"/>
      <c r="PZI7" s="52"/>
      <c r="PZJ7" s="52"/>
      <c r="PZK7" s="52"/>
      <c r="PZL7" s="52"/>
      <c r="PZM7" s="52"/>
      <c r="PZN7" s="52"/>
      <c r="PZO7" s="52"/>
      <c r="PZP7" s="52"/>
      <c r="PZQ7" s="52"/>
      <c r="PZR7" s="52"/>
      <c r="PZS7" s="52"/>
      <c r="PZT7" s="52"/>
      <c r="PZU7" s="52"/>
      <c r="PZV7" s="52"/>
      <c r="PZW7" s="52"/>
      <c r="PZX7" s="52"/>
      <c r="PZY7" s="52"/>
      <c r="PZZ7" s="52"/>
      <c r="QAA7" s="52"/>
      <c r="QAB7" s="52"/>
      <c r="QAC7" s="52"/>
      <c r="QAD7" s="52"/>
      <c r="QAE7" s="52"/>
      <c r="QAF7" s="52"/>
      <c r="QAG7" s="52"/>
      <c r="QAH7" s="52"/>
      <c r="QAI7" s="52"/>
      <c r="QAJ7" s="52"/>
      <c r="QAK7" s="52"/>
      <c r="QAL7" s="52"/>
      <c r="QAM7" s="52"/>
      <c r="QAN7" s="52"/>
      <c r="QAO7" s="52"/>
      <c r="QAP7" s="52"/>
      <c r="QAQ7" s="52"/>
      <c r="QAR7" s="52"/>
      <c r="QAS7" s="52"/>
      <c r="QAT7" s="52"/>
      <c r="QAU7" s="52"/>
      <c r="QAV7" s="52"/>
      <c r="QAW7" s="52"/>
      <c r="QAX7" s="52"/>
      <c r="QAY7" s="52"/>
      <c r="QAZ7" s="52"/>
      <c r="QBA7" s="52"/>
      <c r="QBB7" s="52"/>
      <c r="QBC7" s="52"/>
      <c r="QBD7" s="52"/>
      <c r="QBE7" s="52"/>
      <c r="QBF7" s="52"/>
      <c r="QBG7" s="52"/>
      <c r="QBH7" s="52"/>
      <c r="QBI7" s="52"/>
      <c r="QBJ7" s="52"/>
      <c r="QBK7" s="52"/>
      <c r="QBL7" s="52"/>
      <c r="QBM7" s="52"/>
      <c r="QBN7" s="52"/>
      <c r="QBO7" s="52"/>
      <c r="QBP7" s="52"/>
      <c r="QBQ7" s="52"/>
      <c r="QBR7" s="52"/>
      <c r="QBS7" s="52"/>
      <c r="QBT7" s="52"/>
      <c r="QBU7" s="52"/>
      <c r="QBV7" s="52"/>
      <c r="QBW7" s="52"/>
      <c r="QBX7" s="52"/>
      <c r="QBY7" s="52"/>
      <c r="QBZ7" s="52"/>
      <c r="QCA7" s="52"/>
      <c r="QCB7" s="52"/>
      <c r="QCC7" s="52"/>
      <c r="QCD7" s="52"/>
      <c r="QCE7" s="52"/>
      <c r="QCF7" s="52"/>
      <c r="QCG7" s="52"/>
      <c r="QCH7" s="52"/>
      <c r="QCI7" s="52"/>
      <c r="QCJ7" s="52"/>
      <c r="QCK7" s="52"/>
      <c r="QCL7" s="52"/>
      <c r="QCM7" s="52"/>
      <c r="QCN7" s="52"/>
      <c r="QCO7" s="52"/>
      <c r="QCP7" s="52"/>
      <c r="QCQ7" s="52"/>
      <c r="QCR7" s="52"/>
      <c r="QCS7" s="52"/>
      <c r="QCT7" s="52"/>
      <c r="QCU7" s="52"/>
      <c r="QCV7" s="52"/>
      <c r="QCW7" s="52"/>
      <c r="QCX7" s="52"/>
      <c r="QCY7" s="52"/>
      <c r="QCZ7" s="52"/>
      <c r="QDA7" s="52"/>
      <c r="QDB7" s="52"/>
      <c r="QDC7" s="52"/>
      <c r="QDD7" s="52"/>
      <c r="QDE7" s="52"/>
      <c r="QDF7" s="52"/>
      <c r="QDG7" s="52"/>
      <c r="QDH7" s="52"/>
      <c r="QDI7" s="52"/>
      <c r="QDJ7" s="52"/>
      <c r="QDK7" s="52"/>
      <c r="QDL7" s="52"/>
      <c r="QDM7" s="52"/>
      <c r="QDN7" s="52"/>
      <c r="QDO7" s="52"/>
      <c r="QDP7" s="52"/>
      <c r="QDQ7" s="52"/>
      <c r="QDR7" s="52"/>
      <c r="QDS7" s="52"/>
      <c r="QDT7" s="52"/>
      <c r="QDU7" s="52"/>
      <c r="QDV7" s="52"/>
      <c r="QDW7" s="52"/>
      <c r="QDX7" s="52"/>
      <c r="QDY7" s="52"/>
      <c r="QDZ7" s="52"/>
      <c r="QEA7" s="52"/>
      <c r="QEB7" s="52"/>
      <c r="QEC7" s="52"/>
      <c r="QED7" s="52"/>
      <c r="QEE7" s="52"/>
      <c r="QEF7" s="52"/>
      <c r="QEG7" s="52"/>
      <c r="QEH7" s="52"/>
      <c r="QEI7" s="52"/>
      <c r="QEJ7" s="52"/>
      <c r="QEK7" s="52"/>
      <c r="QEL7" s="52"/>
      <c r="QEM7" s="52"/>
      <c r="QEN7" s="52"/>
      <c r="QEO7" s="52"/>
      <c r="QEP7" s="52"/>
      <c r="QEQ7" s="52"/>
      <c r="QER7" s="52"/>
      <c r="QES7" s="52"/>
      <c r="QET7" s="52"/>
      <c r="QEU7" s="52"/>
      <c r="QEV7" s="52"/>
      <c r="QEW7" s="52"/>
      <c r="QEX7" s="52"/>
      <c r="QEY7" s="52"/>
      <c r="QEZ7" s="52"/>
      <c r="QFA7" s="52"/>
      <c r="QFB7" s="52"/>
      <c r="QFC7" s="52"/>
      <c r="QFD7" s="52"/>
      <c r="QFE7" s="52"/>
      <c r="QFF7" s="52"/>
      <c r="QFG7" s="52"/>
      <c r="QFH7" s="52"/>
      <c r="QFI7" s="52"/>
      <c r="QFJ7" s="52"/>
      <c r="QFK7" s="52"/>
      <c r="QFL7" s="52"/>
      <c r="QFM7" s="52"/>
      <c r="QFN7" s="52"/>
      <c r="QFO7" s="52"/>
      <c r="QFP7" s="52"/>
      <c r="QFQ7" s="52"/>
      <c r="QFR7" s="52"/>
      <c r="QFS7" s="52"/>
      <c r="QFT7" s="52"/>
      <c r="QFU7" s="52"/>
      <c r="QFV7" s="52"/>
      <c r="QFW7" s="52"/>
      <c r="QFX7" s="52"/>
      <c r="QFY7" s="52"/>
      <c r="QFZ7" s="52"/>
      <c r="QGA7" s="52"/>
      <c r="QGB7" s="52"/>
      <c r="QGC7" s="52"/>
      <c r="QGD7" s="52"/>
      <c r="QGE7" s="52"/>
      <c r="QGF7" s="52"/>
      <c r="QGG7" s="52"/>
      <c r="QGH7" s="52"/>
      <c r="QGI7" s="52"/>
      <c r="QGJ7" s="52"/>
      <c r="QGK7" s="52"/>
      <c r="QGL7" s="52"/>
      <c r="QGM7" s="52"/>
      <c r="QGN7" s="52"/>
      <c r="QGO7" s="52"/>
      <c r="QGP7" s="52"/>
      <c r="QGQ7" s="52"/>
      <c r="QGR7" s="52"/>
      <c r="QGS7" s="52"/>
      <c r="QGT7" s="52"/>
      <c r="QGU7" s="52"/>
      <c r="QGV7" s="52"/>
      <c r="QGW7" s="52"/>
      <c r="QGX7" s="52"/>
      <c r="QGY7" s="52"/>
      <c r="QGZ7" s="52"/>
      <c r="QHA7" s="52"/>
      <c r="QHB7" s="52"/>
      <c r="QHC7" s="52"/>
      <c r="QHD7" s="52"/>
      <c r="QHE7" s="52"/>
      <c r="QHF7" s="52"/>
      <c r="QHG7" s="52"/>
      <c r="QHH7" s="52"/>
      <c r="QHI7" s="52"/>
      <c r="QHJ7" s="52"/>
      <c r="QHK7" s="52"/>
      <c r="QHL7" s="52"/>
      <c r="QHM7" s="52"/>
      <c r="QHN7" s="52"/>
      <c r="QHO7" s="52"/>
      <c r="QHP7" s="52"/>
      <c r="QHQ7" s="52"/>
      <c r="QHR7" s="52"/>
      <c r="QHS7" s="52"/>
      <c r="QHT7" s="52"/>
      <c r="QHU7" s="52"/>
      <c r="QHV7" s="52"/>
      <c r="QHW7" s="52"/>
      <c r="QHX7" s="52"/>
      <c r="QHY7" s="52"/>
      <c r="QHZ7" s="52"/>
      <c r="QIA7" s="52"/>
      <c r="QIB7" s="52"/>
      <c r="QIC7" s="52"/>
      <c r="QID7" s="52"/>
      <c r="QIE7" s="52"/>
      <c r="QIF7" s="52"/>
      <c r="QIG7" s="52"/>
      <c r="QIH7" s="52"/>
      <c r="QII7" s="52"/>
      <c r="QIJ7" s="52"/>
      <c r="QIK7" s="52"/>
      <c r="QIL7" s="52"/>
      <c r="QIM7" s="52"/>
      <c r="QIN7" s="52"/>
      <c r="QIO7" s="52"/>
      <c r="QIP7" s="52"/>
      <c r="QIQ7" s="52"/>
      <c r="QIR7" s="52"/>
      <c r="QIS7" s="52"/>
      <c r="QIT7" s="52"/>
      <c r="QIU7" s="52"/>
      <c r="QIV7" s="52"/>
      <c r="QIW7" s="52"/>
      <c r="QIX7" s="52"/>
      <c r="QIY7" s="52"/>
      <c r="QIZ7" s="52"/>
      <c r="QJA7" s="52"/>
      <c r="QJB7" s="52"/>
      <c r="QJC7" s="52"/>
      <c r="QJD7" s="52"/>
      <c r="QJE7" s="52"/>
      <c r="QJF7" s="52"/>
      <c r="QJG7" s="52"/>
      <c r="QJH7" s="52"/>
      <c r="QJI7" s="52"/>
      <c r="QJJ7" s="52"/>
      <c r="QJK7" s="52"/>
      <c r="QJL7" s="52"/>
      <c r="QJM7" s="52"/>
      <c r="QJN7" s="52"/>
      <c r="QJO7" s="52"/>
      <c r="QJP7" s="52"/>
      <c r="QJQ7" s="52"/>
      <c r="QJR7" s="52"/>
      <c r="QJS7" s="52"/>
      <c r="QJT7" s="52"/>
      <c r="QJU7" s="52"/>
      <c r="QJV7" s="52"/>
      <c r="QJW7" s="52"/>
      <c r="QJX7" s="52"/>
      <c r="QJY7" s="52"/>
      <c r="QJZ7" s="52"/>
      <c r="QKA7" s="52"/>
      <c r="QKB7" s="52"/>
      <c r="QKC7" s="52"/>
      <c r="QKD7" s="52"/>
      <c r="QKE7" s="52"/>
      <c r="QKF7" s="52"/>
      <c r="QKG7" s="52"/>
      <c r="QKH7" s="52"/>
      <c r="QKI7" s="52"/>
      <c r="QKJ7" s="52"/>
      <c r="QKK7" s="52"/>
      <c r="QKL7" s="52"/>
      <c r="QKM7" s="52"/>
      <c r="QKN7" s="52"/>
      <c r="QKO7" s="52"/>
      <c r="QKP7" s="52"/>
      <c r="QKQ7" s="52"/>
      <c r="QKR7" s="52"/>
      <c r="QKS7" s="52"/>
      <c r="QKT7" s="52"/>
      <c r="QKU7" s="52"/>
      <c r="QKV7" s="52"/>
      <c r="QKW7" s="52"/>
      <c r="QKX7" s="52"/>
      <c r="QKY7" s="52"/>
      <c r="QKZ7" s="52"/>
      <c r="QLA7" s="52"/>
      <c r="QLB7" s="52"/>
      <c r="QLC7" s="52"/>
      <c r="QLD7" s="52"/>
      <c r="QLE7" s="52"/>
      <c r="QLF7" s="52"/>
      <c r="QLG7" s="52"/>
      <c r="QLH7" s="52"/>
      <c r="QLI7" s="52"/>
      <c r="QLJ7" s="52"/>
      <c r="QLK7" s="52"/>
      <c r="QLL7" s="52"/>
      <c r="QLM7" s="52"/>
      <c r="QLN7" s="52"/>
      <c r="QLO7" s="52"/>
      <c r="QLP7" s="52"/>
      <c r="QLQ7" s="52"/>
      <c r="QLR7" s="52"/>
      <c r="QLS7" s="52"/>
      <c r="QLT7" s="52"/>
      <c r="QLU7" s="52"/>
      <c r="QLV7" s="52"/>
      <c r="QLW7" s="52"/>
      <c r="QLX7" s="52"/>
      <c r="QLY7" s="52"/>
      <c r="QLZ7" s="52"/>
      <c r="QMA7" s="52"/>
      <c r="QMB7" s="52"/>
      <c r="QMC7" s="52"/>
      <c r="QMD7" s="52"/>
      <c r="QME7" s="52"/>
      <c r="QMF7" s="52"/>
      <c r="QMG7" s="52"/>
      <c r="QMH7" s="52"/>
      <c r="QMI7" s="52"/>
      <c r="QMJ7" s="52"/>
      <c r="QMK7" s="52"/>
      <c r="QML7" s="52"/>
      <c r="QMM7" s="52"/>
      <c r="QMN7" s="52"/>
      <c r="QMO7" s="52"/>
      <c r="QMP7" s="52"/>
      <c r="QMQ7" s="52"/>
      <c r="QMR7" s="52"/>
      <c r="QMS7" s="52"/>
      <c r="QMT7" s="52"/>
      <c r="QMU7" s="52"/>
      <c r="QMV7" s="52"/>
      <c r="QMW7" s="52"/>
      <c r="QMX7" s="52"/>
      <c r="QMY7" s="52"/>
      <c r="QMZ7" s="52"/>
      <c r="QNA7" s="52"/>
      <c r="QNB7" s="52"/>
      <c r="QNC7" s="52"/>
      <c r="QND7" s="52"/>
      <c r="QNE7" s="52"/>
      <c r="QNF7" s="52"/>
      <c r="QNG7" s="52"/>
      <c r="QNH7" s="52"/>
      <c r="QNI7" s="52"/>
      <c r="QNJ7" s="52"/>
      <c r="QNK7" s="52"/>
      <c r="QNL7" s="52"/>
      <c r="QNM7" s="52"/>
      <c r="QNN7" s="52"/>
      <c r="QNO7" s="52"/>
      <c r="QNP7" s="52"/>
      <c r="QNQ7" s="52"/>
      <c r="QNR7" s="52"/>
      <c r="QNS7" s="52"/>
      <c r="QNT7" s="52"/>
      <c r="QNU7" s="52"/>
      <c r="QNV7" s="52"/>
      <c r="QNW7" s="52"/>
      <c r="QNX7" s="52"/>
      <c r="QNY7" s="52"/>
      <c r="QNZ7" s="52"/>
      <c r="QOA7" s="52"/>
      <c r="QOB7" s="52"/>
      <c r="QOC7" s="52"/>
      <c r="QOD7" s="52"/>
      <c r="QOE7" s="52"/>
      <c r="QOF7" s="52"/>
      <c r="QOG7" s="52"/>
      <c r="QOH7" s="52"/>
      <c r="QOI7" s="52"/>
      <c r="QOJ7" s="52"/>
      <c r="QOK7" s="52"/>
      <c r="QOL7" s="52"/>
      <c r="QOM7" s="52"/>
      <c r="QON7" s="52"/>
      <c r="QOO7" s="52"/>
      <c r="QOP7" s="52"/>
      <c r="QOQ7" s="52"/>
      <c r="QOR7" s="52"/>
      <c r="QOS7" s="52"/>
      <c r="QOT7" s="52"/>
      <c r="QOU7" s="52"/>
      <c r="QOV7" s="52"/>
      <c r="QOW7" s="52"/>
      <c r="QOX7" s="52"/>
      <c r="QOY7" s="52"/>
      <c r="QOZ7" s="52"/>
      <c r="QPA7" s="52"/>
      <c r="QPB7" s="52"/>
      <c r="QPC7" s="52"/>
      <c r="QPD7" s="52"/>
      <c r="QPE7" s="52"/>
      <c r="QPF7" s="52"/>
      <c r="QPG7" s="52"/>
      <c r="QPH7" s="52"/>
      <c r="QPI7" s="52"/>
      <c r="QPJ7" s="52"/>
      <c r="QPK7" s="52"/>
      <c r="QPL7" s="52"/>
      <c r="QPM7" s="52"/>
      <c r="QPN7" s="52"/>
      <c r="QPO7" s="52"/>
      <c r="QPP7" s="52"/>
      <c r="QPQ7" s="52"/>
      <c r="QPR7" s="52"/>
      <c r="QPS7" s="52"/>
      <c r="QPT7" s="52"/>
      <c r="QPU7" s="52"/>
      <c r="QPV7" s="52"/>
      <c r="QPW7" s="52"/>
      <c r="QPX7" s="52"/>
      <c r="QPY7" s="52"/>
      <c r="QPZ7" s="52"/>
      <c r="QQA7" s="52"/>
      <c r="QQB7" s="52"/>
      <c r="QQC7" s="52"/>
      <c r="QQD7" s="52"/>
      <c r="QQE7" s="52"/>
      <c r="QQF7" s="52"/>
      <c r="QQG7" s="52"/>
      <c r="QQH7" s="52"/>
      <c r="QQI7" s="52"/>
      <c r="QQJ7" s="52"/>
      <c r="QQK7" s="52"/>
      <c r="QQL7" s="52"/>
      <c r="QQM7" s="52"/>
      <c r="QQN7" s="52"/>
      <c r="QQO7" s="52"/>
      <c r="QQP7" s="52"/>
      <c r="QQQ7" s="52"/>
      <c r="QQR7" s="52"/>
      <c r="QQS7" s="52"/>
      <c r="QQT7" s="52"/>
      <c r="QQU7" s="52"/>
      <c r="QQV7" s="52"/>
      <c r="QQW7" s="52"/>
      <c r="QQX7" s="52"/>
      <c r="QQY7" s="52"/>
      <c r="QQZ7" s="52"/>
      <c r="QRA7" s="52"/>
      <c r="QRB7" s="52"/>
      <c r="QRC7" s="52"/>
      <c r="QRD7" s="52"/>
      <c r="QRE7" s="52"/>
      <c r="QRF7" s="52"/>
      <c r="QRG7" s="52"/>
      <c r="QRH7" s="52"/>
      <c r="QRI7" s="52"/>
      <c r="QRJ7" s="52"/>
      <c r="QRK7" s="52"/>
      <c r="QRL7" s="52"/>
      <c r="QRM7" s="52"/>
      <c r="QRN7" s="52"/>
      <c r="QRO7" s="52"/>
      <c r="QRP7" s="52"/>
      <c r="QRQ7" s="52"/>
      <c r="QRR7" s="52"/>
      <c r="QRS7" s="52"/>
      <c r="QRT7" s="52"/>
      <c r="QRU7" s="52"/>
      <c r="QRV7" s="52"/>
      <c r="QRW7" s="52"/>
      <c r="QRX7" s="52"/>
      <c r="QRY7" s="52"/>
      <c r="QRZ7" s="52"/>
      <c r="QSA7" s="52"/>
      <c r="QSB7" s="52"/>
      <c r="QSC7" s="52"/>
      <c r="QSD7" s="52"/>
      <c r="QSE7" s="52"/>
      <c r="QSF7" s="52"/>
      <c r="QSG7" s="52"/>
      <c r="QSH7" s="52"/>
      <c r="QSI7" s="52"/>
      <c r="QSJ7" s="52"/>
      <c r="QSK7" s="52"/>
      <c r="QSL7" s="52"/>
      <c r="QSM7" s="52"/>
      <c r="QSN7" s="52"/>
      <c r="QSO7" s="52"/>
      <c r="QSP7" s="52"/>
      <c r="QSQ7" s="52"/>
      <c r="QSR7" s="52"/>
      <c r="QSS7" s="52"/>
      <c r="QST7" s="52"/>
      <c r="QSU7" s="52"/>
      <c r="QSV7" s="52"/>
      <c r="QSW7" s="52"/>
      <c r="QSX7" s="52"/>
      <c r="QSY7" s="52"/>
      <c r="QSZ7" s="52"/>
      <c r="QTA7" s="52"/>
      <c r="QTB7" s="52"/>
      <c r="QTC7" s="52"/>
      <c r="QTD7" s="52"/>
      <c r="QTE7" s="52"/>
      <c r="QTF7" s="52"/>
      <c r="QTG7" s="52"/>
      <c r="QTH7" s="52"/>
      <c r="QTI7" s="52"/>
      <c r="QTJ7" s="52"/>
      <c r="QTK7" s="52"/>
      <c r="QTL7" s="52"/>
      <c r="QTM7" s="52"/>
      <c r="QTN7" s="52"/>
      <c r="QTO7" s="52"/>
      <c r="QTP7" s="52"/>
      <c r="QTQ7" s="52"/>
      <c r="QTR7" s="52"/>
      <c r="QTS7" s="52"/>
      <c r="QTT7" s="52"/>
      <c r="QTU7" s="52"/>
      <c r="QTV7" s="52"/>
      <c r="QTW7" s="52"/>
      <c r="QTX7" s="52"/>
      <c r="QTY7" s="52"/>
      <c r="QTZ7" s="52"/>
      <c r="QUA7" s="52"/>
      <c r="QUB7" s="52"/>
      <c r="QUC7" s="52"/>
      <c r="QUD7" s="52"/>
      <c r="QUE7" s="52"/>
      <c r="QUF7" s="52"/>
      <c r="QUG7" s="52"/>
      <c r="QUH7" s="52"/>
      <c r="QUI7" s="52"/>
      <c r="QUJ7" s="52"/>
      <c r="QUK7" s="52"/>
      <c r="QUL7" s="52"/>
      <c r="QUM7" s="52"/>
      <c r="QUN7" s="52"/>
      <c r="QUO7" s="52"/>
      <c r="QUP7" s="52"/>
      <c r="QUQ7" s="52"/>
      <c r="QUR7" s="52"/>
      <c r="QUS7" s="52"/>
      <c r="QUT7" s="52"/>
      <c r="QUU7" s="52"/>
      <c r="QUV7" s="52"/>
      <c r="QUW7" s="52"/>
      <c r="QUX7" s="52"/>
      <c r="QUY7" s="52"/>
      <c r="QUZ7" s="52"/>
      <c r="QVA7" s="52"/>
      <c r="QVB7" s="52"/>
      <c r="QVC7" s="52"/>
      <c r="QVD7" s="52"/>
      <c r="QVE7" s="52"/>
      <c r="QVF7" s="52"/>
      <c r="QVG7" s="52"/>
      <c r="QVH7" s="52"/>
      <c r="QVI7" s="52"/>
      <c r="QVJ7" s="52"/>
      <c r="QVK7" s="52"/>
      <c r="QVL7" s="52"/>
      <c r="QVM7" s="52"/>
      <c r="QVN7" s="52"/>
      <c r="QVO7" s="52"/>
      <c r="QVP7" s="52"/>
      <c r="QVQ7" s="52"/>
      <c r="QVR7" s="52"/>
      <c r="QVS7" s="52"/>
      <c r="QVT7" s="52"/>
      <c r="QVU7" s="52"/>
      <c r="QVV7" s="52"/>
      <c r="QVW7" s="52"/>
      <c r="QVX7" s="52"/>
      <c r="QVY7" s="52"/>
      <c r="QVZ7" s="52"/>
      <c r="QWA7" s="52"/>
      <c r="QWB7" s="52"/>
      <c r="QWC7" s="52"/>
      <c r="QWD7" s="52"/>
      <c r="QWE7" s="52"/>
      <c r="QWF7" s="52"/>
      <c r="QWG7" s="52"/>
      <c r="QWH7" s="52"/>
      <c r="QWI7" s="52"/>
      <c r="QWJ7" s="52"/>
      <c r="QWK7" s="52"/>
      <c r="QWL7" s="52"/>
      <c r="QWM7" s="52"/>
      <c r="QWN7" s="52"/>
      <c r="QWO7" s="52"/>
      <c r="QWP7" s="52"/>
      <c r="QWQ7" s="52"/>
      <c r="QWR7" s="52"/>
      <c r="QWS7" s="52"/>
      <c r="QWT7" s="52"/>
      <c r="QWU7" s="52"/>
      <c r="QWV7" s="52"/>
      <c r="QWW7" s="52"/>
      <c r="QWX7" s="52"/>
      <c r="QWY7" s="52"/>
      <c r="QWZ7" s="52"/>
      <c r="QXA7" s="52"/>
      <c r="QXB7" s="52"/>
      <c r="QXC7" s="52"/>
      <c r="QXD7" s="52"/>
      <c r="QXE7" s="52"/>
      <c r="QXF7" s="52"/>
      <c r="QXG7" s="52"/>
      <c r="QXH7" s="52"/>
      <c r="QXI7" s="52"/>
      <c r="QXJ7" s="52"/>
      <c r="QXK7" s="52"/>
      <c r="QXL7" s="52"/>
      <c r="QXM7" s="52"/>
      <c r="QXN7" s="52"/>
      <c r="QXO7" s="52"/>
      <c r="QXP7" s="52"/>
      <c r="QXQ7" s="52"/>
      <c r="QXR7" s="52"/>
      <c r="QXS7" s="52"/>
      <c r="QXT7" s="52"/>
      <c r="QXU7" s="52"/>
      <c r="QXV7" s="52"/>
      <c r="QXW7" s="52"/>
      <c r="QXX7" s="52"/>
      <c r="QXY7" s="52"/>
      <c r="QXZ7" s="52"/>
      <c r="QYA7" s="52"/>
      <c r="QYB7" s="52"/>
      <c r="QYC7" s="52"/>
      <c r="QYD7" s="52"/>
      <c r="QYE7" s="52"/>
      <c r="QYF7" s="52"/>
      <c r="QYG7" s="52"/>
      <c r="QYH7" s="52"/>
      <c r="QYI7" s="52"/>
      <c r="QYJ7" s="52"/>
      <c r="QYK7" s="52"/>
      <c r="QYL7" s="52"/>
      <c r="QYM7" s="52"/>
      <c r="QYN7" s="52"/>
      <c r="QYO7" s="52"/>
      <c r="QYP7" s="52"/>
      <c r="QYQ7" s="52"/>
      <c r="QYR7" s="52"/>
      <c r="QYS7" s="52"/>
      <c r="QYT7" s="52"/>
      <c r="QYU7" s="52"/>
      <c r="QYV7" s="52"/>
      <c r="QYW7" s="52"/>
      <c r="QYX7" s="52"/>
      <c r="QYY7" s="52"/>
      <c r="QYZ7" s="52"/>
      <c r="QZA7" s="52"/>
      <c r="QZB7" s="52"/>
      <c r="QZC7" s="52"/>
      <c r="QZD7" s="52"/>
      <c r="QZE7" s="52"/>
      <c r="QZF7" s="52"/>
      <c r="QZG7" s="52"/>
      <c r="QZH7" s="52"/>
      <c r="QZI7" s="52"/>
      <c r="QZJ7" s="52"/>
      <c r="QZK7" s="52"/>
      <c r="QZL7" s="52"/>
      <c r="QZM7" s="52"/>
      <c r="QZN7" s="52"/>
      <c r="QZO7" s="52"/>
      <c r="QZP7" s="52"/>
      <c r="QZQ7" s="52"/>
      <c r="QZR7" s="52"/>
      <c r="QZS7" s="52"/>
      <c r="QZT7" s="52"/>
      <c r="QZU7" s="52"/>
      <c r="QZV7" s="52"/>
      <c r="QZW7" s="52"/>
      <c r="QZX7" s="52"/>
      <c r="QZY7" s="52"/>
      <c r="QZZ7" s="52"/>
      <c r="RAA7" s="52"/>
      <c r="RAB7" s="52"/>
      <c r="RAC7" s="52"/>
      <c r="RAD7" s="52"/>
      <c r="RAE7" s="52"/>
      <c r="RAF7" s="52"/>
      <c r="RAG7" s="52"/>
      <c r="RAH7" s="52"/>
      <c r="RAI7" s="52"/>
      <c r="RAJ7" s="52"/>
      <c r="RAK7" s="52"/>
      <c r="RAL7" s="52"/>
      <c r="RAM7" s="52"/>
      <c r="RAN7" s="52"/>
      <c r="RAO7" s="52"/>
      <c r="RAP7" s="52"/>
      <c r="RAQ7" s="52"/>
      <c r="RAR7" s="52"/>
      <c r="RAS7" s="52"/>
      <c r="RAT7" s="52"/>
      <c r="RAU7" s="52"/>
      <c r="RAV7" s="52"/>
      <c r="RAW7" s="52"/>
      <c r="RAX7" s="52"/>
      <c r="RAY7" s="52"/>
      <c r="RAZ7" s="52"/>
      <c r="RBA7" s="52"/>
      <c r="RBB7" s="52"/>
      <c r="RBC7" s="52"/>
      <c r="RBD7" s="52"/>
      <c r="RBE7" s="52"/>
      <c r="RBF7" s="52"/>
      <c r="RBG7" s="52"/>
      <c r="RBH7" s="52"/>
      <c r="RBI7" s="52"/>
      <c r="RBJ7" s="52"/>
      <c r="RBK7" s="52"/>
      <c r="RBL7" s="52"/>
      <c r="RBM7" s="52"/>
      <c r="RBN7" s="52"/>
      <c r="RBO7" s="52"/>
      <c r="RBP7" s="52"/>
      <c r="RBQ7" s="52"/>
      <c r="RBR7" s="52"/>
      <c r="RBS7" s="52"/>
      <c r="RBT7" s="52"/>
      <c r="RBU7" s="52"/>
      <c r="RBV7" s="52"/>
      <c r="RBW7" s="52"/>
      <c r="RBX7" s="52"/>
      <c r="RBY7" s="52"/>
      <c r="RBZ7" s="52"/>
      <c r="RCA7" s="52"/>
      <c r="RCB7" s="52"/>
      <c r="RCC7" s="52"/>
      <c r="RCD7" s="52"/>
      <c r="RCE7" s="52"/>
      <c r="RCF7" s="52"/>
      <c r="RCG7" s="52"/>
      <c r="RCH7" s="52"/>
      <c r="RCI7" s="52"/>
      <c r="RCJ7" s="52"/>
      <c r="RCK7" s="52"/>
      <c r="RCL7" s="52"/>
      <c r="RCM7" s="52"/>
      <c r="RCN7" s="52"/>
      <c r="RCO7" s="52"/>
      <c r="RCP7" s="52"/>
      <c r="RCQ7" s="52"/>
      <c r="RCR7" s="52"/>
      <c r="RCS7" s="52"/>
      <c r="RCT7" s="52"/>
      <c r="RCU7" s="52"/>
      <c r="RCV7" s="52"/>
      <c r="RCW7" s="52"/>
      <c r="RCX7" s="52"/>
      <c r="RCY7" s="52"/>
      <c r="RCZ7" s="52"/>
      <c r="RDA7" s="52"/>
      <c r="RDB7" s="52"/>
      <c r="RDC7" s="52"/>
      <c r="RDD7" s="52"/>
      <c r="RDE7" s="52"/>
      <c r="RDF7" s="52"/>
      <c r="RDG7" s="52"/>
      <c r="RDH7" s="52"/>
      <c r="RDI7" s="52"/>
      <c r="RDJ7" s="52"/>
      <c r="RDK7" s="52"/>
      <c r="RDL7" s="52"/>
      <c r="RDM7" s="52"/>
      <c r="RDN7" s="52"/>
      <c r="RDO7" s="52"/>
      <c r="RDP7" s="52"/>
      <c r="RDQ7" s="52"/>
      <c r="RDR7" s="52"/>
      <c r="RDS7" s="52"/>
      <c r="RDT7" s="52"/>
      <c r="RDU7" s="52"/>
      <c r="RDV7" s="52"/>
      <c r="RDW7" s="52"/>
      <c r="RDX7" s="52"/>
      <c r="RDY7" s="52"/>
      <c r="RDZ7" s="52"/>
      <c r="REA7" s="52"/>
      <c r="REB7" s="52"/>
      <c r="REC7" s="52"/>
      <c r="RED7" s="52"/>
      <c r="REE7" s="52"/>
      <c r="REF7" s="52"/>
      <c r="REG7" s="52"/>
      <c r="REH7" s="52"/>
      <c r="REI7" s="52"/>
      <c r="REJ7" s="52"/>
      <c r="REK7" s="52"/>
      <c r="REL7" s="52"/>
      <c r="REM7" s="52"/>
      <c r="REN7" s="52"/>
      <c r="REO7" s="52"/>
      <c r="REP7" s="52"/>
      <c r="REQ7" s="52"/>
      <c r="RER7" s="52"/>
      <c r="RES7" s="52"/>
      <c r="RET7" s="52"/>
      <c r="REU7" s="52"/>
      <c r="REV7" s="52"/>
      <c r="REW7" s="52"/>
      <c r="REX7" s="52"/>
      <c r="REY7" s="52"/>
      <c r="REZ7" s="52"/>
      <c r="RFA7" s="52"/>
      <c r="RFB7" s="52"/>
      <c r="RFC7" s="52"/>
      <c r="RFD7" s="52"/>
      <c r="RFE7" s="52"/>
      <c r="RFF7" s="52"/>
      <c r="RFG7" s="52"/>
      <c r="RFH7" s="52"/>
      <c r="RFI7" s="52"/>
      <c r="RFJ7" s="52"/>
      <c r="RFK7" s="52"/>
      <c r="RFL7" s="52"/>
      <c r="RFM7" s="52"/>
      <c r="RFN7" s="52"/>
      <c r="RFO7" s="52"/>
      <c r="RFP7" s="52"/>
      <c r="RFQ7" s="52"/>
      <c r="RFR7" s="52"/>
      <c r="RFS7" s="52"/>
      <c r="RFT7" s="52"/>
      <c r="RFU7" s="52"/>
      <c r="RFV7" s="52"/>
      <c r="RFW7" s="52"/>
      <c r="RFX7" s="52"/>
      <c r="RFY7" s="52"/>
      <c r="RFZ7" s="52"/>
      <c r="RGA7" s="52"/>
      <c r="RGB7" s="52"/>
      <c r="RGC7" s="52"/>
      <c r="RGD7" s="52"/>
      <c r="RGE7" s="52"/>
      <c r="RGF7" s="52"/>
      <c r="RGG7" s="52"/>
      <c r="RGH7" s="52"/>
      <c r="RGI7" s="52"/>
      <c r="RGJ7" s="52"/>
      <c r="RGK7" s="52"/>
      <c r="RGL7" s="52"/>
      <c r="RGM7" s="52"/>
      <c r="RGN7" s="52"/>
      <c r="RGO7" s="52"/>
      <c r="RGP7" s="52"/>
      <c r="RGQ7" s="52"/>
      <c r="RGR7" s="52"/>
      <c r="RGS7" s="52"/>
      <c r="RGT7" s="52"/>
      <c r="RGU7" s="52"/>
      <c r="RGV7" s="52"/>
      <c r="RGW7" s="52"/>
      <c r="RGX7" s="52"/>
      <c r="RGY7" s="52"/>
      <c r="RGZ7" s="52"/>
      <c r="RHA7" s="52"/>
      <c r="RHB7" s="52"/>
      <c r="RHC7" s="52"/>
      <c r="RHD7" s="52"/>
      <c r="RHE7" s="52"/>
      <c r="RHF7" s="52"/>
      <c r="RHG7" s="52"/>
      <c r="RHH7" s="52"/>
      <c r="RHI7" s="52"/>
      <c r="RHJ7" s="52"/>
      <c r="RHK7" s="52"/>
      <c r="RHL7" s="52"/>
      <c r="RHM7" s="52"/>
      <c r="RHN7" s="52"/>
      <c r="RHO7" s="52"/>
      <c r="RHP7" s="52"/>
      <c r="RHQ7" s="52"/>
      <c r="RHR7" s="52"/>
      <c r="RHS7" s="52"/>
      <c r="RHT7" s="52"/>
      <c r="RHU7" s="52"/>
      <c r="RHV7" s="52"/>
      <c r="RHW7" s="52"/>
      <c r="RHX7" s="52"/>
      <c r="RHY7" s="52"/>
      <c r="RHZ7" s="52"/>
      <c r="RIA7" s="52"/>
      <c r="RIB7" s="52"/>
      <c r="RIC7" s="52"/>
      <c r="RID7" s="52"/>
      <c r="RIE7" s="52"/>
      <c r="RIF7" s="52"/>
      <c r="RIG7" s="52"/>
      <c r="RIH7" s="52"/>
      <c r="RII7" s="52"/>
      <c r="RIJ7" s="52"/>
      <c r="RIK7" s="52"/>
      <c r="RIL7" s="52"/>
      <c r="RIM7" s="52"/>
      <c r="RIN7" s="52"/>
      <c r="RIO7" s="52"/>
      <c r="RIP7" s="52"/>
      <c r="RIQ7" s="52"/>
      <c r="RIR7" s="52"/>
      <c r="RIS7" s="52"/>
      <c r="RIT7" s="52"/>
      <c r="RIU7" s="52"/>
      <c r="RIV7" s="52"/>
      <c r="RIW7" s="52"/>
      <c r="RIX7" s="52"/>
      <c r="RIY7" s="52"/>
      <c r="RIZ7" s="52"/>
      <c r="RJA7" s="52"/>
      <c r="RJB7" s="52"/>
      <c r="RJC7" s="52"/>
      <c r="RJD7" s="52"/>
      <c r="RJE7" s="52"/>
      <c r="RJF7" s="52"/>
      <c r="RJG7" s="52"/>
      <c r="RJH7" s="52"/>
      <c r="RJI7" s="52"/>
      <c r="RJJ7" s="52"/>
      <c r="RJK7" s="52"/>
      <c r="RJL7" s="52"/>
      <c r="RJM7" s="52"/>
      <c r="RJN7" s="52"/>
      <c r="RJO7" s="52"/>
      <c r="RJP7" s="52"/>
      <c r="RJQ7" s="52"/>
      <c r="RJR7" s="52"/>
      <c r="RJS7" s="52"/>
      <c r="RJT7" s="52"/>
      <c r="RJU7" s="52"/>
      <c r="RJV7" s="52"/>
      <c r="RJW7" s="52"/>
      <c r="RJX7" s="52"/>
      <c r="RJY7" s="52"/>
      <c r="RJZ7" s="52"/>
      <c r="RKA7" s="52"/>
      <c r="RKB7" s="52"/>
      <c r="RKC7" s="52"/>
      <c r="RKD7" s="52"/>
      <c r="RKE7" s="52"/>
      <c r="RKF7" s="52"/>
      <c r="RKG7" s="52"/>
      <c r="RKH7" s="52"/>
      <c r="RKI7" s="52"/>
      <c r="RKJ7" s="52"/>
      <c r="RKK7" s="52"/>
      <c r="RKL7" s="52"/>
      <c r="RKM7" s="52"/>
      <c r="RKN7" s="52"/>
      <c r="RKO7" s="52"/>
      <c r="RKP7" s="52"/>
      <c r="RKQ7" s="52"/>
      <c r="RKR7" s="52"/>
      <c r="RKS7" s="52"/>
      <c r="RKT7" s="52"/>
      <c r="RKU7" s="52"/>
      <c r="RKV7" s="52"/>
      <c r="RKW7" s="52"/>
      <c r="RKX7" s="52"/>
      <c r="RKY7" s="52"/>
      <c r="RKZ7" s="52"/>
      <c r="RLA7" s="52"/>
      <c r="RLB7" s="52"/>
      <c r="RLC7" s="52"/>
      <c r="RLD7" s="52"/>
      <c r="RLE7" s="52"/>
      <c r="RLF7" s="52"/>
      <c r="RLG7" s="52"/>
      <c r="RLH7" s="52"/>
      <c r="RLI7" s="52"/>
      <c r="RLJ7" s="52"/>
      <c r="RLK7" s="52"/>
      <c r="RLL7" s="52"/>
      <c r="RLM7" s="52"/>
      <c r="RLN7" s="52"/>
      <c r="RLO7" s="52"/>
      <c r="RLP7" s="52"/>
      <c r="RLQ7" s="52"/>
      <c r="RLR7" s="52"/>
      <c r="RLS7" s="52"/>
      <c r="RLT7" s="52"/>
      <c r="RLU7" s="52"/>
      <c r="RLV7" s="52"/>
      <c r="RLW7" s="52"/>
      <c r="RLX7" s="52"/>
      <c r="RLY7" s="52"/>
      <c r="RLZ7" s="52"/>
      <c r="RMA7" s="52"/>
      <c r="RMB7" s="52"/>
      <c r="RMC7" s="52"/>
      <c r="RMD7" s="52"/>
      <c r="RME7" s="52"/>
      <c r="RMF7" s="52"/>
      <c r="RMG7" s="52"/>
      <c r="RMH7" s="52"/>
      <c r="RMI7" s="52"/>
      <c r="RMJ7" s="52"/>
      <c r="RMK7" s="52"/>
      <c r="RML7" s="52"/>
      <c r="RMM7" s="52"/>
      <c r="RMN7" s="52"/>
      <c r="RMO7" s="52"/>
      <c r="RMP7" s="52"/>
      <c r="RMQ7" s="52"/>
      <c r="RMR7" s="52"/>
      <c r="RMS7" s="52"/>
      <c r="RMT7" s="52"/>
      <c r="RMU7" s="52"/>
      <c r="RMV7" s="52"/>
      <c r="RMW7" s="52"/>
      <c r="RMX7" s="52"/>
      <c r="RMY7" s="52"/>
      <c r="RMZ7" s="52"/>
      <c r="RNA7" s="52"/>
      <c r="RNB7" s="52"/>
      <c r="RNC7" s="52"/>
      <c r="RND7" s="52"/>
      <c r="RNE7" s="52"/>
      <c r="RNF7" s="52"/>
      <c r="RNG7" s="52"/>
      <c r="RNH7" s="52"/>
      <c r="RNI7" s="52"/>
      <c r="RNJ7" s="52"/>
      <c r="RNK7" s="52"/>
      <c r="RNL7" s="52"/>
      <c r="RNM7" s="52"/>
      <c r="RNN7" s="52"/>
      <c r="RNO7" s="52"/>
      <c r="RNP7" s="52"/>
      <c r="RNQ7" s="52"/>
      <c r="RNR7" s="52"/>
      <c r="RNS7" s="52"/>
      <c r="RNT7" s="52"/>
      <c r="RNU7" s="52"/>
      <c r="RNV7" s="52"/>
      <c r="RNW7" s="52"/>
      <c r="RNX7" s="52"/>
      <c r="RNY7" s="52"/>
      <c r="RNZ7" s="52"/>
      <c r="ROA7" s="52"/>
      <c r="ROB7" s="52"/>
      <c r="ROC7" s="52"/>
      <c r="ROD7" s="52"/>
      <c r="ROE7" s="52"/>
      <c r="ROF7" s="52"/>
      <c r="ROG7" s="52"/>
      <c r="ROH7" s="52"/>
      <c r="ROI7" s="52"/>
      <c r="ROJ7" s="52"/>
      <c r="ROK7" s="52"/>
      <c r="ROL7" s="52"/>
      <c r="ROM7" s="52"/>
      <c r="RON7" s="52"/>
      <c r="ROO7" s="52"/>
      <c r="ROP7" s="52"/>
      <c r="ROQ7" s="52"/>
      <c r="ROR7" s="52"/>
      <c r="ROS7" s="52"/>
      <c r="ROT7" s="52"/>
      <c r="ROU7" s="52"/>
      <c r="ROV7" s="52"/>
      <c r="ROW7" s="52"/>
      <c r="ROX7" s="52"/>
      <c r="ROY7" s="52"/>
      <c r="ROZ7" s="52"/>
      <c r="RPA7" s="52"/>
      <c r="RPB7" s="52"/>
      <c r="RPC7" s="52"/>
      <c r="RPD7" s="52"/>
      <c r="RPE7" s="52"/>
      <c r="RPF7" s="52"/>
      <c r="RPG7" s="52"/>
      <c r="RPH7" s="52"/>
      <c r="RPI7" s="52"/>
      <c r="RPJ7" s="52"/>
      <c r="RPK7" s="52"/>
      <c r="RPL7" s="52"/>
      <c r="RPM7" s="52"/>
      <c r="RPN7" s="52"/>
      <c r="RPO7" s="52"/>
      <c r="RPP7" s="52"/>
      <c r="RPQ7" s="52"/>
      <c r="RPR7" s="52"/>
      <c r="RPS7" s="52"/>
      <c r="RPT7" s="52"/>
      <c r="RPU7" s="52"/>
      <c r="RPV7" s="52"/>
      <c r="RPW7" s="52"/>
      <c r="RPX7" s="52"/>
      <c r="RPY7" s="52"/>
      <c r="RPZ7" s="52"/>
      <c r="RQA7" s="52"/>
      <c r="RQB7" s="52"/>
      <c r="RQC7" s="52"/>
      <c r="RQD7" s="52"/>
      <c r="RQE7" s="52"/>
      <c r="RQF7" s="52"/>
      <c r="RQG7" s="52"/>
      <c r="RQH7" s="52"/>
      <c r="RQI7" s="52"/>
      <c r="RQJ7" s="52"/>
      <c r="RQK7" s="52"/>
      <c r="RQL7" s="52"/>
      <c r="RQM7" s="52"/>
      <c r="RQN7" s="52"/>
      <c r="RQO7" s="52"/>
      <c r="RQP7" s="52"/>
      <c r="RQQ7" s="52"/>
      <c r="RQR7" s="52"/>
      <c r="RQS7" s="52"/>
      <c r="RQT7" s="52"/>
      <c r="RQU7" s="52"/>
      <c r="RQV7" s="52"/>
      <c r="RQW7" s="52"/>
      <c r="RQX7" s="52"/>
      <c r="RQY7" s="52"/>
      <c r="RQZ7" s="52"/>
      <c r="RRA7" s="52"/>
      <c r="RRB7" s="52"/>
      <c r="RRC7" s="52"/>
      <c r="RRD7" s="52"/>
      <c r="RRE7" s="52"/>
      <c r="RRF7" s="52"/>
      <c r="RRG7" s="52"/>
      <c r="RRH7" s="52"/>
      <c r="RRI7" s="52"/>
      <c r="RRJ7" s="52"/>
      <c r="RRK7" s="52"/>
      <c r="RRL7" s="52"/>
      <c r="RRM7" s="52"/>
      <c r="RRN7" s="52"/>
      <c r="RRO7" s="52"/>
      <c r="RRP7" s="52"/>
      <c r="RRQ7" s="52"/>
      <c r="RRR7" s="52"/>
      <c r="RRS7" s="52"/>
      <c r="RRT7" s="52"/>
      <c r="RRU7" s="52"/>
      <c r="RRV7" s="52"/>
      <c r="RRW7" s="52"/>
      <c r="RRX7" s="52"/>
      <c r="RRY7" s="52"/>
      <c r="RRZ7" s="52"/>
      <c r="RSA7" s="52"/>
      <c r="RSB7" s="52"/>
      <c r="RSC7" s="52"/>
      <c r="RSD7" s="52"/>
      <c r="RSE7" s="52"/>
      <c r="RSF7" s="52"/>
      <c r="RSG7" s="52"/>
      <c r="RSH7" s="52"/>
      <c r="RSI7" s="52"/>
      <c r="RSJ7" s="52"/>
      <c r="RSK7" s="52"/>
      <c r="RSL7" s="52"/>
      <c r="RSM7" s="52"/>
      <c r="RSN7" s="52"/>
      <c r="RSO7" s="52"/>
      <c r="RSP7" s="52"/>
      <c r="RSQ7" s="52"/>
      <c r="RSR7" s="52"/>
      <c r="RSS7" s="52"/>
      <c r="RST7" s="52"/>
      <c r="RSU7" s="52"/>
      <c r="RSV7" s="52"/>
      <c r="RSW7" s="52"/>
      <c r="RSX7" s="52"/>
      <c r="RSY7" s="52"/>
      <c r="RSZ7" s="52"/>
      <c r="RTA7" s="52"/>
      <c r="RTB7" s="52"/>
      <c r="RTC7" s="52"/>
      <c r="RTD7" s="52"/>
      <c r="RTE7" s="52"/>
      <c r="RTF7" s="52"/>
      <c r="RTG7" s="52"/>
      <c r="RTH7" s="52"/>
      <c r="RTI7" s="52"/>
      <c r="RTJ7" s="52"/>
      <c r="RTK7" s="52"/>
      <c r="RTL7" s="52"/>
      <c r="RTM7" s="52"/>
      <c r="RTN7" s="52"/>
      <c r="RTO7" s="52"/>
      <c r="RTP7" s="52"/>
      <c r="RTQ7" s="52"/>
      <c r="RTR7" s="52"/>
      <c r="RTS7" s="52"/>
      <c r="RTT7" s="52"/>
      <c r="RTU7" s="52"/>
      <c r="RTV7" s="52"/>
      <c r="RTW7" s="52"/>
      <c r="RTX7" s="52"/>
      <c r="RTY7" s="52"/>
      <c r="RTZ7" s="52"/>
      <c r="RUA7" s="52"/>
      <c r="RUB7" s="52"/>
      <c r="RUC7" s="52"/>
      <c r="RUD7" s="52"/>
      <c r="RUE7" s="52"/>
      <c r="RUF7" s="52"/>
      <c r="RUG7" s="52"/>
      <c r="RUH7" s="52"/>
      <c r="RUI7" s="52"/>
      <c r="RUJ7" s="52"/>
      <c r="RUK7" s="52"/>
      <c r="RUL7" s="52"/>
      <c r="RUM7" s="52"/>
      <c r="RUN7" s="52"/>
      <c r="RUO7" s="52"/>
      <c r="RUP7" s="52"/>
      <c r="RUQ7" s="52"/>
      <c r="RUR7" s="52"/>
      <c r="RUS7" s="52"/>
      <c r="RUT7" s="52"/>
      <c r="RUU7" s="52"/>
      <c r="RUV7" s="52"/>
      <c r="RUW7" s="52"/>
      <c r="RUX7" s="52"/>
      <c r="RUY7" s="52"/>
      <c r="RUZ7" s="52"/>
      <c r="RVA7" s="52"/>
      <c r="RVB7" s="52"/>
      <c r="RVC7" s="52"/>
      <c r="RVD7" s="52"/>
      <c r="RVE7" s="52"/>
      <c r="RVF7" s="52"/>
      <c r="RVG7" s="52"/>
      <c r="RVH7" s="52"/>
      <c r="RVI7" s="52"/>
      <c r="RVJ7" s="52"/>
      <c r="RVK7" s="52"/>
      <c r="RVL7" s="52"/>
      <c r="RVM7" s="52"/>
      <c r="RVN7" s="52"/>
      <c r="RVO7" s="52"/>
      <c r="RVP7" s="52"/>
      <c r="RVQ7" s="52"/>
      <c r="RVR7" s="52"/>
      <c r="RVS7" s="52"/>
      <c r="RVT7" s="52"/>
      <c r="RVU7" s="52"/>
      <c r="RVV7" s="52"/>
      <c r="RVW7" s="52"/>
      <c r="RVX7" s="52"/>
      <c r="RVY7" s="52"/>
      <c r="RVZ7" s="52"/>
      <c r="RWA7" s="52"/>
      <c r="RWB7" s="52"/>
      <c r="RWC7" s="52"/>
      <c r="RWD7" s="52"/>
      <c r="RWE7" s="52"/>
      <c r="RWF7" s="52"/>
      <c r="RWG7" s="52"/>
      <c r="RWH7" s="52"/>
      <c r="RWI7" s="52"/>
      <c r="RWJ7" s="52"/>
      <c r="RWK7" s="52"/>
      <c r="RWL7" s="52"/>
      <c r="RWM7" s="52"/>
      <c r="RWN7" s="52"/>
      <c r="RWO7" s="52"/>
      <c r="RWP7" s="52"/>
      <c r="RWQ7" s="52"/>
      <c r="RWR7" s="52"/>
      <c r="RWS7" s="52"/>
      <c r="RWT7" s="52"/>
      <c r="RWU7" s="52"/>
      <c r="RWV7" s="52"/>
      <c r="RWW7" s="52"/>
      <c r="RWX7" s="52"/>
      <c r="RWY7" s="52"/>
      <c r="RWZ7" s="52"/>
      <c r="RXA7" s="52"/>
      <c r="RXB7" s="52"/>
      <c r="RXC7" s="52"/>
      <c r="RXD7" s="52"/>
      <c r="RXE7" s="52"/>
      <c r="RXF7" s="52"/>
      <c r="RXG7" s="52"/>
      <c r="RXH7" s="52"/>
      <c r="RXI7" s="52"/>
      <c r="RXJ7" s="52"/>
      <c r="RXK7" s="52"/>
      <c r="RXL7" s="52"/>
      <c r="RXM7" s="52"/>
      <c r="RXN7" s="52"/>
      <c r="RXO7" s="52"/>
      <c r="RXP7" s="52"/>
      <c r="RXQ7" s="52"/>
      <c r="RXR7" s="52"/>
      <c r="RXS7" s="52"/>
      <c r="RXT7" s="52"/>
      <c r="RXU7" s="52"/>
      <c r="RXV7" s="52"/>
      <c r="RXW7" s="52"/>
      <c r="RXX7" s="52"/>
      <c r="RXY7" s="52"/>
      <c r="RXZ7" s="52"/>
      <c r="RYA7" s="52"/>
      <c r="RYB7" s="52"/>
      <c r="RYC7" s="52"/>
      <c r="RYD7" s="52"/>
      <c r="RYE7" s="52"/>
      <c r="RYF7" s="52"/>
      <c r="RYG7" s="52"/>
      <c r="RYH7" s="52"/>
      <c r="RYI7" s="52"/>
      <c r="RYJ7" s="52"/>
      <c r="RYK7" s="52"/>
      <c r="RYL7" s="52"/>
      <c r="RYM7" s="52"/>
      <c r="RYN7" s="52"/>
      <c r="RYO7" s="52"/>
      <c r="RYP7" s="52"/>
      <c r="RYQ7" s="52"/>
      <c r="RYR7" s="52"/>
      <c r="RYS7" s="52"/>
      <c r="RYT7" s="52"/>
      <c r="RYU7" s="52"/>
      <c r="RYV7" s="52"/>
      <c r="RYW7" s="52"/>
      <c r="RYX7" s="52"/>
      <c r="RYY7" s="52"/>
      <c r="RYZ7" s="52"/>
      <c r="RZA7" s="52"/>
      <c r="RZB7" s="52"/>
      <c r="RZC7" s="52"/>
      <c r="RZD7" s="52"/>
      <c r="RZE7" s="52"/>
      <c r="RZF7" s="52"/>
      <c r="RZG7" s="52"/>
      <c r="RZH7" s="52"/>
      <c r="RZI7" s="52"/>
      <c r="RZJ7" s="52"/>
      <c r="RZK7" s="52"/>
      <c r="RZL7" s="52"/>
      <c r="RZM7" s="52"/>
      <c r="RZN7" s="52"/>
      <c r="RZO7" s="52"/>
      <c r="RZP7" s="52"/>
      <c r="RZQ7" s="52"/>
      <c r="RZR7" s="52"/>
      <c r="RZS7" s="52"/>
      <c r="RZT7" s="52"/>
      <c r="RZU7" s="52"/>
      <c r="RZV7" s="52"/>
      <c r="RZW7" s="52"/>
      <c r="RZX7" s="52"/>
      <c r="RZY7" s="52"/>
      <c r="RZZ7" s="52"/>
      <c r="SAA7" s="52"/>
      <c r="SAB7" s="52"/>
      <c r="SAC7" s="52"/>
      <c r="SAD7" s="52"/>
      <c r="SAE7" s="52"/>
      <c r="SAF7" s="52"/>
      <c r="SAG7" s="52"/>
      <c r="SAH7" s="52"/>
      <c r="SAI7" s="52"/>
      <c r="SAJ7" s="52"/>
      <c r="SAK7" s="52"/>
      <c r="SAL7" s="52"/>
      <c r="SAM7" s="52"/>
      <c r="SAN7" s="52"/>
      <c r="SAO7" s="52"/>
      <c r="SAP7" s="52"/>
      <c r="SAQ7" s="52"/>
      <c r="SAR7" s="52"/>
      <c r="SAS7" s="52"/>
      <c r="SAT7" s="52"/>
      <c r="SAU7" s="52"/>
      <c r="SAV7" s="52"/>
      <c r="SAW7" s="52"/>
      <c r="SAX7" s="52"/>
      <c r="SAY7" s="52"/>
      <c r="SAZ7" s="52"/>
      <c r="SBA7" s="52"/>
      <c r="SBB7" s="52"/>
      <c r="SBC7" s="52"/>
      <c r="SBD7" s="52"/>
      <c r="SBE7" s="52"/>
      <c r="SBF7" s="52"/>
      <c r="SBG7" s="52"/>
      <c r="SBH7" s="52"/>
      <c r="SBI7" s="52"/>
      <c r="SBJ7" s="52"/>
      <c r="SBK7" s="52"/>
      <c r="SBL7" s="52"/>
      <c r="SBM7" s="52"/>
      <c r="SBN7" s="52"/>
      <c r="SBO7" s="52"/>
      <c r="SBP7" s="52"/>
      <c r="SBQ7" s="52"/>
      <c r="SBR7" s="52"/>
      <c r="SBS7" s="52"/>
      <c r="SBT7" s="52"/>
      <c r="SBU7" s="52"/>
      <c r="SBV7" s="52"/>
      <c r="SBW7" s="52"/>
      <c r="SBX7" s="52"/>
      <c r="SBY7" s="52"/>
      <c r="SBZ7" s="52"/>
      <c r="SCA7" s="52"/>
      <c r="SCB7" s="52"/>
      <c r="SCC7" s="52"/>
      <c r="SCD7" s="52"/>
      <c r="SCE7" s="52"/>
      <c r="SCF7" s="52"/>
      <c r="SCG7" s="52"/>
      <c r="SCH7" s="52"/>
      <c r="SCI7" s="52"/>
      <c r="SCJ7" s="52"/>
      <c r="SCK7" s="52"/>
      <c r="SCL7" s="52"/>
      <c r="SCM7" s="52"/>
      <c r="SCN7" s="52"/>
      <c r="SCO7" s="52"/>
      <c r="SCP7" s="52"/>
      <c r="SCQ7" s="52"/>
      <c r="SCR7" s="52"/>
      <c r="SCS7" s="52"/>
      <c r="SCT7" s="52"/>
      <c r="SCU7" s="52"/>
      <c r="SCV7" s="52"/>
      <c r="SCW7" s="52"/>
      <c r="SCX7" s="52"/>
      <c r="SCY7" s="52"/>
      <c r="SCZ7" s="52"/>
      <c r="SDA7" s="52"/>
      <c r="SDB7" s="52"/>
      <c r="SDC7" s="52"/>
      <c r="SDD7" s="52"/>
      <c r="SDE7" s="52"/>
      <c r="SDF7" s="52"/>
      <c r="SDG7" s="52"/>
      <c r="SDH7" s="52"/>
      <c r="SDI7" s="52"/>
      <c r="SDJ7" s="52"/>
      <c r="SDK7" s="52"/>
      <c r="SDL7" s="52"/>
      <c r="SDM7" s="52"/>
      <c r="SDN7" s="52"/>
      <c r="SDO7" s="52"/>
      <c r="SDP7" s="52"/>
      <c r="SDQ7" s="52"/>
      <c r="SDR7" s="52"/>
      <c r="SDS7" s="52"/>
      <c r="SDT7" s="52"/>
      <c r="SDU7" s="52"/>
      <c r="SDV7" s="52"/>
      <c r="SDW7" s="52"/>
      <c r="SDX7" s="52"/>
      <c r="SDY7" s="52"/>
      <c r="SDZ7" s="52"/>
      <c r="SEA7" s="52"/>
      <c r="SEB7" s="52"/>
      <c r="SEC7" s="52"/>
      <c r="SED7" s="52"/>
      <c r="SEE7" s="52"/>
      <c r="SEF7" s="52"/>
      <c r="SEG7" s="52"/>
      <c r="SEH7" s="52"/>
      <c r="SEI7" s="52"/>
      <c r="SEJ7" s="52"/>
      <c r="SEK7" s="52"/>
      <c r="SEL7" s="52"/>
      <c r="SEM7" s="52"/>
      <c r="SEN7" s="52"/>
      <c r="SEO7" s="52"/>
      <c r="SEP7" s="52"/>
      <c r="SEQ7" s="52"/>
      <c r="SER7" s="52"/>
      <c r="SES7" s="52"/>
      <c r="SET7" s="52"/>
      <c r="SEU7" s="52"/>
      <c r="SEV7" s="52"/>
      <c r="SEW7" s="52"/>
      <c r="SEX7" s="52"/>
      <c r="SEY7" s="52"/>
      <c r="SEZ7" s="52"/>
      <c r="SFA7" s="52"/>
      <c r="SFB7" s="52"/>
      <c r="SFC7" s="52"/>
      <c r="SFD7" s="52"/>
      <c r="SFE7" s="52"/>
      <c r="SFF7" s="52"/>
      <c r="SFG7" s="52"/>
      <c r="SFH7" s="52"/>
      <c r="SFI7" s="52"/>
      <c r="SFJ7" s="52"/>
      <c r="SFK7" s="52"/>
      <c r="SFL7" s="52"/>
      <c r="SFM7" s="52"/>
      <c r="SFN7" s="52"/>
      <c r="SFO7" s="52"/>
      <c r="SFP7" s="52"/>
      <c r="SFQ7" s="52"/>
      <c r="SFR7" s="52"/>
      <c r="SFS7" s="52"/>
      <c r="SFT7" s="52"/>
      <c r="SFU7" s="52"/>
      <c r="SFV7" s="52"/>
      <c r="SFW7" s="52"/>
      <c r="SFX7" s="52"/>
      <c r="SFY7" s="52"/>
      <c r="SFZ7" s="52"/>
      <c r="SGA7" s="52"/>
      <c r="SGB7" s="52"/>
      <c r="SGC7" s="52"/>
      <c r="SGD7" s="52"/>
      <c r="SGE7" s="52"/>
      <c r="SGF7" s="52"/>
      <c r="SGG7" s="52"/>
      <c r="SGH7" s="52"/>
      <c r="SGI7" s="52"/>
      <c r="SGJ7" s="52"/>
      <c r="SGK7" s="52"/>
      <c r="SGL7" s="52"/>
      <c r="SGM7" s="52"/>
      <c r="SGN7" s="52"/>
      <c r="SGO7" s="52"/>
      <c r="SGP7" s="52"/>
      <c r="SGQ7" s="52"/>
      <c r="SGR7" s="52"/>
      <c r="SGS7" s="52"/>
      <c r="SGT7" s="52"/>
      <c r="SGU7" s="52"/>
      <c r="SGV7" s="52"/>
      <c r="SGW7" s="52"/>
      <c r="SGX7" s="52"/>
      <c r="SGY7" s="52"/>
      <c r="SGZ7" s="52"/>
      <c r="SHA7" s="52"/>
      <c r="SHB7" s="52"/>
      <c r="SHC7" s="52"/>
      <c r="SHD7" s="52"/>
      <c r="SHE7" s="52"/>
      <c r="SHF7" s="52"/>
      <c r="SHG7" s="52"/>
      <c r="SHH7" s="52"/>
      <c r="SHI7" s="52"/>
      <c r="SHJ7" s="52"/>
      <c r="SHK7" s="52"/>
      <c r="SHL7" s="52"/>
      <c r="SHM7" s="52"/>
      <c r="SHN7" s="52"/>
      <c r="SHO7" s="52"/>
      <c r="SHP7" s="52"/>
      <c r="SHQ7" s="52"/>
      <c r="SHR7" s="52"/>
      <c r="SHS7" s="52"/>
      <c r="SHT7" s="52"/>
      <c r="SHU7" s="52"/>
      <c r="SHV7" s="52"/>
      <c r="SHW7" s="52"/>
      <c r="SHX7" s="52"/>
      <c r="SHY7" s="52"/>
      <c r="SHZ7" s="52"/>
      <c r="SIA7" s="52"/>
      <c r="SIB7" s="52"/>
      <c r="SIC7" s="52"/>
      <c r="SID7" s="52"/>
      <c r="SIE7" s="52"/>
      <c r="SIF7" s="52"/>
      <c r="SIG7" s="52"/>
      <c r="SIH7" s="52"/>
      <c r="SII7" s="52"/>
      <c r="SIJ7" s="52"/>
      <c r="SIK7" s="52"/>
      <c r="SIL7" s="52"/>
      <c r="SIM7" s="52"/>
      <c r="SIN7" s="52"/>
      <c r="SIO7" s="52"/>
      <c r="SIP7" s="52"/>
      <c r="SIQ7" s="52"/>
      <c r="SIR7" s="52"/>
      <c r="SIS7" s="52"/>
      <c r="SIT7" s="52"/>
      <c r="SIU7" s="52"/>
      <c r="SIV7" s="52"/>
      <c r="SIW7" s="52"/>
      <c r="SIX7" s="52"/>
      <c r="SIY7" s="52"/>
      <c r="SIZ7" s="52"/>
      <c r="SJA7" s="52"/>
      <c r="SJB7" s="52"/>
      <c r="SJC7" s="52"/>
      <c r="SJD7" s="52"/>
      <c r="SJE7" s="52"/>
      <c r="SJF7" s="52"/>
      <c r="SJG7" s="52"/>
      <c r="SJH7" s="52"/>
      <c r="SJI7" s="52"/>
      <c r="SJJ7" s="52"/>
      <c r="SJK7" s="52"/>
      <c r="SJL7" s="52"/>
      <c r="SJM7" s="52"/>
      <c r="SJN7" s="52"/>
      <c r="SJO7" s="52"/>
      <c r="SJP7" s="52"/>
      <c r="SJQ7" s="52"/>
      <c r="SJR7" s="52"/>
      <c r="SJS7" s="52"/>
      <c r="SJT7" s="52"/>
      <c r="SJU7" s="52"/>
      <c r="SJV7" s="52"/>
      <c r="SJW7" s="52"/>
      <c r="SJX7" s="52"/>
      <c r="SJY7" s="52"/>
      <c r="SJZ7" s="52"/>
      <c r="SKA7" s="52"/>
      <c r="SKB7" s="52"/>
      <c r="SKC7" s="52"/>
      <c r="SKD7" s="52"/>
      <c r="SKE7" s="52"/>
      <c r="SKF7" s="52"/>
      <c r="SKG7" s="52"/>
      <c r="SKH7" s="52"/>
      <c r="SKI7" s="52"/>
      <c r="SKJ7" s="52"/>
      <c r="SKK7" s="52"/>
      <c r="SKL7" s="52"/>
      <c r="SKM7" s="52"/>
      <c r="SKN7" s="52"/>
      <c r="SKO7" s="52"/>
      <c r="SKP7" s="52"/>
      <c r="SKQ7" s="52"/>
      <c r="SKR7" s="52"/>
      <c r="SKS7" s="52"/>
      <c r="SKT7" s="52"/>
      <c r="SKU7" s="52"/>
      <c r="SKV7" s="52"/>
      <c r="SKW7" s="52"/>
      <c r="SKX7" s="52"/>
      <c r="SKY7" s="52"/>
      <c r="SKZ7" s="52"/>
      <c r="SLA7" s="52"/>
      <c r="SLB7" s="52"/>
      <c r="SLC7" s="52"/>
      <c r="SLD7" s="52"/>
      <c r="SLE7" s="52"/>
      <c r="SLF7" s="52"/>
      <c r="SLG7" s="52"/>
      <c r="SLH7" s="52"/>
      <c r="SLI7" s="52"/>
      <c r="SLJ7" s="52"/>
      <c r="SLK7" s="52"/>
      <c r="SLL7" s="52"/>
      <c r="SLM7" s="52"/>
      <c r="SLN7" s="52"/>
      <c r="SLO7" s="52"/>
      <c r="SLP7" s="52"/>
      <c r="SLQ7" s="52"/>
      <c r="SLR7" s="52"/>
      <c r="SLS7" s="52"/>
      <c r="SLT7" s="52"/>
      <c r="SLU7" s="52"/>
      <c r="SLV7" s="52"/>
      <c r="SLW7" s="52"/>
      <c r="SLX7" s="52"/>
      <c r="SLY7" s="52"/>
      <c r="SLZ7" s="52"/>
      <c r="SMA7" s="52"/>
      <c r="SMB7" s="52"/>
      <c r="SMC7" s="52"/>
      <c r="SMD7" s="52"/>
      <c r="SME7" s="52"/>
      <c r="SMF7" s="52"/>
      <c r="SMG7" s="52"/>
      <c r="SMH7" s="52"/>
      <c r="SMI7" s="52"/>
      <c r="SMJ7" s="52"/>
      <c r="SMK7" s="52"/>
      <c r="SML7" s="52"/>
      <c r="SMM7" s="52"/>
      <c r="SMN7" s="52"/>
      <c r="SMO7" s="52"/>
      <c r="SMP7" s="52"/>
      <c r="SMQ7" s="52"/>
      <c r="SMR7" s="52"/>
      <c r="SMS7" s="52"/>
      <c r="SMT7" s="52"/>
      <c r="SMU7" s="52"/>
      <c r="SMV7" s="52"/>
      <c r="SMW7" s="52"/>
      <c r="SMX7" s="52"/>
      <c r="SMY7" s="52"/>
      <c r="SMZ7" s="52"/>
      <c r="SNA7" s="52"/>
      <c r="SNB7" s="52"/>
      <c r="SNC7" s="52"/>
      <c r="SND7" s="52"/>
      <c r="SNE7" s="52"/>
      <c r="SNF7" s="52"/>
      <c r="SNG7" s="52"/>
      <c r="SNH7" s="52"/>
      <c r="SNI7" s="52"/>
      <c r="SNJ7" s="52"/>
      <c r="SNK7" s="52"/>
      <c r="SNL7" s="52"/>
      <c r="SNM7" s="52"/>
      <c r="SNN7" s="52"/>
      <c r="SNO7" s="52"/>
      <c r="SNP7" s="52"/>
      <c r="SNQ7" s="52"/>
      <c r="SNR7" s="52"/>
      <c r="SNS7" s="52"/>
      <c r="SNT7" s="52"/>
      <c r="SNU7" s="52"/>
      <c r="SNV7" s="52"/>
      <c r="SNW7" s="52"/>
      <c r="SNX7" s="52"/>
      <c r="SNY7" s="52"/>
      <c r="SNZ7" s="52"/>
      <c r="SOA7" s="52"/>
      <c r="SOB7" s="52"/>
      <c r="SOC7" s="52"/>
      <c r="SOD7" s="52"/>
      <c r="SOE7" s="52"/>
      <c r="SOF7" s="52"/>
      <c r="SOG7" s="52"/>
      <c r="SOH7" s="52"/>
      <c r="SOI7" s="52"/>
      <c r="SOJ7" s="52"/>
      <c r="SOK7" s="52"/>
      <c r="SOL7" s="52"/>
      <c r="SOM7" s="52"/>
      <c r="SON7" s="52"/>
      <c r="SOO7" s="52"/>
      <c r="SOP7" s="52"/>
      <c r="SOQ7" s="52"/>
      <c r="SOR7" s="52"/>
      <c r="SOS7" s="52"/>
      <c r="SOT7" s="52"/>
      <c r="SOU7" s="52"/>
      <c r="SOV7" s="52"/>
      <c r="SOW7" s="52"/>
      <c r="SOX7" s="52"/>
      <c r="SOY7" s="52"/>
      <c r="SOZ7" s="52"/>
      <c r="SPA7" s="52"/>
      <c r="SPB7" s="52"/>
      <c r="SPC7" s="52"/>
      <c r="SPD7" s="52"/>
      <c r="SPE7" s="52"/>
      <c r="SPF7" s="52"/>
      <c r="SPG7" s="52"/>
      <c r="SPH7" s="52"/>
      <c r="SPI7" s="52"/>
      <c r="SPJ7" s="52"/>
      <c r="SPK7" s="52"/>
      <c r="SPL7" s="52"/>
      <c r="SPM7" s="52"/>
      <c r="SPN7" s="52"/>
      <c r="SPO7" s="52"/>
      <c r="SPP7" s="52"/>
      <c r="SPQ7" s="52"/>
      <c r="SPR7" s="52"/>
      <c r="SPS7" s="52"/>
      <c r="SPT7" s="52"/>
      <c r="SPU7" s="52"/>
      <c r="SPV7" s="52"/>
      <c r="SPW7" s="52"/>
      <c r="SPX7" s="52"/>
      <c r="SPY7" s="52"/>
      <c r="SPZ7" s="52"/>
      <c r="SQA7" s="52"/>
      <c r="SQB7" s="52"/>
      <c r="SQC7" s="52"/>
      <c r="SQD7" s="52"/>
      <c r="SQE7" s="52"/>
      <c r="SQF7" s="52"/>
      <c r="SQG7" s="52"/>
      <c r="SQH7" s="52"/>
      <c r="SQI7" s="52"/>
      <c r="SQJ7" s="52"/>
      <c r="SQK7" s="52"/>
      <c r="SQL7" s="52"/>
      <c r="SQM7" s="52"/>
      <c r="SQN7" s="52"/>
      <c r="SQO7" s="52"/>
      <c r="SQP7" s="52"/>
      <c r="SQQ7" s="52"/>
      <c r="SQR7" s="52"/>
      <c r="SQS7" s="52"/>
      <c r="SQT7" s="52"/>
      <c r="SQU7" s="52"/>
      <c r="SQV7" s="52"/>
      <c r="SQW7" s="52"/>
      <c r="SQX7" s="52"/>
      <c r="SQY7" s="52"/>
      <c r="SQZ7" s="52"/>
      <c r="SRA7" s="52"/>
      <c r="SRB7" s="52"/>
      <c r="SRC7" s="52"/>
      <c r="SRD7" s="52"/>
      <c r="SRE7" s="52"/>
      <c r="SRF7" s="52"/>
      <c r="SRG7" s="52"/>
      <c r="SRH7" s="52"/>
      <c r="SRI7" s="52"/>
      <c r="SRJ7" s="52"/>
      <c r="SRK7" s="52"/>
      <c r="SRL7" s="52"/>
      <c r="SRM7" s="52"/>
      <c r="SRN7" s="52"/>
      <c r="SRO7" s="52"/>
      <c r="SRP7" s="52"/>
      <c r="SRQ7" s="52"/>
      <c r="SRR7" s="52"/>
      <c r="SRS7" s="52"/>
      <c r="SRT7" s="52"/>
      <c r="SRU7" s="52"/>
      <c r="SRV7" s="52"/>
      <c r="SRW7" s="52"/>
      <c r="SRX7" s="52"/>
      <c r="SRY7" s="52"/>
      <c r="SRZ7" s="52"/>
      <c r="SSA7" s="52"/>
      <c r="SSB7" s="52"/>
      <c r="SSC7" s="52"/>
      <c r="SSD7" s="52"/>
      <c r="SSE7" s="52"/>
      <c r="SSF7" s="52"/>
      <c r="SSG7" s="52"/>
      <c r="SSH7" s="52"/>
      <c r="SSI7" s="52"/>
      <c r="SSJ7" s="52"/>
      <c r="SSK7" s="52"/>
      <c r="SSL7" s="52"/>
      <c r="SSM7" s="52"/>
      <c r="SSN7" s="52"/>
      <c r="SSO7" s="52"/>
      <c r="SSP7" s="52"/>
      <c r="SSQ7" s="52"/>
      <c r="SSR7" s="52"/>
      <c r="SSS7" s="52"/>
      <c r="SST7" s="52"/>
      <c r="SSU7" s="52"/>
      <c r="SSV7" s="52"/>
      <c r="SSW7" s="52"/>
      <c r="SSX7" s="52"/>
      <c r="SSY7" s="52"/>
      <c r="SSZ7" s="52"/>
      <c r="STA7" s="52"/>
      <c r="STB7" s="52"/>
      <c r="STC7" s="52"/>
      <c r="STD7" s="52"/>
      <c r="STE7" s="52"/>
      <c r="STF7" s="52"/>
      <c r="STG7" s="52"/>
      <c r="STH7" s="52"/>
      <c r="STI7" s="52"/>
      <c r="STJ7" s="52"/>
      <c r="STK7" s="52"/>
      <c r="STL7" s="52"/>
      <c r="STM7" s="52"/>
      <c r="STN7" s="52"/>
      <c r="STO7" s="52"/>
      <c r="STP7" s="52"/>
      <c r="STQ7" s="52"/>
      <c r="STR7" s="52"/>
      <c r="STS7" s="52"/>
      <c r="STT7" s="52"/>
      <c r="STU7" s="52"/>
      <c r="STV7" s="52"/>
      <c r="STW7" s="52"/>
      <c r="STX7" s="52"/>
      <c r="STY7" s="52"/>
      <c r="STZ7" s="52"/>
      <c r="SUA7" s="52"/>
      <c r="SUB7" s="52"/>
      <c r="SUC7" s="52"/>
      <c r="SUD7" s="52"/>
      <c r="SUE7" s="52"/>
      <c r="SUF7" s="52"/>
      <c r="SUG7" s="52"/>
      <c r="SUH7" s="52"/>
      <c r="SUI7" s="52"/>
      <c r="SUJ7" s="52"/>
      <c r="SUK7" s="52"/>
      <c r="SUL7" s="52"/>
      <c r="SUM7" s="52"/>
      <c r="SUN7" s="52"/>
      <c r="SUO7" s="52"/>
      <c r="SUP7" s="52"/>
      <c r="SUQ7" s="52"/>
      <c r="SUR7" s="52"/>
      <c r="SUS7" s="52"/>
      <c r="SUT7" s="52"/>
      <c r="SUU7" s="52"/>
      <c r="SUV7" s="52"/>
      <c r="SUW7" s="52"/>
      <c r="SUX7" s="52"/>
      <c r="SUY7" s="52"/>
      <c r="SUZ7" s="52"/>
      <c r="SVA7" s="52"/>
      <c r="SVB7" s="52"/>
      <c r="SVC7" s="52"/>
      <c r="SVD7" s="52"/>
      <c r="SVE7" s="52"/>
      <c r="SVF7" s="52"/>
      <c r="SVG7" s="52"/>
      <c r="SVH7" s="52"/>
      <c r="SVI7" s="52"/>
      <c r="SVJ7" s="52"/>
      <c r="SVK7" s="52"/>
      <c r="SVL7" s="52"/>
      <c r="SVM7" s="52"/>
      <c r="SVN7" s="52"/>
      <c r="SVO7" s="52"/>
      <c r="SVP7" s="52"/>
      <c r="SVQ7" s="52"/>
      <c r="SVR7" s="52"/>
      <c r="SVS7" s="52"/>
      <c r="SVT7" s="52"/>
      <c r="SVU7" s="52"/>
      <c r="SVV7" s="52"/>
      <c r="SVW7" s="52"/>
      <c r="SVX7" s="52"/>
      <c r="SVY7" s="52"/>
      <c r="SVZ7" s="52"/>
      <c r="SWA7" s="52"/>
      <c r="SWB7" s="52"/>
      <c r="SWC7" s="52"/>
      <c r="SWD7" s="52"/>
      <c r="SWE7" s="52"/>
      <c r="SWF7" s="52"/>
      <c r="SWG7" s="52"/>
      <c r="SWH7" s="52"/>
      <c r="SWI7" s="52"/>
      <c r="SWJ7" s="52"/>
      <c r="SWK7" s="52"/>
      <c r="SWL7" s="52"/>
      <c r="SWM7" s="52"/>
      <c r="SWN7" s="52"/>
      <c r="SWO7" s="52"/>
      <c r="SWP7" s="52"/>
      <c r="SWQ7" s="52"/>
      <c r="SWR7" s="52"/>
      <c r="SWS7" s="52"/>
      <c r="SWT7" s="52"/>
      <c r="SWU7" s="52"/>
      <c r="SWV7" s="52"/>
      <c r="SWW7" s="52"/>
      <c r="SWX7" s="52"/>
      <c r="SWY7" s="52"/>
      <c r="SWZ7" s="52"/>
      <c r="SXA7" s="52"/>
      <c r="SXB7" s="52"/>
      <c r="SXC7" s="52"/>
      <c r="SXD7" s="52"/>
      <c r="SXE7" s="52"/>
      <c r="SXF7" s="52"/>
      <c r="SXG7" s="52"/>
      <c r="SXH7" s="52"/>
      <c r="SXI7" s="52"/>
      <c r="SXJ7" s="52"/>
      <c r="SXK7" s="52"/>
      <c r="SXL7" s="52"/>
      <c r="SXM7" s="52"/>
      <c r="SXN7" s="52"/>
      <c r="SXO7" s="52"/>
      <c r="SXP7" s="52"/>
      <c r="SXQ7" s="52"/>
      <c r="SXR7" s="52"/>
      <c r="SXS7" s="52"/>
      <c r="SXT7" s="52"/>
      <c r="SXU7" s="52"/>
      <c r="SXV7" s="52"/>
      <c r="SXW7" s="52"/>
      <c r="SXX7" s="52"/>
      <c r="SXY7" s="52"/>
      <c r="SXZ7" s="52"/>
      <c r="SYA7" s="52"/>
      <c r="SYB7" s="52"/>
      <c r="SYC7" s="52"/>
      <c r="SYD7" s="52"/>
      <c r="SYE7" s="52"/>
      <c r="SYF7" s="52"/>
      <c r="SYG7" s="52"/>
      <c r="SYH7" s="52"/>
      <c r="SYI7" s="52"/>
      <c r="SYJ7" s="52"/>
      <c r="SYK7" s="52"/>
      <c r="SYL7" s="52"/>
      <c r="SYM7" s="52"/>
      <c r="SYN7" s="52"/>
      <c r="SYO7" s="52"/>
      <c r="SYP7" s="52"/>
      <c r="SYQ7" s="52"/>
      <c r="SYR7" s="52"/>
      <c r="SYS7" s="52"/>
      <c r="SYT7" s="52"/>
      <c r="SYU7" s="52"/>
      <c r="SYV7" s="52"/>
      <c r="SYW7" s="52"/>
      <c r="SYX7" s="52"/>
      <c r="SYY7" s="52"/>
      <c r="SYZ7" s="52"/>
      <c r="SZA7" s="52"/>
      <c r="SZB7" s="52"/>
      <c r="SZC7" s="52"/>
      <c r="SZD7" s="52"/>
      <c r="SZE7" s="52"/>
      <c r="SZF7" s="52"/>
      <c r="SZG7" s="52"/>
      <c r="SZH7" s="52"/>
      <c r="SZI7" s="52"/>
      <c r="SZJ7" s="52"/>
      <c r="SZK7" s="52"/>
      <c r="SZL7" s="52"/>
      <c r="SZM7" s="52"/>
      <c r="SZN7" s="52"/>
      <c r="SZO7" s="52"/>
      <c r="SZP7" s="52"/>
      <c r="SZQ7" s="52"/>
      <c r="SZR7" s="52"/>
      <c r="SZS7" s="52"/>
      <c r="SZT7" s="52"/>
      <c r="SZU7" s="52"/>
      <c r="SZV7" s="52"/>
      <c r="SZW7" s="52"/>
      <c r="SZX7" s="52"/>
      <c r="SZY7" s="52"/>
      <c r="SZZ7" s="52"/>
      <c r="TAA7" s="52"/>
      <c r="TAB7" s="52"/>
      <c r="TAC7" s="52"/>
      <c r="TAD7" s="52"/>
      <c r="TAE7" s="52"/>
      <c r="TAF7" s="52"/>
      <c r="TAG7" s="52"/>
      <c r="TAH7" s="52"/>
      <c r="TAI7" s="52"/>
      <c r="TAJ7" s="52"/>
      <c r="TAK7" s="52"/>
      <c r="TAL7" s="52"/>
      <c r="TAM7" s="52"/>
      <c r="TAN7" s="52"/>
      <c r="TAO7" s="52"/>
      <c r="TAP7" s="52"/>
      <c r="TAQ7" s="52"/>
      <c r="TAR7" s="52"/>
      <c r="TAS7" s="52"/>
      <c r="TAT7" s="52"/>
      <c r="TAU7" s="52"/>
      <c r="TAV7" s="52"/>
      <c r="TAW7" s="52"/>
      <c r="TAX7" s="52"/>
      <c r="TAY7" s="52"/>
      <c r="TAZ7" s="52"/>
      <c r="TBA7" s="52"/>
      <c r="TBB7" s="52"/>
      <c r="TBC7" s="52"/>
      <c r="TBD7" s="52"/>
      <c r="TBE7" s="52"/>
      <c r="TBF7" s="52"/>
      <c r="TBG7" s="52"/>
      <c r="TBH7" s="52"/>
      <c r="TBI7" s="52"/>
      <c r="TBJ7" s="52"/>
      <c r="TBK7" s="52"/>
      <c r="TBL7" s="52"/>
      <c r="TBM7" s="52"/>
      <c r="TBN7" s="52"/>
      <c r="TBO7" s="52"/>
      <c r="TBP7" s="52"/>
      <c r="TBQ7" s="52"/>
      <c r="TBR7" s="52"/>
      <c r="TBS7" s="52"/>
      <c r="TBT7" s="52"/>
      <c r="TBU7" s="52"/>
      <c r="TBV7" s="52"/>
      <c r="TBW7" s="52"/>
      <c r="TBX7" s="52"/>
      <c r="TBY7" s="52"/>
      <c r="TBZ7" s="52"/>
      <c r="TCA7" s="52"/>
      <c r="TCB7" s="52"/>
      <c r="TCC7" s="52"/>
      <c r="TCD7" s="52"/>
      <c r="TCE7" s="52"/>
      <c r="TCF7" s="52"/>
      <c r="TCG7" s="52"/>
      <c r="TCH7" s="52"/>
      <c r="TCI7" s="52"/>
      <c r="TCJ7" s="52"/>
      <c r="TCK7" s="52"/>
      <c r="TCL7" s="52"/>
      <c r="TCM7" s="52"/>
      <c r="TCN7" s="52"/>
      <c r="TCO7" s="52"/>
      <c r="TCP7" s="52"/>
      <c r="TCQ7" s="52"/>
      <c r="TCR7" s="52"/>
      <c r="TCS7" s="52"/>
      <c r="TCT7" s="52"/>
      <c r="TCU7" s="52"/>
      <c r="TCV7" s="52"/>
      <c r="TCW7" s="52"/>
      <c r="TCX7" s="52"/>
      <c r="TCY7" s="52"/>
      <c r="TCZ7" s="52"/>
      <c r="TDA7" s="52"/>
      <c r="TDB7" s="52"/>
      <c r="TDC7" s="52"/>
      <c r="TDD7" s="52"/>
      <c r="TDE7" s="52"/>
      <c r="TDF7" s="52"/>
      <c r="TDG7" s="52"/>
      <c r="TDH7" s="52"/>
      <c r="TDI7" s="52"/>
      <c r="TDJ7" s="52"/>
      <c r="TDK7" s="52"/>
      <c r="TDL7" s="52"/>
      <c r="TDM7" s="52"/>
      <c r="TDN7" s="52"/>
      <c r="TDO7" s="52"/>
      <c r="TDP7" s="52"/>
      <c r="TDQ7" s="52"/>
      <c r="TDR7" s="52"/>
      <c r="TDS7" s="52"/>
      <c r="TDT7" s="52"/>
      <c r="TDU7" s="52"/>
      <c r="TDV7" s="52"/>
      <c r="TDW7" s="52"/>
      <c r="TDX7" s="52"/>
      <c r="TDY7" s="52"/>
      <c r="TDZ7" s="52"/>
      <c r="TEA7" s="52"/>
      <c r="TEB7" s="52"/>
      <c r="TEC7" s="52"/>
      <c r="TED7" s="52"/>
      <c r="TEE7" s="52"/>
      <c r="TEF7" s="52"/>
      <c r="TEG7" s="52"/>
      <c r="TEH7" s="52"/>
      <c r="TEI7" s="52"/>
      <c r="TEJ7" s="52"/>
      <c r="TEK7" s="52"/>
      <c r="TEL7" s="52"/>
      <c r="TEM7" s="52"/>
      <c r="TEN7" s="52"/>
      <c r="TEO7" s="52"/>
      <c r="TEP7" s="52"/>
      <c r="TEQ7" s="52"/>
      <c r="TER7" s="52"/>
      <c r="TES7" s="52"/>
      <c r="TET7" s="52"/>
      <c r="TEU7" s="52"/>
      <c r="TEV7" s="52"/>
      <c r="TEW7" s="52"/>
      <c r="TEX7" s="52"/>
      <c r="TEY7" s="52"/>
      <c r="TEZ7" s="52"/>
      <c r="TFA7" s="52"/>
      <c r="TFB7" s="52"/>
      <c r="TFC7" s="52"/>
      <c r="TFD7" s="52"/>
      <c r="TFE7" s="52"/>
      <c r="TFF7" s="52"/>
      <c r="TFG7" s="52"/>
      <c r="TFH7" s="52"/>
      <c r="TFI7" s="52"/>
      <c r="TFJ7" s="52"/>
      <c r="TFK7" s="52"/>
      <c r="TFL7" s="52"/>
      <c r="TFM7" s="52"/>
      <c r="TFN7" s="52"/>
      <c r="TFO7" s="52"/>
      <c r="TFP7" s="52"/>
      <c r="TFQ7" s="52"/>
      <c r="TFR7" s="52"/>
      <c r="TFS7" s="52"/>
      <c r="TFT7" s="52"/>
      <c r="TFU7" s="52"/>
      <c r="TFV7" s="52"/>
      <c r="TFW7" s="52"/>
      <c r="TFX7" s="52"/>
      <c r="TFY7" s="52"/>
      <c r="TFZ7" s="52"/>
      <c r="TGA7" s="52"/>
      <c r="TGB7" s="52"/>
      <c r="TGC7" s="52"/>
      <c r="TGD7" s="52"/>
      <c r="TGE7" s="52"/>
      <c r="TGF7" s="52"/>
      <c r="TGG7" s="52"/>
      <c r="TGH7" s="52"/>
      <c r="TGI7" s="52"/>
      <c r="TGJ7" s="52"/>
      <c r="TGK7" s="52"/>
      <c r="TGL7" s="52"/>
      <c r="TGM7" s="52"/>
      <c r="TGN7" s="52"/>
      <c r="TGO7" s="52"/>
      <c r="TGP7" s="52"/>
      <c r="TGQ7" s="52"/>
      <c r="TGR7" s="52"/>
      <c r="TGS7" s="52"/>
      <c r="TGT7" s="52"/>
      <c r="TGU7" s="52"/>
      <c r="TGV7" s="52"/>
      <c r="TGW7" s="52"/>
      <c r="TGX7" s="52"/>
      <c r="TGY7" s="52"/>
      <c r="TGZ7" s="52"/>
      <c r="THA7" s="52"/>
      <c r="THB7" s="52"/>
      <c r="THC7" s="52"/>
      <c r="THD7" s="52"/>
      <c r="THE7" s="52"/>
      <c r="THF7" s="52"/>
      <c r="THG7" s="52"/>
      <c r="THH7" s="52"/>
      <c r="THI7" s="52"/>
      <c r="THJ7" s="52"/>
      <c r="THK7" s="52"/>
      <c r="THL7" s="52"/>
      <c r="THM7" s="52"/>
      <c r="THN7" s="52"/>
      <c r="THO7" s="52"/>
      <c r="THP7" s="52"/>
      <c r="THQ7" s="52"/>
      <c r="THR7" s="52"/>
      <c r="THS7" s="52"/>
      <c r="THT7" s="52"/>
      <c r="THU7" s="52"/>
      <c r="THV7" s="52"/>
      <c r="THW7" s="52"/>
      <c r="THX7" s="52"/>
      <c r="THY7" s="52"/>
      <c r="THZ7" s="52"/>
      <c r="TIA7" s="52"/>
      <c r="TIB7" s="52"/>
      <c r="TIC7" s="52"/>
      <c r="TID7" s="52"/>
      <c r="TIE7" s="52"/>
      <c r="TIF7" s="52"/>
      <c r="TIG7" s="52"/>
      <c r="TIH7" s="52"/>
      <c r="TII7" s="52"/>
      <c r="TIJ7" s="52"/>
      <c r="TIK7" s="52"/>
      <c r="TIL7" s="52"/>
      <c r="TIM7" s="52"/>
      <c r="TIN7" s="52"/>
      <c r="TIO7" s="52"/>
      <c r="TIP7" s="52"/>
      <c r="TIQ7" s="52"/>
      <c r="TIR7" s="52"/>
      <c r="TIS7" s="52"/>
      <c r="TIT7" s="52"/>
      <c r="TIU7" s="52"/>
      <c r="TIV7" s="52"/>
      <c r="TIW7" s="52"/>
      <c r="TIX7" s="52"/>
      <c r="TIY7" s="52"/>
      <c r="TIZ7" s="52"/>
      <c r="TJA7" s="52"/>
      <c r="TJB7" s="52"/>
      <c r="TJC7" s="52"/>
      <c r="TJD7" s="52"/>
      <c r="TJE7" s="52"/>
      <c r="TJF7" s="52"/>
      <c r="TJG7" s="52"/>
      <c r="TJH7" s="52"/>
      <c r="TJI7" s="52"/>
      <c r="TJJ7" s="52"/>
      <c r="TJK7" s="52"/>
      <c r="TJL7" s="52"/>
      <c r="TJM7" s="52"/>
      <c r="TJN7" s="52"/>
      <c r="TJO7" s="52"/>
      <c r="TJP7" s="52"/>
      <c r="TJQ7" s="52"/>
      <c r="TJR7" s="52"/>
      <c r="TJS7" s="52"/>
      <c r="TJT7" s="52"/>
      <c r="TJU7" s="52"/>
      <c r="TJV7" s="52"/>
      <c r="TJW7" s="52"/>
      <c r="TJX7" s="52"/>
      <c r="TJY7" s="52"/>
      <c r="TJZ7" s="52"/>
      <c r="TKA7" s="52"/>
      <c r="TKB7" s="52"/>
      <c r="TKC7" s="52"/>
      <c r="TKD7" s="52"/>
      <c r="TKE7" s="52"/>
      <c r="TKF7" s="52"/>
      <c r="TKG7" s="52"/>
      <c r="TKH7" s="52"/>
      <c r="TKI7" s="52"/>
      <c r="TKJ7" s="52"/>
      <c r="TKK7" s="52"/>
      <c r="TKL7" s="52"/>
      <c r="TKM7" s="52"/>
      <c r="TKN7" s="52"/>
      <c r="TKO7" s="52"/>
      <c r="TKP7" s="52"/>
      <c r="TKQ7" s="52"/>
      <c r="TKR7" s="52"/>
      <c r="TKS7" s="52"/>
      <c r="TKT7" s="52"/>
      <c r="TKU7" s="52"/>
      <c r="TKV7" s="52"/>
      <c r="TKW7" s="52"/>
      <c r="TKX7" s="52"/>
      <c r="TKY7" s="52"/>
      <c r="TKZ7" s="52"/>
      <c r="TLA7" s="52"/>
      <c r="TLB7" s="52"/>
      <c r="TLC7" s="52"/>
      <c r="TLD7" s="52"/>
      <c r="TLE7" s="52"/>
      <c r="TLF7" s="52"/>
      <c r="TLG7" s="52"/>
      <c r="TLH7" s="52"/>
      <c r="TLI7" s="52"/>
      <c r="TLJ7" s="52"/>
      <c r="TLK7" s="52"/>
      <c r="TLL7" s="52"/>
      <c r="TLM7" s="52"/>
      <c r="TLN7" s="52"/>
      <c r="TLO7" s="52"/>
      <c r="TLP7" s="52"/>
      <c r="TLQ7" s="52"/>
      <c r="TLR7" s="52"/>
      <c r="TLS7" s="52"/>
      <c r="TLT7" s="52"/>
      <c r="TLU7" s="52"/>
      <c r="TLV7" s="52"/>
      <c r="TLW7" s="52"/>
      <c r="TLX7" s="52"/>
      <c r="TLY7" s="52"/>
      <c r="TLZ7" s="52"/>
      <c r="TMA7" s="52"/>
      <c r="TMB7" s="52"/>
      <c r="TMC7" s="52"/>
      <c r="TMD7" s="52"/>
      <c r="TME7" s="52"/>
      <c r="TMF7" s="52"/>
      <c r="TMG7" s="52"/>
      <c r="TMH7" s="52"/>
      <c r="TMI7" s="52"/>
      <c r="TMJ7" s="52"/>
      <c r="TMK7" s="52"/>
      <c r="TML7" s="52"/>
      <c r="TMM7" s="52"/>
      <c r="TMN7" s="52"/>
      <c r="TMO7" s="52"/>
      <c r="TMP7" s="52"/>
      <c r="TMQ7" s="52"/>
      <c r="TMR7" s="52"/>
      <c r="TMS7" s="52"/>
      <c r="TMT7" s="52"/>
      <c r="TMU7" s="52"/>
      <c r="TMV7" s="52"/>
      <c r="TMW7" s="52"/>
      <c r="TMX7" s="52"/>
      <c r="TMY7" s="52"/>
      <c r="TMZ7" s="52"/>
      <c r="TNA7" s="52"/>
      <c r="TNB7" s="52"/>
      <c r="TNC7" s="52"/>
      <c r="TND7" s="52"/>
      <c r="TNE7" s="52"/>
      <c r="TNF7" s="52"/>
      <c r="TNG7" s="52"/>
      <c r="TNH7" s="52"/>
      <c r="TNI7" s="52"/>
      <c r="TNJ7" s="52"/>
      <c r="TNK7" s="52"/>
      <c r="TNL7" s="52"/>
      <c r="TNM7" s="52"/>
      <c r="TNN7" s="52"/>
      <c r="TNO7" s="52"/>
      <c r="TNP7" s="52"/>
      <c r="TNQ7" s="52"/>
      <c r="TNR7" s="52"/>
      <c r="TNS7" s="52"/>
      <c r="TNT7" s="52"/>
      <c r="TNU7" s="52"/>
      <c r="TNV7" s="52"/>
      <c r="TNW7" s="52"/>
      <c r="TNX7" s="52"/>
      <c r="TNY7" s="52"/>
      <c r="TNZ7" s="52"/>
      <c r="TOA7" s="52"/>
      <c r="TOB7" s="52"/>
      <c r="TOC7" s="52"/>
      <c r="TOD7" s="52"/>
      <c r="TOE7" s="52"/>
      <c r="TOF7" s="52"/>
      <c r="TOG7" s="52"/>
      <c r="TOH7" s="52"/>
      <c r="TOI7" s="52"/>
      <c r="TOJ7" s="52"/>
      <c r="TOK7" s="52"/>
      <c r="TOL7" s="52"/>
      <c r="TOM7" s="52"/>
      <c r="TON7" s="52"/>
      <c r="TOO7" s="52"/>
      <c r="TOP7" s="52"/>
      <c r="TOQ7" s="52"/>
      <c r="TOR7" s="52"/>
      <c r="TOS7" s="52"/>
      <c r="TOT7" s="52"/>
      <c r="TOU7" s="52"/>
      <c r="TOV7" s="52"/>
      <c r="TOW7" s="52"/>
      <c r="TOX7" s="52"/>
      <c r="TOY7" s="52"/>
      <c r="TOZ7" s="52"/>
      <c r="TPA7" s="52"/>
      <c r="TPB7" s="52"/>
      <c r="TPC7" s="52"/>
      <c r="TPD7" s="52"/>
      <c r="TPE7" s="52"/>
      <c r="TPF7" s="52"/>
      <c r="TPG7" s="52"/>
      <c r="TPH7" s="52"/>
      <c r="TPI7" s="52"/>
      <c r="TPJ7" s="52"/>
      <c r="TPK7" s="52"/>
      <c r="TPL7" s="52"/>
      <c r="TPM7" s="52"/>
      <c r="TPN7" s="52"/>
      <c r="TPO7" s="52"/>
      <c r="TPP7" s="52"/>
      <c r="TPQ7" s="52"/>
      <c r="TPR7" s="52"/>
      <c r="TPS7" s="52"/>
      <c r="TPT7" s="52"/>
      <c r="TPU7" s="52"/>
      <c r="TPV7" s="52"/>
      <c r="TPW7" s="52"/>
      <c r="TPX7" s="52"/>
      <c r="TPY7" s="52"/>
      <c r="TPZ7" s="52"/>
      <c r="TQA7" s="52"/>
      <c r="TQB7" s="52"/>
      <c r="TQC7" s="52"/>
      <c r="TQD7" s="52"/>
      <c r="TQE7" s="52"/>
      <c r="TQF7" s="52"/>
      <c r="TQG7" s="52"/>
      <c r="TQH7" s="52"/>
      <c r="TQI7" s="52"/>
      <c r="TQJ7" s="52"/>
      <c r="TQK7" s="52"/>
      <c r="TQL7" s="52"/>
      <c r="TQM7" s="52"/>
      <c r="TQN7" s="52"/>
      <c r="TQO7" s="52"/>
      <c r="TQP7" s="52"/>
      <c r="TQQ7" s="52"/>
      <c r="TQR7" s="52"/>
      <c r="TQS7" s="52"/>
      <c r="TQT7" s="52"/>
      <c r="TQU7" s="52"/>
      <c r="TQV7" s="52"/>
      <c r="TQW7" s="52"/>
      <c r="TQX7" s="52"/>
      <c r="TQY7" s="52"/>
      <c r="TQZ7" s="52"/>
      <c r="TRA7" s="52"/>
      <c r="TRB7" s="52"/>
      <c r="TRC7" s="52"/>
      <c r="TRD7" s="52"/>
      <c r="TRE7" s="52"/>
      <c r="TRF7" s="52"/>
      <c r="TRG7" s="52"/>
      <c r="TRH7" s="52"/>
      <c r="TRI7" s="52"/>
      <c r="TRJ7" s="52"/>
      <c r="TRK7" s="52"/>
      <c r="TRL7" s="52"/>
      <c r="TRM7" s="52"/>
      <c r="TRN7" s="52"/>
      <c r="TRO7" s="52"/>
      <c r="TRP7" s="52"/>
      <c r="TRQ7" s="52"/>
      <c r="TRR7" s="52"/>
      <c r="TRS7" s="52"/>
      <c r="TRT7" s="52"/>
      <c r="TRU7" s="52"/>
      <c r="TRV7" s="52"/>
      <c r="TRW7" s="52"/>
      <c r="TRX7" s="52"/>
      <c r="TRY7" s="52"/>
      <c r="TRZ7" s="52"/>
      <c r="TSA7" s="52"/>
      <c r="TSB7" s="52"/>
      <c r="TSC7" s="52"/>
      <c r="TSD7" s="52"/>
      <c r="TSE7" s="52"/>
      <c r="TSF7" s="52"/>
      <c r="TSG7" s="52"/>
      <c r="TSH7" s="52"/>
      <c r="TSI7" s="52"/>
      <c r="TSJ7" s="52"/>
      <c r="TSK7" s="52"/>
      <c r="TSL7" s="52"/>
      <c r="TSM7" s="52"/>
      <c r="TSN7" s="52"/>
      <c r="TSO7" s="52"/>
      <c r="TSP7" s="52"/>
      <c r="TSQ7" s="52"/>
      <c r="TSR7" s="52"/>
      <c r="TSS7" s="52"/>
      <c r="TST7" s="52"/>
      <c r="TSU7" s="52"/>
      <c r="TSV7" s="52"/>
      <c r="TSW7" s="52"/>
      <c r="TSX7" s="52"/>
      <c r="TSY7" s="52"/>
      <c r="TSZ7" s="52"/>
      <c r="TTA7" s="52"/>
      <c r="TTB7" s="52"/>
      <c r="TTC7" s="52"/>
      <c r="TTD7" s="52"/>
      <c r="TTE7" s="52"/>
      <c r="TTF7" s="52"/>
      <c r="TTG7" s="52"/>
      <c r="TTH7" s="52"/>
      <c r="TTI7" s="52"/>
      <c r="TTJ7" s="52"/>
      <c r="TTK7" s="52"/>
      <c r="TTL7" s="52"/>
      <c r="TTM7" s="52"/>
      <c r="TTN7" s="52"/>
      <c r="TTO7" s="52"/>
      <c r="TTP7" s="52"/>
      <c r="TTQ7" s="52"/>
      <c r="TTR7" s="52"/>
      <c r="TTS7" s="52"/>
      <c r="TTT7" s="52"/>
      <c r="TTU7" s="52"/>
      <c r="TTV7" s="52"/>
      <c r="TTW7" s="52"/>
      <c r="TTX7" s="52"/>
      <c r="TTY7" s="52"/>
      <c r="TTZ7" s="52"/>
      <c r="TUA7" s="52"/>
      <c r="TUB7" s="52"/>
      <c r="TUC7" s="52"/>
      <c r="TUD7" s="52"/>
      <c r="TUE7" s="52"/>
      <c r="TUF7" s="52"/>
      <c r="TUG7" s="52"/>
      <c r="TUH7" s="52"/>
      <c r="TUI7" s="52"/>
      <c r="TUJ7" s="52"/>
      <c r="TUK7" s="52"/>
      <c r="TUL7" s="52"/>
      <c r="TUM7" s="52"/>
      <c r="TUN7" s="52"/>
      <c r="TUO7" s="52"/>
      <c r="TUP7" s="52"/>
      <c r="TUQ7" s="52"/>
      <c r="TUR7" s="52"/>
      <c r="TUS7" s="52"/>
      <c r="TUT7" s="52"/>
      <c r="TUU7" s="52"/>
      <c r="TUV7" s="52"/>
      <c r="TUW7" s="52"/>
      <c r="TUX7" s="52"/>
      <c r="TUY7" s="52"/>
      <c r="TUZ7" s="52"/>
      <c r="TVA7" s="52"/>
      <c r="TVB7" s="52"/>
      <c r="TVC7" s="52"/>
      <c r="TVD7" s="52"/>
      <c r="TVE7" s="52"/>
      <c r="TVF7" s="52"/>
      <c r="TVG7" s="52"/>
      <c r="TVH7" s="52"/>
      <c r="TVI7" s="52"/>
      <c r="TVJ7" s="52"/>
      <c r="TVK7" s="52"/>
      <c r="TVL7" s="52"/>
      <c r="TVM7" s="52"/>
      <c r="TVN7" s="52"/>
      <c r="TVO7" s="52"/>
      <c r="TVP7" s="52"/>
      <c r="TVQ7" s="52"/>
      <c r="TVR7" s="52"/>
      <c r="TVS7" s="52"/>
      <c r="TVT7" s="52"/>
      <c r="TVU7" s="52"/>
      <c r="TVV7" s="52"/>
      <c r="TVW7" s="52"/>
      <c r="TVX7" s="52"/>
      <c r="TVY7" s="52"/>
      <c r="TVZ7" s="52"/>
      <c r="TWA7" s="52"/>
      <c r="TWB7" s="52"/>
      <c r="TWC7" s="52"/>
      <c r="TWD7" s="52"/>
      <c r="TWE7" s="52"/>
      <c r="TWF7" s="52"/>
      <c r="TWG7" s="52"/>
      <c r="TWH7" s="52"/>
      <c r="TWI7" s="52"/>
      <c r="TWJ7" s="52"/>
      <c r="TWK7" s="52"/>
      <c r="TWL7" s="52"/>
      <c r="TWM7" s="52"/>
      <c r="TWN7" s="52"/>
      <c r="TWO7" s="52"/>
      <c r="TWP7" s="52"/>
      <c r="TWQ7" s="52"/>
      <c r="TWR7" s="52"/>
      <c r="TWS7" s="52"/>
      <c r="TWT7" s="52"/>
      <c r="TWU7" s="52"/>
      <c r="TWV7" s="52"/>
      <c r="TWW7" s="52"/>
      <c r="TWX7" s="52"/>
      <c r="TWY7" s="52"/>
      <c r="TWZ7" s="52"/>
      <c r="TXA7" s="52"/>
      <c r="TXB7" s="52"/>
      <c r="TXC7" s="52"/>
      <c r="TXD7" s="52"/>
      <c r="TXE7" s="52"/>
      <c r="TXF7" s="52"/>
      <c r="TXG7" s="52"/>
      <c r="TXH7" s="52"/>
      <c r="TXI7" s="52"/>
      <c r="TXJ7" s="52"/>
      <c r="TXK7" s="52"/>
      <c r="TXL7" s="52"/>
      <c r="TXM7" s="52"/>
      <c r="TXN7" s="52"/>
      <c r="TXO7" s="52"/>
      <c r="TXP7" s="52"/>
      <c r="TXQ7" s="52"/>
      <c r="TXR7" s="52"/>
      <c r="TXS7" s="52"/>
      <c r="TXT7" s="52"/>
      <c r="TXU7" s="52"/>
      <c r="TXV7" s="52"/>
      <c r="TXW7" s="52"/>
      <c r="TXX7" s="52"/>
      <c r="TXY7" s="52"/>
      <c r="TXZ7" s="52"/>
      <c r="TYA7" s="52"/>
      <c r="TYB7" s="52"/>
      <c r="TYC7" s="52"/>
      <c r="TYD7" s="52"/>
      <c r="TYE7" s="52"/>
      <c r="TYF7" s="52"/>
      <c r="TYG7" s="52"/>
      <c r="TYH7" s="52"/>
      <c r="TYI7" s="52"/>
      <c r="TYJ7" s="52"/>
      <c r="TYK7" s="52"/>
      <c r="TYL7" s="52"/>
      <c r="TYM7" s="52"/>
      <c r="TYN7" s="52"/>
      <c r="TYO7" s="52"/>
      <c r="TYP7" s="52"/>
      <c r="TYQ7" s="52"/>
      <c r="TYR7" s="52"/>
      <c r="TYS7" s="52"/>
      <c r="TYT7" s="52"/>
      <c r="TYU7" s="52"/>
      <c r="TYV7" s="52"/>
      <c r="TYW7" s="52"/>
      <c r="TYX7" s="52"/>
      <c r="TYY7" s="52"/>
      <c r="TYZ7" s="52"/>
      <c r="TZA7" s="52"/>
      <c r="TZB7" s="52"/>
      <c r="TZC7" s="52"/>
      <c r="TZD7" s="52"/>
      <c r="TZE7" s="52"/>
      <c r="TZF7" s="52"/>
      <c r="TZG7" s="52"/>
      <c r="TZH7" s="52"/>
      <c r="TZI7" s="52"/>
      <c r="TZJ7" s="52"/>
      <c r="TZK7" s="52"/>
      <c r="TZL7" s="52"/>
      <c r="TZM7" s="52"/>
      <c r="TZN7" s="52"/>
      <c r="TZO7" s="52"/>
      <c r="TZP7" s="52"/>
      <c r="TZQ7" s="52"/>
      <c r="TZR7" s="52"/>
      <c r="TZS7" s="52"/>
      <c r="TZT7" s="52"/>
      <c r="TZU7" s="52"/>
      <c r="TZV7" s="52"/>
      <c r="TZW7" s="52"/>
      <c r="TZX7" s="52"/>
      <c r="TZY7" s="52"/>
      <c r="TZZ7" s="52"/>
      <c r="UAA7" s="52"/>
      <c r="UAB7" s="52"/>
      <c r="UAC7" s="52"/>
      <c r="UAD7" s="52"/>
      <c r="UAE7" s="52"/>
      <c r="UAF7" s="52"/>
      <c r="UAG7" s="52"/>
      <c r="UAH7" s="52"/>
      <c r="UAI7" s="52"/>
      <c r="UAJ7" s="52"/>
      <c r="UAK7" s="52"/>
      <c r="UAL7" s="52"/>
      <c r="UAM7" s="52"/>
      <c r="UAN7" s="52"/>
      <c r="UAO7" s="52"/>
      <c r="UAP7" s="52"/>
      <c r="UAQ7" s="52"/>
      <c r="UAR7" s="52"/>
      <c r="UAS7" s="52"/>
      <c r="UAT7" s="52"/>
      <c r="UAU7" s="52"/>
      <c r="UAV7" s="52"/>
      <c r="UAW7" s="52"/>
      <c r="UAX7" s="52"/>
      <c r="UAY7" s="52"/>
      <c r="UAZ7" s="52"/>
      <c r="UBA7" s="52"/>
      <c r="UBB7" s="52"/>
      <c r="UBC7" s="52"/>
      <c r="UBD7" s="52"/>
      <c r="UBE7" s="52"/>
      <c r="UBF7" s="52"/>
      <c r="UBG7" s="52"/>
      <c r="UBH7" s="52"/>
      <c r="UBI7" s="52"/>
      <c r="UBJ7" s="52"/>
      <c r="UBK7" s="52"/>
      <c r="UBL7" s="52"/>
      <c r="UBM7" s="52"/>
      <c r="UBN7" s="52"/>
      <c r="UBO7" s="52"/>
      <c r="UBP7" s="52"/>
      <c r="UBQ7" s="52"/>
      <c r="UBR7" s="52"/>
      <c r="UBS7" s="52"/>
      <c r="UBT7" s="52"/>
      <c r="UBU7" s="52"/>
      <c r="UBV7" s="52"/>
      <c r="UBW7" s="52"/>
      <c r="UBX7" s="52"/>
      <c r="UBY7" s="52"/>
      <c r="UBZ7" s="52"/>
      <c r="UCA7" s="52"/>
      <c r="UCB7" s="52"/>
      <c r="UCC7" s="52"/>
      <c r="UCD7" s="52"/>
      <c r="UCE7" s="52"/>
      <c r="UCF7" s="52"/>
      <c r="UCG7" s="52"/>
      <c r="UCH7" s="52"/>
      <c r="UCI7" s="52"/>
      <c r="UCJ7" s="52"/>
      <c r="UCK7" s="52"/>
      <c r="UCL7" s="52"/>
      <c r="UCM7" s="52"/>
      <c r="UCN7" s="52"/>
      <c r="UCO7" s="52"/>
      <c r="UCP7" s="52"/>
      <c r="UCQ7" s="52"/>
      <c r="UCR7" s="52"/>
      <c r="UCS7" s="52"/>
      <c r="UCT7" s="52"/>
      <c r="UCU7" s="52"/>
      <c r="UCV7" s="52"/>
      <c r="UCW7" s="52"/>
      <c r="UCX7" s="52"/>
      <c r="UCY7" s="52"/>
      <c r="UCZ7" s="52"/>
      <c r="UDA7" s="52"/>
      <c r="UDB7" s="52"/>
      <c r="UDC7" s="52"/>
      <c r="UDD7" s="52"/>
      <c r="UDE7" s="52"/>
      <c r="UDF7" s="52"/>
      <c r="UDG7" s="52"/>
      <c r="UDH7" s="52"/>
      <c r="UDI7" s="52"/>
      <c r="UDJ7" s="52"/>
      <c r="UDK7" s="52"/>
      <c r="UDL7" s="52"/>
      <c r="UDM7" s="52"/>
      <c r="UDN7" s="52"/>
      <c r="UDO7" s="52"/>
      <c r="UDP7" s="52"/>
      <c r="UDQ7" s="52"/>
      <c r="UDR7" s="52"/>
      <c r="UDS7" s="52"/>
      <c r="UDT7" s="52"/>
      <c r="UDU7" s="52"/>
      <c r="UDV7" s="52"/>
      <c r="UDW7" s="52"/>
      <c r="UDX7" s="52"/>
      <c r="UDY7" s="52"/>
      <c r="UDZ7" s="52"/>
      <c r="UEA7" s="52"/>
      <c r="UEB7" s="52"/>
      <c r="UEC7" s="52"/>
      <c r="UED7" s="52"/>
      <c r="UEE7" s="52"/>
      <c r="UEF7" s="52"/>
      <c r="UEG7" s="52"/>
      <c r="UEH7" s="52"/>
      <c r="UEI7" s="52"/>
      <c r="UEJ7" s="52"/>
      <c r="UEK7" s="52"/>
      <c r="UEL7" s="52"/>
      <c r="UEM7" s="52"/>
      <c r="UEN7" s="52"/>
      <c r="UEO7" s="52"/>
      <c r="UEP7" s="52"/>
      <c r="UEQ7" s="52"/>
      <c r="UER7" s="52"/>
      <c r="UES7" s="52"/>
      <c r="UET7" s="52"/>
      <c r="UEU7" s="52"/>
      <c r="UEV7" s="52"/>
      <c r="UEW7" s="52"/>
      <c r="UEX7" s="52"/>
      <c r="UEY7" s="52"/>
      <c r="UEZ7" s="52"/>
      <c r="UFA7" s="52"/>
      <c r="UFB7" s="52"/>
      <c r="UFC7" s="52"/>
      <c r="UFD7" s="52"/>
      <c r="UFE7" s="52"/>
      <c r="UFF7" s="52"/>
      <c r="UFG7" s="52"/>
      <c r="UFH7" s="52"/>
      <c r="UFI7" s="52"/>
      <c r="UFJ7" s="52"/>
      <c r="UFK7" s="52"/>
      <c r="UFL7" s="52"/>
      <c r="UFM7" s="52"/>
      <c r="UFN7" s="52"/>
      <c r="UFO7" s="52"/>
      <c r="UFP7" s="52"/>
      <c r="UFQ7" s="52"/>
      <c r="UFR7" s="52"/>
      <c r="UFS7" s="52"/>
      <c r="UFT7" s="52"/>
      <c r="UFU7" s="52"/>
      <c r="UFV7" s="52"/>
      <c r="UFW7" s="52"/>
      <c r="UFX7" s="52"/>
      <c r="UFY7" s="52"/>
      <c r="UFZ7" s="52"/>
      <c r="UGA7" s="52"/>
      <c r="UGB7" s="52"/>
      <c r="UGC7" s="52"/>
      <c r="UGD7" s="52"/>
      <c r="UGE7" s="52"/>
      <c r="UGF7" s="52"/>
      <c r="UGG7" s="52"/>
      <c r="UGH7" s="52"/>
      <c r="UGI7" s="52"/>
      <c r="UGJ7" s="52"/>
      <c r="UGK7" s="52"/>
      <c r="UGL7" s="52"/>
      <c r="UGM7" s="52"/>
      <c r="UGN7" s="52"/>
      <c r="UGO7" s="52"/>
      <c r="UGP7" s="52"/>
      <c r="UGQ7" s="52"/>
      <c r="UGR7" s="52"/>
      <c r="UGS7" s="52"/>
      <c r="UGT7" s="52"/>
      <c r="UGU7" s="52"/>
      <c r="UGV7" s="52"/>
      <c r="UGW7" s="52"/>
      <c r="UGX7" s="52"/>
      <c r="UGY7" s="52"/>
      <c r="UGZ7" s="52"/>
      <c r="UHA7" s="52"/>
      <c r="UHB7" s="52"/>
      <c r="UHC7" s="52"/>
      <c r="UHD7" s="52"/>
      <c r="UHE7" s="52"/>
      <c r="UHF7" s="52"/>
      <c r="UHG7" s="52"/>
      <c r="UHH7" s="52"/>
      <c r="UHI7" s="52"/>
      <c r="UHJ7" s="52"/>
      <c r="UHK7" s="52"/>
      <c r="UHL7" s="52"/>
      <c r="UHM7" s="52"/>
      <c r="UHN7" s="52"/>
      <c r="UHO7" s="52"/>
      <c r="UHP7" s="52"/>
      <c r="UHQ7" s="52"/>
      <c r="UHR7" s="52"/>
      <c r="UHS7" s="52"/>
      <c r="UHT7" s="52"/>
      <c r="UHU7" s="52"/>
      <c r="UHV7" s="52"/>
      <c r="UHW7" s="52"/>
      <c r="UHX7" s="52"/>
      <c r="UHY7" s="52"/>
      <c r="UHZ7" s="52"/>
      <c r="UIA7" s="52"/>
      <c r="UIB7" s="52"/>
      <c r="UIC7" s="52"/>
      <c r="UID7" s="52"/>
      <c r="UIE7" s="52"/>
      <c r="UIF7" s="52"/>
      <c r="UIG7" s="52"/>
      <c r="UIH7" s="52"/>
      <c r="UII7" s="52"/>
      <c r="UIJ7" s="52"/>
      <c r="UIK7" s="52"/>
      <c r="UIL7" s="52"/>
      <c r="UIM7" s="52"/>
      <c r="UIN7" s="52"/>
      <c r="UIO7" s="52"/>
      <c r="UIP7" s="52"/>
      <c r="UIQ7" s="52"/>
      <c r="UIR7" s="52"/>
      <c r="UIS7" s="52"/>
      <c r="UIT7" s="52"/>
      <c r="UIU7" s="52"/>
      <c r="UIV7" s="52"/>
      <c r="UIW7" s="52"/>
      <c r="UIX7" s="52"/>
      <c r="UIY7" s="52"/>
      <c r="UIZ7" s="52"/>
      <c r="UJA7" s="52"/>
      <c r="UJB7" s="52"/>
      <c r="UJC7" s="52"/>
      <c r="UJD7" s="52"/>
      <c r="UJE7" s="52"/>
      <c r="UJF7" s="52"/>
      <c r="UJG7" s="52"/>
      <c r="UJH7" s="52"/>
      <c r="UJI7" s="52"/>
      <c r="UJJ7" s="52"/>
      <c r="UJK7" s="52"/>
      <c r="UJL7" s="52"/>
      <c r="UJM7" s="52"/>
      <c r="UJN7" s="52"/>
      <c r="UJO7" s="52"/>
      <c r="UJP7" s="52"/>
      <c r="UJQ7" s="52"/>
      <c r="UJR7" s="52"/>
      <c r="UJS7" s="52"/>
      <c r="UJT7" s="52"/>
      <c r="UJU7" s="52"/>
      <c r="UJV7" s="52"/>
      <c r="UJW7" s="52"/>
      <c r="UJX7" s="52"/>
      <c r="UJY7" s="52"/>
      <c r="UJZ7" s="52"/>
      <c r="UKA7" s="52"/>
      <c r="UKB7" s="52"/>
      <c r="UKC7" s="52"/>
      <c r="UKD7" s="52"/>
      <c r="UKE7" s="52"/>
      <c r="UKF7" s="52"/>
      <c r="UKG7" s="52"/>
      <c r="UKH7" s="52"/>
      <c r="UKI7" s="52"/>
      <c r="UKJ7" s="52"/>
      <c r="UKK7" s="52"/>
      <c r="UKL7" s="52"/>
      <c r="UKM7" s="52"/>
      <c r="UKN7" s="52"/>
      <c r="UKO7" s="52"/>
      <c r="UKP7" s="52"/>
      <c r="UKQ7" s="52"/>
      <c r="UKR7" s="52"/>
      <c r="UKS7" s="52"/>
      <c r="UKT7" s="52"/>
      <c r="UKU7" s="52"/>
      <c r="UKV7" s="52"/>
      <c r="UKW7" s="52"/>
      <c r="UKX7" s="52"/>
      <c r="UKY7" s="52"/>
      <c r="UKZ7" s="52"/>
      <c r="ULA7" s="52"/>
      <c r="ULB7" s="52"/>
      <c r="ULC7" s="52"/>
      <c r="ULD7" s="52"/>
      <c r="ULE7" s="52"/>
      <c r="ULF7" s="52"/>
      <c r="ULG7" s="52"/>
      <c r="ULH7" s="52"/>
      <c r="ULI7" s="52"/>
      <c r="ULJ7" s="52"/>
      <c r="ULK7" s="52"/>
      <c r="ULL7" s="52"/>
      <c r="ULM7" s="52"/>
      <c r="ULN7" s="52"/>
      <c r="ULO7" s="52"/>
      <c r="ULP7" s="52"/>
      <c r="ULQ7" s="52"/>
      <c r="ULR7" s="52"/>
      <c r="ULS7" s="52"/>
      <c r="ULT7" s="52"/>
      <c r="ULU7" s="52"/>
      <c r="ULV7" s="52"/>
      <c r="ULW7" s="52"/>
      <c r="ULX7" s="52"/>
      <c r="ULY7" s="52"/>
      <c r="ULZ7" s="52"/>
      <c r="UMA7" s="52"/>
      <c r="UMB7" s="52"/>
      <c r="UMC7" s="52"/>
      <c r="UMD7" s="52"/>
      <c r="UME7" s="52"/>
      <c r="UMF7" s="52"/>
      <c r="UMG7" s="52"/>
      <c r="UMH7" s="52"/>
      <c r="UMI7" s="52"/>
      <c r="UMJ7" s="52"/>
      <c r="UMK7" s="52"/>
      <c r="UML7" s="52"/>
      <c r="UMM7" s="52"/>
      <c r="UMN7" s="52"/>
      <c r="UMO7" s="52"/>
      <c r="UMP7" s="52"/>
      <c r="UMQ7" s="52"/>
      <c r="UMR7" s="52"/>
      <c r="UMS7" s="52"/>
      <c r="UMT7" s="52"/>
      <c r="UMU7" s="52"/>
      <c r="UMV7" s="52"/>
      <c r="UMW7" s="52"/>
      <c r="UMX7" s="52"/>
      <c r="UMY7" s="52"/>
      <c r="UMZ7" s="52"/>
      <c r="UNA7" s="52"/>
      <c r="UNB7" s="52"/>
      <c r="UNC7" s="52"/>
      <c r="UND7" s="52"/>
      <c r="UNE7" s="52"/>
      <c r="UNF7" s="52"/>
      <c r="UNG7" s="52"/>
      <c r="UNH7" s="52"/>
      <c r="UNI7" s="52"/>
      <c r="UNJ7" s="52"/>
      <c r="UNK7" s="52"/>
      <c r="UNL7" s="52"/>
      <c r="UNM7" s="52"/>
      <c r="UNN7" s="52"/>
      <c r="UNO7" s="52"/>
      <c r="UNP7" s="52"/>
      <c r="UNQ7" s="52"/>
      <c r="UNR7" s="52"/>
      <c r="UNS7" s="52"/>
      <c r="UNT7" s="52"/>
      <c r="UNU7" s="52"/>
      <c r="UNV7" s="52"/>
      <c r="UNW7" s="52"/>
      <c r="UNX7" s="52"/>
      <c r="UNY7" s="52"/>
      <c r="UNZ7" s="52"/>
      <c r="UOA7" s="52"/>
      <c r="UOB7" s="52"/>
      <c r="UOC7" s="52"/>
      <c r="UOD7" s="52"/>
      <c r="UOE7" s="52"/>
      <c r="UOF7" s="52"/>
      <c r="UOG7" s="52"/>
      <c r="UOH7" s="52"/>
      <c r="UOI7" s="52"/>
      <c r="UOJ7" s="52"/>
      <c r="UOK7" s="52"/>
      <c r="UOL7" s="52"/>
      <c r="UOM7" s="52"/>
      <c r="UON7" s="52"/>
      <c r="UOO7" s="52"/>
      <c r="UOP7" s="52"/>
      <c r="UOQ7" s="52"/>
      <c r="UOR7" s="52"/>
      <c r="UOS7" s="52"/>
      <c r="UOT7" s="52"/>
      <c r="UOU7" s="52"/>
      <c r="UOV7" s="52"/>
      <c r="UOW7" s="52"/>
      <c r="UOX7" s="52"/>
      <c r="UOY7" s="52"/>
      <c r="UOZ7" s="52"/>
      <c r="UPA7" s="52"/>
      <c r="UPB7" s="52"/>
      <c r="UPC7" s="52"/>
      <c r="UPD7" s="52"/>
      <c r="UPE7" s="52"/>
      <c r="UPF7" s="52"/>
      <c r="UPG7" s="52"/>
      <c r="UPH7" s="52"/>
      <c r="UPI7" s="52"/>
      <c r="UPJ7" s="52"/>
      <c r="UPK7" s="52"/>
      <c r="UPL7" s="52"/>
      <c r="UPM7" s="52"/>
      <c r="UPN7" s="52"/>
      <c r="UPO7" s="52"/>
      <c r="UPP7" s="52"/>
      <c r="UPQ7" s="52"/>
      <c r="UPR7" s="52"/>
      <c r="UPS7" s="52"/>
      <c r="UPT7" s="52"/>
      <c r="UPU7" s="52"/>
      <c r="UPV7" s="52"/>
      <c r="UPW7" s="52"/>
      <c r="UPX7" s="52"/>
      <c r="UPY7" s="52"/>
      <c r="UPZ7" s="52"/>
      <c r="UQA7" s="52"/>
      <c r="UQB7" s="52"/>
      <c r="UQC7" s="52"/>
      <c r="UQD7" s="52"/>
      <c r="UQE7" s="52"/>
      <c r="UQF7" s="52"/>
      <c r="UQG7" s="52"/>
      <c r="UQH7" s="52"/>
      <c r="UQI7" s="52"/>
      <c r="UQJ7" s="52"/>
      <c r="UQK7" s="52"/>
      <c r="UQL7" s="52"/>
      <c r="UQM7" s="52"/>
      <c r="UQN7" s="52"/>
      <c r="UQO7" s="52"/>
      <c r="UQP7" s="52"/>
      <c r="UQQ7" s="52"/>
      <c r="UQR7" s="52"/>
      <c r="UQS7" s="52"/>
      <c r="UQT7" s="52"/>
      <c r="UQU7" s="52"/>
      <c r="UQV7" s="52"/>
      <c r="UQW7" s="52"/>
      <c r="UQX7" s="52"/>
      <c r="UQY7" s="52"/>
      <c r="UQZ7" s="52"/>
      <c r="URA7" s="52"/>
      <c r="URB7" s="52"/>
      <c r="URC7" s="52"/>
      <c r="URD7" s="52"/>
      <c r="URE7" s="52"/>
      <c r="URF7" s="52"/>
      <c r="URG7" s="52"/>
      <c r="URH7" s="52"/>
      <c r="URI7" s="52"/>
      <c r="URJ7" s="52"/>
      <c r="URK7" s="52"/>
      <c r="URL7" s="52"/>
      <c r="URM7" s="52"/>
      <c r="URN7" s="52"/>
      <c r="URO7" s="52"/>
      <c r="URP7" s="52"/>
      <c r="URQ7" s="52"/>
      <c r="URR7" s="52"/>
      <c r="URS7" s="52"/>
      <c r="URT7" s="52"/>
      <c r="URU7" s="52"/>
      <c r="URV7" s="52"/>
      <c r="URW7" s="52"/>
      <c r="URX7" s="52"/>
      <c r="URY7" s="52"/>
      <c r="URZ7" s="52"/>
      <c r="USA7" s="52"/>
      <c r="USB7" s="52"/>
      <c r="USC7" s="52"/>
      <c r="USD7" s="52"/>
      <c r="USE7" s="52"/>
      <c r="USF7" s="52"/>
      <c r="USG7" s="52"/>
      <c r="USH7" s="52"/>
      <c r="USI7" s="52"/>
      <c r="USJ7" s="52"/>
      <c r="USK7" s="52"/>
      <c r="USL7" s="52"/>
      <c r="USM7" s="52"/>
      <c r="USN7" s="52"/>
      <c r="USO7" s="52"/>
      <c r="USP7" s="52"/>
      <c r="USQ7" s="52"/>
      <c r="USR7" s="52"/>
      <c r="USS7" s="52"/>
      <c r="UST7" s="52"/>
      <c r="USU7" s="52"/>
      <c r="USV7" s="52"/>
      <c r="USW7" s="52"/>
      <c r="USX7" s="52"/>
      <c r="USY7" s="52"/>
      <c r="USZ7" s="52"/>
      <c r="UTA7" s="52"/>
      <c r="UTB7" s="52"/>
      <c r="UTC7" s="52"/>
      <c r="UTD7" s="52"/>
      <c r="UTE7" s="52"/>
      <c r="UTF7" s="52"/>
      <c r="UTG7" s="52"/>
      <c r="UTH7" s="52"/>
      <c r="UTI7" s="52"/>
      <c r="UTJ7" s="52"/>
      <c r="UTK7" s="52"/>
      <c r="UTL7" s="52"/>
      <c r="UTM7" s="52"/>
      <c r="UTN7" s="52"/>
      <c r="UTO7" s="52"/>
      <c r="UTP7" s="52"/>
      <c r="UTQ7" s="52"/>
      <c r="UTR7" s="52"/>
      <c r="UTS7" s="52"/>
      <c r="UTT7" s="52"/>
      <c r="UTU7" s="52"/>
      <c r="UTV7" s="52"/>
      <c r="UTW7" s="52"/>
      <c r="UTX7" s="52"/>
      <c r="UTY7" s="52"/>
      <c r="UTZ7" s="52"/>
      <c r="UUA7" s="52"/>
      <c r="UUB7" s="52"/>
      <c r="UUC7" s="52"/>
      <c r="UUD7" s="52"/>
      <c r="UUE7" s="52"/>
      <c r="UUF7" s="52"/>
      <c r="UUG7" s="52"/>
      <c r="UUH7" s="52"/>
      <c r="UUI7" s="52"/>
      <c r="UUJ7" s="52"/>
      <c r="UUK7" s="52"/>
      <c r="UUL7" s="52"/>
      <c r="UUM7" s="52"/>
      <c r="UUN7" s="52"/>
      <c r="UUO7" s="52"/>
      <c r="UUP7" s="52"/>
      <c r="UUQ7" s="52"/>
      <c r="UUR7" s="52"/>
      <c r="UUS7" s="52"/>
      <c r="UUT7" s="52"/>
      <c r="UUU7" s="52"/>
      <c r="UUV7" s="52"/>
      <c r="UUW7" s="52"/>
      <c r="UUX7" s="52"/>
      <c r="UUY7" s="52"/>
      <c r="UUZ7" s="52"/>
      <c r="UVA7" s="52"/>
      <c r="UVB7" s="52"/>
      <c r="UVC7" s="52"/>
      <c r="UVD7" s="52"/>
      <c r="UVE7" s="52"/>
      <c r="UVF7" s="52"/>
      <c r="UVG7" s="52"/>
      <c r="UVH7" s="52"/>
      <c r="UVI7" s="52"/>
      <c r="UVJ7" s="52"/>
      <c r="UVK7" s="52"/>
      <c r="UVL7" s="52"/>
      <c r="UVM7" s="52"/>
      <c r="UVN7" s="52"/>
      <c r="UVO7" s="52"/>
      <c r="UVP7" s="52"/>
      <c r="UVQ7" s="52"/>
      <c r="UVR7" s="52"/>
      <c r="UVS7" s="52"/>
      <c r="UVT7" s="52"/>
      <c r="UVU7" s="52"/>
      <c r="UVV7" s="52"/>
      <c r="UVW7" s="52"/>
      <c r="UVX7" s="52"/>
      <c r="UVY7" s="52"/>
      <c r="UVZ7" s="52"/>
      <c r="UWA7" s="52"/>
      <c r="UWB7" s="52"/>
      <c r="UWC7" s="52"/>
      <c r="UWD7" s="52"/>
      <c r="UWE7" s="52"/>
      <c r="UWF7" s="52"/>
      <c r="UWG7" s="52"/>
      <c r="UWH7" s="52"/>
      <c r="UWI7" s="52"/>
      <c r="UWJ7" s="52"/>
      <c r="UWK7" s="52"/>
      <c r="UWL7" s="52"/>
      <c r="UWM7" s="52"/>
      <c r="UWN7" s="52"/>
      <c r="UWO7" s="52"/>
      <c r="UWP7" s="52"/>
      <c r="UWQ7" s="52"/>
      <c r="UWR7" s="52"/>
      <c r="UWS7" s="52"/>
      <c r="UWT7" s="52"/>
      <c r="UWU7" s="52"/>
      <c r="UWV7" s="52"/>
      <c r="UWW7" s="52"/>
      <c r="UWX7" s="52"/>
      <c r="UWY7" s="52"/>
      <c r="UWZ7" s="52"/>
      <c r="UXA7" s="52"/>
      <c r="UXB7" s="52"/>
      <c r="UXC7" s="52"/>
      <c r="UXD7" s="52"/>
      <c r="UXE7" s="52"/>
      <c r="UXF7" s="52"/>
      <c r="UXG7" s="52"/>
      <c r="UXH7" s="52"/>
      <c r="UXI7" s="52"/>
      <c r="UXJ7" s="52"/>
      <c r="UXK7" s="52"/>
      <c r="UXL7" s="52"/>
      <c r="UXM7" s="52"/>
      <c r="UXN7" s="52"/>
      <c r="UXO7" s="52"/>
      <c r="UXP7" s="52"/>
      <c r="UXQ7" s="52"/>
      <c r="UXR7" s="52"/>
      <c r="UXS7" s="52"/>
      <c r="UXT7" s="52"/>
      <c r="UXU7" s="52"/>
      <c r="UXV7" s="52"/>
      <c r="UXW7" s="52"/>
      <c r="UXX7" s="52"/>
      <c r="UXY7" s="52"/>
      <c r="UXZ7" s="52"/>
      <c r="UYA7" s="52"/>
      <c r="UYB7" s="52"/>
      <c r="UYC7" s="52"/>
      <c r="UYD7" s="52"/>
      <c r="UYE7" s="52"/>
      <c r="UYF7" s="52"/>
      <c r="UYG7" s="52"/>
      <c r="UYH7" s="52"/>
      <c r="UYI7" s="52"/>
      <c r="UYJ7" s="52"/>
      <c r="UYK7" s="52"/>
      <c r="UYL7" s="52"/>
      <c r="UYM7" s="52"/>
      <c r="UYN7" s="52"/>
      <c r="UYO7" s="52"/>
      <c r="UYP7" s="52"/>
      <c r="UYQ7" s="52"/>
      <c r="UYR7" s="52"/>
      <c r="UYS7" s="52"/>
      <c r="UYT7" s="52"/>
      <c r="UYU7" s="52"/>
      <c r="UYV7" s="52"/>
      <c r="UYW7" s="52"/>
      <c r="UYX7" s="52"/>
      <c r="UYY7" s="52"/>
      <c r="UYZ7" s="52"/>
      <c r="UZA7" s="52"/>
      <c r="UZB7" s="52"/>
      <c r="UZC7" s="52"/>
      <c r="UZD7" s="52"/>
      <c r="UZE7" s="52"/>
      <c r="UZF7" s="52"/>
      <c r="UZG7" s="52"/>
      <c r="UZH7" s="52"/>
      <c r="UZI7" s="52"/>
      <c r="UZJ7" s="52"/>
      <c r="UZK7" s="52"/>
      <c r="UZL7" s="52"/>
      <c r="UZM7" s="52"/>
      <c r="UZN7" s="52"/>
      <c r="UZO7" s="52"/>
      <c r="UZP7" s="52"/>
      <c r="UZQ7" s="52"/>
      <c r="UZR7" s="52"/>
      <c r="UZS7" s="52"/>
      <c r="UZT7" s="52"/>
      <c r="UZU7" s="52"/>
      <c r="UZV7" s="52"/>
      <c r="UZW7" s="52"/>
      <c r="UZX7" s="52"/>
      <c r="UZY7" s="52"/>
      <c r="UZZ7" s="52"/>
      <c r="VAA7" s="52"/>
      <c r="VAB7" s="52"/>
      <c r="VAC7" s="52"/>
      <c r="VAD7" s="52"/>
      <c r="VAE7" s="52"/>
      <c r="VAF7" s="52"/>
      <c r="VAG7" s="52"/>
      <c r="VAH7" s="52"/>
      <c r="VAI7" s="52"/>
      <c r="VAJ7" s="52"/>
      <c r="VAK7" s="52"/>
      <c r="VAL7" s="52"/>
      <c r="VAM7" s="52"/>
      <c r="VAN7" s="52"/>
      <c r="VAO7" s="52"/>
      <c r="VAP7" s="52"/>
      <c r="VAQ7" s="52"/>
      <c r="VAR7" s="52"/>
      <c r="VAS7" s="52"/>
      <c r="VAT7" s="52"/>
      <c r="VAU7" s="52"/>
      <c r="VAV7" s="52"/>
      <c r="VAW7" s="52"/>
      <c r="VAX7" s="52"/>
      <c r="VAY7" s="52"/>
      <c r="VAZ7" s="52"/>
      <c r="VBA7" s="52"/>
      <c r="VBB7" s="52"/>
      <c r="VBC7" s="52"/>
      <c r="VBD7" s="52"/>
      <c r="VBE7" s="52"/>
      <c r="VBF7" s="52"/>
      <c r="VBG7" s="52"/>
      <c r="VBH7" s="52"/>
      <c r="VBI7" s="52"/>
      <c r="VBJ7" s="52"/>
      <c r="VBK7" s="52"/>
      <c r="VBL7" s="52"/>
      <c r="VBM7" s="52"/>
      <c r="VBN7" s="52"/>
      <c r="VBO7" s="52"/>
      <c r="VBP7" s="52"/>
      <c r="VBQ7" s="52"/>
      <c r="VBR7" s="52"/>
      <c r="VBS7" s="52"/>
      <c r="VBT7" s="52"/>
      <c r="VBU7" s="52"/>
      <c r="VBV7" s="52"/>
      <c r="VBW7" s="52"/>
      <c r="VBX7" s="52"/>
      <c r="VBY7" s="52"/>
      <c r="VBZ7" s="52"/>
      <c r="VCA7" s="52"/>
      <c r="VCB7" s="52"/>
      <c r="VCC7" s="52"/>
      <c r="VCD7" s="52"/>
      <c r="VCE7" s="52"/>
      <c r="VCF7" s="52"/>
      <c r="VCG7" s="52"/>
      <c r="VCH7" s="52"/>
      <c r="VCI7" s="52"/>
      <c r="VCJ7" s="52"/>
      <c r="VCK7" s="52"/>
      <c r="VCL7" s="52"/>
      <c r="VCM7" s="52"/>
      <c r="VCN7" s="52"/>
      <c r="VCO7" s="52"/>
      <c r="VCP7" s="52"/>
      <c r="VCQ7" s="52"/>
      <c r="VCR7" s="52"/>
      <c r="VCS7" s="52"/>
      <c r="VCT7" s="52"/>
      <c r="VCU7" s="52"/>
      <c r="VCV7" s="52"/>
      <c r="VCW7" s="52"/>
      <c r="VCX7" s="52"/>
      <c r="VCY7" s="52"/>
      <c r="VCZ7" s="52"/>
      <c r="VDA7" s="52"/>
      <c r="VDB7" s="52"/>
      <c r="VDC7" s="52"/>
      <c r="VDD7" s="52"/>
      <c r="VDE7" s="52"/>
      <c r="VDF7" s="52"/>
      <c r="VDG7" s="52"/>
      <c r="VDH7" s="52"/>
      <c r="VDI7" s="52"/>
      <c r="VDJ7" s="52"/>
      <c r="VDK7" s="52"/>
      <c r="VDL7" s="52"/>
      <c r="VDM7" s="52"/>
      <c r="VDN7" s="52"/>
      <c r="VDO7" s="52"/>
      <c r="VDP7" s="52"/>
      <c r="VDQ7" s="52"/>
      <c r="VDR7" s="52"/>
      <c r="VDS7" s="52"/>
      <c r="VDT7" s="52"/>
      <c r="VDU7" s="52"/>
      <c r="VDV7" s="52"/>
      <c r="VDW7" s="52"/>
      <c r="VDX7" s="52"/>
      <c r="VDY7" s="52"/>
      <c r="VDZ7" s="52"/>
      <c r="VEA7" s="52"/>
      <c r="VEB7" s="52"/>
      <c r="VEC7" s="52"/>
      <c r="VED7" s="52"/>
      <c r="VEE7" s="52"/>
      <c r="VEF7" s="52"/>
      <c r="VEG7" s="52"/>
      <c r="VEH7" s="52"/>
      <c r="VEI7" s="52"/>
      <c r="VEJ7" s="52"/>
      <c r="VEK7" s="52"/>
      <c r="VEL7" s="52"/>
      <c r="VEM7" s="52"/>
      <c r="VEN7" s="52"/>
      <c r="VEO7" s="52"/>
      <c r="VEP7" s="52"/>
      <c r="VEQ7" s="52"/>
      <c r="VER7" s="52"/>
      <c r="VES7" s="52"/>
      <c r="VET7" s="52"/>
      <c r="VEU7" s="52"/>
      <c r="VEV7" s="52"/>
      <c r="VEW7" s="52"/>
      <c r="VEX7" s="52"/>
      <c r="VEY7" s="52"/>
      <c r="VEZ7" s="52"/>
      <c r="VFA7" s="52"/>
      <c r="VFB7" s="52"/>
      <c r="VFC7" s="52"/>
      <c r="VFD7" s="52"/>
      <c r="VFE7" s="52"/>
      <c r="VFF7" s="52"/>
      <c r="VFG7" s="52"/>
      <c r="VFH7" s="52"/>
      <c r="VFI7" s="52"/>
      <c r="VFJ7" s="52"/>
      <c r="VFK7" s="52"/>
      <c r="VFL7" s="52"/>
      <c r="VFM7" s="52"/>
      <c r="VFN7" s="52"/>
      <c r="VFO7" s="52"/>
      <c r="VFP7" s="52"/>
      <c r="VFQ7" s="52"/>
      <c r="VFR7" s="52"/>
      <c r="VFS7" s="52"/>
      <c r="VFT7" s="52"/>
      <c r="VFU7" s="52"/>
      <c r="VFV7" s="52"/>
      <c r="VFW7" s="52"/>
      <c r="VFX7" s="52"/>
      <c r="VFY7" s="52"/>
      <c r="VFZ7" s="52"/>
      <c r="VGA7" s="52"/>
      <c r="VGB7" s="52"/>
      <c r="VGC7" s="52"/>
      <c r="VGD7" s="52"/>
      <c r="VGE7" s="52"/>
      <c r="VGF7" s="52"/>
      <c r="VGG7" s="52"/>
      <c r="VGH7" s="52"/>
      <c r="VGI7" s="52"/>
      <c r="VGJ7" s="52"/>
      <c r="VGK7" s="52"/>
      <c r="VGL7" s="52"/>
      <c r="VGM7" s="52"/>
      <c r="VGN7" s="52"/>
      <c r="VGO7" s="52"/>
      <c r="VGP7" s="52"/>
      <c r="VGQ7" s="52"/>
      <c r="VGR7" s="52"/>
      <c r="VGS7" s="52"/>
      <c r="VGT7" s="52"/>
      <c r="VGU7" s="52"/>
      <c r="VGV7" s="52"/>
      <c r="VGW7" s="52"/>
      <c r="VGX7" s="52"/>
      <c r="VGY7" s="52"/>
      <c r="VGZ7" s="52"/>
      <c r="VHA7" s="52"/>
      <c r="VHB7" s="52"/>
      <c r="VHC7" s="52"/>
      <c r="VHD7" s="52"/>
      <c r="VHE7" s="52"/>
      <c r="VHF7" s="52"/>
      <c r="VHG7" s="52"/>
      <c r="VHH7" s="52"/>
      <c r="VHI7" s="52"/>
      <c r="VHJ7" s="52"/>
      <c r="VHK7" s="52"/>
      <c r="VHL7" s="52"/>
      <c r="VHM7" s="52"/>
      <c r="VHN7" s="52"/>
      <c r="VHO7" s="52"/>
      <c r="VHP7" s="52"/>
      <c r="VHQ7" s="52"/>
      <c r="VHR7" s="52"/>
      <c r="VHS7" s="52"/>
      <c r="VHT7" s="52"/>
      <c r="VHU7" s="52"/>
      <c r="VHV7" s="52"/>
      <c r="VHW7" s="52"/>
      <c r="VHX7" s="52"/>
      <c r="VHY7" s="52"/>
      <c r="VHZ7" s="52"/>
      <c r="VIA7" s="52"/>
      <c r="VIB7" s="52"/>
      <c r="VIC7" s="52"/>
      <c r="VID7" s="52"/>
      <c r="VIE7" s="52"/>
      <c r="VIF7" s="52"/>
      <c r="VIG7" s="52"/>
      <c r="VIH7" s="52"/>
      <c r="VII7" s="52"/>
      <c r="VIJ7" s="52"/>
      <c r="VIK7" s="52"/>
      <c r="VIL7" s="52"/>
      <c r="VIM7" s="52"/>
      <c r="VIN7" s="52"/>
      <c r="VIO7" s="52"/>
      <c r="VIP7" s="52"/>
      <c r="VIQ7" s="52"/>
      <c r="VIR7" s="52"/>
      <c r="VIS7" s="52"/>
      <c r="VIT7" s="52"/>
      <c r="VIU7" s="52"/>
      <c r="VIV7" s="52"/>
      <c r="VIW7" s="52"/>
      <c r="VIX7" s="52"/>
      <c r="VIY7" s="52"/>
      <c r="VIZ7" s="52"/>
      <c r="VJA7" s="52"/>
      <c r="VJB7" s="52"/>
      <c r="VJC7" s="52"/>
      <c r="VJD7" s="52"/>
      <c r="VJE7" s="52"/>
      <c r="VJF7" s="52"/>
      <c r="VJG7" s="52"/>
      <c r="VJH7" s="52"/>
      <c r="VJI7" s="52"/>
      <c r="VJJ7" s="52"/>
      <c r="VJK7" s="52"/>
      <c r="VJL7" s="52"/>
      <c r="VJM7" s="52"/>
      <c r="VJN7" s="52"/>
      <c r="VJO7" s="52"/>
      <c r="VJP7" s="52"/>
      <c r="VJQ7" s="52"/>
      <c r="VJR7" s="52"/>
      <c r="VJS7" s="52"/>
      <c r="VJT7" s="52"/>
      <c r="VJU7" s="52"/>
      <c r="VJV7" s="52"/>
      <c r="VJW7" s="52"/>
      <c r="VJX7" s="52"/>
      <c r="VJY7" s="52"/>
      <c r="VJZ7" s="52"/>
      <c r="VKA7" s="52"/>
      <c r="VKB7" s="52"/>
      <c r="VKC7" s="52"/>
      <c r="VKD7" s="52"/>
      <c r="VKE7" s="52"/>
      <c r="VKF7" s="52"/>
      <c r="VKG7" s="52"/>
      <c r="VKH7" s="52"/>
      <c r="VKI7" s="52"/>
      <c r="VKJ7" s="52"/>
      <c r="VKK7" s="52"/>
      <c r="VKL7" s="52"/>
      <c r="VKM7" s="52"/>
      <c r="VKN7" s="52"/>
      <c r="VKO7" s="52"/>
      <c r="VKP7" s="52"/>
      <c r="VKQ7" s="52"/>
      <c r="VKR7" s="52"/>
      <c r="VKS7" s="52"/>
      <c r="VKT7" s="52"/>
      <c r="VKU7" s="52"/>
      <c r="VKV7" s="52"/>
      <c r="VKW7" s="52"/>
      <c r="VKX7" s="52"/>
      <c r="VKY7" s="52"/>
      <c r="VKZ7" s="52"/>
      <c r="VLA7" s="52"/>
      <c r="VLB7" s="52"/>
      <c r="VLC7" s="52"/>
      <c r="VLD7" s="52"/>
      <c r="VLE7" s="52"/>
      <c r="VLF7" s="52"/>
      <c r="VLG7" s="52"/>
      <c r="VLH7" s="52"/>
      <c r="VLI7" s="52"/>
      <c r="VLJ7" s="52"/>
      <c r="VLK7" s="52"/>
      <c r="VLL7" s="52"/>
      <c r="VLM7" s="52"/>
      <c r="VLN7" s="52"/>
      <c r="VLO7" s="52"/>
      <c r="VLP7" s="52"/>
      <c r="VLQ7" s="52"/>
      <c r="VLR7" s="52"/>
      <c r="VLS7" s="52"/>
      <c r="VLT7" s="52"/>
      <c r="VLU7" s="52"/>
      <c r="VLV7" s="52"/>
      <c r="VLW7" s="52"/>
      <c r="VLX7" s="52"/>
      <c r="VLY7" s="52"/>
      <c r="VLZ7" s="52"/>
      <c r="VMA7" s="52"/>
      <c r="VMB7" s="52"/>
      <c r="VMC7" s="52"/>
      <c r="VMD7" s="52"/>
      <c r="VME7" s="52"/>
      <c r="VMF7" s="52"/>
      <c r="VMG7" s="52"/>
      <c r="VMH7" s="52"/>
      <c r="VMI7" s="52"/>
      <c r="VMJ7" s="52"/>
      <c r="VMK7" s="52"/>
      <c r="VML7" s="52"/>
      <c r="VMM7" s="52"/>
      <c r="VMN7" s="52"/>
      <c r="VMO7" s="52"/>
      <c r="VMP7" s="52"/>
      <c r="VMQ7" s="52"/>
      <c r="VMR7" s="52"/>
      <c r="VMS7" s="52"/>
      <c r="VMT7" s="52"/>
      <c r="VMU7" s="52"/>
      <c r="VMV7" s="52"/>
      <c r="VMW7" s="52"/>
      <c r="VMX7" s="52"/>
      <c r="VMY7" s="52"/>
      <c r="VMZ7" s="52"/>
      <c r="VNA7" s="52"/>
      <c r="VNB7" s="52"/>
      <c r="VNC7" s="52"/>
      <c r="VND7" s="52"/>
      <c r="VNE7" s="52"/>
      <c r="VNF7" s="52"/>
      <c r="VNG7" s="52"/>
      <c r="VNH7" s="52"/>
      <c r="VNI7" s="52"/>
      <c r="VNJ7" s="52"/>
      <c r="VNK7" s="52"/>
      <c r="VNL7" s="52"/>
      <c r="VNM7" s="52"/>
      <c r="VNN7" s="52"/>
      <c r="VNO7" s="52"/>
      <c r="VNP7" s="52"/>
      <c r="VNQ7" s="52"/>
      <c r="VNR7" s="52"/>
      <c r="VNS7" s="52"/>
      <c r="VNT7" s="52"/>
      <c r="VNU7" s="52"/>
      <c r="VNV7" s="52"/>
      <c r="VNW7" s="52"/>
      <c r="VNX7" s="52"/>
      <c r="VNY7" s="52"/>
      <c r="VNZ7" s="52"/>
      <c r="VOA7" s="52"/>
      <c r="VOB7" s="52"/>
      <c r="VOC7" s="52"/>
      <c r="VOD7" s="52"/>
      <c r="VOE7" s="52"/>
      <c r="VOF7" s="52"/>
      <c r="VOG7" s="52"/>
      <c r="VOH7" s="52"/>
      <c r="VOI7" s="52"/>
      <c r="VOJ7" s="52"/>
      <c r="VOK7" s="52"/>
      <c r="VOL7" s="52"/>
      <c r="VOM7" s="52"/>
      <c r="VON7" s="52"/>
      <c r="VOO7" s="52"/>
      <c r="VOP7" s="52"/>
      <c r="VOQ7" s="52"/>
      <c r="VOR7" s="52"/>
      <c r="VOS7" s="52"/>
      <c r="VOT7" s="52"/>
      <c r="VOU7" s="52"/>
      <c r="VOV7" s="52"/>
      <c r="VOW7" s="52"/>
      <c r="VOX7" s="52"/>
      <c r="VOY7" s="52"/>
      <c r="VOZ7" s="52"/>
      <c r="VPA7" s="52"/>
      <c r="VPB7" s="52"/>
      <c r="VPC7" s="52"/>
      <c r="VPD7" s="52"/>
      <c r="VPE7" s="52"/>
      <c r="VPF7" s="52"/>
      <c r="VPG7" s="52"/>
      <c r="VPH7" s="52"/>
      <c r="VPI7" s="52"/>
      <c r="VPJ7" s="52"/>
      <c r="VPK7" s="52"/>
      <c r="VPL7" s="52"/>
      <c r="VPM7" s="52"/>
      <c r="VPN7" s="52"/>
      <c r="VPO7" s="52"/>
      <c r="VPP7" s="52"/>
      <c r="VPQ7" s="52"/>
      <c r="VPR7" s="52"/>
      <c r="VPS7" s="52"/>
      <c r="VPT7" s="52"/>
      <c r="VPU7" s="52"/>
      <c r="VPV7" s="52"/>
      <c r="VPW7" s="52"/>
      <c r="VPX7" s="52"/>
      <c r="VPY7" s="52"/>
      <c r="VPZ7" s="52"/>
      <c r="VQA7" s="52"/>
      <c r="VQB7" s="52"/>
      <c r="VQC7" s="52"/>
      <c r="VQD7" s="52"/>
      <c r="VQE7" s="52"/>
      <c r="VQF7" s="52"/>
      <c r="VQG7" s="52"/>
      <c r="VQH7" s="52"/>
      <c r="VQI7" s="52"/>
      <c r="VQJ7" s="52"/>
      <c r="VQK7" s="52"/>
      <c r="VQL7" s="52"/>
      <c r="VQM7" s="52"/>
      <c r="VQN7" s="52"/>
      <c r="VQO7" s="52"/>
      <c r="VQP7" s="52"/>
      <c r="VQQ7" s="52"/>
      <c r="VQR7" s="52"/>
      <c r="VQS7" s="52"/>
      <c r="VQT7" s="52"/>
      <c r="VQU7" s="52"/>
      <c r="VQV7" s="52"/>
      <c r="VQW7" s="52"/>
      <c r="VQX7" s="52"/>
      <c r="VQY7" s="52"/>
      <c r="VQZ7" s="52"/>
      <c r="VRA7" s="52"/>
      <c r="VRB7" s="52"/>
      <c r="VRC7" s="52"/>
      <c r="VRD7" s="52"/>
      <c r="VRE7" s="52"/>
      <c r="VRF7" s="52"/>
      <c r="VRG7" s="52"/>
      <c r="VRH7" s="52"/>
      <c r="VRI7" s="52"/>
      <c r="VRJ7" s="52"/>
      <c r="VRK7" s="52"/>
      <c r="VRL7" s="52"/>
      <c r="VRM7" s="52"/>
      <c r="VRN7" s="52"/>
      <c r="VRO7" s="52"/>
      <c r="VRP7" s="52"/>
      <c r="VRQ7" s="52"/>
      <c r="VRR7" s="52"/>
      <c r="VRS7" s="52"/>
      <c r="VRT7" s="52"/>
      <c r="VRU7" s="52"/>
      <c r="VRV7" s="52"/>
      <c r="VRW7" s="52"/>
      <c r="VRX7" s="52"/>
      <c r="VRY7" s="52"/>
      <c r="VRZ7" s="52"/>
      <c r="VSA7" s="52"/>
      <c r="VSB7" s="52"/>
      <c r="VSC7" s="52"/>
      <c r="VSD7" s="52"/>
      <c r="VSE7" s="52"/>
      <c r="VSF7" s="52"/>
      <c r="VSG7" s="52"/>
      <c r="VSH7" s="52"/>
      <c r="VSI7" s="52"/>
      <c r="VSJ7" s="52"/>
      <c r="VSK7" s="52"/>
      <c r="VSL7" s="52"/>
      <c r="VSM7" s="52"/>
      <c r="VSN7" s="52"/>
      <c r="VSO7" s="52"/>
      <c r="VSP7" s="52"/>
      <c r="VSQ7" s="52"/>
      <c r="VSR7" s="52"/>
      <c r="VSS7" s="52"/>
      <c r="VST7" s="52"/>
      <c r="VSU7" s="52"/>
      <c r="VSV7" s="52"/>
      <c r="VSW7" s="52"/>
      <c r="VSX7" s="52"/>
      <c r="VSY7" s="52"/>
      <c r="VSZ7" s="52"/>
      <c r="VTA7" s="52"/>
      <c r="VTB7" s="52"/>
      <c r="VTC7" s="52"/>
      <c r="VTD7" s="52"/>
      <c r="VTE7" s="52"/>
      <c r="VTF7" s="52"/>
      <c r="VTG7" s="52"/>
      <c r="VTH7" s="52"/>
      <c r="VTI7" s="52"/>
      <c r="VTJ7" s="52"/>
      <c r="VTK7" s="52"/>
      <c r="VTL7" s="52"/>
      <c r="VTM7" s="52"/>
      <c r="VTN7" s="52"/>
      <c r="VTO7" s="52"/>
      <c r="VTP7" s="52"/>
      <c r="VTQ7" s="52"/>
      <c r="VTR7" s="52"/>
      <c r="VTS7" s="52"/>
      <c r="VTT7" s="52"/>
      <c r="VTU7" s="52"/>
      <c r="VTV7" s="52"/>
      <c r="VTW7" s="52"/>
      <c r="VTX7" s="52"/>
      <c r="VTY7" s="52"/>
      <c r="VTZ7" s="52"/>
      <c r="VUA7" s="52"/>
      <c r="VUB7" s="52"/>
      <c r="VUC7" s="52"/>
      <c r="VUD7" s="52"/>
      <c r="VUE7" s="52"/>
      <c r="VUF7" s="52"/>
      <c r="VUG7" s="52"/>
      <c r="VUH7" s="52"/>
      <c r="VUI7" s="52"/>
      <c r="VUJ7" s="52"/>
      <c r="VUK7" s="52"/>
      <c r="VUL7" s="52"/>
      <c r="VUM7" s="52"/>
      <c r="VUN7" s="52"/>
      <c r="VUO7" s="52"/>
      <c r="VUP7" s="52"/>
      <c r="VUQ7" s="52"/>
      <c r="VUR7" s="52"/>
      <c r="VUS7" s="52"/>
      <c r="VUT7" s="52"/>
      <c r="VUU7" s="52"/>
      <c r="VUV7" s="52"/>
      <c r="VUW7" s="52"/>
      <c r="VUX7" s="52"/>
      <c r="VUY7" s="52"/>
      <c r="VUZ7" s="52"/>
      <c r="VVA7" s="52"/>
      <c r="VVB7" s="52"/>
      <c r="VVC7" s="52"/>
      <c r="VVD7" s="52"/>
      <c r="VVE7" s="52"/>
      <c r="VVF7" s="52"/>
      <c r="VVG7" s="52"/>
      <c r="VVH7" s="52"/>
      <c r="VVI7" s="52"/>
      <c r="VVJ7" s="52"/>
      <c r="VVK7" s="52"/>
      <c r="VVL7" s="52"/>
      <c r="VVM7" s="52"/>
      <c r="VVN7" s="52"/>
      <c r="VVO7" s="52"/>
      <c r="VVP7" s="52"/>
      <c r="VVQ7" s="52"/>
      <c r="VVR7" s="52"/>
      <c r="VVS7" s="52"/>
      <c r="VVT7" s="52"/>
      <c r="VVU7" s="52"/>
      <c r="VVV7" s="52"/>
      <c r="VVW7" s="52"/>
      <c r="VVX7" s="52"/>
      <c r="VVY7" s="52"/>
      <c r="VVZ7" s="52"/>
      <c r="VWA7" s="52"/>
      <c r="VWB7" s="52"/>
      <c r="VWC7" s="52"/>
      <c r="VWD7" s="52"/>
      <c r="VWE7" s="52"/>
      <c r="VWF7" s="52"/>
      <c r="VWG7" s="52"/>
      <c r="VWH7" s="52"/>
      <c r="VWI7" s="52"/>
      <c r="VWJ7" s="52"/>
      <c r="VWK7" s="52"/>
      <c r="VWL7" s="52"/>
      <c r="VWM7" s="52"/>
      <c r="VWN7" s="52"/>
      <c r="VWO7" s="52"/>
      <c r="VWP7" s="52"/>
      <c r="VWQ7" s="52"/>
      <c r="VWR7" s="52"/>
      <c r="VWS7" s="52"/>
      <c r="VWT7" s="52"/>
      <c r="VWU7" s="52"/>
      <c r="VWV7" s="52"/>
      <c r="VWW7" s="52"/>
      <c r="VWX7" s="52"/>
      <c r="VWY7" s="52"/>
      <c r="VWZ7" s="52"/>
      <c r="VXA7" s="52"/>
      <c r="VXB7" s="52"/>
      <c r="VXC7" s="52"/>
      <c r="VXD7" s="52"/>
      <c r="VXE7" s="52"/>
      <c r="VXF7" s="52"/>
      <c r="VXG7" s="52"/>
      <c r="VXH7" s="52"/>
      <c r="VXI7" s="52"/>
      <c r="VXJ7" s="52"/>
      <c r="VXK7" s="52"/>
      <c r="VXL7" s="52"/>
      <c r="VXM7" s="52"/>
      <c r="VXN7" s="52"/>
      <c r="VXO7" s="52"/>
      <c r="VXP7" s="52"/>
      <c r="VXQ7" s="52"/>
      <c r="VXR7" s="52"/>
      <c r="VXS7" s="52"/>
      <c r="VXT7" s="52"/>
      <c r="VXU7" s="52"/>
      <c r="VXV7" s="52"/>
      <c r="VXW7" s="52"/>
      <c r="VXX7" s="52"/>
      <c r="VXY7" s="52"/>
      <c r="VXZ7" s="52"/>
      <c r="VYA7" s="52"/>
      <c r="VYB7" s="52"/>
      <c r="VYC7" s="52"/>
      <c r="VYD7" s="52"/>
      <c r="VYE7" s="52"/>
      <c r="VYF7" s="52"/>
      <c r="VYG7" s="52"/>
      <c r="VYH7" s="52"/>
      <c r="VYI7" s="52"/>
      <c r="VYJ7" s="52"/>
      <c r="VYK7" s="52"/>
      <c r="VYL7" s="52"/>
      <c r="VYM7" s="52"/>
      <c r="VYN7" s="52"/>
      <c r="VYO7" s="52"/>
      <c r="VYP7" s="52"/>
      <c r="VYQ7" s="52"/>
      <c r="VYR7" s="52"/>
      <c r="VYS7" s="52"/>
      <c r="VYT7" s="52"/>
      <c r="VYU7" s="52"/>
      <c r="VYV7" s="52"/>
      <c r="VYW7" s="52"/>
      <c r="VYX7" s="52"/>
      <c r="VYY7" s="52"/>
      <c r="VYZ7" s="52"/>
      <c r="VZA7" s="52"/>
      <c r="VZB7" s="52"/>
      <c r="VZC7" s="52"/>
      <c r="VZD7" s="52"/>
      <c r="VZE7" s="52"/>
      <c r="VZF7" s="52"/>
      <c r="VZG7" s="52"/>
      <c r="VZH7" s="52"/>
      <c r="VZI7" s="52"/>
      <c r="VZJ7" s="52"/>
      <c r="VZK7" s="52"/>
      <c r="VZL7" s="52"/>
      <c r="VZM7" s="52"/>
      <c r="VZN7" s="52"/>
      <c r="VZO7" s="52"/>
      <c r="VZP7" s="52"/>
      <c r="VZQ7" s="52"/>
      <c r="VZR7" s="52"/>
      <c r="VZS7" s="52"/>
      <c r="VZT7" s="52"/>
      <c r="VZU7" s="52"/>
      <c r="VZV7" s="52"/>
      <c r="VZW7" s="52"/>
      <c r="VZX7" s="52"/>
      <c r="VZY7" s="52"/>
      <c r="VZZ7" s="52"/>
      <c r="WAA7" s="52"/>
      <c r="WAB7" s="52"/>
      <c r="WAC7" s="52"/>
      <c r="WAD7" s="52"/>
      <c r="WAE7" s="52"/>
      <c r="WAF7" s="52"/>
      <c r="WAG7" s="52"/>
      <c r="WAH7" s="52"/>
      <c r="WAI7" s="52"/>
      <c r="WAJ7" s="52"/>
      <c r="WAK7" s="52"/>
      <c r="WAL7" s="52"/>
      <c r="WAM7" s="52"/>
      <c r="WAN7" s="52"/>
      <c r="WAO7" s="52"/>
      <c r="WAP7" s="52"/>
      <c r="WAQ7" s="52"/>
      <c r="WAR7" s="52"/>
      <c r="WAS7" s="52"/>
      <c r="WAT7" s="52"/>
      <c r="WAU7" s="52"/>
      <c r="WAV7" s="52"/>
      <c r="WAW7" s="52"/>
      <c r="WAX7" s="52"/>
      <c r="WAY7" s="52"/>
      <c r="WAZ7" s="52"/>
      <c r="WBA7" s="52"/>
      <c r="WBB7" s="52"/>
      <c r="WBC7" s="52"/>
      <c r="WBD7" s="52"/>
      <c r="WBE7" s="52"/>
      <c r="WBF7" s="52"/>
      <c r="WBG7" s="52"/>
      <c r="WBH7" s="52"/>
      <c r="WBI7" s="52"/>
      <c r="WBJ7" s="52"/>
      <c r="WBK7" s="52"/>
      <c r="WBL7" s="52"/>
      <c r="WBM7" s="52"/>
      <c r="WBN7" s="52"/>
      <c r="WBO7" s="52"/>
      <c r="WBP7" s="52"/>
      <c r="WBQ7" s="52"/>
      <c r="WBR7" s="52"/>
      <c r="WBS7" s="52"/>
      <c r="WBT7" s="52"/>
      <c r="WBU7" s="52"/>
      <c r="WBV7" s="52"/>
      <c r="WBW7" s="52"/>
      <c r="WBX7" s="52"/>
      <c r="WBY7" s="52"/>
      <c r="WBZ7" s="52"/>
      <c r="WCA7" s="52"/>
      <c r="WCB7" s="52"/>
      <c r="WCC7" s="52"/>
      <c r="WCD7" s="52"/>
      <c r="WCE7" s="52"/>
      <c r="WCF7" s="52"/>
      <c r="WCG7" s="52"/>
      <c r="WCH7" s="52"/>
      <c r="WCI7" s="52"/>
      <c r="WCJ7" s="52"/>
      <c r="WCK7" s="52"/>
      <c r="WCL7" s="52"/>
      <c r="WCM7" s="52"/>
      <c r="WCN7" s="52"/>
      <c r="WCO7" s="52"/>
      <c r="WCP7" s="52"/>
      <c r="WCQ7" s="52"/>
      <c r="WCR7" s="52"/>
      <c r="WCS7" s="52"/>
      <c r="WCT7" s="52"/>
      <c r="WCU7" s="52"/>
      <c r="WCV7" s="52"/>
      <c r="WCW7" s="52"/>
      <c r="WCX7" s="52"/>
      <c r="WCY7" s="52"/>
      <c r="WCZ7" s="52"/>
      <c r="WDA7" s="52"/>
      <c r="WDB7" s="52"/>
      <c r="WDC7" s="52"/>
      <c r="WDD7" s="52"/>
      <c r="WDE7" s="52"/>
      <c r="WDF7" s="52"/>
      <c r="WDG7" s="52"/>
      <c r="WDH7" s="52"/>
      <c r="WDI7" s="52"/>
      <c r="WDJ7" s="52"/>
      <c r="WDK7" s="52"/>
      <c r="WDL7" s="52"/>
      <c r="WDM7" s="52"/>
      <c r="WDN7" s="52"/>
      <c r="WDO7" s="52"/>
      <c r="WDP7" s="52"/>
      <c r="WDQ7" s="52"/>
      <c r="WDR7" s="52"/>
      <c r="WDS7" s="52"/>
      <c r="WDT7" s="52"/>
      <c r="WDU7" s="52"/>
      <c r="WDV7" s="52"/>
      <c r="WDW7" s="52"/>
      <c r="WDX7" s="52"/>
      <c r="WDY7" s="52"/>
      <c r="WDZ7" s="52"/>
      <c r="WEA7" s="52"/>
      <c r="WEB7" s="52"/>
      <c r="WEC7" s="52"/>
      <c r="WED7" s="52"/>
      <c r="WEE7" s="52"/>
      <c r="WEF7" s="52"/>
      <c r="WEG7" s="52"/>
      <c r="WEH7" s="52"/>
      <c r="WEI7" s="52"/>
      <c r="WEJ7" s="52"/>
      <c r="WEK7" s="52"/>
      <c r="WEL7" s="52"/>
      <c r="WEM7" s="52"/>
      <c r="WEN7" s="52"/>
      <c r="WEO7" s="52"/>
      <c r="WEP7" s="52"/>
      <c r="WEQ7" s="52"/>
      <c r="WER7" s="52"/>
      <c r="WES7" s="52"/>
      <c r="WET7" s="52"/>
      <c r="WEU7" s="52"/>
      <c r="WEV7" s="52"/>
      <c r="WEW7" s="52"/>
      <c r="WEX7" s="52"/>
      <c r="WEY7" s="52"/>
      <c r="WEZ7" s="52"/>
      <c r="WFA7" s="52"/>
      <c r="WFB7" s="52"/>
      <c r="WFC7" s="52"/>
      <c r="WFD7" s="52"/>
      <c r="WFE7" s="52"/>
      <c r="WFF7" s="52"/>
      <c r="WFG7" s="52"/>
      <c r="WFH7" s="52"/>
      <c r="WFI7" s="52"/>
      <c r="WFJ7" s="52"/>
      <c r="WFK7" s="52"/>
      <c r="WFL7" s="52"/>
      <c r="WFM7" s="52"/>
      <c r="WFN7" s="52"/>
      <c r="WFO7" s="52"/>
      <c r="WFP7" s="52"/>
      <c r="WFQ7" s="52"/>
      <c r="WFR7" s="52"/>
      <c r="WFS7" s="52"/>
      <c r="WFT7" s="52"/>
      <c r="WFU7" s="52"/>
      <c r="WFV7" s="52"/>
      <c r="WFW7" s="52"/>
      <c r="WFX7" s="52"/>
      <c r="WFY7" s="52"/>
      <c r="WFZ7" s="52"/>
      <c r="WGA7" s="52"/>
      <c r="WGB7" s="52"/>
      <c r="WGC7" s="52"/>
      <c r="WGD7" s="52"/>
      <c r="WGE7" s="52"/>
      <c r="WGF7" s="52"/>
      <c r="WGG7" s="52"/>
      <c r="WGH7" s="52"/>
      <c r="WGI7" s="52"/>
      <c r="WGJ7" s="52"/>
      <c r="WGK7" s="52"/>
      <c r="WGL7" s="52"/>
      <c r="WGM7" s="52"/>
      <c r="WGN7" s="52"/>
      <c r="WGO7" s="52"/>
      <c r="WGP7" s="52"/>
      <c r="WGQ7" s="52"/>
      <c r="WGR7" s="52"/>
      <c r="WGS7" s="52"/>
      <c r="WGT7" s="52"/>
      <c r="WGU7" s="52"/>
      <c r="WGV7" s="52"/>
      <c r="WGW7" s="52"/>
      <c r="WGX7" s="52"/>
      <c r="WGY7" s="52"/>
      <c r="WGZ7" s="52"/>
      <c r="WHA7" s="52"/>
      <c r="WHB7" s="52"/>
      <c r="WHC7" s="52"/>
      <c r="WHD7" s="52"/>
      <c r="WHE7" s="52"/>
      <c r="WHF7" s="52"/>
      <c r="WHG7" s="52"/>
      <c r="WHH7" s="52"/>
      <c r="WHI7" s="52"/>
      <c r="WHJ7" s="52"/>
      <c r="WHK7" s="52"/>
      <c r="WHL7" s="52"/>
      <c r="WHM7" s="52"/>
      <c r="WHN7" s="52"/>
      <c r="WHO7" s="52"/>
      <c r="WHP7" s="52"/>
      <c r="WHQ7" s="52"/>
      <c r="WHR7" s="52"/>
      <c r="WHS7" s="52"/>
      <c r="WHT7" s="52"/>
      <c r="WHU7" s="52"/>
      <c r="WHV7" s="52"/>
      <c r="WHW7" s="52"/>
      <c r="WHX7" s="52"/>
      <c r="WHY7" s="52"/>
      <c r="WHZ7" s="52"/>
      <c r="WIA7" s="52"/>
      <c r="WIB7" s="52"/>
      <c r="WIC7" s="52"/>
      <c r="WID7" s="52"/>
      <c r="WIE7" s="52"/>
      <c r="WIF7" s="52"/>
      <c r="WIG7" s="52"/>
      <c r="WIH7" s="52"/>
      <c r="WII7" s="52"/>
      <c r="WIJ7" s="52"/>
      <c r="WIK7" s="52"/>
      <c r="WIL7" s="52"/>
      <c r="WIM7" s="52"/>
      <c r="WIN7" s="52"/>
      <c r="WIO7" s="52"/>
      <c r="WIP7" s="52"/>
      <c r="WIQ7" s="52"/>
      <c r="WIR7" s="52"/>
      <c r="WIS7" s="52"/>
      <c r="WIT7" s="52"/>
      <c r="WIU7" s="52"/>
      <c r="WIV7" s="52"/>
      <c r="WIW7" s="52"/>
      <c r="WIX7" s="52"/>
      <c r="WIY7" s="52"/>
      <c r="WIZ7" s="52"/>
      <c r="WJA7" s="52"/>
      <c r="WJB7" s="52"/>
      <c r="WJC7" s="52"/>
      <c r="WJD7" s="52"/>
      <c r="WJE7" s="52"/>
      <c r="WJF7" s="52"/>
      <c r="WJG7" s="52"/>
      <c r="WJH7" s="52"/>
      <c r="WJI7" s="52"/>
      <c r="WJJ7" s="52"/>
      <c r="WJK7" s="52"/>
      <c r="WJL7" s="52"/>
      <c r="WJM7" s="52"/>
      <c r="WJN7" s="52"/>
      <c r="WJO7" s="52"/>
      <c r="WJP7" s="52"/>
      <c r="WJQ7" s="52"/>
      <c r="WJR7" s="52"/>
      <c r="WJS7" s="52"/>
      <c r="WJT7" s="52"/>
      <c r="WJU7" s="52"/>
      <c r="WJV7" s="52"/>
      <c r="WJW7" s="52"/>
      <c r="WJX7" s="52"/>
      <c r="WJY7" s="52"/>
      <c r="WJZ7" s="52"/>
      <c r="WKA7" s="52"/>
      <c r="WKB7" s="52"/>
      <c r="WKC7" s="52"/>
      <c r="WKD7" s="52"/>
      <c r="WKE7" s="52"/>
      <c r="WKF7" s="52"/>
      <c r="WKG7" s="52"/>
      <c r="WKH7" s="52"/>
      <c r="WKI7" s="52"/>
      <c r="WKJ7" s="52"/>
      <c r="WKK7" s="52"/>
      <c r="WKL7" s="52"/>
      <c r="WKM7" s="52"/>
      <c r="WKN7" s="52"/>
      <c r="WKO7" s="52"/>
      <c r="WKP7" s="52"/>
      <c r="WKQ7" s="52"/>
      <c r="WKR7" s="52"/>
      <c r="WKS7" s="52"/>
      <c r="WKT7" s="52"/>
      <c r="WKU7" s="52"/>
      <c r="WKV7" s="52"/>
      <c r="WKW7" s="52"/>
      <c r="WKX7" s="52"/>
      <c r="WKY7" s="52"/>
      <c r="WKZ7" s="52"/>
      <c r="WLA7" s="52"/>
      <c r="WLB7" s="52"/>
      <c r="WLC7" s="52"/>
      <c r="WLD7" s="52"/>
      <c r="WLE7" s="52"/>
      <c r="WLF7" s="52"/>
      <c r="WLG7" s="52"/>
      <c r="WLH7" s="52"/>
      <c r="WLI7" s="52"/>
      <c r="WLJ7" s="52"/>
      <c r="WLK7" s="52"/>
      <c r="WLL7" s="52"/>
      <c r="WLM7" s="52"/>
      <c r="WLN7" s="52"/>
      <c r="WLO7" s="52"/>
      <c r="WLP7" s="52"/>
      <c r="WLQ7" s="52"/>
      <c r="WLR7" s="52"/>
      <c r="WLS7" s="52"/>
      <c r="WLT7" s="52"/>
      <c r="WLU7" s="52"/>
      <c r="WLV7" s="52"/>
      <c r="WLW7" s="52"/>
      <c r="WLX7" s="52"/>
      <c r="WLY7" s="52"/>
      <c r="WLZ7" s="52"/>
      <c r="WMA7" s="52"/>
      <c r="WMB7" s="52"/>
      <c r="WMC7" s="52"/>
      <c r="WMD7" s="52"/>
      <c r="WME7" s="52"/>
      <c r="WMF7" s="52"/>
      <c r="WMG7" s="52"/>
      <c r="WMH7" s="52"/>
      <c r="WMI7" s="52"/>
      <c r="WMJ7" s="52"/>
      <c r="WMK7" s="52"/>
      <c r="WML7" s="52"/>
      <c r="WMM7" s="52"/>
      <c r="WMN7" s="52"/>
      <c r="WMO7" s="52"/>
      <c r="WMP7" s="52"/>
      <c r="WMQ7" s="52"/>
      <c r="WMR7" s="52"/>
      <c r="WMS7" s="52"/>
      <c r="WMT7" s="52"/>
      <c r="WMU7" s="52"/>
      <c r="WMV7" s="52"/>
      <c r="WMW7" s="52"/>
      <c r="WMX7" s="52"/>
      <c r="WMY7" s="52"/>
      <c r="WMZ7" s="52"/>
      <c r="WNA7" s="52"/>
      <c r="WNB7" s="52"/>
      <c r="WNC7" s="52"/>
      <c r="WND7" s="52"/>
      <c r="WNE7" s="52"/>
      <c r="WNF7" s="52"/>
      <c r="WNG7" s="52"/>
      <c r="WNH7" s="52"/>
      <c r="WNI7" s="52"/>
      <c r="WNJ7" s="52"/>
      <c r="WNK7" s="52"/>
      <c r="WNL7" s="52"/>
      <c r="WNM7" s="52"/>
      <c r="WNN7" s="52"/>
      <c r="WNO7" s="52"/>
      <c r="WNP7" s="52"/>
      <c r="WNQ7" s="52"/>
      <c r="WNR7" s="52"/>
      <c r="WNS7" s="52"/>
      <c r="WNT7" s="52"/>
      <c r="WNU7" s="52"/>
      <c r="WNV7" s="52"/>
      <c r="WNW7" s="52"/>
      <c r="WNX7" s="52"/>
      <c r="WNY7" s="52"/>
      <c r="WNZ7" s="52"/>
      <c r="WOA7" s="52"/>
      <c r="WOB7" s="52"/>
      <c r="WOC7" s="52"/>
      <c r="WOD7" s="52"/>
      <c r="WOE7" s="52"/>
      <c r="WOF7" s="52"/>
      <c r="WOG7" s="52"/>
      <c r="WOH7" s="52"/>
      <c r="WOI7" s="52"/>
      <c r="WOJ7" s="52"/>
      <c r="WOK7" s="52"/>
      <c r="WOL7" s="52"/>
      <c r="WOM7" s="52"/>
      <c r="WON7" s="52"/>
      <c r="WOO7" s="52"/>
      <c r="WOP7" s="52"/>
      <c r="WOQ7" s="52"/>
      <c r="WOR7" s="52"/>
      <c r="WOS7" s="52"/>
      <c r="WOT7" s="52"/>
      <c r="WOU7" s="52"/>
      <c r="WOV7" s="52"/>
      <c r="WOW7" s="52"/>
      <c r="WOX7" s="52"/>
      <c r="WOY7" s="52"/>
      <c r="WOZ7" s="52"/>
      <c r="WPA7" s="52"/>
      <c r="WPB7" s="52"/>
      <c r="WPC7" s="52"/>
      <c r="WPD7" s="52"/>
      <c r="WPE7" s="52"/>
      <c r="WPF7" s="52"/>
      <c r="WPG7" s="52"/>
      <c r="WPH7" s="52"/>
      <c r="WPI7" s="52"/>
      <c r="WPJ7" s="52"/>
      <c r="WPK7" s="52"/>
      <c r="WPL7" s="52"/>
      <c r="WPM7" s="52"/>
      <c r="WPN7" s="52"/>
      <c r="WPO7" s="52"/>
      <c r="WPP7" s="52"/>
      <c r="WPQ7" s="52"/>
      <c r="WPR7" s="52"/>
      <c r="WPS7" s="52"/>
      <c r="WPT7" s="52"/>
      <c r="WPU7" s="52"/>
      <c r="WPV7" s="52"/>
      <c r="WPW7" s="52"/>
      <c r="WPX7" s="52"/>
      <c r="WPY7" s="52"/>
      <c r="WPZ7" s="52"/>
      <c r="WQA7" s="52"/>
      <c r="WQB7" s="52"/>
      <c r="WQC7" s="52"/>
      <c r="WQD7" s="52"/>
      <c r="WQE7" s="52"/>
      <c r="WQF7" s="52"/>
      <c r="WQG7" s="52"/>
      <c r="WQH7" s="52"/>
      <c r="WQI7" s="52"/>
      <c r="WQJ7" s="52"/>
      <c r="WQK7" s="52"/>
      <c r="WQL7" s="52"/>
      <c r="WQM7" s="52"/>
      <c r="WQN7" s="52"/>
      <c r="WQO7" s="52"/>
      <c r="WQP7" s="52"/>
      <c r="WQQ7" s="52"/>
      <c r="WQR7" s="52"/>
      <c r="WQS7" s="52"/>
      <c r="WQT7" s="52"/>
      <c r="WQU7" s="52"/>
      <c r="WQV7" s="52"/>
      <c r="WQW7" s="52"/>
      <c r="WQX7" s="52"/>
      <c r="WQY7" s="52"/>
      <c r="WQZ7" s="52"/>
      <c r="WRA7" s="52"/>
      <c r="WRB7" s="52"/>
      <c r="WRC7" s="52"/>
      <c r="WRD7" s="52"/>
      <c r="WRE7" s="52"/>
      <c r="WRF7" s="52"/>
      <c r="WRG7" s="52"/>
      <c r="WRH7" s="52"/>
      <c r="WRI7" s="52"/>
      <c r="WRJ7" s="52"/>
      <c r="WRK7" s="52"/>
      <c r="WRL7" s="52"/>
      <c r="WRM7" s="52"/>
      <c r="WRN7" s="52"/>
      <c r="WRO7" s="52"/>
      <c r="WRP7" s="52"/>
      <c r="WRQ7" s="52"/>
      <c r="WRR7" s="52"/>
      <c r="WRS7" s="52"/>
      <c r="WRT7" s="52"/>
      <c r="WRU7" s="52"/>
      <c r="WRV7" s="52"/>
      <c r="WRW7" s="52"/>
      <c r="WRX7" s="52"/>
      <c r="WRY7" s="52"/>
      <c r="WRZ7" s="52"/>
      <c r="WSA7" s="52"/>
      <c r="WSB7" s="52"/>
      <c r="WSC7" s="52"/>
      <c r="WSD7" s="52"/>
      <c r="WSE7" s="52"/>
      <c r="WSF7" s="52"/>
      <c r="WSG7" s="52"/>
      <c r="WSH7" s="52"/>
      <c r="WSI7" s="52"/>
      <c r="WSJ7" s="52"/>
      <c r="WSK7" s="52"/>
      <c r="WSL7" s="52"/>
      <c r="WSM7" s="52"/>
      <c r="WSN7" s="52"/>
      <c r="WSO7" s="52"/>
      <c r="WSP7" s="52"/>
      <c r="WSQ7" s="52"/>
      <c r="WSR7" s="52"/>
      <c r="WSS7" s="52"/>
      <c r="WST7" s="52"/>
      <c r="WSU7" s="52"/>
      <c r="WSV7" s="52"/>
      <c r="WSW7" s="52"/>
      <c r="WSX7" s="52"/>
      <c r="WSY7" s="52"/>
      <c r="WSZ7" s="52"/>
      <c r="WTA7" s="52"/>
      <c r="WTB7" s="52"/>
      <c r="WTC7" s="52"/>
      <c r="WTD7" s="52"/>
      <c r="WTE7" s="52"/>
      <c r="WTF7" s="52"/>
      <c r="WTG7" s="52"/>
      <c r="WTH7" s="52"/>
      <c r="WTI7" s="52"/>
      <c r="WTJ7" s="52"/>
      <c r="WTK7" s="52"/>
      <c r="WTL7" s="52"/>
      <c r="WTM7" s="52"/>
      <c r="WTN7" s="52"/>
      <c r="WTO7" s="52"/>
      <c r="WTP7" s="52"/>
      <c r="WTQ7" s="52"/>
      <c r="WTR7" s="52"/>
      <c r="WTS7" s="52"/>
      <c r="WTT7" s="52"/>
      <c r="WTU7" s="52"/>
      <c r="WTV7" s="52"/>
      <c r="WTW7" s="52"/>
      <c r="WTX7" s="52"/>
      <c r="WTY7" s="52"/>
      <c r="WTZ7" s="52"/>
      <c r="WUA7" s="52"/>
      <c r="WUB7" s="52"/>
      <c r="WUC7" s="52"/>
      <c r="WUD7" s="52"/>
      <c r="WUE7" s="52"/>
      <c r="WUF7" s="52"/>
      <c r="WUG7" s="52"/>
      <c r="WUH7" s="52"/>
      <c r="WUI7" s="52"/>
      <c r="WUJ7" s="52"/>
      <c r="WUK7" s="52"/>
      <c r="WUL7" s="52"/>
      <c r="WUM7" s="52"/>
      <c r="WUN7" s="52"/>
      <c r="WUO7" s="52"/>
      <c r="WUP7" s="52"/>
      <c r="WUQ7" s="52"/>
      <c r="WUR7" s="52"/>
      <c r="WUS7" s="52"/>
      <c r="WUT7" s="52"/>
      <c r="WUU7" s="52"/>
      <c r="WUV7" s="52"/>
      <c r="WUW7" s="52"/>
      <c r="WUX7" s="52"/>
      <c r="WUY7" s="52"/>
      <c r="WUZ7" s="52"/>
      <c r="WVA7" s="52"/>
      <c r="WVB7" s="52"/>
      <c r="WVC7" s="52"/>
      <c r="WVD7" s="52"/>
      <c r="WVE7" s="52"/>
      <c r="WVF7" s="52"/>
      <c r="WVG7" s="52"/>
      <c r="WVH7" s="52"/>
      <c r="WVI7" s="52"/>
      <c r="WVJ7" s="52"/>
      <c r="WVK7" s="52"/>
      <c r="WVL7" s="52"/>
      <c r="WVM7" s="52"/>
      <c r="WVN7" s="52"/>
      <c r="WVO7" s="52"/>
      <c r="WVP7" s="52"/>
      <c r="WVQ7" s="52"/>
      <c r="WVR7" s="52"/>
      <c r="WVS7" s="52"/>
      <c r="WVT7" s="52"/>
      <c r="WVU7" s="52"/>
      <c r="WVV7" s="52"/>
      <c r="WVW7" s="52"/>
      <c r="WVX7" s="52"/>
      <c r="WVY7" s="52"/>
      <c r="WVZ7" s="52"/>
      <c r="WWA7" s="52"/>
      <c r="WWB7" s="52"/>
      <c r="WWC7" s="52"/>
      <c r="WWD7" s="52"/>
      <c r="WWE7" s="52"/>
      <c r="WWF7" s="52"/>
      <c r="WWG7" s="52"/>
      <c r="WWH7" s="52"/>
      <c r="WWI7" s="52"/>
      <c r="WWJ7" s="52"/>
      <c r="WWK7" s="52"/>
      <c r="WWL7" s="52"/>
      <c r="WWM7" s="52"/>
      <c r="WWN7" s="52"/>
      <c r="WWO7" s="52"/>
      <c r="WWP7" s="52"/>
      <c r="WWQ7" s="52"/>
      <c r="WWR7" s="52"/>
      <c r="WWS7" s="52"/>
      <c r="WWT7" s="52"/>
      <c r="WWU7" s="52"/>
      <c r="WWV7" s="52"/>
      <c r="WWW7" s="52"/>
      <c r="WWX7" s="52"/>
      <c r="WWY7" s="52"/>
      <c r="WWZ7" s="52"/>
      <c r="WXA7" s="52"/>
      <c r="WXB7" s="52"/>
      <c r="WXC7" s="52"/>
      <c r="WXD7" s="52"/>
      <c r="WXE7" s="52"/>
      <c r="WXF7" s="52"/>
      <c r="WXG7" s="52"/>
      <c r="WXH7" s="52"/>
      <c r="WXI7" s="52"/>
      <c r="WXJ7" s="52"/>
      <c r="WXK7" s="52"/>
      <c r="WXL7" s="52"/>
      <c r="WXM7" s="52"/>
      <c r="WXN7" s="52"/>
      <c r="WXO7" s="52"/>
      <c r="WXP7" s="52"/>
      <c r="WXQ7" s="52"/>
      <c r="WXR7" s="52"/>
      <c r="WXS7" s="52"/>
      <c r="WXT7" s="52"/>
      <c r="WXU7" s="52"/>
      <c r="WXV7" s="52"/>
      <c r="WXW7" s="52"/>
      <c r="WXX7" s="52"/>
      <c r="WXY7" s="52"/>
      <c r="WXZ7" s="52"/>
      <c r="WYA7" s="52"/>
      <c r="WYB7" s="52"/>
      <c r="WYC7" s="52"/>
      <c r="WYD7" s="52"/>
      <c r="WYE7" s="52"/>
      <c r="WYF7" s="52"/>
      <c r="WYG7" s="52"/>
      <c r="WYH7" s="52"/>
      <c r="WYI7" s="52"/>
      <c r="WYJ7" s="52"/>
      <c r="WYK7" s="52"/>
      <c r="WYL7" s="52"/>
      <c r="WYM7" s="52"/>
      <c r="WYN7" s="52"/>
      <c r="WYO7" s="52"/>
      <c r="WYP7" s="52"/>
      <c r="WYQ7" s="52"/>
      <c r="WYR7" s="52"/>
      <c r="WYS7" s="52"/>
      <c r="WYT7" s="52"/>
      <c r="WYU7" s="52"/>
      <c r="WYV7" s="52"/>
      <c r="WYW7" s="52"/>
      <c r="WYX7" s="52"/>
      <c r="WYY7" s="52"/>
      <c r="WYZ7" s="52"/>
      <c r="WZA7" s="52"/>
      <c r="WZB7" s="52"/>
      <c r="WZC7" s="52"/>
      <c r="WZD7" s="52"/>
      <c r="WZE7" s="52"/>
      <c r="WZF7" s="52"/>
      <c r="WZG7" s="52"/>
      <c r="WZH7" s="52"/>
      <c r="WZI7" s="52"/>
      <c r="WZJ7" s="52"/>
      <c r="WZK7" s="52"/>
      <c r="WZL7" s="52"/>
      <c r="WZM7" s="52"/>
      <c r="WZN7" s="52"/>
      <c r="WZO7" s="52"/>
      <c r="WZP7" s="52"/>
      <c r="WZQ7" s="52"/>
      <c r="WZR7" s="52"/>
      <c r="WZS7" s="52"/>
      <c r="WZT7" s="52"/>
      <c r="WZU7" s="52"/>
      <c r="WZV7" s="52"/>
      <c r="WZW7" s="52"/>
      <c r="WZX7" s="52"/>
      <c r="WZY7" s="52"/>
      <c r="WZZ7" s="52"/>
      <c r="XAA7" s="52"/>
      <c r="XAB7" s="52"/>
      <c r="XAC7" s="52"/>
      <c r="XAD7" s="52"/>
      <c r="XAE7" s="52"/>
      <c r="XAF7" s="52"/>
      <c r="XAG7" s="52"/>
      <c r="XAH7" s="52"/>
      <c r="XAI7" s="52"/>
      <c r="XAJ7" s="52"/>
      <c r="XAK7" s="52"/>
      <c r="XAL7" s="52"/>
      <c r="XAM7" s="52"/>
      <c r="XAN7" s="52"/>
      <c r="XAO7" s="52"/>
      <c r="XAP7" s="52"/>
      <c r="XAQ7" s="52"/>
      <c r="XAR7" s="52"/>
      <c r="XAS7" s="52"/>
      <c r="XAT7" s="52"/>
      <c r="XAU7" s="52"/>
      <c r="XAV7" s="52"/>
      <c r="XAW7" s="52"/>
      <c r="XAX7" s="52"/>
      <c r="XAY7" s="52"/>
      <c r="XAZ7" s="52"/>
      <c r="XBA7" s="52"/>
      <c r="XBB7" s="52"/>
      <c r="XBC7" s="52"/>
      <c r="XBD7" s="52"/>
      <c r="XBE7" s="52"/>
      <c r="XBF7" s="52"/>
      <c r="XBG7" s="52"/>
      <c r="XBH7" s="52"/>
      <c r="XBI7" s="52"/>
      <c r="XBJ7" s="52"/>
      <c r="XBK7" s="52"/>
      <c r="XBL7" s="52"/>
      <c r="XBM7" s="52"/>
      <c r="XBN7" s="52"/>
      <c r="XBO7" s="52"/>
      <c r="XBP7" s="52"/>
      <c r="XBQ7" s="52"/>
      <c r="XBR7" s="52"/>
    </row>
    <row r="8" spans="1:16294" s="92" customFormat="1" ht="15" thickBot="1" x14ac:dyDescent="0.4">
      <c r="A8" s="9">
        <v>6</v>
      </c>
      <c r="B8" s="6" t="s">
        <v>101</v>
      </c>
      <c r="C8" s="32">
        <f t="shared" si="0"/>
        <v>14743</v>
      </c>
      <c r="D8" s="101">
        <v>4078</v>
      </c>
      <c r="E8" s="101">
        <v>1755</v>
      </c>
      <c r="F8" s="101">
        <v>10</v>
      </c>
      <c r="G8" s="101">
        <v>1117</v>
      </c>
      <c r="H8" s="101">
        <v>3069</v>
      </c>
      <c r="I8" s="101">
        <v>1872</v>
      </c>
      <c r="J8" s="101">
        <v>2028</v>
      </c>
      <c r="K8" s="101">
        <v>814</v>
      </c>
    </row>
    <row r="9" spans="1:16294" s="92" customFormat="1" ht="15" customHeight="1" thickBot="1" x14ac:dyDescent="0.4">
      <c r="A9" s="9">
        <v>7</v>
      </c>
      <c r="B9" s="6" t="s">
        <v>34</v>
      </c>
      <c r="C9" s="32">
        <f t="shared" ref="C9:C33" si="1">SUM(D9:K9)</f>
        <v>12928</v>
      </c>
      <c r="D9" s="101">
        <v>5233</v>
      </c>
      <c r="E9" s="101">
        <v>2611</v>
      </c>
      <c r="F9" s="101"/>
      <c r="G9" s="101">
        <v>605</v>
      </c>
      <c r="H9" s="101">
        <v>1483</v>
      </c>
      <c r="I9" s="101">
        <v>1217</v>
      </c>
      <c r="J9" s="101">
        <v>1183</v>
      </c>
      <c r="K9" s="101">
        <v>596</v>
      </c>
    </row>
    <row r="10" spans="1:16294" s="92" customFormat="1" ht="15" thickBot="1" x14ac:dyDescent="0.4">
      <c r="A10" s="9">
        <v>8</v>
      </c>
      <c r="B10" s="6" t="s">
        <v>68</v>
      </c>
      <c r="C10" s="32">
        <f t="shared" ref="C10:C11" si="2">SUM(D10:K10)</f>
        <v>7611</v>
      </c>
      <c r="D10" s="101">
        <v>2218</v>
      </c>
      <c r="E10" s="101">
        <v>539</v>
      </c>
      <c r="F10" s="101"/>
      <c r="G10" s="101">
        <v>838</v>
      </c>
      <c r="H10" s="101">
        <v>1561</v>
      </c>
      <c r="I10" s="101">
        <v>595</v>
      </c>
      <c r="J10" s="101">
        <v>1300</v>
      </c>
      <c r="K10" s="101">
        <v>560</v>
      </c>
    </row>
    <row r="11" spans="1:16294" s="92" customFormat="1" ht="15" thickBot="1" x14ac:dyDescent="0.4">
      <c r="A11" s="9">
        <v>9</v>
      </c>
      <c r="B11" s="6" t="s">
        <v>6</v>
      </c>
      <c r="C11" s="32">
        <f t="shared" si="2"/>
        <v>6940</v>
      </c>
      <c r="D11" s="101">
        <v>3964</v>
      </c>
      <c r="E11" s="101">
        <v>1554</v>
      </c>
      <c r="F11" s="101"/>
      <c r="G11" s="101">
        <v>298</v>
      </c>
      <c r="H11" s="101">
        <v>406</v>
      </c>
      <c r="I11" s="101">
        <v>329</v>
      </c>
      <c r="J11" s="101">
        <v>389</v>
      </c>
      <c r="K11" s="101"/>
    </row>
    <row r="12" spans="1:16294" s="92" customFormat="1" ht="15" thickBot="1" x14ac:dyDescent="0.4">
      <c r="A12" s="9">
        <v>10</v>
      </c>
      <c r="B12" s="6" t="s">
        <v>35</v>
      </c>
      <c r="C12" s="32">
        <f t="shared" si="1"/>
        <v>5886</v>
      </c>
      <c r="D12" s="101">
        <v>1623</v>
      </c>
      <c r="E12" s="101">
        <v>623</v>
      </c>
      <c r="F12" s="101"/>
      <c r="G12" s="101">
        <v>495</v>
      </c>
      <c r="H12" s="101">
        <v>1658</v>
      </c>
      <c r="I12" s="101">
        <v>1035</v>
      </c>
      <c r="J12" s="101">
        <v>452</v>
      </c>
      <c r="K12" s="101"/>
    </row>
    <row r="13" spans="1:16294" ht="15" thickBot="1" x14ac:dyDescent="0.4">
      <c r="A13" s="9">
        <v>11</v>
      </c>
      <c r="B13" s="6" t="s">
        <v>106</v>
      </c>
      <c r="C13" s="32">
        <f t="shared" si="1"/>
        <v>5714</v>
      </c>
      <c r="D13" s="101">
        <v>1373</v>
      </c>
      <c r="E13" s="101">
        <v>578</v>
      </c>
      <c r="F13" s="101"/>
      <c r="G13" s="101">
        <v>782</v>
      </c>
      <c r="H13" s="101">
        <v>1606</v>
      </c>
      <c r="I13" s="101">
        <v>796</v>
      </c>
      <c r="J13" s="101">
        <v>579</v>
      </c>
      <c r="K13" s="101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92"/>
      <c r="AAM13" s="92"/>
      <c r="AAN13" s="92"/>
      <c r="AAO13" s="92"/>
      <c r="AAP13" s="92"/>
      <c r="AAQ13" s="92"/>
      <c r="AAR13" s="92"/>
      <c r="AAS13" s="92"/>
      <c r="AAT13" s="92"/>
      <c r="AAU13" s="92"/>
      <c r="AAV13" s="92"/>
      <c r="AAW13" s="92"/>
      <c r="AAX13" s="92"/>
      <c r="AAY13" s="92"/>
      <c r="AAZ13" s="92"/>
      <c r="ABA13" s="92"/>
      <c r="ABB13" s="92"/>
      <c r="ABC13" s="92"/>
      <c r="ABD13" s="92"/>
      <c r="ABE13" s="92"/>
      <c r="ABF13" s="92"/>
      <c r="ABG13" s="92"/>
      <c r="ABH13" s="92"/>
      <c r="ABI13" s="92"/>
      <c r="ABJ13" s="92"/>
      <c r="ABK13" s="92"/>
      <c r="ABL13" s="92"/>
      <c r="ABM13" s="92"/>
      <c r="ABN13" s="92"/>
      <c r="ABO13" s="92"/>
      <c r="ABP13" s="92"/>
      <c r="ABQ13" s="92"/>
      <c r="ABR13" s="92"/>
      <c r="ABS13" s="92"/>
      <c r="ABT13" s="92"/>
      <c r="ABU13" s="92"/>
      <c r="ABV13" s="92"/>
      <c r="ABW13" s="92"/>
      <c r="ABX13" s="92"/>
      <c r="ABY13" s="92"/>
      <c r="ABZ13" s="92"/>
      <c r="ACA13" s="92"/>
      <c r="ACB13" s="92"/>
      <c r="ACC13" s="92"/>
      <c r="ACD13" s="92"/>
      <c r="ACE13" s="92"/>
      <c r="ACF13" s="92"/>
      <c r="ACG13" s="92"/>
      <c r="ACH13" s="92"/>
      <c r="ACI13" s="92"/>
      <c r="ACJ13" s="92"/>
      <c r="ACK13" s="92"/>
      <c r="ACL13" s="92"/>
      <c r="ACM13" s="92"/>
      <c r="ACN13" s="92"/>
      <c r="ACO13" s="92"/>
      <c r="ACP13" s="92"/>
      <c r="ACQ13" s="92"/>
      <c r="ACR13" s="92"/>
      <c r="ACS13" s="92"/>
      <c r="ACT13" s="92"/>
      <c r="ACU13" s="92"/>
      <c r="ACV13" s="92"/>
      <c r="ACW13" s="92"/>
      <c r="ACX13" s="92"/>
      <c r="ACY13" s="92"/>
      <c r="ACZ13" s="92"/>
      <c r="ADA13" s="92"/>
      <c r="ADB13" s="92"/>
      <c r="ADC13" s="92"/>
      <c r="ADD13" s="92"/>
      <c r="ADE13" s="92"/>
      <c r="ADF13" s="92"/>
      <c r="ADG13" s="92"/>
      <c r="ADH13" s="92"/>
      <c r="ADI13" s="92"/>
      <c r="ADJ13" s="92"/>
      <c r="ADK13" s="92"/>
      <c r="ADL13" s="92"/>
      <c r="ADM13" s="92"/>
      <c r="ADN13" s="92"/>
      <c r="ADO13" s="9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  <c r="AMJ13" s="52"/>
      <c r="AMK13" s="52"/>
      <c r="AML13" s="52"/>
      <c r="AMM13" s="52"/>
      <c r="AMN13" s="52"/>
      <c r="AMO13" s="52"/>
      <c r="AMP13" s="52"/>
      <c r="AMQ13" s="52"/>
      <c r="AMR13" s="52"/>
      <c r="AMS13" s="52"/>
      <c r="AMT13" s="52"/>
      <c r="AMU13" s="52"/>
      <c r="AMV13" s="52"/>
      <c r="AMW13" s="52"/>
      <c r="AMX13" s="52"/>
      <c r="AMY13" s="52"/>
      <c r="AMZ13" s="52"/>
      <c r="ANA13" s="52"/>
      <c r="ANB13" s="52"/>
      <c r="ANC13" s="52"/>
      <c r="AND13" s="52"/>
      <c r="ANE13" s="52"/>
      <c r="ANF13" s="52"/>
      <c r="ANG13" s="52"/>
      <c r="ANH13" s="52"/>
      <c r="ANI13" s="52"/>
      <c r="ANJ13" s="52"/>
      <c r="ANK13" s="52"/>
      <c r="ANL13" s="52"/>
      <c r="ANM13" s="52"/>
      <c r="ANN13" s="52"/>
      <c r="ANO13" s="52"/>
      <c r="ANP13" s="52"/>
      <c r="ANQ13" s="52"/>
      <c r="ANR13" s="52"/>
      <c r="ANS13" s="52"/>
      <c r="ANT13" s="52"/>
      <c r="ANU13" s="52"/>
      <c r="ANV13" s="52"/>
      <c r="ANW13" s="52"/>
      <c r="ANX13" s="52"/>
      <c r="ANY13" s="52"/>
      <c r="ANZ13" s="52"/>
      <c r="AOA13" s="52"/>
      <c r="AOB13" s="52"/>
      <c r="AOC13" s="52"/>
      <c r="AOD13" s="52"/>
      <c r="AOE13" s="52"/>
      <c r="AOF13" s="52"/>
      <c r="AOG13" s="52"/>
      <c r="AOH13" s="52"/>
      <c r="AOI13" s="52"/>
      <c r="AOJ13" s="52"/>
      <c r="AOK13" s="52"/>
      <c r="AOL13" s="52"/>
      <c r="AOM13" s="52"/>
      <c r="AON13" s="52"/>
      <c r="AOO13" s="52"/>
      <c r="AOP13" s="52"/>
      <c r="AOQ13" s="52"/>
      <c r="AOR13" s="52"/>
      <c r="AOS13" s="52"/>
      <c r="AOT13" s="52"/>
      <c r="AOU13" s="52"/>
      <c r="AOV13" s="52"/>
      <c r="AOW13" s="52"/>
      <c r="AOX13" s="52"/>
      <c r="AOY13" s="52"/>
      <c r="AOZ13" s="52"/>
      <c r="APA13" s="52"/>
      <c r="APB13" s="52"/>
      <c r="APC13" s="52"/>
      <c r="APD13" s="52"/>
      <c r="APE13" s="52"/>
      <c r="APF13" s="52"/>
      <c r="APG13" s="52"/>
      <c r="APH13" s="52"/>
      <c r="API13" s="52"/>
      <c r="APJ13" s="52"/>
      <c r="APK13" s="52"/>
      <c r="APL13" s="52"/>
      <c r="APM13" s="52"/>
      <c r="APN13" s="52"/>
      <c r="APO13" s="52"/>
      <c r="APP13" s="52"/>
      <c r="APQ13" s="52"/>
      <c r="APR13" s="52"/>
      <c r="APS13" s="52"/>
      <c r="APT13" s="52"/>
      <c r="APU13" s="52"/>
      <c r="APV13" s="52"/>
      <c r="APW13" s="52"/>
      <c r="APX13" s="52"/>
      <c r="APY13" s="52"/>
      <c r="APZ13" s="52"/>
      <c r="AQA13" s="52"/>
      <c r="AQB13" s="52"/>
      <c r="AQC13" s="52"/>
      <c r="AQD13" s="52"/>
      <c r="AQE13" s="52"/>
      <c r="AQF13" s="52"/>
      <c r="AQG13" s="52"/>
      <c r="AQH13" s="52"/>
      <c r="AQI13" s="52"/>
      <c r="AQJ13" s="52"/>
      <c r="AQK13" s="52"/>
      <c r="AQL13" s="52"/>
      <c r="AQM13" s="52"/>
      <c r="AQN13" s="52"/>
      <c r="AQO13" s="52"/>
      <c r="AQP13" s="52"/>
      <c r="AQQ13" s="52"/>
      <c r="AQR13" s="52"/>
      <c r="AQS13" s="52"/>
      <c r="AQT13" s="52"/>
      <c r="AQU13" s="52"/>
      <c r="AQV13" s="52"/>
      <c r="AQW13" s="52"/>
      <c r="AQX13" s="52"/>
      <c r="AQY13" s="52"/>
      <c r="AQZ13" s="52"/>
      <c r="ARA13" s="52"/>
      <c r="ARB13" s="52"/>
      <c r="ARC13" s="52"/>
      <c r="ARD13" s="52"/>
      <c r="ARE13" s="52"/>
      <c r="ARF13" s="52"/>
      <c r="ARG13" s="52"/>
      <c r="ARH13" s="52"/>
      <c r="ARI13" s="52"/>
      <c r="ARJ13" s="52"/>
      <c r="ARK13" s="52"/>
      <c r="ARL13" s="52"/>
      <c r="ARM13" s="52"/>
      <c r="ARN13" s="52"/>
      <c r="ARO13" s="52"/>
      <c r="ARP13" s="52"/>
      <c r="ARQ13" s="52"/>
      <c r="ARR13" s="52"/>
      <c r="ARS13" s="52"/>
      <c r="ART13" s="52"/>
      <c r="ARU13" s="52"/>
      <c r="ARV13" s="52"/>
      <c r="ARW13" s="52"/>
      <c r="ARX13" s="52"/>
      <c r="ARY13" s="52"/>
      <c r="ARZ13" s="52"/>
      <c r="ASA13" s="52"/>
      <c r="ASB13" s="52"/>
      <c r="ASC13" s="52"/>
      <c r="ASD13" s="52"/>
      <c r="ASE13" s="52"/>
      <c r="ASF13" s="52"/>
      <c r="ASG13" s="52"/>
      <c r="ASH13" s="52"/>
      <c r="ASI13" s="52"/>
      <c r="ASJ13" s="52"/>
      <c r="ASK13" s="52"/>
      <c r="ASL13" s="52"/>
      <c r="ASM13" s="52"/>
      <c r="ASN13" s="52"/>
      <c r="ASO13" s="52"/>
      <c r="ASP13" s="52"/>
      <c r="ASQ13" s="52"/>
      <c r="ASR13" s="52"/>
      <c r="ASS13" s="52"/>
      <c r="AST13" s="52"/>
      <c r="ASU13" s="52"/>
      <c r="ASV13" s="52"/>
      <c r="ASW13" s="52"/>
      <c r="ASX13" s="52"/>
      <c r="ASY13" s="52"/>
      <c r="ASZ13" s="52"/>
      <c r="ATA13" s="52"/>
      <c r="ATB13" s="52"/>
      <c r="ATC13" s="52"/>
      <c r="ATD13" s="52"/>
      <c r="ATE13" s="52"/>
      <c r="ATF13" s="52"/>
      <c r="ATG13" s="52"/>
      <c r="ATH13" s="52"/>
      <c r="ATI13" s="52"/>
      <c r="ATJ13" s="52"/>
      <c r="ATK13" s="52"/>
      <c r="ATL13" s="52"/>
      <c r="ATM13" s="52"/>
      <c r="ATN13" s="52"/>
      <c r="ATO13" s="52"/>
      <c r="ATP13" s="52"/>
      <c r="ATQ13" s="52"/>
      <c r="ATR13" s="52"/>
      <c r="ATS13" s="52"/>
      <c r="ATT13" s="52"/>
      <c r="ATU13" s="52"/>
      <c r="ATV13" s="52"/>
      <c r="ATW13" s="52"/>
      <c r="ATX13" s="52"/>
      <c r="ATY13" s="52"/>
      <c r="ATZ13" s="52"/>
      <c r="AUA13" s="52"/>
      <c r="AUB13" s="52"/>
      <c r="AUC13" s="52"/>
      <c r="AUD13" s="52"/>
      <c r="AUE13" s="52"/>
      <c r="AUF13" s="52"/>
      <c r="AUG13" s="52"/>
      <c r="AUH13" s="52"/>
      <c r="AUI13" s="52"/>
      <c r="AUJ13" s="52"/>
      <c r="AUK13" s="52"/>
      <c r="AUL13" s="52"/>
      <c r="AUM13" s="52"/>
      <c r="AUN13" s="52"/>
      <c r="AUO13" s="52"/>
      <c r="AUP13" s="52"/>
      <c r="AUQ13" s="52"/>
      <c r="AUR13" s="52"/>
      <c r="AUS13" s="52"/>
      <c r="AUT13" s="52"/>
      <c r="AUU13" s="52"/>
      <c r="AUV13" s="52"/>
      <c r="AUW13" s="52"/>
      <c r="AUX13" s="52"/>
      <c r="AUY13" s="52"/>
      <c r="AUZ13" s="52"/>
      <c r="AVA13" s="52"/>
      <c r="AVB13" s="52"/>
      <c r="AVC13" s="52"/>
      <c r="AVD13" s="52"/>
      <c r="AVE13" s="52"/>
      <c r="AVF13" s="52"/>
      <c r="AVG13" s="52"/>
      <c r="AVH13" s="52"/>
      <c r="AVI13" s="52"/>
      <c r="AVJ13" s="52"/>
      <c r="AVK13" s="52"/>
      <c r="AVL13" s="52"/>
      <c r="AVM13" s="52"/>
      <c r="AVN13" s="52"/>
      <c r="AVO13" s="52"/>
      <c r="AVP13" s="52"/>
      <c r="AVQ13" s="52"/>
      <c r="AVR13" s="52"/>
      <c r="AVS13" s="52"/>
      <c r="AVT13" s="52"/>
      <c r="AVU13" s="52"/>
      <c r="AVV13" s="52"/>
      <c r="AVW13" s="52"/>
      <c r="AVX13" s="52"/>
      <c r="AVY13" s="52"/>
      <c r="AVZ13" s="52"/>
      <c r="AWA13" s="52"/>
      <c r="AWB13" s="52"/>
      <c r="AWC13" s="52"/>
      <c r="AWD13" s="52"/>
      <c r="AWE13" s="52"/>
      <c r="AWF13" s="52"/>
      <c r="AWG13" s="52"/>
      <c r="AWH13" s="52"/>
      <c r="AWI13" s="52"/>
      <c r="AWJ13" s="52"/>
      <c r="AWK13" s="52"/>
      <c r="AWL13" s="52"/>
      <c r="AWM13" s="52"/>
      <c r="AWN13" s="52"/>
      <c r="AWO13" s="52"/>
      <c r="AWP13" s="52"/>
      <c r="AWQ13" s="52"/>
      <c r="AWR13" s="52"/>
      <c r="AWS13" s="52"/>
      <c r="AWT13" s="52"/>
      <c r="AWU13" s="52"/>
      <c r="AWV13" s="52"/>
      <c r="AWW13" s="52"/>
      <c r="AWX13" s="52"/>
      <c r="AWY13" s="52"/>
      <c r="AWZ13" s="52"/>
      <c r="AXA13" s="52"/>
      <c r="AXB13" s="52"/>
      <c r="AXC13" s="52"/>
      <c r="AXD13" s="52"/>
      <c r="AXE13" s="52"/>
      <c r="AXF13" s="52"/>
      <c r="AXG13" s="52"/>
      <c r="AXH13" s="52"/>
      <c r="AXI13" s="52"/>
      <c r="AXJ13" s="52"/>
      <c r="AXK13" s="52"/>
      <c r="AXL13" s="52"/>
      <c r="AXM13" s="52"/>
      <c r="AXN13" s="52"/>
      <c r="AXO13" s="52"/>
      <c r="AXP13" s="52"/>
      <c r="AXQ13" s="52"/>
      <c r="AXR13" s="52"/>
      <c r="AXS13" s="52"/>
      <c r="AXT13" s="52"/>
      <c r="AXU13" s="52"/>
      <c r="AXV13" s="52"/>
      <c r="AXW13" s="52"/>
      <c r="AXX13" s="52"/>
      <c r="AXY13" s="52"/>
      <c r="AXZ13" s="52"/>
      <c r="AYA13" s="52"/>
      <c r="AYB13" s="52"/>
      <c r="AYC13" s="52"/>
      <c r="AYD13" s="52"/>
      <c r="AYE13" s="52"/>
      <c r="AYF13" s="52"/>
      <c r="AYG13" s="52"/>
      <c r="AYH13" s="52"/>
      <c r="AYI13" s="52"/>
      <c r="AYJ13" s="52"/>
      <c r="AYK13" s="52"/>
      <c r="AYL13" s="52"/>
      <c r="AYM13" s="52"/>
      <c r="AYN13" s="52"/>
      <c r="AYO13" s="52"/>
      <c r="AYP13" s="52"/>
      <c r="AYQ13" s="52"/>
      <c r="AYR13" s="52"/>
      <c r="AYS13" s="52"/>
      <c r="AYT13" s="52"/>
      <c r="AYU13" s="52"/>
      <c r="AYV13" s="52"/>
      <c r="AYW13" s="52"/>
      <c r="AYX13" s="52"/>
      <c r="AYY13" s="52"/>
      <c r="AYZ13" s="52"/>
      <c r="AZA13" s="52"/>
      <c r="AZB13" s="52"/>
      <c r="AZC13" s="52"/>
      <c r="AZD13" s="52"/>
      <c r="AZE13" s="52"/>
      <c r="AZF13" s="52"/>
      <c r="AZG13" s="52"/>
      <c r="AZH13" s="52"/>
      <c r="AZI13" s="52"/>
      <c r="AZJ13" s="52"/>
      <c r="AZK13" s="52"/>
      <c r="AZL13" s="52"/>
      <c r="AZM13" s="52"/>
      <c r="AZN13" s="52"/>
      <c r="AZO13" s="52"/>
      <c r="AZP13" s="52"/>
      <c r="AZQ13" s="52"/>
      <c r="AZR13" s="52"/>
      <c r="AZS13" s="52"/>
      <c r="AZT13" s="52"/>
      <c r="AZU13" s="52"/>
      <c r="AZV13" s="52"/>
      <c r="AZW13" s="52"/>
      <c r="AZX13" s="52"/>
      <c r="AZY13" s="52"/>
      <c r="AZZ13" s="52"/>
      <c r="BAA13" s="52"/>
      <c r="BAB13" s="52"/>
      <c r="BAC13" s="52"/>
      <c r="BAD13" s="52"/>
      <c r="BAE13" s="52"/>
      <c r="BAF13" s="52"/>
      <c r="BAG13" s="52"/>
      <c r="BAH13" s="52"/>
      <c r="BAI13" s="52"/>
      <c r="BAJ13" s="52"/>
      <c r="BAK13" s="52"/>
      <c r="BAL13" s="52"/>
      <c r="BAM13" s="52"/>
      <c r="BAN13" s="52"/>
      <c r="BAO13" s="52"/>
      <c r="BAP13" s="52"/>
      <c r="BAQ13" s="52"/>
      <c r="BAR13" s="52"/>
      <c r="BAS13" s="52"/>
      <c r="BAT13" s="52"/>
      <c r="BAU13" s="52"/>
      <c r="BAV13" s="52"/>
      <c r="BAW13" s="52"/>
      <c r="BAX13" s="52"/>
      <c r="BAY13" s="52"/>
      <c r="BAZ13" s="52"/>
      <c r="BBA13" s="52"/>
      <c r="BBB13" s="52"/>
      <c r="BBC13" s="52"/>
      <c r="BBD13" s="52"/>
      <c r="BBE13" s="52"/>
      <c r="BBF13" s="52"/>
      <c r="BBG13" s="52"/>
      <c r="BBH13" s="52"/>
      <c r="BBI13" s="52"/>
      <c r="BBJ13" s="52"/>
      <c r="BBK13" s="52"/>
      <c r="BBL13" s="52"/>
      <c r="BBM13" s="52"/>
      <c r="BBN13" s="52"/>
      <c r="BBO13" s="52"/>
      <c r="BBP13" s="52"/>
      <c r="BBQ13" s="52"/>
      <c r="BBR13" s="52"/>
      <c r="BBS13" s="52"/>
      <c r="BBT13" s="52"/>
      <c r="BBU13" s="52"/>
      <c r="BBV13" s="52"/>
      <c r="BBW13" s="52"/>
      <c r="BBX13" s="52"/>
      <c r="BBY13" s="52"/>
      <c r="BBZ13" s="52"/>
      <c r="BCA13" s="52"/>
      <c r="BCB13" s="52"/>
      <c r="BCC13" s="52"/>
      <c r="BCD13" s="52"/>
      <c r="BCE13" s="52"/>
      <c r="BCF13" s="52"/>
      <c r="BCG13" s="52"/>
      <c r="BCH13" s="52"/>
      <c r="BCI13" s="52"/>
      <c r="BCJ13" s="52"/>
      <c r="BCK13" s="52"/>
      <c r="BCL13" s="52"/>
      <c r="BCM13" s="52"/>
      <c r="BCN13" s="52"/>
      <c r="BCO13" s="52"/>
      <c r="BCP13" s="52"/>
      <c r="BCQ13" s="52"/>
      <c r="BCR13" s="52"/>
      <c r="BCS13" s="52"/>
      <c r="BCT13" s="52"/>
      <c r="BCU13" s="52"/>
      <c r="BCV13" s="52"/>
      <c r="BCW13" s="52"/>
      <c r="BCX13" s="52"/>
      <c r="BCY13" s="52"/>
      <c r="BCZ13" s="52"/>
      <c r="BDA13" s="52"/>
      <c r="BDB13" s="52"/>
      <c r="BDC13" s="52"/>
      <c r="BDD13" s="52"/>
      <c r="BDE13" s="52"/>
      <c r="BDF13" s="52"/>
      <c r="BDG13" s="52"/>
      <c r="BDH13" s="52"/>
      <c r="BDI13" s="52"/>
      <c r="BDJ13" s="52"/>
      <c r="BDK13" s="52"/>
      <c r="BDL13" s="52"/>
      <c r="BDM13" s="52"/>
      <c r="BDN13" s="52"/>
      <c r="BDO13" s="52"/>
      <c r="BDP13" s="52"/>
      <c r="BDQ13" s="52"/>
      <c r="BDR13" s="52"/>
      <c r="BDS13" s="52"/>
      <c r="BDT13" s="52"/>
      <c r="BDU13" s="52"/>
      <c r="BDV13" s="52"/>
      <c r="BDW13" s="52"/>
      <c r="BDX13" s="52"/>
      <c r="BDY13" s="52"/>
      <c r="BDZ13" s="52"/>
      <c r="BEA13" s="52"/>
      <c r="BEB13" s="52"/>
      <c r="BEC13" s="52"/>
      <c r="BED13" s="52"/>
      <c r="BEE13" s="52"/>
      <c r="BEF13" s="52"/>
      <c r="BEG13" s="52"/>
      <c r="BEH13" s="52"/>
      <c r="BEI13" s="52"/>
      <c r="BEJ13" s="52"/>
      <c r="BEK13" s="52"/>
      <c r="BEL13" s="52"/>
      <c r="BEM13" s="52"/>
      <c r="BEN13" s="52"/>
      <c r="BEO13" s="52"/>
      <c r="BEP13" s="52"/>
      <c r="BEQ13" s="52"/>
      <c r="BER13" s="52"/>
      <c r="BES13" s="52"/>
      <c r="BET13" s="52"/>
      <c r="BEU13" s="52"/>
      <c r="BEV13" s="52"/>
      <c r="BEW13" s="52"/>
      <c r="BEX13" s="52"/>
      <c r="BEY13" s="52"/>
      <c r="BEZ13" s="52"/>
      <c r="BFA13" s="52"/>
      <c r="BFB13" s="52"/>
      <c r="BFC13" s="52"/>
      <c r="BFD13" s="52"/>
      <c r="BFE13" s="52"/>
      <c r="BFF13" s="52"/>
      <c r="BFG13" s="52"/>
      <c r="BFH13" s="52"/>
      <c r="BFI13" s="52"/>
      <c r="BFJ13" s="52"/>
      <c r="BFK13" s="52"/>
      <c r="BFL13" s="52"/>
      <c r="BFM13" s="52"/>
      <c r="BFN13" s="52"/>
      <c r="BFO13" s="52"/>
      <c r="BFP13" s="52"/>
      <c r="BFQ13" s="52"/>
      <c r="BFR13" s="52"/>
      <c r="BFS13" s="52"/>
      <c r="BFT13" s="52"/>
      <c r="BFU13" s="52"/>
      <c r="BFV13" s="52"/>
      <c r="BFW13" s="52"/>
      <c r="BFX13" s="52"/>
      <c r="BFY13" s="52"/>
      <c r="BFZ13" s="52"/>
      <c r="BGA13" s="52"/>
      <c r="BGB13" s="52"/>
      <c r="BGC13" s="52"/>
      <c r="BGD13" s="52"/>
      <c r="BGE13" s="52"/>
      <c r="BGF13" s="52"/>
      <c r="BGG13" s="52"/>
      <c r="BGH13" s="52"/>
      <c r="BGI13" s="52"/>
      <c r="BGJ13" s="52"/>
      <c r="BGK13" s="52"/>
      <c r="BGL13" s="52"/>
      <c r="BGM13" s="52"/>
      <c r="BGN13" s="52"/>
      <c r="BGO13" s="52"/>
      <c r="BGP13" s="52"/>
      <c r="BGQ13" s="52"/>
      <c r="BGR13" s="52"/>
      <c r="BGS13" s="52"/>
      <c r="BGT13" s="52"/>
      <c r="BGU13" s="52"/>
      <c r="BGV13" s="52"/>
      <c r="BGW13" s="52"/>
      <c r="BGX13" s="52"/>
      <c r="BGY13" s="52"/>
      <c r="BGZ13" s="52"/>
      <c r="BHA13" s="52"/>
      <c r="BHB13" s="52"/>
      <c r="BHC13" s="52"/>
      <c r="BHD13" s="52"/>
      <c r="BHE13" s="52"/>
      <c r="BHF13" s="52"/>
      <c r="BHG13" s="52"/>
      <c r="BHH13" s="52"/>
      <c r="BHI13" s="52"/>
      <c r="BHJ13" s="52"/>
      <c r="BHK13" s="52"/>
      <c r="BHL13" s="52"/>
      <c r="BHM13" s="52"/>
      <c r="BHN13" s="52"/>
      <c r="BHO13" s="52"/>
      <c r="BHP13" s="52"/>
      <c r="BHQ13" s="52"/>
      <c r="BHR13" s="52"/>
      <c r="BHS13" s="52"/>
      <c r="BHT13" s="52"/>
      <c r="BHU13" s="52"/>
      <c r="BHV13" s="52"/>
      <c r="BHW13" s="52"/>
      <c r="BHX13" s="52"/>
      <c r="BHY13" s="52"/>
      <c r="BHZ13" s="52"/>
      <c r="BIA13" s="52"/>
      <c r="BIB13" s="52"/>
      <c r="BIC13" s="52"/>
      <c r="BID13" s="52"/>
      <c r="BIE13" s="52"/>
      <c r="BIF13" s="52"/>
      <c r="BIG13" s="52"/>
      <c r="BIH13" s="52"/>
      <c r="BII13" s="52"/>
      <c r="BIJ13" s="52"/>
      <c r="BIK13" s="52"/>
      <c r="BIL13" s="52"/>
      <c r="BIM13" s="52"/>
      <c r="BIN13" s="52"/>
      <c r="BIO13" s="52"/>
      <c r="BIP13" s="52"/>
      <c r="BIQ13" s="52"/>
      <c r="BIR13" s="52"/>
      <c r="BIS13" s="52"/>
      <c r="BIT13" s="52"/>
      <c r="BIU13" s="52"/>
      <c r="BIV13" s="52"/>
      <c r="BIW13" s="52"/>
      <c r="BIX13" s="52"/>
      <c r="BIY13" s="52"/>
      <c r="BIZ13" s="52"/>
      <c r="BJA13" s="52"/>
      <c r="BJB13" s="52"/>
      <c r="BJC13" s="52"/>
      <c r="BJD13" s="52"/>
      <c r="BJE13" s="52"/>
      <c r="BJF13" s="52"/>
      <c r="BJG13" s="52"/>
      <c r="BJH13" s="52"/>
      <c r="BJI13" s="52"/>
      <c r="BJJ13" s="52"/>
      <c r="BJK13" s="52"/>
      <c r="BJL13" s="52"/>
      <c r="BJM13" s="52"/>
      <c r="BJN13" s="52"/>
      <c r="BJO13" s="52"/>
      <c r="BJP13" s="52"/>
      <c r="BJQ13" s="52"/>
      <c r="BJR13" s="52"/>
      <c r="BJS13" s="52"/>
      <c r="BJT13" s="52"/>
      <c r="BJU13" s="52"/>
      <c r="BJV13" s="52"/>
      <c r="BJW13" s="52"/>
      <c r="BJX13" s="52"/>
      <c r="BJY13" s="52"/>
      <c r="BJZ13" s="52"/>
      <c r="BKA13" s="52"/>
      <c r="BKB13" s="52"/>
      <c r="BKC13" s="52"/>
      <c r="BKD13" s="52"/>
      <c r="BKE13" s="52"/>
      <c r="BKF13" s="52"/>
      <c r="BKG13" s="52"/>
      <c r="BKH13" s="52"/>
      <c r="BKI13" s="52"/>
      <c r="BKJ13" s="52"/>
      <c r="BKK13" s="52"/>
      <c r="BKL13" s="52"/>
      <c r="BKM13" s="52"/>
      <c r="BKN13" s="52"/>
      <c r="BKO13" s="52"/>
      <c r="BKP13" s="52"/>
      <c r="BKQ13" s="52"/>
      <c r="BKR13" s="52"/>
      <c r="BKS13" s="52"/>
      <c r="BKT13" s="52"/>
      <c r="BKU13" s="52"/>
      <c r="BKV13" s="52"/>
      <c r="BKW13" s="52"/>
      <c r="BKX13" s="52"/>
      <c r="BKY13" s="52"/>
      <c r="BKZ13" s="52"/>
      <c r="BLA13" s="52"/>
      <c r="BLB13" s="52"/>
      <c r="BLC13" s="52"/>
      <c r="BLD13" s="52"/>
      <c r="BLE13" s="52"/>
      <c r="BLF13" s="52"/>
      <c r="BLG13" s="52"/>
      <c r="BLH13" s="52"/>
      <c r="BLI13" s="52"/>
      <c r="BLJ13" s="52"/>
      <c r="BLK13" s="52"/>
      <c r="BLL13" s="52"/>
      <c r="BLM13" s="52"/>
      <c r="BLN13" s="52"/>
      <c r="BLO13" s="52"/>
      <c r="BLP13" s="52"/>
      <c r="BLQ13" s="52"/>
      <c r="BLR13" s="52"/>
      <c r="BLS13" s="52"/>
      <c r="BLT13" s="52"/>
      <c r="BLU13" s="52"/>
      <c r="BLV13" s="52"/>
      <c r="BLW13" s="52"/>
      <c r="BLX13" s="52"/>
      <c r="BLY13" s="52"/>
      <c r="BLZ13" s="52"/>
      <c r="BMA13" s="52"/>
      <c r="BMB13" s="52"/>
      <c r="BMC13" s="52"/>
      <c r="BMD13" s="52"/>
      <c r="BME13" s="52"/>
      <c r="BMF13" s="52"/>
      <c r="BMG13" s="52"/>
      <c r="BMH13" s="52"/>
      <c r="BMI13" s="52"/>
      <c r="BMJ13" s="52"/>
      <c r="BMK13" s="52"/>
      <c r="BML13" s="52"/>
      <c r="BMM13" s="52"/>
      <c r="BMN13" s="52"/>
      <c r="BMO13" s="52"/>
      <c r="BMP13" s="52"/>
      <c r="BMQ13" s="52"/>
      <c r="BMR13" s="52"/>
      <c r="BMS13" s="52"/>
      <c r="BMT13" s="52"/>
      <c r="BMU13" s="52"/>
      <c r="BMV13" s="52"/>
      <c r="BMW13" s="52"/>
      <c r="BMX13" s="52"/>
      <c r="BMY13" s="52"/>
      <c r="BMZ13" s="52"/>
      <c r="BNA13" s="52"/>
      <c r="BNB13" s="52"/>
      <c r="BNC13" s="52"/>
      <c r="BND13" s="52"/>
      <c r="BNE13" s="52"/>
      <c r="BNF13" s="52"/>
      <c r="BNG13" s="52"/>
      <c r="BNH13" s="52"/>
      <c r="BNI13" s="52"/>
      <c r="BNJ13" s="52"/>
      <c r="BNK13" s="52"/>
      <c r="BNL13" s="52"/>
      <c r="BNM13" s="52"/>
      <c r="BNN13" s="52"/>
      <c r="BNO13" s="52"/>
      <c r="BNP13" s="52"/>
      <c r="BNQ13" s="52"/>
      <c r="BNR13" s="52"/>
      <c r="BNS13" s="52"/>
      <c r="BNT13" s="52"/>
      <c r="BNU13" s="52"/>
      <c r="BNV13" s="52"/>
      <c r="BNW13" s="52"/>
      <c r="BNX13" s="52"/>
      <c r="BNY13" s="52"/>
      <c r="BNZ13" s="52"/>
      <c r="BOA13" s="52"/>
      <c r="BOB13" s="52"/>
      <c r="BOC13" s="52"/>
      <c r="BOD13" s="52"/>
      <c r="BOE13" s="52"/>
      <c r="BOF13" s="52"/>
      <c r="BOG13" s="52"/>
      <c r="BOH13" s="52"/>
      <c r="BOI13" s="52"/>
      <c r="BOJ13" s="52"/>
      <c r="BOK13" s="52"/>
      <c r="BOL13" s="52"/>
      <c r="BOM13" s="52"/>
      <c r="BON13" s="52"/>
      <c r="BOO13" s="52"/>
      <c r="BOP13" s="52"/>
      <c r="BOQ13" s="52"/>
      <c r="BOR13" s="52"/>
      <c r="BOS13" s="52"/>
      <c r="BOT13" s="52"/>
      <c r="BOU13" s="52"/>
      <c r="BOV13" s="52"/>
      <c r="BOW13" s="52"/>
      <c r="BOX13" s="52"/>
      <c r="BOY13" s="52"/>
      <c r="BOZ13" s="52"/>
      <c r="BPA13" s="52"/>
      <c r="BPB13" s="52"/>
      <c r="BPC13" s="52"/>
      <c r="BPD13" s="52"/>
      <c r="BPE13" s="52"/>
      <c r="BPF13" s="52"/>
      <c r="BPG13" s="52"/>
      <c r="BPH13" s="52"/>
      <c r="BPI13" s="52"/>
      <c r="BPJ13" s="52"/>
      <c r="BPK13" s="52"/>
      <c r="BPL13" s="52"/>
      <c r="BPM13" s="52"/>
      <c r="BPN13" s="52"/>
      <c r="BPO13" s="52"/>
      <c r="BPP13" s="52"/>
      <c r="BPQ13" s="52"/>
      <c r="BPR13" s="52"/>
      <c r="BPS13" s="52"/>
      <c r="BPT13" s="52"/>
      <c r="BPU13" s="52"/>
      <c r="BPV13" s="52"/>
      <c r="BPW13" s="52"/>
      <c r="BPX13" s="52"/>
      <c r="BPY13" s="52"/>
      <c r="BPZ13" s="52"/>
      <c r="BQA13" s="52"/>
      <c r="BQB13" s="52"/>
      <c r="BQC13" s="52"/>
      <c r="BQD13" s="52"/>
      <c r="BQE13" s="52"/>
      <c r="BQF13" s="52"/>
      <c r="BQG13" s="52"/>
      <c r="BQH13" s="52"/>
      <c r="BQI13" s="52"/>
      <c r="BQJ13" s="52"/>
      <c r="BQK13" s="52"/>
      <c r="BQL13" s="52"/>
      <c r="BQM13" s="52"/>
      <c r="BQN13" s="52"/>
      <c r="BQO13" s="52"/>
      <c r="BQP13" s="52"/>
      <c r="BQQ13" s="52"/>
      <c r="BQR13" s="52"/>
      <c r="BQS13" s="52"/>
      <c r="BQT13" s="52"/>
      <c r="BQU13" s="52"/>
      <c r="BQV13" s="52"/>
      <c r="BQW13" s="52"/>
      <c r="BQX13" s="52"/>
      <c r="BQY13" s="52"/>
      <c r="BQZ13" s="52"/>
      <c r="BRA13" s="52"/>
      <c r="BRB13" s="52"/>
      <c r="BRC13" s="52"/>
      <c r="BRD13" s="52"/>
      <c r="BRE13" s="52"/>
      <c r="BRF13" s="52"/>
      <c r="BRG13" s="52"/>
      <c r="BRH13" s="52"/>
      <c r="BRI13" s="52"/>
      <c r="BRJ13" s="52"/>
      <c r="BRK13" s="52"/>
      <c r="BRL13" s="52"/>
      <c r="BRM13" s="52"/>
      <c r="BRN13" s="52"/>
      <c r="BRO13" s="52"/>
      <c r="BRP13" s="52"/>
      <c r="BRQ13" s="52"/>
      <c r="BRR13" s="52"/>
      <c r="BRS13" s="52"/>
      <c r="BRT13" s="52"/>
      <c r="BRU13" s="52"/>
      <c r="BRV13" s="52"/>
      <c r="BRW13" s="52"/>
      <c r="BRX13" s="52"/>
      <c r="BRY13" s="52"/>
      <c r="BRZ13" s="52"/>
      <c r="BSA13" s="52"/>
      <c r="BSB13" s="52"/>
      <c r="BSC13" s="52"/>
      <c r="BSD13" s="52"/>
      <c r="BSE13" s="52"/>
      <c r="BSF13" s="52"/>
      <c r="BSG13" s="52"/>
      <c r="BSH13" s="52"/>
      <c r="BSI13" s="52"/>
      <c r="BSJ13" s="52"/>
      <c r="BSK13" s="52"/>
      <c r="BSL13" s="52"/>
      <c r="BSM13" s="52"/>
      <c r="BSN13" s="52"/>
      <c r="BSO13" s="52"/>
      <c r="BSP13" s="52"/>
      <c r="BSQ13" s="52"/>
      <c r="BSR13" s="52"/>
      <c r="BSS13" s="52"/>
      <c r="BST13" s="52"/>
      <c r="BSU13" s="52"/>
      <c r="BSV13" s="52"/>
      <c r="BSW13" s="52"/>
      <c r="BSX13" s="52"/>
      <c r="BSY13" s="52"/>
      <c r="BSZ13" s="52"/>
      <c r="BTA13" s="52"/>
      <c r="BTB13" s="52"/>
      <c r="BTC13" s="52"/>
      <c r="BTD13" s="52"/>
      <c r="BTE13" s="52"/>
      <c r="BTF13" s="52"/>
      <c r="BTG13" s="52"/>
      <c r="BTH13" s="52"/>
      <c r="BTI13" s="52"/>
      <c r="BTJ13" s="52"/>
      <c r="BTK13" s="52"/>
      <c r="BTL13" s="52"/>
      <c r="BTM13" s="52"/>
      <c r="BTN13" s="52"/>
      <c r="BTO13" s="52"/>
      <c r="BTP13" s="52"/>
      <c r="BTQ13" s="52"/>
      <c r="BTR13" s="52"/>
      <c r="BTS13" s="52"/>
      <c r="BTT13" s="52"/>
      <c r="BTU13" s="52"/>
      <c r="BTV13" s="52"/>
      <c r="BTW13" s="52"/>
      <c r="BTX13" s="52"/>
      <c r="BTY13" s="52"/>
      <c r="BTZ13" s="52"/>
      <c r="BUA13" s="52"/>
      <c r="BUB13" s="52"/>
      <c r="BUC13" s="52"/>
      <c r="BUD13" s="52"/>
      <c r="BUE13" s="52"/>
      <c r="BUF13" s="52"/>
      <c r="BUG13" s="52"/>
      <c r="BUH13" s="52"/>
      <c r="BUI13" s="52"/>
      <c r="BUJ13" s="52"/>
      <c r="BUK13" s="52"/>
      <c r="BUL13" s="52"/>
      <c r="BUM13" s="52"/>
      <c r="BUN13" s="52"/>
      <c r="BUO13" s="52"/>
      <c r="BUP13" s="52"/>
      <c r="BUQ13" s="52"/>
      <c r="BUR13" s="52"/>
      <c r="BUS13" s="52"/>
      <c r="BUT13" s="52"/>
      <c r="BUU13" s="52"/>
      <c r="BUV13" s="52"/>
      <c r="BUW13" s="52"/>
      <c r="BUX13" s="52"/>
      <c r="BUY13" s="52"/>
      <c r="BUZ13" s="52"/>
      <c r="BVA13" s="52"/>
      <c r="BVB13" s="52"/>
      <c r="BVC13" s="52"/>
      <c r="BVD13" s="52"/>
      <c r="BVE13" s="52"/>
      <c r="BVF13" s="52"/>
      <c r="BVG13" s="52"/>
      <c r="BVH13" s="52"/>
      <c r="BVI13" s="52"/>
      <c r="BVJ13" s="52"/>
      <c r="BVK13" s="52"/>
      <c r="BVL13" s="52"/>
      <c r="BVM13" s="52"/>
      <c r="BVN13" s="52"/>
      <c r="BVO13" s="52"/>
      <c r="BVP13" s="52"/>
      <c r="BVQ13" s="52"/>
      <c r="BVR13" s="52"/>
      <c r="BVS13" s="52"/>
      <c r="BVT13" s="52"/>
      <c r="BVU13" s="52"/>
      <c r="BVV13" s="52"/>
      <c r="BVW13" s="52"/>
      <c r="BVX13" s="52"/>
      <c r="BVY13" s="52"/>
      <c r="BVZ13" s="52"/>
      <c r="BWA13" s="52"/>
      <c r="BWB13" s="52"/>
      <c r="BWC13" s="52"/>
      <c r="BWD13" s="52"/>
      <c r="BWE13" s="52"/>
      <c r="BWF13" s="52"/>
      <c r="BWG13" s="52"/>
      <c r="BWH13" s="52"/>
      <c r="BWI13" s="52"/>
      <c r="BWJ13" s="52"/>
      <c r="BWK13" s="52"/>
      <c r="BWL13" s="52"/>
      <c r="BWM13" s="52"/>
      <c r="BWN13" s="52"/>
      <c r="BWO13" s="52"/>
      <c r="BWP13" s="52"/>
      <c r="BWQ13" s="52"/>
      <c r="BWR13" s="52"/>
      <c r="BWS13" s="52"/>
      <c r="BWT13" s="52"/>
      <c r="BWU13" s="52"/>
      <c r="BWV13" s="52"/>
      <c r="BWW13" s="52"/>
      <c r="BWX13" s="52"/>
      <c r="BWY13" s="52"/>
      <c r="BWZ13" s="52"/>
      <c r="BXA13" s="52"/>
      <c r="BXB13" s="52"/>
      <c r="BXC13" s="52"/>
      <c r="BXD13" s="52"/>
      <c r="BXE13" s="52"/>
      <c r="BXF13" s="52"/>
      <c r="BXG13" s="52"/>
      <c r="BXH13" s="52"/>
      <c r="BXI13" s="52"/>
      <c r="BXJ13" s="52"/>
      <c r="BXK13" s="52"/>
      <c r="BXL13" s="52"/>
      <c r="BXM13" s="52"/>
      <c r="BXN13" s="52"/>
      <c r="BXO13" s="52"/>
      <c r="BXP13" s="52"/>
      <c r="BXQ13" s="52"/>
      <c r="BXR13" s="52"/>
      <c r="BXS13" s="52"/>
      <c r="BXT13" s="52"/>
      <c r="BXU13" s="52"/>
      <c r="BXV13" s="52"/>
      <c r="BXW13" s="52"/>
      <c r="BXX13" s="52"/>
      <c r="BXY13" s="52"/>
      <c r="BXZ13" s="52"/>
      <c r="BYA13" s="52"/>
      <c r="BYB13" s="52"/>
      <c r="BYC13" s="52"/>
      <c r="BYD13" s="52"/>
      <c r="BYE13" s="52"/>
      <c r="BYF13" s="52"/>
      <c r="BYG13" s="52"/>
      <c r="BYH13" s="52"/>
      <c r="BYI13" s="52"/>
      <c r="BYJ13" s="52"/>
      <c r="BYK13" s="52"/>
      <c r="BYL13" s="52"/>
      <c r="BYM13" s="52"/>
      <c r="BYN13" s="52"/>
      <c r="BYO13" s="52"/>
      <c r="BYP13" s="52"/>
      <c r="BYQ13" s="52"/>
      <c r="BYR13" s="52"/>
      <c r="BYS13" s="52"/>
      <c r="BYT13" s="52"/>
      <c r="BYU13" s="52"/>
      <c r="BYV13" s="52"/>
      <c r="BYW13" s="52"/>
      <c r="BYX13" s="52"/>
      <c r="BYY13" s="52"/>
      <c r="BYZ13" s="52"/>
      <c r="BZA13" s="52"/>
      <c r="BZB13" s="52"/>
      <c r="BZC13" s="52"/>
      <c r="BZD13" s="52"/>
      <c r="BZE13" s="52"/>
      <c r="BZF13" s="52"/>
      <c r="BZG13" s="52"/>
      <c r="BZH13" s="52"/>
      <c r="BZI13" s="52"/>
      <c r="BZJ13" s="52"/>
      <c r="BZK13" s="52"/>
      <c r="BZL13" s="52"/>
      <c r="BZM13" s="52"/>
      <c r="BZN13" s="52"/>
      <c r="BZO13" s="52"/>
      <c r="BZP13" s="52"/>
      <c r="BZQ13" s="52"/>
      <c r="BZR13" s="52"/>
      <c r="BZS13" s="52"/>
      <c r="BZT13" s="52"/>
      <c r="BZU13" s="52"/>
      <c r="BZV13" s="52"/>
      <c r="BZW13" s="52"/>
      <c r="BZX13" s="52"/>
      <c r="BZY13" s="52"/>
      <c r="BZZ13" s="52"/>
      <c r="CAA13" s="52"/>
      <c r="CAB13" s="52"/>
      <c r="CAC13" s="52"/>
      <c r="CAD13" s="52"/>
      <c r="CAE13" s="52"/>
      <c r="CAF13" s="52"/>
      <c r="CAG13" s="52"/>
      <c r="CAH13" s="52"/>
      <c r="CAI13" s="52"/>
      <c r="CAJ13" s="52"/>
      <c r="CAK13" s="52"/>
      <c r="CAL13" s="52"/>
      <c r="CAM13" s="52"/>
      <c r="CAN13" s="52"/>
      <c r="CAO13" s="52"/>
      <c r="CAP13" s="52"/>
      <c r="CAQ13" s="52"/>
      <c r="CAR13" s="52"/>
      <c r="CAS13" s="52"/>
      <c r="CAT13" s="52"/>
      <c r="CAU13" s="52"/>
      <c r="CAV13" s="52"/>
      <c r="CAW13" s="52"/>
      <c r="CAX13" s="52"/>
      <c r="CAY13" s="52"/>
      <c r="CAZ13" s="52"/>
      <c r="CBA13" s="52"/>
      <c r="CBB13" s="52"/>
      <c r="CBC13" s="52"/>
      <c r="CBD13" s="52"/>
      <c r="CBE13" s="52"/>
      <c r="CBF13" s="52"/>
      <c r="CBG13" s="52"/>
      <c r="CBH13" s="52"/>
      <c r="CBI13" s="52"/>
      <c r="CBJ13" s="52"/>
      <c r="CBK13" s="52"/>
      <c r="CBL13" s="52"/>
      <c r="CBM13" s="52"/>
      <c r="CBN13" s="52"/>
      <c r="CBO13" s="52"/>
      <c r="CBP13" s="52"/>
      <c r="CBQ13" s="52"/>
      <c r="CBR13" s="52"/>
      <c r="CBS13" s="52"/>
      <c r="CBT13" s="52"/>
      <c r="CBU13" s="52"/>
      <c r="CBV13" s="52"/>
      <c r="CBW13" s="52"/>
      <c r="CBX13" s="52"/>
      <c r="CBY13" s="52"/>
      <c r="CBZ13" s="52"/>
      <c r="CCA13" s="52"/>
      <c r="CCB13" s="52"/>
      <c r="CCC13" s="52"/>
      <c r="CCD13" s="52"/>
      <c r="CCE13" s="52"/>
      <c r="CCF13" s="52"/>
      <c r="CCG13" s="52"/>
      <c r="CCH13" s="52"/>
      <c r="CCI13" s="52"/>
      <c r="CCJ13" s="52"/>
      <c r="CCK13" s="52"/>
      <c r="CCL13" s="52"/>
      <c r="CCM13" s="52"/>
      <c r="CCN13" s="52"/>
      <c r="CCO13" s="52"/>
      <c r="CCP13" s="52"/>
      <c r="CCQ13" s="52"/>
      <c r="CCR13" s="52"/>
      <c r="CCS13" s="52"/>
      <c r="CCT13" s="52"/>
      <c r="CCU13" s="52"/>
      <c r="CCV13" s="52"/>
      <c r="CCW13" s="52"/>
      <c r="CCX13" s="52"/>
      <c r="CCY13" s="52"/>
      <c r="CCZ13" s="52"/>
      <c r="CDA13" s="52"/>
      <c r="CDB13" s="52"/>
      <c r="CDC13" s="52"/>
      <c r="CDD13" s="52"/>
      <c r="CDE13" s="52"/>
      <c r="CDF13" s="52"/>
      <c r="CDG13" s="52"/>
      <c r="CDH13" s="52"/>
      <c r="CDI13" s="52"/>
      <c r="CDJ13" s="52"/>
      <c r="CDK13" s="52"/>
      <c r="CDL13" s="52"/>
      <c r="CDM13" s="52"/>
      <c r="CDN13" s="52"/>
      <c r="CDO13" s="52"/>
      <c r="CDP13" s="52"/>
      <c r="CDQ13" s="52"/>
      <c r="CDR13" s="52"/>
      <c r="CDS13" s="52"/>
      <c r="CDT13" s="52"/>
      <c r="CDU13" s="52"/>
      <c r="CDV13" s="52"/>
      <c r="CDW13" s="52"/>
      <c r="CDX13" s="52"/>
      <c r="CDY13" s="52"/>
      <c r="CDZ13" s="52"/>
      <c r="CEA13" s="52"/>
      <c r="CEB13" s="52"/>
      <c r="CEC13" s="52"/>
      <c r="CED13" s="52"/>
      <c r="CEE13" s="52"/>
      <c r="CEF13" s="52"/>
      <c r="CEG13" s="52"/>
      <c r="CEH13" s="52"/>
      <c r="CEI13" s="52"/>
      <c r="CEJ13" s="52"/>
      <c r="CEK13" s="52"/>
      <c r="CEL13" s="52"/>
      <c r="CEM13" s="52"/>
      <c r="CEN13" s="52"/>
      <c r="CEO13" s="52"/>
      <c r="CEP13" s="52"/>
      <c r="CEQ13" s="52"/>
      <c r="CER13" s="52"/>
      <c r="CES13" s="52"/>
      <c r="CET13" s="52"/>
      <c r="CEU13" s="52"/>
      <c r="CEV13" s="52"/>
      <c r="CEW13" s="52"/>
      <c r="CEX13" s="52"/>
      <c r="CEY13" s="52"/>
      <c r="CEZ13" s="52"/>
      <c r="CFA13" s="52"/>
      <c r="CFB13" s="52"/>
      <c r="CFC13" s="52"/>
      <c r="CFD13" s="52"/>
      <c r="CFE13" s="52"/>
      <c r="CFF13" s="52"/>
      <c r="CFG13" s="52"/>
      <c r="CFH13" s="52"/>
      <c r="CFI13" s="52"/>
      <c r="CFJ13" s="52"/>
      <c r="CFK13" s="52"/>
      <c r="CFL13" s="52"/>
      <c r="CFM13" s="52"/>
      <c r="CFN13" s="52"/>
      <c r="CFO13" s="52"/>
      <c r="CFP13" s="52"/>
      <c r="CFQ13" s="52"/>
      <c r="CFR13" s="52"/>
      <c r="CFS13" s="52"/>
      <c r="CFT13" s="52"/>
      <c r="CFU13" s="52"/>
      <c r="CFV13" s="52"/>
      <c r="CFW13" s="52"/>
      <c r="CFX13" s="52"/>
      <c r="CFY13" s="52"/>
      <c r="CFZ13" s="52"/>
      <c r="CGA13" s="52"/>
      <c r="CGB13" s="52"/>
      <c r="CGC13" s="52"/>
      <c r="CGD13" s="52"/>
      <c r="CGE13" s="52"/>
      <c r="CGF13" s="52"/>
      <c r="CGG13" s="52"/>
      <c r="CGH13" s="52"/>
      <c r="CGI13" s="52"/>
      <c r="CGJ13" s="52"/>
      <c r="CGK13" s="52"/>
      <c r="CGL13" s="52"/>
      <c r="CGM13" s="52"/>
      <c r="CGN13" s="52"/>
      <c r="CGO13" s="52"/>
      <c r="CGP13" s="52"/>
      <c r="CGQ13" s="52"/>
      <c r="CGR13" s="52"/>
      <c r="CGS13" s="52"/>
      <c r="CGT13" s="52"/>
      <c r="CGU13" s="52"/>
      <c r="CGV13" s="52"/>
      <c r="CGW13" s="52"/>
      <c r="CGX13" s="52"/>
      <c r="CGY13" s="52"/>
      <c r="CGZ13" s="52"/>
      <c r="CHA13" s="52"/>
      <c r="CHB13" s="52"/>
      <c r="CHC13" s="52"/>
      <c r="CHD13" s="52"/>
      <c r="CHE13" s="52"/>
      <c r="CHF13" s="52"/>
      <c r="CHG13" s="52"/>
      <c r="CHH13" s="52"/>
      <c r="CHI13" s="52"/>
      <c r="CHJ13" s="52"/>
      <c r="CHK13" s="52"/>
      <c r="CHL13" s="52"/>
      <c r="CHM13" s="52"/>
      <c r="CHN13" s="52"/>
      <c r="CHO13" s="52"/>
      <c r="CHP13" s="52"/>
      <c r="CHQ13" s="52"/>
      <c r="CHR13" s="52"/>
      <c r="CHS13" s="52"/>
      <c r="CHT13" s="52"/>
      <c r="CHU13" s="52"/>
      <c r="CHV13" s="52"/>
      <c r="CHW13" s="52"/>
      <c r="CHX13" s="52"/>
      <c r="CHY13" s="52"/>
      <c r="CHZ13" s="52"/>
      <c r="CIA13" s="52"/>
      <c r="CIB13" s="52"/>
      <c r="CIC13" s="52"/>
      <c r="CID13" s="52"/>
      <c r="CIE13" s="52"/>
      <c r="CIF13" s="52"/>
      <c r="CIG13" s="52"/>
      <c r="CIH13" s="52"/>
      <c r="CII13" s="52"/>
      <c r="CIJ13" s="52"/>
      <c r="CIK13" s="52"/>
      <c r="CIL13" s="52"/>
      <c r="CIM13" s="52"/>
      <c r="CIN13" s="52"/>
      <c r="CIO13" s="52"/>
      <c r="CIP13" s="52"/>
      <c r="CIQ13" s="52"/>
      <c r="CIR13" s="52"/>
      <c r="CIS13" s="52"/>
      <c r="CIT13" s="52"/>
      <c r="CIU13" s="52"/>
      <c r="CIV13" s="52"/>
      <c r="CIW13" s="52"/>
      <c r="CIX13" s="52"/>
      <c r="CIY13" s="52"/>
      <c r="CIZ13" s="52"/>
      <c r="CJA13" s="52"/>
      <c r="CJB13" s="52"/>
      <c r="CJC13" s="52"/>
      <c r="CJD13" s="52"/>
      <c r="CJE13" s="52"/>
      <c r="CJF13" s="52"/>
      <c r="CJG13" s="52"/>
      <c r="CJH13" s="52"/>
      <c r="CJI13" s="52"/>
      <c r="CJJ13" s="52"/>
      <c r="CJK13" s="52"/>
      <c r="CJL13" s="52"/>
      <c r="CJM13" s="52"/>
      <c r="CJN13" s="52"/>
      <c r="CJO13" s="52"/>
      <c r="CJP13" s="52"/>
      <c r="CJQ13" s="52"/>
      <c r="CJR13" s="52"/>
      <c r="CJS13" s="52"/>
      <c r="CJT13" s="52"/>
      <c r="CJU13" s="52"/>
      <c r="CJV13" s="52"/>
      <c r="CJW13" s="52"/>
      <c r="CJX13" s="52"/>
      <c r="CJY13" s="52"/>
      <c r="CJZ13" s="52"/>
      <c r="CKA13" s="52"/>
      <c r="CKB13" s="52"/>
      <c r="CKC13" s="52"/>
      <c r="CKD13" s="52"/>
      <c r="CKE13" s="52"/>
      <c r="CKF13" s="52"/>
      <c r="CKG13" s="52"/>
      <c r="CKH13" s="52"/>
      <c r="CKI13" s="52"/>
      <c r="CKJ13" s="52"/>
      <c r="CKK13" s="52"/>
      <c r="CKL13" s="52"/>
      <c r="CKM13" s="52"/>
      <c r="CKN13" s="52"/>
      <c r="CKO13" s="52"/>
      <c r="CKP13" s="52"/>
      <c r="CKQ13" s="52"/>
      <c r="CKR13" s="52"/>
      <c r="CKS13" s="52"/>
      <c r="CKT13" s="52"/>
      <c r="CKU13" s="52"/>
      <c r="CKV13" s="52"/>
      <c r="CKW13" s="52"/>
      <c r="CKX13" s="52"/>
      <c r="CKY13" s="52"/>
      <c r="CKZ13" s="52"/>
      <c r="CLA13" s="52"/>
      <c r="CLB13" s="52"/>
      <c r="CLC13" s="52"/>
      <c r="CLD13" s="52"/>
      <c r="CLE13" s="52"/>
      <c r="CLF13" s="52"/>
      <c r="CLG13" s="52"/>
      <c r="CLH13" s="52"/>
      <c r="CLI13" s="52"/>
      <c r="CLJ13" s="52"/>
      <c r="CLK13" s="52"/>
      <c r="CLL13" s="52"/>
      <c r="CLM13" s="52"/>
      <c r="CLN13" s="52"/>
      <c r="CLO13" s="52"/>
      <c r="CLP13" s="52"/>
      <c r="CLQ13" s="52"/>
      <c r="CLR13" s="52"/>
      <c r="CLS13" s="52"/>
      <c r="CLT13" s="52"/>
      <c r="CLU13" s="52"/>
      <c r="CLV13" s="52"/>
      <c r="CLW13" s="52"/>
      <c r="CLX13" s="52"/>
      <c r="CLY13" s="52"/>
      <c r="CLZ13" s="52"/>
      <c r="CMA13" s="52"/>
      <c r="CMB13" s="52"/>
      <c r="CMC13" s="52"/>
      <c r="CMD13" s="52"/>
      <c r="CME13" s="52"/>
      <c r="CMF13" s="52"/>
      <c r="CMG13" s="52"/>
      <c r="CMH13" s="52"/>
      <c r="CMI13" s="52"/>
      <c r="CMJ13" s="52"/>
      <c r="CMK13" s="52"/>
      <c r="CML13" s="52"/>
      <c r="CMM13" s="52"/>
      <c r="CMN13" s="52"/>
      <c r="CMO13" s="52"/>
      <c r="CMP13" s="52"/>
      <c r="CMQ13" s="52"/>
      <c r="CMR13" s="52"/>
      <c r="CMS13" s="52"/>
      <c r="CMT13" s="52"/>
      <c r="CMU13" s="52"/>
      <c r="CMV13" s="52"/>
      <c r="CMW13" s="52"/>
      <c r="CMX13" s="52"/>
      <c r="CMY13" s="52"/>
      <c r="CMZ13" s="52"/>
      <c r="CNA13" s="52"/>
      <c r="CNB13" s="52"/>
      <c r="CNC13" s="52"/>
      <c r="CND13" s="52"/>
      <c r="CNE13" s="52"/>
      <c r="CNF13" s="52"/>
      <c r="CNG13" s="52"/>
      <c r="CNH13" s="52"/>
      <c r="CNI13" s="52"/>
      <c r="CNJ13" s="52"/>
      <c r="CNK13" s="52"/>
      <c r="CNL13" s="52"/>
      <c r="CNM13" s="52"/>
      <c r="CNN13" s="52"/>
      <c r="CNO13" s="52"/>
      <c r="CNP13" s="52"/>
      <c r="CNQ13" s="52"/>
      <c r="CNR13" s="52"/>
      <c r="CNS13" s="52"/>
      <c r="CNT13" s="52"/>
      <c r="CNU13" s="52"/>
      <c r="CNV13" s="52"/>
      <c r="CNW13" s="52"/>
      <c r="CNX13" s="52"/>
      <c r="CNY13" s="52"/>
      <c r="CNZ13" s="52"/>
      <c r="COA13" s="52"/>
      <c r="COB13" s="52"/>
      <c r="COC13" s="52"/>
      <c r="COD13" s="52"/>
      <c r="COE13" s="52"/>
      <c r="COF13" s="52"/>
      <c r="COG13" s="52"/>
      <c r="COH13" s="52"/>
      <c r="COI13" s="52"/>
      <c r="COJ13" s="52"/>
      <c r="COK13" s="52"/>
      <c r="COL13" s="52"/>
      <c r="COM13" s="52"/>
      <c r="CON13" s="52"/>
      <c r="COO13" s="52"/>
      <c r="COP13" s="52"/>
      <c r="COQ13" s="52"/>
      <c r="COR13" s="52"/>
      <c r="COS13" s="52"/>
      <c r="COT13" s="52"/>
      <c r="COU13" s="52"/>
      <c r="COV13" s="52"/>
      <c r="COW13" s="52"/>
      <c r="COX13" s="52"/>
      <c r="COY13" s="52"/>
      <c r="COZ13" s="52"/>
      <c r="CPA13" s="52"/>
      <c r="CPB13" s="52"/>
      <c r="CPC13" s="52"/>
      <c r="CPD13" s="52"/>
      <c r="CPE13" s="52"/>
      <c r="CPF13" s="52"/>
      <c r="CPG13" s="52"/>
      <c r="CPH13" s="52"/>
      <c r="CPI13" s="52"/>
      <c r="CPJ13" s="52"/>
      <c r="CPK13" s="52"/>
      <c r="CPL13" s="52"/>
      <c r="CPM13" s="52"/>
      <c r="CPN13" s="52"/>
      <c r="CPO13" s="52"/>
      <c r="CPP13" s="52"/>
      <c r="CPQ13" s="52"/>
      <c r="CPR13" s="52"/>
      <c r="CPS13" s="52"/>
      <c r="CPT13" s="52"/>
      <c r="CPU13" s="52"/>
      <c r="CPV13" s="52"/>
      <c r="CPW13" s="52"/>
      <c r="CPX13" s="52"/>
      <c r="CPY13" s="52"/>
      <c r="CPZ13" s="52"/>
      <c r="CQA13" s="52"/>
      <c r="CQB13" s="52"/>
      <c r="CQC13" s="52"/>
      <c r="CQD13" s="52"/>
      <c r="CQE13" s="52"/>
      <c r="CQF13" s="52"/>
      <c r="CQG13" s="52"/>
      <c r="CQH13" s="52"/>
      <c r="CQI13" s="52"/>
      <c r="CQJ13" s="52"/>
      <c r="CQK13" s="52"/>
      <c r="CQL13" s="52"/>
      <c r="CQM13" s="52"/>
      <c r="CQN13" s="52"/>
      <c r="CQO13" s="52"/>
      <c r="CQP13" s="52"/>
      <c r="CQQ13" s="52"/>
      <c r="CQR13" s="52"/>
      <c r="CQS13" s="52"/>
      <c r="CQT13" s="52"/>
      <c r="CQU13" s="52"/>
      <c r="CQV13" s="52"/>
      <c r="CQW13" s="52"/>
      <c r="CQX13" s="52"/>
      <c r="CQY13" s="52"/>
      <c r="CQZ13" s="52"/>
      <c r="CRA13" s="52"/>
      <c r="CRB13" s="52"/>
      <c r="CRC13" s="52"/>
      <c r="CRD13" s="52"/>
      <c r="CRE13" s="52"/>
      <c r="CRF13" s="52"/>
      <c r="CRG13" s="52"/>
      <c r="CRH13" s="52"/>
      <c r="CRI13" s="52"/>
      <c r="CRJ13" s="52"/>
      <c r="CRK13" s="52"/>
      <c r="CRL13" s="52"/>
      <c r="CRM13" s="52"/>
      <c r="CRN13" s="52"/>
      <c r="CRO13" s="52"/>
      <c r="CRP13" s="52"/>
      <c r="CRQ13" s="52"/>
      <c r="CRR13" s="52"/>
      <c r="CRS13" s="52"/>
      <c r="CRT13" s="52"/>
      <c r="CRU13" s="52"/>
      <c r="CRV13" s="52"/>
      <c r="CRW13" s="52"/>
      <c r="CRX13" s="52"/>
      <c r="CRY13" s="52"/>
      <c r="CRZ13" s="52"/>
      <c r="CSA13" s="52"/>
      <c r="CSB13" s="52"/>
      <c r="CSC13" s="52"/>
      <c r="CSD13" s="52"/>
      <c r="CSE13" s="52"/>
      <c r="CSF13" s="52"/>
      <c r="CSG13" s="52"/>
      <c r="CSH13" s="52"/>
      <c r="CSI13" s="52"/>
      <c r="CSJ13" s="52"/>
      <c r="CSK13" s="52"/>
      <c r="CSL13" s="52"/>
      <c r="CSM13" s="52"/>
      <c r="CSN13" s="52"/>
      <c r="CSO13" s="52"/>
      <c r="CSP13" s="52"/>
      <c r="CSQ13" s="52"/>
      <c r="CSR13" s="52"/>
      <c r="CSS13" s="52"/>
      <c r="CST13" s="52"/>
      <c r="CSU13" s="52"/>
      <c r="CSV13" s="52"/>
      <c r="CSW13" s="52"/>
      <c r="CSX13" s="52"/>
      <c r="CSY13" s="52"/>
      <c r="CSZ13" s="52"/>
      <c r="CTA13" s="52"/>
      <c r="CTB13" s="52"/>
      <c r="CTC13" s="52"/>
      <c r="CTD13" s="52"/>
      <c r="CTE13" s="52"/>
      <c r="CTF13" s="52"/>
      <c r="CTG13" s="52"/>
      <c r="CTH13" s="52"/>
      <c r="CTI13" s="52"/>
      <c r="CTJ13" s="52"/>
      <c r="CTK13" s="52"/>
      <c r="CTL13" s="52"/>
      <c r="CTM13" s="52"/>
      <c r="CTN13" s="52"/>
      <c r="CTO13" s="52"/>
      <c r="CTP13" s="52"/>
      <c r="CTQ13" s="52"/>
      <c r="CTR13" s="52"/>
      <c r="CTS13" s="52"/>
      <c r="CTT13" s="52"/>
      <c r="CTU13" s="52"/>
      <c r="CTV13" s="52"/>
      <c r="CTW13" s="52"/>
      <c r="CTX13" s="52"/>
      <c r="CTY13" s="52"/>
      <c r="CTZ13" s="52"/>
      <c r="CUA13" s="52"/>
      <c r="CUB13" s="52"/>
      <c r="CUC13" s="52"/>
      <c r="CUD13" s="52"/>
      <c r="CUE13" s="52"/>
      <c r="CUF13" s="52"/>
      <c r="CUG13" s="52"/>
      <c r="CUH13" s="52"/>
      <c r="CUI13" s="52"/>
      <c r="CUJ13" s="52"/>
      <c r="CUK13" s="52"/>
      <c r="CUL13" s="52"/>
      <c r="CUM13" s="52"/>
      <c r="CUN13" s="52"/>
      <c r="CUO13" s="52"/>
      <c r="CUP13" s="52"/>
      <c r="CUQ13" s="52"/>
      <c r="CUR13" s="52"/>
      <c r="CUS13" s="52"/>
      <c r="CUT13" s="52"/>
      <c r="CUU13" s="52"/>
      <c r="CUV13" s="52"/>
      <c r="CUW13" s="52"/>
      <c r="CUX13" s="52"/>
      <c r="CUY13" s="52"/>
      <c r="CUZ13" s="52"/>
      <c r="CVA13" s="52"/>
      <c r="CVB13" s="52"/>
      <c r="CVC13" s="52"/>
      <c r="CVD13" s="52"/>
      <c r="CVE13" s="52"/>
      <c r="CVF13" s="52"/>
      <c r="CVG13" s="52"/>
      <c r="CVH13" s="52"/>
      <c r="CVI13" s="52"/>
      <c r="CVJ13" s="52"/>
      <c r="CVK13" s="52"/>
      <c r="CVL13" s="52"/>
      <c r="CVM13" s="52"/>
      <c r="CVN13" s="52"/>
      <c r="CVO13" s="52"/>
      <c r="CVP13" s="52"/>
      <c r="CVQ13" s="52"/>
      <c r="CVR13" s="52"/>
      <c r="CVS13" s="52"/>
      <c r="CVT13" s="52"/>
      <c r="CVU13" s="52"/>
      <c r="CVV13" s="52"/>
      <c r="CVW13" s="52"/>
      <c r="CVX13" s="52"/>
      <c r="CVY13" s="52"/>
      <c r="CVZ13" s="52"/>
      <c r="CWA13" s="52"/>
      <c r="CWB13" s="52"/>
      <c r="CWC13" s="52"/>
      <c r="CWD13" s="52"/>
      <c r="CWE13" s="52"/>
      <c r="CWF13" s="52"/>
      <c r="CWG13" s="52"/>
      <c r="CWH13" s="52"/>
      <c r="CWI13" s="52"/>
      <c r="CWJ13" s="52"/>
      <c r="CWK13" s="52"/>
      <c r="CWL13" s="52"/>
      <c r="CWM13" s="52"/>
      <c r="CWN13" s="52"/>
      <c r="CWO13" s="52"/>
      <c r="CWP13" s="52"/>
      <c r="CWQ13" s="52"/>
      <c r="CWR13" s="52"/>
      <c r="CWS13" s="52"/>
      <c r="CWT13" s="52"/>
      <c r="CWU13" s="52"/>
      <c r="CWV13" s="52"/>
      <c r="CWW13" s="52"/>
      <c r="CWX13" s="52"/>
      <c r="CWY13" s="52"/>
      <c r="CWZ13" s="52"/>
      <c r="CXA13" s="52"/>
      <c r="CXB13" s="52"/>
      <c r="CXC13" s="52"/>
      <c r="CXD13" s="52"/>
      <c r="CXE13" s="52"/>
      <c r="CXF13" s="52"/>
      <c r="CXG13" s="52"/>
      <c r="CXH13" s="52"/>
      <c r="CXI13" s="52"/>
      <c r="CXJ13" s="52"/>
      <c r="CXK13" s="52"/>
      <c r="CXL13" s="52"/>
      <c r="CXM13" s="52"/>
      <c r="CXN13" s="52"/>
      <c r="CXO13" s="52"/>
      <c r="CXP13" s="52"/>
      <c r="CXQ13" s="52"/>
      <c r="CXR13" s="52"/>
      <c r="CXS13" s="52"/>
      <c r="CXT13" s="52"/>
      <c r="CXU13" s="52"/>
      <c r="CXV13" s="52"/>
      <c r="CXW13" s="52"/>
      <c r="CXX13" s="52"/>
      <c r="CXY13" s="52"/>
      <c r="CXZ13" s="52"/>
      <c r="CYA13" s="52"/>
      <c r="CYB13" s="52"/>
      <c r="CYC13" s="52"/>
      <c r="CYD13" s="52"/>
      <c r="CYE13" s="52"/>
      <c r="CYF13" s="52"/>
      <c r="CYG13" s="52"/>
      <c r="CYH13" s="52"/>
      <c r="CYI13" s="52"/>
      <c r="CYJ13" s="52"/>
      <c r="CYK13" s="52"/>
      <c r="CYL13" s="52"/>
      <c r="CYM13" s="52"/>
      <c r="CYN13" s="52"/>
      <c r="CYO13" s="52"/>
      <c r="CYP13" s="52"/>
      <c r="CYQ13" s="52"/>
      <c r="CYR13" s="52"/>
      <c r="CYS13" s="52"/>
      <c r="CYT13" s="52"/>
      <c r="CYU13" s="52"/>
      <c r="CYV13" s="52"/>
      <c r="CYW13" s="52"/>
      <c r="CYX13" s="52"/>
      <c r="CYY13" s="52"/>
      <c r="CYZ13" s="52"/>
      <c r="CZA13" s="52"/>
      <c r="CZB13" s="52"/>
      <c r="CZC13" s="52"/>
      <c r="CZD13" s="52"/>
      <c r="CZE13" s="52"/>
      <c r="CZF13" s="52"/>
      <c r="CZG13" s="52"/>
      <c r="CZH13" s="52"/>
      <c r="CZI13" s="52"/>
      <c r="CZJ13" s="52"/>
      <c r="CZK13" s="52"/>
      <c r="CZL13" s="52"/>
      <c r="CZM13" s="52"/>
      <c r="CZN13" s="52"/>
      <c r="CZO13" s="52"/>
      <c r="CZP13" s="52"/>
      <c r="CZQ13" s="52"/>
      <c r="CZR13" s="52"/>
      <c r="CZS13" s="52"/>
      <c r="CZT13" s="52"/>
      <c r="CZU13" s="52"/>
      <c r="CZV13" s="52"/>
      <c r="CZW13" s="52"/>
      <c r="CZX13" s="52"/>
      <c r="CZY13" s="52"/>
      <c r="CZZ13" s="52"/>
      <c r="DAA13" s="52"/>
      <c r="DAB13" s="52"/>
      <c r="DAC13" s="52"/>
      <c r="DAD13" s="52"/>
      <c r="DAE13" s="52"/>
      <c r="DAF13" s="52"/>
      <c r="DAG13" s="52"/>
      <c r="DAH13" s="52"/>
      <c r="DAI13" s="52"/>
      <c r="DAJ13" s="52"/>
      <c r="DAK13" s="52"/>
      <c r="DAL13" s="52"/>
      <c r="DAM13" s="52"/>
      <c r="DAN13" s="52"/>
      <c r="DAO13" s="52"/>
      <c r="DAP13" s="52"/>
      <c r="DAQ13" s="52"/>
      <c r="DAR13" s="52"/>
      <c r="DAS13" s="52"/>
      <c r="DAT13" s="52"/>
      <c r="DAU13" s="52"/>
      <c r="DAV13" s="52"/>
      <c r="DAW13" s="52"/>
      <c r="DAX13" s="52"/>
      <c r="DAY13" s="52"/>
      <c r="DAZ13" s="52"/>
      <c r="DBA13" s="52"/>
      <c r="DBB13" s="52"/>
      <c r="DBC13" s="52"/>
      <c r="DBD13" s="52"/>
      <c r="DBE13" s="52"/>
      <c r="DBF13" s="52"/>
      <c r="DBG13" s="52"/>
      <c r="DBH13" s="52"/>
      <c r="DBI13" s="52"/>
      <c r="DBJ13" s="52"/>
      <c r="DBK13" s="52"/>
      <c r="DBL13" s="52"/>
      <c r="DBM13" s="52"/>
      <c r="DBN13" s="52"/>
      <c r="DBO13" s="52"/>
      <c r="DBP13" s="52"/>
      <c r="DBQ13" s="52"/>
      <c r="DBR13" s="52"/>
      <c r="DBS13" s="52"/>
      <c r="DBT13" s="52"/>
      <c r="DBU13" s="52"/>
      <c r="DBV13" s="52"/>
      <c r="DBW13" s="52"/>
      <c r="DBX13" s="52"/>
      <c r="DBY13" s="52"/>
      <c r="DBZ13" s="52"/>
      <c r="DCA13" s="52"/>
      <c r="DCB13" s="52"/>
      <c r="DCC13" s="52"/>
      <c r="DCD13" s="52"/>
      <c r="DCE13" s="52"/>
      <c r="DCF13" s="52"/>
      <c r="DCG13" s="52"/>
      <c r="DCH13" s="52"/>
      <c r="DCI13" s="52"/>
      <c r="DCJ13" s="52"/>
      <c r="DCK13" s="52"/>
      <c r="DCL13" s="52"/>
      <c r="DCM13" s="52"/>
      <c r="DCN13" s="52"/>
      <c r="DCO13" s="52"/>
      <c r="DCP13" s="52"/>
      <c r="DCQ13" s="52"/>
      <c r="DCR13" s="52"/>
      <c r="DCS13" s="52"/>
      <c r="DCT13" s="52"/>
      <c r="DCU13" s="52"/>
      <c r="DCV13" s="52"/>
      <c r="DCW13" s="52"/>
      <c r="DCX13" s="52"/>
      <c r="DCY13" s="52"/>
      <c r="DCZ13" s="52"/>
      <c r="DDA13" s="52"/>
      <c r="DDB13" s="52"/>
      <c r="DDC13" s="52"/>
      <c r="DDD13" s="52"/>
      <c r="DDE13" s="52"/>
      <c r="DDF13" s="52"/>
      <c r="DDG13" s="52"/>
      <c r="DDH13" s="52"/>
      <c r="DDI13" s="52"/>
      <c r="DDJ13" s="52"/>
      <c r="DDK13" s="52"/>
      <c r="DDL13" s="52"/>
      <c r="DDM13" s="52"/>
      <c r="DDN13" s="52"/>
      <c r="DDO13" s="52"/>
      <c r="DDP13" s="52"/>
      <c r="DDQ13" s="52"/>
      <c r="DDR13" s="52"/>
      <c r="DDS13" s="52"/>
      <c r="DDT13" s="52"/>
      <c r="DDU13" s="52"/>
      <c r="DDV13" s="52"/>
      <c r="DDW13" s="52"/>
      <c r="DDX13" s="52"/>
      <c r="DDY13" s="52"/>
      <c r="DDZ13" s="52"/>
      <c r="DEA13" s="52"/>
      <c r="DEB13" s="52"/>
      <c r="DEC13" s="52"/>
      <c r="DED13" s="52"/>
      <c r="DEE13" s="52"/>
      <c r="DEF13" s="52"/>
      <c r="DEG13" s="52"/>
      <c r="DEH13" s="52"/>
      <c r="DEI13" s="52"/>
      <c r="DEJ13" s="52"/>
      <c r="DEK13" s="52"/>
      <c r="DEL13" s="52"/>
      <c r="DEM13" s="52"/>
      <c r="DEN13" s="52"/>
      <c r="DEO13" s="52"/>
      <c r="DEP13" s="52"/>
      <c r="DEQ13" s="52"/>
      <c r="DER13" s="52"/>
      <c r="DES13" s="52"/>
      <c r="DET13" s="52"/>
      <c r="DEU13" s="52"/>
      <c r="DEV13" s="52"/>
      <c r="DEW13" s="52"/>
      <c r="DEX13" s="52"/>
      <c r="DEY13" s="52"/>
      <c r="DEZ13" s="52"/>
      <c r="DFA13" s="52"/>
      <c r="DFB13" s="52"/>
      <c r="DFC13" s="52"/>
      <c r="DFD13" s="52"/>
      <c r="DFE13" s="52"/>
      <c r="DFF13" s="52"/>
      <c r="DFG13" s="52"/>
      <c r="DFH13" s="52"/>
      <c r="DFI13" s="52"/>
      <c r="DFJ13" s="52"/>
      <c r="DFK13" s="52"/>
      <c r="DFL13" s="52"/>
      <c r="DFM13" s="52"/>
      <c r="DFN13" s="52"/>
      <c r="DFO13" s="52"/>
      <c r="DFP13" s="52"/>
      <c r="DFQ13" s="52"/>
      <c r="DFR13" s="52"/>
      <c r="DFS13" s="52"/>
      <c r="DFT13" s="52"/>
      <c r="DFU13" s="52"/>
      <c r="DFV13" s="52"/>
      <c r="DFW13" s="52"/>
      <c r="DFX13" s="52"/>
      <c r="DFY13" s="52"/>
      <c r="DFZ13" s="52"/>
      <c r="DGA13" s="52"/>
      <c r="DGB13" s="52"/>
      <c r="DGC13" s="52"/>
      <c r="DGD13" s="52"/>
      <c r="DGE13" s="52"/>
      <c r="DGF13" s="52"/>
      <c r="DGG13" s="52"/>
      <c r="DGH13" s="52"/>
      <c r="DGI13" s="52"/>
      <c r="DGJ13" s="52"/>
      <c r="DGK13" s="52"/>
      <c r="DGL13" s="52"/>
      <c r="DGM13" s="52"/>
      <c r="DGN13" s="52"/>
      <c r="DGO13" s="52"/>
      <c r="DGP13" s="52"/>
      <c r="DGQ13" s="52"/>
      <c r="DGR13" s="52"/>
      <c r="DGS13" s="52"/>
      <c r="DGT13" s="52"/>
      <c r="DGU13" s="52"/>
      <c r="DGV13" s="52"/>
      <c r="DGW13" s="52"/>
      <c r="DGX13" s="52"/>
      <c r="DGY13" s="52"/>
      <c r="DGZ13" s="52"/>
      <c r="DHA13" s="52"/>
      <c r="DHB13" s="52"/>
      <c r="DHC13" s="52"/>
      <c r="DHD13" s="52"/>
      <c r="DHE13" s="52"/>
      <c r="DHF13" s="52"/>
      <c r="DHG13" s="52"/>
      <c r="DHH13" s="52"/>
      <c r="DHI13" s="52"/>
      <c r="DHJ13" s="52"/>
      <c r="DHK13" s="52"/>
      <c r="DHL13" s="52"/>
      <c r="DHM13" s="52"/>
      <c r="DHN13" s="52"/>
      <c r="DHO13" s="52"/>
      <c r="DHP13" s="52"/>
      <c r="DHQ13" s="52"/>
      <c r="DHR13" s="52"/>
      <c r="DHS13" s="52"/>
      <c r="DHT13" s="52"/>
      <c r="DHU13" s="52"/>
      <c r="DHV13" s="52"/>
      <c r="DHW13" s="52"/>
      <c r="DHX13" s="52"/>
      <c r="DHY13" s="52"/>
      <c r="DHZ13" s="52"/>
      <c r="DIA13" s="52"/>
      <c r="DIB13" s="52"/>
      <c r="DIC13" s="52"/>
      <c r="DID13" s="52"/>
      <c r="DIE13" s="52"/>
      <c r="DIF13" s="52"/>
      <c r="DIG13" s="52"/>
      <c r="DIH13" s="52"/>
      <c r="DII13" s="52"/>
      <c r="DIJ13" s="52"/>
      <c r="DIK13" s="52"/>
      <c r="DIL13" s="52"/>
      <c r="DIM13" s="52"/>
      <c r="DIN13" s="52"/>
      <c r="DIO13" s="52"/>
      <c r="DIP13" s="52"/>
      <c r="DIQ13" s="52"/>
      <c r="DIR13" s="52"/>
      <c r="DIS13" s="52"/>
      <c r="DIT13" s="52"/>
      <c r="DIU13" s="52"/>
      <c r="DIV13" s="52"/>
      <c r="DIW13" s="52"/>
      <c r="DIX13" s="52"/>
      <c r="DIY13" s="52"/>
      <c r="DIZ13" s="52"/>
      <c r="DJA13" s="52"/>
      <c r="DJB13" s="52"/>
      <c r="DJC13" s="52"/>
      <c r="DJD13" s="52"/>
      <c r="DJE13" s="52"/>
      <c r="DJF13" s="52"/>
      <c r="DJG13" s="52"/>
      <c r="DJH13" s="52"/>
      <c r="DJI13" s="52"/>
      <c r="DJJ13" s="52"/>
      <c r="DJK13" s="52"/>
      <c r="DJL13" s="52"/>
      <c r="DJM13" s="52"/>
      <c r="DJN13" s="52"/>
      <c r="DJO13" s="52"/>
      <c r="DJP13" s="52"/>
      <c r="DJQ13" s="52"/>
      <c r="DJR13" s="52"/>
      <c r="DJS13" s="52"/>
      <c r="DJT13" s="52"/>
      <c r="DJU13" s="52"/>
      <c r="DJV13" s="52"/>
      <c r="DJW13" s="52"/>
      <c r="DJX13" s="52"/>
      <c r="DJY13" s="52"/>
      <c r="DJZ13" s="52"/>
      <c r="DKA13" s="52"/>
      <c r="DKB13" s="52"/>
      <c r="DKC13" s="52"/>
      <c r="DKD13" s="52"/>
      <c r="DKE13" s="52"/>
      <c r="DKF13" s="52"/>
      <c r="DKG13" s="52"/>
      <c r="DKH13" s="52"/>
      <c r="DKI13" s="52"/>
      <c r="DKJ13" s="52"/>
      <c r="DKK13" s="52"/>
      <c r="DKL13" s="52"/>
      <c r="DKM13" s="52"/>
      <c r="DKN13" s="52"/>
      <c r="DKO13" s="52"/>
      <c r="DKP13" s="52"/>
      <c r="DKQ13" s="52"/>
      <c r="DKR13" s="52"/>
      <c r="DKS13" s="52"/>
      <c r="DKT13" s="52"/>
      <c r="DKU13" s="52"/>
      <c r="DKV13" s="52"/>
      <c r="DKW13" s="52"/>
      <c r="DKX13" s="52"/>
      <c r="DKY13" s="52"/>
      <c r="DKZ13" s="52"/>
      <c r="DLA13" s="52"/>
      <c r="DLB13" s="52"/>
      <c r="DLC13" s="52"/>
      <c r="DLD13" s="52"/>
      <c r="DLE13" s="52"/>
      <c r="DLF13" s="52"/>
      <c r="DLG13" s="52"/>
      <c r="DLH13" s="52"/>
      <c r="DLI13" s="52"/>
      <c r="DLJ13" s="52"/>
      <c r="DLK13" s="52"/>
      <c r="DLL13" s="52"/>
      <c r="DLM13" s="52"/>
      <c r="DLN13" s="52"/>
      <c r="DLO13" s="52"/>
      <c r="DLP13" s="52"/>
      <c r="DLQ13" s="52"/>
      <c r="DLR13" s="52"/>
      <c r="DLS13" s="52"/>
      <c r="DLT13" s="52"/>
      <c r="DLU13" s="52"/>
      <c r="DLV13" s="52"/>
      <c r="DLW13" s="52"/>
      <c r="DLX13" s="52"/>
      <c r="DLY13" s="52"/>
      <c r="DLZ13" s="52"/>
      <c r="DMA13" s="52"/>
      <c r="DMB13" s="52"/>
      <c r="DMC13" s="52"/>
      <c r="DMD13" s="52"/>
      <c r="DME13" s="52"/>
      <c r="DMF13" s="52"/>
      <c r="DMG13" s="52"/>
      <c r="DMH13" s="52"/>
      <c r="DMI13" s="52"/>
      <c r="DMJ13" s="52"/>
      <c r="DMK13" s="52"/>
      <c r="DML13" s="52"/>
      <c r="DMM13" s="52"/>
      <c r="DMN13" s="52"/>
      <c r="DMO13" s="52"/>
      <c r="DMP13" s="52"/>
      <c r="DMQ13" s="52"/>
      <c r="DMR13" s="52"/>
      <c r="DMS13" s="52"/>
      <c r="DMT13" s="52"/>
      <c r="DMU13" s="52"/>
      <c r="DMV13" s="52"/>
      <c r="DMW13" s="52"/>
      <c r="DMX13" s="52"/>
      <c r="DMY13" s="52"/>
      <c r="DMZ13" s="52"/>
      <c r="DNA13" s="52"/>
      <c r="DNB13" s="52"/>
      <c r="DNC13" s="52"/>
      <c r="DND13" s="52"/>
      <c r="DNE13" s="52"/>
      <c r="DNF13" s="52"/>
      <c r="DNG13" s="52"/>
      <c r="DNH13" s="52"/>
      <c r="DNI13" s="52"/>
      <c r="DNJ13" s="52"/>
      <c r="DNK13" s="52"/>
      <c r="DNL13" s="52"/>
      <c r="DNM13" s="52"/>
      <c r="DNN13" s="52"/>
      <c r="DNO13" s="52"/>
      <c r="DNP13" s="52"/>
      <c r="DNQ13" s="52"/>
      <c r="DNR13" s="52"/>
      <c r="DNS13" s="52"/>
      <c r="DNT13" s="52"/>
      <c r="DNU13" s="52"/>
      <c r="DNV13" s="52"/>
      <c r="DNW13" s="52"/>
      <c r="DNX13" s="52"/>
      <c r="DNY13" s="52"/>
      <c r="DNZ13" s="52"/>
      <c r="DOA13" s="52"/>
      <c r="DOB13" s="52"/>
      <c r="DOC13" s="52"/>
      <c r="DOD13" s="52"/>
      <c r="DOE13" s="52"/>
      <c r="DOF13" s="52"/>
      <c r="DOG13" s="52"/>
      <c r="DOH13" s="52"/>
      <c r="DOI13" s="52"/>
      <c r="DOJ13" s="52"/>
      <c r="DOK13" s="52"/>
      <c r="DOL13" s="52"/>
      <c r="DOM13" s="52"/>
      <c r="DON13" s="52"/>
      <c r="DOO13" s="52"/>
      <c r="DOP13" s="52"/>
      <c r="DOQ13" s="52"/>
      <c r="DOR13" s="52"/>
      <c r="DOS13" s="52"/>
      <c r="DOT13" s="52"/>
      <c r="DOU13" s="52"/>
      <c r="DOV13" s="52"/>
      <c r="DOW13" s="52"/>
      <c r="DOX13" s="52"/>
      <c r="DOY13" s="52"/>
      <c r="DOZ13" s="52"/>
      <c r="DPA13" s="52"/>
      <c r="DPB13" s="52"/>
      <c r="DPC13" s="52"/>
      <c r="DPD13" s="52"/>
      <c r="DPE13" s="52"/>
      <c r="DPF13" s="52"/>
      <c r="DPG13" s="52"/>
      <c r="DPH13" s="52"/>
      <c r="DPI13" s="52"/>
      <c r="DPJ13" s="52"/>
      <c r="DPK13" s="52"/>
      <c r="DPL13" s="52"/>
      <c r="DPM13" s="52"/>
      <c r="DPN13" s="52"/>
      <c r="DPO13" s="52"/>
      <c r="DPP13" s="52"/>
      <c r="DPQ13" s="52"/>
      <c r="DPR13" s="52"/>
      <c r="DPS13" s="52"/>
      <c r="DPT13" s="52"/>
      <c r="DPU13" s="52"/>
      <c r="DPV13" s="52"/>
      <c r="DPW13" s="52"/>
      <c r="DPX13" s="52"/>
      <c r="DPY13" s="52"/>
      <c r="DPZ13" s="52"/>
      <c r="DQA13" s="52"/>
      <c r="DQB13" s="52"/>
      <c r="DQC13" s="52"/>
      <c r="DQD13" s="52"/>
      <c r="DQE13" s="52"/>
      <c r="DQF13" s="52"/>
      <c r="DQG13" s="52"/>
      <c r="DQH13" s="52"/>
      <c r="DQI13" s="52"/>
      <c r="DQJ13" s="52"/>
      <c r="DQK13" s="52"/>
      <c r="DQL13" s="52"/>
      <c r="DQM13" s="52"/>
      <c r="DQN13" s="52"/>
      <c r="DQO13" s="52"/>
      <c r="DQP13" s="52"/>
      <c r="DQQ13" s="52"/>
      <c r="DQR13" s="52"/>
      <c r="DQS13" s="52"/>
      <c r="DQT13" s="52"/>
      <c r="DQU13" s="52"/>
      <c r="DQV13" s="52"/>
      <c r="DQW13" s="52"/>
      <c r="DQX13" s="52"/>
      <c r="DQY13" s="52"/>
      <c r="DQZ13" s="52"/>
      <c r="DRA13" s="52"/>
      <c r="DRB13" s="52"/>
      <c r="DRC13" s="52"/>
      <c r="DRD13" s="52"/>
      <c r="DRE13" s="52"/>
      <c r="DRF13" s="52"/>
      <c r="DRG13" s="52"/>
      <c r="DRH13" s="52"/>
      <c r="DRI13" s="52"/>
      <c r="DRJ13" s="52"/>
      <c r="DRK13" s="52"/>
      <c r="DRL13" s="52"/>
      <c r="DRM13" s="52"/>
      <c r="DRN13" s="52"/>
      <c r="DRO13" s="52"/>
      <c r="DRP13" s="52"/>
      <c r="DRQ13" s="52"/>
      <c r="DRR13" s="52"/>
      <c r="DRS13" s="52"/>
      <c r="DRT13" s="52"/>
      <c r="DRU13" s="52"/>
      <c r="DRV13" s="52"/>
      <c r="DRW13" s="52"/>
      <c r="DRX13" s="52"/>
      <c r="DRY13" s="52"/>
      <c r="DRZ13" s="52"/>
      <c r="DSA13" s="52"/>
      <c r="DSB13" s="52"/>
      <c r="DSC13" s="52"/>
      <c r="DSD13" s="52"/>
      <c r="DSE13" s="52"/>
      <c r="DSF13" s="52"/>
      <c r="DSG13" s="52"/>
      <c r="DSH13" s="52"/>
      <c r="DSI13" s="52"/>
      <c r="DSJ13" s="52"/>
      <c r="DSK13" s="52"/>
      <c r="DSL13" s="52"/>
      <c r="DSM13" s="52"/>
      <c r="DSN13" s="52"/>
      <c r="DSO13" s="52"/>
      <c r="DSP13" s="52"/>
      <c r="DSQ13" s="52"/>
      <c r="DSR13" s="52"/>
      <c r="DSS13" s="52"/>
      <c r="DST13" s="52"/>
      <c r="DSU13" s="52"/>
      <c r="DSV13" s="52"/>
      <c r="DSW13" s="52"/>
      <c r="DSX13" s="52"/>
      <c r="DSY13" s="52"/>
      <c r="DSZ13" s="52"/>
      <c r="DTA13" s="52"/>
      <c r="DTB13" s="52"/>
      <c r="DTC13" s="52"/>
      <c r="DTD13" s="52"/>
      <c r="DTE13" s="52"/>
      <c r="DTF13" s="52"/>
      <c r="DTG13" s="52"/>
      <c r="DTH13" s="52"/>
      <c r="DTI13" s="52"/>
      <c r="DTJ13" s="52"/>
      <c r="DTK13" s="52"/>
      <c r="DTL13" s="52"/>
      <c r="DTM13" s="52"/>
      <c r="DTN13" s="52"/>
      <c r="DTO13" s="52"/>
      <c r="DTP13" s="52"/>
      <c r="DTQ13" s="52"/>
      <c r="DTR13" s="52"/>
      <c r="DTS13" s="52"/>
      <c r="DTT13" s="52"/>
      <c r="DTU13" s="52"/>
      <c r="DTV13" s="52"/>
      <c r="DTW13" s="52"/>
      <c r="DTX13" s="52"/>
      <c r="DTY13" s="52"/>
      <c r="DTZ13" s="52"/>
      <c r="DUA13" s="52"/>
      <c r="DUB13" s="52"/>
      <c r="DUC13" s="52"/>
      <c r="DUD13" s="52"/>
      <c r="DUE13" s="52"/>
      <c r="DUF13" s="52"/>
      <c r="DUG13" s="52"/>
      <c r="DUH13" s="52"/>
      <c r="DUI13" s="52"/>
      <c r="DUJ13" s="52"/>
      <c r="DUK13" s="52"/>
      <c r="DUL13" s="52"/>
      <c r="DUM13" s="52"/>
      <c r="DUN13" s="52"/>
      <c r="DUO13" s="52"/>
      <c r="DUP13" s="52"/>
      <c r="DUQ13" s="52"/>
      <c r="DUR13" s="52"/>
      <c r="DUS13" s="52"/>
      <c r="DUT13" s="52"/>
      <c r="DUU13" s="52"/>
      <c r="DUV13" s="52"/>
      <c r="DUW13" s="52"/>
      <c r="DUX13" s="52"/>
      <c r="DUY13" s="52"/>
      <c r="DUZ13" s="52"/>
      <c r="DVA13" s="52"/>
      <c r="DVB13" s="52"/>
      <c r="DVC13" s="52"/>
      <c r="DVD13" s="52"/>
      <c r="DVE13" s="52"/>
      <c r="DVF13" s="52"/>
      <c r="DVG13" s="52"/>
      <c r="DVH13" s="52"/>
      <c r="DVI13" s="52"/>
      <c r="DVJ13" s="52"/>
      <c r="DVK13" s="52"/>
      <c r="DVL13" s="52"/>
      <c r="DVM13" s="52"/>
      <c r="DVN13" s="52"/>
      <c r="DVO13" s="52"/>
      <c r="DVP13" s="52"/>
      <c r="DVQ13" s="52"/>
      <c r="DVR13" s="52"/>
      <c r="DVS13" s="52"/>
      <c r="DVT13" s="52"/>
      <c r="DVU13" s="52"/>
      <c r="DVV13" s="52"/>
      <c r="DVW13" s="52"/>
      <c r="DVX13" s="52"/>
      <c r="DVY13" s="52"/>
      <c r="DVZ13" s="52"/>
      <c r="DWA13" s="52"/>
      <c r="DWB13" s="52"/>
      <c r="DWC13" s="52"/>
      <c r="DWD13" s="52"/>
      <c r="DWE13" s="52"/>
      <c r="DWF13" s="52"/>
      <c r="DWG13" s="52"/>
      <c r="DWH13" s="52"/>
      <c r="DWI13" s="52"/>
      <c r="DWJ13" s="52"/>
      <c r="DWK13" s="52"/>
      <c r="DWL13" s="52"/>
      <c r="DWM13" s="52"/>
      <c r="DWN13" s="52"/>
      <c r="DWO13" s="52"/>
      <c r="DWP13" s="52"/>
      <c r="DWQ13" s="52"/>
      <c r="DWR13" s="52"/>
      <c r="DWS13" s="52"/>
      <c r="DWT13" s="52"/>
      <c r="DWU13" s="52"/>
      <c r="DWV13" s="52"/>
      <c r="DWW13" s="52"/>
      <c r="DWX13" s="52"/>
      <c r="DWY13" s="52"/>
      <c r="DWZ13" s="52"/>
      <c r="DXA13" s="52"/>
      <c r="DXB13" s="52"/>
      <c r="DXC13" s="52"/>
      <c r="DXD13" s="52"/>
      <c r="DXE13" s="52"/>
      <c r="DXF13" s="52"/>
      <c r="DXG13" s="52"/>
      <c r="DXH13" s="52"/>
      <c r="DXI13" s="52"/>
      <c r="DXJ13" s="52"/>
      <c r="DXK13" s="52"/>
      <c r="DXL13" s="52"/>
      <c r="DXM13" s="52"/>
      <c r="DXN13" s="52"/>
      <c r="DXO13" s="52"/>
      <c r="DXP13" s="52"/>
      <c r="DXQ13" s="52"/>
      <c r="DXR13" s="52"/>
      <c r="DXS13" s="52"/>
      <c r="DXT13" s="52"/>
      <c r="DXU13" s="52"/>
      <c r="DXV13" s="52"/>
      <c r="DXW13" s="52"/>
      <c r="DXX13" s="52"/>
      <c r="DXY13" s="52"/>
      <c r="DXZ13" s="52"/>
      <c r="DYA13" s="52"/>
      <c r="DYB13" s="52"/>
      <c r="DYC13" s="52"/>
      <c r="DYD13" s="52"/>
      <c r="DYE13" s="52"/>
      <c r="DYF13" s="52"/>
      <c r="DYG13" s="52"/>
      <c r="DYH13" s="52"/>
      <c r="DYI13" s="52"/>
      <c r="DYJ13" s="52"/>
      <c r="DYK13" s="52"/>
      <c r="DYL13" s="52"/>
      <c r="DYM13" s="52"/>
      <c r="DYN13" s="52"/>
      <c r="DYO13" s="52"/>
      <c r="DYP13" s="52"/>
      <c r="DYQ13" s="52"/>
      <c r="DYR13" s="52"/>
      <c r="DYS13" s="52"/>
      <c r="DYT13" s="52"/>
      <c r="DYU13" s="52"/>
      <c r="DYV13" s="52"/>
      <c r="DYW13" s="52"/>
      <c r="DYX13" s="52"/>
      <c r="DYY13" s="52"/>
      <c r="DYZ13" s="52"/>
      <c r="DZA13" s="52"/>
      <c r="DZB13" s="52"/>
      <c r="DZC13" s="52"/>
      <c r="DZD13" s="52"/>
      <c r="DZE13" s="52"/>
      <c r="DZF13" s="52"/>
      <c r="DZG13" s="52"/>
      <c r="DZH13" s="52"/>
      <c r="DZI13" s="52"/>
      <c r="DZJ13" s="52"/>
      <c r="DZK13" s="52"/>
      <c r="DZL13" s="52"/>
      <c r="DZM13" s="52"/>
      <c r="DZN13" s="52"/>
      <c r="DZO13" s="52"/>
      <c r="DZP13" s="52"/>
      <c r="DZQ13" s="52"/>
      <c r="DZR13" s="52"/>
      <c r="DZS13" s="52"/>
      <c r="DZT13" s="52"/>
      <c r="DZU13" s="52"/>
      <c r="DZV13" s="52"/>
      <c r="DZW13" s="52"/>
      <c r="DZX13" s="52"/>
      <c r="DZY13" s="52"/>
      <c r="DZZ13" s="52"/>
      <c r="EAA13" s="52"/>
      <c r="EAB13" s="52"/>
      <c r="EAC13" s="52"/>
      <c r="EAD13" s="52"/>
      <c r="EAE13" s="52"/>
      <c r="EAF13" s="52"/>
      <c r="EAG13" s="52"/>
      <c r="EAH13" s="52"/>
      <c r="EAI13" s="52"/>
      <c r="EAJ13" s="52"/>
      <c r="EAK13" s="52"/>
      <c r="EAL13" s="52"/>
      <c r="EAM13" s="52"/>
      <c r="EAN13" s="52"/>
      <c r="EAO13" s="52"/>
      <c r="EAP13" s="52"/>
      <c r="EAQ13" s="52"/>
      <c r="EAR13" s="52"/>
      <c r="EAS13" s="52"/>
      <c r="EAT13" s="52"/>
      <c r="EAU13" s="52"/>
      <c r="EAV13" s="52"/>
      <c r="EAW13" s="52"/>
      <c r="EAX13" s="52"/>
      <c r="EAY13" s="52"/>
      <c r="EAZ13" s="52"/>
      <c r="EBA13" s="52"/>
      <c r="EBB13" s="52"/>
      <c r="EBC13" s="52"/>
      <c r="EBD13" s="52"/>
      <c r="EBE13" s="52"/>
      <c r="EBF13" s="52"/>
      <c r="EBG13" s="52"/>
      <c r="EBH13" s="52"/>
      <c r="EBI13" s="52"/>
      <c r="EBJ13" s="52"/>
      <c r="EBK13" s="52"/>
      <c r="EBL13" s="52"/>
      <c r="EBM13" s="52"/>
      <c r="EBN13" s="52"/>
      <c r="EBO13" s="52"/>
      <c r="EBP13" s="52"/>
      <c r="EBQ13" s="52"/>
      <c r="EBR13" s="52"/>
      <c r="EBS13" s="52"/>
      <c r="EBT13" s="52"/>
      <c r="EBU13" s="52"/>
      <c r="EBV13" s="52"/>
      <c r="EBW13" s="52"/>
      <c r="EBX13" s="52"/>
      <c r="EBY13" s="52"/>
      <c r="EBZ13" s="52"/>
      <c r="ECA13" s="52"/>
      <c r="ECB13" s="52"/>
      <c r="ECC13" s="52"/>
      <c r="ECD13" s="52"/>
      <c r="ECE13" s="52"/>
      <c r="ECF13" s="52"/>
      <c r="ECG13" s="52"/>
      <c r="ECH13" s="52"/>
      <c r="ECI13" s="52"/>
      <c r="ECJ13" s="52"/>
      <c r="ECK13" s="52"/>
      <c r="ECL13" s="52"/>
      <c r="ECM13" s="52"/>
      <c r="ECN13" s="52"/>
      <c r="ECO13" s="52"/>
      <c r="ECP13" s="52"/>
      <c r="ECQ13" s="52"/>
      <c r="ECR13" s="52"/>
      <c r="ECS13" s="52"/>
      <c r="ECT13" s="52"/>
      <c r="ECU13" s="52"/>
      <c r="ECV13" s="52"/>
      <c r="ECW13" s="52"/>
      <c r="ECX13" s="52"/>
      <c r="ECY13" s="52"/>
      <c r="ECZ13" s="52"/>
      <c r="EDA13" s="52"/>
      <c r="EDB13" s="52"/>
      <c r="EDC13" s="52"/>
      <c r="EDD13" s="52"/>
      <c r="EDE13" s="52"/>
      <c r="EDF13" s="52"/>
      <c r="EDG13" s="52"/>
      <c r="EDH13" s="52"/>
      <c r="EDI13" s="52"/>
      <c r="EDJ13" s="52"/>
      <c r="EDK13" s="52"/>
      <c r="EDL13" s="52"/>
      <c r="EDM13" s="52"/>
      <c r="EDN13" s="52"/>
      <c r="EDO13" s="52"/>
      <c r="EDP13" s="52"/>
      <c r="EDQ13" s="52"/>
      <c r="EDR13" s="52"/>
      <c r="EDS13" s="52"/>
      <c r="EDT13" s="52"/>
      <c r="EDU13" s="52"/>
      <c r="EDV13" s="52"/>
      <c r="EDW13" s="52"/>
      <c r="EDX13" s="52"/>
      <c r="EDY13" s="52"/>
      <c r="EDZ13" s="52"/>
      <c r="EEA13" s="52"/>
      <c r="EEB13" s="52"/>
      <c r="EEC13" s="52"/>
      <c r="EED13" s="52"/>
      <c r="EEE13" s="52"/>
      <c r="EEF13" s="52"/>
      <c r="EEG13" s="52"/>
      <c r="EEH13" s="52"/>
      <c r="EEI13" s="52"/>
      <c r="EEJ13" s="52"/>
      <c r="EEK13" s="52"/>
      <c r="EEL13" s="52"/>
      <c r="EEM13" s="52"/>
      <c r="EEN13" s="52"/>
      <c r="EEO13" s="52"/>
      <c r="EEP13" s="52"/>
      <c r="EEQ13" s="52"/>
      <c r="EER13" s="52"/>
      <c r="EES13" s="52"/>
      <c r="EET13" s="52"/>
      <c r="EEU13" s="52"/>
      <c r="EEV13" s="52"/>
      <c r="EEW13" s="52"/>
      <c r="EEX13" s="52"/>
      <c r="EEY13" s="52"/>
      <c r="EEZ13" s="52"/>
      <c r="EFA13" s="52"/>
      <c r="EFB13" s="52"/>
      <c r="EFC13" s="52"/>
      <c r="EFD13" s="52"/>
      <c r="EFE13" s="52"/>
      <c r="EFF13" s="52"/>
      <c r="EFG13" s="52"/>
      <c r="EFH13" s="52"/>
      <c r="EFI13" s="52"/>
      <c r="EFJ13" s="52"/>
      <c r="EFK13" s="52"/>
      <c r="EFL13" s="52"/>
      <c r="EFM13" s="52"/>
      <c r="EFN13" s="52"/>
      <c r="EFO13" s="52"/>
      <c r="EFP13" s="52"/>
      <c r="EFQ13" s="52"/>
      <c r="EFR13" s="52"/>
      <c r="EFS13" s="52"/>
      <c r="EFT13" s="52"/>
      <c r="EFU13" s="52"/>
      <c r="EFV13" s="52"/>
      <c r="EFW13" s="52"/>
      <c r="EFX13" s="52"/>
      <c r="EFY13" s="52"/>
      <c r="EFZ13" s="52"/>
      <c r="EGA13" s="52"/>
      <c r="EGB13" s="52"/>
      <c r="EGC13" s="52"/>
      <c r="EGD13" s="52"/>
      <c r="EGE13" s="52"/>
      <c r="EGF13" s="52"/>
      <c r="EGG13" s="52"/>
      <c r="EGH13" s="52"/>
      <c r="EGI13" s="52"/>
      <c r="EGJ13" s="52"/>
      <c r="EGK13" s="52"/>
      <c r="EGL13" s="52"/>
      <c r="EGM13" s="52"/>
      <c r="EGN13" s="52"/>
      <c r="EGO13" s="52"/>
      <c r="EGP13" s="52"/>
      <c r="EGQ13" s="52"/>
      <c r="EGR13" s="52"/>
      <c r="EGS13" s="52"/>
      <c r="EGT13" s="52"/>
      <c r="EGU13" s="52"/>
      <c r="EGV13" s="52"/>
      <c r="EGW13" s="52"/>
      <c r="EGX13" s="52"/>
      <c r="EGY13" s="52"/>
      <c r="EGZ13" s="52"/>
      <c r="EHA13" s="52"/>
      <c r="EHB13" s="52"/>
      <c r="EHC13" s="52"/>
      <c r="EHD13" s="52"/>
      <c r="EHE13" s="52"/>
      <c r="EHF13" s="52"/>
      <c r="EHG13" s="52"/>
      <c r="EHH13" s="52"/>
      <c r="EHI13" s="52"/>
      <c r="EHJ13" s="52"/>
      <c r="EHK13" s="52"/>
      <c r="EHL13" s="52"/>
      <c r="EHM13" s="52"/>
      <c r="EHN13" s="52"/>
      <c r="EHO13" s="52"/>
      <c r="EHP13" s="52"/>
      <c r="EHQ13" s="52"/>
      <c r="EHR13" s="52"/>
      <c r="EHS13" s="52"/>
      <c r="EHT13" s="52"/>
      <c r="EHU13" s="52"/>
      <c r="EHV13" s="52"/>
      <c r="EHW13" s="52"/>
      <c r="EHX13" s="52"/>
      <c r="EHY13" s="52"/>
      <c r="EHZ13" s="52"/>
      <c r="EIA13" s="52"/>
      <c r="EIB13" s="52"/>
      <c r="EIC13" s="52"/>
      <c r="EID13" s="52"/>
      <c r="EIE13" s="52"/>
      <c r="EIF13" s="52"/>
      <c r="EIG13" s="52"/>
      <c r="EIH13" s="52"/>
      <c r="EII13" s="52"/>
      <c r="EIJ13" s="52"/>
      <c r="EIK13" s="52"/>
      <c r="EIL13" s="52"/>
      <c r="EIM13" s="52"/>
      <c r="EIN13" s="52"/>
      <c r="EIO13" s="52"/>
      <c r="EIP13" s="52"/>
      <c r="EIQ13" s="52"/>
      <c r="EIR13" s="52"/>
      <c r="EIS13" s="52"/>
      <c r="EIT13" s="52"/>
      <c r="EIU13" s="52"/>
      <c r="EIV13" s="52"/>
      <c r="EIW13" s="52"/>
      <c r="EIX13" s="52"/>
      <c r="EIY13" s="52"/>
      <c r="EIZ13" s="52"/>
      <c r="EJA13" s="52"/>
      <c r="EJB13" s="52"/>
      <c r="EJC13" s="52"/>
      <c r="EJD13" s="52"/>
      <c r="EJE13" s="52"/>
      <c r="EJF13" s="52"/>
      <c r="EJG13" s="52"/>
      <c r="EJH13" s="52"/>
      <c r="EJI13" s="52"/>
      <c r="EJJ13" s="52"/>
      <c r="EJK13" s="52"/>
      <c r="EJL13" s="52"/>
      <c r="EJM13" s="52"/>
      <c r="EJN13" s="52"/>
      <c r="EJO13" s="52"/>
      <c r="EJP13" s="52"/>
      <c r="EJQ13" s="52"/>
      <c r="EJR13" s="52"/>
      <c r="EJS13" s="52"/>
      <c r="EJT13" s="52"/>
      <c r="EJU13" s="52"/>
      <c r="EJV13" s="52"/>
      <c r="EJW13" s="52"/>
      <c r="EJX13" s="52"/>
      <c r="EJY13" s="52"/>
      <c r="EJZ13" s="52"/>
      <c r="EKA13" s="52"/>
      <c r="EKB13" s="52"/>
      <c r="EKC13" s="52"/>
      <c r="EKD13" s="52"/>
      <c r="EKE13" s="52"/>
      <c r="EKF13" s="52"/>
      <c r="EKG13" s="52"/>
      <c r="EKH13" s="52"/>
      <c r="EKI13" s="52"/>
      <c r="EKJ13" s="52"/>
      <c r="EKK13" s="52"/>
      <c r="EKL13" s="52"/>
      <c r="EKM13" s="52"/>
      <c r="EKN13" s="52"/>
      <c r="EKO13" s="52"/>
      <c r="EKP13" s="52"/>
      <c r="EKQ13" s="52"/>
      <c r="EKR13" s="52"/>
      <c r="EKS13" s="52"/>
      <c r="EKT13" s="52"/>
      <c r="EKU13" s="52"/>
      <c r="EKV13" s="52"/>
      <c r="EKW13" s="52"/>
      <c r="EKX13" s="52"/>
      <c r="EKY13" s="52"/>
      <c r="EKZ13" s="52"/>
      <c r="ELA13" s="52"/>
      <c r="ELB13" s="52"/>
      <c r="ELC13" s="52"/>
      <c r="ELD13" s="52"/>
      <c r="ELE13" s="52"/>
      <c r="ELF13" s="52"/>
      <c r="ELG13" s="52"/>
      <c r="ELH13" s="52"/>
      <c r="ELI13" s="52"/>
      <c r="ELJ13" s="52"/>
      <c r="ELK13" s="52"/>
      <c r="ELL13" s="52"/>
      <c r="ELM13" s="52"/>
      <c r="ELN13" s="52"/>
      <c r="ELO13" s="52"/>
      <c r="ELP13" s="52"/>
      <c r="ELQ13" s="52"/>
      <c r="ELR13" s="52"/>
      <c r="ELS13" s="52"/>
      <c r="ELT13" s="52"/>
      <c r="ELU13" s="52"/>
      <c r="ELV13" s="52"/>
      <c r="ELW13" s="52"/>
      <c r="ELX13" s="52"/>
      <c r="ELY13" s="52"/>
      <c r="ELZ13" s="52"/>
      <c r="EMA13" s="52"/>
      <c r="EMB13" s="52"/>
      <c r="EMC13" s="52"/>
      <c r="EMD13" s="52"/>
      <c r="EME13" s="52"/>
      <c r="EMF13" s="52"/>
      <c r="EMG13" s="52"/>
      <c r="EMH13" s="52"/>
      <c r="EMI13" s="52"/>
      <c r="EMJ13" s="52"/>
      <c r="EMK13" s="52"/>
      <c r="EML13" s="52"/>
      <c r="EMM13" s="52"/>
      <c r="EMN13" s="52"/>
      <c r="EMO13" s="52"/>
      <c r="EMP13" s="52"/>
      <c r="EMQ13" s="52"/>
      <c r="EMR13" s="52"/>
      <c r="EMS13" s="52"/>
      <c r="EMT13" s="52"/>
      <c r="EMU13" s="52"/>
      <c r="EMV13" s="52"/>
      <c r="EMW13" s="52"/>
      <c r="EMX13" s="52"/>
      <c r="EMY13" s="52"/>
      <c r="EMZ13" s="52"/>
      <c r="ENA13" s="52"/>
      <c r="ENB13" s="52"/>
      <c r="ENC13" s="52"/>
      <c r="END13" s="52"/>
      <c r="ENE13" s="52"/>
      <c r="ENF13" s="52"/>
      <c r="ENG13" s="52"/>
      <c r="ENH13" s="52"/>
      <c r="ENI13" s="52"/>
      <c r="ENJ13" s="52"/>
      <c r="ENK13" s="52"/>
      <c r="ENL13" s="52"/>
      <c r="ENM13" s="52"/>
      <c r="ENN13" s="52"/>
      <c r="ENO13" s="52"/>
      <c r="ENP13" s="52"/>
      <c r="ENQ13" s="52"/>
      <c r="ENR13" s="52"/>
      <c r="ENS13" s="52"/>
      <c r="ENT13" s="52"/>
      <c r="ENU13" s="52"/>
      <c r="ENV13" s="52"/>
      <c r="ENW13" s="52"/>
      <c r="ENX13" s="52"/>
      <c r="ENY13" s="52"/>
      <c r="ENZ13" s="52"/>
      <c r="EOA13" s="52"/>
      <c r="EOB13" s="52"/>
      <c r="EOC13" s="52"/>
      <c r="EOD13" s="52"/>
      <c r="EOE13" s="52"/>
      <c r="EOF13" s="52"/>
      <c r="EOG13" s="52"/>
      <c r="EOH13" s="52"/>
      <c r="EOI13" s="52"/>
      <c r="EOJ13" s="52"/>
      <c r="EOK13" s="52"/>
      <c r="EOL13" s="52"/>
      <c r="EOM13" s="52"/>
      <c r="EON13" s="52"/>
      <c r="EOO13" s="52"/>
      <c r="EOP13" s="52"/>
      <c r="EOQ13" s="52"/>
      <c r="EOR13" s="52"/>
      <c r="EOS13" s="52"/>
      <c r="EOT13" s="52"/>
      <c r="EOU13" s="52"/>
      <c r="EOV13" s="52"/>
      <c r="EOW13" s="52"/>
      <c r="EOX13" s="52"/>
      <c r="EOY13" s="52"/>
      <c r="EOZ13" s="52"/>
      <c r="EPA13" s="52"/>
      <c r="EPB13" s="52"/>
      <c r="EPC13" s="52"/>
      <c r="EPD13" s="52"/>
      <c r="EPE13" s="52"/>
      <c r="EPF13" s="52"/>
      <c r="EPG13" s="52"/>
      <c r="EPH13" s="52"/>
      <c r="EPI13" s="52"/>
      <c r="EPJ13" s="52"/>
      <c r="EPK13" s="52"/>
      <c r="EPL13" s="52"/>
      <c r="EPM13" s="52"/>
      <c r="EPN13" s="52"/>
      <c r="EPO13" s="52"/>
      <c r="EPP13" s="52"/>
      <c r="EPQ13" s="52"/>
      <c r="EPR13" s="52"/>
      <c r="EPS13" s="52"/>
      <c r="EPT13" s="52"/>
      <c r="EPU13" s="52"/>
      <c r="EPV13" s="52"/>
      <c r="EPW13" s="52"/>
      <c r="EPX13" s="52"/>
      <c r="EPY13" s="52"/>
      <c r="EPZ13" s="52"/>
      <c r="EQA13" s="52"/>
      <c r="EQB13" s="52"/>
      <c r="EQC13" s="52"/>
      <c r="EQD13" s="52"/>
      <c r="EQE13" s="52"/>
      <c r="EQF13" s="52"/>
      <c r="EQG13" s="52"/>
      <c r="EQH13" s="52"/>
      <c r="EQI13" s="52"/>
      <c r="EQJ13" s="52"/>
      <c r="EQK13" s="52"/>
      <c r="EQL13" s="52"/>
      <c r="EQM13" s="52"/>
      <c r="EQN13" s="52"/>
      <c r="EQO13" s="52"/>
      <c r="EQP13" s="52"/>
      <c r="EQQ13" s="52"/>
      <c r="EQR13" s="52"/>
      <c r="EQS13" s="52"/>
      <c r="EQT13" s="52"/>
      <c r="EQU13" s="52"/>
      <c r="EQV13" s="52"/>
      <c r="EQW13" s="52"/>
      <c r="EQX13" s="52"/>
      <c r="EQY13" s="52"/>
      <c r="EQZ13" s="52"/>
      <c r="ERA13" s="52"/>
      <c r="ERB13" s="52"/>
      <c r="ERC13" s="52"/>
      <c r="ERD13" s="52"/>
      <c r="ERE13" s="52"/>
      <c r="ERF13" s="52"/>
      <c r="ERG13" s="52"/>
      <c r="ERH13" s="52"/>
      <c r="ERI13" s="52"/>
      <c r="ERJ13" s="52"/>
      <c r="ERK13" s="52"/>
      <c r="ERL13" s="52"/>
      <c r="ERM13" s="52"/>
      <c r="ERN13" s="52"/>
      <c r="ERO13" s="52"/>
      <c r="ERP13" s="52"/>
      <c r="ERQ13" s="52"/>
      <c r="ERR13" s="52"/>
      <c r="ERS13" s="52"/>
      <c r="ERT13" s="52"/>
      <c r="ERU13" s="52"/>
      <c r="ERV13" s="52"/>
      <c r="ERW13" s="52"/>
      <c r="ERX13" s="52"/>
      <c r="ERY13" s="52"/>
      <c r="ERZ13" s="52"/>
      <c r="ESA13" s="52"/>
      <c r="ESB13" s="52"/>
      <c r="ESC13" s="52"/>
      <c r="ESD13" s="52"/>
      <c r="ESE13" s="52"/>
      <c r="ESF13" s="52"/>
      <c r="ESG13" s="52"/>
      <c r="ESH13" s="52"/>
      <c r="ESI13" s="52"/>
      <c r="ESJ13" s="52"/>
      <c r="ESK13" s="52"/>
      <c r="ESL13" s="52"/>
      <c r="ESM13" s="52"/>
      <c r="ESN13" s="52"/>
      <c r="ESO13" s="52"/>
      <c r="ESP13" s="52"/>
      <c r="ESQ13" s="52"/>
      <c r="ESR13" s="52"/>
      <c r="ESS13" s="52"/>
      <c r="EST13" s="52"/>
      <c r="ESU13" s="52"/>
      <c r="ESV13" s="52"/>
      <c r="ESW13" s="52"/>
      <c r="ESX13" s="52"/>
      <c r="ESY13" s="52"/>
      <c r="ESZ13" s="52"/>
      <c r="ETA13" s="52"/>
      <c r="ETB13" s="52"/>
      <c r="ETC13" s="52"/>
      <c r="ETD13" s="52"/>
      <c r="ETE13" s="52"/>
      <c r="ETF13" s="52"/>
      <c r="ETG13" s="52"/>
      <c r="ETH13" s="52"/>
      <c r="ETI13" s="52"/>
      <c r="ETJ13" s="52"/>
      <c r="ETK13" s="52"/>
      <c r="ETL13" s="52"/>
      <c r="ETM13" s="52"/>
      <c r="ETN13" s="52"/>
      <c r="ETO13" s="52"/>
      <c r="ETP13" s="52"/>
      <c r="ETQ13" s="52"/>
      <c r="ETR13" s="52"/>
      <c r="ETS13" s="52"/>
      <c r="ETT13" s="52"/>
      <c r="ETU13" s="52"/>
      <c r="ETV13" s="52"/>
      <c r="ETW13" s="52"/>
      <c r="ETX13" s="52"/>
      <c r="ETY13" s="52"/>
      <c r="ETZ13" s="52"/>
      <c r="EUA13" s="52"/>
      <c r="EUB13" s="52"/>
      <c r="EUC13" s="52"/>
      <c r="EUD13" s="52"/>
      <c r="EUE13" s="52"/>
      <c r="EUF13" s="52"/>
      <c r="EUG13" s="52"/>
      <c r="EUH13" s="52"/>
      <c r="EUI13" s="52"/>
      <c r="EUJ13" s="52"/>
      <c r="EUK13" s="52"/>
      <c r="EUL13" s="52"/>
      <c r="EUM13" s="52"/>
      <c r="EUN13" s="52"/>
      <c r="EUO13" s="52"/>
      <c r="EUP13" s="52"/>
      <c r="EUQ13" s="52"/>
      <c r="EUR13" s="52"/>
      <c r="EUS13" s="52"/>
      <c r="EUT13" s="52"/>
      <c r="EUU13" s="52"/>
      <c r="EUV13" s="52"/>
      <c r="EUW13" s="52"/>
      <c r="EUX13" s="52"/>
      <c r="EUY13" s="52"/>
      <c r="EUZ13" s="52"/>
      <c r="EVA13" s="52"/>
      <c r="EVB13" s="52"/>
      <c r="EVC13" s="52"/>
      <c r="EVD13" s="52"/>
      <c r="EVE13" s="52"/>
      <c r="EVF13" s="52"/>
      <c r="EVG13" s="52"/>
      <c r="EVH13" s="52"/>
      <c r="EVI13" s="52"/>
      <c r="EVJ13" s="52"/>
      <c r="EVK13" s="52"/>
      <c r="EVL13" s="52"/>
      <c r="EVM13" s="52"/>
      <c r="EVN13" s="52"/>
      <c r="EVO13" s="52"/>
      <c r="EVP13" s="52"/>
      <c r="EVQ13" s="52"/>
      <c r="EVR13" s="52"/>
      <c r="EVS13" s="52"/>
      <c r="EVT13" s="52"/>
      <c r="EVU13" s="52"/>
      <c r="EVV13" s="52"/>
      <c r="EVW13" s="52"/>
      <c r="EVX13" s="52"/>
      <c r="EVY13" s="52"/>
      <c r="EVZ13" s="52"/>
      <c r="EWA13" s="52"/>
      <c r="EWB13" s="52"/>
      <c r="EWC13" s="52"/>
      <c r="EWD13" s="52"/>
      <c r="EWE13" s="52"/>
      <c r="EWF13" s="52"/>
      <c r="EWG13" s="52"/>
      <c r="EWH13" s="52"/>
      <c r="EWI13" s="52"/>
      <c r="EWJ13" s="52"/>
      <c r="EWK13" s="52"/>
      <c r="EWL13" s="52"/>
      <c r="EWM13" s="52"/>
      <c r="EWN13" s="52"/>
      <c r="EWO13" s="52"/>
      <c r="EWP13" s="52"/>
      <c r="EWQ13" s="52"/>
      <c r="EWR13" s="52"/>
      <c r="EWS13" s="52"/>
      <c r="EWT13" s="52"/>
      <c r="EWU13" s="52"/>
      <c r="EWV13" s="52"/>
      <c r="EWW13" s="52"/>
      <c r="EWX13" s="52"/>
      <c r="EWY13" s="52"/>
      <c r="EWZ13" s="52"/>
      <c r="EXA13" s="52"/>
      <c r="EXB13" s="52"/>
      <c r="EXC13" s="52"/>
      <c r="EXD13" s="52"/>
      <c r="EXE13" s="52"/>
      <c r="EXF13" s="52"/>
      <c r="EXG13" s="52"/>
      <c r="EXH13" s="52"/>
      <c r="EXI13" s="52"/>
      <c r="EXJ13" s="52"/>
      <c r="EXK13" s="52"/>
      <c r="EXL13" s="52"/>
      <c r="EXM13" s="52"/>
      <c r="EXN13" s="52"/>
      <c r="EXO13" s="52"/>
      <c r="EXP13" s="52"/>
      <c r="EXQ13" s="52"/>
      <c r="EXR13" s="52"/>
      <c r="EXS13" s="52"/>
      <c r="EXT13" s="52"/>
      <c r="EXU13" s="52"/>
      <c r="EXV13" s="52"/>
      <c r="EXW13" s="52"/>
      <c r="EXX13" s="52"/>
      <c r="EXY13" s="52"/>
      <c r="EXZ13" s="52"/>
      <c r="EYA13" s="52"/>
      <c r="EYB13" s="52"/>
      <c r="EYC13" s="52"/>
      <c r="EYD13" s="52"/>
      <c r="EYE13" s="52"/>
      <c r="EYF13" s="52"/>
      <c r="EYG13" s="52"/>
      <c r="EYH13" s="52"/>
      <c r="EYI13" s="52"/>
      <c r="EYJ13" s="52"/>
      <c r="EYK13" s="52"/>
      <c r="EYL13" s="52"/>
      <c r="EYM13" s="52"/>
      <c r="EYN13" s="52"/>
      <c r="EYO13" s="52"/>
      <c r="EYP13" s="52"/>
      <c r="EYQ13" s="52"/>
      <c r="EYR13" s="52"/>
      <c r="EYS13" s="52"/>
      <c r="EYT13" s="52"/>
      <c r="EYU13" s="52"/>
      <c r="EYV13" s="52"/>
      <c r="EYW13" s="52"/>
      <c r="EYX13" s="52"/>
      <c r="EYY13" s="52"/>
      <c r="EYZ13" s="52"/>
      <c r="EZA13" s="52"/>
      <c r="EZB13" s="52"/>
      <c r="EZC13" s="52"/>
      <c r="EZD13" s="52"/>
      <c r="EZE13" s="52"/>
      <c r="EZF13" s="52"/>
      <c r="EZG13" s="52"/>
      <c r="EZH13" s="52"/>
      <c r="EZI13" s="52"/>
      <c r="EZJ13" s="52"/>
      <c r="EZK13" s="52"/>
      <c r="EZL13" s="52"/>
      <c r="EZM13" s="52"/>
      <c r="EZN13" s="52"/>
      <c r="EZO13" s="52"/>
      <c r="EZP13" s="52"/>
      <c r="EZQ13" s="52"/>
      <c r="EZR13" s="52"/>
      <c r="EZS13" s="52"/>
      <c r="EZT13" s="52"/>
      <c r="EZU13" s="52"/>
      <c r="EZV13" s="52"/>
      <c r="EZW13" s="52"/>
      <c r="EZX13" s="52"/>
      <c r="EZY13" s="52"/>
      <c r="EZZ13" s="52"/>
      <c r="FAA13" s="52"/>
      <c r="FAB13" s="52"/>
      <c r="FAC13" s="52"/>
      <c r="FAD13" s="52"/>
      <c r="FAE13" s="52"/>
      <c r="FAF13" s="52"/>
      <c r="FAG13" s="52"/>
      <c r="FAH13" s="52"/>
      <c r="FAI13" s="52"/>
      <c r="FAJ13" s="52"/>
      <c r="FAK13" s="52"/>
      <c r="FAL13" s="52"/>
      <c r="FAM13" s="52"/>
      <c r="FAN13" s="52"/>
      <c r="FAO13" s="52"/>
      <c r="FAP13" s="52"/>
      <c r="FAQ13" s="52"/>
      <c r="FAR13" s="52"/>
      <c r="FAS13" s="52"/>
      <c r="FAT13" s="52"/>
      <c r="FAU13" s="52"/>
      <c r="FAV13" s="52"/>
      <c r="FAW13" s="52"/>
      <c r="FAX13" s="52"/>
      <c r="FAY13" s="52"/>
      <c r="FAZ13" s="52"/>
      <c r="FBA13" s="52"/>
      <c r="FBB13" s="52"/>
      <c r="FBC13" s="52"/>
      <c r="FBD13" s="52"/>
      <c r="FBE13" s="52"/>
      <c r="FBF13" s="52"/>
      <c r="FBG13" s="52"/>
      <c r="FBH13" s="52"/>
      <c r="FBI13" s="52"/>
      <c r="FBJ13" s="52"/>
      <c r="FBK13" s="52"/>
      <c r="FBL13" s="52"/>
      <c r="FBM13" s="52"/>
      <c r="FBN13" s="52"/>
      <c r="FBO13" s="52"/>
      <c r="FBP13" s="52"/>
      <c r="FBQ13" s="52"/>
      <c r="FBR13" s="52"/>
      <c r="FBS13" s="52"/>
      <c r="FBT13" s="52"/>
      <c r="FBU13" s="52"/>
      <c r="FBV13" s="52"/>
      <c r="FBW13" s="52"/>
      <c r="FBX13" s="52"/>
      <c r="FBY13" s="52"/>
      <c r="FBZ13" s="52"/>
      <c r="FCA13" s="52"/>
      <c r="FCB13" s="52"/>
      <c r="FCC13" s="52"/>
      <c r="FCD13" s="52"/>
      <c r="FCE13" s="52"/>
      <c r="FCF13" s="52"/>
      <c r="FCG13" s="52"/>
      <c r="FCH13" s="52"/>
      <c r="FCI13" s="52"/>
      <c r="FCJ13" s="52"/>
      <c r="FCK13" s="52"/>
      <c r="FCL13" s="52"/>
      <c r="FCM13" s="52"/>
      <c r="FCN13" s="52"/>
      <c r="FCO13" s="52"/>
      <c r="FCP13" s="52"/>
      <c r="FCQ13" s="52"/>
      <c r="FCR13" s="52"/>
      <c r="FCS13" s="52"/>
      <c r="FCT13" s="52"/>
      <c r="FCU13" s="52"/>
      <c r="FCV13" s="52"/>
      <c r="FCW13" s="52"/>
      <c r="FCX13" s="52"/>
      <c r="FCY13" s="52"/>
      <c r="FCZ13" s="52"/>
      <c r="FDA13" s="52"/>
      <c r="FDB13" s="52"/>
      <c r="FDC13" s="52"/>
      <c r="FDD13" s="52"/>
      <c r="FDE13" s="52"/>
      <c r="FDF13" s="52"/>
      <c r="FDG13" s="52"/>
      <c r="FDH13" s="52"/>
      <c r="FDI13" s="52"/>
      <c r="FDJ13" s="52"/>
      <c r="FDK13" s="52"/>
      <c r="FDL13" s="52"/>
      <c r="FDM13" s="52"/>
      <c r="FDN13" s="52"/>
      <c r="FDO13" s="52"/>
      <c r="FDP13" s="52"/>
      <c r="FDQ13" s="52"/>
      <c r="FDR13" s="52"/>
      <c r="FDS13" s="52"/>
      <c r="FDT13" s="52"/>
      <c r="FDU13" s="52"/>
      <c r="FDV13" s="52"/>
      <c r="FDW13" s="52"/>
      <c r="FDX13" s="52"/>
      <c r="FDY13" s="52"/>
      <c r="FDZ13" s="52"/>
      <c r="FEA13" s="52"/>
      <c r="FEB13" s="52"/>
      <c r="FEC13" s="52"/>
      <c r="FED13" s="52"/>
      <c r="FEE13" s="52"/>
      <c r="FEF13" s="52"/>
      <c r="FEG13" s="52"/>
      <c r="FEH13" s="52"/>
      <c r="FEI13" s="52"/>
      <c r="FEJ13" s="52"/>
      <c r="FEK13" s="52"/>
      <c r="FEL13" s="52"/>
      <c r="FEM13" s="52"/>
      <c r="FEN13" s="52"/>
      <c r="FEO13" s="52"/>
      <c r="FEP13" s="52"/>
      <c r="FEQ13" s="52"/>
      <c r="FER13" s="52"/>
      <c r="FES13" s="52"/>
      <c r="FET13" s="52"/>
      <c r="FEU13" s="52"/>
      <c r="FEV13" s="52"/>
      <c r="FEW13" s="52"/>
      <c r="FEX13" s="52"/>
      <c r="FEY13" s="52"/>
      <c r="FEZ13" s="52"/>
      <c r="FFA13" s="52"/>
      <c r="FFB13" s="52"/>
      <c r="FFC13" s="52"/>
      <c r="FFD13" s="52"/>
      <c r="FFE13" s="52"/>
      <c r="FFF13" s="52"/>
      <c r="FFG13" s="52"/>
      <c r="FFH13" s="52"/>
      <c r="FFI13" s="52"/>
      <c r="FFJ13" s="52"/>
      <c r="FFK13" s="52"/>
      <c r="FFL13" s="52"/>
      <c r="FFM13" s="52"/>
      <c r="FFN13" s="52"/>
      <c r="FFO13" s="52"/>
      <c r="FFP13" s="52"/>
      <c r="FFQ13" s="52"/>
      <c r="FFR13" s="52"/>
      <c r="FFS13" s="52"/>
      <c r="FFT13" s="52"/>
      <c r="FFU13" s="52"/>
      <c r="FFV13" s="52"/>
      <c r="FFW13" s="52"/>
      <c r="FFX13" s="52"/>
      <c r="FFY13" s="52"/>
      <c r="FFZ13" s="52"/>
      <c r="FGA13" s="52"/>
      <c r="FGB13" s="52"/>
      <c r="FGC13" s="52"/>
      <c r="FGD13" s="52"/>
      <c r="FGE13" s="52"/>
      <c r="FGF13" s="52"/>
      <c r="FGG13" s="52"/>
      <c r="FGH13" s="52"/>
      <c r="FGI13" s="52"/>
      <c r="FGJ13" s="52"/>
      <c r="FGK13" s="52"/>
      <c r="FGL13" s="52"/>
      <c r="FGM13" s="52"/>
      <c r="FGN13" s="52"/>
      <c r="FGO13" s="52"/>
      <c r="FGP13" s="52"/>
      <c r="FGQ13" s="52"/>
      <c r="FGR13" s="52"/>
      <c r="FGS13" s="52"/>
      <c r="FGT13" s="52"/>
      <c r="FGU13" s="52"/>
      <c r="FGV13" s="52"/>
      <c r="FGW13" s="52"/>
      <c r="FGX13" s="52"/>
      <c r="FGY13" s="52"/>
      <c r="FGZ13" s="52"/>
      <c r="FHA13" s="52"/>
      <c r="FHB13" s="52"/>
      <c r="FHC13" s="52"/>
      <c r="FHD13" s="52"/>
      <c r="FHE13" s="52"/>
      <c r="FHF13" s="52"/>
      <c r="FHG13" s="52"/>
      <c r="FHH13" s="52"/>
      <c r="FHI13" s="52"/>
      <c r="FHJ13" s="52"/>
      <c r="FHK13" s="52"/>
      <c r="FHL13" s="52"/>
      <c r="FHM13" s="52"/>
      <c r="FHN13" s="52"/>
      <c r="FHO13" s="52"/>
      <c r="FHP13" s="52"/>
      <c r="FHQ13" s="52"/>
      <c r="FHR13" s="52"/>
      <c r="FHS13" s="52"/>
      <c r="FHT13" s="52"/>
      <c r="FHU13" s="52"/>
      <c r="FHV13" s="52"/>
      <c r="FHW13" s="52"/>
      <c r="FHX13" s="52"/>
      <c r="FHY13" s="52"/>
      <c r="FHZ13" s="52"/>
      <c r="FIA13" s="52"/>
      <c r="FIB13" s="52"/>
      <c r="FIC13" s="52"/>
      <c r="FID13" s="52"/>
      <c r="FIE13" s="52"/>
      <c r="FIF13" s="52"/>
      <c r="FIG13" s="52"/>
      <c r="FIH13" s="52"/>
      <c r="FII13" s="52"/>
      <c r="FIJ13" s="52"/>
      <c r="FIK13" s="52"/>
      <c r="FIL13" s="52"/>
      <c r="FIM13" s="52"/>
      <c r="FIN13" s="52"/>
      <c r="FIO13" s="52"/>
      <c r="FIP13" s="52"/>
      <c r="FIQ13" s="52"/>
      <c r="FIR13" s="52"/>
      <c r="FIS13" s="52"/>
      <c r="FIT13" s="52"/>
      <c r="FIU13" s="52"/>
      <c r="FIV13" s="52"/>
      <c r="FIW13" s="52"/>
      <c r="FIX13" s="52"/>
      <c r="FIY13" s="52"/>
      <c r="FIZ13" s="52"/>
      <c r="FJA13" s="52"/>
      <c r="FJB13" s="52"/>
      <c r="FJC13" s="52"/>
      <c r="FJD13" s="52"/>
      <c r="FJE13" s="52"/>
      <c r="FJF13" s="52"/>
      <c r="FJG13" s="52"/>
      <c r="FJH13" s="52"/>
      <c r="FJI13" s="52"/>
      <c r="FJJ13" s="52"/>
      <c r="FJK13" s="52"/>
      <c r="FJL13" s="52"/>
      <c r="FJM13" s="52"/>
      <c r="FJN13" s="52"/>
      <c r="FJO13" s="52"/>
      <c r="FJP13" s="52"/>
      <c r="FJQ13" s="52"/>
      <c r="FJR13" s="52"/>
      <c r="FJS13" s="52"/>
      <c r="FJT13" s="52"/>
      <c r="FJU13" s="52"/>
      <c r="FJV13" s="52"/>
      <c r="FJW13" s="52"/>
      <c r="FJX13" s="52"/>
      <c r="FJY13" s="52"/>
      <c r="FJZ13" s="52"/>
      <c r="FKA13" s="52"/>
      <c r="FKB13" s="52"/>
      <c r="FKC13" s="52"/>
      <c r="FKD13" s="52"/>
      <c r="FKE13" s="52"/>
      <c r="FKF13" s="52"/>
      <c r="FKG13" s="52"/>
      <c r="FKH13" s="52"/>
      <c r="FKI13" s="52"/>
      <c r="FKJ13" s="52"/>
      <c r="FKK13" s="52"/>
      <c r="FKL13" s="52"/>
      <c r="FKM13" s="52"/>
      <c r="FKN13" s="52"/>
      <c r="FKO13" s="52"/>
      <c r="FKP13" s="52"/>
      <c r="FKQ13" s="52"/>
      <c r="FKR13" s="52"/>
      <c r="FKS13" s="52"/>
      <c r="FKT13" s="52"/>
      <c r="FKU13" s="52"/>
      <c r="FKV13" s="52"/>
      <c r="FKW13" s="52"/>
      <c r="FKX13" s="52"/>
      <c r="FKY13" s="52"/>
      <c r="FKZ13" s="52"/>
      <c r="FLA13" s="52"/>
      <c r="FLB13" s="52"/>
      <c r="FLC13" s="52"/>
      <c r="FLD13" s="52"/>
      <c r="FLE13" s="52"/>
      <c r="FLF13" s="52"/>
      <c r="FLG13" s="52"/>
      <c r="FLH13" s="52"/>
      <c r="FLI13" s="52"/>
      <c r="FLJ13" s="52"/>
      <c r="FLK13" s="52"/>
      <c r="FLL13" s="52"/>
      <c r="FLM13" s="52"/>
      <c r="FLN13" s="52"/>
      <c r="FLO13" s="52"/>
      <c r="FLP13" s="52"/>
      <c r="FLQ13" s="52"/>
      <c r="FLR13" s="52"/>
      <c r="FLS13" s="52"/>
      <c r="FLT13" s="52"/>
      <c r="FLU13" s="52"/>
      <c r="FLV13" s="52"/>
      <c r="FLW13" s="52"/>
      <c r="FLX13" s="52"/>
      <c r="FLY13" s="52"/>
      <c r="FLZ13" s="52"/>
      <c r="FMA13" s="52"/>
      <c r="FMB13" s="52"/>
      <c r="FMC13" s="52"/>
      <c r="FMD13" s="52"/>
      <c r="FME13" s="52"/>
      <c r="FMF13" s="52"/>
      <c r="FMG13" s="52"/>
      <c r="FMH13" s="52"/>
      <c r="FMI13" s="52"/>
      <c r="FMJ13" s="52"/>
      <c r="FMK13" s="52"/>
      <c r="FML13" s="52"/>
      <c r="FMM13" s="52"/>
      <c r="FMN13" s="52"/>
      <c r="FMO13" s="52"/>
      <c r="FMP13" s="52"/>
      <c r="FMQ13" s="52"/>
      <c r="FMR13" s="52"/>
      <c r="FMS13" s="52"/>
      <c r="FMT13" s="52"/>
      <c r="FMU13" s="52"/>
      <c r="FMV13" s="52"/>
      <c r="FMW13" s="52"/>
      <c r="FMX13" s="52"/>
      <c r="FMY13" s="52"/>
      <c r="FMZ13" s="52"/>
      <c r="FNA13" s="52"/>
      <c r="FNB13" s="52"/>
      <c r="FNC13" s="52"/>
      <c r="FND13" s="52"/>
      <c r="FNE13" s="52"/>
      <c r="FNF13" s="52"/>
      <c r="FNG13" s="52"/>
      <c r="FNH13" s="52"/>
      <c r="FNI13" s="52"/>
      <c r="FNJ13" s="52"/>
      <c r="FNK13" s="52"/>
      <c r="FNL13" s="52"/>
      <c r="FNM13" s="52"/>
      <c r="FNN13" s="52"/>
      <c r="FNO13" s="52"/>
      <c r="FNP13" s="52"/>
      <c r="FNQ13" s="52"/>
      <c r="FNR13" s="52"/>
      <c r="FNS13" s="52"/>
      <c r="FNT13" s="52"/>
      <c r="FNU13" s="52"/>
      <c r="FNV13" s="52"/>
      <c r="FNW13" s="52"/>
      <c r="FNX13" s="52"/>
      <c r="FNY13" s="52"/>
      <c r="FNZ13" s="52"/>
      <c r="FOA13" s="52"/>
      <c r="FOB13" s="52"/>
      <c r="FOC13" s="52"/>
      <c r="FOD13" s="52"/>
      <c r="FOE13" s="52"/>
      <c r="FOF13" s="52"/>
      <c r="FOG13" s="52"/>
      <c r="FOH13" s="52"/>
      <c r="FOI13" s="52"/>
      <c r="FOJ13" s="52"/>
      <c r="FOK13" s="52"/>
      <c r="FOL13" s="52"/>
      <c r="FOM13" s="52"/>
      <c r="FON13" s="52"/>
      <c r="FOO13" s="52"/>
      <c r="FOP13" s="52"/>
      <c r="FOQ13" s="52"/>
      <c r="FOR13" s="52"/>
      <c r="FOS13" s="52"/>
      <c r="FOT13" s="52"/>
      <c r="FOU13" s="52"/>
      <c r="FOV13" s="52"/>
      <c r="FOW13" s="52"/>
      <c r="FOX13" s="52"/>
      <c r="FOY13" s="52"/>
      <c r="FOZ13" s="52"/>
      <c r="FPA13" s="52"/>
      <c r="FPB13" s="52"/>
      <c r="FPC13" s="52"/>
      <c r="FPD13" s="52"/>
      <c r="FPE13" s="52"/>
      <c r="FPF13" s="52"/>
      <c r="FPG13" s="52"/>
      <c r="FPH13" s="52"/>
      <c r="FPI13" s="52"/>
      <c r="FPJ13" s="52"/>
      <c r="FPK13" s="52"/>
      <c r="FPL13" s="52"/>
      <c r="FPM13" s="52"/>
      <c r="FPN13" s="52"/>
      <c r="FPO13" s="52"/>
      <c r="FPP13" s="52"/>
      <c r="FPQ13" s="52"/>
      <c r="FPR13" s="52"/>
      <c r="FPS13" s="52"/>
      <c r="FPT13" s="52"/>
      <c r="FPU13" s="52"/>
      <c r="FPV13" s="52"/>
      <c r="FPW13" s="52"/>
      <c r="FPX13" s="52"/>
      <c r="FPY13" s="52"/>
      <c r="FPZ13" s="52"/>
      <c r="FQA13" s="52"/>
      <c r="FQB13" s="52"/>
      <c r="FQC13" s="52"/>
      <c r="FQD13" s="52"/>
      <c r="FQE13" s="52"/>
      <c r="FQF13" s="52"/>
      <c r="FQG13" s="52"/>
      <c r="FQH13" s="52"/>
      <c r="FQI13" s="52"/>
      <c r="FQJ13" s="52"/>
      <c r="FQK13" s="52"/>
      <c r="FQL13" s="52"/>
      <c r="FQM13" s="52"/>
      <c r="FQN13" s="52"/>
      <c r="FQO13" s="52"/>
      <c r="FQP13" s="52"/>
      <c r="FQQ13" s="52"/>
      <c r="FQR13" s="52"/>
      <c r="FQS13" s="52"/>
      <c r="FQT13" s="52"/>
      <c r="FQU13" s="52"/>
      <c r="FQV13" s="52"/>
      <c r="FQW13" s="52"/>
      <c r="FQX13" s="52"/>
      <c r="FQY13" s="52"/>
      <c r="FQZ13" s="52"/>
      <c r="FRA13" s="52"/>
      <c r="FRB13" s="52"/>
      <c r="FRC13" s="52"/>
      <c r="FRD13" s="52"/>
      <c r="FRE13" s="52"/>
      <c r="FRF13" s="52"/>
      <c r="FRG13" s="52"/>
      <c r="FRH13" s="52"/>
      <c r="FRI13" s="52"/>
      <c r="FRJ13" s="52"/>
      <c r="FRK13" s="52"/>
      <c r="FRL13" s="52"/>
      <c r="FRM13" s="52"/>
      <c r="FRN13" s="52"/>
      <c r="FRO13" s="52"/>
      <c r="FRP13" s="52"/>
      <c r="FRQ13" s="52"/>
      <c r="FRR13" s="52"/>
      <c r="FRS13" s="52"/>
      <c r="FRT13" s="52"/>
      <c r="FRU13" s="52"/>
      <c r="FRV13" s="52"/>
      <c r="FRW13" s="52"/>
      <c r="FRX13" s="52"/>
      <c r="FRY13" s="52"/>
      <c r="FRZ13" s="52"/>
      <c r="FSA13" s="52"/>
      <c r="FSB13" s="52"/>
      <c r="FSC13" s="52"/>
      <c r="FSD13" s="52"/>
      <c r="FSE13" s="52"/>
      <c r="FSF13" s="52"/>
      <c r="FSG13" s="52"/>
      <c r="FSH13" s="52"/>
      <c r="FSI13" s="52"/>
      <c r="FSJ13" s="52"/>
      <c r="FSK13" s="52"/>
      <c r="FSL13" s="52"/>
      <c r="FSM13" s="52"/>
      <c r="FSN13" s="52"/>
      <c r="FSO13" s="52"/>
      <c r="FSP13" s="52"/>
      <c r="FSQ13" s="52"/>
      <c r="FSR13" s="52"/>
      <c r="FSS13" s="52"/>
      <c r="FST13" s="52"/>
      <c r="FSU13" s="52"/>
      <c r="FSV13" s="52"/>
      <c r="FSW13" s="52"/>
      <c r="FSX13" s="52"/>
      <c r="FSY13" s="52"/>
      <c r="FSZ13" s="52"/>
      <c r="FTA13" s="52"/>
      <c r="FTB13" s="52"/>
      <c r="FTC13" s="52"/>
      <c r="FTD13" s="52"/>
      <c r="FTE13" s="52"/>
      <c r="FTF13" s="52"/>
      <c r="FTG13" s="52"/>
      <c r="FTH13" s="52"/>
      <c r="FTI13" s="52"/>
      <c r="FTJ13" s="52"/>
      <c r="FTK13" s="52"/>
      <c r="FTL13" s="52"/>
      <c r="FTM13" s="52"/>
      <c r="FTN13" s="52"/>
      <c r="FTO13" s="52"/>
      <c r="FTP13" s="52"/>
      <c r="FTQ13" s="52"/>
      <c r="FTR13" s="52"/>
      <c r="FTS13" s="52"/>
      <c r="FTT13" s="52"/>
      <c r="FTU13" s="52"/>
      <c r="FTV13" s="52"/>
      <c r="FTW13" s="52"/>
      <c r="FTX13" s="52"/>
      <c r="FTY13" s="52"/>
      <c r="FTZ13" s="52"/>
      <c r="FUA13" s="52"/>
      <c r="FUB13" s="52"/>
      <c r="FUC13" s="52"/>
      <c r="FUD13" s="52"/>
      <c r="FUE13" s="52"/>
      <c r="FUF13" s="52"/>
      <c r="FUG13" s="52"/>
      <c r="FUH13" s="52"/>
      <c r="FUI13" s="52"/>
      <c r="FUJ13" s="52"/>
      <c r="FUK13" s="52"/>
      <c r="FUL13" s="52"/>
      <c r="FUM13" s="52"/>
      <c r="FUN13" s="52"/>
      <c r="FUO13" s="52"/>
      <c r="FUP13" s="52"/>
      <c r="FUQ13" s="52"/>
      <c r="FUR13" s="52"/>
      <c r="FUS13" s="52"/>
      <c r="FUT13" s="52"/>
      <c r="FUU13" s="52"/>
      <c r="FUV13" s="52"/>
      <c r="FUW13" s="52"/>
      <c r="FUX13" s="52"/>
      <c r="FUY13" s="52"/>
      <c r="FUZ13" s="52"/>
      <c r="FVA13" s="52"/>
      <c r="FVB13" s="52"/>
      <c r="FVC13" s="52"/>
      <c r="FVD13" s="52"/>
      <c r="FVE13" s="52"/>
      <c r="FVF13" s="52"/>
      <c r="FVG13" s="52"/>
      <c r="FVH13" s="52"/>
      <c r="FVI13" s="52"/>
      <c r="FVJ13" s="52"/>
      <c r="FVK13" s="52"/>
      <c r="FVL13" s="52"/>
      <c r="FVM13" s="52"/>
      <c r="FVN13" s="52"/>
      <c r="FVO13" s="52"/>
      <c r="FVP13" s="52"/>
      <c r="FVQ13" s="52"/>
      <c r="FVR13" s="52"/>
      <c r="FVS13" s="52"/>
      <c r="FVT13" s="52"/>
      <c r="FVU13" s="52"/>
      <c r="FVV13" s="52"/>
      <c r="FVW13" s="52"/>
      <c r="FVX13" s="52"/>
      <c r="FVY13" s="52"/>
      <c r="FVZ13" s="52"/>
      <c r="FWA13" s="52"/>
      <c r="FWB13" s="52"/>
      <c r="FWC13" s="52"/>
      <c r="FWD13" s="52"/>
      <c r="FWE13" s="52"/>
      <c r="FWF13" s="52"/>
      <c r="FWG13" s="52"/>
      <c r="FWH13" s="52"/>
      <c r="FWI13" s="52"/>
      <c r="FWJ13" s="52"/>
      <c r="FWK13" s="52"/>
      <c r="FWL13" s="52"/>
      <c r="FWM13" s="52"/>
      <c r="FWN13" s="52"/>
      <c r="FWO13" s="52"/>
      <c r="FWP13" s="52"/>
      <c r="FWQ13" s="52"/>
      <c r="FWR13" s="52"/>
      <c r="FWS13" s="52"/>
      <c r="FWT13" s="52"/>
      <c r="FWU13" s="52"/>
      <c r="FWV13" s="52"/>
      <c r="FWW13" s="52"/>
      <c r="FWX13" s="52"/>
      <c r="FWY13" s="52"/>
      <c r="FWZ13" s="52"/>
      <c r="FXA13" s="52"/>
      <c r="FXB13" s="52"/>
      <c r="FXC13" s="52"/>
      <c r="FXD13" s="52"/>
      <c r="FXE13" s="52"/>
      <c r="FXF13" s="52"/>
      <c r="FXG13" s="52"/>
      <c r="FXH13" s="52"/>
      <c r="FXI13" s="52"/>
      <c r="FXJ13" s="52"/>
      <c r="FXK13" s="52"/>
      <c r="FXL13" s="52"/>
      <c r="FXM13" s="52"/>
      <c r="FXN13" s="52"/>
      <c r="FXO13" s="52"/>
      <c r="FXP13" s="52"/>
      <c r="FXQ13" s="52"/>
      <c r="FXR13" s="52"/>
      <c r="FXS13" s="52"/>
      <c r="FXT13" s="52"/>
      <c r="FXU13" s="52"/>
      <c r="FXV13" s="52"/>
      <c r="FXW13" s="52"/>
      <c r="FXX13" s="52"/>
      <c r="FXY13" s="52"/>
      <c r="FXZ13" s="52"/>
      <c r="FYA13" s="52"/>
      <c r="FYB13" s="52"/>
      <c r="FYC13" s="52"/>
      <c r="FYD13" s="52"/>
      <c r="FYE13" s="52"/>
      <c r="FYF13" s="52"/>
      <c r="FYG13" s="52"/>
      <c r="FYH13" s="52"/>
      <c r="FYI13" s="52"/>
      <c r="FYJ13" s="52"/>
      <c r="FYK13" s="52"/>
      <c r="FYL13" s="52"/>
      <c r="FYM13" s="52"/>
      <c r="FYN13" s="52"/>
      <c r="FYO13" s="52"/>
      <c r="FYP13" s="52"/>
      <c r="FYQ13" s="52"/>
      <c r="FYR13" s="52"/>
      <c r="FYS13" s="52"/>
      <c r="FYT13" s="52"/>
      <c r="FYU13" s="52"/>
      <c r="FYV13" s="52"/>
      <c r="FYW13" s="52"/>
      <c r="FYX13" s="52"/>
      <c r="FYY13" s="52"/>
      <c r="FYZ13" s="52"/>
      <c r="FZA13" s="52"/>
      <c r="FZB13" s="52"/>
      <c r="FZC13" s="52"/>
      <c r="FZD13" s="52"/>
      <c r="FZE13" s="52"/>
      <c r="FZF13" s="52"/>
      <c r="FZG13" s="52"/>
      <c r="FZH13" s="52"/>
      <c r="FZI13" s="52"/>
      <c r="FZJ13" s="52"/>
      <c r="FZK13" s="52"/>
      <c r="FZL13" s="52"/>
      <c r="FZM13" s="52"/>
      <c r="FZN13" s="52"/>
      <c r="FZO13" s="52"/>
      <c r="FZP13" s="52"/>
      <c r="FZQ13" s="52"/>
      <c r="FZR13" s="52"/>
      <c r="FZS13" s="52"/>
      <c r="FZT13" s="52"/>
      <c r="FZU13" s="52"/>
      <c r="FZV13" s="52"/>
      <c r="FZW13" s="52"/>
      <c r="FZX13" s="52"/>
      <c r="FZY13" s="52"/>
      <c r="FZZ13" s="52"/>
      <c r="GAA13" s="52"/>
      <c r="GAB13" s="52"/>
      <c r="GAC13" s="52"/>
      <c r="GAD13" s="52"/>
      <c r="GAE13" s="52"/>
      <c r="GAF13" s="52"/>
      <c r="GAG13" s="52"/>
      <c r="GAH13" s="52"/>
      <c r="GAI13" s="52"/>
      <c r="GAJ13" s="52"/>
      <c r="GAK13" s="52"/>
      <c r="GAL13" s="52"/>
      <c r="GAM13" s="52"/>
      <c r="GAN13" s="52"/>
      <c r="GAO13" s="52"/>
      <c r="GAP13" s="52"/>
      <c r="GAQ13" s="52"/>
      <c r="GAR13" s="52"/>
      <c r="GAS13" s="52"/>
      <c r="GAT13" s="52"/>
      <c r="GAU13" s="52"/>
      <c r="GAV13" s="52"/>
      <c r="GAW13" s="52"/>
      <c r="GAX13" s="52"/>
      <c r="GAY13" s="52"/>
      <c r="GAZ13" s="52"/>
      <c r="GBA13" s="52"/>
      <c r="GBB13" s="52"/>
      <c r="GBC13" s="52"/>
      <c r="GBD13" s="52"/>
      <c r="GBE13" s="52"/>
      <c r="GBF13" s="52"/>
      <c r="GBG13" s="52"/>
      <c r="GBH13" s="52"/>
      <c r="GBI13" s="52"/>
      <c r="GBJ13" s="52"/>
      <c r="GBK13" s="52"/>
      <c r="GBL13" s="52"/>
      <c r="GBM13" s="52"/>
      <c r="GBN13" s="52"/>
      <c r="GBO13" s="52"/>
      <c r="GBP13" s="52"/>
      <c r="GBQ13" s="52"/>
      <c r="GBR13" s="52"/>
      <c r="GBS13" s="52"/>
      <c r="GBT13" s="52"/>
      <c r="GBU13" s="52"/>
      <c r="GBV13" s="52"/>
      <c r="GBW13" s="52"/>
      <c r="GBX13" s="52"/>
      <c r="GBY13" s="52"/>
      <c r="GBZ13" s="52"/>
      <c r="GCA13" s="52"/>
      <c r="GCB13" s="52"/>
      <c r="GCC13" s="52"/>
      <c r="GCD13" s="52"/>
      <c r="GCE13" s="52"/>
      <c r="GCF13" s="52"/>
      <c r="GCG13" s="52"/>
      <c r="GCH13" s="52"/>
      <c r="GCI13" s="52"/>
      <c r="GCJ13" s="52"/>
      <c r="GCK13" s="52"/>
      <c r="GCL13" s="52"/>
      <c r="GCM13" s="52"/>
      <c r="GCN13" s="52"/>
      <c r="GCO13" s="52"/>
      <c r="GCP13" s="52"/>
      <c r="GCQ13" s="52"/>
      <c r="GCR13" s="52"/>
      <c r="GCS13" s="52"/>
      <c r="GCT13" s="52"/>
      <c r="GCU13" s="52"/>
      <c r="GCV13" s="52"/>
      <c r="GCW13" s="52"/>
      <c r="GCX13" s="52"/>
      <c r="GCY13" s="52"/>
      <c r="GCZ13" s="52"/>
      <c r="GDA13" s="52"/>
      <c r="GDB13" s="52"/>
      <c r="GDC13" s="52"/>
      <c r="GDD13" s="52"/>
      <c r="GDE13" s="52"/>
      <c r="GDF13" s="52"/>
      <c r="GDG13" s="52"/>
      <c r="GDH13" s="52"/>
      <c r="GDI13" s="52"/>
      <c r="GDJ13" s="52"/>
      <c r="GDK13" s="52"/>
      <c r="GDL13" s="52"/>
      <c r="GDM13" s="52"/>
      <c r="GDN13" s="52"/>
      <c r="GDO13" s="52"/>
      <c r="GDP13" s="52"/>
      <c r="GDQ13" s="52"/>
      <c r="GDR13" s="52"/>
      <c r="GDS13" s="52"/>
      <c r="GDT13" s="52"/>
      <c r="GDU13" s="52"/>
      <c r="GDV13" s="52"/>
      <c r="GDW13" s="52"/>
      <c r="GDX13" s="52"/>
      <c r="GDY13" s="52"/>
      <c r="GDZ13" s="52"/>
      <c r="GEA13" s="52"/>
      <c r="GEB13" s="52"/>
      <c r="GEC13" s="52"/>
      <c r="GED13" s="52"/>
      <c r="GEE13" s="52"/>
      <c r="GEF13" s="52"/>
      <c r="GEG13" s="52"/>
      <c r="GEH13" s="52"/>
      <c r="GEI13" s="52"/>
      <c r="GEJ13" s="52"/>
      <c r="GEK13" s="52"/>
      <c r="GEL13" s="52"/>
      <c r="GEM13" s="52"/>
      <c r="GEN13" s="52"/>
      <c r="GEO13" s="52"/>
      <c r="GEP13" s="52"/>
      <c r="GEQ13" s="52"/>
      <c r="GER13" s="52"/>
      <c r="GES13" s="52"/>
      <c r="GET13" s="52"/>
      <c r="GEU13" s="52"/>
      <c r="GEV13" s="52"/>
      <c r="GEW13" s="52"/>
      <c r="GEX13" s="52"/>
      <c r="GEY13" s="52"/>
      <c r="GEZ13" s="52"/>
      <c r="GFA13" s="52"/>
      <c r="GFB13" s="52"/>
      <c r="GFC13" s="52"/>
      <c r="GFD13" s="52"/>
      <c r="GFE13" s="52"/>
      <c r="GFF13" s="52"/>
      <c r="GFG13" s="52"/>
      <c r="GFH13" s="52"/>
      <c r="GFI13" s="52"/>
      <c r="GFJ13" s="52"/>
      <c r="GFK13" s="52"/>
      <c r="GFL13" s="52"/>
      <c r="GFM13" s="52"/>
      <c r="GFN13" s="52"/>
      <c r="GFO13" s="52"/>
      <c r="GFP13" s="52"/>
      <c r="GFQ13" s="52"/>
      <c r="GFR13" s="52"/>
      <c r="GFS13" s="52"/>
      <c r="GFT13" s="52"/>
      <c r="GFU13" s="52"/>
      <c r="GFV13" s="52"/>
      <c r="GFW13" s="52"/>
      <c r="GFX13" s="52"/>
      <c r="GFY13" s="52"/>
      <c r="GFZ13" s="52"/>
      <c r="GGA13" s="52"/>
      <c r="GGB13" s="52"/>
      <c r="GGC13" s="52"/>
      <c r="GGD13" s="52"/>
      <c r="GGE13" s="52"/>
      <c r="GGF13" s="52"/>
      <c r="GGG13" s="52"/>
      <c r="GGH13" s="52"/>
      <c r="GGI13" s="52"/>
      <c r="GGJ13" s="52"/>
      <c r="GGK13" s="52"/>
      <c r="GGL13" s="52"/>
      <c r="GGM13" s="52"/>
      <c r="GGN13" s="52"/>
      <c r="GGO13" s="52"/>
      <c r="GGP13" s="52"/>
      <c r="GGQ13" s="52"/>
      <c r="GGR13" s="52"/>
      <c r="GGS13" s="52"/>
      <c r="GGT13" s="52"/>
      <c r="GGU13" s="52"/>
      <c r="GGV13" s="52"/>
      <c r="GGW13" s="52"/>
      <c r="GGX13" s="52"/>
      <c r="GGY13" s="52"/>
      <c r="GGZ13" s="52"/>
      <c r="GHA13" s="52"/>
      <c r="GHB13" s="52"/>
      <c r="GHC13" s="52"/>
      <c r="GHD13" s="52"/>
      <c r="GHE13" s="52"/>
      <c r="GHF13" s="52"/>
      <c r="GHG13" s="52"/>
      <c r="GHH13" s="52"/>
      <c r="GHI13" s="52"/>
      <c r="GHJ13" s="52"/>
      <c r="GHK13" s="52"/>
      <c r="GHL13" s="52"/>
      <c r="GHM13" s="52"/>
      <c r="GHN13" s="52"/>
      <c r="GHO13" s="52"/>
      <c r="GHP13" s="52"/>
      <c r="GHQ13" s="52"/>
      <c r="GHR13" s="52"/>
      <c r="GHS13" s="52"/>
      <c r="GHT13" s="52"/>
      <c r="GHU13" s="52"/>
      <c r="GHV13" s="52"/>
      <c r="GHW13" s="52"/>
      <c r="GHX13" s="52"/>
      <c r="GHY13" s="52"/>
      <c r="GHZ13" s="52"/>
      <c r="GIA13" s="52"/>
      <c r="GIB13" s="52"/>
      <c r="GIC13" s="52"/>
      <c r="GID13" s="52"/>
      <c r="GIE13" s="52"/>
      <c r="GIF13" s="52"/>
      <c r="GIG13" s="52"/>
      <c r="GIH13" s="52"/>
      <c r="GII13" s="52"/>
      <c r="GIJ13" s="52"/>
      <c r="GIK13" s="52"/>
      <c r="GIL13" s="52"/>
      <c r="GIM13" s="52"/>
      <c r="GIN13" s="52"/>
      <c r="GIO13" s="52"/>
      <c r="GIP13" s="52"/>
      <c r="GIQ13" s="52"/>
      <c r="GIR13" s="52"/>
      <c r="GIS13" s="52"/>
      <c r="GIT13" s="52"/>
      <c r="GIU13" s="52"/>
      <c r="GIV13" s="52"/>
      <c r="GIW13" s="52"/>
      <c r="GIX13" s="52"/>
      <c r="GIY13" s="52"/>
      <c r="GIZ13" s="52"/>
      <c r="GJA13" s="52"/>
      <c r="GJB13" s="52"/>
      <c r="GJC13" s="52"/>
      <c r="GJD13" s="52"/>
      <c r="GJE13" s="52"/>
      <c r="GJF13" s="52"/>
      <c r="GJG13" s="52"/>
      <c r="GJH13" s="52"/>
      <c r="GJI13" s="52"/>
      <c r="GJJ13" s="52"/>
      <c r="GJK13" s="52"/>
      <c r="GJL13" s="52"/>
      <c r="GJM13" s="52"/>
      <c r="GJN13" s="52"/>
      <c r="GJO13" s="52"/>
      <c r="GJP13" s="52"/>
      <c r="GJQ13" s="52"/>
      <c r="GJR13" s="52"/>
      <c r="GJS13" s="52"/>
      <c r="GJT13" s="52"/>
      <c r="GJU13" s="52"/>
      <c r="GJV13" s="52"/>
      <c r="GJW13" s="52"/>
      <c r="GJX13" s="52"/>
      <c r="GJY13" s="52"/>
      <c r="GJZ13" s="52"/>
      <c r="GKA13" s="52"/>
      <c r="GKB13" s="52"/>
      <c r="GKC13" s="52"/>
      <c r="GKD13" s="52"/>
      <c r="GKE13" s="52"/>
      <c r="GKF13" s="52"/>
      <c r="GKG13" s="52"/>
      <c r="GKH13" s="52"/>
      <c r="GKI13" s="52"/>
      <c r="GKJ13" s="52"/>
      <c r="GKK13" s="52"/>
      <c r="GKL13" s="52"/>
      <c r="GKM13" s="52"/>
      <c r="GKN13" s="52"/>
      <c r="GKO13" s="52"/>
      <c r="GKP13" s="52"/>
      <c r="GKQ13" s="52"/>
      <c r="GKR13" s="52"/>
      <c r="GKS13" s="52"/>
      <c r="GKT13" s="52"/>
      <c r="GKU13" s="52"/>
      <c r="GKV13" s="52"/>
      <c r="GKW13" s="52"/>
      <c r="GKX13" s="52"/>
      <c r="GKY13" s="52"/>
      <c r="GKZ13" s="52"/>
      <c r="GLA13" s="52"/>
      <c r="GLB13" s="52"/>
      <c r="GLC13" s="52"/>
      <c r="GLD13" s="52"/>
      <c r="GLE13" s="52"/>
      <c r="GLF13" s="52"/>
      <c r="GLG13" s="52"/>
      <c r="GLH13" s="52"/>
      <c r="GLI13" s="52"/>
      <c r="GLJ13" s="52"/>
      <c r="GLK13" s="52"/>
      <c r="GLL13" s="52"/>
      <c r="GLM13" s="52"/>
      <c r="GLN13" s="52"/>
      <c r="GLO13" s="52"/>
      <c r="GLP13" s="52"/>
      <c r="GLQ13" s="52"/>
      <c r="GLR13" s="52"/>
      <c r="GLS13" s="52"/>
      <c r="GLT13" s="52"/>
      <c r="GLU13" s="52"/>
      <c r="GLV13" s="52"/>
      <c r="GLW13" s="52"/>
      <c r="GLX13" s="52"/>
      <c r="GLY13" s="52"/>
      <c r="GLZ13" s="52"/>
      <c r="GMA13" s="52"/>
      <c r="GMB13" s="52"/>
      <c r="GMC13" s="52"/>
      <c r="GMD13" s="52"/>
      <c r="GME13" s="52"/>
      <c r="GMF13" s="52"/>
      <c r="GMG13" s="52"/>
      <c r="GMH13" s="52"/>
      <c r="GMI13" s="52"/>
      <c r="GMJ13" s="52"/>
      <c r="GMK13" s="52"/>
      <c r="GML13" s="52"/>
      <c r="GMM13" s="52"/>
      <c r="GMN13" s="52"/>
      <c r="GMO13" s="52"/>
      <c r="GMP13" s="52"/>
      <c r="GMQ13" s="52"/>
      <c r="GMR13" s="52"/>
      <c r="GMS13" s="52"/>
      <c r="GMT13" s="52"/>
      <c r="GMU13" s="52"/>
      <c r="GMV13" s="52"/>
      <c r="GMW13" s="52"/>
      <c r="GMX13" s="52"/>
      <c r="GMY13" s="52"/>
      <c r="GMZ13" s="52"/>
      <c r="GNA13" s="52"/>
      <c r="GNB13" s="52"/>
      <c r="GNC13" s="52"/>
      <c r="GND13" s="52"/>
      <c r="GNE13" s="52"/>
      <c r="GNF13" s="52"/>
      <c r="GNG13" s="52"/>
      <c r="GNH13" s="52"/>
      <c r="GNI13" s="52"/>
      <c r="GNJ13" s="52"/>
      <c r="GNK13" s="52"/>
      <c r="GNL13" s="52"/>
      <c r="GNM13" s="52"/>
      <c r="GNN13" s="52"/>
      <c r="GNO13" s="52"/>
      <c r="GNP13" s="52"/>
      <c r="GNQ13" s="52"/>
      <c r="GNR13" s="52"/>
      <c r="GNS13" s="52"/>
      <c r="GNT13" s="52"/>
      <c r="GNU13" s="52"/>
      <c r="GNV13" s="52"/>
      <c r="GNW13" s="52"/>
      <c r="GNX13" s="52"/>
      <c r="GNY13" s="52"/>
      <c r="GNZ13" s="52"/>
      <c r="GOA13" s="52"/>
      <c r="GOB13" s="52"/>
      <c r="GOC13" s="52"/>
      <c r="GOD13" s="52"/>
      <c r="GOE13" s="52"/>
      <c r="GOF13" s="52"/>
      <c r="GOG13" s="52"/>
      <c r="GOH13" s="52"/>
      <c r="GOI13" s="52"/>
      <c r="GOJ13" s="52"/>
      <c r="GOK13" s="52"/>
      <c r="GOL13" s="52"/>
      <c r="GOM13" s="52"/>
      <c r="GON13" s="52"/>
      <c r="GOO13" s="52"/>
      <c r="GOP13" s="52"/>
      <c r="GOQ13" s="52"/>
      <c r="GOR13" s="52"/>
      <c r="GOS13" s="52"/>
      <c r="GOT13" s="52"/>
      <c r="GOU13" s="52"/>
      <c r="GOV13" s="52"/>
      <c r="GOW13" s="52"/>
      <c r="GOX13" s="52"/>
      <c r="GOY13" s="52"/>
      <c r="GOZ13" s="52"/>
      <c r="GPA13" s="52"/>
      <c r="GPB13" s="52"/>
      <c r="GPC13" s="52"/>
      <c r="GPD13" s="52"/>
      <c r="GPE13" s="52"/>
      <c r="GPF13" s="52"/>
      <c r="GPG13" s="52"/>
      <c r="GPH13" s="52"/>
      <c r="GPI13" s="52"/>
      <c r="GPJ13" s="52"/>
      <c r="GPK13" s="52"/>
      <c r="GPL13" s="52"/>
      <c r="GPM13" s="52"/>
      <c r="GPN13" s="52"/>
      <c r="GPO13" s="52"/>
      <c r="GPP13" s="52"/>
      <c r="GPQ13" s="52"/>
      <c r="GPR13" s="52"/>
      <c r="GPS13" s="52"/>
      <c r="GPT13" s="52"/>
      <c r="GPU13" s="52"/>
      <c r="GPV13" s="52"/>
      <c r="GPW13" s="52"/>
      <c r="GPX13" s="52"/>
      <c r="GPY13" s="52"/>
      <c r="GPZ13" s="52"/>
      <c r="GQA13" s="52"/>
      <c r="GQB13" s="52"/>
      <c r="GQC13" s="52"/>
      <c r="GQD13" s="52"/>
      <c r="GQE13" s="52"/>
      <c r="GQF13" s="52"/>
      <c r="GQG13" s="52"/>
      <c r="GQH13" s="52"/>
      <c r="GQI13" s="52"/>
      <c r="GQJ13" s="52"/>
      <c r="GQK13" s="52"/>
      <c r="GQL13" s="52"/>
      <c r="GQM13" s="52"/>
      <c r="GQN13" s="52"/>
      <c r="GQO13" s="52"/>
      <c r="GQP13" s="52"/>
      <c r="GQQ13" s="52"/>
      <c r="GQR13" s="52"/>
      <c r="GQS13" s="52"/>
      <c r="GQT13" s="52"/>
      <c r="GQU13" s="52"/>
      <c r="GQV13" s="52"/>
      <c r="GQW13" s="52"/>
      <c r="GQX13" s="52"/>
      <c r="GQY13" s="52"/>
      <c r="GQZ13" s="52"/>
      <c r="GRA13" s="52"/>
      <c r="GRB13" s="52"/>
      <c r="GRC13" s="52"/>
      <c r="GRD13" s="52"/>
      <c r="GRE13" s="52"/>
      <c r="GRF13" s="52"/>
      <c r="GRG13" s="52"/>
      <c r="GRH13" s="52"/>
      <c r="GRI13" s="52"/>
      <c r="GRJ13" s="52"/>
      <c r="GRK13" s="52"/>
      <c r="GRL13" s="52"/>
      <c r="GRM13" s="52"/>
      <c r="GRN13" s="52"/>
      <c r="GRO13" s="52"/>
      <c r="GRP13" s="52"/>
      <c r="GRQ13" s="52"/>
      <c r="GRR13" s="52"/>
      <c r="GRS13" s="52"/>
      <c r="GRT13" s="52"/>
      <c r="GRU13" s="52"/>
      <c r="GRV13" s="52"/>
      <c r="GRW13" s="52"/>
      <c r="GRX13" s="52"/>
      <c r="GRY13" s="52"/>
      <c r="GRZ13" s="52"/>
      <c r="GSA13" s="52"/>
      <c r="GSB13" s="52"/>
      <c r="GSC13" s="52"/>
      <c r="GSD13" s="52"/>
      <c r="GSE13" s="52"/>
      <c r="GSF13" s="52"/>
      <c r="GSG13" s="52"/>
      <c r="GSH13" s="52"/>
      <c r="GSI13" s="52"/>
      <c r="GSJ13" s="52"/>
      <c r="GSK13" s="52"/>
      <c r="GSL13" s="52"/>
      <c r="GSM13" s="52"/>
      <c r="GSN13" s="52"/>
      <c r="GSO13" s="52"/>
      <c r="GSP13" s="52"/>
      <c r="GSQ13" s="52"/>
      <c r="GSR13" s="52"/>
      <c r="GSS13" s="52"/>
      <c r="GST13" s="52"/>
      <c r="GSU13" s="52"/>
      <c r="GSV13" s="52"/>
      <c r="GSW13" s="52"/>
      <c r="GSX13" s="52"/>
      <c r="GSY13" s="52"/>
      <c r="GSZ13" s="52"/>
      <c r="GTA13" s="52"/>
      <c r="GTB13" s="52"/>
      <c r="GTC13" s="52"/>
      <c r="GTD13" s="52"/>
      <c r="GTE13" s="52"/>
      <c r="GTF13" s="52"/>
      <c r="GTG13" s="52"/>
      <c r="GTH13" s="52"/>
      <c r="GTI13" s="52"/>
      <c r="GTJ13" s="52"/>
      <c r="GTK13" s="52"/>
      <c r="GTL13" s="52"/>
      <c r="GTM13" s="52"/>
      <c r="GTN13" s="52"/>
      <c r="GTO13" s="52"/>
      <c r="GTP13" s="52"/>
      <c r="GTQ13" s="52"/>
      <c r="GTR13" s="52"/>
      <c r="GTS13" s="52"/>
      <c r="GTT13" s="52"/>
      <c r="GTU13" s="52"/>
      <c r="GTV13" s="52"/>
      <c r="GTW13" s="52"/>
      <c r="GTX13" s="52"/>
      <c r="GTY13" s="52"/>
      <c r="GTZ13" s="52"/>
      <c r="GUA13" s="52"/>
      <c r="GUB13" s="52"/>
      <c r="GUC13" s="52"/>
      <c r="GUD13" s="52"/>
      <c r="GUE13" s="52"/>
      <c r="GUF13" s="52"/>
      <c r="GUG13" s="52"/>
      <c r="GUH13" s="52"/>
      <c r="GUI13" s="52"/>
      <c r="GUJ13" s="52"/>
      <c r="GUK13" s="52"/>
      <c r="GUL13" s="52"/>
      <c r="GUM13" s="52"/>
      <c r="GUN13" s="52"/>
      <c r="GUO13" s="52"/>
      <c r="GUP13" s="52"/>
      <c r="GUQ13" s="52"/>
      <c r="GUR13" s="52"/>
      <c r="GUS13" s="52"/>
      <c r="GUT13" s="52"/>
      <c r="GUU13" s="52"/>
      <c r="GUV13" s="52"/>
      <c r="GUW13" s="52"/>
      <c r="GUX13" s="52"/>
      <c r="GUY13" s="52"/>
      <c r="GUZ13" s="52"/>
      <c r="GVA13" s="52"/>
      <c r="GVB13" s="52"/>
      <c r="GVC13" s="52"/>
      <c r="GVD13" s="52"/>
      <c r="GVE13" s="52"/>
      <c r="GVF13" s="52"/>
      <c r="GVG13" s="52"/>
      <c r="GVH13" s="52"/>
      <c r="GVI13" s="52"/>
      <c r="GVJ13" s="52"/>
      <c r="GVK13" s="52"/>
      <c r="GVL13" s="52"/>
      <c r="GVM13" s="52"/>
      <c r="GVN13" s="52"/>
      <c r="GVO13" s="52"/>
      <c r="GVP13" s="52"/>
      <c r="GVQ13" s="52"/>
      <c r="GVR13" s="52"/>
      <c r="GVS13" s="52"/>
      <c r="GVT13" s="52"/>
      <c r="GVU13" s="52"/>
      <c r="GVV13" s="52"/>
      <c r="GVW13" s="52"/>
      <c r="GVX13" s="52"/>
      <c r="GVY13" s="52"/>
      <c r="GVZ13" s="52"/>
      <c r="GWA13" s="52"/>
      <c r="GWB13" s="52"/>
      <c r="GWC13" s="52"/>
      <c r="GWD13" s="52"/>
      <c r="GWE13" s="52"/>
      <c r="GWF13" s="52"/>
      <c r="GWG13" s="52"/>
      <c r="GWH13" s="52"/>
      <c r="GWI13" s="52"/>
      <c r="GWJ13" s="52"/>
      <c r="GWK13" s="52"/>
      <c r="GWL13" s="52"/>
      <c r="GWM13" s="52"/>
      <c r="GWN13" s="52"/>
      <c r="GWO13" s="52"/>
      <c r="GWP13" s="52"/>
      <c r="GWQ13" s="52"/>
      <c r="GWR13" s="52"/>
      <c r="GWS13" s="52"/>
      <c r="GWT13" s="52"/>
      <c r="GWU13" s="52"/>
      <c r="GWV13" s="52"/>
      <c r="GWW13" s="52"/>
      <c r="GWX13" s="52"/>
      <c r="GWY13" s="52"/>
      <c r="GWZ13" s="52"/>
      <c r="GXA13" s="52"/>
      <c r="GXB13" s="52"/>
      <c r="GXC13" s="52"/>
      <c r="GXD13" s="52"/>
      <c r="GXE13" s="52"/>
      <c r="GXF13" s="52"/>
      <c r="GXG13" s="52"/>
      <c r="GXH13" s="52"/>
      <c r="GXI13" s="52"/>
      <c r="GXJ13" s="52"/>
      <c r="GXK13" s="52"/>
      <c r="GXL13" s="52"/>
      <c r="GXM13" s="52"/>
      <c r="GXN13" s="52"/>
      <c r="GXO13" s="52"/>
      <c r="GXP13" s="52"/>
      <c r="GXQ13" s="52"/>
      <c r="GXR13" s="52"/>
      <c r="GXS13" s="52"/>
      <c r="GXT13" s="52"/>
      <c r="GXU13" s="52"/>
      <c r="GXV13" s="52"/>
      <c r="GXW13" s="52"/>
      <c r="GXX13" s="52"/>
      <c r="GXY13" s="52"/>
      <c r="GXZ13" s="52"/>
      <c r="GYA13" s="52"/>
      <c r="GYB13" s="52"/>
      <c r="GYC13" s="52"/>
      <c r="GYD13" s="52"/>
      <c r="GYE13" s="52"/>
      <c r="GYF13" s="52"/>
      <c r="GYG13" s="52"/>
      <c r="GYH13" s="52"/>
      <c r="GYI13" s="52"/>
      <c r="GYJ13" s="52"/>
      <c r="GYK13" s="52"/>
      <c r="GYL13" s="52"/>
      <c r="GYM13" s="52"/>
      <c r="GYN13" s="52"/>
      <c r="GYO13" s="52"/>
      <c r="GYP13" s="52"/>
      <c r="GYQ13" s="52"/>
      <c r="GYR13" s="52"/>
      <c r="GYS13" s="52"/>
      <c r="GYT13" s="52"/>
      <c r="GYU13" s="52"/>
      <c r="GYV13" s="52"/>
      <c r="GYW13" s="52"/>
      <c r="GYX13" s="52"/>
      <c r="GYY13" s="52"/>
      <c r="GYZ13" s="52"/>
      <c r="GZA13" s="52"/>
      <c r="GZB13" s="52"/>
      <c r="GZC13" s="52"/>
      <c r="GZD13" s="52"/>
      <c r="GZE13" s="52"/>
      <c r="GZF13" s="52"/>
      <c r="GZG13" s="52"/>
      <c r="GZH13" s="52"/>
      <c r="GZI13" s="52"/>
      <c r="GZJ13" s="52"/>
      <c r="GZK13" s="52"/>
      <c r="GZL13" s="52"/>
      <c r="GZM13" s="52"/>
      <c r="GZN13" s="52"/>
      <c r="GZO13" s="52"/>
      <c r="GZP13" s="52"/>
      <c r="GZQ13" s="52"/>
      <c r="GZR13" s="52"/>
      <c r="GZS13" s="52"/>
      <c r="GZT13" s="52"/>
      <c r="GZU13" s="52"/>
      <c r="GZV13" s="52"/>
      <c r="GZW13" s="52"/>
      <c r="GZX13" s="52"/>
      <c r="GZY13" s="52"/>
      <c r="GZZ13" s="52"/>
      <c r="HAA13" s="52"/>
      <c r="HAB13" s="52"/>
      <c r="HAC13" s="52"/>
      <c r="HAD13" s="52"/>
      <c r="HAE13" s="52"/>
      <c r="HAF13" s="52"/>
      <c r="HAG13" s="52"/>
      <c r="HAH13" s="52"/>
      <c r="HAI13" s="52"/>
      <c r="HAJ13" s="52"/>
      <c r="HAK13" s="52"/>
      <c r="HAL13" s="52"/>
      <c r="HAM13" s="52"/>
      <c r="HAN13" s="52"/>
      <c r="HAO13" s="52"/>
      <c r="HAP13" s="52"/>
      <c r="HAQ13" s="52"/>
      <c r="HAR13" s="52"/>
      <c r="HAS13" s="52"/>
      <c r="HAT13" s="52"/>
      <c r="HAU13" s="52"/>
      <c r="HAV13" s="52"/>
      <c r="HAW13" s="52"/>
      <c r="HAX13" s="52"/>
      <c r="HAY13" s="52"/>
      <c r="HAZ13" s="52"/>
      <c r="HBA13" s="52"/>
      <c r="HBB13" s="52"/>
      <c r="HBC13" s="52"/>
      <c r="HBD13" s="52"/>
      <c r="HBE13" s="52"/>
      <c r="HBF13" s="52"/>
      <c r="HBG13" s="52"/>
      <c r="HBH13" s="52"/>
      <c r="HBI13" s="52"/>
      <c r="HBJ13" s="52"/>
      <c r="HBK13" s="52"/>
      <c r="HBL13" s="52"/>
      <c r="HBM13" s="52"/>
      <c r="HBN13" s="52"/>
      <c r="HBO13" s="52"/>
      <c r="HBP13" s="52"/>
      <c r="HBQ13" s="52"/>
      <c r="HBR13" s="52"/>
      <c r="HBS13" s="52"/>
      <c r="HBT13" s="52"/>
      <c r="HBU13" s="52"/>
      <c r="HBV13" s="52"/>
      <c r="HBW13" s="52"/>
      <c r="HBX13" s="52"/>
      <c r="HBY13" s="52"/>
      <c r="HBZ13" s="52"/>
      <c r="HCA13" s="52"/>
      <c r="HCB13" s="52"/>
      <c r="HCC13" s="52"/>
      <c r="HCD13" s="52"/>
      <c r="HCE13" s="52"/>
      <c r="HCF13" s="52"/>
      <c r="HCG13" s="52"/>
      <c r="HCH13" s="52"/>
      <c r="HCI13" s="52"/>
      <c r="HCJ13" s="52"/>
      <c r="HCK13" s="52"/>
      <c r="HCL13" s="52"/>
      <c r="HCM13" s="52"/>
      <c r="HCN13" s="52"/>
      <c r="HCO13" s="52"/>
      <c r="HCP13" s="52"/>
      <c r="HCQ13" s="52"/>
      <c r="HCR13" s="52"/>
      <c r="HCS13" s="52"/>
      <c r="HCT13" s="52"/>
      <c r="HCU13" s="52"/>
      <c r="HCV13" s="52"/>
      <c r="HCW13" s="52"/>
      <c r="HCX13" s="52"/>
      <c r="HCY13" s="52"/>
      <c r="HCZ13" s="52"/>
      <c r="HDA13" s="52"/>
      <c r="HDB13" s="52"/>
      <c r="HDC13" s="52"/>
      <c r="HDD13" s="52"/>
      <c r="HDE13" s="52"/>
      <c r="HDF13" s="52"/>
      <c r="HDG13" s="52"/>
      <c r="HDH13" s="52"/>
      <c r="HDI13" s="52"/>
      <c r="HDJ13" s="52"/>
      <c r="HDK13" s="52"/>
      <c r="HDL13" s="52"/>
      <c r="HDM13" s="52"/>
      <c r="HDN13" s="52"/>
      <c r="HDO13" s="52"/>
      <c r="HDP13" s="52"/>
      <c r="HDQ13" s="52"/>
      <c r="HDR13" s="52"/>
      <c r="HDS13" s="52"/>
      <c r="HDT13" s="52"/>
      <c r="HDU13" s="52"/>
      <c r="HDV13" s="52"/>
      <c r="HDW13" s="52"/>
      <c r="HDX13" s="52"/>
      <c r="HDY13" s="52"/>
      <c r="HDZ13" s="52"/>
      <c r="HEA13" s="52"/>
      <c r="HEB13" s="52"/>
      <c r="HEC13" s="52"/>
      <c r="HED13" s="52"/>
      <c r="HEE13" s="52"/>
      <c r="HEF13" s="52"/>
      <c r="HEG13" s="52"/>
      <c r="HEH13" s="52"/>
      <c r="HEI13" s="52"/>
      <c r="HEJ13" s="52"/>
      <c r="HEK13" s="52"/>
      <c r="HEL13" s="52"/>
      <c r="HEM13" s="52"/>
      <c r="HEN13" s="52"/>
      <c r="HEO13" s="52"/>
      <c r="HEP13" s="52"/>
      <c r="HEQ13" s="52"/>
      <c r="HER13" s="52"/>
      <c r="HES13" s="52"/>
      <c r="HET13" s="52"/>
      <c r="HEU13" s="52"/>
      <c r="HEV13" s="52"/>
      <c r="HEW13" s="52"/>
      <c r="HEX13" s="52"/>
      <c r="HEY13" s="52"/>
      <c r="HEZ13" s="52"/>
      <c r="HFA13" s="52"/>
      <c r="HFB13" s="52"/>
      <c r="HFC13" s="52"/>
      <c r="HFD13" s="52"/>
      <c r="HFE13" s="52"/>
      <c r="HFF13" s="52"/>
      <c r="HFG13" s="52"/>
      <c r="HFH13" s="52"/>
      <c r="HFI13" s="52"/>
      <c r="HFJ13" s="52"/>
      <c r="HFK13" s="52"/>
      <c r="HFL13" s="52"/>
      <c r="HFM13" s="52"/>
      <c r="HFN13" s="52"/>
      <c r="HFO13" s="52"/>
      <c r="HFP13" s="52"/>
      <c r="HFQ13" s="52"/>
      <c r="HFR13" s="52"/>
      <c r="HFS13" s="52"/>
      <c r="HFT13" s="52"/>
      <c r="HFU13" s="52"/>
      <c r="HFV13" s="52"/>
      <c r="HFW13" s="52"/>
      <c r="HFX13" s="52"/>
      <c r="HFY13" s="52"/>
      <c r="HFZ13" s="52"/>
      <c r="HGA13" s="52"/>
      <c r="HGB13" s="52"/>
      <c r="HGC13" s="52"/>
      <c r="HGD13" s="52"/>
      <c r="HGE13" s="52"/>
      <c r="HGF13" s="52"/>
      <c r="HGG13" s="52"/>
      <c r="HGH13" s="52"/>
      <c r="HGI13" s="52"/>
      <c r="HGJ13" s="52"/>
      <c r="HGK13" s="52"/>
      <c r="HGL13" s="52"/>
      <c r="HGM13" s="52"/>
      <c r="HGN13" s="52"/>
      <c r="HGO13" s="52"/>
      <c r="HGP13" s="52"/>
      <c r="HGQ13" s="52"/>
      <c r="HGR13" s="52"/>
      <c r="HGS13" s="52"/>
      <c r="HGT13" s="52"/>
      <c r="HGU13" s="52"/>
      <c r="HGV13" s="52"/>
      <c r="HGW13" s="52"/>
      <c r="HGX13" s="52"/>
      <c r="HGY13" s="52"/>
      <c r="HGZ13" s="52"/>
      <c r="HHA13" s="52"/>
      <c r="HHB13" s="52"/>
      <c r="HHC13" s="52"/>
      <c r="HHD13" s="52"/>
      <c r="HHE13" s="52"/>
      <c r="HHF13" s="52"/>
      <c r="HHG13" s="52"/>
      <c r="HHH13" s="52"/>
      <c r="HHI13" s="52"/>
      <c r="HHJ13" s="52"/>
      <c r="HHK13" s="52"/>
      <c r="HHL13" s="52"/>
      <c r="HHM13" s="52"/>
      <c r="HHN13" s="52"/>
      <c r="HHO13" s="52"/>
      <c r="HHP13" s="52"/>
      <c r="HHQ13" s="52"/>
      <c r="HHR13" s="52"/>
      <c r="HHS13" s="52"/>
      <c r="HHT13" s="52"/>
      <c r="HHU13" s="52"/>
      <c r="HHV13" s="52"/>
      <c r="HHW13" s="52"/>
      <c r="HHX13" s="52"/>
      <c r="HHY13" s="52"/>
      <c r="HHZ13" s="52"/>
      <c r="HIA13" s="52"/>
      <c r="HIB13" s="52"/>
      <c r="HIC13" s="52"/>
      <c r="HID13" s="52"/>
      <c r="HIE13" s="52"/>
      <c r="HIF13" s="52"/>
      <c r="HIG13" s="52"/>
      <c r="HIH13" s="52"/>
      <c r="HII13" s="52"/>
      <c r="HIJ13" s="52"/>
      <c r="HIK13" s="52"/>
      <c r="HIL13" s="52"/>
      <c r="HIM13" s="52"/>
      <c r="HIN13" s="52"/>
      <c r="HIO13" s="52"/>
      <c r="HIP13" s="52"/>
      <c r="HIQ13" s="52"/>
      <c r="HIR13" s="52"/>
      <c r="HIS13" s="52"/>
      <c r="HIT13" s="52"/>
      <c r="HIU13" s="52"/>
      <c r="HIV13" s="52"/>
      <c r="HIW13" s="52"/>
      <c r="HIX13" s="52"/>
      <c r="HIY13" s="52"/>
      <c r="HIZ13" s="52"/>
      <c r="HJA13" s="52"/>
      <c r="HJB13" s="52"/>
      <c r="HJC13" s="52"/>
      <c r="HJD13" s="52"/>
      <c r="HJE13" s="52"/>
      <c r="HJF13" s="52"/>
      <c r="HJG13" s="52"/>
      <c r="HJH13" s="52"/>
      <c r="HJI13" s="52"/>
      <c r="HJJ13" s="52"/>
      <c r="HJK13" s="52"/>
      <c r="HJL13" s="52"/>
      <c r="HJM13" s="52"/>
      <c r="HJN13" s="52"/>
      <c r="HJO13" s="52"/>
      <c r="HJP13" s="52"/>
      <c r="HJQ13" s="52"/>
      <c r="HJR13" s="52"/>
      <c r="HJS13" s="52"/>
      <c r="HJT13" s="52"/>
      <c r="HJU13" s="52"/>
      <c r="HJV13" s="52"/>
      <c r="HJW13" s="52"/>
      <c r="HJX13" s="52"/>
      <c r="HJY13" s="52"/>
      <c r="HJZ13" s="52"/>
      <c r="HKA13" s="52"/>
      <c r="HKB13" s="52"/>
      <c r="HKC13" s="52"/>
      <c r="HKD13" s="52"/>
      <c r="HKE13" s="52"/>
      <c r="HKF13" s="52"/>
      <c r="HKG13" s="52"/>
      <c r="HKH13" s="52"/>
      <c r="HKI13" s="52"/>
      <c r="HKJ13" s="52"/>
      <c r="HKK13" s="52"/>
      <c r="HKL13" s="52"/>
      <c r="HKM13" s="52"/>
      <c r="HKN13" s="52"/>
      <c r="HKO13" s="52"/>
      <c r="HKP13" s="52"/>
      <c r="HKQ13" s="52"/>
      <c r="HKR13" s="52"/>
      <c r="HKS13" s="52"/>
      <c r="HKT13" s="52"/>
      <c r="HKU13" s="52"/>
      <c r="HKV13" s="52"/>
      <c r="HKW13" s="52"/>
      <c r="HKX13" s="52"/>
      <c r="HKY13" s="52"/>
      <c r="HKZ13" s="52"/>
      <c r="HLA13" s="52"/>
      <c r="HLB13" s="52"/>
      <c r="HLC13" s="52"/>
      <c r="HLD13" s="52"/>
      <c r="HLE13" s="52"/>
      <c r="HLF13" s="52"/>
      <c r="HLG13" s="52"/>
      <c r="HLH13" s="52"/>
      <c r="HLI13" s="52"/>
      <c r="HLJ13" s="52"/>
      <c r="HLK13" s="52"/>
      <c r="HLL13" s="52"/>
      <c r="HLM13" s="52"/>
      <c r="HLN13" s="52"/>
      <c r="HLO13" s="52"/>
      <c r="HLP13" s="52"/>
      <c r="HLQ13" s="52"/>
      <c r="HLR13" s="52"/>
      <c r="HLS13" s="52"/>
      <c r="HLT13" s="52"/>
      <c r="HLU13" s="52"/>
      <c r="HLV13" s="52"/>
      <c r="HLW13" s="52"/>
      <c r="HLX13" s="52"/>
      <c r="HLY13" s="52"/>
      <c r="HLZ13" s="52"/>
      <c r="HMA13" s="52"/>
      <c r="HMB13" s="52"/>
      <c r="HMC13" s="52"/>
      <c r="HMD13" s="52"/>
      <c r="HME13" s="52"/>
      <c r="HMF13" s="52"/>
      <c r="HMG13" s="52"/>
      <c r="HMH13" s="52"/>
      <c r="HMI13" s="52"/>
      <c r="HMJ13" s="52"/>
      <c r="HMK13" s="52"/>
      <c r="HML13" s="52"/>
      <c r="HMM13" s="52"/>
      <c r="HMN13" s="52"/>
      <c r="HMO13" s="52"/>
      <c r="HMP13" s="52"/>
      <c r="HMQ13" s="52"/>
      <c r="HMR13" s="52"/>
      <c r="HMS13" s="52"/>
      <c r="HMT13" s="52"/>
      <c r="HMU13" s="52"/>
      <c r="HMV13" s="52"/>
      <c r="HMW13" s="52"/>
      <c r="HMX13" s="52"/>
      <c r="HMY13" s="52"/>
      <c r="HMZ13" s="52"/>
      <c r="HNA13" s="52"/>
      <c r="HNB13" s="52"/>
      <c r="HNC13" s="52"/>
      <c r="HND13" s="52"/>
      <c r="HNE13" s="52"/>
      <c r="HNF13" s="52"/>
      <c r="HNG13" s="52"/>
      <c r="HNH13" s="52"/>
      <c r="HNI13" s="52"/>
      <c r="HNJ13" s="52"/>
      <c r="HNK13" s="52"/>
      <c r="HNL13" s="52"/>
      <c r="HNM13" s="52"/>
      <c r="HNN13" s="52"/>
      <c r="HNO13" s="52"/>
      <c r="HNP13" s="52"/>
      <c r="HNQ13" s="52"/>
      <c r="HNR13" s="52"/>
      <c r="HNS13" s="52"/>
      <c r="HNT13" s="52"/>
      <c r="HNU13" s="52"/>
      <c r="HNV13" s="52"/>
      <c r="HNW13" s="52"/>
      <c r="HNX13" s="52"/>
      <c r="HNY13" s="52"/>
      <c r="HNZ13" s="52"/>
      <c r="HOA13" s="52"/>
      <c r="HOB13" s="52"/>
      <c r="HOC13" s="52"/>
      <c r="HOD13" s="52"/>
      <c r="HOE13" s="52"/>
      <c r="HOF13" s="52"/>
      <c r="HOG13" s="52"/>
      <c r="HOH13" s="52"/>
      <c r="HOI13" s="52"/>
      <c r="HOJ13" s="52"/>
      <c r="HOK13" s="52"/>
      <c r="HOL13" s="52"/>
      <c r="HOM13" s="52"/>
      <c r="HON13" s="52"/>
      <c r="HOO13" s="52"/>
      <c r="HOP13" s="52"/>
      <c r="HOQ13" s="52"/>
      <c r="HOR13" s="52"/>
      <c r="HOS13" s="52"/>
      <c r="HOT13" s="52"/>
      <c r="HOU13" s="52"/>
      <c r="HOV13" s="52"/>
      <c r="HOW13" s="52"/>
      <c r="HOX13" s="52"/>
      <c r="HOY13" s="52"/>
      <c r="HOZ13" s="52"/>
      <c r="HPA13" s="52"/>
      <c r="HPB13" s="52"/>
      <c r="HPC13" s="52"/>
      <c r="HPD13" s="52"/>
      <c r="HPE13" s="52"/>
      <c r="HPF13" s="52"/>
      <c r="HPG13" s="52"/>
      <c r="HPH13" s="52"/>
      <c r="HPI13" s="52"/>
      <c r="HPJ13" s="52"/>
      <c r="HPK13" s="52"/>
      <c r="HPL13" s="52"/>
      <c r="HPM13" s="52"/>
      <c r="HPN13" s="52"/>
      <c r="HPO13" s="52"/>
      <c r="HPP13" s="52"/>
      <c r="HPQ13" s="52"/>
      <c r="HPR13" s="52"/>
      <c r="HPS13" s="52"/>
      <c r="HPT13" s="52"/>
      <c r="HPU13" s="52"/>
      <c r="HPV13" s="52"/>
      <c r="HPW13" s="52"/>
      <c r="HPX13" s="52"/>
      <c r="HPY13" s="52"/>
      <c r="HPZ13" s="52"/>
      <c r="HQA13" s="52"/>
      <c r="HQB13" s="52"/>
      <c r="HQC13" s="52"/>
      <c r="HQD13" s="52"/>
      <c r="HQE13" s="52"/>
      <c r="HQF13" s="52"/>
      <c r="HQG13" s="52"/>
      <c r="HQH13" s="52"/>
      <c r="HQI13" s="52"/>
      <c r="HQJ13" s="52"/>
      <c r="HQK13" s="52"/>
      <c r="HQL13" s="52"/>
      <c r="HQM13" s="52"/>
      <c r="HQN13" s="52"/>
      <c r="HQO13" s="52"/>
      <c r="HQP13" s="52"/>
      <c r="HQQ13" s="52"/>
      <c r="HQR13" s="52"/>
      <c r="HQS13" s="52"/>
      <c r="HQT13" s="52"/>
      <c r="HQU13" s="52"/>
      <c r="HQV13" s="52"/>
      <c r="HQW13" s="52"/>
      <c r="HQX13" s="52"/>
      <c r="HQY13" s="52"/>
      <c r="HQZ13" s="52"/>
      <c r="HRA13" s="52"/>
      <c r="HRB13" s="52"/>
      <c r="HRC13" s="52"/>
      <c r="HRD13" s="52"/>
      <c r="HRE13" s="52"/>
      <c r="HRF13" s="52"/>
      <c r="HRG13" s="52"/>
      <c r="HRH13" s="52"/>
      <c r="HRI13" s="52"/>
      <c r="HRJ13" s="52"/>
      <c r="HRK13" s="52"/>
      <c r="HRL13" s="52"/>
      <c r="HRM13" s="52"/>
      <c r="HRN13" s="52"/>
      <c r="HRO13" s="52"/>
      <c r="HRP13" s="52"/>
      <c r="HRQ13" s="52"/>
      <c r="HRR13" s="52"/>
      <c r="HRS13" s="52"/>
      <c r="HRT13" s="52"/>
      <c r="HRU13" s="52"/>
      <c r="HRV13" s="52"/>
      <c r="HRW13" s="52"/>
      <c r="HRX13" s="52"/>
      <c r="HRY13" s="52"/>
      <c r="HRZ13" s="52"/>
      <c r="HSA13" s="52"/>
      <c r="HSB13" s="52"/>
      <c r="HSC13" s="52"/>
      <c r="HSD13" s="52"/>
      <c r="HSE13" s="52"/>
      <c r="HSF13" s="52"/>
      <c r="HSG13" s="52"/>
      <c r="HSH13" s="52"/>
      <c r="HSI13" s="52"/>
      <c r="HSJ13" s="52"/>
      <c r="HSK13" s="52"/>
      <c r="HSL13" s="52"/>
      <c r="HSM13" s="52"/>
      <c r="HSN13" s="52"/>
      <c r="HSO13" s="52"/>
      <c r="HSP13" s="52"/>
      <c r="HSQ13" s="52"/>
      <c r="HSR13" s="52"/>
      <c r="HSS13" s="52"/>
      <c r="HST13" s="52"/>
      <c r="HSU13" s="52"/>
      <c r="HSV13" s="52"/>
      <c r="HSW13" s="52"/>
      <c r="HSX13" s="52"/>
      <c r="HSY13" s="52"/>
      <c r="HSZ13" s="52"/>
      <c r="HTA13" s="52"/>
      <c r="HTB13" s="52"/>
      <c r="HTC13" s="52"/>
      <c r="HTD13" s="52"/>
      <c r="HTE13" s="52"/>
      <c r="HTF13" s="52"/>
      <c r="HTG13" s="52"/>
      <c r="HTH13" s="52"/>
      <c r="HTI13" s="52"/>
      <c r="HTJ13" s="52"/>
      <c r="HTK13" s="52"/>
      <c r="HTL13" s="52"/>
      <c r="HTM13" s="52"/>
      <c r="HTN13" s="52"/>
      <c r="HTO13" s="52"/>
      <c r="HTP13" s="52"/>
      <c r="HTQ13" s="52"/>
      <c r="HTR13" s="52"/>
      <c r="HTS13" s="52"/>
      <c r="HTT13" s="52"/>
      <c r="HTU13" s="52"/>
      <c r="HTV13" s="52"/>
      <c r="HTW13" s="52"/>
      <c r="HTX13" s="52"/>
      <c r="HTY13" s="52"/>
      <c r="HTZ13" s="52"/>
      <c r="HUA13" s="52"/>
      <c r="HUB13" s="52"/>
      <c r="HUC13" s="52"/>
      <c r="HUD13" s="52"/>
      <c r="HUE13" s="52"/>
      <c r="HUF13" s="52"/>
      <c r="HUG13" s="52"/>
      <c r="HUH13" s="52"/>
      <c r="HUI13" s="52"/>
      <c r="HUJ13" s="52"/>
      <c r="HUK13" s="52"/>
      <c r="HUL13" s="52"/>
      <c r="HUM13" s="52"/>
      <c r="HUN13" s="52"/>
      <c r="HUO13" s="52"/>
      <c r="HUP13" s="52"/>
      <c r="HUQ13" s="52"/>
      <c r="HUR13" s="52"/>
      <c r="HUS13" s="52"/>
      <c r="HUT13" s="52"/>
      <c r="HUU13" s="52"/>
      <c r="HUV13" s="52"/>
      <c r="HUW13" s="52"/>
      <c r="HUX13" s="52"/>
      <c r="HUY13" s="52"/>
      <c r="HUZ13" s="52"/>
      <c r="HVA13" s="52"/>
      <c r="HVB13" s="52"/>
      <c r="HVC13" s="52"/>
      <c r="HVD13" s="52"/>
      <c r="HVE13" s="52"/>
      <c r="HVF13" s="52"/>
      <c r="HVG13" s="52"/>
      <c r="HVH13" s="52"/>
      <c r="HVI13" s="52"/>
      <c r="HVJ13" s="52"/>
      <c r="HVK13" s="52"/>
      <c r="HVL13" s="52"/>
      <c r="HVM13" s="52"/>
      <c r="HVN13" s="52"/>
      <c r="HVO13" s="52"/>
      <c r="HVP13" s="52"/>
      <c r="HVQ13" s="52"/>
      <c r="HVR13" s="52"/>
      <c r="HVS13" s="52"/>
      <c r="HVT13" s="52"/>
      <c r="HVU13" s="52"/>
      <c r="HVV13" s="52"/>
      <c r="HVW13" s="52"/>
      <c r="HVX13" s="52"/>
      <c r="HVY13" s="52"/>
      <c r="HVZ13" s="52"/>
      <c r="HWA13" s="52"/>
      <c r="HWB13" s="52"/>
      <c r="HWC13" s="52"/>
      <c r="HWD13" s="52"/>
      <c r="HWE13" s="52"/>
      <c r="HWF13" s="52"/>
      <c r="HWG13" s="52"/>
      <c r="HWH13" s="52"/>
      <c r="HWI13" s="52"/>
      <c r="HWJ13" s="52"/>
      <c r="HWK13" s="52"/>
      <c r="HWL13" s="52"/>
      <c r="HWM13" s="52"/>
      <c r="HWN13" s="52"/>
      <c r="HWO13" s="52"/>
      <c r="HWP13" s="52"/>
      <c r="HWQ13" s="52"/>
      <c r="HWR13" s="52"/>
      <c r="HWS13" s="52"/>
      <c r="HWT13" s="52"/>
      <c r="HWU13" s="52"/>
      <c r="HWV13" s="52"/>
      <c r="HWW13" s="52"/>
      <c r="HWX13" s="52"/>
      <c r="HWY13" s="52"/>
      <c r="HWZ13" s="52"/>
      <c r="HXA13" s="52"/>
      <c r="HXB13" s="52"/>
      <c r="HXC13" s="52"/>
      <c r="HXD13" s="52"/>
      <c r="HXE13" s="52"/>
      <c r="HXF13" s="52"/>
      <c r="HXG13" s="52"/>
      <c r="HXH13" s="52"/>
      <c r="HXI13" s="52"/>
      <c r="HXJ13" s="52"/>
      <c r="HXK13" s="52"/>
      <c r="HXL13" s="52"/>
      <c r="HXM13" s="52"/>
      <c r="HXN13" s="52"/>
      <c r="HXO13" s="52"/>
      <c r="HXP13" s="52"/>
      <c r="HXQ13" s="52"/>
      <c r="HXR13" s="52"/>
      <c r="HXS13" s="52"/>
      <c r="HXT13" s="52"/>
      <c r="HXU13" s="52"/>
      <c r="HXV13" s="52"/>
      <c r="HXW13" s="52"/>
      <c r="HXX13" s="52"/>
      <c r="HXY13" s="52"/>
      <c r="HXZ13" s="52"/>
      <c r="HYA13" s="52"/>
      <c r="HYB13" s="52"/>
      <c r="HYC13" s="52"/>
      <c r="HYD13" s="52"/>
      <c r="HYE13" s="52"/>
      <c r="HYF13" s="52"/>
      <c r="HYG13" s="52"/>
      <c r="HYH13" s="52"/>
      <c r="HYI13" s="52"/>
      <c r="HYJ13" s="52"/>
      <c r="HYK13" s="52"/>
      <c r="HYL13" s="52"/>
      <c r="HYM13" s="52"/>
      <c r="HYN13" s="52"/>
      <c r="HYO13" s="52"/>
      <c r="HYP13" s="52"/>
      <c r="HYQ13" s="52"/>
      <c r="HYR13" s="52"/>
      <c r="HYS13" s="52"/>
      <c r="HYT13" s="52"/>
      <c r="HYU13" s="52"/>
      <c r="HYV13" s="52"/>
      <c r="HYW13" s="52"/>
      <c r="HYX13" s="52"/>
      <c r="HYY13" s="52"/>
      <c r="HYZ13" s="52"/>
      <c r="HZA13" s="52"/>
      <c r="HZB13" s="52"/>
      <c r="HZC13" s="52"/>
      <c r="HZD13" s="52"/>
      <c r="HZE13" s="52"/>
      <c r="HZF13" s="52"/>
      <c r="HZG13" s="52"/>
      <c r="HZH13" s="52"/>
      <c r="HZI13" s="52"/>
      <c r="HZJ13" s="52"/>
      <c r="HZK13" s="52"/>
      <c r="HZL13" s="52"/>
      <c r="HZM13" s="52"/>
      <c r="HZN13" s="52"/>
      <c r="HZO13" s="52"/>
      <c r="HZP13" s="52"/>
      <c r="HZQ13" s="52"/>
      <c r="HZR13" s="52"/>
      <c r="HZS13" s="52"/>
      <c r="HZT13" s="52"/>
      <c r="HZU13" s="52"/>
      <c r="HZV13" s="52"/>
      <c r="HZW13" s="52"/>
      <c r="HZX13" s="52"/>
      <c r="HZY13" s="52"/>
      <c r="HZZ13" s="52"/>
      <c r="IAA13" s="52"/>
      <c r="IAB13" s="52"/>
      <c r="IAC13" s="52"/>
      <c r="IAD13" s="52"/>
      <c r="IAE13" s="52"/>
      <c r="IAF13" s="52"/>
      <c r="IAG13" s="52"/>
      <c r="IAH13" s="52"/>
      <c r="IAI13" s="52"/>
      <c r="IAJ13" s="52"/>
      <c r="IAK13" s="52"/>
      <c r="IAL13" s="52"/>
      <c r="IAM13" s="52"/>
      <c r="IAN13" s="52"/>
      <c r="IAO13" s="52"/>
      <c r="IAP13" s="52"/>
      <c r="IAQ13" s="52"/>
      <c r="IAR13" s="52"/>
      <c r="IAS13" s="52"/>
      <c r="IAT13" s="52"/>
      <c r="IAU13" s="52"/>
      <c r="IAV13" s="52"/>
      <c r="IAW13" s="52"/>
      <c r="IAX13" s="52"/>
      <c r="IAY13" s="52"/>
      <c r="IAZ13" s="52"/>
      <c r="IBA13" s="52"/>
      <c r="IBB13" s="52"/>
      <c r="IBC13" s="52"/>
      <c r="IBD13" s="52"/>
      <c r="IBE13" s="52"/>
      <c r="IBF13" s="52"/>
      <c r="IBG13" s="52"/>
      <c r="IBH13" s="52"/>
      <c r="IBI13" s="52"/>
      <c r="IBJ13" s="52"/>
      <c r="IBK13" s="52"/>
      <c r="IBL13" s="52"/>
      <c r="IBM13" s="52"/>
      <c r="IBN13" s="52"/>
      <c r="IBO13" s="52"/>
      <c r="IBP13" s="52"/>
      <c r="IBQ13" s="52"/>
      <c r="IBR13" s="52"/>
      <c r="IBS13" s="52"/>
      <c r="IBT13" s="52"/>
      <c r="IBU13" s="52"/>
      <c r="IBV13" s="52"/>
      <c r="IBW13" s="52"/>
      <c r="IBX13" s="52"/>
      <c r="IBY13" s="52"/>
      <c r="IBZ13" s="52"/>
      <c r="ICA13" s="52"/>
      <c r="ICB13" s="52"/>
      <c r="ICC13" s="52"/>
      <c r="ICD13" s="52"/>
      <c r="ICE13" s="52"/>
      <c r="ICF13" s="52"/>
      <c r="ICG13" s="52"/>
      <c r="ICH13" s="52"/>
      <c r="ICI13" s="52"/>
      <c r="ICJ13" s="52"/>
      <c r="ICK13" s="52"/>
      <c r="ICL13" s="52"/>
      <c r="ICM13" s="52"/>
      <c r="ICN13" s="52"/>
      <c r="ICO13" s="52"/>
      <c r="ICP13" s="52"/>
      <c r="ICQ13" s="52"/>
      <c r="ICR13" s="52"/>
      <c r="ICS13" s="52"/>
      <c r="ICT13" s="52"/>
      <c r="ICU13" s="52"/>
      <c r="ICV13" s="52"/>
      <c r="ICW13" s="52"/>
      <c r="ICX13" s="52"/>
      <c r="ICY13" s="52"/>
      <c r="ICZ13" s="52"/>
      <c r="IDA13" s="52"/>
      <c r="IDB13" s="52"/>
      <c r="IDC13" s="52"/>
      <c r="IDD13" s="52"/>
      <c r="IDE13" s="52"/>
      <c r="IDF13" s="52"/>
      <c r="IDG13" s="52"/>
      <c r="IDH13" s="52"/>
      <c r="IDI13" s="52"/>
      <c r="IDJ13" s="52"/>
      <c r="IDK13" s="52"/>
      <c r="IDL13" s="52"/>
      <c r="IDM13" s="52"/>
      <c r="IDN13" s="52"/>
      <c r="IDO13" s="52"/>
      <c r="IDP13" s="52"/>
      <c r="IDQ13" s="52"/>
      <c r="IDR13" s="52"/>
      <c r="IDS13" s="52"/>
      <c r="IDT13" s="52"/>
      <c r="IDU13" s="52"/>
      <c r="IDV13" s="52"/>
      <c r="IDW13" s="52"/>
      <c r="IDX13" s="52"/>
      <c r="IDY13" s="52"/>
      <c r="IDZ13" s="52"/>
      <c r="IEA13" s="52"/>
      <c r="IEB13" s="52"/>
      <c r="IEC13" s="52"/>
      <c r="IED13" s="52"/>
      <c r="IEE13" s="52"/>
      <c r="IEF13" s="52"/>
      <c r="IEG13" s="52"/>
      <c r="IEH13" s="52"/>
      <c r="IEI13" s="52"/>
      <c r="IEJ13" s="52"/>
      <c r="IEK13" s="52"/>
      <c r="IEL13" s="52"/>
      <c r="IEM13" s="52"/>
      <c r="IEN13" s="52"/>
      <c r="IEO13" s="52"/>
      <c r="IEP13" s="52"/>
      <c r="IEQ13" s="52"/>
      <c r="IER13" s="52"/>
      <c r="IES13" s="52"/>
      <c r="IET13" s="52"/>
      <c r="IEU13" s="52"/>
      <c r="IEV13" s="52"/>
      <c r="IEW13" s="52"/>
      <c r="IEX13" s="52"/>
      <c r="IEY13" s="52"/>
      <c r="IEZ13" s="52"/>
      <c r="IFA13" s="52"/>
      <c r="IFB13" s="52"/>
      <c r="IFC13" s="52"/>
      <c r="IFD13" s="52"/>
      <c r="IFE13" s="52"/>
      <c r="IFF13" s="52"/>
      <c r="IFG13" s="52"/>
      <c r="IFH13" s="52"/>
      <c r="IFI13" s="52"/>
      <c r="IFJ13" s="52"/>
      <c r="IFK13" s="52"/>
      <c r="IFL13" s="52"/>
      <c r="IFM13" s="52"/>
      <c r="IFN13" s="52"/>
      <c r="IFO13" s="52"/>
      <c r="IFP13" s="52"/>
      <c r="IFQ13" s="52"/>
      <c r="IFR13" s="52"/>
      <c r="IFS13" s="52"/>
      <c r="IFT13" s="52"/>
      <c r="IFU13" s="52"/>
      <c r="IFV13" s="52"/>
      <c r="IFW13" s="52"/>
      <c r="IFX13" s="52"/>
      <c r="IFY13" s="52"/>
      <c r="IFZ13" s="52"/>
      <c r="IGA13" s="52"/>
      <c r="IGB13" s="52"/>
      <c r="IGC13" s="52"/>
      <c r="IGD13" s="52"/>
      <c r="IGE13" s="52"/>
      <c r="IGF13" s="52"/>
      <c r="IGG13" s="52"/>
      <c r="IGH13" s="52"/>
      <c r="IGI13" s="52"/>
      <c r="IGJ13" s="52"/>
      <c r="IGK13" s="52"/>
      <c r="IGL13" s="52"/>
      <c r="IGM13" s="52"/>
      <c r="IGN13" s="52"/>
      <c r="IGO13" s="52"/>
      <c r="IGP13" s="52"/>
      <c r="IGQ13" s="52"/>
      <c r="IGR13" s="52"/>
      <c r="IGS13" s="52"/>
      <c r="IGT13" s="52"/>
      <c r="IGU13" s="52"/>
      <c r="IGV13" s="52"/>
      <c r="IGW13" s="52"/>
      <c r="IGX13" s="52"/>
      <c r="IGY13" s="52"/>
      <c r="IGZ13" s="52"/>
      <c r="IHA13" s="52"/>
      <c r="IHB13" s="52"/>
      <c r="IHC13" s="52"/>
      <c r="IHD13" s="52"/>
      <c r="IHE13" s="52"/>
      <c r="IHF13" s="52"/>
      <c r="IHG13" s="52"/>
      <c r="IHH13" s="52"/>
      <c r="IHI13" s="52"/>
      <c r="IHJ13" s="52"/>
      <c r="IHK13" s="52"/>
      <c r="IHL13" s="52"/>
      <c r="IHM13" s="52"/>
      <c r="IHN13" s="52"/>
      <c r="IHO13" s="52"/>
      <c r="IHP13" s="52"/>
      <c r="IHQ13" s="52"/>
      <c r="IHR13" s="52"/>
      <c r="IHS13" s="52"/>
      <c r="IHT13" s="52"/>
      <c r="IHU13" s="52"/>
      <c r="IHV13" s="52"/>
      <c r="IHW13" s="52"/>
      <c r="IHX13" s="52"/>
      <c r="IHY13" s="52"/>
      <c r="IHZ13" s="52"/>
      <c r="IIA13" s="52"/>
      <c r="IIB13" s="52"/>
      <c r="IIC13" s="52"/>
      <c r="IID13" s="52"/>
      <c r="IIE13" s="52"/>
      <c r="IIF13" s="52"/>
      <c r="IIG13" s="52"/>
      <c r="IIH13" s="52"/>
      <c r="III13" s="52"/>
      <c r="IIJ13" s="52"/>
      <c r="IIK13" s="52"/>
      <c r="IIL13" s="52"/>
      <c r="IIM13" s="52"/>
      <c r="IIN13" s="52"/>
      <c r="IIO13" s="52"/>
      <c r="IIP13" s="52"/>
      <c r="IIQ13" s="52"/>
      <c r="IIR13" s="52"/>
      <c r="IIS13" s="52"/>
      <c r="IIT13" s="52"/>
      <c r="IIU13" s="52"/>
      <c r="IIV13" s="52"/>
      <c r="IIW13" s="52"/>
      <c r="IIX13" s="52"/>
      <c r="IIY13" s="52"/>
      <c r="IIZ13" s="52"/>
      <c r="IJA13" s="52"/>
      <c r="IJB13" s="52"/>
      <c r="IJC13" s="52"/>
      <c r="IJD13" s="52"/>
      <c r="IJE13" s="52"/>
      <c r="IJF13" s="52"/>
      <c r="IJG13" s="52"/>
      <c r="IJH13" s="52"/>
      <c r="IJI13" s="52"/>
      <c r="IJJ13" s="52"/>
      <c r="IJK13" s="52"/>
      <c r="IJL13" s="52"/>
      <c r="IJM13" s="52"/>
      <c r="IJN13" s="52"/>
      <c r="IJO13" s="52"/>
      <c r="IJP13" s="52"/>
      <c r="IJQ13" s="52"/>
      <c r="IJR13" s="52"/>
      <c r="IJS13" s="52"/>
      <c r="IJT13" s="52"/>
      <c r="IJU13" s="52"/>
      <c r="IJV13" s="52"/>
      <c r="IJW13" s="52"/>
      <c r="IJX13" s="52"/>
      <c r="IJY13" s="52"/>
      <c r="IJZ13" s="52"/>
      <c r="IKA13" s="52"/>
      <c r="IKB13" s="52"/>
      <c r="IKC13" s="52"/>
      <c r="IKD13" s="52"/>
      <c r="IKE13" s="52"/>
      <c r="IKF13" s="52"/>
      <c r="IKG13" s="52"/>
      <c r="IKH13" s="52"/>
      <c r="IKI13" s="52"/>
      <c r="IKJ13" s="52"/>
      <c r="IKK13" s="52"/>
      <c r="IKL13" s="52"/>
      <c r="IKM13" s="52"/>
      <c r="IKN13" s="52"/>
      <c r="IKO13" s="52"/>
      <c r="IKP13" s="52"/>
      <c r="IKQ13" s="52"/>
      <c r="IKR13" s="52"/>
      <c r="IKS13" s="52"/>
      <c r="IKT13" s="52"/>
      <c r="IKU13" s="52"/>
      <c r="IKV13" s="52"/>
      <c r="IKW13" s="52"/>
      <c r="IKX13" s="52"/>
      <c r="IKY13" s="52"/>
      <c r="IKZ13" s="52"/>
      <c r="ILA13" s="52"/>
      <c r="ILB13" s="52"/>
      <c r="ILC13" s="52"/>
      <c r="ILD13" s="52"/>
      <c r="ILE13" s="52"/>
      <c r="ILF13" s="52"/>
      <c r="ILG13" s="52"/>
      <c r="ILH13" s="52"/>
      <c r="ILI13" s="52"/>
      <c r="ILJ13" s="52"/>
      <c r="ILK13" s="52"/>
      <c r="ILL13" s="52"/>
      <c r="ILM13" s="52"/>
      <c r="ILN13" s="52"/>
      <c r="ILO13" s="52"/>
      <c r="ILP13" s="52"/>
      <c r="ILQ13" s="52"/>
      <c r="ILR13" s="52"/>
      <c r="ILS13" s="52"/>
      <c r="ILT13" s="52"/>
      <c r="ILU13" s="52"/>
      <c r="ILV13" s="52"/>
      <c r="ILW13" s="52"/>
      <c r="ILX13" s="52"/>
      <c r="ILY13" s="52"/>
      <c r="ILZ13" s="52"/>
      <c r="IMA13" s="52"/>
      <c r="IMB13" s="52"/>
      <c r="IMC13" s="52"/>
      <c r="IMD13" s="52"/>
      <c r="IME13" s="52"/>
      <c r="IMF13" s="52"/>
      <c r="IMG13" s="52"/>
      <c r="IMH13" s="52"/>
      <c r="IMI13" s="52"/>
      <c r="IMJ13" s="52"/>
      <c r="IMK13" s="52"/>
      <c r="IML13" s="52"/>
      <c r="IMM13" s="52"/>
      <c r="IMN13" s="52"/>
      <c r="IMO13" s="52"/>
      <c r="IMP13" s="52"/>
      <c r="IMQ13" s="52"/>
      <c r="IMR13" s="52"/>
      <c r="IMS13" s="52"/>
      <c r="IMT13" s="52"/>
      <c r="IMU13" s="52"/>
      <c r="IMV13" s="52"/>
      <c r="IMW13" s="52"/>
      <c r="IMX13" s="52"/>
      <c r="IMY13" s="52"/>
      <c r="IMZ13" s="52"/>
      <c r="INA13" s="52"/>
      <c r="INB13" s="52"/>
      <c r="INC13" s="52"/>
      <c r="IND13" s="52"/>
      <c r="INE13" s="52"/>
      <c r="INF13" s="52"/>
      <c r="ING13" s="52"/>
      <c r="INH13" s="52"/>
      <c r="INI13" s="52"/>
      <c r="INJ13" s="52"/>
      <c r="INK13" s="52"/>
      <c r="INL13" s="52"/>
      <c r="INM13" s="52"/>
      <c r="INN13" s="52"/>
      <c r="INO13" s="52"/>
      <c r="INP13" s="52"/>
      <c r="INQ13" s="52"/>
      <c r="INR13" s="52"/>
      <c r="INS13" s="52"/>
      <c r="INT13" s="52"/>
      <c r="INU13" s="52"/>
      <c r="INV13" s="52"/>
      <c r="INW13" s="52"/>
      <c r="INX13" s="52"/>
      <c r="INY13" s="52"/>
      <c r="INZ13" s="52"/>
      <c r="IOA13" s="52"/>
      <c r="IOB13" s="52"/>
      <c r="IOC13" s="52"/>
      <c r="IOD13" s="52"/>
      <c r="IOE13" s="52"/>
      <c r="IOF13" s="52"/>
      <c r="IOG13" s="52"/>
      <c r="IOH13" s="52"/>
      <c r="IOI13" s="52"/>
      <c r="IOJ13" s="52"/>
      <c r="IOK13" s="52"/>
      <c r="IOL13" s="52"/>
      <c r="IOM13" s="52"/>
      <c r="ION13" s="52"/>
      <c r="IOO13" s="52"/>
      <c r="IOP13" s="52"/>
      <c r="IOQ13" s="52"/>
      <c r="IOR13" s="52"/>
      <c r="IOS13" s="52"/>
      <c r="IOT13" s="52"/>
      <c r="IOU13" s="52"/>
      <c r="IOV13" s="52"/>
      <c r="IOW13" s="52"/>
      <c r="IOX13" s="52"/>
      <c r="IOY13" s="52"/>
      <c r="IOZ13" s="52"/>
      <c r="IPA13" s="52"/>
      <c r="IPB13" s="52"/>
      <c r="IPC13" s="52"/>
      <c r="IPD13" s="52"/>
      <c r="IPE13" s="52"/>
      <c r="IPF13" s="52"/>
      <c r="IPG13" s="52"/>
      <c r="IPH13" s="52"/>
      <c r="IPI13" s="52"/>
      <c r="IPJ13" s="52"/>
      <c r="IPK13" s="52"/>
      <c r="IPL13" s="52"/>
      <c r="IPM13" s="52"/>
      <c r="IPN13" s="52"/>
      <c r="IPO13" s="52"/>
      <c r="IPP13" s="52"/>
      <c r="IPQ13" s="52"/>
      <c r="IPR13" s="52"/>
      <c r="IPS13" s="52"/>
      <c r="IPT13" s="52"/>
      <c r="IPU13" s="52"/>
      <c r="IPV13" s="52"/>
      <c r="IPW13" s="52"/>
      <c r="IPX13" s="52"/>
      <c r="IPY13" s="52"/>
      <c r="IPZ13" s="52"/>
      <c r="IQA13" s="52"/>
      <c r="IQB13" s="52"/>
      <c r="IQC13" s="52"/>
      <c r="IQD13" s="52"/>
      <c r="IQE13" s="52"/>
      <c r="IQF13" s="52"/>
      <c r="IQG13" s="52"/>
      <c r="IQH13" s="52"/>
      <c r="IQI13" s="52"/>
      <c r="IQJ13" s="52"/>
      <c r="IQK13" s="52"/>
      <c r="IQL13" s="52"/>
      <c r="IQM13" s="52"/>
      <c r="IQN13" s="52"/>
      <c r="IQO13" s="52"/>
      <c r="IQP13" s="52"/>
      <c r="IQQ13" s="52"/>
      <c r="IQR13" s="52"/>
      <c r="IQS13" s="52"/>
      <c r="IQT13" s="52"/>
      <c r="IQU13" s="52"/>
      <c r="IQV13" s="52"/>
      <c r="IQW13" s="52"/>
      <c r="IQX13" s="52"/>
      <c r="IQY13" s="52"/>
      <c r="IQZ13" s="52"/>
      <c r="IRA13" s="52"/>
      <c r="IRB13" s="52"/>
      <c r="IRC13" s="52"/>
      <c r="IRD13" s="52"/>
      <c r="IRE13" s="52"/>
      <c r="IRF13" s="52"/>
      <c r="IRG13" s="52"/>
      <c r="IRH13" s="52"/>
      <c r="IRI13" s="52"/>
      <c r="IRJ13" s="52"/>
      <c r="IRK13" s="52"/>
      <c r="IRL13" s="52"/>
      <c r="IRM13" s="52"/>
      <c r="IRN13" s="52"/>
      <c r="IRO13" s="52"/>
      <c r="IRP13" s="52"/>
      <c r="IRQ13" s="52"/>
      <c r="IRR13" s="52"/>
      <c r="IRS13" s="52"/>
      <c r="IRT13" s="52"/>
      <c r="IRU13" s="52"/>
      <c r="IRV13" s="52"/>
      <c r="IRW13" s="52"/>
      <c r="IRX13" s="52"/>
      <c r="IRY13" s="52"/>
      <c r="IRZ13" s="52"/>
      <c r="ISA13" s="52"/>
      <c r="ISB13" s="52"/>
      <c r="ISC13" s="52"/>
      <c r="ISD13" s="52"/>
      <c r="ISE13" s="52"/>
      <c r="ISF13" s="52"/>
      <c r="ISG13" s="52"/>
      <c r="ISH13" s="52"/>
      <c r="ISI13" s="52"/>
      <c r="ISJ13" s="52"/>
      <c r="ISK13" s="52"/>
      <c r="ISL13" s="52"/>
      <c r="ISM13" s="52"/>
      <c r="ISN13" s="52"/>
      <c r="ISO13" s="52"/>
      <c r="ISP13" s="52"/>
      <c r="ISQ13" s="52"/>
      <c r="ISR13" s="52"/>
      <c r="ISS13" s="52"/>
      <c r="IST13" s="52"/>
      <c r="ISU13" s="52"/>
      <c r="ISV13" s="52"/>
      <c r="ISW13" s="52"/>
      <c r="ISX13" s="52"/>
      <c r="ISY13" s="52"/>
      <c r="ISZ13" s="52"/>
      <c r="ITA13" s="52"/>
      <c r="ITB13" s="52"/>
      <c r="ITC13" s="52"/>
      <c r="ITD13" s="52"/>
      <c r="ITE13" s="52"/>
      <c r="ITF13" s="52"/>
      <c r="ITG13" s="52"/>
      <c r="ITH13" s="52"/>
      <c r="ITI13" s="52"/>
      <c r="ITJ13" s="52"/>
      <c r="ITK13" s="52"/>
      <c r="ITL13" s="52"/>
      <c r="ITM13" s="52"/>
      <c r="ITN13" s="52"/>
      <c r="ITO13" s="52"/>
      <c r="ITP13" s="52"/>
      <c r="ITQ13" s="52"/>
      <c r="ITR13" s="52"/>
      <c r="ITS13" s="52"/>
      <c r="ITT13" s="52"/>
      <c r="ITU13" s="52"/>
      <c r="ITV13" s="52"/>
      <c r="ITW13" s="52"/>
      <c r="ITX13" s="52"/>
      <c r="ITY13" s="52"/>
      <c r="ITZ13" s="52"/>
      <c r="IUA13" s="52"/>
      <c r="IUB13" s="52"/>
      <c r="IUC13" s="52"/>
      <c r="IUD13" s="52"/>
      <c r="IUE13" s="52"/>
      <c r="IUF13" s="52"/>
      <c r="IUG13" s="52"/>
      <c r="IUH13" s="52"/>
      <c r="IUI13" s="52"/>
      <c r="IUJ13" s="52"/>
      <c r="IUK13" s="52"/>
      <c r="IUL13" s="52"/>
      <c r="IUM13" s="52"/>
      <c r="IUN13" s="52"/>
      <c r="IUO13" s="52"/>
      <c r="IUP13" s="52"/>
      <c r="IUQ13" s="52"/>
      <c r="IUR13" s="52"/>
      <c r="IUS13" s="52"/>
      <c r="IUT13" s="52"/>
      <c r="IUU13" s="52"/>
      <c r="IUV13" s="52"/>
      <c r="IUW13" s="52"/>
      <c r="IUX13" s="52"/>
      <c r="IUY13" s="52"/>
      <c r="IUZ13" s="52"/>
      <c r="IVA13" s="52"/>
      <c r="IVB13" s="52"/>
      <c r="IVC13" s="52"/>
      <c r="IVD13" s="52"/>
      <c r="IVE13" s="52"/>
      <c r="IVF13" s="52"/>
      <c r="IVG13" s="52"/>
      <c r="IVH13" s="52"/>
      <c r="IVI13" s="52"/>
      <c r="IVJ13" s="52"/>
      <c r="IVK13" s="52"/>
      <c r="IVL13" s="52"/>
      <c r="IVM13" s="52"/>
      <c r="IVN13" s="52"/>
      <c r="IVO13" s="52"/>
      <c r="IVP13" s="52"/>
      <c r="IVQ13" s="52"/>
      <c r="IVR13" s="52"/>
      <c r="IVS13" s="52"/>
      <c r="IVT13" s="52"/>
      <c r="IVU13" s="52"/>
      <c r="IVV13" s="52"/>
      <c r="IVW13" s="52"/>
      <c r="IVX13" s="52"/>
      <c r="IVY13" s="52"/>
      <c r="IVZ13" s="52"/>
      <c r="IWA13" s="52"/>
      <c r="IWB13" s="52"/>
      <c r="IWC13" s="52"/>
      <c r="IWD13" s="52"/>
      <c r="IWE13" s="52"/>
      <c r="IWF13" s="52"/>
      <c r="IWG13" s="52"/>
      <c r="IWH13" s="52"/>
      <c r="IWI13" s="52"/>
      <c r="IWJ13" s="52"/>
      <c r="IWK13" s="52"/>
      <c r="IWL13" s="52"/>
      <c r="IWM13" s="52"/>
      <c r="IWN13" s="52"/>
      <c r="IWO13" s="52"/>
      <c r="IWP13" s="52"/>
      <c r="IWQ13" s="52"/>
      <c r="IWR13" s="52"/>
      <c r="IWS13" s="52"/>
      <c r="IWT13" s="52"/>
      <c r="IWU13" s="52"/>
      <c r="IWV13" s="52"/>
      <c r="IWW13" s="52"/>
      <c r="IWX13" s="52"/>
      <c r="IWY13" s="52"/>
      <c r="IWZ13" s="52"/>
      <c r="IXA13" s="52"/>
      <c r="IXB13" s="52"/>
      <c r="IXC13" s="52"/>
      <c r="IXD13" s="52"/>
      <c r="IXE13" s="52"/>
      <c r="IXF13" s="52"/>
      <c r="IXG13" s="52"/>
      <c r="IXH13" s="52"/>
      <c r="IXI13" s="52"/>
      <c r="IXJ13" s="52"/>
      <c r="IXK13" s="52"/>
      <c r="IXL13" s="52"/>
      <c r="IXM13" s="52"/>
      <c r="IXN13" s="52"/>
      <c r="IXO13" s="52"/>
      <c r="IXP13" s="52"/>
      <c r="IXQ13" s="52"/>
      <c r="IXR13" s="52"/>
      <c r="IXS13" s="52"/>
      <c r="IXT13" s="52"/>
      <c r="IXU13" s="52"/>
      <c r="IXV13" s="52"/>
      <c r="IXW13" s="52"/>
      <c r="IXX13" s="52"/>
      <c r="IXY13" s="52"/>
      <c r="IXZ13" s="52"/>
      <c r="IYA13" s="52"/>
      <c r="IYB13" s="52"/>
      <c r="IYC13" s="52"/>
      <c r="IYD13" s="52"/>
      <c r="IYE13" s="52"/>
      <c r="IYF13" s="52"/>
      <c r="IYG13" s="52"/>
      <c r="IYH13" s="52"/>
      <c r="IYI13" s="52"/>
      <c r="IYJ13" s="52"/>
      <c r="IYK13" s="52"/>
      <c r="IYL13" s="52"/>
      <c r="IYM13" s="52"/>
      <c r="IYN13" s="52"/>
      <c r="IYO13" s="52"/>
      <c r="IYP13" s="52"/>
      <c r="IYQ13" s="52"/>
      <c r="IYR13" s="52"/>
      <c r="IYS13" s="52"/>
      <c r="IYT13" s="52"/>
      <c r="IYU13" s="52"/>
      <c r="IYV13" s="52"/>
      <c r="IYW13" s="52"/>
      <c r="IYX13" s="52"/>
      <c r="IYY13" s="52"/>
      <c r="IYZ13" s="52"/>
      <c r="IZA13" s="52"/>
      <c r="IZB13" s="52"/>
      <c r="IZC13" s="52"/>
      <c r="IZD13" s="52"/>
      <c r="IZE13" s="52"/>
      <c r="IZF13" s="52"/>
      <c r="IZG13" s="52"/>
      <c r="IZH13" s="52"/>
      <c r="IZI13" s="52"/>
      <c r="IZJ13" s="52"/>
      <c r="IZK13" s="52"/>
      <c r="IZL13" s="52"/>
      <c r="IZM13" s="52"/>
      <c r="IZN13" s="52"/>
      <c r="IZO13" s="52"/>
      <c r="IZP13" s="52"/>
      <c r="IZQ13" s="52"/>
      <c r="IZR13" s="52"/>
      <c r="IZS13" s="52"/>
      <c r="IZT13" s="52"/>
      <c r="IZU13" s="52"/>
      <c r="IZV13" s="52"/>
      <c r="IZW13" s="52"/>
      <c r="IZX13" s="52"/>
      <c r="IZY13" s="52"/>
      <c r="IZZ13" s="52"/>
      <c r="JAA13" s="52"/>
      <c r="JAB13" s="52"/>
      <c r="JAC13" s="52"/>
      <c r="JAD13" s="52"/>
      <c r="JAE13" s="52"/>
      <c r="JAF13" s="52"/>
      <c r="JAG13" s="52"/>
      <c r="JAH13" s="52"/>
      <c r="JAI13" s="52"/>
      <c r="JAJ13" s="52"/>
      <c r="JAK13" s="52"/>
      <c r="JAL13" s="52"/>
      <c r="JAM13" s="52"/>
      <c r="JAN13" s="52"/>
      <c r="JAO13" s="52"/>
      <c r="JAP13" s="52"/>
      <c r="JAQ13" s="52"/>
      <c r="JAR13" s="52"/>
      <c r="JAS13" s="52"/>
      <c r="JAT13" s="52"/>
      <c r="JAU13" s="52"/>
      <c r="JAV13" s="52"/>
      <c r="JAW13" s="52"/>
      <c r="JAX13" s="52"/>
      <c r="JAY13" s="52"/>
      <c r="JAZ13" s="52"/>
      <c r="JBA13" s="52"/>
      <c r="JBB13" s="52"/>
      <c r="JBC13" s="52"/>
      <c r="JBD13" s="52"/>
      <c r="JBE13" s="52"/>
      <c r="JBF13" s="52"/>
      <c r="JBG13" s="52"/>
      <c r="JBH13" s="52"/>
      <c r="JBI13" s="52"/>
      <c r="JBJ13" s="52"/>
      <c r="JBK13" s="52"/>
      <c r="JBL13" s="52"/>
      <c r="JBM13" s="52"/>
      <c r="JBN13" s="52"/>
      <c r="JBO13" s="52"/>
      <c r="JBP13" s="52"/>
      <c r="JBQ13" s="52"/>
      <c r="JBR13" s="52"/>
      <c r="JBS13" s="52"/>
      <c r="JBT13" s="52"/>
      <c r="JBU13" s="52"/>
      <c r="JBV13" s="52"/>
      <c r="JBW13" s="52"/>
      <c r="JBX13" s="52"/>
      <c r="JBY13" s="52"/>
      <c r="JBZ13" s="52"/>
      <c r="JCA13" s="52"/>
      <c r="JCB13" s="52"/>
      <c r="JCC13" s="52"/>
      <c r="JCD13" s="52"/>
      <c r="JCE13" s="52"/>
      <c r="JCF13" s="52"/>
      <c r="JCG13" s="52"/>
      <c r="JCH13" s="52"/>
      <c r="JCI13" s="52"/>
      <c r="JCJ13" s="52"/>
      <c r="JCK13" s="52"/>
      <c r="JCL13" s="52"/>
      <c r="JCM13" s="52"/>
      <c r="JCN13" s="52"/>
      <c r="JCO13" s="52"/>
      <c r="JCP13" s="52"/>
      <c r="JCQ13" s="52"/>
      <c r="JCR13" s="52"/>
      <c r="JCS13" s="52"/>
      <c r="JCT13" s="52"/>
      <c r="JCU13" s="52"/>
      <c r="JCV13" s="52"/>
      <c r="JCW13" s="52"/>
      <c r="JCX13" s="52"/>
      <c r="JCY13" s="52"/>
      <c r="JCZ13" s="52"/>
      <c r="JDA13" s="52"/>
      <c r="JDB13" s="52"/>
      <c r="JDC13" s="52"/>
      <c r="JDD13" s="52"/>
      <c r="JDE13" s="52"/>
      <c r="JDF13" s="52"/>
      <c r="JDG13" s="52"/>
      <c r="JDH13" s="52"/>
      <c r="JDI13" s="52"/>
      <c r="JDJ13" s="52"/>
      <c r="JDK13" s="52"/>
      <c r="JDL13" s="52"/>
      <c r="JDM13" s="52"/>
      <c r="JDN13" s="52"/>
      <c r="JDO13" s="52"/>
      <c r="JDP13" s="52"/>
      <c r="JDQ13" s="52"/>
      <c r="JDR13" s="52"/>
      <c r="JDS13" s="52"/>
      <c r="JDT13" s="52"/>
      <c r="JDU13" s="52"/>
      <c r="JDV13" s="52"/>
      <c r="JDW13" s="52"/>
      <c r="JDX13" s="52"/>
      <c r="JDY13" s="52"/>
      <c r="JDZ13" s="52"/>
      <c r="JEA13" s="52"/>
      <c r="JEB13" s="52"/>
      <c r="JEC13" s="52"/>
      <c r="JED13" s="52"/>
      <c r="JEE13" s="52"/>
      <c r="JEF13" s="52"/>
      <c r="JEG13" s="52"/>
      <c r="JEH13" s="52"/>
      <c r="JEI13" s="52"/>
      <c r="JEJ13" s="52"/>
      <c r="JEK13" s="52"/>
      <c r="JEL13" s="52"/>
      <c r="JEM13" s="52"/>
      <c r="JEN13" s="52"/>
      <c r="JEO13" s="52"/>
      <c r="JEP13" s="52"/>
      <c r="JEQ13" s="52"/>
      <c r="JER13" s="52"/>
      <c r="JES13" s="52"/>
      <c r="JET13" s="52"/>
      <c r="JEU13" s="52"/>
      <c r="JEV13" s="52"/>
      <c r="JEW13" s="52"/>
      <c r="JEX13" s="52"/>
      <c r="JEY13" s="52"/>
      <c r="JEZ13" s="52"/>
      <c r="JFA13" s="52"/>
      <c r="JFB13" s="52"/>
      <c r="JFC13" s="52"/>
      <c r="JFD13" s="52"/>
      <c r="JFE13" s="52"/>
      <c r="JFF13" s="52"/>
      <c r="JFG13" s="52"/>
      <c r="JFH13" s="52"/>
      <c r="JFI13" s="52"/>
      <c r="JFJ13" s="52"/>
      <c r="JFK13" s="52"/>
      <c r="JFL13" s="52"/>
      <c r="JFM13" s="52"/>
      <c r="JFN13" s="52"/>
      <c r="JFO13" s="52"/>
      <c r="JFP13" s="52"/>
      <c r="JFQ13" s="52"/>
      <c r="JFR13" s="52"/>
      <c r="JFS13" s="52"/>
      <c r="JFT13" s="52"/>
      <c r="JFU13" s="52"/>
      <c r="JFV13" s="52"/>
      <c r="JFW13" s="52"/>
      <c r="JFX13" s="52"/>
      <c r="JFY13" s="52"/>
      <c r="JFZ13" s="52"/>
      <c r="JGA13" s="52"/>
      <c r="JGB13" s="52"/>
      <c r="JGC13" s="52"/>
      <c r="JGD13" s="52"/>
      <c r="JGE13" s="52"/>
      <c r="JGF13" s="52"/>
      <c r="JGG13" s="52"/>
      <c r="JGH13" s="52"/>
      <c r="JGI13" s="52"/>
      <c r="JGJ13" s="52"/>
      <c r="JGK13" s="52"/>
      <c r="JGL13" s="52"/>
      <c r="JGM13" s="52"/>
      <c r="JGN13" s="52"/>
      <c r="JGO13" s="52"/>
      <c r="JGP13" s="52"/>
      <c r="JGQ13" s="52"/>
      <c r="JGR13" s="52"/>
      <c r="JGS13" s="52"/>
      <c r="JGT13" s="52"/>
      <c r="JGU13" s="52"/>
      <c r="JGV13" s="52"/>
      <c r="JGW13" s="52"/>
      <c r="JGX13" s="52"/>
      <c r="JGY13" s="52"/>
      <c r="JGZ13" s="52"/>
      <c r="JHA13" s="52"/>
      <c r="JHB13" s="52"/>
      <c r="JHC13" s="52"/>
      <c r="JHD13" s="52"/>
      <c r="JHE13" s="52"/>
      <c r="JHF13" s="52"/>
      <c r="JHG13" s="52"/>
      <c r="JHH13" s="52"/>
      <c r="JHI13" s="52"/>
      <c r="JHJ13" s="52"/>
      <c r="JHK13" s="52"/>
      <c r="JHL13" s="52"/>
      <c r="JHM13" s="52"/>
      <c r="JHN13" s="52"/>
      <c r="JHO13" s="52"/>
      <c r="JHP13" s="52"/>
      <c r="JHQ13" s="52"/>
      <c r="JHR13" s="52"/>
      <c r="JHS13" s="52"/>
      <c r="JHT13" s="52"/>
      <c r="JHU13" s="52"/>
      <c r="JHV13" s="52"/>
      <c r="JHW13" s="52"/>
      <c r="JHX13" s="52"/>
      <c r="JHY13" s="52"/>
      <c r="JHZ13" s="52"/>
      <c r="JIA13" s="52"/>
      <c r="JIB13" s="52"/>
      <c r="JIC13" s="52"/>
      <c r="JID13" s="52"/>
      <c r="JIE13" s="52"/>
      <c r="JIF13" s="52"/>
      <c r="JIG13" s="52"/>
      <c r="JIH13" s="52"/>
      <c r="JII13" s="52"/>
      <c r="JIJ13" s="52"/>
      <c r="JIK13" s="52"/>
      <c r="JIL13" s="52"/>
      <c r="JIM13" s="52"/>
      <c r="JIN13" s="52"/>
      <c r="JIO13" s="52"/>
      <c r="JIP13" s="52"/>
      <c r="JIQ13" s="52"/>
      <c r="JIR13" s="52"/>
      <c r="JIS13" s="52"/>
      <c r="JIT13" s="52"/>
      <c r="JIU13" s="52"/>
      <c r="JIV13" s="52"/>
      <c r="JIW13" s="52"/>
      <c r="JIX13" s="52"/>
      <c r="JIY13" s="52"/>
      <c r="JIZ13" s="52"/>
      <c r="JJA13" s="52"/>
      <c r="JJB13" s="52"/>
      <c r="JJC13" s="52"/>
      <c r="JJD13" s="52"/>
      <c r="JJE13" s="52"/>
      <c r="JJF13" s="52"/>
      <c r="JJG13" s="52"/>
      <c r="JJH13" s="52"/>
      <c r="JJI13" s="52"/>
      <c r="JJJ13" s="52"/>
      <c r="JJK13" s="52"/>
      <c r="JJL13" s="52"/>
      <c r="JJM13" s="52"/>
      <c r="JJN13" s="52"/>
      <c r="JJO13" s="52"/>
      <c r="JJP13" s="52"/>
      <c r="JJQ13" s="52"/>
      <c r="JJR13" s="52"/>
      <c r="JJS13" s="52"/>
      <c r="JJT13" s="52"/>
      <c r="JJU13" s="52"/>
      <c r="JJV13" s="52"/>
      <c r="JJW13" s="52"/>
      <c r="JJX13" s="52"/>
      <c r="JJY13" s="52"/>
      <c r="JJZ13" s="52"/>
      <c r="JKA13" s="52"/>
      <c r="JKB13" s="52"/>
      <c r="JKC13" s="52"/>
      <c r="JKD13" s="52"/>
      <c r="JKE13" s="52"/>
      <c r="JKF13" s="52"/>
      <c r="JKG13" s="52"/>
      <c r="JKH13" s="52"/>
      <c r="JKI13" s="52"/>
      <c r="JKJ13" s="52"/>
      <c r="JKK13" s="52"/>
      <c r="JKL13" s="52"/>
      <c r="JKM13" s="52"/>
      <c r="JKN13" s="52"/>
      <c r="JKO13" s="52"/>
      <c r="JKP13" s="52"/>
      <c r="JKQ13" s="52"/>
      <c r="JKR13" s="52"/>
      <c r="JKS13" s="52"/>
      <c r="JKT13" s="52"/>
      <c r="JKU13" s="52"/>
      <c r="JKV13" s="52"/>
      <c r="JKW13" s="52"/>
      <c r="JKX13" s="52"/>
      <c r="JKY13" s="52"/>
      <c r="JKZ13" s="52"/>
      <c r="JLA13" s="52"/>
      <c r="JLB13" s="52"/>
      <c r="JLC13" s="52"/>
      <c r="JLD13" s="52"/>
      <c r="JLE13" s="52"/>
      <c r="JLF13" s="52"/>
      <c r="JLG13" s="52"/>
      <c r="JLH13" s="52"/>
      <c r="JLI13" s="52"/>
      <c r="JLJ13" s="52"/>
      <c r="JLK13" s="52"/>
      <c r="JLL13" s="52"/>
      <c r="JLM13" s="52"/>
      <c r="JLN13" s="52"/>
      <c r="JLO13" s="52"/>
      <c r="JLP13" s="52"/>
      <c r="JLQ13" s="52"/>
      <c r="JLR13" s="52"/>
      <c r="JLS13" s="52"/>
      <c r="JLT13" s="52"/>
      <c r="JLU13" s="52"/>
      <c r="JLV13" s="52"/>
      <c r="JLW13" s="52"/>
      <c r="JLX13" s="52"/>
      <c r="JLY13" s="52"/>
      <c r="JLZ13" s="52"/>
      <c r="JMA13" s="52"/>
      <c r="JMB13" s="52"/>
      <c r="JMC13" s="52"/>
      <c r="JMD13" s="52"/>
      <c r="JME13" s="52"/>
      <c r="JMF13" s="52"/>
      <c r="JMG13" s="52"/>
      <c r="JMH13" s="52"/>
      <c r="JMI13" s="52"/>
      <c r="JMJ13" s="52"/>
      <c r="JMK13" s="52"/>
      <c r="JML13" s="52"/>
      <c r="JMM13" s="52"/>
      <c r="JMN13" s="52"/>
      <c r="JMO13" s="52"/>
      <c r="JMP13" s="52"/>
      <c r="JMQ13" s="52"/>
      <c r="JMR13" s="52"/>
      <c r="JMS13" s="52"/>
      <c r="JMT13" s="52"/>
      <c r="JMU13" s="52"/>
      <c r="JMV13" s="52"/>
      <c r="JMW13" s="52"/>
      <c r="JMX13" s="52"/>
      <c r="JMY13" s="52"/>
      <c r="JMZ13" s="52"/>
      <c r="JNA13" s="52"/>
      <c r="JNB13" s="52"/>
      <c r="JNC13" s="52"/>
      <c r="JND13" s="52"/>
      <c r="JNE13" s="52"/>
      <c r="JNF13" s="52"/>
      <c r="JNG13" s="52"/>
      <c r="JNH13" s="52"/>
      <c r="JNI13" s="52"/>
      <c r="JNJ13" s="52"/>
      <c r="JNK13" s="52"/>
      <c r="JNL13" s="52"/>
      <c r="JNM13" s="52"/>
      <c r="JNN13" s="52"/>
      <c r="JNO13" s="52"/>
      <c r="JNP13" s="52"/>
      <c r="JNQ13" s="52"/>
      <c r="JNR13" s="52"/>
      <c r="JNS13" s="52"/>
      <c r="JNT13" s="52"/>
      <c r="JNU13" s="52"/>
      <c r="JNV13" s="52"/>
      <c r="JNW13" s="52"/>
      <c r="JNX13" s="52"/>
      <c r="JNY13" s="52"/>
      <c r="JNZ13" s="52"/>
      <c r="JOA13" s="52"/>
      <c r="JOB13" s="52"/>
      <c r="JOC13" s="52"/>
      <c r="JOD13" s="52"/>
      <c r="JOE13" s="52"/>
      <c r="JOF13" s="52"/>
      <c r="JOG13" s="52"/>
      <c r="JOH13" s="52"/>
      <c r="JOI13" s="52"/>
      <c r="JOJ13" s="52"/>
      <c r="JOK13" s="52"/>
      <c r="JOL13" s="52"/>
      <c r="JOM13" s="52"/>
      <c r="JON13" s="52"/>
      <c r="JOO13" s="52"/>
      <c r="JOP13" s="52"/>
      <c r="JOQ13" s="52"/>
      <c r="JOR13" s="52"/>
      <c r="JOS13" s="52"/>
      <c r="JOT13" s="52"/>
      <c r="JOU13" s="52"/>
      <c r="JOV13" s="52"/>
      <c r="JOW13" s="52"/>
      <c r="JOX13" s="52"/>
      <c r="JOY13" s="52"/>
      <c r="JOZ13" s="52"/>
      <c r="JPA13" s="52"/>
      <c r="JPB13" s="52"/>
      <c r="JPC13" s="52"/>
      <c r="JPD13" s="52"/>
      <c r="JPE13" s="52"/>
      <c r="JPF13" s="52"/>
      <c r="JPG13" s="52"/>
      <c r="JPH13" s="52"/>
      <c r="JPI13" s="52"/>
      <c r="JPJ13" s="52"/>
      <c r="JPK13" s="52"/>
      <c r="JPL13" s="52"/>
      <c r="JPM13" s="52"/>
      <c r="JPN13" s="52"/>
      <c r="JPO13" s="52"/>
      <c r="JPP13" s="52"/>
      <c r="JPQ13" s="52"/>
      <c r="JPR13" s="52"/>
      <c r="JPS13" s="52"/>
      <c r="JPT13" s="52"/>
      <c r="JPU13" s="52"/>
      <c r="JPV13" s="52"/>
      <c r="JPW13" s="52"/>
      <c r="JPX13" s="52"/>
      <c r="JPY13" s="52"/>
      <c r="JPZ13" s="52"/>
      <c r="JQA13" s="52"/>
      <c r="JQB13" s="52"/>
      <c r="JQC13" s="52"/>
      <c r="JQD13" s="52"/>
      <c r="JQE13" s="52"/>
      <c r="JQF13" s="52"/>
      <c r="JQG13" s="52"/>
      <c r="JQH13" s="52"/>
      <c r="JQI13" s="52"/>
      <c r="JQJ13" s="52"/>
      <c r="JQK13" s="52"/>
      <c r="JQL13" s="52"/>
      <c r="JQM13" s="52"/>
      <c r="JQN13" s="52"/>
      <c r="JQO13" s="52"/>
      <c r="JQP13" s="52"/>
      <c r="JQQ13" s="52"/>
      <c r="JQR13" s="52"/>
      <c r="JQS13" s="52"/>
      <c r="JQT13" s="52"/>
      <c r="JQU13" s="52"/>
      <c r="JQV13" s="52"/>
      <c r="JQW13" s="52"/>
      <c r="JQX13" s="52"/>
      <c r="JQY13" s="52"/>
      <c r="JQZ13" s="52"/>
      <c r="JRA13" s="52"/>
      <c r="JRB13" s="52"/>
      <c r="JRC13" s="52"/>
      <c r="JRD13" s="52"/>
      <c r="JRE13" s="52"/>
      <c r="JRF13" s="52"/>
      <c r="JRG13" s="52"/>
      <c r="JRH13" s="52"/>
      <c r="JRI13" s="52"/>
      <c r="JRJ13" s="52"/>
      <c r="JRK13" s="52"/>
      <c r="JRL13" s="52"/>
      <c r="JRM13" s="52"/>
      <c r="JRN13" s="52"/>
      <c r="JRO13" s="52"/>
      <c r="JRP13" s="52"/>
      <c r="JRQ13" s="52"/>
      <c r="JRR13" s="52"/>
      <c r="JRS13" s="52"/>
      <c r="JRT13" s="52"/>
      <c r="JRU13" s="52"/>
      <c r="JRV13" s="52"/>
      <c r="JRW13" s="52"/>
      <c r="JRX13" s="52"/>
      <c r="JRY13" s="52"/>
      <c r="JRZ13" s="52"/>
      <c r="JSA13" s="52"/>
      <c r="JSB13" s="52"/>
      <c r="JSC13" s="52"/>
      <c r="JSD13" s="52"/>
      <c r="JSE13" s="52"/>
      <c r="JSF13" s="52"/>
      <c r="JSG13" s="52"/>
      <c r="JSH13" s="52"/>
      <c r="JSI13" s="52"/>
      <c r="JSJ13" s="52"/>
      <c r="JSK13" s="52"/>
      <c r="JSL13" s="52"/>
      <c r="JSM13" s="52"/>
      <c r="JSN13" s="52"/>
      <c r="JSO13" s="52"/>
      <c r="JSP13" s="52"/>
      <c r="JSQ13" s="52"/>
      <c r="JSR13" s="52"/>
      <c r="JSS13" s="52"/>
      <c r="JST13" s="52"/>
      <c r="JSU13" s="52"/>
      <c r="JSV13" s="52"/>
      <c r="JSW13" s="52"/>
      <c r="JSX13" s="52"/>
      <c r="JSY13" s="52"/>
      <c r="JSZ13" s="52"/>
      <c r="JTA13" s="52"/>
      <c r="JTB13" s="52"/>
      <c r="JTC13" s="52"/>
      <c r="JTD13" s="52"/>
      <c r="JTE13" s="52"/>
      <c r="JTF13" s="52"/>
      <c r="JTG13" s="52"/>
      <c r="JTH13" s="52"/>
      <c r="JTI13" s="52"/>
      <c r="JTJ13" s="52"/>
      <c r="JTK13" s="52"/>
      <c r="JTL13" s="52"/>
      <c r="JTM13" s="52"/>
      <c r="JTN13" s="52"/>
      <c r="JTO13" s="52"/>
      <c r="JTP13" s="52"/>
      <c r="JTQ13" s="52"/>
      <c r="JTR13" s="52"/>
      <c r="JTS13" s="52"/>
      <c r="JTT13" s="52"/>
      <c r="JTU13" s="52"/>
      <c r="JTV13" s="52"/>
      <c r="JTW13" s="52"/>
      <c r="JTX13" s="52"/>
      <c r="JTY13" s="52"/>
      <c r="JTZ13" s="52"/>
      <c r="JUA13" s="52"/>
      <c r="JUB13" s="52"/>
      <c r="JUC13" s="52"/>
      <c r="JUD13" s="52"/>
      <c r="JUE13" s="52"/>
      <c r="JUF13" s="52"/>
      <c r="JUG13" s="52"/>
      <c r="JUH13" s="52"/>
      <c r="JUI13" s="52"/>
      <c r="JUJ13" s="52"/>
      <c r="JUK13" s="52"/>
      <c r="JUL13" s="52"/>
      <c r="JUM13" s="52"/>
      <c r="JUN13" s="52"/>
      <c r="JUO13" s="52"/>
      <c r="JUP13" s="52"/>
      <c r="JUQ13" s="52"/>
      <c r="JUR13" s="52"/>
      <c r="JUS13" s="52"/>
      <c r="JUT13" s="52"/>
      <c r="JUU13" s="52"/>
      <c r="JUV13" s="52"/>
      <c r="JUW13" s="52"/>
      <c r="JUX13" s="52"/>
      <c r="JUY13" s="52"/>
      <c r="JUZ13" s="52"/>
      <c r="JVA13" s="52"/>
      <c r="JVB13" s="52"/>
      <c r="JVC13" s="52"/>
      <c r="JVD13" s="52"/>
      <c r="JVE13" s="52"/>
      <c r="JVF13" s="52"/>
      <c r="JVG13" s="52"/>
      <c r="JVH13" s="52"/>
      <c r="JVI13" s="52"/>
      <c r="JVJ13" s="52"/>
      <c r="JVK13" s="52"/>
      <c r="JVL13" s="52"/>
      <c r="JVM13" s="52"/>
      <c r="JVN13" s="52"/>
      <c r="JVO13" s="52"/>
      <c r="JVP13" s="52"/>
      <c r="JVQ13" s="52"/>
      <c r="JVR13" s="52"/>
      <c r="JVS13" s="52"/>
      <c r="JVT13" s="52"/>
      <c r="JVU13" s="52"/>
      <c r="JVV13" s="52"/>
      <c r="JVW13" s="52"/>
      <c r="JVX13" s="52"/>
      <c r="JVY13" s="52"/>
      <c r="JVZ13" s="52"/>
      <c r="JWA13" s="52"/>
      <c r="JWB13" s="52"/>
      <c r="JWC13" s="52"/>
      <c r="JWD13" s="52"/>
      <c r="JWE13" s="52"/>
      <c r="JWF13" s="52"/>
      <c r="JWG13" s="52"/>
      <c r="JWH13" s="52"/>
      <c r="JWI13" s="52"/>
      <c r="JWJ13" s="52"/>
      <c r="JWK13" s="52"/>
      <c r="JWL13" s="52"/>
      <c r="JWM13" s="52"/>
      <c r="JWN13" s="52"/>
      <c r="JWO13" s="52"/>
      <c r="JWP13" s="52"/>
      <c r="JWQ13" s="52"/>
      <c r="JWR13" s="52"/>
      <c r="JWS13" s="52"/>
      <c r="JWT13" s="52"/>
      <c r="JWU13" s="52"/>
      <c r="JWV13" s="52"/>
      <c r="JWW13" s="52"/>
      <c r="JWX13" s="52"/>
      <c r="JWY13" s="52"/>
      <c r="JWZ13" s="52"/>
      <c r="JXA13" s="52"/>
      <c r="JXB13" s="52"/>
      <c r="JXC13" s="52"/>
      <c r="JXD13" s="52"/>
      <c r="JXE13" s="52"/>
      <c r="JXF13" s="52"/>
      <c r="JXG13" s="52"/>
      <c r="JXH13" s="52"/>
      <c r="JXI13" s="52"/>
      <c r="JXJ13" s="52"/>
      <c r="JXK13" s="52"/>
      <c r="JXL13" s="52"/>
      <c r="JXM13" s="52"/>
      <c r="JXN13" s="52"/>
      <c r="JXO13" s="52"/>
      <c r="JXP13" s="52"/>
      <c r="JXQ13" s="52"/>
      <c r="JXR13" s="52"/>
      <c r="JXS13" s="52"/>
      <c r="JXT13" s="52"/>
      <c r="JXU13" s="52"/>
      <c r="JXV13" s="52"/>
      <c r="JXW13" s="52"/>
      <c r="JXX13" s="52"/>
      <c r="JXY13" s="52"/>
      <c r="JXZ13" s="52"/>
      <c r="JYA13" s="52"/>
      <c r="JYB13" s="52"/>
      <c r="JYC13" s="52"/>
      <c r="JYD13" s="52"/>
      <c r="JYE13" s="52"/>
      <c r="JYF13" s="52"/>
      <c r="JYG13" s="52"/>
      <c r="JYH13" s="52"/>
      <c r="JYI13" s="52"/>
      <c r="JYJ13" s="52"/>
      <c r="JYK13" s="52"/>
      <c r="JYL13" s="52"/>
      <c r="JYM13" s="52"/>
      <c r="JYN13" s="52"/>
      <c r="JYO13" s="52"/>
      <c r="JYP13" s="52"/>
      <c r="JYQ13" s="52"/>
      <c r="JYR13" s="52"/>
      <c r="JYS13" s="52"/>
      <c r="JYT13" s="52"/>
      <c r="JYU13" s="52"/>
      <c r="JYV13" s="52"/>
      <c r="JYW13" s="52"/>
      <c r="JYX13" s="52"/>
      <c r="JYY13" s="52"/>
      <c r="JYZ13" s="52"/>
      <c r="JZA13" s="52"/>
      <c r="JZB13" s="52"/>
      <c r="JZC13" s="52"/>
      <c r="JZD13" s="52"/>
      <c r="JZE13" s="52"/>
      <c r="JZF13" s="52"/>
      <c r="JZG13" s="52"/>
      <c r="JZH13" s="52"/>
      <c r="JZI13" s="52"/>
      <c r="JZJ13" s="52"/>
      <c r="JZK13" s="52"/>
      <c r="JZL13" s="52"/>
      <c r="JZM13" s="52"/>
      <c r="JZN13" s="52"/>
      <c r="JZO13" s="52"/>
      <c r="JZP13" s="52"/>
      <c r="JZQ13" s="52"/>
      <c r="JZR13" s="52"/>
      <c r="JZS13" s="52"/>
      <c r="JZT13" s="52"/>
      <c r="JZU13" s="52"/>
      <c r="JZV13" s="52"/>
      <c r="JZW13" s="52"/>
      <c r="JZX13" s="52"/>
      <c r="JZY13" s="52"/>
      <c r="JZZ13" s="52"/>
      <c r="KAA13" s="52"/>
      <c r="KAB13" s="52"/>
      <c r="KAC13" s="52"/>
      <c r="KAD13" s="52"/>
      <c r="KAE13" s="52"/>
      <c r="KAF13" s="52"/>
      <c r="KAG13" s="52"/>
      <c r="KAH13" s="52"/>
      <c r="KAI13" s="52"/>
      <c r="KAJ13" s="52"/>
      <c r="KAK13" s="52"/>
      <c r="KAL13" s="52"/>
      <c r="KAM13" s="52"/>
      <c r="KAN13" s="52"/>
      <c r="KAO13" s="52"/>
      <c r="KAP13" s="52"/>
      <c r="KAQ13" s="52"/>
      <c r="KAR13" s="52"/>
      <c r="KAS13" s="52"/>
      <c r="KAT13" s="52"/>
      <c r="KAU13" s="52"/>
      <c r="KAV13" s="52"/>
      <c r="KAW13" s="52"/>
      <c r="KAX13" s="52"/>
      <c r="KAY13" s="52"/>
      <c r="KAZ13" s="52"/>
      <c r="KBA13" s="52"/>
      <c r="KBB13" s="52"/>
      <c r="KBC13" s="52"/>
      <c r="KBD13" s="52"/>
      <c r="KBE13" s="52"/>
      <c r="KBF13" s="52"/>
      <c r="KBG13" s="52"/>
      <c r="KBH13" s="52"/>
      <c r="KBI13" s="52"/>
      <c r="KBJ13" s="52"/>
      <c r="KBK13" s="52"/>
      <c r="KBL13" s="52"/>
      <c r="KBM13" s="52"/>
      <c r="KBN13" s="52"/>
      <c r="KBO13" s="52"/>
      <c r="KBP13" s="52"/>
      <c r="KBQ13" s="52"/>
      <c r="KBR13" s="52"/>
      <c r="KBS13" s="52"/>
      <c r="KBT13" s="52"/>
      <c r="KBU13" s="52"/>
      <c r="KBV13" s="52"/>
      <c r="KBW13" s="52"/>
      <c r="KBX13" s="52"/>
      <c r="KBY13" s="52"/>
      <c r="KBZ13" s="52"/>
      <c r="KCA13" s="52"/>
      <c r="KCB13" s="52"/>
      <c r="KCC13" s="52"/>
      <c r="KCD13" s="52"/>
      <c r="KCE13" s="52"/>
      <c r="KCF13" s="52"/>
      <c r="KCG13" s="52"/>
      <c r="KCH13" s="52"/>
      <c r="KCI13" s="52"/>
      <c r="KCJ13" s="52"/>
      <c r="KCK13" s="52"/>
      <c r="KCL13" s="52"/>
      <c r="KCM13" s="52"/>
      <c r="KCN13" s="52"/>
      <c r="KCO13" s="52"/>
      <c r="KCP13" s="52"/>
      <c r="KCQ13" s="52"/>
      <c r="KCR13" s="52"/>
      <c r="KCS13" s="52"/>
      <c r="KCT13" s="52"/>
      <c r="KCU13" s="52"/>
      <c r="KCV13" s="52"/>
      <c r="KCW13" s="52"/>
      <c r="KCX13" s="52"/>
      <c r="KCY13" s="52"/>
      <c r="KCZ13" s="52"/>
      <c r="KDA13" s="52"/>
      <c r="KDB13" s="52"/>
      <c r="KDC13" s="52"/>
      <c r="KDD13" s="52"/>
      <c r="KDE13" s="52"/>
      <c r="KDF13" s="52"/>
      <c r="KDG13" s="52"/>
      <c r="KDH13" s="52"/>
      <c r="KDI13" s="52"/>
      <c r="KDJ13" s="52"/>
      <c r="KDK13" s="52"/>
      <c r="KDL13" s="52"/>
      <c r="KDM13" s="52"/>
      <c r="KDN13" s="52"/>
      <c r="KDO13" s="52"/>
      <c r="KDP13" s="52"/>
      <c r="KDQ13" s="52"/>
      <c r="KDR13" s="52"/>
      <c r="KDS13" s="52"/>
      <c r="KDT13" s="52"/>
      <c r="KDU13" s="52"/>
      <c r="KDV13" s="52"/>
      <c r="KDW13" s="52"/>
      <c r="KDX13" s="52"/>
      <c r="KDY13" s="52"/>
      <c r="KDZ13" s="52"/>
      <c r="KEA13" s="52"/>
      <c r="KEB13" s="52"/>
      <c r="KEC13" s="52"/>
      <c r="KED13" s="52"/>
      <c r="KEE13" s="52"/>
      <c r="KEF13" s="52"/>
      <c r="KEG13" s="52"/>
      <c r="KEH13" s="52"/>
      <c r="KEI13" s="52"/>
      <c r="KEJ13" s="52"/>
      <c r="KEK13" s="52"/>
      <c r="KEL13" s="52"/>
      <c r="KEM13" s="52"/>
      <c r="KEN13" s="52"/>
      <c r="KEO13" s="52"/>
      <c r="KEP13" s="52"/>
      <c r="KEQ13" s="52"/>
      <c r="KER13" s="52"/>
      <c r="KES13" s="52"/>
      <c r="KET13" s="52"/>
      <c r="KEU13" s="52"/>
      <c r="KEV13" s="52"/>
      <c r="KEW13" s="52"/>
      <c r="KEX13" s="52"/>
      <c r="KEY13" s="52"/>
      <c r="KEZ13" s="52"/>
      <c r="KFA13" s="52"/>
      <c r="KFB13" s="52"/>
      <c r="KFC13" s="52"/>
      <c r="KFD13" s="52"/>
      <c r="KFE13" s="52"/>
      <c r="KFF13" s="52"/>
      <c r="KFG13" s="52"/>
      <c r="KFH13" s="52"/>
      <c r="KFI13" s="52"/>
      <c r="KFJ13" s="52"/>
      <c r="KFK13" s="52"/>
      <c r="KFL13" s="52"/>
      <c r="KFM13" s="52"/>
      <c r="KFN13" s="52"/>
      <c r="KFO13" s="52"/>
      <c r="KFP13" s="52"/>
      <c r="KFQ13" s="52"/>
      <c r="KFR13" s="52"/>
      <c r="KFS13" s="52"/>
      <c r="KFT13" s="52"/>
      <c r="KFU13" s="52"/>
      <c r="KFV13" s="52"/>
      <c r="KFW13" s="52"/>
      <c r="KFX13" s="52"/>
      <c r="KFY13" s="52"/>
      <c r="KFZ13" s="52"/>
      <c r="KGA13" s="52"/>
      <c r="KGB13" s="52"/>
      <c r="KGC13" s="52"/>
      <c r="KGD13" s="52"/>
      <c r="KGE13" s="52"/>
      <c r="KGF13" s="52"/>
      <c r="KGG13" s="52"/>
      <c r="KGH13" s="52"/>
      <c r="KGI13" s="52"/>
      <c r="KGJ13" s="52"/>
      <c r="KGK13" s="52"/>
      <c r="KGL13" s="52"/>
      <c r="KGM13" s="52"/>
      <c r="KGN13" s="52"/>
      <c r="KGO13" s="52"/>
      <c r="KGP13" s="52"/>
      <c r="KGQ13" s="52"/>
      <c r="KGR13" s="52"/>
      <c r="KGS13" s="52"/>
      <c r="KGT13" s="52"/>
      <c r="KGU13" s="52"/>
      <c r="KGV13" s="52"/>
      <c r="KGW13" s="52"/>
      <c r="KGX13" s="52"/>
      <c r="KGY13" s="52"/>
      <c r="KGZ13" s="52"/>
      <c r="KHA13" s="52"/>
      <c r="KHB13" s="52"/>
      <c r="KHC13" s="52"/>
      <c r="KHD13" s="52"/>
      <c r="KHE13" s="52"/>
      <c r="KHF13" s="52"/>
      <c r="KHG13" s="52"/>
      <c r="KHH13" s="52"/>
      <c r="KHI13" s="52"/>
      <c r="KHJ13" s="52"/>
      <c r="KHK13" s="52"/>
      <c r="KHL13" s="52"/>
      <c r="KHM13" s="52"/>
      <c r="KHN13" s="52"/>
      <c r="KHO13" s="52"/>
      <c r="KHP13" s="52"/>
      <c r="KHQ13" s="52"/>
      <c r="KHR13" s="52"/>
      <c r="KHS13" s="52"/>
      <c r="KHT13" s="52"/>
      <c r="KHU13" s="52"/>
      <c r="KHV13" s="52"/>
      <c r="KHW13" s="52"/>
      <c r="KHX13" s="52"/>
      <c r="KHY13" s="52"/>
      <c r="KHZ13" s="52"/>
      <c r="KIA13" s="52"/>
      <c r="KIB13" s="52"/>
      <c r="KIC13" s="52"/>
      <c r="KID13" s="52"/>
      <c r="KIE13" s="52"/>
      <c r="KIF13" s="52"/>
      <c r="KIG13" s="52"/>
      <c r="KIH13" s="52"/>
      <c r="KII13" s="52"/>
      <c r="KIJ13" s="52"/>
      <c r="KIK13" s="52"/>
      <c r="KIL13" s="52"/>
      <c r="KIM13" s="52"/>
      <c r="KIN13" s="52"/>
      <c r="KIO13" s="52"/>
      <c r="KIP13" s="52"/>
      <c r="KIQ13" s="52"/>
      <c r="KIR13" s="52"/>
      <c r="KIS13" s="52"/>
      <c r="KIT13" s="52"/>
      <c r="KIU13" s="52"/>
      <c r="KIV13" s="52"/>
      <c r="KIW13" s="52"/>
      <c r="KIX13" s="52"/>
      <c r="KIY13" s="52"/>
      <c r="KIZ13" s="52"/>
      <c r="KJA13" s="52"/>
      <c r="KJB13" s="52"/>
      <c r="KJC13" s="52"/>
      <c r="KJD13" s="52"/>
      <c r="KJE13" s="52"/>
      <c r="KJF13" s="52"/>
      <c r="KJG13" s="52"/>
      <c r="KJH13" s="52"/>
      <c r="KJI13" s="52"/>
      <c r="KJJ13" s="52"/>
      <c r="KJK13" s="52"/>
      <c r="KJL13" s="52"/>
      <c r="KJM13" s="52"/>
      <c r="KJN13" s="52"/>
      <c r="KJO13" s="52"/>
      <c r="KJP13" s="52"/>
      <c r="KJQ13" s="52"/>
      <c r="KJR13" s="52"/>
      <c r="KJS13" s="52"/>
      <c r="KJT13" s="52"/>
      <c r="KJU13" s="52"/>
      <c r="KJV13" s="52"/>
      <c r="KJW13" s="52"/>
      <c r="KJX13" s="52"/>
      <c r="KJY13" s="52"/>
      <c r="KJZ13" s="52"/>
      <c r="KKA13" s="52"/>
      <c r="KKB13" s="52"/>
      <c r="KKC13" s="52"/>
      <c r="KKD13" s="52"/>
      <c r="KKE13" s="52"/>
      <c r="KKF13" s="52"/>
      <c r="KKG13" s="52"/>
      <c r="KKH13" s="52"/>
      <c r="KKI13" s="52"/>
      <c r="KKJ13" s="52"/>
      <c r="KKK13" s="52"/>
      <c r="KKL13" s="52"/>
      <c r="KKM13" s="52"/>
      <c r="KKN13" s="52"/>
      <c r="KKO13" s="52"/>
      <c r="KKP13" s="52"/>
      <c r="KKQ13" s="52"/>
      <c r="KKR13" s="52"/>
      <c r="KKS13" s="52"/>
      <c r="KKT13" s="52"/>
      <c r="KKU13" s="52"/>
      <c r="KKV13" s="52"/>
      <c r="KKW13" s="52"/>
      <c r="KKX13" s="52"/>
      <c r="KKY13" s="52"/>
      <c r="KKZ13" s="52"/>
      <c r="KLA13" s="52"/>
      <c r="KLB13" s="52"/>
      <c r="KLC13" s="52"/>
      <c r="KLD13" s="52"/>
      <c r="KLE13" s="52"/>
      <c r="KLF13" s="52"/>
      <c r="KLG13" s="52"/>
      <c r="KLH13" s="52"/>
      <c r="KLI13" s="52"/>
      <c r="KLJ13" s="52"/>
      <c r="KLK13" s="52"/>
      <c r="KLL13" s="52"/>
      <c r="KLM13" s="52"/>
      <c r="KLN13" s="52"/>
      <c r="KLO13" s="52"/>
      <c r="KLP13" s="52"/>
      <c r="KLQ13" s="52"/>
      <c r="KLR13" s="52"/>
      <c r="KLS13" s="52"/>
      <c r="KLT13" s="52"/>
      <c r="KLU13" s="52"/>
      <c r="KLV13" s="52"/>
      <c r="KLW13" s="52"/>
      <c r="KLX13" s="52"/>
      <c r="KLY13" s="52"/>
      <c r="KLZ13" s="52"/>
      <c r="KMA13" s="52"/>
      <c r="KMB13" s="52"/>
      <c r="KMC13" s="52"/>
      <c r="KMD13" s="52"/>
      <c r="KME13" s="52"/>
      <c r="KMF13" s="52"/>
      <c r="KMG13" s="52"/>
      <c r="KMH13" s="52"/>
      <c r="KMI13" s="52"/>
      <c r="KMJ13" s="52"/>
      <c r="KMK13" s="52"/>
      <c r="KML13" s="52"/>
      <c r="KMM13" s="52"/>
      <c r="KMN13" s="52"/>
      <c r="KMO13" s="52"/>
      <c r="KMP13" s="52"/>
      <c r="KMQ13" s="52"/>
      <c r="KMR13" s="52"/>
      <c r="KMS13" s="52"/>
      <c r="KMT13" s="52"/>
      <c r="KMU13" s="52"/>
      <c r="KMV13" s="52"/>
      <c r="KMW13" s="52"/>
      <c r="KMX13" s="52"/>
      <c r="KMY13" s="52"/>
      <c r="KMZ13" s="52"/>
      <c r="KNA13" s="52"/>
      <c r="KNB13" s="52"/>
      <c r="KNC13" s="52"/>
      <c r="KND13" s="52"/>
      <c r="KNE13" s="52"/>
      <c r="KNF13" s="52"/>
      <c r="KNG13" s="52"/>
      <c r="KNH13" s="52"/>
      <c r="KNI13" s="52"/>
      <c r="KNJ13" s="52"/>
      <c r="KNK13" s="52"/>
      <c r="KNL13" s="52"/>
      <c r="KNM13" s="52"/>
      <c r="KNN13" s="52"/>
      <c r="KNO13" s="52"/>
      <c r="KNP13" s="52"/>
      <c r="KNQ13" s="52"/>
      <c r="KNR13" s="52"/>
      <c r="KNS13" s="52"/>
      <c r="KNT13" s="52"/>
      <c r="KNU13" s="52"/>
      <c r="KNV13" s="52"/>
      <c r="KNW13" s="52"/>
      <c r="KNX13" s="52"/>
      <c r="KNY13" s="52"/>
      <c r="KNZ13" s="52"/>
      <c r="KOA13" s="52"/>
      <c r="KOB13" s="52"/>
      <c r="KOC13" s="52"/>
      <c r="KOD13" s="52"/>
      <c r="KOE13" s="52"/>
      <c r="KOF13" s="52"/>
      <c r="KOG13" s="52"/>
      <c r="KOH13" s="52"/>
      <c r="KOI13" s="52"/>
      <c r="KOJ13" s="52"/>
      <c r="KOK13" s="52"/>
      <c r="KOL13" s="52"/>
      <c r="KOM13" s="52"/>
      <c r="KON13" s="52"/>
      <c r="KOO13" s="52"/>
      <c r="KOP13" s="52"/>
      <c r="KOQ13" s="52"/>
      <c r="KOR13" s="52"/>
      <c r="KOS13" s="52"/>
      <c r="KOT13" s="52"/>
      <c r="KOU13" s="52"/>
      <c r="KOV13" s="52"/>
      <c r="KOW13" s="52"/>
      <c r="KOX13" s="52"/>
      <c r="KOY13" s="52"/>
      <c r="KOZ13" s="52"/>
      <c r="KPA13" s="52"/>
      <c r="KPB13" s="52"/>
      <c r="KPC13" s="52"/>
      <c r="KPD13" s="52"/>
      <c r="KPE13" s="52"/>
      <c r="KPF13" s="52"/>
      <c r="KPG13" s="52"/>
      <c r="KPH13" s="52"/>
      <c r="KPI13" s="52"/>
      <c r="KPJ13" s="52"/>
      <c r="KPK13" s="52"/>
      <c r="KPL13" s="52"/>
      <c r="KPM13" s="52"/>
      <c r="KPN13" s="52"/>
      <c r="KPO13" s="52"/>
      <c r="KPP13" s="52"/>
      <c r="KPQ13" s="52"/>
      <c r="KPR13" s="52"/>
      <c r="KPS13" s="52"/>
      <c r="KPT13" s="52"/>
      <c r="KPU13" s="52"/>
      <c r="KPV13" s="52"/>
      <c r="KPW13" s="52"/>
      <c r="KPX13" s="52"/>
      <c r="KPY13" s="52"/>
      <c r="KPZ13" s="52"/>
      <c r="KQA13" s="52"/>
      <c r="KQB13" s="52"/>
      <c r="KQC13" s="52"/>
      <c r="KQD13" s="52"/>
      <c r="KQE13" s="52"/>
      <c r="KQF13" s="52"/>
      <c r="KQG13" s="52"/>
      <c r="KQH13" s="52"/>
      <c r="KQI13" s="52"/>
      <c r="KQJ13" s="52"/>
      <c r="KQK13" s="52"/>
      <c r="KQL13" s="52"/>
      <c r="KQM13" s="52"/>
      <c r="KQN13" s="52"/>
      <c r="KQO13" s="52"/>
      <c r="KQP13" s="52"/>
      <c r="KQQ13" s="52"/>
      <c r="KQR13" s="52"/>
      <c r="KQS13" s="52"/>
      <c r="KQT13" s="52"/>
      <c r="KQU13" s="52"/>
      <c r="KQV13" s="52"/>
      <c r="KQW13" s="52"/>
      <c r="KQX13" s="52"/>
      <c r="KQY13" s="52"/>
      <c r="KQZ13" s="52"/>
      <c r="KRA13" s="52"/>
      <c r="KRB13" s="52"/>
      <c r="KRC13" s="52"/>
      <c r="KRD13" s="52"/>
      <c r="KRE13" s="52"/>
      <c r="KRF13" s="52"/>
      <c r="KRG13" s="52"/>
      <c r="KRH13" s="52"/>
      <c r="KRI13" s="52"/>
      <c r="KRJ13" s="52"/>
      <c r="KRK13" s="52"/>
      <c r="KRL13" s="52"/>
      <c r="KRM13" s="52"/>
      <c r="KRN13" s="52"/>
      <c r="KRO13" s="52"/>
      <c r="KRP13" s="52"/>
      <c r="KRQ13" s="52"/>
      <c r="KRR13" s="52"/>
      <c r="KRS13" s="52"/>
      <c r="KRT13" s="52"/>
      <c r="KRU13" s="52"/>
      <c r="KRV13" s="52"/>
      <c r="KRW13" s="52"/>
      <c r="KRX13" s="52"/>
      <c r="KRY13" s="52"/>
      <c r="KRZ13" s="52"/>
      <c r="KSA13" s="52"/>
      <c r="KSB13" s="52"/>
      <c r="KSC13" s="52"/>
      <c r="KSD13" s="52"/>
      <c r="KSE13" s="52"/>
      <c r="KSF13" s="52"/>
      <c r="KSG13" s="52"/>
      <c r="KSH13" s="52"/>
      <c r="KSI13" s="52"/>
      <c r="KSJ13" s="52"/>
      <c r="KSK13" s="52"/>
      <c r="KSL13" s="52"/>
      <c r="KSM13" s="52"/>
      <c r="KSN13" s="52"/>
      <c r="KSO13" s="52"/>
      <c r="KSP13" s="52"/>
      <c r="KSQ13" s="52"/>
      <c r="KSR13" s="52"/>
      <c r="KSS13" s="52"/>
      <c r="KST13" s="52"/>
      <c r="KSU13" s="52"/>
      <c r="KSV13" s="52"/>
      <c r="KSW13" s="52"/>
      <c r="KSX13" s="52"/>
      <c r="KSY13" s="52"/>
      <c r="KSZ13" s="52"/>
      <c r="KTA13" s="52"/>
      <c r="KTB13" s="52"/>
      <c r="KTC13" s="52"/>
      <c r="KTD13" s="52"/>
      <c r="KTE13" s="52"/>
      <c r="KTF13" s="52"/>
      <c r="KTG13" s="52"/>
      <c r="KTH13" s="52"/>
      <c r="KTI13" s="52"/>
      <c r="KTJ13" s="52"/>
      <c r="KTK13" s="52"/>
      <c r="KTL13" s="52"/>
      <c r="KTM13" s="52"/>
      <c r="KTN13" s="52"/>
      <c r="KTO13" s="52"/>
      <c r="KTP13" s="52"/>
      <c r="KTQ13" s="52"/>
      <c r="KTR13" s="52"/>
      <c r="KTS13" s="52"/>
      <c r="KTT13" s="52"/>
      <c r="KTU13" s="52"/>
      <c r="KTV13" s="52"/>
      <c r="KTW13" s="52"/>
      <c r="KTX13" s="52"/>
      <c r="KTY13" s="52"/>
      <c r="KTZ13" s="52"/>
      <c r="KUA13" s="52"/>
      <c r="KUB13" s="52"/>
      <c r="KUC13" s="52"/>
      <c r="KUD13" s="52"/>
      <c r="KUE13" s="52"/>
      <c r="KUF13" s="52"/>
      <c r="KUG13" s="52"/>
      <c r="KUH13" s="52"/>
      <c r="KUI13" s="52"/>
      <c r="KUJ13" s="52"/>
      <c r="KUK13" s="52"/>
      <c r="KUL13" s="52"/>
      <c r="KUM13" s="52"/>
      <c r="KUN13" s="52"/>
      <c r="KUO13" s="52"/>
      <c r="KUP13" s="52"/>
      <c r="KUQ13" s="52"/>
      <c r="KUR13" s="52"/>
      <c r="KUS13" s="52"/>
      <c r="KUT13" s="52"/>
      <c r="KUU13" s="52"/>
      <c r="KUV13" s="52"/>
      <c r="KUW13" s="52"/>
      <c r="KUX13" s="52"/>
      <c r="KUY13" s="52"/>
      <c r="KUZ13" s="52"/>
      <c r="KVA13" s="52"/>
      <c r="KVB13" s="52"/>
      <c r="KVC13" s="52"/>
      <c r="KVD13" s="52"/>
      <c r="KVE13" s="52"/>
      <c r="KVF13" s="52"/>
      <c r="KVG13" s="52"/>
      <c r="KVH13" s="52"/>
      <c r="KVI13" s="52"/>
      <c r="KVJ13" s="52"/>
      <c r="KVK13" s="52"/>
      <c r="KVL13" s="52"/>
      <c r="KVM13" s="52"/>
      <c r="KVN13" s="52"/>
      <c r="KVO13" s="52"/>
      <c r="KVP13" s="52"/>
      <c r="KVQ13" s="52"/>
      <c r="KVR13" s="52"/>
      <c r="KVS13" s="52"/>
      <c r="KVT13" s="52"/>
      <c r="KVU13" s="52"/>
      <c r="KVV13" s="52"/>
      <c r="KVW13" s="52"/>
      <c r="KVX13" s="52"/>
      <c r="KVY13" s="52"/>
      <c r="KVZ13" s="52"/>
      <c r="KWA13" s="52"/>
      <c r="KWB13" s="52"/>
      <c r="KWC13" s="52"/>
      <c r="KWD13" s="52"/>
      <c r="KWE13" s="52"/>
      <c r="KWF13" s="52"/>
      <c r="KWG13" s="52"/>
      <c r="KWH13" s="52"/>
      <c r="KWI13" s="52"/>
      <c r="KWJ13" s="52"/>
      <c r="KWK13" s="52"/>
      <c r="KWL13" s="52"/>
      <c r="KWM13" s="52"/>
      <c r="KWN13" s="52"/>
      <c r="KWO13" s="52"/>
      <c r="KWP13" s="52"/>
      <c r="KWQ13" s="52"/>
      <c r="KWR13" s="52"/>
      <c r="KWS13" s="52"/>
      <c r="KWT13" s="52"/>
      <c r="KWU13" s="52"/>
      <c r="KWV13" s="52"/>
      <c r="KWW13" s="52"/>
      <c r="KWX13" s="52"/>
      <c r="KWY13" s="52"/>
      <c r="KWZ13" s="52"/>
      <c r="KXA13" s="52"/>
      <c r="KXB13" s="52"/>
      <c r="KXC13" s="52"/>
      <c r="KXD13" s="52"/>
      <c r="KXE13" s="52"/>
      <c r="KXF13" s="52"/>
      <c r="KXG13" s="52"/>
      <c r="KXH13" s="52"/>
      <c r="KXI13" s="52"/>
      <c r="KXJ13" s="52"/>
      <c r="KXK13" s="52"/>
      <c r="KXL13" s="52"/>
      <c r="KXM13" s="52"/>
      <c r="KXN13" s="52"/>
      <c r="KXO13" s="52"/>
      <c r="KXP13" s="52"/>
      <c r="KXQ13" s="52"/>
      <c r="KXR13" s="52"/>
      <c r="KXS13" s="52"/>
      <c r="KXT13" s="52"/>
      <c r="KXU13" s="52"/>
      <c r="KXV13" s="52"/>
      <c r="KXW13" s="52"/>
      <c r="KXX13" s="52"/>
      <c r="KXY13" s="52"/>
      <c r="KXZ13" s="52"/>
      <c r="KYA13" s="52"/>
      <c r="KYB13" s="52"/>
      <c r="KYC13" s="52"/>
      <c r="KYD13" s="52"/>
      <c r="KYE13" s="52"/>
      <c r="KYF13" s="52"/>
      <c r="KYG13" s="52"/>
      <c r="KYH13" s="52"/>
      <c r="KYI13" s="52"/>
      <c r="KYJ13" s="52"/>
      <c r="KYK13" s="52"/>
      <c r="KYL13" s="52"/>
      <c r="KYM13" s="52"/>
      <c r="KYN13" s="52"/>
      <c r="KYO13" s="52"/>
      <c r="KYP13" s="52"/>
      <c r="KYQ13" s="52"/>
      <c r="KYR13" s="52"/>
      <c r="KYS13" s="52"/>
      <c r="KYT13" s="52"/>
      <c r="KYU13" s="52"/>
      <c r="KYV13" s="52"/>
      <c r="KYW13" s="52"/>
      <c r="KYX13" s="52"/>
      <c r="KYY13" s="52"/>
      <c r="KYZ13" s="52"/>
      <c r="KZA13" s="52"/>
      <c r="KZB13" s="52"/>
      <c r="KZC13" s="52"/>
      <c r="KZD13" s="52"/>
      <c r="KZE13" s="52"/>
      <c r="KZF13" s="52"/>
      <c r="KZG13" s="52"/>
      <c r="KZH13" s="52"/>
      <c r="KZI13" s="52"/>
      <c r="KZJ13" s="52"/>
      <c r="KZK13" s="52"/>
      <c r="KZL13" s="52"/>
      <c r="KZM13" s="52"/>
      <c r="KZN13" s="52"/>
      <c r="KZO13" s="52"/>
      <c r="KZP13" s="52"/>
      <c r="KZQ13" s="52"/>
      <c r="KZR13" s="52"/>
      <c r="KZS13" s="52"/>
      <c r="KZT13" s="52"/>
      <c r="KZU13" s="52"/>
      <c r="KZV13" s="52"/>
      <c r="KZW13" s="52"/>
      <c r="KZX13" s="52"/>
      <c r="KZY13" s="52"/>
      <c r="KZZ13" s="52"/>
      <c r="LAA13" s="52"/>
      <c r="LAB13" s="52"/>
      <c r="LAC13" s="52"/>
      <c r="LAD13" s="52"/>
      <c r="LAE13" s="52"/>
      <c r="LAF13" s="52"/>
      <c r="LAG13" s="52"/>
      <c r="LAH13" s="52"/>
      <c r="LAI13" s="52"/>
      <c r="LAJ13" s="52"/>
      <c r="LAK13" s="52"/>
      <c r="LAL13" s="52"/>
      <c r="LAM13" s="52"/>
      <c r="LAN13" s="52"/>
      <c r="LAO13" s="52"/>
      <c r="LAP13" s="52"/>
      <c r="LAQ13" s="52"/>
      <c r="LAR13" s="52"/>
      <c r="LAS13" s="52"/>
      <c r="LAT13" s="52"/>
      <c r="LAU13" s="52"/>
      <c r="LAV13" s="52"/>
      <c r="LAW13" s="52"/>
      <c r="LAX13" s="52"/>
      <c r="LAY13" s="52"/>
      <c r="LAZ13" s="52"/>
      <c r="LBA13" s="52"/>
      <c r="LBB13" s="52"/>
      <c r="LBC13" s="52"/>
      <c r="LBD13" s="52"/>
      <c r="LBE13" s="52"/>
      <c r="LBF13" s="52"/>
      <c r="LBG13" s="52"/>
      <c r="LBH13" s="52"/>
      <c r="LBI13" s="52"/>
      <c r="LBJ13" s="52"/>
      <c r="LBK13" s="52"/>
      <c r="LBL13" s="52"/>
      <c r="LBM13" s="52"/>
      <c r="LBN13" s="52"/>
      <c r="LBO13" s="52"/>
      <c r="LBP13" s="52"/>
      <c r="LBQ13" s="52"/>
      <c r="LBR13" s="52"/>
      <c r="LBS13" s="52"/>
      <c r="LBT13" s="52"/>
      <c r="LBU13" s="52"/>
      <c r="LBV13" s="52"/>
      <c r="LBW13" s="52"/>
      <c r="LBX13" s="52"/>
      <c r="LBY13" s="52"/>
      <c r="LBZ13" s="52"/>
      <c r="LCA13" s="52"/>
      <c r="LCB13" s="52"/>
      <c r="LCC13" s="52"/>
      <c r="LCD13" s="52"/>
      <c r="LCE13" s="52"/>
      <c r="LCF13" s="52"/>
      <c r="LCG13" s="52"/>
      <c r="LCH13" s="52"/>
      <c r="LCI13" s="52"/>
      <c r="LCJ13" s="52"/>
      <c r="LCK13" s="52"/>
      <c r="LCL13" s="52"/>
      <c r="LCM13" s="52"/>
      <c r="LCN13" s="52"/>
      <c r="LCO13" s="52"/>
      <c r="LCP13" s="52"/>
      <c r="LCQ13" s="52"/>
      <c r="LCR13" s="52"/>
      <c r="LCS13" s="52"/>
      <c r="LCT13" s="52"/>
      <c r="LCU13" s="52"/>
      <c r="LCV13" s="52"/>
      <c r="LCW13" s="52"/>
      <c r="LCX13" s="52"/>
      <c r="LCY13" s="52"/>
      <c r="LCZ13" s="52"/>
      <c r="LDA13" s="52"/>
      <c r="LDB13" s="52"/>
      <c r="LDC13" s="52"/>
      <c r="LDD13" s="52"/>
      <c r="LDE13" s="52"/>
      <c r="LDF13" s="52"/>
      <c r="LDG13" s="52"/>
      <c r="LDH13" s="52"/>
      <c r="LDI13" s="52"/>
      <c r="LDJ13" s="52"/>
      <c r="LDK13" s="52"/>
      <c r="LDL13" s="52"/>
      <c r="LDM13" s="52"/>
      <c r="LDN13" s="52"/>
      <c r="LDO13" s="52"/>
      <c r="LDP13" s="52"/>
      <c r="LDQ13" s="52"/>
      <c r="LDR13" s="52"/>
      <c r="LDS13" s="52"/>
      <c r="LDT13" s="52"/>
      <c r="LDU13" s="52"/>
      <c r="LDV13" s="52"/>
      <c r="LDW13" s="52"/>
      <c r="LDX13" s="52"/>
      <c r="LDY13" s="52"/>
      <c r="LDZ13" s="52"/>
      <c r="LEA13" s="52"/>
      <c r="LEB13" s="52"/>
      <c r="LEC13" s="52"/>
      <c r="LED13" s="52"/>
      <c r="LEE13" s="52"/>
      <c r="LEF13" s="52"/>
      <c r="LEG13" s="52"/>
      <c r="LEH13" s="52"/>
      <c r="LEI13" s="52"/>
      <c r="LEJ13" s="52"/>
      <c r="LEK13" s="52"/>
      <c r="LEL13" s="52"/>
      <c r="LEM13" s="52"/>
      <c r="LEN13" s="52"/>
      <c r="LEO13" s="52"/>
      <c r="LEP13" s="52"/>
      <c r="LEQ13" s="52"/>
      <c r="LER13" s="52"/>
      <c r="LES13" s="52"/>
      <c r="LET13" s="52"/>
      <c r="LEU13" s="52"/>
      <c r="LEV13" s="52"/>
      <c r="LEW13" s="52"/>
      <c r="LEX13" s="52"/>
      <c r="LEY13" s="52"/>
      <c r="LEZ13" s="52"/>
      <c r="LFA13" s="52"/>
      <c r="LFB13" s="52"/>
      <c r="LFC13" s="52"/>
      <c r="LFD13" s="52"/>
      <c r="LFE13" s="52"/>
      <c r="LFF13" s="52"/>
      <c r="LFG13" s="52"/>
      <c r="LFH13" s="52"/>
      <c r="LFI13" s="52"/>
      <c r="LFJ13" s="52"/>
      <c r="LFK13" s="52"/>
      <c r="LFL13" s="52"/>
      <c r="LFM13" s="52"/>
      <c r="LFN13" s="52"/>
      <c r="LFO13" s="52"/>
      <c r="LFP13" s="52"/>
      <c r="LFQ13" s="52"/>
      <c r="LFR13" s="52"/>
      <c r="LFS13" s="52"/>
      <c r="LFT13" s="52"/>
      <c r="LFU13" s="52"/>
      <c r="LFV13" s="52"/>
      <c r="LFW13" s="52"/>
      <c r="LFX13" s="52"/>
      <c r="LFY13" s="52"/>
      <c r="LFZ13" s="52"/>
      <c r="LGA13" s="52"/>
      <c r="LGB13" s="52"/>
      <c r="LGC13" s="52"/>
      <c r="LGD13" s="52"/>
      <c r="LGE13" s="52"/>
      <c r="LGF13" s="52"/>
      <c r="LGG13" s="52"/>
      <c r="LGH13" s="52"/>
      <c r="LGI13" s="52"/>
      <c r="LGJ13" s="52"/>
      <c r="LGK13" s="52"/>
      <c r="LGL13" s="52"/>
      <c r="LGM13" s="52"/>
      <c r="LGN13" s="52"/>
      <c r="LGO13" s="52"/>
      <c r="LGP13" s="52"/>
      <c r="LGQ13" s="52"/>
      <c r="LGR13" s="52"/>
      <c r="LGS13" s="52"/>
      <c r="LGT13" s="52"/>
      <c r="LGU13" s="52"/>
      <c r="LGV13" s="52"/>
      <c r="LGW13" s="52"/>
      <c r="LGX13" s="52"/>
      <c r="LGY13" s="52"/>
      <c r="LGZ13" s="52"/>
      <c r="LHA13" s="52"/>
      <c r="LHB13" s="52"/>
      <c r="LHC13" s="52"/>
      <c r="LHD13" s="52"/>
      <c r="LHE13" s="52"/>
      <c r="LHF13" s="52"/>
      <c r="LHG13" s="52"/>
      <c r="LHH13" s="52"/>
      <c r="LHI13" s="52"/>
      <c r="LHJ13" s="52"/>
      <c r="LHK13" s="52"/>
      <c r="LHL13" s="52"/>
      <c r="LHM13" s="52"/>
      <c r="LHN13" s="52"/>
      <c r="LHO13" s="52"/>
      <c r="LHP13" s="52"/>
      <c r="LHQ13" s="52"/>
      <c r="LHR13" s="52"/>
      <c r="LHS13" s="52"/>
      <c r="LHT13" s="52"/>
      <c r="LHU13" s="52"/>
      <c r="LHV13" s="52"/>
      <c r="LHW13" s="52"/>
      <c r="LHX13" s="52"/>
      <c r="LHY13" s="52"/>
      <c r="LHZ13" s="52"/>
      <c r="LIA13" s="52"/>
      <c r="LIB13" s="52"/>
      <c r="LIC13" s="52"/>
      <c r="LID13" s="52"/>
      <c r="LIE13" s="52"/>
      <c r="LIF13" s="52"/>
      <c r="LIG13" s="52"/>
      <c r="LIH13" s="52"/>
      <c r="LII13" s="52"/>
      <c r="LIJ13" s="52"/>
      <c r="LIK13" s="52"/>
      <c r="LIL13" s="52"/>
      <c r="LIM13" s="52"/>
      <c r="LIN13" s="52"/>
      <c r="LIO13" s="52"/>
      <c r="LIP13" s="52"/>
      <c r="LIQ13" s="52"/>
      <c r="LIR13" s="52"/>
      <c r="LIS13" s="52"/>
      <c r="LIT13" s="52"/>
      <c r="LIU13" s="52"/>
      <c r="LIV13" s="52"/>
      <c r="LIW13" s="52"/>
      <c r="LIX13" s="52"/>
      <c r="LIY13" s="52"/>
      <c r="LIZ13" s="52"/>
      <c r="LJA13" s="52"/>
      <c r="LJB13" s="52"/>
      <c r="LJC13" s="52"/>
      <c r="LJD13" s="52"/>
      <c r="LJE13" s="52"/>
      <c r="LJF13" s="52"/>
      <c r="LJG13" s="52"/>
      <c r="LJH13" s="52"/>
      <c r="LJI13" s="52"/>
      <c r="LJJ13" s="52"/>
      <c r="LJK13" s="52"/>
      <c r="LJL13" s="52"/>
      <c r="LJM13" s="52"/>
      <c r="LJN13" s="52"/>
      <c r="LJO13" s="52"/>
      <c r="LJP13" s="52"/>
      <c r="LJQ13" s="52"/>
      <c r="LJR13" s="52"/>
      <c r="LJS13" s="52"/>
      <c r="LJT13" s="52"/>
      <c r="LJU13" s="52"/>
      <c r="LJV13" s="52"/>
      <c r="LJW13" s="52"/>
      <c r="LJX13" s="52"/>
      <c r="LJY13" s="52"/>
      <c r="LJZ13" s="52"/>
      <c r="LKA13" s="52"/>
      <c r="LKB13" s="52"/>
      <c r="LKC13" s="52"/>
      <c r="LKD13" s="52"/>
      <c r="LKE13" s="52"/>
      <c r="LKF13" s="52"/>
      <c r="LKG13" s="52"/>
      <c r="LKH13" s="52"/>
      <c r="LKI13" s="52"/>
      <c r="LKJ13" s="52"/>
      <c r="LKK13" s="52"/>
      <c r="LKL13" s="52"/>
      <c r="LKM13" s="52"/>
      <c r="LKN13" s="52"/>
      <c r="LKO13" s="52"/>
      <c r="LKP13" s="52"/>
      <c r="LKQ13" s="52"/>
      <c r="LKR13" s="52"/>
      <c r="LKS13" s="52"/>
      <c r="LKT13" s="52"/>
      <c r="LKU13" s="52"/>
      <c r="LKV13" s="52"/>
      <c r="LKW13" s="52"/>
      <c r="LKX13" s="52"/>
      <c r="LKY13" s="52"/>
      <c r="LKZ13" s="52"/>
      <c r="LLA13" s="52"/>
      <c r="LLB13" s="52"/>
      <c r="LLC13" s="52"/>
      <c r="LLD13" s="52"/>
      <c r="LLE13" s="52"/>
      <c r="LLF13" s="52"/>
      <c r="LLG13" s="52"/>
      <c r="LLH13" s="52"/>
      <c r="LLI13" s="52"/>
      <c r="LLJ13" s="52"/>
      <c r="LLK13" s="52"/>
      <c r="LLL13" s="52"/>
      <c r="LLM13" s="52"/>
      <c r="LLN13" s="52"/>
      <c r="LLO13" s="52"/>
      <c r="LLP13" s="52"/>
      <c r="LLQ13" s="52"/>
      <c r="LLR13" s="52"/>
      <c r="LLS13" s="52"/>
      <c r="LLT13" s="52"/>
      <c r="LLU13" s="52"/>
      <c r="LLV13" s="52"/>
      <c r="LLW13" s="52"/>
      <c r="LLX13" s="52"/>
      <c r="LLY13" s="52"/>
      <c r="LLZ13" s="52"/>
      <c r="LMA13" s="52"/>
      <c r="LMB13" s="52"/>
      <c r="LMC13" s="52"/>
      <c r="LMD13" s="52"/>
      <c r="LME13" s="52"/>
      <c r="LMF13" s="52"/>
      <c r="LMG13" s="52"/>
      <c r="LMH13" s="52"/>
      <c r="LMI13" s="52"/>
      <c r="LMJ13" s="52"/>
      <c r="LMK13" s="52"/>
      <c r="LML13" s="52"/>
      <c r="LMM13" s="52"/>
      <c r="LMN13" s="52"/>
      <c r="LMO13" s="52"/>
      <c r="LMP13" s="52"/>
      <c r="LMQ13" s="52"/>
      <c r="LMR13" s="52"/>
      <c r="LMS13" s="52"/>
      <c r="LMT13" s="52"/>
      <c r="LMU13" s="52"/>
      <c r="LMV13" s="52"/>
      <c r="LMW13" s="52"/>
      <c r="LMX13" s="52"/>
      <c r="LMY13" s="52"/>
      <c r="LMZ13" s="52"/>
      <c r="LNA13" s="52"/>
      <c r="LNB13" s="52"/>
      <c r="LNC13" s="52"/>
      <c r="LND13" s="52"/>
      <c r="LNE13" s="52"/>
      <c r="LNF13" s="52"/>
      <c r="LNG13" s="52"/>
      <c r="LNH13" s="52"/>
      <c r="LNI13" s="52"/>
      <c r="LNJ13" s="52"/>
      <c r="LNK13" s="52"/>
      <c r="LNL13" s="52"/>
      <c r="LNM13" s="52"/>
      <c r="LNN13" s="52"/>
      <c r="LNO13" s="52"/>
      <c r="LNP13" s="52"/>
      <c r="LNQ13" s="52"/>
      <c r="LNR13" s="52"/>
      <c r="LNS13" s="52"/>
      <c r="LNT13" s="52"/>
      <c r="LNU13" s="52"/>
      <c r="LNV13" s="52"/>
      <c r="LNW13" s="52"/>
      <c r="LNX13" s="52"/>
      <c r="LNY13" s="52"/>
      <c r="LNZ13" s="52"/>
      <c r="LOA13" s="52"/>
      <c r="LOB13" s="52"/>
      <c r="LOC13" s="52"/>
      <c r="LOD13" s="52"/>
      <c r="LOE13" s="52"/>
      <c r="LOF13" s="52"/>
      <c r="LOG13" s="52"/>
      <c r="LOH13" s="52"/>
      <c r="LOI13" s="52"/>
      <c r="LOJ13" s="52"/>
      <c r="LOK13" s="52"/>
      <c r="LOL13" s="52"/>
      <c r="LOM13" s="52"/>
      <c r="LON13" s="52"/>
      <c r="LOO13" s="52"/>
      <c r="LOP13" s="52"/>
      <c r="LOQ13" s="52"/>
      <c r="LOR13" s="52"/>
      <c r="LOS13" s="52"/>
      <c r="LOT13" s="52"/>
      <c r="LOU13" s="52"/>
      <c r="LOV13" s="52"/>
      <c r="LOW13" s="52"/>
      <c r="LOX13" s="52"/>
      <c r="LOY13" s="52"/>
      <c r="LOZ13" s="52"/>
      <c r="LPA13" s="52"/>
      <c r="LPB13" s="52"/>
      <c r="LPC13" s="52"/>
      <c r="LPD13" s="52"/>
      <c r="LPE13" s="52"/>
      <c r="LPF13" s="52"/>
      <c r="LPG13" s="52"/>
      <c r="LPH13" s="52"/>
      <c r="LPI13" s="52"/>
      <c r="LPJ13" s="52"/>
      <c r="LPK13" s="52"/>
      <c r="LPL13" s="52"/>
      <c r="LPM13" s="52"/>
      <c r="LPN13" s="52"/>
      <c r="LPO13" s="52"/>
      <c r="LPP13" s="52"/>
      <c r="LPQ13" s="52"/>
      <c r="LPR13" s="52"/>
      <c r="LPS13" s="52"/>
      <c r="LPT13" s="52"/>
      <c r="LPU13" s="52"/>
      <c r="LPV13" s="52"/>
      <c r="LPW13" s="52"/>
      <c r="LPX13" s="52"/>
      <c r="LPY13" s="52"/>
      <c r="LPZ13" s="52"/>
      <c r="LQA13" s="52"/>
      <c r="LQB13" s="52"/>
      <c r="LQC13" s="52"/>
      <c r="LQD13" s="52"/>
      <c r="LQE13" s="52"/>
      <c r="LQF13" s="52"/>
      <c r="LQG13" s="52"/>
      <c r="LQH13" s="52"/>
      <c r="LQI13" s="52"/>
      <c r="LQJ13" s="52"/>
      <c r="LQK13" s="52"/>
      <c r="LQL13" s="52"/>
      <c r="LQM13" s="52"/>
      <c r="LQN13" s="52"/>
      <c r="LQO13" s="52"/>
      <c r="LQP13" s="52"/>
      <c r="LQQ13" s="52"/>
      <c r="LQR13" s="52"/>
      <c r="LQS13" s="52"/>
      <c r="LQT13" s="52"/>
      <c r="LQU13" s="52"/>
      <c r="LQV13" s="52"/>
      <c r="LQW13" s="52"/>
      <c r="LQX13" s="52"/>
      <c r="LQY13" s="52"/>
      <c r="LQZ13" s="52"/>
      <c r="LRA13" s="52"/>
      <c r="LRB13" s="52"/>
      <c r="LRC13" s="52"/>
      <c r="LRD13" s="52"/>
      <c r="LRE13" s="52"/>
      <c r="LRF13" s="52"/>
      <c r="LRG13" s="52"/>
      <c r="LRH13" s="52"/>
      <c r="LRI13" s="52"/>
      <c r="LRJ13" s="52"/>
      <c r="LRK13" s="52"/>
      <c r="LRL13" s="52"/>
      <c r="LRM13" s="52"/>
      <c r="LRN13" s="52"/>
      <c r="LRO13" s="52"/>
      <c r="LRP13" s="52"/>
      <c r="LRQ13" s="52"/>
      <c r="LRR13" s="52"/>
      <c r="LRS13" s="52"/>
      <c r="LRT13" s="52"/>
      <c r="LRU13" s="52"/>
      <c r="LRV13" s="52"/>
      <c r="LRW13" s="52"/>
      <c r="LRX13" s="52"/>
      <c r="LRY13" s="52"/>
      <c r="LRZ13" s="52"/>
      <c r="LSA13" s="52"/>
      <c r="LSB13" s="52"/>
      <c r="LSC13" s="52"/>
      <c r="LSD13" s="52"/>
      <c r="LSE13" s="52"/>
      <c r="LSF13" s="52"/>
      <c r="LSG13" s="52"/>
      <c r="LSH13" s="52"/>
      <c r="LSI13" s="52"/>
      <c r="LSJ13" s="52"/>
      <c r="LSK13" s="52"/>
      <c r="LSL13" s="52"/>
      <c r="LSM13" s="52"/>
      <c r="LSN13" s="52"/>
      <c r="LSO13" s="52"/>
      <c r="LSP13" s="52"/>
      <c r="LSQ13" s="52"/>
      <c r="LSR13" s="52"/>
      <c r="LSS13" s="52"/>
      <c r="LST13" s="52"/>
      <c r="LSU13" s="52"/>
      <c r="LSV13" s="52"/>
      <c r="LSW13" s="52"/>
      <c r="LSX13" s="52"/>
      <c r="LSY13" s="52"/>
      <c r="LSZ13" s="52"/>
      <c r="LTA13" s="52"/>
      <c r="LTB13" s="52"/>
      <c r="LTC13" s="52"/>
      <c r="LTD13" s="52"/>
      <c r="LTE13" s="52"/>
      <c r="LTF13" s="52"/>
      <c r="LTG13" s="52"/>
      <c r="LTH13" s="52"/>
      <c r="LTI13" s="52"/>
      <c r="LTJ13" s="52"/>
      <c r="LTK13" s="52"/>
      <c r="LTL13" s="52"/>
      <c r="LTM13" s="52"/>
      <c r="LTN13" s="52"/>
      <c r="LTO13" s="52"/>
      <c r="LTP13" s="52"/>
      <c r="LTQ13" s="52"/>
      <c r="LTR13" s="52"/>
      <c r="LTS13" s="52"/>
      <c r="LTT13" s="52"/>
      <c r="LTU13" s="52"/>
      <c r="LTV13" s="52"/>
      <c r="LTW13" s="52"/>
      <c r="LTX13" s="52"/>
      <c r="LTY13" s="52"/>
      <c r="LTZ13" s="52"/>
      <c r="LUA13" s="52"/>
      <c r="LUB13" s="52"/>
      <c r="LUC13" s="52"/>
      <c r="LUD13" s="52"/>
      <c r="LUE13" s="52"/>
      <c r="LUF13" s="52"/>
      <c r="LUG13" s="52"/>
      <c r="LUH13" s="52"/>
      <c r="LUI13" s="52"/>
      <c r="LUJ13" s="52"/>
      <c r="LUK13" s="52"/>
      <c r="LUL13" s="52"/>
      <c r="LUM13" s="52"/>
      <c r="LUN13" s="52"/>
      <c r="LUO13" s="52"/>
      <c r="LUP13" s="52"/>
      <c r="LUQ13" s="52"/>
      <c r="LUR13" s="52"/>
      <c r="LUS13" s="52"/>
      <c r="LUT13" s="52"/>
      <c r="LUU13" s="52"/>
      <c r="LUV13" s="52"/>
      <c r="LUW13" s="52"/>
      <c r="LUX13" s="52"/>
      <c r="LUY13" s="52"/>
      <c r="LUZ13" s="52"/>
      <c r="LVA13" s="52"/>
      <c r="LVB13" s="52"/>
      <c r="LVC13" s="52"/>
      <c r="LVD13" s="52"/>
      <c r="LVE13" s="52"/>
      <c r="LVF13" s="52"/>
      <c r="LVG13" s="52"/>
      <c r="LVH13" s="52"/>
      <c r="LVI13" s="52"/>
      <c r="LVJ13" s="52"/>
      <c r="LVK13" s="52"/>
      <c r="LVL13" s="52"/>
      <c r="LVM13" s="52"/>
      <c r="LVN13" s="52"/>
      <c r="LVO13" s="52"/>
      <c r="LVP13" s="52"/>
      <c r="LVQ13" s="52"/>
      <c r="LVR13" s="52"/>
      <c r="LVS13" s="52"/>
      <c r="LVT13" s="52"/>
      <c r="LVU13" s="52"/>
      <c r="LVV13" s="52"/>
      <c r="LVW13" s="52"/>
      <c r="LVX13" s="52"/>
      <c r="LVY13" s="52"/>
      <c r="LVZ13" s="52"/>
      <c r="LWA13" s="52"/>
      <c r="LWB13" s="52"/>
      <c r="LWC13" s="52"/>
      <c r="LWD13" s="52"/>
      <c r="LWE13" s="52"/>
      <c r="LWF13" s="52"/>
      <c r="LWG13" s="52"/>
      <c r="LWH13" s="52"/>
      <c r="LWI13" s="52"/>
      <c r="LWJ13" s="52"/>
      <c r="LWK13" s="52"/>
      <c r="LWL13" s="52"/>
      <c r="LWM13" s="52"/>
      <c r="LWN13" s="52"/>
      <c r="LWO13" s="52"/>
      <c r="LWP13" s="52"/>
      <c r="LWQ13" s="52"/>
      <c r="LWR13" s="52"/>
      <c r="LWS13" s="52"/>
      <c r="LWT13" s="52"/>
      <c r="LWU13" s="52"/>
      <c r="LWV13" s="52"/>
      <c r="LWW13" s="52"/>
      <c r="LWX13" s="52"/>
      <c r="LWY13" s="52"/>
      <c r="LWZ13" s="52"/>
      <c r="LXA13" s="52"/>
      <c r="LXB13" s="52"/>
      <c r="LXC13" s="52"/>
      <c r="LXD13" s="52"/>
      <c r="LXE13" s="52"/>
      <c r="LXF13" s="52"/>
      <c r="LXG13" s="52"/>
      <c r="LXH13" s="52"/>
      <c r="LXI13" s="52"/>
      <c r="LXJ13" s="52"/>
      <c r="LXK13" s="52"/>
      <c r="LXL13" s="52"/>
      <c r="LXM13" s="52"/>
      <c r="LXN13" s="52"/>
      <c r="LXO13" s="52"/>
      <c r="LXP13" s="52"/>
      <c r="LXQ13" s="52"/>
      <c r="LXR13" s="52"/>
      <c r="LXS13" s="52"/>
      <c r="LXT13" s="52"/>
      <c r="LXU13" s="52"/>
      <c r="LXV13" s="52"/>
      <c r="LXW13" s="52"/>
      <c r="LXX13" s="52"/>
      <c r="LXY13" s="52"/>
      <c r="LXZ13" s="52"/>
      <c r="LYA13" s="52"/>
      <c r="LYB13" s="52"/>
      <c r="LYC13" s="52"/>
      <c r="LYD13" s="52"/>
      <c r="LYE13" s="52"/>
      <c r="LYF13" s="52"/>
      <c r="LYG13" s="52"/>
      <c r="LYH13" s="52"/>
      <c r="LYI13" s="52"/>
      <c r="LYJ13" s="52"/>
      <c r="LYK13" s="52"/>
      <c r="LYL13" s="52"/>
      <c r="LYM13" s="52"/>
      <c r="LYN13" s="52"/>
      <c r="LYO13" s="52"/>
      <c r="LYP13" s="52"/>
      <c r="LYQ13" s="52"/>
      <c r="LYR13" s="52"/>
      <c r="LYS13" s="52"/>
      <c r="LYT13" s="52"/>
      <c r="LYU13" s="52"/>
      <c r="LYV13" s="52"/>
      <c r="LYW13" s="52"/>
      <c r="LYX13" s="52"/>
      <c r="LYY13" s="52"/>
      <c r="LYZ13" s="52"/>
      <c r="LZA13" s="52"/>
      <c r="LZB13" s="52"/>
      <c r="LZC13" s="52"/>
      <c r="LZD13" s="52"/>
      <c r="LZE13" s="52"/>
      <c r="LZF13" s="52"/>
      <c r="LZG13" s="52"/>
      <c r="LZH13" s="52"/>
      <c r="LZI13" s="52"/>
      <c r="LZJ13" s="52"/>
      <c r="LZK13" s="52"/>
      <c r="LZL13" s="52"/>
      <c r="LZM13" s="52"/>
      <c r="LZN13" s="52"/>
      <c r="LZO13" s="52"/>
      <c r="LZP13" s="52"/>
      <c r="LZQ13" s="52"/>
      <c r="LZR13" s="52"/>
      <c r="LZS13" s="52"/>
      <c r="LZT13" s="52"/>
      <c r="LZU13" s="52"/>
      <c r="LZV13" s="52"/>
      <c r="LZW13" s="52"/>
      <c r="LZX13" s="52"/>
      <c r="LZY13" s="52"/>
      <c r="LZZ13" s="52"/>
      <c r="MAA13" s="52"/>
      <c r="MAB13" s="52"/>
      <c r="MAC13" s="52"/>
      <c r="MAD13" s="52"/>
      <c r="MAE13" s="52"/>
      <c r="MAF13" s="52"/>
      <c r="MAG13" s="52"/>
      <c r="MAH13" s="52"/>
      <c r="MAI13" s="52"/>
      <c r="MAJ13" s="52"/>
      <c r="MAK13" s="52"/>
      <c r="MAL13" s="52"/>
      <c r="MAM13" s="52"/>
      <c r="MAN13" s="52"/>
      <c r="MAO13" s="52"/>
      <c r="MAP13" s="52"/>
      <c r="MAQ13" s="52"/>
      <c r="MAR13" s="52"/>
      <c r="MAS13" s="52"/>
      <c r="MAT13" s="52"/>
      <c r="MAU13" s="52"/>
      <c r="MAV13" s="52"/>
      <c r="MAW13" s="52"/>
      <c r="MAX13" s="52"/>
      <c r="MAY13" s="52"/>
      <c r="MAZ13" s="52"/>
      <c r="MBA13" s="52"/>
      <c r="MBB13" s="52"/>
      <c r="MBC13" s="52"/>
      <c r="MBD13" s="52"/>
      <c r="MBE13" s="52"/>
      <c r="MBF13" s="52"/>
      <c r="MBG13" s="52"/>
      <c r="MBH13" s="52"/>
      <c r="MBI13" s="52"/>
      <c r="MBJ13" s="52"/>
      <c r="MBK13" s="52"/>
      <c r="MBL13" s="52"/>
      <c r="MBM13" s="52"/>
      <c r="MBN13" s="52"/>
      <c r="MBO13" s="52"/>
      <c r="MBP13" s="52"/>
      <c r="MBQ13" s="52"/>
      <c r="MBR13" s="52"/>
      <c r="MBS13" s="52"/>
      <c r="MBT13" s="52"/>
      <c r="MBU13" s="52"/>
      <c r="MBV13" s="52"/>
      <c r="MBW13" s="52"/>
      <c r="MBX13" s="52"/>
      <c r="MBY13" s="52"/>
      <c r="MBZ13" s="52"/>
      <c r="MCA13" s="52"/>
      <c r="MCB13" s="52"/>
      <c r="MCC13" s="52"/>
      <c r="MCD13" s="52"/>
      <c r="MCE13" s="52"/>
      <c r="MCF13" s="52"/>
      <c r="MCG13" s="52"/>
      <c r="MCH13" s="52"/>
      <c r="MCI13" s="52"/>
      <c r="MCJ13" s="52"/>
      <c r="MCK13" s="52"/>
      <c r="MCL13" s="52"/>
      <c r="MCM13" s="52"/>
      <c r="MCN13" s="52"/>
      <c r="MCO13" s="52"/>
      <c r="MCP13" s="52"/>
      <c r="MCQ13" s="52"/>
      <c r="MCR13" s="52"/>
      <c r="MCS13" s="52"/>
      <c r="MCT13" s="52"/>
      <c r="MCU13" s="52"/>
      <c r="MCV13" s="52"/>
      <c r="MCW13" s="52"/>
      <c r="MCX13" s="52"/>
      <c r="MCY13" s="52"/>
      <c r="MCZ13" s="52"/>
      <c r="MDA13" s="52"/>
      <c r="MDB13" s="52"/>
      <c r="MDC13" s="52"/>
      <c r="MDD13" s="52"/>
      <c r="MDE13" s="52"/>
      <c r="MDF13" s="52"/>
      <c r="MDG13" s="52"/>
      <c r="MDH13" s="52"/>
      <c r="MDI13" s="52"/>
      <c r="MDJ13" s="52"/>
      <c r="MDK13" s="52"/>
      <c r="MDL13" s="52"/>
      <c r="MDM13" s="52"/>
      <c r="MDN13" s="52"/>
      <c r="MDO13" s="52"/>
      <c r="MDP13" s="52"/>
      <c r="MDQ13" s="52"/>
      <c r="MDR13" s="52"/>
      <c r="MDS13" s="52"/>
      <c r="MDT13" s="52"/>
      <c r="MDU13" s="52"/>
      <c r="MDV13" s="52"/>
      <c r="MDW13" s="52"/>
      <c r="MDX13" s="52"/>
      <c r="MDY13" s="52"/>
      <c r="MDZ13" s="52"/>
      <c r="MEA13" s="52"/>
      <c r="MEB13" s="52"/>
      <c r="MEC13" s="52"/>
      <c r="MED13" s="52"/>
      <c r="MEE13" s="52"/>
      <c r="MEF13" s="52"/>
      <c r="MEG13" s="52"/>
      <c r="MEH13" s="52"/>
      <c r="MEI13" s="52"/>
      <c r="MEJ13" s="52"/>
      <c r="MEK13" s="52"/>
      <c r="MEL13" s="52"/>
      <c r="MEM13" s="52"/>
      <c r="MEN13" s="52"/>
      <c r="MEO13" s="52"/>
      <c r="MEP13" s="52"/>
      <c r="MEQ13" s="52"/>
      <c r="MER13" s="52"/>
      <c r="MES13" s="52"/>
      <c r="MET13" s="52"/>
      <c r="MEU13" s="52"/>
      <c r="MEV13" s="52"/>
      <c r="MEW13" s="52"/>
      <c r="MEX13" s="52"/>
      <c r="MEY13" s="52"/>
      <c r="MEZ13" s="52"/>
      <c r="MFA13" s="52"/>
      <c r="MFB13" s="52"/>
      <c r="MFC13" s="52"/>
      <c r="MFD13" s="52"/>
      <c r="MFE13" s="52"/>
      <c r="MFF13" s="52"/>
      <c r="MFG13" s="52"/>
      <c r="MFH13" s="52"/>
      <c r="MFI13" s="52"/>
      <c r="MFJ13" s="52"/>
      <c r="MFK13" s="52"/>
      <c r="MFL13" s="52"/>
      <c r="MFM13" s="52"/>
      <c r="MFN13" s="52"/>
      <c r="MFO13" s="52"/>
      <c r="MFP13" s="52"/>
      <c r="MFQ13" s="52"/>
      <c r="MFR13" s="52"/>
      <c r="MFS13" s="52"/>
      <c r="MFT13" s="52"/>
      <c r="MFU13" s="52"/>
      <c r="MFV13" s="52"/>
      <c r="MFW13" s="52"/>
      <c r="MFX13" s="52"/>
      <c r="MFY13" s="52"/>
      <c r="MFZ13" s="52"/>
      <c r="MGA13" s="52"/>
      <c r="MGB13" s="52"/>
      <c r="MGC13" s="52"/>
      <c r="MGD13" s="52"/>
      <c r="MGE13" s="52"/>
      <c r="MGF13" s="52"/>
      <c r="MGG13" s="52"/>
      <c r="MGH13" s="52"/>
      <c r="MGI13" s="52"/>
      <c r="MGJ13" s="52"/>
      <c r="MGK13" s="52"/>
      <c r="MGL13" s="52"/>
      <c r="MGM13" s="52"/>
      <c r="MGN13" s="52"/>
      <c r="MGO13" s="52"/>
      <c r="MGP13" s="52"/>
      <c r="MGQ13" s="52"/>
      <c r="MGR13" s="52"/>
      <c r="MGS13" s="52"/>
      <c r="MGT13" s="52"/>
      <c r="MGU13" s="52"/>
      <c r="MGV13" s="52"/>
      <c r="MGW13" s="52"/>
      <c r="MGX13" s="52"/>
      <c r="MGY13" s="52"/>
      <c r="MGZ13" s="52"/>
      <c r="MHA13" s="52"/>
      <c r="MHB13" s="52"/>
      <c r="MHC13" s="52"/>
      <c r="MHD13" s="52"/>
      <c r="MHE13" s="52"/>
      <c r="MHF13" s="52"/>
      <c r="MHG13" s="52"/>
      <c r="MHH13" s="52"/>
      <c r="MHI13" s="52"/>
      <c r="MHJ13" s="52"/>
      <c r="MHK13" s="52"/>
      <c r="MHL13" s="52"/>
      <c r="MHM13" s="52"/>
      <c r="MHN13" s="52"/>
      <c r="MHO13" s="52"/>
      <c r="MHP13" s="52"/>
      <c r="MHQ13" s="52"/>
      <c r="MHR13" s="52"/>
      <c r="MHS13" s="52"/>
      <c r="MHT13" s="52"/>
      <c r="MHU13" s="52"/>
      <c r="MHV13" s="52"/>
      <c r="MHW13" s="52"/>
      <c r="MHX13" s="52"/>
      <c r="MHY13" s="52"/>
      <c r="MHZ13" s="52"/>
      <c r="MIA13" s="52"/>
      <c r="MIB13" s="52"/>
      <c r="MIC13" s="52"/>
      <c r="MID13" s="52"/>
      <c r="MIE13" s="52"/>
      <c r="MIF13" s="52"/>
      <c r="MIG13" s="52"/>
      <c r="MIH13" s="52"/>
      <c r="MII13" s="52"/>
      <c r="MIJ13" s="52"/>
      <c r="MIK13" s="52"/>
      <c r="MIL13" s="52"/>
      <c r="MIM13" s="52"/>
      <c r="MIN13" s="52"/>
      <c r="MIO13" s="52"/>
      <c r="MIP13" s="52"/>
      <c r="MIQ13" s="52"/>
      <c r="MIR13" s="52"/>
      <c r="MIS13" s="52"/>
      <c r="MIT13" s="52"/>
      <c r="MIU13" s="52"/>
      <c r="MIV13" s="52"/>
      <c r="MIW13" s="52"/>
      <c r="MIX13" s="52"/>
      <c r="MIY13" s="52"/>
      <c r="MIZ13" s="52"/>
      <c r="MJA13" s="52"/>
      <c r="MJB13" s="52"/>
      <c r="MJC13" s="52"/>
      <c r="MJD13" s="52"/>
      <c r="MJE13" s="52"/>
      <c r="MJF13" s="52"/>
      <c r="MJG13" s="52"/>
      <c r="MJH13" s="52"/>
      <c r="MJI13" s="52"/>
      <c r="MJJ13" s="52"/>
      <c r="MJK13" s="52"/>
      <c r="MJL13" s="52"/>
      <c r="MJM13" s="52"/>
      <c r="MJN13" s="52"/>
      <c r="MJO13" s="52"/>
      <c r="MJP13" s="52"/>
      <c r="MJQ13" s="52"/>
      <c r="MJR13" s="52"/>
      <c r="MJS13" s="52"/>
      <c r="MJT13" s="52"/>
      <c r="MJU13" s="52"/>
      <c r="MJV13" s="52"/>
      <c r="MJW13" s="52"/>
      <c r="MJX13" s="52"/>
      <c r="MJY13" s="52"/>
      <c r="MJZ13" s="52"/>
      <c r="MKA13" s="52"/>
      <c r="MKB13" s="52"/>
      <c r="MKC13" s="52"/>
      <c r="MKD13" s="52"/>
      <c r="MKE13" s="52"/>
      <c r="MKF13" s="52"/>
      <c r="MKG13" s="52"/>
      <c r="MKH13" s="52"/>
      <c r="MKI13" s="52"/>
      <c r="MKJ13" s="52"/>
      <c r="MKK13" s="52"/>
      <c r="MKL13" s="52"/>
      <c r="MKM13" s="52"/>
      <c r="MKN13" s="52"/>
      <c r="MKO13" s="52"/>
      <c r="MKP13" s="52"/>
      <c r="MKQ13" s="52"/>
      <c r="MKR13" s="52"/>
      <c r="MKS13" s="52"/>
      <c r="MKT13" s="52"/>
      <c r="MKU13" s="52"/>
      <c r="MKV13" s="52"/>
      <c r="MKW13" s="52"/>
      <c r="MKX13" s="52"/>
      <c r="MKY13" s="52"/>
      <c r="MKZ13" s="52"/>
      <c r="MLA13" s="52"/>
      <c r="MLB13" s="52"/>
      <c r="MLC13" s="52"/>
      <c r="MLD13" s="52"/>
      <c r="MLE13" s="52"/>
      <c r="MLF13" s="52"/>
      <c r="MLG13" s="52"/>
      <c r="MLH13" s="52"/>
      <c r="MLI13" s="52"/>
      <c r="MLJ13" s="52"/>
      <c r="MLK13" s="52"/>
      <c r="MLL13" s="52"/>
      <c r="MLM13" s="52"/>
      <c r="MLN13" s="52"/>
      <c r="MLO13" s="52"/>
      <c r="MLP13" s="52"/>
      <c r="MLQ13" s="52"/>
      <c r="MLR13" s="52"/>
      <c r="MLS13" s="52"/>
      <c r="MLT13" s="52"/>
      <c r="MLU13" s="52"/>
      <c r="MLV13" s="52"/>
      <c r="MLW13" s="52"/>
      <c r="MLX13" s="52"/>
      <c r="MLY13" s="52"/>
      <c r="MLZ13" s="52"/>
      <c r="MMA13" s="52"/>
      <c r="MMB13" s="52"/>
      <c r="MMC13" s="52"/>
      <c r="MMD13" s="52"/>
      <c r="MME13" s="52"/>
      <c r="MMF13" s="52"/>
      <c r="MMG13" s="52"/>
      <c r="MMH13" s="52"/>
      <c r="MMI13" s="52"/>
      <c r="MMJ13" s="52"/>
      <c r="MMK13" s="52"/>
      <c r="MML13" s="52"/>
      <c r="MMM13" s="52"/>
      <c r="MMN13" s="52"/>
      <c r="MMO13" s="52"/>
      <c r="MMP13" s="52"/>
      <c r="MMQ13" s="52"/>
      <c r="MMR13" s="52"/>
      <c r="MMS13" s="52"/>
      <c r="MMT13" s="52"/>
      <c r="MMU13" s="52"/>
      <c r="MMV13" s="52"/>
      <c r="MMW13" s="52"/>
      <c r="MMX13" s="52"/>
      <c r="MMY13" s="52"/>
      <c r="MMZ13" s="52"/>
      <c r="MNA13" s="52"/>
      <c r="MNB13" s="52"/>
      <c r="MNC13" s="52"/>
      <c r="MND13" s="52"/>
      <c r="MNE13" s="52"/>
      <c r="MNF13" s="52"/>
      <c r="MNG13" s="52"/>
      <c r="MNH13" s="52"/>
      <c r="MNI13" s="52"/>
      <c r="MNJ13" s="52"/>
      <c r="MNK13" s="52"/>
      <c r="MNL13" s="52"/>
      <c r="MNM13" s="52"/>
      <c r="MNN13" s="52"/>
      <c r="MNO13" s="52"/>
      <c r="MNP13" s="52"/>
      <c r="MNQ13" s="52"/>
      <c r="MNR13" s="52"/>
      <c r="MNS13" s="52"/>
      <c r="MNT13" s="52"/>
      <c r="MNU13" s="52"/>
      <c r="MNV13" s="52"/>
      <c r="MNW13" s="52"/>
      <c r="MNX13" s="52"/>
      <c r="MNY13" s="52"/>
      <c r="MNZ13" s="52"/>
      <c r="MOA13" s="52"/>
      <c r="MOB13" s="52"/>
      <c r="MOC13" s="52"/>
      <c r="MOD13" s="52"/>
      <c r="MOE13" s="52"/>
      <c r="MOF13" s="52"/>
      <c r="MOG13" s="52"/>
      <c r="MOH13" s="52"/>
      <c r="MOI13" s="52"/>
      <c r="MOJ13" s="52"/>
      <c r="MOK13" s="52"/>
      <c r="MOL13" s="52"/>
      <c r="MOM13" s="52"/>
      <c r="MON13" s="52"/>
      <c r="MOO13" s="52"/>
      <c r="MOP13" s="52"/>
      <c r="MOQ13" s="52"/>
      <c r="MOR13" s="52"/>
      <c r="MOS13" s="52"/>
      <c r="MOT13" s="52"/>
      <c r="MOU13" s="52"/>
      <c r="MOV13" s="52"/>
      <c r="MOW13" s="52"/>
      <c r="MOX13" s="52"/>
      <c r="MOY13" s="52"/>
      <c r="MOZ13" s="52"/>
      <c r="MPA13" s="52"/>
      <c r="MPB13" s="52"/>
      <c r="MPC13" s="52"/>
      <c r="MPD13" s="52"/>
      <c r="MPE13" s="52"/>
      <c r="MPF13" s="52"/>
      <c r="MPG13" s="52"/>
      <c r="MPH13" s="52"/>
      <c r="MPI13" s="52"/>
      <c r="MPJ13" s="52"/>
      <c r="MPK13" s="52"/>
      <c r="MPL13" s="52"/>
      <c r="MPM13" s="52"/>
      <c r="MPN13" s="52"/>
      <c r="MPO13" s="52"/>
      <c r="MPP13" s="52"/>
      <c r="MPQ13" s="52"/>
      <c r="MPR13" s="52"/>
      <c r="MPS13" s="52"/>
      <c r="MPT13" s="52"/>
      <c r="MPU13" s="52"/>
      <c r="MPV13" s="52"/>
      <c r="MPW13" s="52"/>
      <c r="MPX13" s="52"/>
      <c r="MPY13" s="52"/>
      <c r="MPZ13" s="52"/>
      <c r="MQA13" s="52"/>
      <c r="MQB13" s="52"/>
      <c r="MQC13" s="52"/>
      <c r="MQD13" s="52"/>
      <c r="MQE13" s="52"/>
      <c r="MQF13" s="52"/>
      <c r="MQG13" s="52"/>
      <c r="MQH13" s="52"/>
      <c r="MQI13" s="52"/>
      <c r="MQJ13" s="52"/>
      <c r="MQK13" s="52"/>
      <c r="MQL13" s="52"/>
      <c r="MQM13" s="52"/>
      <c r="MQN13" s="52"/>
      <c r="MQO13" s="52"/>
      <c r="MQP13" s="52"/>
      <c r="MQQ13" s="52"/>
      <c r="MQR13" s="52"/>
      <c r="MQS13" s="52"/>
      <c r="MQT13" s="52"/>
      <c r="MQU13" s="52"/>
      <c r="MQV13" s="52"/>
      <c r="MQW13" s="52"/>
      <c r="MQX13" s="52"/>
      <c r="MQY13" s="52"/>
      <c r="MQZ13" s="52"/>
      <c r="MRA13" s="52"/>
      <c r="MRB13" s="52"/>
      <c r="MRC13" s="52"/>
      <c r="MRD13" s="52"/>
      <c r="MRE13" s="52"/>
      <c r="MRF13" s="52"/>
      <c r="MRG13" s="52"/>
      <c r="MRH13" s="52"/>
      <c r="MRI13" s="52"/>
      <c r="MRJ13" s="52"/>
      <c r="MRK13" s="52"/>
      <c r="MRL13" s="52"/>
      <c r="MRM13" s="52"/>
      <c r="MRN13" s="52"/>
      <c r="MRO13" s="52"/>
      <c r="MRP13" s="52"/>
      <c r="MRQ13" s="52"/>
      <c r="MRR13" s="52"/>
      <c r="MRS13" s="52"/>
      <c r="MRT13" s="52"/>
      <c r="MRU13" s="52"/>
      <c r="MRV13" s="52"/>
      <c r="MRW13" s="52"/>
      <c r="MRX13" s="52"/>
      <c r="MRY13" s="52"/>
      <c r="MRZ13" s="52"/>
      <c r="MSA13" s="52"/>
      <c r="MSB13" s="52"/>
      <c r="MSC13" s="52"/>
      <c r="MSD13" s="52"/>
      <c r="MSE13" s="52"/>
      <c r="MSF13" s="52"/>
      <c r="MSG13" s="52"/>
      <c r="MSH13" s="52"/>
      <c r="MSI13" s="52"/>
      <c r="MSJ13" s="52"/>
      <c r="MSK13" s="52"/>
      <c r="MSL13" s="52"/>
      <c r="MSM13" s="52"/>
      <c r="MSN13" s="52"/>
      <c r="MSO13" s="52"/>
      <c r="MSP13" s="52"/>
      <c r="MSQ13" s="52"/>
      <c r="MSR13" s="52"/>
      <c r="MSS13" s="52"/>
      <c r="MST13" s="52"/>
      <c r="MSU13" s="52"/>
      <c r="MSV13" s="52"/>
      <c r="MSW13" s="52"/>
      <c r="MSX13" s="52"/>
      <c r="MSY13" s="52"/>
      <c r="MSZ13" s="52"/>
      <c r="MTA13" s="52"/>
      <c r="MTB13" s="52"/>
      <c r="MTC13" s="52"/>
      <c r="MTD13" s="52"/>
      <c r="MTE13" s="52"/>
      <c r="MTF13" s="52"/>
      <c r="MTG13" s="52"/>
      <c r="MTH13" s="52"/>
      <c r="MTI13" s="52"/>
      <c r="MTJ13" s="52"/>
      <c r="MTK13" s="52"/>
      <c r="MTL13" s="52"/>
      <c r="MTM13" s="52"/>
      <c r="MTN13" s="52"/>
      <c r="MTO13" s="52"/>
      <c r="MTP13" s="52"/>
      <c r="MTQ13" s="52"/>
      <c r="MTR13" s="52"/>
      <c r="MTS13" s="52"/>
      <c r="MTT13" s="52"/>
      <c r="MTU13" s="52"/>
      <c r="MTV13" s="52"/>
      <c r="MTW13" s="52"/>
      <c r="MTX13" s="52"/>
      <c r="MTY13" s="52"/>
      <c r="MTZ13" s="52"/>
      <c r="MUA13" s="52"/>
      <c r="MUB13" s="52"/>
      <c r="MUC13" s="52"/>
      <c r="MUD13" s="52"/>
      <c r="MUE13" s="52"/>
      <c r="MUF13" s="52"/>
      <c r="MUG13" s="52"/>
      <c r="MUH13" s="52"/>
      <c r="MUI13" s="52"/>
      <c r="MUJ13" s="52"/>
      <c r="MUK13" s="52"/>
      <c r="MUL13" s="52"/>
      <c r="MUM13" s="52"/>
      <c r="MUN13" s="52"/>
      <c r="MUO13" s="52"/>
      <c r="MUP13" s="52"/>
      <c r="MUQ13" s="52"/>
      <c r="MUR13" s="52"/>
      <c r="MUS13" s="52"/>
      <c r="MUT13" s="52"/>
      <c r="MUU13" s="52"/>
      <c r="MUV13" s="52"/>
      <c r="MUW13" s="52"/>
      <c r="MUX13" s="52"/>
      <c r="MUY13" s="52"/>
      <c r="MUZ13" s="52"/>
      <c r="MVA13" s="52"/>
      <c r="MVB13" s="52"/>
      <c r="MVC13" s="52"/>
      <c r="MVD13" s="52"/>
      <c r="MVE13" s="52"/>
      <c r="MVF13" s="52"/>
      <c r="MVG13" s="52"/>
      <c r="MVH13" s="52"/>
      <c r="MVI13" s="52"/>
      <c r="MVJ13" s="52"/>
      <c r="MVK13" s="52"/>
      <c r="MVL13" s="52"/>
      <c r="MVM13" s="52"/>
      <c r="MVN13" s="52"/>
      <c r="MVO13" s="52"/>
      <c r="MVP13" s="52"/>
      <c r="MVQ13" s="52"/>
      <c r="MVR13" s="52"/>
      <c r="MVS13" s="52"/>
      <c r="MVT13" s="52"/>
      <c r="MVU13" s="52"/>
      <c r="MVV13" s="52"/>
      <c r="MVW13" s="52"/>
      <c r="MVX13" s="52"/>
      <c r="MVY13" s="52"/>
      <c r="MVZ13" s="52"/>
      <c r="MWA13" s="52"/>
      <c r="MWB13" s="52"/>
      <c r="MWC13" s="52"/>
      <c r="MWD13" s="52"/>
      <c r="MWE13" s="52"/>
      <c r="MWF13" s="52"/>
      <c r="MWG13" s="52"/>
      <c r="MWH13" s="52"/>
      <c r="MWI13" s="52"/>
      <c r="MWJ13" s="52"/>
      <c r="MWK13" s="52"/>
      <c r="MWL13" s="52"/>
      <c r="MWM13" s="52"/>
      <c r="MWN13" s="52"/>
      <c r="MWO13" s="52"/>
      <c r="MWP13" s="52"/>
      <c r="MWQ13" s="52"/>
      <c r="MWR13" s="52"/>
      <c r="MWS13" s="52"/>
      <c r="MWT13" s="52"/>
      <c r="MWU13" s="52"/>
      <c r="MWV13" s="52"/>
      <c r="MWW13" s="52"/>
      <c r="MWX13" s="52"/>
      <c r="MWY13" s="52"/>
      <c r="MWZ13" s="52"/>
      <c r="MXA13" s="52"/>
      <c r="MXB13" s="52"/>
      <c r="MXC13" s="52"/>
      <c r="MXD13" s="52"/>
      <c r="MXE13" s="52"/>
      <c r="MXF13" s="52"/>
      <c r="MXG13" s="52"/>
      <c r="MXH13" s="52"/>
      <c r="MXI13" s="52"/>
      <c r="MXJ13" s="52"/>
      <c r="MXK13" s="52"/>
      <c r="MXL13" s="52"/>
      <c r="MXM13" s="52"/>
      <c r="MXN13" s="52"/>
      <c r="MXO13" s="52"/>
      <c r="MXP13" s="52"/>
      <c r="MXQ13" s="52"/>
      <c r="MXR13" s="52"/>
      <c r="MXS13" s="52"/>
      <c r="MXT13" s="52"/>
      <c r="MXU13" s="52"/>
      <c r="MXV13" s="52"/>
      <c r="MXW13" s="52"/>
      <c r="MXX13" s="52"/>
      <c r="MXY13" s="52"/>
      <c r="MXZ13" s="52"/>
      <c r="MYA13" s="52"/>
      <c r="MYB13" s="52"/>
      <c r="MYC13" s="52"/>
      <c r="MYD13" s="52"/>
      <c r="MYE13" s="52"/>
      <c r="MYF13" s="52"/>
      <c r="MYG13" s="52"/>
      <c r="MYH13" s="52"/>
      <c r="MYI13" s="52"/>
      <c r="MYJ13" s="52"/>
      <c r="MYK13" s="52"/>
      <c r="MYL13" s="52"/>
      <c r="MYM13" s="52"/>
      <c r="MYN13" s="52"/>
      <c r="MYO13" s="52"/>
      <c r="MYP13" s="52"/>
      <c r="MYQ13" s="52"/>
      <c r="MYR13" s="52"/>
      <c r="MYS13" s="52"/>
      <c r="MYT13" s="52"/>
      <c r="MYU13" s="52"/>
      <c r="MYV13" s="52"/>
      <c r="MYW13" s="52"/>
      <c r="MYX13" s="52"/>
      <c r="MYY13" s="52"/>
      <c r="MYZ13" s="52"/>
      <c r="MZA13" s="52"/>
      <c r="MZB13" s="52"/>
      <c r="MZC13" s="52"/>
      <c r="MZD13" s="52"/>
      <c r="MZE13" s="52"/>
      <c r="MZF13" s="52"/>
      <c r="MZG13" s="52"/>
      <c r="MZH13" s="52"/>
      <c r="MZI13" s="52"/>
      <c r="MZJ13" s="52"/>
      <c r="MZK13" s="52"/>
      <c r="MZL13" s="52"/>
      <c r="MZM13" s="52"/>
      <c r="MZN13" s="52"/>
      <c r="MZO13" s="52"/>
      <c r="MZP13" s="52"/>
      <c r="MZQ13" s="52"/>
      <c r="MZR13" s="52"/>
      <c r="MZS13" s="52"/>
      <c r="MZT13" s="52"/>
      <c r="MZU13" s="52"/>
      <c r="MZV13" s="52"/>
      <c r="MZW13" s="52"/>
      <c r="MZX13" s="52"/>
      <c r="MZY13" s="52"/>
      <c r="MZZ13" s="52"/>
      <c r="NAA13" s="52"/>
      <c r="NAB13" s="52"/>
      <c r="NAC13" s="52"/>
      <c r="NAD13" s="52"/>
      <c r="NAE13" s="52"/>
      <c r="NAF13" s="52"/>
      <c r="NAG13" s="52"/>
      <c r="NAH13" s="52"/>
      <c r="NAI13" s="52"/>
      <c r="NAJ13" s="52"/>
      <c r="NAK13" s="52"/>
      <c r="NAL13" s="52"/>
      <c r="NAM13" s="52"/>
      <c r="NAN13" s="52"/>
      <c r="NAO13" s="52"/>
      <c r="NAP13" s="52"/>
      <c r="NAQ13" s="52"/>
      <c r="NAR13" s="52"/>
      <c r="NAS13" s="52"/>
      <c r="NAT13" s="52"/>
      <c r="NAU13" s="52"/>
      <c r="NAV13" s="52"/>
      <c r="NAW13" s="52"/>
      <c r="NAX13" s="52"/>
      <c r="NAY13" s="52"/>
      <c r="NAZ13" s="52"/>
      <c r="NBA13" s="52"/>
      <c r="NBB13" s="52"/>
      <c r="NBC13" s="52"/>
      <c r="NBD13" s="52"/>
      <c r="NBE13" s="52"/>
      <c r="NBF13" s="52"/>
      <c r="NBG13" s="52"/>
      <c r="NBH13" s="52"/>
      <c r="NBI13" s="52"/>
      <c r="NBJ13" s="52"/>
      <c r="NBK13" s="52"/>
      <c r="NBL13" s="52"/>
      <c r="NBM13" s="52"/>
      <c r="NBN13" s="52"/>
      <c r="NBO13" s="52"/>
      <c r="NBP13" s="52"/>
      <c r="NBQ13" s="52"/>
      <c r="NBR13" s="52"/>
      <c r="NBS13" s="52"/>
      <c r="NBT13" s="52"/>
      <c r="NBU13" s="52"/>
      <c r="NBV13" s="52"/>
      <c r="NBW13" s="52"/>
      <c r="NBX13" s="52"/>
      <c r="NBY13" s="52"/>
      <c r="NBZ13" s="52"/>
      <c r="NCA13" s="52"/>
      <c r="NCB13" s="52"/>
      <c r="NCC13" s="52"/>
      <c r="NCD13" s="52"/>
      <c r="NCE13" s="52"/>
      <c r="NCF13" s="52"/>
      <c r="NCG13" s="52"/>
      <c r="NCH13" s="52"/>
      <c r="NCI13" s="52"/>
      <c r="NCJ13" s="52"/>
      <c r="NCK13" s="52"/>
      <c r="NCL13" s="52"/>
      <c r="NCM13" s="52"/>
      <c r="NCN13" s="52"/>
      <c r="NCO13" s="52"/>
      <c r="NCP13" s="52"/>
      <c r="NCQ13" s="52"/>
      <c r="NCR13" s="52"/>
      <c r="NCS13" s="52"/>
      <c r="NCT13" s="52"/>
      <c r="NCU13" s="52"/>
      <c r="NCV13" s="52"/>
      <c r="NCW13" s="52"/>
      <c r="NCX13" s="52"/>
      <c r="NCY13" s="52"/>
      <c r="NCZ13" s="52"/>
      <c r="NDA13" s="52"/>
      <c r="NDB13" s="52"/>
      <c r="NDC13" s="52"/>
      <c r="NDD13" s="52"/>
      <c r="NDE13" s="52"/>
      <c r="NDF13" s="52"/>
      <c r="NDG13" s="52"/>
      <c r="NDH13" s="52"/>
      <c r="NDI13" s="52"/>
      <c r="NDJ13" s="52"/>
      <c r="NDK13" s="52"/>
      <c r="NDL13" s="52"/>
      <c r="NDM13" s="52"/>
      <c r="NDN13" s="52"/>
      <c r="NDO13" s="52"/>
      <c r="NDP13" s="52"/>
      <c r="NDQ13" s="52"/>
      <c r="NDR13" s="52"/>
      <c r="NDS13" s="52"/>
      <c r="NDT13" s="52"/>
      <c r="NDU13" s="52"/>
      <c r="NDV13" s="52"/>
      <c r="NDW13" s="52"/>
      <c r="NDX13" s="52"/>
      <c r="NDY13" s="52"/>
      <c r="NDZ13" s="52"/>
      <c r="NEA13" s="52"/>
      <c r="NEB13" s="52"/>
      <c r="NEC13" s="52"/>
      <c r="NED13" s="52"/>
      <c r="NEE13" s="52"/>
      <c r="NEF13" s="52"/>
      <c r="NEG13" s="52"/>
      <c r="NEH13" s="52"/>
      <c r="NEI13" s="52"/>
      <c r="NEJ13" s="52"/>
      <c r="NEK13" s="52"/>
      <c r="NEL13" s="52"/>
      <c r="NEM13" s="52"/>
      <c r="NEN13" s="52"/>
      <c r="NEO13" s="52"/>
      <c r="NEP13" s="52"/>
      <c r="NEQ13" s="52"/>
      <c r="NER13" s="52"/>
      <c r="NES13" s="52"/>
      <c r="NET13" s="52"/>
      <c r="NEU13" s="52"/>
      <c r="NEV13" s="52"/>
      <c r="NEW13" s="52"/>
      <c r="NEX13" s="52"/>
      <c r="NEY13" s="52"/>
      <c r="NEZ13" s="52"/>
      <c r="NFA13" s="52"/>
      <c r="NFB13" s="52"/>
      <c r="NFC13" s="52"/>
      <c r="NFD13" s="52"/>
      <c r="NFE13" s="52"/>
      <c r="NFF13" s="52"/>
      <c r="NFG13" s="52"/>
      <c r="NFH13" s="52"/>
      <c r="NFI13" s="52"/>
      <c r="NFJ13" s="52"/>
      <c r="NFK13" s="52"/>
      <c r="NFL13" s="52"/>
      <c r="NFM13" s="52"/>
      <c r="NFN13" s="52"/>
      <c r="NFO13" s="52"/>
      <c r="NFP13" s="52"/>
      <c r="NFQ13" s="52"/>
      <c r="NFR13" s="52"/>
      <c r="NFS13" s="52"/>
      <c r="NFT13" s="52"/>
      <c r="NFU13" s="52"/>
      <c r="NFV13" s="52"/>
      <c r="NFW13" s="52"/>
      <c r="NFX13" s="52"/>
      <c r="NFY13" s="52"/>
      <c r="NFZ13" s="52"/>
      <c r="NGA13" s="52"/>
      <c r="NGB13" s="52"/>
      <c r="NGC13" s="52"/>
      <c r="NGD13" s="52"/>
      <c r="NGE13" s="52"/>
      <c r="NGF13" s="52"/>
      <c r="NGG13" s="52"/>
      <c r="NGH13" s="52"/>
      <c r="NGI13" s="52"/>
      <c r="NGJ13" s="52"/>
      <c r="NGK13" s="52"/>
      <c r="NGL13" s="52"/>
      <c r="NGM13" s="52"/>
      <c r="NGN13" s="52"/>
      <c r="NGO13" s="52"/>
      <c r="NGP13" s="52"/>
      <c r="NGQ13" s="52"/>
      <c r="NGR13" s="52"/>
      <c r="NGS13" s="52"/>
      <c r="NGT13" s="52"/>
      <c r="NGU13" s="52"/>
      <c r="NGV13" s="52"/>
      <c r="NGW13" s="52"/>
      <c r="NGX13" s="52"/>
      <c r="NGY13" s="52"/>
      <c r="NGZ13" s="52"/>
      <c r="NHA13" s="52"/>
      <c r="NHB13" s="52"/>
      <c r="NHC13" s="52"/>
      <c r="NHD13" s="52"/>
      <c r="NHE13" s="52"/>
      <c r="NHF13" s="52"/>
      <c r="NHG13" s="52"/>
      <c r="NHH13" s="52"/>
      <c r="NHI13" s="52"/>
      <c r="NHJ13" s="52"/>
      <c r="NHK13" s="52"/>
      <c r="NHL13" s="52"/>
      <c r="NHM13" s="52"/>
      <c r="NHN13" s="52"/>
      <c r="NHO13" s="52"/>
      <c r="NHP13" s="52"/>
      <c r="NHQ13" s="52"/>
      <c r="NHR13" s="52"/>
      <c r="NHS13" s="52"/>
      <c r="NHT13" s="52"/>
      <c r="NHU13" s="52"/>
      <c r="NHV13" s="52"/>
      <c r="NHW13" s="52"/>
      <c r="NHX13" s="52"/>
      <c r="NHY13" s="52"/>
      <c r="NHZ13" s="52"/>
      <c r="NIA13" s="52"/>
      <c r="NIB13" s="52"/>
      <c r="NIC13" s="52"/>
      <c r="NID13" s="52"/>
      <c r="NIE13" s="52"/>
      <c r="NIF13" s="52"/>
      <c r="NIG13" s="52"/>
      <c r="NIH13" s="52"/>
      <c r="NII13" s="52"/>
      <c r="NIJ13" s="52"/>
      <c r="NIK13" s="52"/>
      <c r="NIL13" s="52"/>
      <c r="NIM13" s="52"/>
      <c r="NIN13" s="52"/>
      <c r="NIO13" s="52"/>
      <c r="NIP13" s="52"/>
      <c r="NIQ13" s="52"/>
      <c r="NIR13" s="52"/>
      <c r="NIS13" s="52"/>
      <c r="NIT13" s="52"/>
      <c r="NIU13" s="52"/>
      <c r="NIV13" s="52"/>
      <c r="NIW13" s="52"/>
      <c r="NIX13" s="52"/>
      <c r="NIY13" s="52"/>
      <c r="NIZ13" s="52"/>
      <c r="NJA13" s="52"/>
      <c r="NJB13" s="52"/>
      <c r="NJC13" s="52"/>
      <c r="NJD13" s="52"/>
      <c r="NJE13" s="52"/>
      <c r="NJF13" s="52"/>
      <c r="NJG13" s="52"/>
      <c r="NJH13" s="52"/>
      <c r="NJI13" s="52"/>
      <c r="NJJ13" s="52"/>
      <c r="NJK13" s="52"/>
      <c r="NJL13" s="52"/>
      <c r="NJM13" s="52"/>
      <c r="NJN13" s="52"/>
      <c r="NJO13" s="52"/>
      <c r="NJP13" s="52"/>
      <c r="NJQ13" s="52"/>
      <c r="NJR13" s="52"/>
      <c r="NJS13" s="52"/>
      <c r="NJT13" s="52"/>
      <c r="NJU13" s="52"/>
      <c r="NJV13" s="52"/>
      <c r="NJW13" s="52"/>
      <c r="NJX13" s="52"/>
      <c r="NJY13" s="52"/>
      <c r="NJZ13" s="52"/>
      <c r="NKA13" s="52"/>
      <c r="NKB13" s="52"/>
      <c r="NKC13" s="52"/>
      <c r="NKD13" s="52"/>
      <c r="NKE13" s="52"/>
      <c r="NKF13" s="52"/>
      <c r="NKG13" s="52"/>
      <c r="NKH13" s="52"/>
      <c r="NKI13" s="52"/>
      <c r="NKJ13" s="52"/>
      <c r="NKK13" s="52"/>
      <c r="NKL13" s="52"/>
      <c r="NKM13" s="52"/>
      <c r="NKN13" s="52"/>
      <c r="NKO13" s="52"/>
      <c r="NKP13" s="52"/>
      <c r="NKQ13" s="52"/>
      <c r="NKR13" s="52"/>
      <c r="NKS13" s="52"/>
      <c r="NKT13" s="52"/>
      <c r="NKU13" s="52"/>
      <c r="NKV13" s="52"/>
      <c r="NKW13" s="52"/>
      <c r="NKX13" s="52"/>
      <c r="NKY13" s="52"/>
      <c r="NKZ13" s="52"/>
      <c r="NLA13" s="52"/>
      <c r="NLB13" s="52"/>
      <c r="NLC13" s="52"/>
      <c r="NLD13" s="52"/>
      <c r="NLE13" s="52"/>
      <c r="NLF13" s="52"/>
      <c r="NLG13" s="52"/>
      <c r="NLH13" s="52"/>
      <c r="NLI13" s="52"/>
      <c r="NLJ13" s="52"/>
      <c r="NLK13" s="52"/>
      <c r="NLL13" s="52"/>
      <c r="NLM13" s="52"/>
      <c r="NLN13" s="52"/>
      <c r="NLO13" s="52"/>
      <c r="NLP13" s="52"/>
      <c r="NLQ13" s="52"/>
      <c r="NLR13" s="52"/>
      <c r="NLS13" s="52"/>
      <c r="NLT13" s="52"/>
      <c r="NLU13" s="52"/>
      <c r="NLV13" s="52"/>
      <c r="NLW13" s="52"/>
      <c r="NLX13" s="52"/>
      <c r="NLY13" s="52"/>
      <c r="NLZ13" s="52"/>
      <c r="NMA13" s="52"/>
      <c r="NMB13" s="52"/>
      <c r="NMC13" s="52"/>
      <c r="NMD13" s="52"/>
      <c r="NME13" s="52"/>
      <c r="NMF13" s="52"/>
      <c r="NMG13" s="52"/>
      <c r="NMH13" s="52"/>
      <c r="NMI13" s="52"/>
      <c r="NMJ13" s="52"/>
      <c r="NMK13" s="52"/>
      <c r="NML13" s="52"/>
      <c r="NMM13" s="52"/>
      <c r="NMN13" s="52"/>
      <c r="NMO13" s="52"/>
      <c r="NMP13" s="52"/>
      <c r="NMQ13" s="52"/>
      <c r="NMR13" s="52"/>
      <c r="NMS13" s="52"/>
      <c r="NMT13" s="52"/>
      <c r="NMU13" s="52"/>
      <c r="NMV13" s="52"/>
      <c r="NMW13" s="52"/>
      <c r="NMX13" s="52"/>
      <c r="NMY13" s="52"/>
      <c r="NMZ13" s="52"/>
      <c r="NNA13" s="52"/>
      <c r="NNB13" s="52"/>
      <c r="NNC13" s="52"/>
      <c r="NND13" s="52"/>
      <c r="NNE13" s="52"/>
      <c r="NNF13" s="52"/>
      <c r="NNG13" s="52"/>
      <c r="NNH13" s="52"/>
      <c r="NNI13" s="52"/>
      <c r="NNJ13" s="52"/>
      <c r="NNK13" s="52"/>
      <c r="NNL13" s="52"/>
      <c r="NNM13" s="52"/>
      <c r="NNN13" s="52"/>
      <c r="NNO13" s="52"/>
      <c r="NNP13" s="52"/>
      <c r="NNQ13" s="52"/>
      <c r="NNR13" s="52"/>
      <c r="NNS13" s="52"/>
      <c r="NNT13" s="52"/>
      <c r="NNU13" s="52"/>
      <c r="NNV13" s="52"/>
      <c r="NNW13" s="52"/>
      <c r="NNX13" s="52"/>
      <c r="NNY13" s="52"/>
      <c r="NNZ13" s="52"/>
      <c r="NOA13" s="52"/>
      <c r="NOB13" s="52"/>
      <c r="NOC13" s="52"/>
      <c r="NOD13" s="52"/>
      <c r="NOE13" s="52"/>
      <c r="NOF13" s="52"/>
      <c r="NOG13" s="52"/>
      <c r="NOH13" s="52"/>
      <c r="NOI13" s="52"/>
      <c r="NOJ13" s="52"/>
      <c r="NOK13" s="52"/>
      <c r="NOL13" s="52"/>
      <c r="NOM13" s="52"/>
      <c r="NON13" s="52"/>
      <c r="NOO13" s="52"/>
      <c r="NOP13" s="52"/>
      <c r="NOQ13" s="52"/>
      <c r="NOR13" s="52"/>
      <c r="NOS13" s="52"/>
      <c r="NOT13" s="52"/>
      <c r="NOU13" s="52"/>
      <c r="NOV13" s="52"/>
      <c r="NOW13" s="52"/>
      <c r="NOX13" s="52"/>
      <c r="NOY13" s="52"/>
      <c r="NOZ13" s="52"/>
      <c r="NPA13" s="52"/>
      <c r="NPB13" s="52"/>
      <c r="NPC13" s="52"/>
      <c r="NPD13" s="52"/>
      <c r="NPE13" s="52"/>
      <c r="NPF13" s="52"/>
      <c r="NPG13" s="52"/>
      <c r="NPH13" s="52"/>
      <c r="NPI13" s="52"/>
      <c r="NPJ13" s="52"/>
      <c r="NPK13" s="52"/>
      <c r="NPL13" s="52"/>
      <c r="NPM13" s="52"/>
      <c r="NPN13" s="52"/>
      <c r="NPO13" s="52"/>
      <c r="NPP13" s="52"/>
      <c r="NPQ13" s="52"/>
      <c r="NPR13" s="52"/>
      <c r="NPS13" s="52"/>
      <c r="NPT13" s="52"/>
      <c r="NPU13" s="52"/>
      <c r="NPV13" s="52"/>
      <c r="NPW13" s="52"/>
      <c r="NPX13" s="52"/>
      <c r="NPY13" s="52"/>
      <c r="NPZ13" s="52"/>
      <c r="NQA13" s="52"/>
      <c r="NQB13" s="52"/>
      <c r="NQC13" s="52"/>
      <c r="NQD13" s="52"/>
      <c r="NQE13" s="52"/>
      <c r="NQF13" s="52"/>
      <c r="NQG13" s="52"/>
      <c r="NQH13" s="52"/>
      <c r="NQI13" s="52"/>
      <c r="NQJ13" s="52"/>
      <c r="NQK13" s="52"/>
      <c r="NQL13" s="52"/>
      <c r="NQM13" s="52"/>
      <c r="NQN13" s="52"/>
      <c r="NQO13" s="52"/>
      <c r="NQP13" s="52"/>
      <c r="NQQ13" s="52"/>
      <c r="NQR13" s="52"/>
      <c r="NQS13" s="52"/>
      <c r="NQT13" s="52"/>
      <c r="NQU13" s="52"/>
      <c r="NQV13" s="52"/>
      <c r="NQW13" s="52"/>
      <c r="NQX13" s="52"/>
      <c r="NQY13" s="52"/>
      <c r="NQZ13" s="52"/>
      <c r="NRA13" s="52"/>
      <c r="NRB13" s="52"/>
      <c r="NRC13" s="52"/>
      <c r="NRD13" s="52"/>
      <c r="NRE13" s="52"/>
      <c r="NRF13" s="52"/>
      <c r="NRG13" s="52"/>
      <c r="NRH13" s="52"/>
      <c r="NRI13" s="52"/>
      <c r="NRJ13" s="52"/>
      <c r="NRK13" s="52"/>
      <c r="NRL13" s="52"/>
      <c r="NRM13" s="52"/>
      <c r="NRN13" s="52"/>
      <c r="NRO13" s="52"/>
      <c r="NRP13" s="52"/>
      <c r="NRQ13" s="52"/>
      <c r="NRR13" s="52"/>
      <c r="NRS13" s="52"/>
      <c r="NRT13" s="52"/>
      <c r="NRU13" s="52"/>
      <c r="NRV13" s="52"/>
      <c r="NRW13" s="52"/>
      <c r="NRX13" s="52"/>
      <c r="NRY13" s="52"/>
      <c r="NRZ13" s="52"/>
      <c r="NSA13" s="52"/>
      <c r="NSB13" s="52"/>
      <c r="NSC13" s="52"/>
      <c r="NSD13" s="52"/>
      <c r="NSE13" s="52"/>
      <c r="NSF13" s="52"/>
      <c r="NSG13" s="52"/>
      <c r="NSH13" s="52"/>
      <c r="NSI13" s="52"/>
      <c r="NSJ13" s="52"/>
      <c r="NSK13" s="52"/>
      <c r="NSL13" s="52"/>
      <c r="NSM13" s="52"/>
      <c r="NSN13" s="52"/>
      <c r="NSO13" s="52"/>
      <c r="NSP13" s="52"/>
      <c r="NSQ13" s="52"/>
      <c r="NSR13" s="52"/>
      <c r="NSS13" s="52"/>
      <c r="NST13" s="52"/>
      <c r="NSU13" s="52"/>
      <c r="NSV13" s="52"/>
      <c r="NSW13" s="52"/>
      <c r="NSX13" s="52"/>
      <c r="NSY13" s="52"/>
      <c r="NSZ13" s="52"/>
      <c r="NTA13" s="52"/>
      <c r="NTB13" s="52"/>
      <c r="NTC13" s="52"/>
      <c r="NTD13" s="52"/>
      <c r="NTE13" s="52"/>
      <c r="NTF13" s="52"/>
      <c r="NTG13" s="52"/>
      <c r="NTH13" s="52"/>
      <c r="NTI13" s="52"/>
      <c r="NTJ13" s="52"/>
      <c r="NTK13" s="52"/>
      <c r="NTL13" s="52"/>
      <c r="NTM13" s="52"/>
      <c r="NTN13" s="52"/>
      <c r="NTO13" s="52"/>
      <c r="NTP13" s="52"/>
      <c r="NTQ13" s="52"/>
      <c r="NTR13" s="52"/>
      <c r="NTS13" s="52"/>
      <c r="NTT13" s="52"/>
      <c r="NTU13" s="52"/>
      <c r="NTV13" s="52"/>
      <c r="NTW13" s="52"/>
      <c r="NTX13" s="52"/>
      <c r="NTY13" s="52"/>
      <c r="NTZ13" s="52"/>
      <c r="NUA13" s="52"/>
      <c r="NUB13" s="52"/>
      <c r="NUC13" s="52"/>
      <c r="NUD13" s="52"/>
      <c r="NUE13" s="52"/>
      <c r="NUF13" s="52"/>
      <c r="NUG13" s="52"/>
      <c r="NUH13" s="52"/>
      <c r="NUI13" s="52"/>
      <c r="NUJ13" s="52"/>
      <c r="NUK13" s="52"/>
      <c r="NUL13" s="52"/>
      <c r="NUM13" s="52"/>
      <c r="NUN13" s="52"/>
      <c r="NUO13" s="52"/>
      <c r="NUP13" s="52"/>
      <c r="NUQ13" s="52"/>
      <c r="NUR13" s="52"/>
      <c r="NUS13" s="52"/>
      <c r="NUT13" s="52"/>
      <c r="NUU13" s="52"/>
      <c r="NUV13" s="52"/>
      <c r="NUW13" s="52"/>
      <c r="NUX13" s="52"/>
      <c r="NUY13" s="52"/>
      <c r="NUZ13" s="52"/>
      <c r="NVA13" s="52"/>
      <c r="NVB13" s="52"/>
      <c r="NVC13" s="52"/>
      <c r="NVD13" s="52"/>
      <c r="NVE13" s="52"/>
      <c r="NVF13" s="52"/>
      <c r="NVG13" s="52"/>
      <c r="NVH13" s="52"/>
      <c r="NVI13" s="52"/>
      <c r="NVJ13" s="52"/>
      <c r="NVK13" s="52"/>
      <c r="NVL13" s="52"/>
      <c r="NVM13" s="52"/>
      <c r="NVN13" s="52"/>
      <c r="NVO13" s="52"/>
      <c r="NVP13" s="52"/>
      <c r="NVQ13" s="52"/>
      <c r="NVR13" s="52"/>
      <c r="NVS13" s="52"/>
      <c r="NVT13" s="52"/>
      <c r="NVU13" s="52"/>
      <c r="NVV13" s="52"/>
      <c r="NVW13" s="52"/>
      <c r="NVX13" s="52"/>
      <c r="NVY13" s="52"/>
      <c r="NVZ13" s="52"/>
      <c r="NWA13" s="52"/>
      <c r="NWB13" s="52"/>
      <c r="NWC13" s="52"/>
      <c r="NWD13" s="52"/>
      <c r="NWE13" s="52"/>
      <c r="NWF13" s="52"/>
      <c r="NWG13" s="52"/>
      <c r="NWH13" s="52"/>
      <c r="NWI13" s="52"/>
      <c r="NWJ13" s="52"/>
      <c r="NWK13" s="52"/>
      <c r="NWL13" s="52"/>
      <c r="NWM13" s="52"/>
      <c r="NWN13" s="52"/>
      <c r="NWO13" s="52"/>
      <c r="NWP13" s="52"/>
      <c r="NWQ13" s="52"/>
      <c r="NWR13" s="52"/>
      <c r="NWS13" s="52"/>
      <c r="NWT13" s="52"/>
      <c r="NWU13" s="52"/>
      <c r="NWV13" s="52"/>
      <c r="NWW13" s="52"/>
      <c r="NWX13" s="52"/>
      <c r="NWY13" s="52"/>
      <c r="NWZ13" s="52"/>
      <c r="NXA13" s="52"/>
      <c r="NXB13" s="52"/>
      <c r="NXC13" s="52"/>
      <c r="NXD13" s="52"/>
      <c r="NXE13" s="52"/>
      <c r="NXF13" s="52"/>
      <c r="NXG13" s="52"/>
      <c r="NXH13" s="52"/>
      <c r="NXI13" s="52"/>
      <c r="NXJ13" s="52"/>
      <c r="NXK13" s="52"/>
      <c r="NXL13" s="52"/>
      <c r="NXM13" s="52"/>
      <c r="NXN13" s="52"/>
      <c r="NXO13" s="52"/>
      <c r="NXP13" s="52"/>
      <c r="NXQ13" s="52"/>
      <c r="NXR13" s="52"/>
      <c r="NXS13" s="52"/>
      <c r="NXT13" s="52"/>
      <c r="NXU13" s="52"/>
      <c r="NXV13" s="52"/>
      <c r="NXW13" s="52"/>
      <c r="NXX13" s="52"/>
      <c r="NXY13" s="52"/>
      <c r="NXZ13" s="52"/>
      <c r="NYA13" s="52"/>
      <c r="NYB13" s="52"/>
      <c r="NYC13" s="52"/>
      <c r="NYD13" s="52"/>
      <c r="NYE13" s="52"/>
      <c r="NYF13" s="52"/>
      <c r="NYG13" s="52"/>
      <c r="NYH13" s="52"/>
      <c r="NYI13" s="52"/>
      <c r="NYJ13" s="52"/>
      <c r="NYK13" s="52"/>
      <c r="NYL13" s="52"/>
      <c r="NYM13" s="52"/>
      <c r="NYN13" s="52"/>
      <c r="NYO13" s="52"/>
      <c r="NYP13" s="52"/>
      <c r="NYQ13" s="52"/>
      <c r="NYR13" s="52"/>
      <c r="NYS13" s="52"/>
      <c r="NYT13" s="52"/>
      <c r="NYU13" s="52"/>
      <c r="NYV13" s="52"/>
      <c r="NYW13" s="52"/>
      <c r="NYX13" s="52"/>
      <c r="NYY13" s="52"/>
      <c r="NYZ13" s="52"/>
      <c r="NZA13" s="52"/>
      <c r="NZB13" s="52"/>
      <c r="NZC13" s="52"/>
      <c r="NZD13" s="52"/>
      <c r="NZE13" s="52"/>
      <c r="NZF13" s="52"/>
      <c r="NZG13" s="52"/>
      <c r="NZH13" s="52"/>
      <c r="NZI13" s="52"/>
      <c r="NZJ13" s="52"/>
      <c r="NZK13" s="52"/>
      <c r="NZL13" s="52"/>
      <c r="NZM13" s="52"/>
      <c r="NZN13" s="52"/>
      <c r="NZO13" s="52"/>
      <c r="NZP13" s="52"/>
      <c r="NZQ13" s="52"/>
      <c r="NZR13" s="52"/>
      <c r="NZS13" s="52"/>
      <c r="NZT13" s="52"/>
      <c r="NZU13" s="52"/>
      <c r="NZV13" s="52"/>
      <c r="NZW13" s="52"/>
      <c r="NZX13" s="52"/>
      <c r="NZY13" s="52"/>
      <c r="NZZ13" s="52"/>
      <c r="OAA13" s="52"/>
      <c r="OAB13" s="52"/>
      <c r="OAC13" s="52"/>
      <c r="OAD13" s="52"/>
      <c r="OAE13" s="52"/>
      <c r="OAF13" s="52"/>
      <c r="OAG13" s="52"/>
      <c r="OAH13" s="52"/>
      <c r="OAI13" s="52"/>
      <c r="OAJ13" s="52"/>
      <c r="OAK13" s="52"/>
      <c r="OAL13" s="52"/>
      <c r="OAM13" s="52"/>
      <c r="OAN13" s="52"/>
      <c r="OAO13" s="52"/>
      <c r="OAP13" s="52"/>
      <c r="OAQ13" s="52"/>
      <c r="OAR13" s="52"/>
      <c r="OAS13" s="52"/>
      <c r="OAT13" s="52"/>
      <c r="OAU13" s="52"/>
      <c r="OAV13" s="52"/>
      <c r="OAW13" s="52"/>
      <c r="OAX13" s="52"/>
      <c r="OAY13" s="52"/>
      <c r="OAZ13" s="52"/>
      <c r="OBA13" s="52"/>
      <c r="OBB13" s="52"/>
      <c r="OBC13" s="52"/>
      <c r="OBD13" s="52"/>
      <c r="OBE13" s="52"/>
      <c r="OBF13" s="52"/>
      <c r="OBG13" s="52"/>
      <c r="OBH13" s="52"/>
      <c r="OBI13" s="52"/>
      <c r="OBJ13" s="52"/>
      <c r="OBK13" s="52"/>
      <c r="OBL13" s="52"/>
      <c r="OBM13" s="52"/>
      <c r="OBN13" s="52"/>
      <c r="OBO13" s="52"/>
      <c r="OBP13" s="52"/>
      <c r="OBQ13" s="52"/>
      <c r="OBR13" s="52"/>
      <c r="OBS13" s="52"/>
      <c r="OBT13" s="52"/>
      <c r="OBU13" s="52"/>
      <c r="OBV13" s="52"/>
      <c r="OBW13" s="52"/>
      <c r="OBX13" s="52"/>
      <c r="OBY13" s="52"/>
      <c r="OBZ13" s="52"/>
      <c r="OCA13" s="52"/>
      <c r="OCB13" s="52"/>
      <c r="OCC13" s="52"/>
      <c r="OCD13" s="52"/>
      <c r="OCE13" s="52"/>
      <c r="OCF13" s="52"/>
      <c r="OCG13" s="52"/>
      <c r="OCH13" s="52"/>
      <c r="OCI13" s="52"/>
      <c r="OCJ13" s="52"/>
      <c r="OCK13" s="52"/>
      <c r="OCL13" s="52"/>
      <c r="OCM13" s="52"/>
      <c r="OCN13" s="52"/>
      <c r="OCO13" s="52"/>
      <c r="OCP13" s="52"/>
      <c r="OCQ13" s="52"/>
      <c r="OCR13" s="52"/>
      <c r="OCS13" s="52"/>
      <c r="OCT13" s="52"/>
      <c r="OCU13" s="52"/>
      <c r="OCV13" s="52"/>
      <c r="OCW13" s="52"/>
      <c r="OCX13" s="52"/>
      <c r="OCY13" s="52"/>
      <c r="OCZ13" s="52"/>
      <c r="ODA13" s="52"/>
      <c r="ODB13" s="52"/>
      <c r="ODC13" s="52"/>
      <c r="ODD13" s="52"/>
      <c r="ODE13" s="52"/>
      <c r="ODF13" s="52"/>
      <c r="ODG13" s="52"/>
      <c r="ODH13" s="52"/>
      <c r="ODI13" s="52"/>
      <c r="ODJ13" s="52"/>
      <c r="ODK13" s="52"/>
      <c r="ODL13" s="52"/>
      <c r="ODM13" s="52"/>
      <c r="ODN13" s="52"/>
      <c r="ODO13" s="52"/>
      <c r="ODP13" s="52"/>
      <c r="ODQ13" s="52"/>
      <c r="ODR13" s="52"/>
      <c r="ODS13" s="52"/>
      <c r="ODT13" s="52"/>
      <c r="ODU13" s="52"/>
      <c r="ODV13" s="52"/>
      <c r="ODW13" s="52"/>
      <c r="ODX13" s="52"/>
      <c r="ODY13" s="52"/>
      <c r="ODZ13" s="52"/>
      <c r="OEA13" s="52"/>
      <c r="OEB13" s="52"/>
      <c r="OEC13" s="52"/>
      <c r="OED13" s="52"/>
      <c r="OEE13" s="52"/>
      <c r="OEF13" s="52"/>
      <c r="OEG13" s="52"/>
      <c r="OEH13" s="52"/>
      <c r="OEI13" s="52"/>
      <c r="OEJ13" s="52"/>
      <c r="OEK13" s="52"/>
      <c r="OEL13" s="52"/>
      <c r="OEM13" s="52"/>
      <c r="OEN13" s="52"/>
      <c r="OEO13" s="52"/>
      <c r="OEP13" s="52"/>
      <c r="OEQ13" s="52"/>
      <c r="OER13" s="52"/>
      <c r="OES13" s="52"/>
      <c r="OET13" s="52"/>
      <c r="OEU13" s="52"/>
      <c r="OEV13" s="52"/>
      <c r="OEW13" s="52"/>
      <c r="OEX13" s="52"/>
      <c r="OEY13" s="52"/>
      <c r="OEZ13" s="52"/>
      <c r="OFA13" s="52"/>
      <c r="OFB13" s="52"/>
      <c r="OFC13" s="52"/>
      <c r="OFD13" s="52"/>
      <c r="OFE13" s="52"/>
      <c r="OFF13" s="52"/>
      <c r="OFG13" s="52"/>
      <c r="OFH13" s="52"/>
      <c r="OFI13" s="52"/>
      <c r="OFJ13" s="52"/>
      <c r="OFK13" s="52"/>
      <c r="OFL13" s="52"/>
      <c r="OFM13" s="52"/>
      <c r="OFN13" s="52"/>
      <c r="OFO13" s="52"/>
      <c r="OFP13" s="52"/>
      <c r="OFQ13" s="52"/>
      <c r="OFR13" s="52"/>
      <c r="OFS13" s="52"/>
      <c r="OFT13" s="52"/>
      <c r="OFU13" s="52"/>
      <c r="OFV13" s="52"/>
      <c r="OFW13" s="52"/>
      <c r="OFX13" s="52"/>
      <c r="OFY13" s="52"/>
      <c r="OFZ13" s="52"/>
      <c r="OGA13" s="52"/>
      <c r="OGB13" s="52"/>
      <c r="OGC13" s="52"/>
      <c r="OGD13" s="52"/>
      <c r="OGE13" s="52"/>
      <c r="OGF13" s="52"/>
      <c r="OGG13" s="52"/>
      <c r="OGH13" s="52"/>
      <c r="OGI13" s="52"/>
      <c r="OGJ13" s="52"/>
      <c r="OGK13" s="52"/>
      <c r="OGL13" s="52"/>
      <c r="OGM13" s="52"/>
      <c r="OGN13" s="52"/>
      <c r="OGO13" s="52"/>
      <c r="OGP13" s="52"/>
      <c r="OGQ13" s="52"/>
      <c r="OGR13" s="52"/>
      <c r="OGS13" s="52"/>
      <c r="OGT13" s="52"/>
      <c r="OGU13" s="52"/>
      <c r="OGV13" s="52"/>
      <c r="OGW13" s="52"/>
      <c r="OGX13" s="52"/>
      <c r="OGY13" s="52"/>
      <c r="OGZ13" s="52"/>
      <c r="OHA13" s="52"/>
      <c r="OHB13" s="52"/>
      <c r="OHC13" s="52"/>
      <c r="OHD13" s="52"/>
      <c r="OHE13" s="52"/>
      <c r="OHF13" s="52"/>
      <c r="OHG13" s="52"/>
      <c r="OHH13" s="52"/>
      <c r="OHI13" s="52"/>
      <c r="OHJ13" s="52"/>
      <c r="OHK13" s="52"/>
      <c r="OHL13" s="52"/>
      <c r="OHM13" s="52"/>
      <c r="OHN13" s="52"/>
      <c r="OHO13" s="52"/>
      <c r="OHP13" s="52"/>
      <c r="OHQ13" s="52"/>
      <c r="OHR13" s="52"/>
      <c r="OHS13" s="52"/>
      <c r="OHT13" s="52"/>
      <c r="OHU13" s="52"/>
      <c r="OHV13" s="52"/>
      <c r="OHW13" s="52"/>
      <c r="OHX13" s="52"/>
      <c r="OHY13" s="52"/>
      <c r="OHZ13" s="52"/>
      <c r="OIA13" s="52"/>
      <c r="OIB13" s="52"/>
      <c r="OIC13" s="52"/>
      <c r="OID13" s="52"/>
      <c r="OIE13" s="52"/>
      <c r="OIF13" s="52"/>
      <c r="OIG13" s="52"/>
      <c r="OIH13" s="52"/>
      <c r="OII13" s="52"/>
      <c r="OIJ13" s="52"/>
      <c r="OIK13" s="52"/>
      <c r="OIL13" s="52"/>
      <c r="OIM13" s="52"/>
      <c r="OIN13" s="52"/>
      <c r="OIO13" s="52"/>
      <c r="OIP13" s="52"/>
      <c r="OIQ13" s="52"/>
      <c r="OIR13" s="52"/>
      <c r="OIS13" s="52"/>
      <c r="OIT13" s="52"/>
      <c r="OIU13" s="52"/>
      <c r="OIV13" s="52"/>
      <c r="OIW13" s="52"/>
      <c r="OIX13" s="52"/>
      <c r="OIY13" s="52"/>
      <c r="OIZ13" s="52"/>
      <c r="OJA13" s="52"/>
      <c r="OJB13" s="52"/>
      <c r="OJC13" s="52"/>
      <c r="OJD13" s="52"/>
      <c r="OJE13" s="52"/>
      <c r="OJF13" s="52"/>
      <c r="OJG13" s="52"/>
      <c r="OJH13" s="52"/>
      <c r="OJI13" s="52"/>
      <c r="OJJ13" s="52"/>
      <c r="OJK13" s="52"/>
      <c r="OJL13" s="52"/>
      <c r="OJM13" s="52"/>
      <c r="OJN13" s="52"/>
      <c r="OJO13" s="52"/>
      <c r="OJP13" s="52"/>
      <c r="OJQ13" s="52"/>
      <c r="OJR13" s="52"/>
      <c r="OJS13" s="52"/>
      <c r="OJT13" s="52"/>
      <c r="OJU13" s="52"/>
      <c r="OJV13" s="52"/>
      <c r="OJW13" s="52"/>
      <c r="OJX13" s="52"/>
      <c r="OJY13" s="52"/>
      <c r="OJZ13" s="52"/>
      <c r="OKA13" s="52"/>
      <c r="OKB13" s="52"/>
      <c r="OKC13" s="52"/>
      <c r="OKD13" s="52"/>
      <c r="OKE13" s="52"/>
      <c r="OKF13" s="52"/>
      <c r="OKG13" s="52"/>
      <c r="OKH13" s="52"/>
      <c r="OKI13" s="52"/>
      <c r="OKJ13" s="52"/>
      <c r="OKK13" s="52"/>
      <c r="OKL13" s="52"/>
      <c r="OKM13" s="52"/>
      <c r="OKN13" s="52"/>
      <c r="OKO13" s="52"/>
      <c r="OKP13" s="52"/>
      <c r="OKQ13" s="52"/>
      <c r="OKR13" s="52"/>
      <c r="OKS13" s="52"/>
      <c r="OKT13" s="52"/>
      <c r="OKU13" s="52"/>
      <c r="OKV13" s="52"/>
      <c r="OKW13" s="52"/>
      <c r="OKX13" s="52"/>
      <c r="OKY13" s="52"/>
      <c r="OKZ13" s="52"/>
      <c r="OLA13" s="52"/>
      <c r="OLB13" s="52"/>
      <c r="OLC13" s="52"/>
      <c r="OLD13" s="52"/>
      <c r="OLE13" s="52"/>
      <c r="OLF13" s="52"/>
      <c r="OLG13" s="52"/>
      <c r="OLH13" s="52"/>
      <c r="OLI13" s="52"/>
      <c r="OLJ13" s="52"/>
      <c r="OLK13" s="52"/>
      <c r="OLL13" s="52"/>
      <c r="OLM13" s="52"/>
      <c r="OLN13" s="52"/>
      <c r="OLO13" s="52"/>
      <c r="OLP13" s="52"/>
      <c r="OLQ13" s="52"/>
      <c r="OLR13" s="52"/>
      <c r="OLS13" s="52"/>
      <c r="OLT13" s="52"/>
      <c r="OLU13" s="52"/>
      <c r="OLV13" s="52"/>
      <c r="OLW13" s="52"/>
      <c r="OLX13" s="52"/>
      <c r="OLY13" s="52"/>
      <c r="OLZ13" s="52"/>
      <c r="OMA13" s="52"/>
      <c r="OMB13" s="52"/>
      <c r="OMC13" s="52"/>
      <c r="OMD13" s="52"/>
      <c r="OME13" s="52"/>
      <c r="OMF13" s="52"/>
      <c r="OMG13" s="52"/>
      <c r="OMH13" s="52"/>
      <c r="OMI13" s="52"/>
      <c r="OMJ13" s="52"/>
      <c r="OMK13" s="52"/>
      <c r="OML13" s="52"/>
      <c r="OMM13" s="52"/>
      <c r="OMN13" s="52"/>
      <c r="OMO13" s="52"/>
      <c r="OMP13" s="52"/>
      <c r="OMQ13" s="52"/>
      <c r="OMR13" s="52"/>
      <c r="OMS13" s="52"/>
      <c r="OMT13" s="52"/>
      <c r="OMU13" s="52"/>
      <c r="OMV13" s="52"/>
      <c r="OMW13" s="52"/>
      <c r="OMX13" s="52"/>
      <c r="OMY13" s="52"/>
      <c r="OMZ13" s="52"/>
      <c r="ONA13" s="52"/>
      <c r="ONB13" s="52"/>
      <c r="ONC13" s="52"/>
      <c r="OND13" s="52"/>
      <c r="ONE13" s="52"/>
      <c r="ONF13" s="52"/>
      <c r="ONG13" s="52"/>
      <c r="ONH13" s="52"/>
      <c r="ONI13" s="52"/>
      <c r="ONJ13" s="52"/>
      <c r="ONK13" s="52"/>
      <c r="ONL13" s="52"/>
      <c r="ONM13" s="52"/>
      <c r="ONN13" s="52"/>
      <c r="ONO13" s="52"/>
      <c r="ONP13" s="52"/>
      <c r="ONQ13" s="52"/>
      <c r="ONR13" s="52"/>
      <c r="ONS13" s="52"/>
      <c r="ONT13" s="52"/>
      <c r="ONU13" s="52"/>
      <c r="ONV13" s="52"/>
      <c r="ONW13" s="52"/>
      <c r="ONX13" s="52"/>
      <c r="ONY13" s="52"/>
      <c r="ONZ13" s="52"/>
      <c r="OOA13" s="52"/>
      <c r="OOB13" s="52"/>
      <c r="OOC13" s="52"/>
      <c r="OOD13" s="52"/>
      <c r="OOE13" s="52"/>
      <c r="OOF13" s="52"/>
      <c r="OOG13" s="52"/>
      <c r="OOH13" s="52"/>
      <c r="OOI13" s="52"/>
      <c r="OOJ13" s="52"/>
      <c r="OOK13" s="52"/>
      <c r="OOL13" s="52"/>
      <c r="OOM13" s="52"/>
      <c r="OON13" s="52"/>
      <c r="OOO13" s="52"/>
      <c r="OOP13" s="52"/>
      <c r="OOQ13" s="52"/>
      <c r="OOR13" s="52"/>
      <c r="OOS13" s="52"/>
      <c r="OOT13" s="52"/>
      <c r="OOU13" s="52"/>
      <c r="OOV13" s="52"/>
      <c r="OOW13" s="52"/>
      <c r="OOX13" s="52"/>
      <c r="OOY13" s="52"/>
      <c r="OOZ13" s="52"/>
      <c r="OPA13" s="52"/>
      <c r="OPB13" s="52"/>
      <c r="OPC13" s="52"/>
      <c r="OPD13" s="52"/>
      <c r="OPE13" s="52"/>
      <c r="OPF13" s="52"/>
      <c r="OPG13" s="52"/>
      <c r="OPH13" s="52"/>
      <c r="OPI13" s="52"/>
      <c r="OPJ13" s="52"/>
      <c r="OPK13" s="52"/>
      <c r="OPL13" s="52"/>
      <c r="OPM13" s="52"/>
      <c r="OPN13" s="52"/>
      <c r="OPO13" s="52"/>
      <c r="OPP13" s="52"/>
      <c r="OPQ13" s="52"/>
      <c r="OPR13" s="52"/>
      <c r="OPS13" s="52"/>
      <c r="OPT13" s="52"/>
      <c r="OPU13" s="52"/>
      <c r="OPV13" s="52"/>
      <c r="OPW13" s="52"/>
      <c r="OPX13" s="52"/>
      <c r="OPY13" s="52"/>
      <c r="OPZ13" s="52"/>
      <c r="OQA13" s="52"/>
      <c r="OQB13" s="52"/>
      <c r="OQC13" s="52"/>
      <c r="OQD13" s="52"/>
      <c r="OQE13" s="52"/>
      <c r="OQF13" s="52"/>
      <c r="OQG13" s="52"/>
      <c r="OQH13" s="52"/>
      <c r="OQI13" s="52"/>
      <c r="OQJ13" s="52"/>
      <c r="OQK13" s="52"/>
      <c r="OQL13" s="52"/>
      <c r="OQM13" s="52"/>
      <c r="OQN13" s="52"/>
      <c r="OQO13" s="52"/>
      <c r="OQP13" s="52"/>
      <c r="OQQ13" s="52"/>
      <c r="OQR13" s="52"/>
      <c r="OQS13" s="52"/>
      <c r="OQT13" s="52"/>
      <c r="OQU13" s="52"/>
      <c r="OQV13" s="52"/>
      <c r="OQW13" s="52"/>
      <c r="OQX13" s="52"/>
      <c r="OQY13" s="52"/>
      <c r="OQZ13" s="52"/>
      <c r="ORA13" s="52"/>
      <c r="ORB13" s="52"/>
      <c r="ORC13" s="52"/>
      <c r="ORD13" s="52"/>
      <c r="ORE13" s="52"/>
      <c r="ORF13" s="52"/>
      <c r="ORG13" s="52"/>
      <c r="ORH13" s="52"/>
      <c r="ORI13" s="52"/>
      <c r="ORJ13" s="52"/>
      <c r="ORK13" s="52"/>
      <c r="ORL13" s="52"/>
      <c r="ORM13" s="52"/>
      <c r="ORN13" s="52"/>
      <c r="ORO13" s="52"/>
      <c r="ORP13" s="52"/>
      <c r="ORQ13" s="52"/>
      <c r="ORR13" s="52"/>
      <c r="ORS13" s="52"/>
      <c r="ORT13" s="52"/>
      <c r="ORU13" s="52"/>
      <c r="ORV13" s="52"/>
      <c r="ORW13" s="52"/>
      <c r="ORX13" s="52"/>
      <c r="ORY13" s="52"/>
      <c r="ORZ13" s="52"/>
      <c r="OSA13" s="52"/>
      <c r="OSB13" s="52"/>
      <c r="OSC13" s="52"/>
      <c r="OSD13" s="52"/>
      <c r="OSE13" s="52"/>
      <c r="OSF13" s="52"/>
      <c r="OSG13" s="52"/>
      <c r="OSH13" s="52"/>
      <c r="OSI13" s="52"/>
      <c r="OSJ13" s="52"/>
      <c r="OSK13" s="52"/>
      <c r="OSL13" s="52"/>
      <c r="OSM13" s="52"/>
      <c r="OSN13" s="52"/>
      <c r="OSO13" s="52"/>
      <c r="OSP13" s="52"/>
      <c r="OSQ13" s="52"/>
      <c r="OSR13" s="52"/>
      <c r="OSS13" s="52"/>
      <c r="OST13" s="52"/>
      <c r="OSU13" s="52"/>
      <c r="OSV13" s="52"/>
      <c r="OSW13" s="52"/>
      <c r="OSX13" s="52"/>
      <c r="OSY13" s="52"/>
      <c r="OSZ13" s="52"/>
      <c r="OTA13" s="52"/>
      <c r="OTB13" s="52"/>
      <c r="OTC13" s="52"/>
      <c r="OTD13" s="52"/>
      <c r="OTE13" s="52"/>
      <c r="OTF13" s="52"/>
      <c r="OTG13" s="52"/>
      <c r="OTH13" s="52"/>
      <c r="OTI13" s="52"/>
      <c r="OTJ13" s="52"/>
      <c r="OTK13" s="52"/>
      <c r="OTL13" s="52"/>
      <c r="OTM13" s="52"/>
      <c r="OTN13" s="52"/>
      <c r="OTO13" s="52"/>
      <c r="OTP13" s="52"/>
      <c r="OTQ13" s="52"/>
      <c r="OTR13" s="52"/>
      <c r="OTS13" s="52"/>
      <c r="OTT13" s="52"/>
      <c r="OTU13" s="52"/>
      <c r="OTV13" s="52"/>
      <c r="OTW13" s="52"/>
      <c r="OTX13" s="52"/>
      <c r="OTY13" s="52"/>
      <c r="OTZ13" s="52"/>
      <c r="OUA13" s="52"/>
      <c r="OUB13" s="52"/>
      <c r="OUC13" s="52"/>
      <c r="OUD13" s="52"/>
      <c r="OUE13" s="52"/>
      <c r="OUF13" s="52"/>
      <c r="OUG13" s="52"/>
      <c r="OUH13" s="52"/>
      <c r="OUI13" s="52"/>
      <c r="OUJ13" s="52"/>
      <c r="OUK13" s="52"/>
      <c r="OUL13" s="52"/>
      <c r="OUM13" s="52"/>
      <c r="OUN13" s="52"/>
      <c r="OUO13" s="52"/>
      <c r="OUP13" s="52"/>
      <c r="OUQ13" s="52"/>
      <c r="OUR13" s="52"/>
      <c r="OUS13" s="52"/>
      <c r="OUT13" s="52"/>
      <c r="OUU13" s="52"/>
      <c r="OUV13" s="52"/>
      <c r="OUW13" s="52"/>
      <c r="OUX13" s="52"/>
      <c r="OUY13" s="52"/>
      <c r="OUZ13" s="52"/>
      <c r="OVA13" s="52"/>
      <c r="OVB13" s="52"/>
      <c r="OVC13" s="52"/>
      <c r="OVD13" s="52"/>
      <c r="OVE13" s="52"/>
      <c r="OVF13" s="52"/>
      <c r="OVG13" s="52"/>
      <c r="OVH13" s="52"/>
      <c r="OVI13" s="52"/>
      <c r="OVJ13" s="52"/>
      <c r="OVK13" s="52"/>
      <c r="OVL13" s="52"/>
      <c r="OVM13" s="52"/>
      <c r="OVN13" s="52"/>
      <c r="OVO13" s="52"/>
      <c r="OVP13" s="52"/>
      <c r="OVQ13" s="52"/>
      <c r="OVR13" s="52"/>
      <c r="OVS13" s="52"/>
      <c r="OVT13" s="52"/>
      <c r="OVU13" s="52"/>
      <c r="OVV13" s="52"/>
      <c r="OVW13" s="52"/>
      <c r="OVX13" s="52"/>
      <c r="OVY13" s="52"/>
      <c r="OVZ13" s="52"/>
      <c r="OWA13" s="52"/>
      <c r="OWB13" s="52"/>
      <c r="OWC13" s="52"/>
      <c r="OWD13" s="52"/>
      <c r="OWE13" s="52"/>
      <c r="OWF13" s="52"/>
      <c r="OWG13" s="52"/>
      <c r="OWH13" s="52"/>
      <c r="OWI13" s="52"/>
      <c r="OWJ13" s="52"/>
      <c r="OWK13" s="52"/>
      <c r="OWL13" s="52"/>
      <c r="OWM13" s="52"/>
      <c r="OWN13" s="52"/>
      <c r="OWO13" s="52"/>
      <c r="OWP13" s="52"/>
      <c r="OWQ13" s="52"/>
      <c r="OWR13" s="52"/>
      <c r="OWS13" s="52"/>
      <c r="OWT13" s="52"/>
      <c r="OWU13" s="52"/>
      <c r="OWV13" s="52"/>
      <c r="OWW13" s="52"/>
      <c r="OWX13" s="52"/>
      <c r="OWY13" s="52"/>
      <c r="OWZ13" s="52"/>
      <c r="OXA13" s="52"/>
      <c r="OXB13" s="52"/>
      <c r="OXC13" s="52"/>
      <c r="OXD13" s="52"/>
      <c r="OXE13" s="52"/>
      <c r="OXF13" s="52"/>
      <c r="OXG13" s="52"/>
      <c r="OXH13" s="52"/>
      <c r="OXI13" s="52"/>
      <c r="OXJ13" s="52"/>
      <c r="OXK13" s="52"/>
      <c r="OXL13" s="52"/>
      <c r="OXM13" s="52"/>
      <c r="OXN13" s="52"/>
      <c r="OXO13" s="52"/>
      <c r="OXP13" s="52"/>
      <c r="OXQ13" s="52"/>
      <c r="OXR13" s="52"/>
      <c r="OXS13" s="52"/>
      <c r="OXT13" s="52"/>
      <c r="OXU13" s="52"/>
      <c r="OXV13" s="52"/>
      <c r="OXW13" s="52"/>
      <c r="OXX13" s="52"/>
      <c r="OXY13" s="52"/>
      <c r="OXZ13" s="52"/>
      <c r="OYA13" s="52"/>
      <c r="OYB13" s="52"/>
      <c r="OYC13" s="52"/>
      <c r="OYD13" s="52"/>
      <c r="OYE13" s="52"/>
      <c r="OYF13" s="52"/>
      <c r="OYG13" s="52"/>
      <c r="OYH13" s="52"/>
      <c r="OYI13" s="52"/>
      <c r="OYJ13" s="52"/>
      <c r="OYK13" s="52"/>
      <c r="OYL13" s="52"/>
      <c r="OYM13" s="52"/>
      <c r="OYN13" s="52"/>
      <c r="OYO13" s="52"/>
      <c r="OYP13" s="52"/>
      <c r="OYQ13" s="52"/>
      <c r="OYR13" s="52"/>
      <c r="OYS13" s="52"/>
      <c r="OYT13" s="52"/>
      <c r="OYU13" s="52"/>
      <c r="OYV13" s="52"/>
      <c r="OYW13" s="52"/>
      <c r="OYX13" s="52"/>
      <c r="OYY13" s="52"/>
      <c r="OYZ13" s="52"/>
      <c r="OZA13" s="52"/>
      <c r="OZB13" s="52"/>
      <c r="OZC13" s="52"/>
      <c r="OZD13" s="52"/>
      <c r="OZE13" s="52"/>
      <c r="OZF13" s="52"/>
      <c r="OZG13" s="52"/>
      <c r="OZH13" s="52"/>
      <c r="OZI13" s="52"/>
      <c r="OZJ13" s="52"/>
      <c r="OZK13" s="52"/>
      <c r="OZL13" s="52"/>
      <c r="OZM13" s="52"/>
      <c r="OZN13" s="52"/>
      <c r="OZO13" s="52"/>
      <c r="OZP13" s="52"/>
      <c r="OZQ13" s="52"/>
      <c r="OZR13" s="52"/>
      <c r="OZS13" s="52"/>
      <c r="OZT13" s="52"/>
      <c r="OZU13" s="52"/>
      <c r="OZV13" s="52"/>
      <c r="OZW13" s="52"/>
      <c r="OZX13" s="52"/>
      <c r="OZY13" s="52"/>
      <c r="OZZ13" s="52"/>
      <c r="PAA13" s="52"/>
      <c r="PAB13" s="52"/>
      <c r="PAC13" s="52"/>
      <c r="PAD13" s="52"/>
      <c r="PAE13" s="52"/>
      <c r="PAF13" s="52"/>
      <c r="PAG13" s="52"/>
      <c r="PAH13" s="52"/>
      <c r="PAI13" s="52"/>
      <c r="PAJ13" s="52"/>
      <c r="PAK13" s="52"/>
      <c r="PAL13" s="52"/>
      <c r="PAM13" s="52"/>
      <c r="PAN13" s="52"/>
      <c r="PAO13" s="52"/>
      <c r="PAP13" s="52"/>
      <c r="PAQ13" s="52"/>
      <c r="PAR13" s="52"/>
      <c r="PAS13" s="52"/>
      <c r="PAT13" s="52"/>
      <c r="PAU13" s="52"/>
      <c r="PAV13" s="52"/>
      <c r="PAW13" s="52"/>
      <c r="PAX13" s="52"/>
      <c r="PAY13" s="52"/>
      <c r="PAZ13" s="52"/>
      <c r="PBA13" s="52"/>
      <c r="PBB13" s="52"/>
      <c r="PBC13" s="52"/>
      <c r="PBD13" s="52"/>
      <c r="PBE13" s="52"/>
      <c r="PBF13" s="52"/>
      <c r="PBG13" s="52"/>
      <c r="PBH13" s="52"/>
      <c r="PBI13" s="52"/>
      <c r="PBJ13" s="52"/>
      <c r="PBK13" s="52"/>
      <c r="PBL13" s="52"/>
      <c r="PBM13" s="52"/>
      <c r="PBN13" s="52"/>
      <c r="PBO13" s="52"/>
      <c r="PBP13" s="52"/>
      <c r="PBQ13" s="52"/>
      <c r="PBR13" s="52"/>
      <c r="PBS13" s="52"/>
      <c r="PBT13" s="52"/>
      <c r="PBU13" s="52"/>
      <c r="PBV13" s="52"/>
      <c r="PBW13" s="52"/>
      <c r="PBX13" s="52"/>
      <c r="PBY13" s="52"/>
      <c r="PBZ13" s="52"/>
      <c r="PCA13" s="52"/>
      <c r="PCB13" s="52"/>
      <c r="PCC13" s="52"/>
      <c r="PCD13" s="52"/>
      <c r="PCE13" s="52"/>
      <c r="PCF13" s="52"/>
      <c r="PCG13" s="52"/>
      <c r="PCH13" s="52"/>
      <c r="PCI13" s="52"/>
      <c r="PCJ13" s="52"/>
      <c r="PCK13" s="52"/>
      <c r="PCL13" s="52"/>
      <c r="PCM13" s="52"/>
      <c r="PCN13" s="52"/>
      <c r="PCO13" s="52"/>
      <c r="PCP13" s="52"/>
      <c r="PCQ13" s="52"/>
      <c r="PCR13" s="52"/>
      <c r="PCS13" s="52"/>
      <c r="PCT13" s="52"/>
      <c r="PCU13" s="52"/>
      <c r="PCV13" s="52"/>
      <c r="PCW13" s="52"/>
      <c r="PCX13" s="52"/>
      <c r="PCY13" s="52"/>
      <c r="PCZ13" s="52"/>
      <c r="PDA13" s="52"/>
      <c r="PDB13" s="52"/>
      <c r="PDC13" s="52"/>
      <c r="PDD13" s="52"/>
      <c r="PDE13" s="52"/>
      <c r="PDF13" s="52"/>
      <c r="PDG13" s="52"/>
      <c r="PDH13" s="52"/>
      <c r="PDI13" s="52"/>
      <c r="PDJ13" s="52"/>
      <c r="PDK13" s="52"/>
      <c r="PDL13" s="52"/>
      <c r="PDM13" s="52"/>
      <c r="PDN13" s="52"/>
      <c r="PDO13" s="52"/>
      <c r="PDP13" s="52"/>
      <c r="PDQ13" s="52"/>
      <c r="PDR13" s="52"/>
      <c r="PDS13" s="52"/>
      <c r="PDT13" s="52"/>
      <c r="PDU13" s="52"/>
      <c r="PDV13" s="52"/>
      <c r="PDW13" s="52"/>
      <c r="PDX13" s="52"/>
      <c r="PDY13" s="52"/>
      <c r="PDZ13" s="52"/>
      <c r="PEA13" s="52"/>
      <c r="PEB13" s="52"/>
      <c r="PEC13" s="52"/>
      <c r="PED13" s="52"/>
      <c r="PEE13" s="52"/>
      <c r="PEF13" s="52"/>
      <c r="PEG13" s="52"/>
      <c r="PEH13" s="52"/>
      <c r="PEI13" s="52"/>
      <c r="PEJ13" s="52"/>
      <c r="PEK13" s="52"/>
      <c r="PEL13" s="52"/>
      <c r="PEM13" s="52"/>
      <c r="PEN13" s="52"/>
      <c r="PEO13" s="52"/>
      <c r="PEP13" s="52"/>
      <c r="PEQ13" s="52"/>
      <c r="PER13" s="52"/>
      <c r="PES13" s="52"/>
      <c r="PET13" s="52"/>
      <c r="PEU13" s="52"/>
      <c r="PEV13" s="52"/>
      <c r="PEW13" s="52"/>
      <c r="PEX13" s="52"/>
      <c r="PEY13" s="52"/>
      <c r="PEZ13" s="52"/>
      <c r="PFA13" s="52"/>
      <c r="PFB13" s="52"/>
      <c r="PFC13" s="52"/>
      <c r="PFD13" s="52"/>
      <c r="PFE13" s="52"/>
      <c r="PFF13" s="52"/>
      <c r="PFG13" s="52"/>
      <c r="PFH13" s="52"/>
      <c r="PFI13" s="52"/>
      <c r="PFJ13" s="52"/>
      <c r="PFK13" s="52"/>
      <c r="PFL13" s="52"/>
      <c r="PFM13" s="52"/>
      <c r="PFN13" s="52"/>
      <c r="PFO13" s="52"/>
      <c r="PFP13" s="52"/>
      <c r="PFQ13" s="52"/>
      <c r="PFR13" s="52"/>
      <c r="PFS13" s="52"/>
      <c r="PFT13" s="52"/>
      <c r="PFU13" s="52"/>
      <c r="PFV13" s="52"/>
      <c r="PFW13" s="52"/>
      <c r="PFX13" s="52"/>
      <c r="PFY13" s="52"/>
      <c r="PFZ13" s="52"/>
      <c r="PGA13" s="52"/>
      <c r="PGB13" s="52"/>
      <c r="PGC13" s="52"/>
      <c r="PGD13" s="52"/>
      <c r="PGE13" s="52"/>
      <c r="PGF13" s="52"/>
      <c r="PGG13" s="52"/>
      <c r="PGH13" s="52"/>
      <c r="PGI13" s="52"/>
      <c r="PGJ13" s="52"/>
      <c r="PGK13" s="52"/>
      <c r="PGL13" s="52"/>
      <c r="PGM13" s="52"/>
      <c r="PGN13" s="52"/>
      <c r="PGO13" s="52"/>
      <c r="PGP13" s="52"/>
      <c r="PGQ13" s="52"/>
      <c r="PGR13" s="52"/>
      <c r="PGS13" s="52"/>
      <c r="PGT13" s="52"/>
      <c r="PGU13" s="52"/>
      <c r="PGV13" s="52"/>
      <c r="PGW13" s="52"/>
      <c r="PGX13" s="52"/>
      <c r="PGY13" s="52"/>
      <c r="PGZ13" s="52"/>
      <c r="PHA13" s="52"/>
      <c r="PHB13" s="52"/>
      <c r="PHC13" s="52"/>
      <c r="PHD13" s="52"/>
      <c r="PHE13" s="52"/>
      <c r="PHF13" s="52"/>
      <c r="PHG13" s="52"/>
      <c r="PHH13" s="52"/>
      <c r="PHI13" s="52"/>
      <c r="PHJ13" s="52"/>
      <c r="PHK13" s="52"/>
      <c r="PHL13" s="52"/>
      <c r="PHM13" s="52"/>
      <c r="PHN13" s="52"/>
      <c r="PHO13" s="52"/>
      <c r="PHP13" s="52"/>
      <c r="PHQ13" s="52"/>
      <c r="PHR13" s="52"/>
      <c r="PHS13" s="52"/>
      <c r="PHT13" s="52"/>
      <c r="PHU13" s="52"/>
      <c r="PHV13" s="52"/>
      <c r="PHW13" s="52"/>
      <c r="PHX13" s="52"/>
      <c r="PHY13" s="52"/>
      <c r="PHZ13" s="52"/>
      <c r="PIA13" s="52"/>
      <c r="PIB13" s="52"/>
      <c r="PIC13" s="52"/>
      <c r="PID13" s="52"/>
      <c r="PIE13" s="52"/>
      <c r="PIF13" s="52"/>
      <c r="PIG13" s="52"/>
      <c r="PIH13" s="52"/>
      <c r="PII13" s="52"/>
      <c r="PIJ13" s="52"/>
      <c r="PIK13" s="52"/>
      <c r="PIL13" s="52"/>
      <c r="PIM13" s="52"/>
      <c r="PIN13" s="52"/>
      <c r="PIO13" s="52"/>
      <c r="PIP13" s="52"/>
      <c r="PIQ13" s="52"/>
      <c r="PIR13" s="52"/>
      <c r="PIS13" s="52"/>
      <c r="PIT13" s="52"/>
      <c r="PIU13" s="52"/>
      <c r="PIV13" s="52"/>
      <c r="PIW13" s="52"/>
      <c r="PIX13" s="52"/>
      <c r="PIY13" s="52"/>
      <c r="PIZ13" s="52"/>
      <c r="PJA13" s="52"/>
      <c r="PJB13" s="52"/>
      <c r="PJC13" s="52"/>
      <c r="PJD13" s="52"/>
      <c r="PJE13" s="52"/>
      <c r="PJF13" s="52"/>
      <c r="PJG13" s="52"/>
      <c r="PJH13" s="52"/>
      <c r="PJI13" s="52"/>
      <c r="PJJ13" s="52"/>
      <c r="PJK13" s="52"/>
      <c r="PJL13" s="52"/>
      <c r="PJM13" s="52"/>
      <c r="PJN13" s="52"/>
      <c r="PJO13" s="52"/>
      <c r="PJP13" s="52"/>
      <c r="PJQ13" s="52"/>
      <c r="PJR13" s="52"/>
      <c r="PJS13" s="52"/>
      <c r="PJT13" s="52"/>
      <c r="PJU13" s="52"/>
      <c r="PJV13" s="52"/>
      <c r="PJW13" s="52"/>
      <c r="PJX13" s="52"/>
      <c r="PJY13" s="52"/>
      <c r="PJZ13" s="52"/>
      <c r="PKA13" s="52"/>
      <c r="PKB13" s="52"/>
      <c r="PKC13" s="52"/>
      <c r="PKD13" s="52"/>
      <c r="PKE13" s="52"/>
      <c r="PKF13" s="52"/>
      <c r="PKG13" s="52"/>
      <c r="PKH13" s="52"/>
      <c r="PKI13" s="52"/>
      <c r="PKJ13" s="52"/>
      <c r="PKK13" s="52"/>
      <c r="PKL13" s="52"/>
      <c r="PKM13" s="52"/>
      <c r="PKN13" s="52"/>
      <c r="PKO13" s="52"/>
      <c r="PKP13" s="52"/>
      <c r="PKQ13" s="52"/>
      <c r="PKR13" s="52"/>
      <c r="PKS13" s="52"/>
      <c r="PKT13" s="52"/>
      <c r="PKU13" s="52"/>
      <c r="PKV13" s="52"/>
      <c r="PKW13" s="52"/>
      <c r="PKX13" s="52"/>
      <c r="PKY13" s="52"/>
      <c r="PKZ13" s="52"/>
      <c r="PLA13" s="52"/>
      <c r="PLB13" s="52"/>
      <c r="PLC13" s="52"/>
      <c r="PLD13" s="52"/>
      <c r="PLE13" s="52"/>
      <c r="PLF13" s="52"/>
      <c r="PLG13" s="52"/>
      <c r="PLH13" s="52"/>
      <c r="PLI13" s="52"/>
      <c r="PLJ13" s="52"/>
      <c r="PLK13" s="52"/>
      <c r="PLL13" s="52"/>
      <c r="PLM13" s="52"/>
      <c r="PLN13" s="52"/>
      <c r="PLO13" s="52"/>
      <c r="PLP13" s="52"/>
      <c r="PLQ13" s="52"/>
      <c r="PLR13" s="52"/>
      <c r="PLS13" s="52"/>
      <c r="PLT13" s="52"/>
      <c r="PLU13" s="52"/>
      <c r="PLV13" s="52"/>
      <c r="PLW13" s="52"/>
      <c r="PLX13" s="52"/>
      <c r="PLY13" s="52"/>
      <c r="PLZ13" s="52"/>
      <c r="PMA13" s="52"/>
      <c r="PMB13" s="52"/>
      <c r="PMC13" s="52"/>
      <c r="PMD13" s="52"/>
      <c r="PME13" s="52"/>
      <c r="PMF13" s="52"/>
      <c r="PMG13" s="52"/>
      <c r="PMH13" s="52"/>
      <c r="PMI13" s="52"/>
      <c r="PMJ13" s="52"/>
      <c r="PMK13" s="52"/>
      <c r="PML13" s="52"/>
      <c r="PMM13" s="52"/>
      <c r="PMN13" s="52"/>
      <c r="PMO13" s="52"/>
      <c r="PMP13" s="52"/>
      <c r="PMQ13" s="52"/>
      <c r="PMR13" s="52"/>
      <c r="PMS13" s="52"/>
      <c r="PMT13" s="52"/>
      <c r="PMU13" s="52"/>
      <c r="PMV13" s="52"/>
      <c r="PMW13" s="52"/>
      <c r="PMX13" s="52"/>
      <c r="PMY13" s="52"/>
      <c r="PMZ13" s="52"/>
      <c r="PNA13" s="52"/>
      <c r="PNB13" s="52"/>
      <c r="PNC13" s="52"/>
      <c r="PND13" s="52"/>
      <c r="PNE13" s="52"/>
      <c r="PNF13" s="52"/>
      <c r="PNG13" s="52"/>
      <c r="PNH13" s="52"/>
      <c r="PNI13" s="52"/>
      <c r="PNJ13" s="52"/>
      <c r="PNK13" s="52"/>
      <c r="PNL13" s="52"/>
      <c r="PNM13" s="52"/>
      <c r="PNN13" s="52"/>
      <c r="PNO13" s="52"/>
      <c r="PNP13" s="52"/>
      <c r="PNQ13" s="52"/>
      <c r="PNR13" s="52"/>
      <c r="PNS13" s="52"/>
      <c r="PNT13" s="52"/>
      <c r="PNU13" s="52"/>
      <c r="PNV13" s="52"/>
      <c r="PNW13" s="52"/>
      <c r="PNX13" s="52"/>
      <c r="PNY13" s="52"/>
      <c r="PNZ13" s="52"/>
      <c r="POA13" s="52"/>
      <c r="POB13" s="52"/>
      <c r="POC13" s="52"/>
      <c r="POD13" s="52"/>
      <c r="POE13" s="52"/>
      <c r="POF13" s="52"/>
      <c r="POG13" s="52"/>
      <c r="POH13" s="52"/>
      <c r="POI13" s="52"/>
      <c r="POJ13" s="52"/>
      <c r="POK13" s="52"/>
      <c r="POL13" s="52"/>
      <c r="POM13" s="52"/>
      <c r="PON13" s="52"/>
      <c r="POO13" s="52"/>
      <c r="POP13" s="52"/>
      <c r="POQ13" s="52"/>
      <c r="POR13" s="52"/>
      <c r="POS13" s="52"/>
      <c r="POT13" s="52"/>
      <c r="POU13" s="52"/>
      <c r="POV13" s="52"/>
      <c r="POW13" s="52"/>
      <c r="POX13" s="52"/>
      <c r="POY13" s="52"/>
      <c r="POZ13" s="52"/>
      <c r="PPA13" s="52"/>
      <c r="PPB13" s="52"/>
      <c r="PPC13" s="52"/>
      <c r="PPD13" s="52"/>
      <c r="PPE13" s="52"/>
      <c r="PPF13" s="52"/>
      <c r="PPG13" s="52"/>
      <c r="PPH13" s="52"/>
      <c r="PPI13" s="52"/>
      <c r="PPJ13" s="52"/>
      <c r="PPK13" s="52"/>
      <c r="PPL13" s="52"/>
      <c r="PPM13" s="52"/>
      <c r="PPN13" s="52"/>
      <c r="PPO13" s="52"/>
      <c r="PPP13" s="52"/>
      <c r="PPQ13" s="52"/>
      <c r="PPR13" s="52"/>
      <c r="PPS13" s="52"/>
      <c r="PPT13" s="52"/>
      <c r="PPU13" s="52"/>
      <c r="PPV13" s="52"/>
      <c r="PPW13" s="52"/>
      <c r="PPX13" s="52"/>
      <c r="PPY13" s="52"/>
      <c r="PPZ13" s="52"/>
      <c r="PQA13" s="52"/>
      <c r="PQB13" s="52"/>
      <c r="PQC13" s="52"/>
      <c r="PQD13" s="52"/>
      <c r="PQE13" s="52"/>
      <c r="PQF13" s="52"/>
      <c r="PQG13" s="52"/>
      <c r="PQH13" s="52"/>
      <c r="PQI13" s="52"/>
      <c r="PQJ13" s="52"/>
      <c r="PQK13" s="52"/>
      <c r="PQL13" s="52"/>
      <c r="PQM13" s="52"/>
      <c r="PQN13" s="52"/>
      <c r="PQO13" s="52"/>
      <c r="PQP13" s="52"/>
      <c r="PQQ13" s="52"/>
      <c r="PQR13" s="52"/>
      <c r="PQS13" s="52"/>
      <c r="PQT13" s="52"/>
      <c r="PQU13" s="52"/>
      <c r="PQV13" s="52"/>
      <c r="PQW13" s="52"/>
      <c r="PQX13" s="52"/>
      <c r="PQY13" s="52"/>
      <c r="PQZ13" s="52"/>
      <c r="PRA13" s="52"/>
      <c r="PRB13" s="52"/>
      <c r="PRC13" s="52"/>
      <c r="PRD13" s="52"/>
      <c r="PRE13" s="52"/>
      <c r="PRF13" s="52"/>
      <c r="PRG13" s="52"/>
      <c r="PRH13" s="52"/>
      <c r="PRI13" s="52"/>
      <c r="PRJ13" s="52"/>
      <c r="PRK13" s="52"/>
      <c r="PRL13" s="52"/>
      <c r="PRM13" s="52"/>
      <c r="PRN13" s="52"/>
      <c r="PRO13" s="52"/>
      <c r="PRP13" s="52"/>
      <c r="PRQ13" s="52"/>
      <c r="PRR13" s="52"/>
      <c r="PRS13" s="52"/>
      <c r="PRT13" s="52"/>
      <c r="PRU13" s="52"/>
      <c r="PRV13" s="52"/>
      <c r="PRW13" s="52"/>
      <c r="PRX13" s="52"/>
      <c r="PRY13" s="52"/>
      <c r="PRZ13" s="52"/>
      <c r="PSA13" s="52"/>
      <c r="PSB13" s="52"/>
      <c r="PSC13" s="52"/>
      <c r="PSD13" s="52"/>
      <c r="PSE13" s="52"/>
      <c r="PSF13" s="52"/>
      <c r="PSG13" s="52"/>
      <c r="PSH13" s="52"/>
      <c r="PSI13" s="52"/>
      <c r="PSJ13" s="52"/>
      <c r="PSK13" s="52"/>
      <c r="PSL13" s="52"/>
      <c r="PSM13" s="52"/>
      <c r="PSN13" s="52"/>
      <c r="PSO13" s="52"/>
      <c r="PSP13" s="52"/>
      <c r="PSQ13" s="52"/>
      <c r="PSR13" s="52"/>
      <c r="PSS13" s="52"/>
      <c r="PST13" s="52"/>
      <c r="PSU13" s="52"/>
      <c r="PSV13" s="52"/>
      <c r="PSW13" s="52"/>
      <c r="PSX13" s="52"/>
      <c r="PSY13" s="52"/>
      <c r="PSZ13" s="52"/>
      <c r="PTA13" s="52"/>
      <c r="PTB13" s="52"/>
      <c r="PTC13" s="52"/>
      <c r="PTD13" s="52"/>
      <c r="PTE13" s="52"/>
      <c r="PTF13" s="52"/>
      <c r="PTG13" s="52"/>
      <c r="PTH13" s="52"/>
      <c r="PTI13" s="52"/>
      <c r="PTJ13" s="52"/>
      <c r="PTK13" s="52"/>
      <c r="PTL13" s="52"/>
      <c r="PTM13" s="52"/>
      <c r="PTN13" s="52"/>
      <c r="PTO13" s="52"/>
      <c r="PTP13" s="52"/>
      <c r="PTQ13" s="52"/>
      <c r="PTR13" s="52"/>
      <c r="PTS13" s="52"/>
      <c r="PTT13" s="52"/>
      <c r="PTU13" s="52"/>
      <c r="PTV13" s="52"/>
      <c r="PTW13" s="52"/>
      <c r="PTX13" s="52"/>
      <c r="PTY13" s="52"/>
      <c r="PTZ13" s="52"/>
      <c r="PUA13" s="52"/>
      <c r="PUB13" s="52"/>
      <c r="PUC13" s="52"/>
      <c r="PUD13" s="52"/>
      <c r="PUE13" s="52"/>
      <c r="PUF13" s="52"/>
      <c r="PUG13" s="52"/>
      <c r="PUH13" s="52"/>
      <c r="PUI13" s="52"/>
      <c r="PUJ13" s="52"/>
      <c r="PUK13" s="52"/>
      <c r="PUL13" s="52"/>
      <c r="PUM13" s="52"/>
      <c r="PUN13" s="52"/>
      <c r="PUO13" s="52"/>
      <c r="PUP13" s="52"/>
      <c r="PUQ13" s="52"/>
      <c r="PUR13" s="52"/>
      <c r="PUS13" s="52"/>
      <c r="PUT13" s="52"/>
      <c r="PUU13" s="52"/>
      <c r="PUV13" s="52"/>
      <c r="PUW13" s="52"/>
      <c r="PUX13" s="52"/>
      <c r="PUY13" s="52"/>
      <c r="PUZ13" s="52"/>
      <c r="PVA13" s="52"/>
      <c r="PVB13" s="52"/>
      <c r="PVC13" s="52"/>
      <c r="PVD13" s="52"/>
      <c r="PVE13" s="52"/>
      <c r="PVF13" s="52"/>
      <c r="PVG13" s="52"/>
      <c r="PVH13" s="52"/>
      <c r="PVI13" s="52"/>
      <c r="PVJ13" s="52"/>
      <c r="PVK13" s="52"/>
      <c r="PVL13" s="52"/>
      <c r="PVM13" s="52"/>
      <c r="PVN13" s="52"/>
      <c r="PVO13" s="52"/>
      <c r="PVP13" s="52"/>
      <c r="PVQ13" s="52"/>
      <c r="PVR13" s="52"/>
      <c r="PVS13" s="52"/>
      <c r="PVT13" s="52"/>
      <c r="PVU13" s="52"/>
      <c r="PVV13" s="52"/>
      <c r="PVW13" s="52"/>
      <c r="PVX13" s="52"/>
      <c r="PVY13" s="52"/>
      <c r="PVZ13" s="52"/>
      <c r="PWA13" s="52"/>
      <c r="PWB13" s="52"/>
      <c r="PWC13" s="52"/>
      <c r="PWD13" s="52"/>
      <c r="PWE13" s="52"/>
      <c r="PWF13" s="52"/>
      <c r="PWG13" s="52"/>
      <c r="PWH13" s="52"/>
      <c r="PWI13" s="52"/>
      <c r="PWJ13" s="52"/>
      <c r="PWK13" s="52"/>
      <c r="PWL13" s="52"/>
      <c r="PWM13" s="52"/>
      <c r="PWN13" s="52"/>
      <c r="PWO13" s="52"/>
      <c r="PWP13" s="52"/>
      <c r="PWQ13" s="52"/>
      <c r="PWR13" s="52"/>
      <c r="PWS13" s="52"/>
      <c r="PWT13" s="52"/>
      <c r="PWU13" s="52"/>
      <c r="PWV13" s="52"/>
      <c r="PWW13" s="52"/>
      <c r="PWX13" s="52"/>
      <c r="PWY13" s="52"/>
      <c r="PWZ13" s="52"/>
      <c r="PXA13" s="52"/>
      <c r="PXB13" s="52"/>
      <c r="PXC13" s="52"/>
      <c r="PXD13" s="52"/>
      <c r="PXE13" s="52"/>
      <c r="PXF13" s="52"/>
      <c r="PXG13" s="52"/>
      <c r="PXH13" s="52"/>
      <c r="PXI13" s="52"/>
      <c r="PXJ13" s="52"/>
      <c r="PXK13" s="52"/>
      <c r="PXL13" s="52"/>
      <c r="PXM13" s="52"/>
      <c r="PXN13" s="52"/>
      <c r="PXO13" s="52"/>
      <c r="PXP13" s="52"/>
      <c r="PXQ13" s="52"/>
      <c r="PXR13" s="52"/>
      <c r="PXS13" s="52"/>
      <c r="PXT13" s="52"/>
      <c r="PXU13" s="52"/>
      <c r="PXV13" s="52"/>
      <c r="PXW13" s="52"/>
      <c r="PXX13" s="52"/>
      <c r="PXY13" s="52"/>
      <c r="PXZ13" s="52"/>
      <c r="PYA13" s="52"/>
      <c r="PYB13" s="52"/>
      <c r="PYC13" s="52"/>
      <c r="PYD13" s="52"/>
      <c r="PYE13" s="52"/>
      <c r="PYF13" s="52"/>
      <c r="PYG13" s="52"/>
      <c r="PYH13" s="52"/>
      <c r="PYI13" s="52"/>
      <c r="PYJ13" s="52"/>
      <c r="PYK13" s="52"/>
      <c r="PYL13" s="52"/>
      <c r="PYM13" s="52"/>
      <c r="PYN13" s="52"/>
      <c r="PYO13" s="52"/>
      <c r="PYP13" s="52"/>
      <c r="PYQ13" s="52"/>
      <c r="PYR13" s="52"/>
      <c r="PYS13" s="52"/>
      <c r="PYT13" s="52"/>
      <c r="PYU13" s="52"/>
      <c r="PYV13" s="52"/>
      <c r="PYW13" s="52"/>
      <c r="PYX13" s="52"/>
      <c r="PYY13" s="52"/>
      <c r="PYZ13" s="52"/>
      <c r="PZA13" s="52"/>
      <c r="PZB13" s="52"/>
      <c r="PZC13" s="52"/>
      <c r="PZD13" s="52"/>
      <c r="PZE13" s="52"/>
      <c r="PZF13" s="52"/>
      <c r="PZG13" s="52"/>
      <c r="PZH13" s="52"/>
      <c r="PZI13" s="52"/>
      <c r="PZJ13" s="52"/>
      <c r="PZK13" s="52"/>
      <c r="PZL13" s="52"/>
      <c r="PZM13" s="52"/>
      <c r="PZN13" s="52"/>
      <c r="PZO13" s="52"/>
      <c r="PZP13" s="52"/>
      <c r="PZQ13" s="52"/>
      <c r="PZR13" s="52"/>
      <c r="PZS13" s="52"/>
      <c r="PZT13" s="52"/>
      <c r="PZU13" s="52"/>
      <c r="PZV13" s="52"/>
      <c r="PZW13" s="52"/>
      <c r="PZX13" s="52"/>
      <c r="PZY13" s="52"/>
      <c r="PZZ13" s="52"/>
      <c r="QAA13" s="52"/>
      <c r="QAB13" s="52"/>
      <c r="QAC13" s="52"/>
      <c r="QAD13" s="52"/>
      <c r="QAE13" s="52"/>
      <c r="QAF13" s="52"/>
      <c r="QAG13" s="52"/>
      <c r="QAH13" s="52"/>
      <c r="QAI13" s="52"/>
      <c r="QAJ13" s="52"/>
      <c r="QAK13" s="52"/>
      <c r="QAL13" s="52"/>
      <c r="QAM13" s="52"/>
      <c r="QAN13" s="52"/>
      <c r="QAO13" s="52"/>
      <c r="QAP13" s="52"/>
      <c r="QAQ13" s="52"/>
      <c r="QAR13" s="52"/>
      <c r="QAS13" s="52"/>
      <c r="QAT13" s="52"/>
      <c r="QAU13" s="52"/>
      <c r="QAV13" s="52"/>
      <c r="QAW13" s="52"/>
      <c r="QAX13" s="52"/>
      <c r="QAY13" s="52"/>
      <c r="QAZ13" s="52"/>
      <c r="QBA13" s="52"/>
      <c r="QBB13" s="52"/>
      <c r="QBC13" s="52"/>
      <c r="QBD13" s="52"/>
      <c r="QBE13" s="52"/>
      <c r="QBF13" s="52"/>
      <c r="QBG13" s="52"/>
      <c r="QBH13" s="52"/>
      <c r="QBI13" s="52"/>
      <c r="QBJ13" s="52"/>
      <c r="QBK13" s="52"/>
      <c r="QBL13" s="52"/>
      <c r="QBM13" s="52"/>
      <c r="QBN13" s="52"/>
      <c r="QBO13" s="52"/>
      <c r="QBP13" s="52"/>
      <c r="QBQ13" s="52"/>
      <c r="QBR13" s="52"/>
      <c r="QBS13" s="52"/>
      <c r="QBT13" s="52"/>
      <c r="QBU13" s="52"/>
      <c r="QBV13" s="52"/>
      <c r="QBW13" s="52"/>
      <c r="QBX13" s="52"/>
      <c r="QBY13" s="52"/>
      <c r="QBZ13" s="52"/>
      <c r="QCA13" s="52"/>
      <c r="QCB13" s="52"/>
      <c r="QCC13" s="52"/>
      <c r="QCD13" s="52"/>
      <c r="QCE13" s="52"/>
      <c r="QCF13" s="52"/>
      <c r="QCG13" s="52"/>
      <c r="QCH13" s="52"/>
      <c r="QCI13" s="52"/>
      <c r="QCJ13" s="52"/>
      <c r="QCK13" s="52"/>
      <c r="QCL13" s="52"/>
      <c r="QCM13" s="52"/>
      <c r="QCN13" s="52"/>
      <c r="QCO13" s="52"/>
      <c r="QCP13" s="52"/>
      <c r="QCQ13" s="52"/>
      <c r="QCR13" s="52"/>
      <c r="QCS13" s="52"/>
      <c r="QCT13" s="52"/>
      <c r="QCU13" s="52"/>
      <c r="QCV13" s="52"/>
      <c r="QCW13" s="52"/>
      <c r="QCX13" s="52"/>
      <c r="QCY13" s="52"/>
      <c r="QCZ13" s="52"/>
      <c r="QDA13" s="52"/>
      <c r="QDB13" s="52"/>
      <c r="QDC13" s="52"/>
      <c r="QDD13" s="52"/>
      <c r="QDE13" s="52"/>
      <c r="QDF13" s="52"/>
      <c r="QDG13" s="52"/>
      <c r="QDH13" s="52"/>
      <c r="QDI13" s="52"/>
      <c r="QDJ13" s="52"/>
      <c r="QDK13" s="52"/>
      <c r="QDL13" s="52"/>
      <c r="QDM13" s="52"/>
      <c r="QDN13" s="52"/>
      <c r="QDO13" s="52"/>
      <c r="QDP13" s="52"/>
      <c r="QDQ13" s="52"/>
      <c r="QDR13" s="52"/>
      <c r="QDS13" s="52"/>
      <c r="QDT13" s="52"/>
      <c r="QDU13" s="52"/>
      <c r="QDV13" s="52"/>
      <c r="QDW13" s="52"/>
      <c r="QDX13" s="52"/>
      <c r="QDY13" s="52"/>
      <c r="QDZ13" s="52"/>
      <c r="QEA13" s="52"/>
      <c r="QEB13" s="52"/>
      <c r="QEC13" s="52"/>
      <c r="QED13" s="52"/>
      <c r="QEE13" s="52"/>
      <c r="QEF13" s="52"/>
      <c r="QEG13" s="52"/>
      <c r="QEH13" s="52"/>
      <c r="QEI13" s="52"/>
      <c r="QEJ13" s="52"/>
      <c r="QEK13" s="52"/>
      <c r="QEL13" s="52"/>
      <c r="QEM13" s="52"/>
      <c r="QEN13" s="52"/>
      <c r="QEO13" s="52"/>
      <c r="QEP13" s="52"/>
      <c r="QEQ13" s="52"/>
      <c r="QER13" s="52"/>
      <c r="QES13" s="52"/>
      <c r="QET13" s="52"/>
      <c r="QEU13" s="52"/>
      <c r="QEV13" s="52"/>
      <c r="QEW13" s="52"/>
      <c r="QEX13" s="52"/>
      <c r="QEY13" s="52"/>
      <c r="QEZ13" s="52"/>
      <c r="QFA13" s="52"/>
      <c r="QFB13" s="52"/>
      <c r="QFC13" s="52"/>
      <c r="QFD13" s="52"/>
      <c r="QFE13" s="52"/>
      <c r="QFF13" s="52"/>
      <c r="QFG13" s="52"/>
      <c r="QFH13" s="52"/>
      <c r="QFI13" s="52"/>
      <c r="QFJ13" s="52"/>
      <c r="QFK13" s="52"/>
      <c r="QFL13" s="52"/>
      <c r="QFM13" s="52"/>
      <c r="QFN13" s="52"/>
      <c r="QFO13" s="52"/>
      <c r="QFP13" s="52"/>
      <c r="QFQ13" s="52"/>
      <c r="QFR13" s="52"/>
      <c r="QFS13" s="52"/>
      <c r="QFT13" s="52"/>
      <c r="QFU13" s="52"/>
      <c r="QFV13" s="52"/>
      <c r="QFW13" s="52"/>
      <c r="QFX13" s="52"/>
      <c r="QFY13" s="52"/>
      <c r="QFZ13" s="52"/>
      <c r="QGA13" s="52"/>
      <c r="QGB13" s="52"/>
      <c r="QGC13" s="52"/>
      <c r="QGD13" s="52"/>
      <c r="QGE13" s="52"/>
      <c r="QGF13" s="52"/>
      <c r="QGG13" s="52"/>
      <c r="QGH13" s="52"/>
      <c r="QGI13" s="52"/>
      <c r="QGJ13" s="52"/>
      <c r="QGK13" s="52"/>
      <c r="QGL13" s="52"/>
      <c r="QGM13" s="52"/>
      <c r="QGN13" s="52"/>
      <c r="QGO13" s="52"/>
      <c r="QGP13" s="52"/>
      <c r="QGQ13" s="52"/>
      <c r="QGR13" s="52"/>
      <c r="QGS13" s="52"/>
      <c r="QGT13" s="52"/>
      <c r="QGU13" s="52"/>
      <c r="QGV13" s="52"/>
      <c r="QGW13" s="52"/>
      <c r="QGX13" s="52"/>
      <c r="QGY13" s="52"/>
      <c r="QGZ13" s="52"/>
      <c r="QHA13" s="52"/>
      <c r="QHB13" s="52"/>
      <c r="QHC13" s="52"/>
      <c r="QHD13" s="52"/>
      <c r="QHE13" s="52"/>
      <c r="QHF13" s="52"/>
      <c r="QHG13" s="52"/>
      <c r="QHH13" s="52"/>
      <c r="QHI13" s="52"/>
      <c r="QHJ13" s="52"/>
      <c r="QHK13" s="52"/>
      <c r="QHL13" s="52"/>
      <c r="QHM13" s="52"/>
      <c r="QHN13" s="52"/>
      <c r="QHO13" s="52"/>
      <c r="QHP13" s="52"/>
      <c r="QHQ13" s="52"/>
      <c r="QHR13" s="52"/>
      <c r="QHS13" s="52"/>
      <c r="QHT13" s="52"/>
      <c r="QHU13" s="52"/>
      <c r="QHV13" s="52"/>
      <c r="QHW13" s="52"/>
      <c r="QHX13" s="52"/>
      <c r="QHY13" s="52"/>
      <c r="QHZ13" s="52"/>
      <c r="QIA13" s="52"/>
      <c r="QIB13" s="52"/>
      <c r="QIC13" s="52"/>
      <c r="QID13" s="52"/>
      <c r="QIE13" s="52"/>
      <c r="QIF13" s="52"/>
      <c r="QIG13" s="52"/>
      <c r="QIH13" s="52"/>
      <c r="QII13" s="52"/>
      <c r="QIJ13" s="52"/>
      <c r="QIK13" s="52"/>
      <c r="QIL13" s="52"/>
      <c r="QIM13" s="52"/>
      <c r="QIN13" s="52"/>
      <c r="QIO13" s="52"/>
      <c r="QIP13" s="52"/>
      <c r="QIQ13" s="52"/>
      <c r="QIR13" s="52"/>
      <c r="QIS13" s="52"/>
      <c r="QIT13" s="52"/>
      <c r="QIU13" s="52"/>
      <c r="QIV13" s="52"/>
      <c r="QIW13" s="52"/>
      <c r="QIX13" s="52"/>
      <c r="QIY13" s="52"/>
      <c r="QIZ13" s="52"/>
      <c r="QJA13" s="52"/>
      <c r="QJB13" s="52"/>
      <c r="QJC13" s="52"/>
      <c r="QJD13" s="52"/>
      <c r="QJE13" s="52"/>
      <c r="QJF13" s="52"/>
      <c r="QJG13" s="52"/>
      <c r="QJH13" s="52"/>
      <c r="QJI13" s="52"/>
      <c r="QJJ13" s="52"/>
      <c r="QJK13" s="52"/>
      <c r="QJL13" s="52"/>
      <c r="QJM13" s="52"/>
      <c r="QJN13" s="52"/>
      <c r="QJO13" s="52"/>
      <c r="QJP13" s="52"/>
      <c r="QJQ13" s="52"/>
      <c r="QJR13" s="52"/>
      <c r="QJS13" s="52"/>
      <c r="QJT13" s="52"/>
      <c r="QJU13" s="52"/>
      <c r="QJV13" s="52"/>
      <c r="QJW13" s="52"/>
      <c r="QJX13" s="52"/>
      <c r="QJY13" s="52"/>
      <c r="QJZ13" s="52"/>
      <c r="QKA13" s="52"/>
      <c r="QKB13" s="52"/>
      <c r="QKC13" s="52"/>
      <c r="QKD13" s="52"/>
      <c r="QKE13" s="52"/>
      <c r="QKF13" s="52"/>
      <c r="QKG13" s="52"/>
      <c r="QKH13" s="52"/>
      <c r="QKI13" s="52"/>
      <c r="QKJ13" s="52"/>
      <c r="QKK13" s="52"/>
      <c r="QKL13" s="52"/>
      <c r="QKM13" s="52"/>
      <c r="QKN13" s="52"/>
      <c r="QKO13" s="52"/>
      <c r="QKP13" s="52"/>
      <c r="QKQ13" s="52"/>
      <c r="QKR13" s="52"/>
      <c r="QKS13" s="52"/>
      <c r="QKT13" s="52"/>
      <c r="QKU13" s="52"/>
      <c r="QKV13" s="52"/>
      <c r="QKW13" s="52"/>
      <c r="QKX13" s="52"/>
      <c r="QKY13" s="52"/>
      <c r="QKZ13" s="52"/>
      <c r="QLA13" s="52"/>
      <c r="QLB13" s="52"/>
      <c r="QLC13" s="52"/>
      <c r="QLD13" s="52"/>
      <c r="QLE13" s="52"/>
      <c r="QLF13" s="52"/>
      <c r="QLG13" s="52"/>
      <c r="QLH13" s="52"/>
      <c r="QLI13" s="52"/>
      <c r="QLJ13" s="52"/>
      <c r="QLK13" s="52"/>
      <c r="QLL13" s="52"/>
      <c r="QLM13" s="52"/>
      <c r="QLN13" s="52"/>
      <c r="QLO13" s="52"/>
      <c r="QLP13" s="52"/>
      <c r="QLQ13" s="52"/>
      <c r="QLR13" s="52"/>
      <c r="QLS13" s="52"/>
      <c r="QLT13" s="52"/>
      <c r="QLU13" s="52"/>
      <c r="QLV13" s="52"/>
      <c r="QLW13" s="52"/>
      <c r="QLX13" s="52"/>
      <c r="QLY13" s="52"/>
      <c r="QLZ13" s="52"/>
      <c r="QMA13" s="52"/>
      <c r="QMB13" s="52"/>
      <c r="QMC13" s="52"/>
      <c r="QMD13" s="52"/>
      <c r="QME13" s="52"/>
      <c r="QMF13" s="52"/>
      <c r="QMG13" s="52"/>
      <c r="QMH13" s="52"/>
      <c r="QMI13" s="52"/>
      <c r="QMJ13" s="52"/>
      <c r="QMK13" s="52"/>
      <c r="QML13" s="52"/>
      <c r="QMM13" s="52"/>
      <c r="QMN13" s="52"/>
      <c r="QMO13" s="52"/>
      <c r="QMP13" s="52"/>
      <c r="QMQ13" s="52"/>
      <c r="QMR13" s="52"/>
      <c r="QMS13" s="52"/>
      <c r="QMT13" s="52"/>
      <c r="QMU13" s="52"/>
      <c r="QMV13" s="52"/>
      <c r="QMW13" s="52"/>
      <c r="QMX13" s="52"/>
      <c r="QMY13" s="52"/>
      <c r="QMZ13" s="52"/>
      <c r="QNA13" s="52"/>
      <c r="QNB13" s="52"/>
      <c r="QNC13" s="52"/>
      <c r="QND13" s="52"/>
      <c r="QNE13" s="52"/>
      <c r="QNF13" s="52"/>
      <c r="QNG13" s="52"/>
      <c r="QNH13" s="52"/>
      <c r="QNI13" s="52"/>
      <c r="QNJ13" s="52"/>
      <c r="QNK13" s="52"/>
      <c r="QNL13" s="52"/>
      <c r="QNM13" s="52"/>
      <c r="QNN13" s="52"/>
      <c r="QNO13" s="52"/>
      <c r="QNP13" s="52"/>
      <c r="QNQ13" s="52"/>
      <c r="QNR13" s="52"/>
      <c r="QNS13" s="52"/>
      <c r="QNT13" s="52"/>
      <c r="QNU13" s="52"/>
      <c r="QNV13" s="52"/>
      <c r="QNW13" s="52"/>
      <c r="QNX13" s="52"/>
      <c r="QNY13" s="52"/>
      <c r="QNZ13" s="52"/>
      <c r="QOA13" s="52"/>
      <c r="QOB13" s="52"/>
      <c r="QOC13" s="52"/>
      <c r="QOD13" s="52"/>
      <c r="QOE13" s="52"/>
      <c r="QOF13" s="52"/>
      <c r="QOG13" s="52"/>
      <c r="QOH13" s="52"/>
      <c r="QOI13" s="52"/>
      <c r="QOJ13" s="52"/>
      <c r="QOK13" s="52"/>
      <c r="QOL13" s="52"/>
      <c r="QOM13" s="52"/>
      <c r="QON13" s="52"/>
      <c r="QOO13" s="52"/>
      <c r="QOP13" s="52"/>
      <c r="QOQ13" s="52"/>
      <c r="QOR13" s="52"/>
      <c r="QOS13" s="52"/>
      <c r="QOT13" s="52"/>
      <c r="QOU13" s="52"/>
      <c r="QOV13" s="52"/>
      <c r="QOW13" s="52"/>
      <c r="QOX13" s="52"/>
      <c r="QOY13" s="52"/>
      <c r="QOZ13" s="52"/>
      <c r="QPA13" s="52"/>
      <c r="QPB13" s="52"/>
      <c r="QPC13" s="52"/>
      <c r="QPD13" s="52"/>
      <c r="QPE13" s="52"/>
      <c r="QPF13" s="52"/>
      <c r="QPG13" s="52"/>
      <c r="QPH13" s="52"/>
      <c r="QPI13" s="52"/>
      <c r="QPJ13" s="52"/>
      <c r="QPK13" s="52"/>
      <c r="QPL13" s="52"/>
      <c r="QPM13" s="52"/>
      <c r="QPN13" s="52"/>
      <c r="QPO13" s="52"/>
      <c r="QPP13" s="52"/>
      <c r="QPQ13" s="52"/>
      <c r="QPR13" s="52"/>
      <c r="QPS13" s="52"/>
      <c r="QPT13" s="52"/>
      <c r="QPU13" s="52"/>
      <c r="QPV13" s="52"/>
      <c r="QPW13" s="52"/>
      <c r="QPX13" s="52"/>
      <c r="QPY13" s="52"/>
      <c r="QPZ13" s="52"/>
      <c r="QQA13" s="52"/>
      <c r="QQB13" s="52"/>
      <c r="QQC13" s="52"/>
      <c r="QQD13" s="52"/>
      <c r="QQE13" s="52"/>
      <c r="QQF13" s="52"/>
      <c r="QQG13" s="52"/>
      <c r="QQH13" s="52"/>
      <c r="QQI13" s="52"/>
      <c r="QQJ13" s="52"/>
      <c r="QQK13" s="52"/>
      <c r="QQL13" s="52"/>
      <c r="QQM13" s="52"/>
      <c r="QQN13" s="52"/>
      <c r="QQO13" s="52"/>
      <c r="QQP13" s="52"/>
      <c r="QQQ13" s="52"/>
      <c r="QQR13" s="52"/>
      <c r="QQS13" s="52"/>
      <c r="QQT13" s="52"/>
      <c r="QQU13" s="52"/>
      <c r="QQV13" s="52"/>
      <c r="QQW13" s="52"/>
      <c r="QQX13" s="52"/>
      <c r="QQY13" s="52"/>
      <c r="QQZ13" s="52"/>
      <c r="QRA13" s="52"/>
      <c r="QRB13" s="52"/>
      <c r="QRC13" s="52"/>
      <c r="QRD13" s="52"/>
      <c r="QRE13" s="52"/>
      <c r="QRF13" s="52"/>
      <c r="QRG13" s="52"/>
      <c r="QRH13" s="52"/>
      <c r="QRI13" s="52"/>
      <c r="QRJ13" s="52"/>
      <c r="QRK13" s="52"/>
      <c r="QRL13" s="52"/>
      <c r="QRM13" s="52"/>
      <c r="QRN13" s="52"/>
      <c r="QRO13" s="52"/>
      <c r="QRP13" s="52"/>
      <c r="QRQ13" s="52"/>
      <c r="QRR13" s="52"/>
      <c r="QRS13" s="52"/>
      <c r="QRT13" s="52"/>
      <c r="QRU13" s="52"/>
      <c r="QRV13" s="52"/>
      <c r="QRW13" s="52"/>
      <c r="QRX13" s="52"/>
      <c r="QRY13" s="52"/>
      <c r="QRZ13" s="52"/>
      <c r="QSA13" s="52"/>
      <c r="QSB13" s="52"/>
      <c r="QSC13" s="52"/>
      <c r="QSD13" s="52"/>
      <c r="QSE13" s="52"/>
      <c r="QSF13" s="52"/>
      <c r="QSG13" s="52"/>
      <c r="QSH13" s="52"/>
      <c r="QSI13" s="52"/>
      <c r="QSJ13" s="52"/>
      <c r="QSK13" s="52"/>
      <c r="QSL13" s="52"/>
      <c r="QSM13" s="52"/>
      <c r="QSN13" s="52"/>
      <c r="QSO13" s="52"/>
      <c r="QSP13" s="52"/>
      <c r="QSQ13" s="52"/>
      <c r="QSR13" s="52"/>
      <c r="QSS13" s="52"/>
      <c r="QST13" s="52"/>
      <c r="QSU13" s="52"/>
      <c r="QSV13" s="52"/>
      <c r="QSW13" s="52"/>
      <c r="QSX13" s="52"/>
      <c r="QSY13" s="52"/>
      <c r="QSZ13" s="52"/>
      <c r="QTA13" s="52"/>
      <c r="QTB13" s="52"/>
      <c r="QTC13" s="52"/>
      <c r="QTD13" s="52"/>
      <c r="QTE13" s="52"/>
      <c r="QTF13" s="52"/>
      <c r="QTG13" s="52"/>
      <c r="QTH13" s="52"/>
      <c r="QTI13" s="52"/>
      <c r="QTJ13" s="52"/>
      <c r="QTK13" s="52"/>
      <c r="QTL13" s="52"/>
      <c r="QTM13" s="52"/>
      <c r="QTN13" s="52"/>
      <c r="QTO13" s="52"/>
      <c r="QTP13" s="52"/>
      <c r="QTQ13" s="52"/>
      <c r="QTR13" s="52"/>
      <c r="QTS13" s="52"/>
      <c r="QTT13" s="52"/>
      <c r="QTU13" s="52"/>
      <c r="QTV13" s="52"/>
      <c r="QTW13" s="52"/>
      <c r="QTX13" s="52"/>
      <c r="QTY13" s="52"/>
      <c r="QTZ13" s="52"/>
      <c r="QUA13" s="52"/>
      <c r="QUB13" s="52"/>
      <c r="QUC13" s="52"/>
      <c r="QUD13" s="52"/>
      <c r="QUE13" s="52"/>
      <c r="QUF13" s="52"/>
      <c r="QUG13" s="52"/>
      <c r="QUH13" s="52"/>
      <c r="QUI13" s="52"/>
      <c r="QUJ13" s="52"/>
      <c r="QUK13" s="52"/>
      <c r="QUL13" s="52"/>
      <c r="QUM13" s="52"/>
      <c r="QUN13" s="52"/>
      <c r="QUO13" s="52"/>
      <c r="QUP13" s="52"/>
      <c r="QUQ13" s="52"/>
      <c r="QUR13" s="52"/>
      <c r="QUS13" s="52"/>
      <c r="QUT13" s="52"/>
      <c r="QUU13" s="52"/>
      <c r="QUV13" s="52"/>
      <c r="QUW13" s="52"/>
      <c r="QUX13" s="52"/>
      <c r="QUY13" s="52"/>
      <c r="QUZ13" s="52"/>
      <c r="QVA13" s="52"/>
      <c r="QVB13" s="52"/>
      <c r="QVC13" s="52"/>
      <c r="QVD13" s="52"/>
      <c r="QVE13" s="52"/>
      <c r="QVF13" s="52"/>
      <c r="QVG13" s="52"/>
      <c r="QVH13" s="52"/>
      <c r="QVI13" s="52"/>
      <c r="QVJ13" s="52"/>
      <c r="QVK13" s="52"/>
      <c r="QVL13" s="52"/>
      <c r="QVM13" s="52"/>
      <c r="QVN13" s="52"/>
      <c r="QVO13" s="52"/>
      <c r="QVP13" s="52"/>
      <c r="QVQ13" s="52"/>
      <c r="QVR13" s="52"/>
      <c r="QVS13" s="52"/>
      <c r="QVT13" s="52"/>
      <c r="QVU13" s="52"/>
      <c r="QVV13" s="52"/>
      <c r="QVW13" s="52"/>
      <c r="QVX13" s="52"/>
      <c r="QVY13" s="52"/>
      <c r="QVZ13" s="52"/>
      <c r="QWA13" s="52"/>
      <c r="QWB13" s="52"/>
      <c r="QWC13" s="52"/>
      <c r="QWD13" s="52"/>
      <c r="QWE13" s="52"/>
      <c r="QWF13" s="52"/>
      <c r="QWG13" s="52"/>
      <c r="QWH13" s="52"/>
      <c r="QWI13" s="52"/>
      <c r="QWJ13" s="52"/>
      <c r="QWK13" s="52"/>
      <c r="QWL13" s="52"/>
      <c r="QWM13" s="52"/>
      <c r="QWN13" s="52"/>
      <c r="QWO13" s="52"/>
      <c r="QWP13" s="52"/>
      <c r="QWQ13" s="52"/>
      <c r="QWR13" s="52"/>
      <c r="QWS13" s="52"/>
      <c r="QWT13" s="52"/>
      <c r="QWU13" s="52"/>
      <c r="QWV13" s="52"/>
      <c r="QWW13" s="52"/>
      <c r="QWX13" s="52"/>
      <c r="QWY13" s="52"/>
      <c r="QWZ13" s="52"/>
      <c r="QXA13" s="52"/>
      <c r="QXB13" s="52"/>
      <c r="QXC13" s="52"/>
      <c r="QXD13" s="52"/>
      <c r="QXE13" s="52"/>
      <c r="QXF13" s="52"/>
      <c r="QXG13" s="52"/>
      <c r="QXH13" s="52"/>
      <c r="QXI13" s="52"/>
      <c r="QXJ13" s="52"/>
      <c r="QXK13" s="52"/>
      <c r="QXL13" s="52"/>
      <c r="QXM13" s="52"/>
      <c r="QXN13" s="52"/>
      <c r="QXO13" s="52"/>
      <c r="QXP13" s="52"/>
      <c r="QXQ13" s="52"/>
      <c r="QXR13" s="52"/>
      <c r="QXS13" s="52"/>
      <c r="QXT13" s="52"/>
      <c r="QXU13" s="52"/>
      <c r="QXV13" s="52"/>
      <c r="QXW13" s="52"/>
      <c r="QXX13" s="52"/>
      <c r="QXY13" s="52"/>
      <c r="QXZ13" s="52"/>
      <c r="QYA13" s="52"/>
      <c r="QYB13" s="52"/>
      <c r="QYC13" s="52"/>
      <c r="QYD13" s="52"/>
      <c r="QYE13" s="52"/>
      <c r="QYF13" s="52"/>
      <c r="QYG13" s="52"/>
      <c r="QYH13" s="52"/>
      <c r="QYI13" s="52"/>
      <c r="QYJ13" s="52"/>
      <c r="QYK13" s="52"/>
      <c r="QYL13" s="52"/>
      <c r="QYM13" s="52"/>
      <c r="QYN13" s="52"/>
      <c r="QYO13" s="52"/>
      <c r="QYP13" s="52"/>
      <c r="QYQ13" s="52"/>
      <c r="QYR13" s="52"/>
      <c r="QYS13" s="52"/>
      <c r="QYT13" s="52"/>
      <c r="QYU13" s="52"/>
      <c r="QYV13" s="52"/>
      <c r="QYW13" s="52"/>
      <c r="QYX13" s="52"/>
      <c r="QYY13" s="52"/>
      <c r="QYZ13" s="52"/>
      <c r="QZA13" s="52"/>
      <c r="QZB13" s="52"/>
      <c r="QZC13" s="52"/>
      <c r="QZD13" s="52"/>
      <c r="QZE13" s="52"/>
      <c r="QZF13" s="52"/>
      <c r="QZG13" s="52"/>
      <c r="QZH13" s="52"/>
      <c r="QZI13" s="52"/>
      <c r="QZJ13" s="52"/>
      <c r="QZK13" s="52"/>
      <c r="QZL13" s="52"/>
      <c r="QZM13" s="52"/>
      <c r="QZN13" s="52"/>
      <c r="QZO13" s="52"/>
      <c r="QZP13" s="52"/>
      <c r="QZQ13" s="52"/>
      <c r="QZR13" s="52"/>
      <c r="QZS13" s="52"/>
      <c r="QZT13" s="52"/>
      <c r="QZU13" s="52"/>
      <c r="QZV13" s="52"/>
      <c r="QZW13" s="52"/>
      <c r="QZX13" s="52"/>
      <c r="QZY13" s="52"/>
      <c r="QZZ13" s="52"/>
      <c r="RAA13" s="52"/>
      <c r="RAB13" s="52"/>
      <c r="RAC13" s="52"/>
      <c r="RAD13" s="52"/>
      <c r="RAE13" s="52"/>
      <c r="RAF13" s="52"/>
      <c r="RAG13" s="52"/>
      <c r="RAH13" s="52"/>
      <c r="RAI13" s="52"/>
      <c r="RAJ13" s="52"/>
      <c r="RAK13" s="52"/>
      <c r="RAL13" s="52"/>
      <c r="RAM13" s="52"/>
      <c r="RAN13" s="52"/>
      <c r="RAO13" s="52"/>
      <c r="RAP13" s="52"/>
      <c r="RAQ13" s="52"/>
      <c r="RAR13" s="52"/>
      <c r="RAS13" s="52"/>
      <c r="RAT13" s="52"/>
      <c r="RAU13" s="52"/>
      <c r="RAV13" s="52"/>
      <c r="RAW13" s="52"/>
      <c r="RAX13" s="52"/>
      <c r="RAY13" s="52"/>
      <c r="RAZ13" s="52"/>
      <c r="RBA13" s="52"/>
      <c r="RBB13" s="52"/>
      <c r="RBC13" s="52"/>
      <c r="RBD13" s="52"/>
      <c r="RBE13" s="52"/>
      <c r="RBF13" s="52"/>
      <c r="RBG13" s="52"/>
      <c r="RBH13" s="52"/>
      <c r="RBI13" s="52"/>
      <c r="RBJ13" s="52"/>
      <c r="RBK13" s="52"/>
      <c r="RBL13" s="52"/>
      <c r="RBM13" s="52"/>
      <c r="RBN13" s="52"/>
      <c r="RBO13" s="52"/>
      <c r="RBP13" s="52"/>
      <c r="RBQ13" s="52"/>
      <c r="RBR13" s="52"/>
      <c r="RBS13" s="52"/>
      <c r="RBT13" s="52"/>
      <c r="RBU13" s="52"/>
      <c r="RBV13" s="52"/>
      <c r="RBW13" s="52"/>
      <c r="RBX13" s="52"/>
      <c r="RBY13" s="52"/>
      <c r="RBZ13" s="52"/>
      <c r="RCA13" s="52"/>
      <c r="RCB13" s="52"/>
      <c r="RCC13" s="52"/>
      <c r="RCD13" s="52"/>
      <c r="RCE13" s="52"/>
      <c r="RCF13" s="52"/>
      <c r="RCG13" s="52"/>
      <c r="RCH13" s="52"/>
      <c r="RCI13" s="52"/>
      <c r="RCJ13" s="52"/>
      <c r="RCK13" s="52"/>
      <c r="RCL13" s="52"/>
      <c r="RCM13" s="52"/>
      <c r="RCN13" s="52"/>
      <c r="RCO13" s="52"/>
      <c r="RCP13" s="52"/>
      <c r="RCQ13" s="52"/>
      <c r="RCR13" s="52"/>
      <c r="RCS13" s="52"/>
      <c r="RCT13" s="52"/>
      <c r="RCU13" s="52"/>
      <c r="RCV13" s="52"/>
      <c r="RCW13" s="52"/>
      <c r="RCX13" s="52"/>
      <c r="RCY13" s="52"/>
      <c r="RCZ13" s="52"/>
      <c r="RDA13" s="52"/>
      <c r="RDB13" s="52"/>
      <c r="RDC13" s="52"/>
      <c r="RDD13" s="52"/>
      <c r="RDE13" s="52"/>
      <c r="RDF13" s="52"/>
      <c r="RDG13" s="52"/>
      <c r="RDH13" s="52"/>
      <c r="RDI13" s="52"/>
      <c r="RDJ13" s="52"/>
      <c r="RDK13" s="52"/>
      <c r="RDL13" s="52"/>
      <c r="RDM13" s="52"/>
      <c r="RDN13" s="52"/>
      <c r="RDO13" s="52"/>
      <c r="RDP13" s="52"/>
      <c r="RDQ13" s="52"/>
      <c r="RDR13" s="52"/>
      <c r="RDS13" s="52"/>
      <c r="RDT13" s="52"/>
      <c r="RDU13" s="52"/>
      <c r="RDV13" s="52"/>
      <c r="RDW13" s="52"/>
      <c r="RDX13" s="52"/>
      <c r="RDY13" s="52"/>
      <c r="RDZ13" s="52"/>
      <c r="REA13" s="52"/>
      <c r="REB13" s="52"/>
      <c r="REC13" s="52"/>
      <c r="RED13" s="52"/>
      <c r="REE13" s="52"/>
      <c r="REF13" s="52"/>
      <c r="REG13" s="52"/>
      <c r="REH13" s="52"/>
      <c r="REI13" s="52"/>
      <c r="REJ13" s="52"/>
      <c r="REK13" s="52"/>
      <c r="REL13" s="52"/>
      <c r="REM13" s="52"/>
      <c r="REN13" s="52"/>
      <c r="REO13" s="52"/>
      <c r="REP13" s="52"/>
      <c r="REQ13" s="52"/>
      <c r="RER13" s="52"/>
      <c r="RES13" s="52"/>
      <c r="RET13" s="52"/>
      <c r="REU13" s="52"/>
      <c r="REV13" s="52"/>
      <c r="REW13" s="52"/>
      <c r="REX13" s="52"/>
      <c r="REY13" s="52"/>
      <c r="REZ13" s="52"/>
      <c r="RFA13" s="52"/>
      <c r="RFB13" s="52"/>
      <c r="RFC13" s="52"/>
      <c r="RFD13" s="52"/>
      <c r="RFE13" s="52"/>
      <c r="RFF13" s="52"/>
      <c r="RFG13" s="52"/>
      <c r="RFH13" s="52"/>
      <c r="RFI13" s="52"/>
      <c r="RFJ13" s="52"/>
      <c r="RFK13" s="52"/>
      <c r="RFL13" s="52"/>
      <c r="RFM13" s="52"/>
      <c r="RFN13" s="52"/>
      <c r="RFO13" s="52"/>
      <c r="RFP13" s="52"/>
      <c r="RFQ13" s="52"/>
      <c r="RFR13" s="52"/>
      <c r="RFS13" s="52"/>
      <c r="RFT13" s="52"/>
      <c r="RFU13" s="52"/>
      <c r="RFV13" s="52"/>
      <c r="RFW13" s="52"/>
      <c r="RFX13" s="52"/>
      <c r="RFY13" s="52"/>
      <c r="RFZ13" s="52"/>
      <c r="RGA13" s="52"/>
      <c r="RGB13" s="52"/>
      <c r="RGC13" s="52"/>
      <c r="RGD13" s="52"/>
      <c r="RGE13" s="52"/>
      <c r="RGF13" s="52"/>
      <c r="RGG13" s="52"/>
      <c r="RGH13" s="52"/>
      <c r="RGI13" s="52"/>
      <c r="RGJ13" s="52"/>
      <c r="RGK13" s="52"/>
      <c r="RGL13" s="52"/>
      <c r="RGM13" s="52"/>
      <c r="RGN13" s="52"/>
      <c r="RGO13" s="52"/>
      <c r="RGP13" s="52"/>
      <c r="RGQ13" s="52"/>
      <c r="RGR13" s="52"/>
      <c r="RGS13" s="52"/>
      <c r="RGT13" s="52"/>
      <c r="RGU13" s="52"/>
      <c r="RGV13" s="52"/>
      <c r="RGW13" s="52"/>
      <c r="RGX13" s="52"/>
      <c r="RGY13" s="52"/>
      <c r="RGZ13" s="52"/>
      <c r="RHA13" s="52"/>
      <c r="RHB13" s="52"/>
      <c r="RHC13" s="52"/>
      <c r="RHD13" s="52"/>
      <c r="RHE13" s="52"/>
      <c r="RHF13" s="52"/>
      <c r="RHG13" s="52"/>
      <c r="RHH13" s="52"/>
      <c r="RHI13" s="52"/>
      <c r="RHJ13" s="52"/>
      <c r="RHK13" s="52"/>
      <c r="RHL13" s="52"/>
      <c r="RHM13" s="52"/>
      <c r="RHN13" s="52"/>
      <c r="RHO13" s="52"/>
      <c r="RHP13" s="52"/>
      <c r="RHQ13" s="52"/>
      <c r="RHR13" s="52"/>
      <c r="RHS13" s="52"/>
      <c r="RHT13" s="52"/>
      <c r="RHU13" s="52"/>
      <c r="RHV13" s="52"/>
      <c r="RHW13" s="52"/>
      <c r="RHX13" s="52"/>
      <c r="RHY13" s="52"/>
      <c r="RHZ13" s="52"/>
      <c r="RIA13" s="52"/>
      <c r="RIB13" s="52"/>
      <c r="RIC13" s="52"/>
      <c r="RID13" s="52"/>
      <c r="RIE13" s="52"/>
      <c r="RIF13" s="52"/>
      <c r="RIG13" s="52"/>
      <c r="RIH13" s="52"/>
      <c r="RII13" s="52"/>
      <c r="RIJ13" s="52"/>
      <c r="RIK13" s="52"/>
      <c r="RIL13" s="52"/>
      <c r="RIM13" s="52"/>
      <c r="RIN13" s="52"/>
      <c r="RIO13" s="52"/>
      <c r="RIP13" s="52"/>
      <c r="RIQ13" s="52"/>
      <c r="RIR13" s="52"/>
      <c r="RIS13" s="52"/>
      <c r="RIT13" s="52"/>
      <c r="RIU13" s="52"/>
      <c r="RIV13" s="52"/>
      <c r="RIW13" s="52"/>
      <c r="RIX13" s="52"/>
      <c r="RIY13" s="52"/>
      <c r="RIZ13" s="52"/>
      <c r="RJA13" s="52"/>
      <c r="RJB13" s="52"/>
      <c r="RJC13" s="52"/>
      <c r="RJD13" s="52"/>
      <c r="RJE13" s="52"/>
      <c r="RJF13" s="52"/>
      <c r="RJG13" s="52"/>
      <c r="RJH13" s="52"/>
      <c r="RJI13" s="52"/>
      <c r="RJJ13" s="52"/>
      <c r="RJK13" s="52"/>
      <c r="RJL13" s="52"/>
      <c r="RJM13" s="52"/>
      <c r="RJN13" s="52"/>
      <c r="RJO13" s="52"/>
      <c r="RJP13" s="52"/>
      <c r="RJQ13" s="52"/>
      <c r="RJR13" s="52"/>
      <c r="RJS13" s="52"/>
      <c r="RJT13" s="52"/>
      <c r="RJU13" s="52"/>
      <c r="RJV13" s="52"/>
      <c r="RJW13" s="52"/>
      <c r="RJX13" s="52"/>
      <c r="RJY13" s="52"/>
      <c r="RJZ13" s="52"/>
      <c r="RKA13" s="52"/>
      <c r="RKB13" s="52"/>
      <c r="RKC13" s="52"/>
      <c r="RKD13" s="52"/>
      <c r="RKE13" s="52"/>
      <c r="RKF13" s="52"/>
      <c r="RKG13" s="52"/>
      <c r="RKH13" s="52"/>
      <c r="RKI13" s="52"/>
      <c r="RKJ13" s="52"/>
      <c r="RKK13" s="52"/>
      <c r="RKL13" s="52"/>
      <c r="RKM13" s="52"/>
      <c r="RKN13" s="52"/>
      <c r="RKO13" s="52"/>
      <c r="RKP13" s="52"/>
      <c r="RKQ13" s="52"/>
      <c r="RKR13" s="52"/>
      <c r="RKS13" s="52"/>
      <c r="RKT13" s="52"/>
      <c r="RKU13" s="52"/>
      <c r="RKV13" s="52"/>
      <c r="RKW13" s="52"/>
      <c r="RKX13" s="52"/>
      <c r="RKY13" s="52"/>
      <c r="RKZ13" s="52"/>
      <c r="RLA13" s="52"/>
      <c r="RLB13" s="52"/>
      <c r="RLC13" s="52"/>
      <c r="RLD13" s="52"/>
      <c r="RLE13" s="52"/>
      <c r="RLF13" s="52"/>
      <c r="RLG13" s="52"/>
      <c r="RLH13" s="52"/>
      <c r="RLI13" s="52"/>
      <c r="RLJ13" s="52"/>
      <c r="RLK13" s="52"/>
      <c r="RLL13" s="52"/>
      <c r="RLM13" s="52"/>
      <c r="RLN13" s="52"/>
      <c r="RLO13" s="52"/>
      <c r="RLP13" s="52"/>
      <c r="RLQ13" s="52"/>
      <c r="RLR13" s="52"/>
      <c r="RLS13" s="52"/>
      <c r="RLT13" s="52"/>
      <c r="RLU13" s="52"/>
      <c r="RLV13" s="52"/>
      <c r="RLW13" s="52"/>
      <c r="RLX13" s="52"/>
      <c r="RLY13" s="52"/>
      <c r="RLZ13" s="52"/>
      <c r="RMA13" s="52"/>
      <c r="RMB13" s="52"/>
      <c r="RMC13" s="52"/>
      <c r="RMD13" s="52"/>
      <c r="RME13" s="52"/>
      <c r="RMF13" s="52"/>
      <c r="RMG13" s="52"/>
      <c r="RMH13" s="52"/>
      <c r="RMI13" s="52"/>
      <c r="RMJ13" s="52"/>
      <c r="RMK13" s="52"/>
      <c r="RML13" s="52"/>
      <c r="RMM13" s="52"/>
      <c r="RMN13" s="52"/>
      <c r="RMO13" s="52"/>
      <c r="RMP13" s="52"/>
      <c r="RMQ13" s="52"/>
      <c r="RMR13" s="52"/>
      <c r="RMS13" s="52"/>
      <c r="RMT13" s="52"/>
      <c r="RMU13" s="52"/>
      <c r="RMV13" s="52"/>
      <c r="RMW13" s="52"/>
      <c r="RMX13" s="52"/>
      <c r="RMY13" s="52"/>
      <c r="RMZ13" s="52"/>
      <c r="RNA13" s="52"/>
      <c r="RNB13" s="52"/>
      <c r="RNC13" s="52"/>
      <c r="RND13" s="52"/>
      <c r="RNE13" s="52"/>
      <c r="RNF13" s="52"/>
      <c r="RNG13" s="52"/>
      <c r="RNH13" s="52"/>
      <c r="RNI13" s="52"/>
      <c r="RNJ13" s="52"/>
      <c r="RNK13" s="52"/>
      <c r="RNL13" s="52"/>
      <c r="RNM13" s="52"/>
      <c r="RNN13" s="52"/>
      <c r="RNO13" s="52"/>
      <c r="RNP13" s="52"/>
      <c r="RNQ13" s="52"/>
      <c r="RNR13" s="52"/>
      <c r="RNS13" s="52"/>
      <c r="RNT13" s="52"/>
      <c r="RNU13" s="52"/>
      <c r="RNV13" s="52"/>
      <c r="RNW13" s="52"/>
      <c r="RNX13" s="52"/>
      <c r="RNY13" s="52"/>
      <c r="RNZ13" s="52"/>
      <c r="ROA13" s="52"/>
      <c r="ROB13" s="52"/>
      <c r="ROC13" s="52"/>
      <c r="ROD13" s="52"/>
      <c r="ROE13" s="52"/>
      <c r="ROF13" s="52"/>
      <c r="ROG13" s="52"/>
      <c r="ROH13" s="52"/>
      <c r="ROI13" s="52"/>
      <c r="ROJ13" s="52"/>
      <c r="ROK13" s="52"/>
      <c r="ROL13" s="52"/>
      <c r="ROM13" s="52"/>
      <c r="RON13" s="52"/>
      <c r="ROO13" s="52"/>
      <c r="ROP13" s="52"/>
      <c r="ROQ13" s="52"/>
      <c r="ROR13" s="52"/>
      <c r="ROS13" s="52"/>
      <c r="ROT13" s="52"/>
      <c r="ROU13" s="52"/>
      <c r="ROV13" s="52"/>
      <c r="ROW13" s="52"/>
      <c r="ROX13" s="52"/>
      <c r="ROY13" s="52"/>
      <c r="ROZ13" s="52"/>
      <c r="RPA13" s="52"/>
      <c r="RPB13" s="52"/>
      <c r="RPC13" s="52"/>
      <c r="RPD13" s="52"/>
      <c r="RPE13" s="52"/>
      <c r="RPF13" s="52"/>
      <c r="RPG13" s="52"/>
      <c r="RPH13" s="52"/>
      <c r="RPI13" s="52"/>
      <c r="RPJ13" s="52"/>
      <c r="RPK13" s="52"/>
      <c r="RPL13" s="52"/>
      <c r="RPM13" s="52"/>
      <c r="RPN13" s="52"/>
      <c r="RPO13" s="52"/>
      <c r="RPP13" s="52"/>
      <c r="RPQ13" s="52"/>
      <c r="RPR13" s="52"/>
      <c r="RPS13" s="52"/>
      <c r="RPT13" s="52"/>
      <c r="RPU13" s="52"/>
      <c r="RPV13" s="52"/>
      <c r="RPW13" s="52"/>
      <c r="RPX13" s="52"/>
      <c r="RPY13" s="52"/>
      <c r="RPZ13" s="52"/>
      <c r="RQA13" s="52"/>
      <c r="RQB13" s="52"/>
      <c r="RQC13" s="52"/>
      <c r="RQD13" s="52"/>
      <c r="RQE13" s="52"/>
      <c r="RQF13" s="52"/>
      <c r="RQG13" s="52"/>
      <c r="RQH13" s="52"/>
      <c r="RQI13" s="52"/>
      <c r="RQJ13" s="52"/>
      <c r="RQK13" s="52"/>
      <c r="RQL13" s="52"/>
      <c r="RQM13" s="52"/>
      <c r="RQN13" s="52"/>
      <c r="RQO13" s="52"/>
      <c r="RQP13" s="52"/>
      <c r="RQQ13" s="52"/>
      <c r="RQR13" s="52"/>
      <c r="RQS13" s="52"/>
      <c r="RQT13" s="52"/>
      <c r="RQU13" s="52"/>
      <c r="RQV13" s="52"/>
      <c r="RQW13" s="52"/>
      <c r="RQX13" s="52"/>
      <c r="RQY13" s="52"/>
      <c r="RQZ13" s="52"/>
      <c r="RRA13" s="52"/>
      <c r="RRB13" s="52"/>
      <c r="RRC13" s="52"/>
      <c r="RRD13" s="52"/>
      <c r="RRE13" s="52"/>
      <c r="RRF13" s="52"/>
      <c r="RRG13" s="52"/>
      <c r="RRH13" s="52"/>
      <c r="RRI13" s="52"/>
      <c r="RRJ13" s="52"/>
      <c r="RRK13" s="52"/>
      <c r="RRL13" s="52"/>
      <c r="RRM13" s="52"/>
      <c r="RRN13" s="52"/>
      <c r="RRO13" s="52"/>
      <c r="RRP13" s="52"/>
      <c r="RRQ13" s="52"/>
      <c r="RRR13" s="52"/>
      <c r="RRS13" s="52"/>
      <c r="RRT13" s="52"/>
      <c r="RRU13" s="52"/>
      <c r="RRV13" s="52"/>
      <c r="RRW13" s="52"/>
      <c r="RRX13" s="52"/>
      <c r="RRY13" s="52"/>
      <c r="RRZ13" s="52"/>
      <c r="RSA13" s="52"/>
      <c r="RSB13" s="52"/>
      <c r="RSC13" s="52"/>
      <c r="RSD13" s="52"/>
      <c r="RSE13" s="52"/>
      <c r="RSF13" s="52"/>
      <c r="RSG13" s="52"/>
      <c r="RSH13" s="52"/>
      <c r="RSI13" s="52"/>
      <c r="RSJ13" s="52"/>
      <c r="RSK13" s="52"/>
      <c r="RSL13" s="52"/>
      <c r="RSM13" s="52"/>
      <c r="RSN13" s="52"/>
      <c r="RSO13" s="52"/>
      <c r="RSP13" s="52"/>
      <c r="RSQ13" s="52"/>
      <c r="RSR13" s="52"/>
      <c r="RSS13" s="52"/>
      <c r="RST13" s="52"/>
      <c r="RSU13" s="52"/>
      <c r="RSV13" s="52"/>
      <c r="RSW13" s="52"/>
      <c r="RSX13" s="52"/>
      <c r="RSY13" s="52"/>
      <c r="RSZ13" s="52"/>
      <c r="RTA13" s="52"/>
      <c r="RTB13" s="52"/>
      <c r="RTC13" s="52"/>
      <c r="RTD13" s="52"/>
      <c r="RTE13" s="52"/>
      <c r="RTF13" s="52"/>
      <c r="RTG13" s="52"/>
      <c r="RTH13" s="52"/>
      <c r="RTI13" s="52"/>
      <c r="RTJ13" s="52"/>
      <c r="RTK13" s="52"/>
      <c r="RTL13" s="52"/>
      <c r="RTM13" s="52"/>
      <c r="RTN13" s="52"/>
      <c r="RTO13" s="52"/>
      <c r="RTP13" s="52"/>
      <c r="RTQ13" s="52"/>
      <c r="RTR13" s="52"/>
      <c r="RTS13" s="52"/>
      <c r="RTT13" s="52"/>
      <c r="RTU13" s="52"/>
      <c r="RTV13" s="52"/>
      <c r="RTW13" s="52"/>
      <c r="RTX13" s="52"/>
      <c r="RTY13" s="52"/>
      <c r="RTZ13" s="52"/>
      <c r="RUA13" s="52"/>
      <c r="RUB13" s="52"/>
      <c r="RUC13" s="52"/>
      <c r="RUD13" s="52"/>
      <c r="RUE13" s="52"/>
      <c r="RUF13" s="52"/>
      <c r="RUG13" s="52"/>
      <c r="RUH13" s="52"/>
      <c r="RUI13" s="52"/>
      <c r="RUJ13" s="52"/>
      <c r="RUK13" s="52"/>
      <c r="RUL13" s="52"/>
      <c r="RUM13" s="52"/>
      <c r="RUN13" s="52"/>
      <c r="RUO13" s="52"/>
      <c r="RUP13" s="52"/>
      <c r="RUQ13" s="52"/>
      <c r="RUR13" s="52"/>
      <c r="RUS13" s="52"/>
      <c r="RUT13" s="52"/>
      <c r="RUU13" s="52"/>
      <c r="RUV13" s="52"/>
      <c r="RUW13" s="52"/>
      <c r="RUX13" s="52"/>
      <c r="RUY13" s="52"/>
      <c r="RUZ13" s="52"/>
      <c r="RVA13" s="52"/>
      <c r="RVB13" s="52"/>
      <c r="RVC13" s="52"/>
      <c r="RVD13" s="52"/>
      <c r="RVE13" s="52"/>
      <c r="RVF13" s="52"/>
      <c r="RVG13" s="52"/>
      <c r="RVH13" s="52"/>
      <c r="RVI13" s="52"/>
      <c r="RVJ13" s="52"/>
      <c r="RVK13" s="52"/>
      <c r="RVL13" s="52"/>
      <c r="RVM13" s="52"/>
      <c r="RVN13" s="52"/>
      <c r="RVO13" s="52"/>
      <c r="RVP13" s="52"/>
      <c r="RVQ13" s="52"/>
      <c r="RVR13" s="52"/>
      <c r="RVS13" s="52"/>
      <c r="RVT13" s="52"/>
      <c r="RVU13" s="52"/>
      <c r="RVV13" s="52"/>
      <c r="RVW13" s="52"/>
      <c r="RVX13" s="52"/>
      <c r="RVY13" s="52"/>
      <c r="RVZ13" s="52"/>
      <c r="RWA13" s="52"/>
      <c r="RWB13" s="52"/>
      <c r="RWC13" s="52"/>
      <c r="RWD13" s="52"/>
      <c r="RWE13" s="52"/>
      <c r="RWF13" s="52"/>
      <c r="RWG13" s="52"/>
      <c r="RWH13" s="52"/>
      <c r="RWI13" s="52"/>
      <c r="RWJ13" s="52"/>
      <c r="RWK13" s="52"/>
      <c r="RWL13" s="52"/>
      <c r="RWM13" s="52"/>
      <c r="RWN13" s="52"/>
      <c r="RWO13" s="52"/>
      <c r="RWP13" s="52"/>
      <c r="RWQ13" s="52"/>
      <c r="RWR13" s="52"/>
      <c r="RWS13" s="52"/>
      <c r="RWT13" s="52"/>
      <c r="RWU13" s="52"/>
      <c r="RWV13" s="52"/>
      <c r="RWW13" s="52"/>
      <c r="RWX13" s="52"/>
      <c r="RWY13" s="52"/>
      <c r="RWZ13" s="52"/>
      <c r="RXA13" s="52"/>
      <c r="RXB13" s="52"/>
      <c r="RXC13" s="52"/>
      <c r="RXD13" s="52"/>
      <c r="RXE13" s="52"/>
      <c r="RXF13" s="52"/>
      <c r="RXG13" s="52"/>
      <c r="RXH13" s="52"/>
      <c r="RXI13" s="52"/>
      <c r="RXJ13" s="52"/>
      <c r="RXK13" s="52"/>
      <c r="RXL13" s="52"/>
      <c r="RXM13" s="52"/>
      <c r="RXN13" s="52"/>
      <c r="RXO13" s="52"/>
      <c r="RXP13" s="52"/>
      <c r="RXQ13" s="52"/>
      <c r="RXR13" s="52"/>
      <c r="RXS13" s="52"/>
      <c r="RXT13" s="52"/>
      <c r="RXU13" s="52"/>
      <c r="RXV13" s="52"/>
      <c r="RXW13" s="52"/>
      <c r="RXX13" s="52"/>
      <c r="RXY13" s="52"/>
      <c r="RXZ13" s="52"/>
      <c r="RYA13" s="52"/>
      <c r="RYB13" s="52"/>
      <c r="RYC13" s="52"/>
      <c r="RYD13" s="52"/>
      <c r="RYE13" s="52"/>
      <c r="RYF13" s="52"/>
      <c r="RYG13" s="52"/>
      <c r="RYH13" s="52"/>
      <c r="RYI13" s="52"/>
      <c r="RYJ13" s="52"/>
      <c r="RYK13" s="52"/>
      <c r="RYL13" s="52"/>
      <c r="RYM13" s="52"/>
      <c r="RYN13" s="52"/>
      <c r="RYO13" s="52"/>
      <c r="RYP13" s="52"/>
      <c r="RYQ13" s="52"/>
      <c r="RYR13" s="52"/>
      <c r="RYS13" s="52"/>
      <c r="RYT13" s="52"/>
      <c r="RYU13" s="52"/>
      <c r="RYV13" s="52"/>
      <c r="RYW13" s="52"/>
      <c r="RYX13" s="52"/>
      <c r="RYY13" s="52"/>
      <c r="RYZ13" s="52"/>
      <c r="RZA13" s="52"/>
      <c r="RZB13" s="52"/>
      <c r="RZC13" s="52"/>
      <c r="RZD13" s="52"/>
      <c r="RZE13" s="52"/>
      <c r="RZF13" s="52"/>
      <c r="RZG13" s="52"/>
      <c r="RZH13" s="52"/>
      <c r="RZI13" s="52"/>
      <c r="RZJ13" s="52"/>
      <c r="RZK13" s="52"/>
      <c r="RZL13" s="52"/>
      <c r="RZM13" s="52"/>
      <c r="RZN13" s="52"/>
      <c r="RZO13" s="52"/>
      <c r="RZP13" s="52"/>
      <c r="RZQ13" s="52"/>
      <c r="RZR13" s="52"/>
      <c r="RZS13" s="52"/>
      <c r="RZT13" s="52"/>
      <c r="RZU13" s="52"/>
      <c r="RZV13" s="52"/>
      <c r="RZW13" s="52"/>
      <c r="RZX13" s="52"/>
      <c r="RZY13" s="52"/>
      <c r="RZZ13" s="52"/>
      <c r="SAA13" s="52"/>
      <c r="SAB13" s="52"/>
      <c r="SAC13" s="52"/>
      <c r="SAD13" s="52"/>
      <c r="SAE13" s="52"/>
      <c r="SAF13" s="52"/>
      <c r="SAG13" s="52"/>
      <c r="SAH13" s="52"/>
      <c r="SAI13" s="52"/>
      <c r="SAJ13" s="52"/>
      <c r="SAK13" s="52"/>
      <c r="SAL13" s="52"/>
      <c r="SAM13" s="52"/>
      <c r="SAN13" s="52"/>
      <c r="SAO13" s="52"/>
      <c r="SAP13" s="52"/>
      <c r="SAQ13" s="52"/>
      <c r="SAR13" s="52"/>
      <c r="SAS13" s="52"/>
      <c r="SAT13" s="52"/>
      <c r="SAU13" s="52"/>
      <c r="SAV13" s="52"/>
      <c r="SAW13" s="52"/>
      <c r="SAX13" s="52"/>
      <c r="SAY13" s="52"/>
      <c r="SAZ13" s="52"/>
      <c r="SBA13" s="52"/>
      <c r="SBB13" s="52"/>
      <c r="SBC13" s="52"/>
      <c r="SBD13" s="52"/>
      <c r="SBE13" s="52"/>
      <c r="SBF13" s="52"/>
      <c r="SBG13" s="52"/>
      <c r="SBH13" s="52"/>
      <c r="SBI13" s="52"/>
      <c r="SBJ13" s="52"/>
      <c r="SBK13" s="52"/>
      <c r="SBL13" s="52"/>
      <c r="SBM13" s="52"/>
      <c r="SBN13" s="52"/>
      <c r="SBO13" s="52"/>
      <c r="SBP13" s="52"/>
      <c r="SBQ13" s="52"/>
      <c r="SBR13" s="52"/>
      <c r="SBS13" s="52"/>
      <c r="SBT13" s="52"/>
      <c r="SBU13" s="52"/>
      <c r="SBV13" s="52"/>
      <c r="SBW13" s="52"/>
      <c r="SBX13" s="52"/>
      <c r="SBY13" s="52"/>
      <c r="SBZ13" s="52"/>
      <c r="SCA13" s="52"/>
      <c r="SCB13" s="52"/>
      <c r="SCC13" s="52"/>
      <c r="SCD13" s="52"/>
      <c r="SCE13" s="52"/>
      <c r="SCF13" s="52"/>
      <c r="SCG13" s="52"/>
      <c r="SCH13" s="52"/>
      <c r="SCI13" s="52"/>
      <c r="SCJ13" s="52"/>
      <c r="SCK13" s="52"/>
      <c r="SCL13" s="52"/>
      <c r="SCM13" s="52"/>
      <c r="SCN13" s="52"/>
      <c r="SCO13" s="52"/>
      <c r="SCP13" s="52"/>
      <c r="SCQ13" s="52"/>
      <c r="SCR13" s="52"/>
      <c r="SCS13" s="52"/>
      <c r="SCT13" s="52"/>
      <c r="SCU13" s="52"/>
      <c r="SCV13" s="52"/>
      <c r="SCW13" s="52"/>
      <c r="SCX13" s="52"/>
      <c r="SCY13" s="52"/>
      <c r="SCZ13" s="52"/>
      <c r="SDA13" s="52"/>
      <c r="SDB13" s="52"/>
      <c r="SDC13" s="52"/>
      <c r="SDD13" s="52"/>
      <c r="SDE13" s="52"/>
      <c r="SDF13" s="52"/>
      <c r="SDG13" s="52"/>
      <c r="SDH13" s="52"/>
      <c r="SDI13" s="52"/>
      <c r="SDJ13" s="52"/>
      <c r="SDK13" s="52"/>
      <c r="SDL13" s="52"/>
      <c r="SDM13" s="52"/>
      <c r="SDN13" s="52"/>
      <c r="SDO13" s="52"/>
      <c r="SDP13" s="52"/>
      <c r="SDQ13" s="52"/>
      <c r="SDR13" s="52"/>
      <c r="SDS13" s="52"/>
      <c r="SDT13" s="52"/>
      <c r="SDU13" s="52"/>
      <c r="SDV13" s="52"/>
      <c r="SDW13" s="52"/>
      <c r="SDX13" s="52"/>
      <c r="SDY13" s="52"/>
      <c r="SDZ13" s="52"/>
      <c r="SEA13" s="52"/>
      <c r="SEB13" s="52"/>
      <c r="SEC13" s="52"/>
      <c r="SED13" s="52"/>
      <c r="SEE13" s="52"/>
      <c r="SEF13" s="52"/>
      <c r="SEG13" s="52"/>
      <c r="SEH13" s="52"/>
      <c r="SEI13" s="52"/>
      <c r="SEJ13" s="52"/>
      <c r="SEK13" s="52"/>
      <c r="SEL13" s="52"/>
      <c r="SEM13" s="52"/>
      <c r="SEN13" s="52"/>
      <c r="SEO13" s="52"/>
      <c r="SEP13" s="52"/>
      <c r="SEQ13" s="52"/>
      <c r="SER13" s="52"/>
      <c r="SES13" s="52"/>
      <c r="SET13" s="52"/>
      <c r="SEU13" s="52"/>
      <c r="SEV13" s="52"/>
      <c r="SEW13" s="52"/>
      <c r="SEX13" s="52"/>
      <c r="SEY13" s="52"/>
      <c r="SEZ13" s="52"/>
      <c r="SFA13" s="52"/>
      <c r="SFB13" s="52"/>
      <c r="SFC13" s="52"/>
      <c r="SFD13" s="52"/>
      <c r="SFE13" s="52"/>
      <c r="SFF13" s="52"/>
      <c r="SFG13" s="52"/>
      <c r="SFH13" s="52"/>
      <c r="SFI13" s="52"/>
      <c r="SFJ13" s="52"/>
      <c r="SFK13" s="52"/>
      <c r="SFL13" s="52"/>
      <c r="SFM13" s="52"/>
      <c r="SFN13" s="52"/>
      <c r="SFO13" s="52"/>
      <c r="SFP13" s="52"/>
      <c r="SFQ13" s="52"/>
      <c r="SFR13" s="52"/>
      <c r="SFS13" s="52"/>
      <c r="SFT13" s="52"/>
      <c r="SFU13" s="52"/>
      <c r="SFV13" s="52"/>
      <c r="SFW13" s="52"/>
      <c r="SFX13" s="52"/>
      <c r="SFY13" s="52"/>
      <c r="SFZ13" s="52"/>
      <c r="SGA13" s="52"/>
      <c r="SGB13" s="52"/>
      <c r="SGC13" s="52"/>
      <c r="SGD13" s="52"/>
      <c r="SGE13" s="52"/>
      <c r="SGF13" s="52"/>
      <c r="SGG13" s="52"/>
      <c r="SGH13" s="52"/>
      <c r="SGI13" s="52"/>
      <c r="SGJ13" s="52"/>
      <c r="SGK13" s="52"/>
      <c r="SGL13" s="52"/>
      <c r="SGM13" s="52"/>
      <c r="SGN13" s="52"/>
      <c r="SGO13" s="52"/>
      <c r="SGP13" s="52"/>
      <c r="SGQ13" s="52"/>
      <c r="SGR13" s="52"/>
      <c r="SGS13" s="52"/>
      <c r="SGT13" s="52"/>
      <c r="SGU13" s="52"/>
      <c r="SGV13" s="52"/>
      <c r="SGW13" s="52"/>
      <c r="SGX13" s="52"/>
      <c r="SGY13" s="52"/>
      <c r="SGZ13" s="52"/>
      <c r="SHA13" s="52"/>
      <c r="SHB13" s="52"/>
      <c r="SHC13" s="52"/>
      <c r="SHD13" s="52"/>
      <c r="SHE13" s="52"/>
      <c r="SHF13" s="52"/>
      <c r="SHG13" s="52"/>
      <c r="SHH13" s="52"/>
      <c r="SHI13" s="52"/>
      <c r="SHJ13" s="52"/>
      <c r="SHK13" s="52"/>
      <c r="SHL13" s="52"/>
      <c r="SHM13" s="52"/>
      <c r="SHN13" s="52"/>
      <c r="SHO13" s="52"/>
      <c r="SHP13" s="52"/>
      <c r="SHQ13" s="52"/>
      <c r="SHR13" s="52"/>
      <c r="SHS13" s="52"/>
      <c r="SHT13" s="52"/>
      <c r="SHU13" s="52"/>
      <c r="SHV13" s="52"/>
      <c r="SHW13" s="52"/>
      <c r="SHX13" s="52"/>
      <c r="SHY13" s="52"/>
      <c r="SHZ13" s="52"/>
      <c r="SIA13" s="52"/>
      <c r="SIB13" s="52"/>
      <c r="SIC13" s="52"/>
      <c r="SID13" s="52"/>
      <c r="SIE13" s="52"/>
      <c r="SIF13" s="52"/>
      <c r="SIG13" s="52"/>
      <c r="SIH13" s="52"/>
      <c r="SII13" s="52"/>
      <c r="SIJ13" s="52"/>
      <c r="SIK13" s="52"/>
      <c r="SIL13" s="52"/>
      <c r="SIM13" s="52"/>
      <c r="SIN13" s="52"/>
      <c r="SIO13" s="52"/>
      <c r="SIP13" s="52"/>
      <c r="SIQ13" s="52"/>
      <c r="SIR13" s="52"/>
      <c r="SIS13" s="52"/>
      <c r="SIT13" s="52"/>
      <c r="SIU13" s="52"/>
      <c r="SIV13" s="52"/>
      <c r="SIW13" s="52"/>
      <c r="SIX13" s="52"/>
      <c r="SIY13" s="52"/>
      <c r="SIZ13" s="52"/>
      <c r="SJA13" s="52"/>
      <c r="SJB13" s="52"/>
      <c r="SJC13" s="52"/>
      <c r="SJD13" s="52"/>
      <c r="SJE13" s="52"/>
      <c r="SJF13" s="52"/>
      <c r="SJG13" s="52"/>
      <c r="SJH13" s="52"/>
      <c r="SJI13" s="52"/>
      <c r="SJJ13" s="52"/>
      <c r="SJK13" s="52"/>
      <c r="SJL13" s="52"/>
      <c r="SJM13" s="52"/>
      <c r="SJN13" s="52"/>
      <c r="SJO13" s="52"/>
      <c r="SJP13" s="52"/>
      <c r="SJQ13" s="52"/>
      <c r="SJR13" s="52"/>
      <c r="SJS13" s="52"/>
      <c r="SJT13" s="52"/>
      <c r="SJU13" s="52"/>
      <c r="SJV13" s="52"/>
      <c r="SJW13" s="52"/>
      <c r="SJX13" s="52"/>
      <c r="SJY13" s="52"/>
      <c r="SJZ13" s="52"/>
      <c r="SKA13" s="52"/>
      <c r="SKB13" s="52"/>
      <c r="SKC13" s="52"/>
      <c r="SKD13" s="52"/>
      <c r="SKE13" s="52"/>
      <c r="SKF13" s="52"/>
      <c r="SKG13" s="52"/>
      <c r="SKH13" s="52"/>
      <c r="SKI13" s="52"/>
      <c r="SKJ13" s="52"/>
      <c r="SKK13" s="52"/>
      <c r="SKL13" s="52"/>
      <c r="SKM13" s="52"/>
      <c r="SKN13" s="52"/>
      <c r="SKO13" s="52"/>
      <c r="SKP13" s="52"/>
      <c r="SKQ13" s="52"/>
      <c r="SKR13" s="52"/>
      <c r="SKS13" s="52"/>
      <c r="SKT13" s="52"/>
      <c r="SKU13" s="52"/>
      <c r="SKV13" s="52"/>
      <c r="SKW13" s="52"/>
      <c r="SKX13" s="52"/>
      <c r="SKY13" s="52"/>
      <c r="SKZ13" s="52"/>
      <c r="SLA13" s="52"/>
      <c r="SLB13" s="52"/>
      <c r="SLC13" s="52"/>
      <c r="SLD13" s="52"/>
      <c r="SLE13" s="52"/>
      <c r="SLF13" s="52"/>
      <c r="SLG13" s="52"/>
      <c r="SLH13" s="52"/>
      <c r="SLI13" s="52"/>
      <c r="SLJ13" s="52"/>
      <c r="SLK13" s="52"/>
      <c r="SLL13" s="52"/>
      <c r="SLM13" s="52"/>
      <c r="SLN13" s="52"/>
      <c r="SLO13" s="52"/>
      <c r="SLP13" s="52"/>
      <c r="SLQ13" s="52"/>
      <c r="SLR13" s="52"/>
      <c r="SLS13" s="52"/>
      <c r="SLT13" s="52"/>
      <c r="SLU13" s="52"/>
      <c r="SLV13" s="52"/>
      <c r="SLW13" s="52"/>
      <c r="SLX13" s="52"/>
      <c r="SLY13" s="52"/>
      <c r="SLZ13" s="52"/>
      <c r="SMA13" s="52"/>
      <c r="SMB13" s="52"/>
      <c r="SMC13" s="52"/>
      <c r="SMD13" s="52"/>
      <c r="SME13" s="52"/>
      <c r="SMF13" s="52"/>
      <c r="SMG13" s="52"/>
      <c r="SMH13" s="52"/>
      <c r="SMI13" s="52"/>
      <c r="SMJ13" s="52"/>
      <c r="SMK13" s="52"/>
      <c r="SML13" s="52"/>
      <c r="SMM13" s="52"/>
      <c r="SMN13" s="52"/>
      <c r="SMO13" s="52"/>
      <c r="SMP13" s="52"/>
      <c r="SMQ13" s="52"/>
      <c r="SMR13" s="52"/>
      <c r="SMS13" s="52"/>
      <c r="SMT13" s="52"/>
      <c r="SMU13" s="52"/>
      <c r="SMV13" s="52"/>
      <c r="SMW13" s="52"/>
      <c r="SMX13" s="52"/>
      <c r="SMY13" s="52"/>
      <c r="SMZ13" s="52"/>
      <c r="SNA13" s="52"/>
      <c r="SNB13" s="52"/>
      <c r="SNC13" s="52"/>
      <c r="SND13" s="52"/>
      <c r="SNE13" s="52"/>
      <c r="SNF13" s="52"/>
      <c r="SNG13" s="52"/>
      <c r="SNH13" s="52"/>
      <c r="SNI13" s="52"/>
      <c r="SNJ13" s="52"/>
      <c r="SNK13" s="52"/>
      <c r="SNL13" s="52"/>
      <c r="SNM13" s="52"/>
      <c r="SNN13" s="52"/>
      <c r="SNO13" s="52"/>
      <c r="SNP13" s="52"/>
      <c r="SNQ13" s="52"/>
      <c r="SNR13" s="52"/>
      <c r="SNS13" s="52"/>
      <c r="SNT13" s="52"/>
      <c r="SNU13" s="52"/>
      <c r="SNV13" s="52"/>
      <c r="SNW13" s="52"/>
      <c r="SNX13" s="52"/>
      <c r="SNY13" s="52"/>
      <c r="SNZ13" s="52"/>
      <c r="SOA13" s="52"/>
      <c r="SOB13" s="52"/>
      <c r="SOC13" s="52"/>
      <c r="SOD13" s="52"/>
      <c r="SOE13" s="52"/>
      <c r="SOF13" s="52"/>
      <c r="SOG13" s="52"/>
      <c r="SOH13" s="52"/>
      <c r="SOI13" s="52"/>
      <c r="SOJ13" s="52"/>
      <c r="SOK13" s="52"/>
      <c r="SOL13" s="52"/>
      <c r="SOM13" s="52"/>
      <c r="SON13" s="52"/>
      <c r="SOO13" s="52"/>
      <c r="SOP13" s="52"/>
      <c r="SOQ13" s="52"/>
      <c r="SOR13" s="52"/>
      <c r="SOS13" s="52"/>
      <c r="SOT13" s="52"/>
      <c r="SOU13" s="52"/>
      <c r="SOV13" s="52"/>
      <c r="SOW13" s="52"/>
      <c r="SOX13" s="52"/>
      <c r="SOY13" s="52"/>
      <c r="SOZ13" s="52"/>
      <c r="SPA13" s="52"/>
      <c r="SPB13" s="52"/>
      <c r="SPC13" s="52"/>
      <c r="SPD13" s="52"/>
      <c r="SPE13" s="52"/>
      <c r="SPF13" s="52"/>
      <c r="SPG13" s="52"/>
      <c r="SPH13" s="52"/>
      <c r="SPI13" s="52"/>
      <c r="SPJ13" s="52"/>
      <c r="SPK13" s="52"/>
      <c r="SPL13" s="52"/>
      <c r="SPM13" s="52"/>
      <c r="SPN13" s="52"/>
      <c r="SPO13" s="52"/>
      <c r="SPP13" s="52"/>
      <c r="SPQ13" s="52"/>
      <c r="SPR13" s="52"/>
      <c r="SPS13" s="52"/>
      <c r="SPT13" s="52"/>
      <c r="SPU13" s="52"/>
      <c r="SPV13" s="52"/>
      <c r="SPW13" s="52"/>
      <c r="SPX13" s="52"/>
      <c r="SPY13" s="52"/>
      <c r="SPZ13" s="52"/>
      <c r="SQA13" s="52"/>
      <c r="SQB13" s="52"/>
      <c r="SQC13" s="52"/>
      <c r="SQD13" s="52"/>
      <c r="SQE13" s="52"/>
      <c r="SQF13" s="52"/>
      <c r="SQG13" s="52"/>
      <c r="SQH13" s="52"/>
      <c r="SQI13" s="52"/>
      <c r="SQJ13" s="52"/>
      <c r="SQK13" s="52"/>
      <c r="SQL13" s="52"/>
      <c r="SQM13" s="52"/>
      <c r="SQN13" s="52"/>
      <c r="SQO13" s="52"/>
      <c r="SQP13" s="52"/>
      <c r="SQQ13" s="52"/>
      <c r="SQR13" s="52"/>
      <c r="SQS13" s="52"/>
      <c r="SQT13" s="52"/>
      <c r="SQU13" s="52"/>
      <c r="SQV13" s="52"/>
      <c r="SQW13" s="52"/>
      <c r="SQX13" s="52"/>
      <c r="SQY13" s="52"/>
      <c r="SQZ13" s="52"/>
      <c r="SRA13" s="52"/>
      <c r="SRB13" s="52"/>
      <c r="SRC13" s="52"/>
      <c r="SRD13" s="52"/>
      <c r="SRE13" s="52"/>
      <c r="SRF13" s="52"/>
      <c r="SRG13" s="52"/>
      <c r="SRH13" s="52"/>
      <c r="SRI13" s="52"/>
      <c r="SRJ13" s="52"/>
      <c r="SRK13" s="52"/>
      <c r="SRL13" s="52"/>
      <c r="SRM13" s="52"/>
      <c r="SRN13" s="52"/>
      <c r="SRO13" s="52"/>
      <c r="SRP13" s="52"/>
      <c r="SRQ13" s="52"/>
      <c r="SRR13" s="52"/>
      <c r="SRS13" s="52"/>
      <c r="SRT13" s="52"/>
      <c r="SRU13" s="52"/>
      <c r="SRV13" s="52"/>
      <c r="SRW13" s="52"/>
      <c r="SRX13" s="52"/>
      <c r="SRY13" s="52"/>
      <c r="SRZ13" s="52"/>
      <c r="SSA13" s="52"/>
      <c r="SSB13" s="52"/>
      <c r="SSC13" s="52"/>
      <c r="SSD13" s="52"/>
      <c r="SSE13" s="52"/>
      <c r="SSF13" s="52"/>
      <c r="SSG13" s="52"/>
      <c r="SSH13" s="52"/>
      <c r="SSI13" s="52"/>
      <c r="SSJ13" s="52"/>
      <c r="SSK13" s="52"/>
      <c r="SSL13" s="52"/>
      <c r="SSM13" s="52"/>
      <c r="SSN13" s="52"/>
      <c r="SSO13" s="52"/>
      <c r="SSP13" s="52"/>
      <c r="SSQ13" s="52"/>
      <c r="SSR13" s="52"/>
      <c r="SSS13" s="52"/>
      <c r="SST13" s="52"/>
      <c r="SSU13" s="52"/>
      <c r="SSV13" s="52"/>
      <c r="SSW13" s="52"/>
      <c r="SSX13" s="52"/>
      <c r="SSY13" s="52"/>
      <c r="SSZ13" s="52"/>
      <c r="STA13" s="52"/>
      <c r="STB13" s="52"/>
      <c r="STC13" s="52"/>
      <c r="STD13" s="52"/>
      <c r="STE13" s="52"/>
      <c r="STF13" s="52"/>
      <c r="STG13" s="52"/>
      <c r="STH13" s="52"/>
      <c r="STI13" s="52"/>
      <c r="STJ13" s="52"/>
      <c r="STK13" s="52"/>
      <c r="STL13" s="52"/>
      <c r="STM13" s="52"/>
      <c r="STN13" s="52"/>
      <c r="STO13" s="52"/>
      <c r="STP13" s="52"/>
      <c r="STQ13" s="52"/>
      <c r="STR13" s="52"/>
      <c r="STS13" s="52"/>
      <c r="STT13" s="52"/>
      <c r="STU13" s="52"/>
      <c r="STV13" s="52"/>
      <c r="STW13" s="52"/>
      <c r="STX13" s="52"/>
      <c r="STY13" s="52"/>
      <c r="STZ13" s="52"/>
      <c r="SUA13" s="52"/>
      <c r="SUB13" s="52"/>
      <c r="SUC13" s="52"/>
      <c r="SUD13" s="52"/>
      <c r="SUE13" s="52"/>
      <c r="SUF13" s="52"/>
      <c r="SUG13" s="52"/>
      <c r="SUH13" s="52"/>
      <c r="SUI13" s="52"/>
      <c r="SUJ13" s="52"/>
      <c r="SUK13" s="52"/>
      <c r="SUL13" s="52"/>
      <c r="SUM13" s="52"/>
      <c r="SUN13" s="52"/>
      <c r="SUO13" s="52"/>
      <c r="SUP13" s="52"/>
      <c r="SUQ13" s="52"/>
      <c r="SUR13" s="52"/>
      <c r="SUS13" s="52"/>
      <c r="SUT13" s="52"/>
      <c r="SUU13" s="52"/>
      <c r="SUV13" s="52"/>
      <c r="SUW13" s="52"/>
      <c r="SUX13" s="52"/>
      <c r="SUY13" s="52"/>
      <c r="SUZ13" s="52"/>
      <c r="SVA13" s="52"/>
      <c r="SVB13" s="52"/>
      <c r="SVC13" s="52"/>
      <c r="SVD13" s="52"/>
      <c r="SVE13" s="52"/>
      <c r="SVF13" s="52"/>
      <c r="SVG13" s="52"/>
      <c r="SVH13" s="52"/>
      <c r="SVI13" s="52"/>
      <c r="SVJ13" s="52"/>
      <c r="SVK13" s="52"/>
      <c r="SVL13" s="52"/>
      <c r="SVM13" s="52"/>
      <c r="SVN13" s="52"/>
      <c r="SVO13" s="52"/>
      <c r="SVP13" s="52"/>
      <c r="SVQ13" s="52"/>
      <c r="SVR13" s="52"/>
      <c r="SVS13" s="52"/>
      <c r="SVT13" s="52"/>
      <c r="SVU13" s="52"/>
      <c r="SVV13" s="52"/>
      <c r="SVW13" s="52"/>
      <c r="SVX13" s="52"/>
      <c r="SVY13" s="52"/>
      <c r="SVZ13" s="52"/>
      <c r="SWA13" s="52"/>
      <c r="SWB13" s="52"/>
      <c r="SWC13" s="52"/>
      <c r="SWD13" s="52"/>
      <c r="SWE13" s="52"/>
      <c r="SWF13" s="52"/>
      <c r="SWG13" s="52"/>
      <c r="SWH13" s="52"/>
      <c r="SWI13" s="52"/>
      <c r="SWJ13" s="52"/>
      <c r="SWK13" s="52"/>
      <c r="SWL13" s="52"/>
      <c r="SWM13" s="52"/>
      <c r="SWN13" s="52"/>
      <c r="SWO13" s="52"/>
      <c r="SWP13" s="52"/>
      <c r="SWQ13" s="52"/>
      <c r="SWR13" s="52"/>
      <c r="SWS13" s="52"/>
      <c r="SWT13" s="52"/>
      <c r="SWU13" s="52"/>
      <c r="SWV13" s="52"/>
      <c r="SWW13" s="52"/>
      <c r="SWX13" s="52"/>
      <c r="SWY13" s="52"/>
      <c r="SWZ13" s="52"/>
      <c r="SXA13" s="52"/>
      <c r="SXB13" s="52"/>
      <c r="SXC13" s="52"/>
      <c r="SXD13" s="52"/>
      <c r="SXE13" s="52"/>
      <c r="SXF13" s="52"/>
      <c r="SXG13" s="52"/>
      <c r="SXH13" s="52"/>
      <c r="SXI13" s="52"/>
      <c r="SXJ13" s="52"/>
      <c r="SXK13" s="52"/>
      <c r="SXL13" s="52"/>
      <c r="SXM13" s="52"/>
      <c r="SXN13" s="52"/>
      <c r="SXO13" s="52"/>
      <c r="SXP13" s="52"/>
      <c r="SXQ13" s="52"/>
      <c r="SXR13" s="52"/>
      <c r="SXS13" s="52"/>
      <c r="SXT13" s="52"/>
      <c r="SXU13" s="52"/>
      <c r="SXV13" s="52"/>
      <c r="SXW13" s="52"/>
      <c r="SXX13" s="52"/>
      <c r="SXY13" s="52"/>
      <c r="SXZ13" s="52"/>
      <c r="SYA13" s="52"/>
      <c r="SYB13" s="52"/>
      <c r="SYC13" s="52"/>
      <c r="SYD13" s="52"/>
      <c r="SYE13" s="52"/>
      <c r="SYF13" s="52"/>
      <c r="SYG13" s="52"/>
      <c r="SYH13" s="52"/>
      <c r="SYI13" s="52"/>
      <c r="SYJ13" s="52"/>
      <c r="SYK13" s="52"/>
      <c r="SYL13" s="52"/>
      <c r="SYM13" s="52"/>
      <c r="SYN13" s="52"/>
      <c r="SYO13" s="52"/>
      <c r="SYP13" s="52"/>
      <c r="SYQ13" s="52"/>
      <c r="SYR13" s="52"/>
      <c r="SYS13" s="52"/>
      <c r="SYT13" s="52"/>
      <c r="SYU13" s="52"/>
      <c r="SYV13" s="52"/>
      <c r="SYW13" s="52"/>
      <c r="SYX13" s="52"/>
      <c r="SYY13" s="52"/>
      <c r="SYZ13" s="52"/>
      <c r="SZA13" s="52"/>
      <c r="SZB13" s="52"/>
      <c r="SZC13" s="52"/>
      <c r="SZD13" s="52"/>
      <c r="SZE13" s="52"/>
      <c r="SZF13" s="52"/>
      <c r="SZG13" s="52"/>
      <c r="SZH13" s="52"/>
      <c r="SZI13" s="52"/>
      <c r="SZJ13" s="52"/>
      <c r="SZK13" s="52"/>
      <c r="SZL13" s="52"/>
      <c r="SZM13" s="52"/>
      <c r="SZN13" s="52"/>
      <c r="SZO13" s="52"/>
      <c r="SZP13" s="52"/>
      <c r="SZQ13" s="52"/>
      <c r="SZR13" s="52"/>
      <c r="SZS13" s="52"/>
      <c r="SZT13" s="52"/>
      <c r="SZU13" s="52"/>
      <c r="SZV13" s="52"/>
      <c r="SZW13" s="52"/>
      <c r="SZX13" s="52"/>
      <c r="SZY13" s="52"/>
      <c r="SZZ13" s="52"/>
      <c r="TAA13" s="52"/>
      <c r="TAB13" s="52"/>
      <c r="TAC13" s="52"/>
      <c r="TAD13" s="52"/>
      <c r="TAE13" s="52"/>
      <c r="TAF13" s="52"/>
      <c r="TAG13" s="52"/>
      <c r="TAH13" s="52"/>
      <c r="TAI13" s="52"/>
      <c r="TAJ13" s="52"/>
      <c r="TAK13" s="52"/>
      <c r="TAL13" s="52"/>
      <c r="TAM13" s="52"/>
      <c r="TAN13" s="52"/>
      <c r="TAO13" s="52"/>
      <c r="TAP13" s="52"/>
      <c r="TAQ13" s="52"/>
      <c r="TAR13" s="52"/>
      <c r="TAS13" s="52"/>
      <c r="TAT13" s="52"/>
      <c r="TAU13" s="52"/>
      <c r="TAV13" s="52"/>
      <c r="TAW13" s="52"/>
      <c r="TAX13" s="52"/>
      <c r="TAY13" s="52"/>
      <c r="TAZ13" s="52"/>
      <c r="TBA13" s="52"/>
      <c r="TBB13" s="52"/>
      <c r="TBC13" s="52"/>
      <c r="TBD13" s="52"/>
      <c r="TBE13" s="52"/>
      <c r="TBF13" s="52"/>
      <c r="TBG13" s="52"/>
      <c r="TBH13" s="52"/>
      <c r="TBI13" s="52"/>
      <c r="TBJ13" s="52"/>
      <c r="TBK13" s="52"/>
      <c r="TBL13" s="52"/>
      <c r="TBM13" s="52"/>
      <c r="TBN13" s="52"/>
      <c r="TBO13" s="52"/>
      <c r="TBP13" s="52"/>
      <c r="TBQ13" s="52"/>
      <c r="TBR13" s="52"/>
      <c r="TBS13" s="52"/>
      <c r="TBT13" s="52"/>
      <c r="TBU13" s="52"/>
      <c r="TBV13" s="52"/>
      <c r="TBW13" s="52"/>
      <c r="TBX13" s="52"/>
      <c r="TBY13" s="52"/>
      <c r="TBZ13" s="52"/>
      <c r="TCA13" s="52"/>
      <c r="TCB13" s="52"/>
      <c r="TCC13" s="52"/>
      <c r="TCD13" s="52"/>
      <c r="TCE13" s="52"/>
      <c r="TCF13" s="52"/>
      <c r="TCG13" s="52"/>
      <c r="TCH13" s="52"/>
      <c r="TCI13" s="52"/>
      <c r="TCJ13" s="52"/>
      <c r="TCK13" s="52"/>
      <c r="TCL13" s="52"/>
      <c r="TCM13" s="52"/>
      <c r="TCN13" s="52"/>
      <c r="TCO13" s="52"/>
      <c r="TCP13" s="52"/>
      <c r="TCQ13" s="52"/>
      <c r="TCR13" s="52"/>
      <c r="TCS13" s="52"/>
      <c r="TCT13" s="52"/>
      <c r="TCU13" s="52"/>
      <c r="TCV13" s="52"/>
      <c r="TCW13" s="52"/>
      <c r="TCX13" s="52"/>
      <c r="TCY13" s="52"/>
      <c r="TCZ13" s="52"/>
      <c r="TDA13" s="52"/>
      <c r="TDB13" s="52"/>
      <c r="TDC13" s="52"/>
      <c r="TDD13" s="52"/>
      <c r="TDE13" s="52"/>
      <c r="TDF13" s="52"/>
      <c r="TDG13" s="52"/>
      <c r="TDH13" s="52"/>
      <c r="TDI13" s="52"/>
      <c r="TDJ13" s="52"/>
      <c r="TDK13" s="52"/>
      <c r="TDL13" s="52"/>
      <c r="TDM13" s="52"/>
      <c r="TDN13" s="52"/>
      <c r="TDO13" s="52"/>
      <c r="TDP13" s="52"/>
      <c r="TDQ13" s="52"/>
      <c r="TDR13" s="52"/>
      <c r="TDS13" s="52"/>
      <c r="TDT13" s="52"/>
      <c r="TDU13" s="52"/>
      <c r="TDV13" s="52"/>
      <c r="TDW13" s="52"/>
      <c r="TDX13" s="52"/>
      <c r="TDY13" s="52"/>
      <c r="TDZ13" s="52"/>
      <c r="TEA13" s="52"/>
      <c r="TEB13" s="52"/>
      <c r="TEC13" s="52"/>
      <c r="TED13" s="52"/>
      <c r="TEE13" s="52"/>
      <c r="TEF13" s="52"/>
      <c r="TEG13" s="52"/>
      <c r="TEH13" s="52"/>
      <c r="TEI13" s="52"/>
      <c r="TEJ13" s="52"/>
      <c r="TEK13" s="52"/>
      <c r="TEL13" s="52"/>
      <c r="TEM13" s="52"/>
      <c r="TEN13" s="52"/>
      <c r="TEO13" s="52"/>
      <c r="TEP13" s="52"/>
      <c r="TEQ13" s="52"/>
      <c r="TER13" s="52"/>
      <c r="TES13" s="52"/>
      <c r="TET13" s="52"/>
      <c r="TEU13" s="52"/>
      <c r="TEV13" s="52"/>
      <c r="TEW13" s="52"/>
      <c r="TEX13" s="52"/>
      <c r="TEY13" s="52"/>
      <c r="TEZ13" s="52"/>
      <c r="TFA13" s="52"/>
      <c r="TFB13" s="52"/>
      <c r="TFC13" s="52"/>
      <c r="TFD13" s="52"/>
      <c r="TFE13" s="52"/>
      <c r="TFF13" s="52"/>
      <c r="TFG13" s="52"/>
      <c r="TFH13" s="52"/>
      <c r="TFI13" s="52"/>
      <c r="TFJ13" s="52"/>
      <c r="TFK13" s="52"/>
      <c r="TFL13" s="52"/>
      <c r="TFM13" s="52"/>
      <c r="TFN13" s="52"/>
      <c r="TFO13" s="52"/>
      <c r="TFP13" s="52"/>
      <c r="TFQ13" s="52"/>
      <c r="TFR13" s="52"/>
      <c r="TFS13" s="52"/>
      <c r="TFT13" s="52"/>
      <c r="TFU13" s="52"/>
      <c r="TFV13" s="52"/>
      <c r="TFW13" s="52"/>
      <c r="TFX13" s="52"/>
      <c r="TFY13" s="52"/>
      <c r="TFZ13" s="52"/>
      <c r="TGA13" s="52"/>
      <c r="TGB13" s="52"/>
      <c r="TGC13" s="52"/>
      <c r="TGD13" s="52"/>
      <c r="TGE13" s="52"/>
      <c r="TGF13" s="52"/>
      <c r="TGG13" s="52"/>
      <c r="TGH13" s="52"/>
      <c r="TGI13" s="52"/>
      <c r="TGJ13" s="52"/>
      <c r="TGK13" s="52"/>
      <c r="TGL13" s="52"/>
      <c r="TGM13" s="52"/>
      <c r="TGN13" s="52"/>
      <c r="TGO13" s="52"/>
      <c r="TGP13" s="52"/>
      <c r="TGQ13" s="52"/>
      <c r="TGR13" s="52"/>
      <c r="TGS13" s="52"/>
      <c r="TGT13" s="52"/>
      <c r="TGU13" s="52"/>
      <c r="TGV13" s="52"/>
      <c r="TGW13" s="52"/>
      <c r="TGX13" s="52"/>
      <c r="TGY13" s="52"/>
      <c r="TGZ13" s="52"/>
      <c r="THA13" s="52"/>
      <c r="THB13" s="52"/>
      <c r="THC13" s="52"/>
      <c r="THD13" s="52"/>
      <c r="THE13" s="52"/>
      <c r="THF13" s="52"/>
      <c r="THG13" s="52"/>
      <c r="THH13" s="52"/>
      <c r="THI13" s="52"/>
      <c r="THJ13" s="52"/>
      <c r="THK13" s="52"/>
      <c r="THL13" s="52"/>
      <c r="THM13" s="52"/>
      <c r="THN13" s="52"/>
      <c r="THO13" s="52"/>
      <c r="THP13" s="52"/>
      <c r="THQ13" s="52"/>
      <c r="THR13" s="52"/>
      <c r="THS13" s="52"/>
      <c r="THT13" s="52"/>
      <c r="THU13" s="52"/>
      <c r="THV13" s="52"/>
      <c r="THW13" s="52"/>
      <c r="THX13" s="52"/>
      <c r="THY13" s="52"/>
      <c r="THZ13" s="52"/>
      <c r="TIA13" s="52"/>
      <c r="TIB13" s="52"/>
      <c r="TIC13" s="52"/>
      <c r="TID13" s="52"/>
      <c r="TIE13" s="52"/>
      <c r="TIF13" s="52"/>
      <c r="TIG13" s="52"/>
      <c r="TIH13" s="52"/>
      <c r="TII13" s="52"/>
      <c r="TIJ13" s="52"/>
      <c r="TIK13" s="52"/>
      <c r="TIL13" s="52"/>
      <c r="TIM13" s="52"/>
      <c r="TIN13" s="52"/>
      <c r="TIO13" s="52"/>
      <c r="TIP13" s="52"/>
      <c r="TIQ13" s="52"/>
      <c r="TIR13" s="52"/>
      <c r="TIS13" s="52"/>
      <c r="TIT13" s="52"/>
      <c r="TIU13" s="52"/>
      <c r="TIV13" s="52"/>
      <c r="TIW13" s="52"/>
      <c r="TIX13" s="52"/>
      <c r="TIY13" s="52"/>
      <c r="TIZ13" s="52"/>
      <c r="TJA13" s="52"/>
      <c r="TJB13" s="52"/>
      <c r="TJC13" s="52"/>
      <c r="TJD13" s="52"/>
      <c r="TJE13" s="52"/>
      <c r="TJF13" s="52"/>
      <c r="TJG13" s="52"/>
      <c r="TJH13" s="52"/>
      <c r="TJI13" s="52"/>
      <c r="TJJ13" s="52"/>
      <c r="TJK13" s="52"/>
      <c r="TJL13" s="52"/>
      <c r="TJM13" s="52"/>
      <c r="TJN13" s="52"/>
      <c r="TJO13" s="52"/>
      <c r="TJP13" s="52"/>
      <c r="TJQ13" s="52"/>
      <c r="TJR13" s="52"/>
      <c r="TJS13" s="52"/>
      <c r="TJT13" s="52"/>
      <c r="TJU13" s="52"/>
      <c r="TJV13" s="52"/>
      <c r="TJW13" s="52"/>
      <c r="TJX13" s="52"/>
      <c r="TJY13" s="52"/>
      <c r="TJZ13" s="52"/>
      <c r="TKA13" s="52"/>
      <c r="TKB13" s="52"/>
      <c r="TKC13" s="52"/>
      <c r="TKD13" s="52"/>
      <c r="TKE13" s="52"/>
      <c r="TKF13" s="52"/>
      <c r="TKG13" s="52"/>
      <c r="TKH13" s="52"/>
      <c r="TKI13" s="52"/>
      <c r="TKJ13" s="52"/>
      <c r="TKK13" s="52"/>
      <c r="TKL13" s="52"/>
      <c r="TKM13" s="52"/>
      <c r="TKN13" s="52"/>
      <c r="TKO13" s="52"/>
      <c r="TKP13" s="52"/>
      <c r="TKQ13" s="52"/>
      <c r="TKR13" s="52"/>
      <c r="TKS13" s="52"/>
      <c r="TKT13" s="52"/>
      <c r="TKU13" s="52"/>
      <c r="TKV13" s="52"/>
      <c r="TKW13" s="52"/>
      <c r="TKX13" s="52"/>
      <c r="TKY13" s="52"/>
      <c r="TKZ13" s="52"/>
      <c r="TLA13" s="52"/>
      <c r="TLB13" s="52"/>
      <c r="TLC13" s="52"/>
      <c r="TLD13" s="52"/>
      <c r="TLE13" s="52"/>
      <c r="TLF13" s="52"/>
      <c r="TLG13" s="52"/>
      <c r="TLH13" s="52"/>
      <c r="TLI13" s="52"/>
      <c r="TLJ13" s="52"/>
      <c r="TLK13" s="52"/>
      <c r="TLL13" s="52"/>
      <c r="TLM13" s="52"/>
      <c r="TLN13" s="52"/>
      <c r="TLO13" s="52"/>
      <c r="TLP13" s="52"/>
      <c r="TLQ13" s="52"/>
      <c r="TLR13" s="52"/>
      <c r="TLS13" s="52"/>
      <c r="TLT13" s="52"/>
      <c r="TLU13" s="52"/>
      <c r="TLV13" s="52"/>
      <c r="TLW13" s="52"/>
      <c r="TLX13" s="52"/>
      <c r="TLY13" s="52"/>
      <c r="TLZ13" s="52"/>
      <c r="TMA13" s="52"/>
      <c r="TMB13" s="52"/>
      <c r="TMC13" s="52"/>
      <c r="TMD13" s="52"/>
      <c r="TME13" s="52"/>
      <c r="TMF13" s="52"/>
      <c r="TMG13" s="52"/>
      <c r="TMH13" s="52"/>
      <c r="TMI13" s="52"/>
      <c r="TMJ13" s="52"/>
      <c r="TMK13" s="52"/>
      <c r="TML13" s="52"/>
      <c r="TMM13" s="52"/>
      <c r="TMN13" s="52"/>
      <c r="TMO13" s="52"/>
      <c r="TMP13" s="52"/>
      <c r="TMQ13" s="52"/>
      <c r="TMR13" s="52"/>
      <c r="TMS13" s="52"/>
      <c r="TMT13" s="52"/>
      <c r="TMU13" s="52"/>
      <c r="TMV13" s="52"/>
      <c r="TMW13" s="52"/>
      <c r="TMX13" s="52"/>
      <c r="TMY13" s="52"/>
      <c r="TMZ13" s="52"/>
      <c r="TNA13" s="52"/>
      <c r="TNB13" s="52"/>
      <c r="TNC13" s="52"/>
      <c r="TND13" s="52"/>
      <c r="TNE13" s="52"/>
      <c r="TNF13" s="52"/>
      <c r="TNG13" s="52"/>
      <c r="TNH13" s="52"/>
      <c r="TNI13" s="52"/>
      <c r="TNJ13" s="52"/>
      <c r="TNK13" s="52"/>
      <c r="TNL13" s="52"/>
      <c r="TNM13" s="52"/>
      <c r="TNN13" s="52"/>
      <c r="TNO13" s="52"/>
      <c r="TNP13" s="52"/>
      <c r="TNQ13" s="52"/>
      <c r="TNR13" s="52"/>
      <c r="TNS13" s="52"/>
      <c r="TNT13" s="52"/>
      <c r="TNU13" s="52"/>
      <c r="TNV13" s="52"/>
      <c r="TNW13" s="52"/>
      <c r="TNX13" s="52"/>
      <c r="TNY13" s="52"/>
      <c r="TNZ13" s="52"/>
      <c r="TOA13" s="52"/>
      <c r="TOB13" s="52"/>
      <c r="TOC13" s="52"/>
      <c r="TOD13" s="52"/>
      <c r="TOE13" s="52"/>
      <c r="TOF13" s="52"/>
      <c r="TOG13" s="52"/>
      <c r="TOH13" s="52"/>
      <c r="TOI13" s="52"/>
      <c r="TOJ13" s="52"/>
      <c r="TOK13" s="52"/>
      <c r="TOL13" s="52"/>
      <c r="TOM13" s="52"/>
      <c r="TON13" s="52"/>
      <c r="TOO13" s="52"/>
      <c r="TOP13" s="52"/>
      <c r="TOQ13" s="52"/>
      <c r="TOR13" s="52"/>
      <c r="TOS13" s="52"/>
      <c r="TOT13" s="52"/>
      <c r="TOU13" s="52"/>
      <c r="TOV13" s="52"/>
      <c r="TOW13" s="52"/>
      <c r="TOX13" s="52"/>
      <c r="TOY13" s="52"/>
      <c r="TOZ13" s="52"/>
      <c r="TPA13" s="52"/>
      <c r="TPB13" s="52"/>
      <c r="TPC13" s="52"/>
      <c r="TPD13" s="52"/>
      <c r="TPE13" s="52"/>
      <c r="TPF13" s="52"/>
      <c r="TPG13" s="52"/>
      <c r="TPH13" s="52"/>
      <c r="TPI13" s="52"/>
      <c r="TPJ13" s="52"/>
      <c r="TPK13" s="52"/>
      <c r="TPL13" s="52"/>
      <c r="TPM13" s="52"/>
      <c r="TPN13" s="52"/>
      <c r="TPO13" s="52"/>
      <c r="TPP13" s="52"/>
      <c r="TPQ13" s="52"/>
      <c r="TPR13" s="52"/>
      <c r="TPS13" s="52"/>
      <c r="TPT13" s="52"/>
      <c r="TPU13" s="52"/>
      <c r="TPV13" s="52"/>
      <c r="TPW13" s="52"/>
      <c r="TPX13" s="52"/>
      <c r="TPY13" s="52"/>
      <c r="TPZ13" s="52"/>
      <c r="TQA13" s="52"/>
      <c r="TQB13" s="52"/>
      <c r="TQC13" s="52"/>
      <c r="TQD13" s="52"/>
      <c r="TQE13" s="52"/>
      <c r="TQF13" s="52"/>
      <c r="TQG13" s="52"/>
      <c r="TQH13" s="52"/>
      <c r="TQI13" s="52"/>
      <c r="TQJ13" s="52"/>
      <c r="TQK13" s="52"/>
      <c r="TQL13" s="52"/>
      <c r="TQM13" s="52"/>
      <c r="TQN13" s="52"/>
      <c r="TQO13" s="52"/>
      <c r="TQP13" s="52"/>
      <c r="TQQ13" s="52"/>
      <c r="TQR13" s="52"/>
      <c r="TQS13" s="52"/>
      <c r="TQT13" s="52"/>
      <c r="TQU13" s="52"/>
      <c r="TQV13" s="52"/>
      <c r="TQW13" s="52"/>
      <c r="TQX13" s="52"/>
      <c r="TQY13" s="52"/>
      <c r="TQZ13" s="52"/>
      <c r="TRA13" s="52"/>
      <c r="TRB13" s="52"/>
      <c r="TRC13" s="52"/>
      <c r="TRD13" s="52"/>
      <c r="TRE13" s="52"/>
      <c r="TRF13" s="52"/>
      <c r="TRG13" s="52"/>
      <c r="TRH13" s="52"/>
      <c r="TRI13" s="52"/>
      <c r="TRJ13" s="52"/>
      <c r="TRK13" s="52"/>
      <c r="TRL13" s="52"/>
      <c r="TRM13" s="52"/>
      <c r="TRN13" s="52"/>
      <c r="TRO13" s="52"/>
      <c r="TRP13" s="52"/>
      <c r="TRQ13" s="52"/>
      <c r="TRR13" s="52"/>
      <c r="TRS13" s="52"/>
      <c r="TRT13" s="52"/>
      <c r="TRU13" s="52"/>
      <c r="TRV13" s="52"/>
      <c r="TRW13" s="52"/>
      <c r="TRX13" s="52"/>
      <c r="TRY13" s="52"/>
      <c r="TRZ13" s="52"/>
      <c r="TSA13" s="52"/>
      <c r="TSB13" s="52"/>
      <c r="TSC13" s="52"/>
      <c r="TSD13" s="52"/>
      <c r="TSE13" s="52"/>
      <c r="TSF13" s="52"/>
      <c r="TSG13" s="52"/>
      <c r="TSH13" s="52"/>
      <c r="TSI13" s="52"/>
      <c r="TSJ13" s="52"/>
      <c r="TSK13" s="52"/>
      <c r="TSL13" s="52"/>
      <c r="TSM13" s="52"/>
      <c r="TSN13" s="52"/>
      <c r="TSO13" s="52"/>
      <c r="TSP13" s="52"/>
      <c r="TSQ13" s="52"/>
      <c r="TSR13" s="52"/>
      <c r="TSS13" s="52"/>
      <c r="TST13" s="52"/>
      <c r="TSU13" s="52"/>
      <c r="TSV13" s="52"/>
      <c r="TSW13" s="52"/>
      <c r="TSX13" s="52"/>
      <c r="TSY13" s="52"/>
      <c r="TSZ13" s="52"/>
      <c r="TTA13" s="52"/>
      <c r="TTB13" s="52"/>
      <c r="TTC13" s="52"/>
      <c r="TTD13" s="52"/>
      <c r="TTE13" s="52"/>
      <c r="TTF13" s="52"/>
      <c r="TTG13" s="52"/>
      <c r="TTH13" s="52"/>
      <c r="TTI13" s="52"/>
      <c r="TTJ13" s="52"/>
      <c r="TTK13" s="52"/>
      <c r="TTL13" s="52"/>
      <c r="TTM13" s="52"/>
      <c r="TTN13" s="52"/>
      <c r="TTO13" s="52"/>
      <c r="TTP13" s="52"/>
      <c r="TTQ13" s="52"/>
      <c r="TTR13" s="52"/>
      <c r="TTS13" s="52"/>
      <c r="TTT13" s="52"/>
      <c r="TTU13" s="52"/>
      <c r="TTV13" s="52"/>
      <c r="TTW13" s="52"/>
      <c r="TTX13" s="52"/>
      <c r="TTY13" s="52"/>
      <c r="TTZ13" s="52"/>
      <c r="TUA13" s="52"/>
      <c r="TUB13" s="52"/>
      <c r="TUC13" s="52"/>
      <c r="TUD13" s="52"/>
      <c r="TUE13" s="52"/>
      <c r="TUF13" s="52"/>
      <c r="TUG13" s="52"/>
      <c r="TUH13" s="52"/>
      <c r="TUI13" s="52"/>
      <c r="TUJ13" s="52"/>
      <c r="TUK13" s="52"/>
      <c r="TUL13" s="52"/>
      <c r="TUM13" s="52"/>
      <c r="TUN13" s="52"/>
      <c r="TUO13" s="52"/>
      <c r="TUP13" s="52"/>
      <c r="TUQ13" s="52"/>
      <c r="TUR13" s="52"/>
      <c r="TUS13" s="52"/>
      <c r="TUT13" s="52"/>
      <c r="TUU13" s="52"/>
      <c r="TUV13" s="52"/>
      <c r="TUW13" s="52"/>
      <c r="TUX13" s="52"/>
      <c r="TUY13" s="52"/>
      <c r="TUZ13" s="52"/>
      <c r="TVA13" s="52"/>
      <c r="TVB13" s="52"/>
      <c r="TVC13" s="52"/>
      <c r="TVD13" s="52"/>
      <c r="TVE13" s="52"/>
      <c r="TVF13" s="52"/>
      <c r="TVG13" s="52"/>
      <c r="TVH13" s="52"/>
      <c r="TVI13" s="52"/>
      <c r="TVJ13" s="52"/>
      <c r="TVK13" s="52"/>
      <c r="TVL13" s="52"/>
      <c r="TVM13" s="52"/>
      <c r="TVN13" s="52"/>
      <c r="TVO13" s="52"/>
      <c r="TVP13" s="52"/>
      <c r="TVQ13" s="52"/>
      <c r="TVR13" s="52"/>
      <c r="TVS13" s="52"/>
      <c r="TVT13" s="52"/>
      <c r="TVU13" s="52"/>
      <c r="TVV13" s="52"/>
      <c r="TVW13" s="52"/>
      <c r="TVX13" s="52"/>
      <c r="TVY13" s="52"/>
      <c r="TVZ13" s="52"/>
      <c r="TWA13" s="52"/>
      <c r="TWB13" s="52"/>
      <c r="TWC13" s="52"/>
      <c r="TWD13" s="52"/>
      <c r="TWE13" s="52"/>
      <c r="TWF13" s="52"/>
      <c r="TWG13" s="52"/>
      <c r="TWH13" s="52"/>
      <c r="TWI13" s="52"/>
      <c r="TWJ13" s="52"/>
      <c r="TWK13" s="52"/>
      <c r="TWL13" s="52"/>
      <c r="TWM13" s="52"/>
      <c r="TWN13" s="52"/>
      <c r="TWO13" s="52"/>
      <c r="TWP13" s="52"/>
      <c r="TWQ13" s="52"/>
      <c r="TWR13" s="52"/>
      <c r="TWS13" s="52"/>
      <c r="TWT13" s="52"/>
      <c r="TWU13" s="52"/>
      <c r="TWV13" s="52"/>
      <c r="TWW13" s="52"/>
      <c r="TWX13" s="52"/>
      <c r="TWY13" s="52"/>
      <c r="TWZ13" s="52"/>
      <c r="TXA13" s="52"/>
      <c r="TXB13" s="52"/>
      <c r="TXC13" s="52"/>
      <c r="TXD13" s="52"/>
      <c r="TXE13" s="52"/>
      <c r="TXF13" s="52"/>
      <c r="TXG13" s="52"/>
      <c r="TXH13" s="52"/>
      <c r="TXI13" s="52"/>
      <c r="TXJ13" s="52"/>
      <c r="TXK13" s="52"/>
      <c r="TXL13" s="52"/>
      <c r="TXM13" s="52"/>
      <c r="TXN13" s="52"/>
      <c r="TXO13" s="52"/>
      <c r="TXP13" s="52"/>
      <c r="TXQ13" s="52"/>
      <c r="TXR13" s="52"/>
      <c r="TXS13" s="52"/>
      <c r="TXT13" s="52"/>
      <c r="TXU13" s="52"/>
      <c r="TXV13" s="52"/>
      <c r="TXW13" s="52"/>
      <c r="TXX13" s="52"/>
      <c r="TXY13" s="52"/>
      <c r="TXZ13" s="52"/>
      <c r="TYA13" s="52"/>
      <c r="TYB13" s="52"/>
      <c r="TYC13" s="52"/>
      <c r="TYD13" s="52"/>
      <c r="TYE13" s="52"/>
      <c r="TYF13" s="52"/>
      <c r="TYG13" s="52"/>
      <c r="TYH13" s="52"/>
      <c r="TYI13" s="52"/>
      <c r="TYJ13" s="52"/>
      <c r="TYK13" s="52"/>
      <c r="TYL13" s="52"/>
      <c r="TYM13" s="52"/>
      <c r="TYN13" s="52"/>
      <c r="TYO13" s="52"/>
      <c r="TYP13" s="52"/>
      <c r="TYQ13" s="52"/>
      <c r="TYR13" s="52"/>
      <c r="TYS13" s="52"/>
      <c r="TYT13" s="52"/>
      <c r="TYU13" s="52"/>
      <c r="TYV13" s="52"/>
      <c r="TYW13" s="52"/>
      <c r="TYX13" s="52"/>
      <c r="TYY13" s="52"/>
      <c r="TYZ13" s="52"/>
      <c r="TZA13" s="52"/>
      <c r="TZB13" s="52"/>
      <c r="TZC13" s="52"/>
      <c r="TZD13" s="52"/>
      <c r="TZE13" s="52"/>
      <c r="TZF13" s="52"/>
      <c r="TZG13" s="52"/>
      <c r="TZH13" s="52"/>
      <c r="TZI13" s="52"/>
      <c r="TZJ13" s="52"/>
      <c r="TZK13" s="52"/>
      <c r="TZL13" s="52"/>
      <c r="TZM13" s="52"/>
      <c r="TZN13" s="52"/>
      <c r="TZO13" s="52"/>
      <c r="TZP13" s="52"/>
      <c r="TZQ13" s="52"/>
      <c r="TZR13" s="52"/>
      <c r="TZS13" s="52"/>
      <c r="TZT13" s="52"/>
      <c r="TZU13" s="52"/>
      <c r="TZV13" s="52"/>
      <c r="TZW13" s="52"/>
      <c r="TZX13" s="52"/>
      <c r="TZY13" s="52"/>
      <c r="TZZ13" s="52"/>
      <c r="UAA13" s="52"/>
      <c r="UAB13" s="52"/>
      <c r="UAC13" s="52"/>
      <c r="UAD13" s="52"/>
      <c r="UAE13" s="52"/>
      <c r="UAF13" s="52"/>
      <c r="UAG13" s="52"/>
      <c r="UAH13" s="52"/>
      <c r="UAI13" s="52"/>
      <c r="UAJ13" s="52"/>
      <c r="UAK13" s="52"/>
      <c r="UAL13" s="52"/>
      <c r="UAM13" s="52"/>
      <c r="UAN13" s="52"/>
      <c r="UAO13" s="52"/>
      <c r="UAP13" s="52"/>
      <c r="UAQ13" s="52"/>
      <c r="UAR13" s="52"/>
      <c r="UAS13" s="52"/>
      <c r="UAT13" s="52"/>
      <c r="UAU13" s="52"/>
      <c r="UAV13" s="52"/>
      <c r="UAW13" s="52"/>
      <c r="UAX13" s="52"/>
      <c r="UAY13" s="52"/>
      <c r="UAZ13" s="52"/>
      <c r="UBA13" s="52"/>
      <c r="UBB13" s="52"/>
      <c r="UBC13" s="52"/>
      <c r="UBD13" s="52"/>
      <c r="UBE13" s="52"/>
      <c r="UBF13" s="52"/>
      <c r="UBG13" s="52"/>
      <c r="UBH13" s="52"/>
      <c r="UBI13" s="52"/>
      <c r="UBJ13" s="52"/>
      <c r="UBK13" s="52"/>
      <c r="UBL13" s="52"/>
      <c r="UBM13" s="52"/>
      <c r="UBN13" s="52"/>
      <c r="UBO13" s="52"/>
      <c r="UBP13" s="52"/>
      <c r="UBQ13" s="52"/>
      <c r="UBR13" s="52"/>
      <c r="UBS13" s="52"/>
      <c r="UBT13" s="52"/>
      <c r="UBU13" s="52"/>
      <c r="UBV13" s="52"/>
      <c r="UBW13" s="52"/>
      <c r="UBX13" s="52"/>
      <c r="UBY13" s="52"/>
      <c r="UBZ13" s="52"/>
      <c r="UCA13" s="52"/>
      <c r="UCB13" s="52"/>
      <c r="UCC13" s="52"/>
      <c r="UCD13" s="52"/>
      <c r="UCE13" s="52"/>
      <c r="UCF13" s="52"/>
      <c r="UCG13" s="52"/>
      <c r="UCH13" s="52"/>
      <c r="UCI13" s="52"/>
      <c r="UCJ13" s="52"/>
      <c r="UCK13" s="52"/>
      <c r="UCL13" s="52"/>
      <c r="UCM13" s="52"/>
      <c r="UCN13" s="52"/>
      <c r="UCO13" s="52"/>
      <c r="UCP13" s="52"/>
      <c r="UCQ13" s="52"/>
      <c r="UCR13" s="52"/>
      <c r="UCS13" s="52"/>
      <c r="UCT13" s="52"/>
      <c r="UCU13" s="52"/>
      <c r="UCV13" s="52"/>
      <c r="UCW13" s="52"/>
      <c r="UCX13" s="52"/>
      <c r="UCY13" s="52"/>
      <c r="UCZ13" s="52"/>
      <c r="UDA13" s="52"/>
      <c r="UDB13" s="52"/>
      <c r="UDC13" s="52"/>
      <c r="UDD13" s="52"/>
      <c r="UDE13" s="52"/>
      <c r="UDF13" s="52"/>
      <c r="UDG13" s="52"/>
      <c r="UDH13" s="52"/>
      <c r="UDI13" s="52"/>
      <c r="UDJ13" s="52"/>
      <c r="UDK13" s="52"/>
      <c r="UDL13" s="52"/>
      <c r="UDM13" s="52"/>
      <c r="UDN13" s="52"/>
      <c r="UDO13" s="52"/>
      <c r="UDP13" s="52"/>
      <c r="UDQ13" s="52"/>
      <c r="UDR13" s="52"/>
      <c r="UDS13" s="52"/>
      <c r="UDT13" s="52"/>
      <c r="UDU13" s="52"/>
      <c r="UDV13" s="52"/>
      <c r="UDW13" s="52"/>
      <c r="UDX13" s="52"/>
      <c r="UDY13" s="52"/>
      <c r="UDZ13" s="52"/>
      <c r="UEA13" s="52"/>
      <c r="UEB13" s="52"/>
      <c r="UEC13" s="52"/>
      <c r="UED13" s="52"/>
      <c r="UEE13" s="52"/>
      <c r="UEF13" s="52"/>
      <c r="UEG13" s="52"/>
      <c r="UEH13" s="52"/>
      <c r="UEI13" s="52"/>
      <c r="UEJ13" s="52"/>
      <c r="UEK13" s="52"/>
      <c r="UEL13" s="52"/>
      <c r="UEM13" s="52"/>
      <c r="UEN13" s="52"/>
      <c r="UEO13" s="52"/>
      <c r="UEP13" s="52"/>
      <c r="UEQ13" s="52"/>
      <c r="UER13" s="52"/>
      <c r="UES13" s="52"/>
      <c r="UET13" s="52"/>
      <c r="UEU13" s="52"/>
      <c r="UEV13" s="52"/>
      <c r="UEW13" s="52"/>
      <c r="UEX13" s="52"/>
      <c r="UEY13" s="52"/>
      <c r="UEZ13" s="52"/>
      <c r="UFA13" s="52"/>
      <c r="UFB13" s="52"/>
      <c r="UFC13" s="52"/>
      <c r="UFD13" s="52"/>
      <c r="UFE13" s="52"/>
      <c r="UFF13" s="52"/>
      <c r="UFG13" s="52"/>
      <c r="UFH13" s="52"/>
      <c r="UFI13" s="52"/>
      <c r="UFJ13" s="52"/>
      <c r="UFK13" s="52"/>
      <c r="UFL13" s="52"/>
      <c r="UFM13" s="52"/>
      <c r="UFN13" s="52"/>
      <c r="UFO13" s="52"/>
      <c r="UFP13" s="52"/>
      <c r="UFQ13" s="52"/>
      <c r="UFR13" s="52"/>
      <c r="UFS13" s="52"/>
      <c r="UFT13" s="52"/>
      <c r="UFU13" s="52"/>
      <c r="UFV13" s="52"/>
      <c r="UFW13" s="52"/>
      <c r="UFX13" s="52"/>
      <c r="UFY13" s="52"/>
      <c r="UFZ13" s="52"/>
      <c r="UGA13" s="52"/>
      <c r="UGB13" s="52"/>
      <c r="UGC13" s="52"/>
      <c r="UGD13" s="52"/>
      <c r="UGE13" s="52"/>
      <c r="UGF13" s="52"/>
      <c r="UGG13" s="52"/>
      <c r="UGH13" s="52"/>
      <c r="UGI13" s="52"/>
      <c r="UGJ13" s="52"/>
      <c r="UGK13" s="52"/>
      <c r="UGL13" s="52"/>
      <c r="UGM13" s="52"/>
      <c r="UGN13" s="52"/>
      <c r="UGO13" s="52"/>
      <c r="UGP13" s="52"/>
      <c r="UGQ13" s="52"/>
      <c r="UGR13" s="52"/>
      <c r="UGS13" s="52"/>
      <c r="UGT13" s="52"/>
      <c r="UGU13" s="52"/>
      <c r="UGV13" s="52"/>
      <c r="UGW13" s="52"/>
      <c r="UGX13" s="52"/>
      <c r="UGY13" s="52"/>
      <c r="UGZ13" s="52"/>
      <c r="UHA13" s="52"/>
      <c r="UHB13" s="52"/>
      <c r="UHC13" s="52"/>
      <c r="UHD13" s="52"/>
      <c r="UHE13" s="52"/>
      <c r="UHF13" s="52"/>
      <c r="UHG13" s="52"/>
      <c r="UHH13" s="52"/>
      <c r="UHI13" s="52"/>
      <c r="UHJ13" s="52"/>
      <c r="UHK13" s="52"/>
      <c r="UHL13" s="52"/>
      <c r="UHM13" s="52"/>
      <c r="UHN13" s="52"/>
      <c r="UHO13" s="52"/>
      <c r="UHP13" s="52"/>
      <c r="UHQ13" s="52"/>
      <c r="UHR13" s="52"/>
      <c r="UHS13" s="52"/>
      <c r="UHT13" s="52"/>
      <c r="UHU13" s="52"/>
      <c r="UHV13" s="52"/>
      <c r="UHW13" s="52"/>
      <c r="UHX13" s="52"/>
      <c r="UHY13" s="52"/>
      <c r="UHZ13" s="52"/>
      <c r="UIA13" s="52"/>
      <c r="UIB13" s="52"/>
      <c r="UIC13" s="52"/>
      <c r="UID13" s="52"/>
      <c r="UIE13" s="52"/>
      <c r="UIF13" s="52"/>
      <c r="UIG13" s="52"/>
      <c r="UIH13" s="52"/>
      <c r="UII13" s="52"/>
      <c r="UIJ13" s="52"/>
      <c r="UIK13" s="52"/>
      <c r="UIL13" s="52"/>
      <c r="UIM13" s="52"/>
      <c r="UIN13" s="52"/>
      <c r="UIO13" s="52"/>
      <c r="UIP13" s="52"/>
      <c r="UIQ13" s="52"/>
      <c r="UIR13" s="52"/>
      <c r="UIS13" s="52"/>
      <c r="UIT13" s="52"/>
      <c r="UIU13" s="52"/>
      <c r="UIV13" s="52"/>
      <c r="UIW13" s="52"/>
      <c r="UIX13" s="52"/>
      <c r="UIY13" s="52"/>
      <c r="UIZ13" s="52"/>
      <c r="UJA13" s="52"/>
      <c r="UJB13" s="52"/>
      <c r="UJC13" s="52"/>
      <c r="UJD13" s="52"/>
      <c r="UJE13" s="52"/>
      <c r="UJF13" s="52"/>
      <c r="UJG13" s="52"/>
      <c r="UJH13" s="52"/>
      <c r="UJI13" s="52"/>
      <c r="UJJ13" s="52"/>
      <c r="UJK13" s="52"/>
      <c r="UJL13" s="52"/>
      <c r="UJM13" s="52"/>
      <c r="UJN13" s="52"/>
      <c r="UJO13" s="52"/>
      <c r="UJP13" s="52"/>
      <c r="UJQ13" s="52"/>
      <c r="UJR13" s="52"/>
      <c r="UJS13" s="52"/>
      <c r="UJT13" s="52"/>
      <c r="UJU13" s="52"/>
      <c r="UJV13" s="52"/>
      <c r="UJW13" s="52"/>
      <c r="UJX13" s="52"/>
      <c r="UJY13" s="52"/>
      <c r="UJZ13" s="52"/>
      <c r="UKA13" s="52"/>
      <c r="UKB13" s="52"/>
      <c r="UKC13" s="52"/>
      <c r="UKD13" s="52"/>
      <c r="UKE13" s="52"/>
      <c r="UKF13" s="52"/>
      <c r="UKG13" s="52"/>
      <c r="UKH13" s="52"/>
      <c r="UKI13" s="52"/>
      <c r="UKJ13" s="52"/>
      <c r="UKK13" s="52"/>
      <c r="UKL13" s="52"/>
      <c r="UKM13" s="52"/>
      <c r="UKN13" s="52"/>
      <c r="UKO13" s="52"/>
      <c r="UKP13" s="52"/>
      <c r="UKQ13" s="52"/>
      <c r="UKR13" s="52"/>
      <c r="UKS13" s="52"/>
      <c r="UKT13" s="52"/>
      <c r="UKU13" s="52"/>
      <c r="UKV13" s="52"/>
      <c r="UKW13" s="52"/>
      <c r="UKX13" s="52"/>
      <c r="UKY13" s="52"/>
      <c r="UKZ13" s="52"/>
      <c r="ULA13" s="52"/>
      <c r="ULB13" s="52"/>
      <c r="ULC13" s="52"/>
      <c r="ULD13" s="52"/>
      <c r="ULE13" s="52"/>
      <c r="ULF13" s="52"/>
      <c r="ULG13" s="52"/>
      <c r="ULH13" s="52"/>
      <c r="ULI13" s="52"/>
      <c r="ULJ13" s="52"/>
      <c r="ULK13" s="52"/>
      <c r="ULL13" s="52"/>
      <c r="ULM13" s="52"/>
      <c r="ULN13" s="52"/>
      <c r="ULO13" s="52"/>
      <c r="ULP13" s="52"/>
      <c r="ULQ13" s="52"/>
      <c r="ULR13" s="52"/>
      <c r="ULS13" s="52"/>
      <c r="ULT13" s="52"/>
      <c r="ULU13" s="52"/>
      <c r="ULV13" s="52"/>
      <c r="ULW13" s="52"/>
      <c r="ULX13" s="52"/>
      <c r="ULY13" s="52"/>
      <c r="ULZ13" s="52"/>
      <c r="UMA13" s="52"/>
      <c r="UMB13" s="52"/>
      <c r="UMC13" s="52"/>
      <c r="UMD13" s="52"/>
      <c r="UME13" s="52"/>
      <c r="UMF13" s="52"/>
      <c r="UMG13" s="52"/>
      <c r="UMH13" s="52"/>
      <c r="UMI13" s="52"/>
      <c r="UMJ13" s="52"/>
      <c r="UMK13" s="52"/>
      <c r="UML13" s="52"/>
      <c r="UMM13" s="52"/>
      <c r="UMN13" s="52"/>
      <c r="UMO13" s="52"/>
      <c r="UMP13" s="52"/>
      <c r="UMQ13" s="52"/>
      <c r="UMR13" s="52"/>
      <c r="UMS13" s="52"/>
      <c r="UMT13" s="52"/>
      <c r="UMU13" s="52"/>
      <c r="UMV13" s="52"/>
      <c r="UMW13" s="52"/>
      <c r="UMX13" s="52"/>
      <c r="UMY13" s="52"/>
      <c r="UMZ13" s="52"/>
      <c r="UNA13" s="52"/>
      <c r="UNB13" s="52"/>
      <c r="UNC13" s="52"/>
      <c r="UND13" s="52"/>
      <c r="UNE13" s="52"/>
      <c r="UNF13" s="52"/>
      <c r="UNG13" s="52"/>
      <c r="UNH13" s="52"/>
      <c r="UNI13" s="52"/>
      <c r="UNJ13" s="52"/>
      <c r="UNK13" s="52"/>
      <c r="UNL13" s="52"/>
      <c r="UNM13" s="52"/>
      <c r="UNN13" s="52"/>
      <c r="UNO13" s="52"/>
      <c r="UNP13" s="52"/>
      <c r="UNQ13" s="52"/>
      <c r="UNR13" s="52"/>
      <c r="UNS13" s="52"/>
      <c r="UNT13" s="52"/>
      <c r="UNU13" s="52"/>
      <c r="UNV13" s="52"/>
      <c r="UNW13" s="52"/>
      <c r="UNX13" s="52"/>
      <c r="UNY13" s="52"/>
      <c r="UNZ13" s="52"/>
      <c r="UOA13" s="52"/>
      <c r="UOB13" s="52"/>
      <c r="UOC13" s="52"/>
      <c r="UOD13" s="52"/>
      <c r="UOE13" s="52"/>
      <c r="UOF13" s="52"/>
      <c r="UOG13" s="52"/>
      <c r="UOH13" s="52"/>
      <c r="UOI13" s="52"/>
      <c r="UOJ13" s="52"/>
      <c r="UOK13" s="52"/>
      <c r="UOL13" s="52"/>
      <c r="UOM13" s="52"/>
      <c r="UON13" s="52"/>
      <c r="UOO13" s="52"/>
      <c r="UOP13" s="52"/>
      <c r="UOQ13" s="52"/>
      <c r="UOR13" s="52"/>
      <c r="UOS13" s="52"/>
      <c r="UOT13" s="52"/>
      <c r="UOU13" s="52"/>
      <c r="UOV13" s="52"/>
      <c r="UOW13" s="52"/>
      <c r="UOX13" s="52"/>
      <c r="UOY13" s="52"/>
      <c r="UOZ13" s="52"/>
      <c r="UPA13" s="52"/>
      <c r="UPB13" s="52"/>
      <c r="UPC13" s="52"/>
      <c r="UPD13" s="52"/>
      <c r="UPE13" s="52"/>
      <c r="UPF13" s="52"/>
      <c r="UPG13" s="52"/>
      <c r="UPH13" s="52"/>
      <c r="UPI13" s="52"/>
      <c r="UPJ13" s="52"/>
      <c r="UPK13" s="52"/>
      <c r="UPL13" s="52"/>
      <c r="UPM13" s="52"/>
      <c r="UPN13" s="52"/>
      <c r="UPO13" s="52"/>
      <c r="UPP13" s="52"/>
      <c r="UPQ13" s="52"/>
      <c r="UPR13" s="52"/>
      <c r="UPS13" s="52"/>
      <c r="UPT13" s="52"/>
      <c r="UPU13" s="52"/>
      <c r="UPV13" s="52"/>
      <c r="UPW13" s="52"/>
      <c r="UPX13" s="52"/>
      <c r="UPY13" s="52"/>
      <c r="UPZ13" s="52"/>
      <c r="UQA13" s="52"/>
      <c r="UQB13" s="52"/>
      <c r="UQC13" s="52"/>
      <c r="UQD13" s="52"/>
      <c r="UQE13" s="52"/>
      <c r="UQF13" s="52"/>
      <c r="UQG13" s="52"/>
      <c r="UQH13" s="52"/>
      <c r="UQI13" s="52"/>
      <c r="UQJ13" s="52"/>
      <c r="UQK13" s="52"/>
      <c r="UQL13" s="52"/>
      <c r="UQM13" s="52"/>
      <c r="UQN13" s="52"/>
      <c r="UQO13" s="52"/>
      <c r="UQP13" s="52"/>
      <c r="UQQ13" s="52"/>
      <c r="UQR13" s="52"/>
      <c r="UQS13" s="52"/>
      <c r="UQT13" s="52"/>
      <c r="UQU13" s="52"/>
      <c r="UQV13" s="52"/>
      <c r="UQW13" s="52"/>
      <c r="UQX13" s="52"/>
      <c r="UQY13" s="52"/>
      <c r="UQZ13" s="52"/>
      <c r="URA13" s="52"/>
      <c r="URB13" s="52"/>
      <c r="URC13" s="52"/>
      <c r="URD13" s="52"/>
      <c r="URE13" s="52"/>
      <c r="URF13" s="52"/>
      <c r="URG13" s="52"/>
      <c r="URH13" s="52"/>
      <c r="URI13" s="52"/>
      <c r="URJ13" s="52"/>
      <c r="URK13" s="52"/>
      <c r="URL13" s="52"/>
      <c r="URM13" s="52"/>
      <c r="URN13" s="52"/>
      <c r="URO13" s="52"/>
      <c r="URP13" s="52"/>
      <c r="URQ13" s="52"/>
      <c r="URR13" s="52"/>
      <c r="URS13" s="52"/>
      <c r="URT13" s="52"/>
      <c r="URU13" s="52"/>
      <c r="URV13" s="52"/>
      <c r="URW13" s="52"/>
      <c r="URX13" s="52"/>
      <c r="URY13" s="52"/>
      <c r="URZ13" s="52"/>
      <c r="USA13" s="52"/>
      <c r="USB13" s="52"/>
      <c r="USC13" s="52"/>
      <c r="USD13" s="52"/>
      <c r="USE13" s="52"/>
      <c r="USF13" s="52"/>
      <c r="USG13" s="52"/>
      <c r="USH13" s="52"/>
      <c r="USI13" s="52"/>
      <c r="USJ13" s="52"/>
      <c r="USK13" s="52"/>
      <c r="USL13" s="52"/>
      <c r="USM13" s="52"/>
      <c r="USN13" s="52"/>
      <c r="USO13" s="52"/>
      <c r="USP13" s="52"/>
      <c r="USQ13" s="52"/>
      <c r="USR13" s="52"/>
      <c r="USS13" s="52"/>
      <c r="UST13" s="52"/>
      <c r="USU13" s="52"/>
      <c r="USV13" s="52"/>
      <c r="USW13" s="52"/>
      <c r="USX13" s="52"/>
      <c r="USY13" s="52"/>
      <c r="USZ13" s="52"/>
      <c r="UTA13" s="52"/>
      <c r="UTB13" s="52"/>
      <c r="UTC13" s="52"/>
      <c r="UTD13" s="52"/>
      <c r="UTE13" s="52"/>
      <c r="UTF13" s="52"/>
      <c r="UTG13" s="52"/>
      <c r="UTH13" s="52"/>
      <c r="UTI13" s="52"/>
      <c r="UTJ13" s="52"/>
      <c r="UTK13" s="52"/>
      <c r="UTL13" s="52"/>
      <c r="UTM13" s="52"/>
      <c r="UTN13" s="52"/>
      <c r="UTO13" s="52"/>
      <c r="UTP13" s="52"/>
      <c r="UTQ13" s="52"/>
      <c r="UTR13" s="52"/>
      <c r="UTS13" s="52"/>
      <c r="UTT13" s="52"/>
      <c r="UTU13" s="52"/>
      <c r="UTV13" s="52"/>
      <c r="UTW13" s="52"/>
      <c r="UTX13" s="52"/>
      <c r="UTY13" s="52"/>
      <c r="UTZ13" s="52"/>
      <c r="UUA13" s="52"/>
      <c r="UUB13" s="52"/>
      <c r="UUC13" s="52"/>
      <c r="UUD13" s="52"/>
      <c r="UUE13" s="52"/>
      <c r="UUF13" s="52"/>
      <c r="UUG13" s="52"/>
      <c r="UUH13" s="52"/>
      <c r="UUI13" s="52"/>
      <c r="UUJ13" s="52"/>
      <c r="UUK13" s="52"/>
      <c r="UUL13" s="52"/>
      <c r="UUM13" s="52"/>
      <c r="UUN13" s="52"/>
      <c r="UUO13" s="52"/>
      <c r="UUP13" s="52"/>
      <c r="UUQ13" s="52"/>
      <c r="UUR13" s="52"/>
      <c r="UUS13" s="52"/>
      <c r="UUT13" s="52"/>
      <c r="UUU13" s="52"/>
      <c r="UUV13" s="52"/>
      <c r="UUW13" s="52"/>
      <c r="UUX13" s="52"/>
      <c r="UUY13" s="52"/>
      <c r="UUZ13" s="52"/>
      <c r="UVA13" s="52"/>
      <c r="UVB13" s="52"/>
      <c r="UVC13" s="52"/>
      <c r="UVD13" s="52"/>
      <c r="UVE13" s="52"/>
      <c r="UVF13" s="52"/>
      <c r="UVG13" s="52"/>
      <c r="UVH13" s="52"/>
      <c r="UVI13" s="52"/>
      <c r="UVJ13" s="52"/>
      <c r="UVK13" s="52"/>
      <c r="UVL13" s="52"/>
      <c r="UVM13" s="52"/>
      <c r="UVN13" s="52"/>
      <c r="UVO13" s="52"/>
      <c r="UVP13" s="52"/>
      <c r="UVQ13" s="52"/>
      <c r="UVR13" s="52"/>
      <c r="UVS13" s="52"/>
      <c r="UVT13" s="52"/>
      <c r="UVU13" s="52"/>
      <c r="UVV13" s="52"/>
      <c r="UVW13" s="52"/>
      <c r="UVX13" s="52"/>
      <c r="UVY13" s="52"/>
      <c r="UVZ13" s="52"/>
      <c r="UWA13" s="52"/>
      <c r="UWB13" s="52"/>
      <c r="UWC13" s="52"/>
      <c r="UWD13" s="52"/>
      <c r="UWE13" s="52"/>
      <c r="UWF13" s="52"/>
      <c r="UWG13" s="52"/>
      <c r="UWH13" s="52"/>
      <c r="UWI13" s="52"/>
      <c r="UWJ13" s="52"/>
      <c r="UWK13" s="52"/>
      <c r="UWL13" s="52"/>
      <c r="UWM13" s="52"/>
      <c r="UWN13" s="52"/>
      <c r="UWO13" s="52"/>
      <c r="UWP13" s="52"/>
      <c r="UWQ13" s="52"/>
      <c r="UWR13" s="52"/>
      <c r="UWS13" s="52"/>
      <c r="UWT13" s="52"/>
      <c r="UWU13" s="52"/>
      <c r="UWV13" s="52"/>
      <c r="UWW13" s="52"/>
      <c r="UWX13" s="52"/>
      <c r="UWY13" s="52"/>
      <c r="UWZ13" s="52"/>
      <c r="UXA13" s="52"/>
      <c r="UXB13" s="52"/>
      <c r="UXC13" s="52"/>
      <c r="UXD13" s="52"/>
      <c r="UXE13" s="52"/>
      <c r="UXF13" s="52"/>
      <c r="UXG13" s="52"/>
      <c r="UXH13" s="52"/>
      <c r="UXI13" s="52"/>
      <c r="UXJ13" s="52"/>
      <c r="UXK13" s="52"/>
      <c r="UXL13" s="52"/>
      <c r="UXM13" s="52"/>
      <c r="UXN13" s="52"/>
      <c r="UXO13" s="52"/>
      <c r="UXP13" s="52"/>
      <c r="UXQ13" s="52"/>
      <c r="UXR13" s="52"/>
      <c r="UXS13" s="52"/>
      <c r="UXT13" s="52"/>
      <c r="UXU13" s="52"/>
      <c r="UXV13" s="52"/>
      <c r="UXW13" s="52"/>
      <c r="UXX13" s="52"/>
      <c r="UXY13" s="52"/>
      <c r="UXZ13" s="52"/>
      <c r="UYA13" s="52"/>
      <c r="UYB13" s="52"/>
      <c r="UYC13" s="52"/>
      <c r="UYD13" s="52"/>
      <c r="UYE13" s="52"/>
      <c r="UYF13" s="52"/>
      <c r="UYG13" s="52"/>
      <c r="UYH13" s="52"/>
      <c r="UYI13" s="52"/>
      <c r="UYJ13" s="52"/>
      <c r="UYK13" s="52"/>
      <c r="UYL13" s="52"/>
      <c r="UYM13" s="52"/>
      <c r="UYN13" s="52"/>
      <c r="UYO13" s="52"/>
      <c r="UYP13" s="52"/>
      <c r="UYQ13" s="52"/>
      <c r="UYR13" s="52"/>
      <c r="UYS13" s="52"/>
      <c r="UYT13" s="52"/>
      <c r="UYU13" s="52"/>
      <c r="UYV13" s="52"/>
      <c r="UYW13" s="52"/>
      <c r="UYX13" s="52"/>
      <c r="UYY13" s="52"/>
      <c r="UYZ13" s="52"/>
      <c r="UZA13" s="52"/>
      <c r="UZB13" s="52"/>
      <c r="UZC13" s="52"/>
      <c r="UZD13" s="52"/>
      <c r="UZE13" s="52"/>
      <c r="UZF13" s="52"/>
      <c r="UZG13" s="52"/>
      <c r="UZH13" s="52"/>
      <c r="UZI13" s="52"/>
      <c r="UZJ13" s="52"/>
      <c r="UZK13" s="52"/>
      <c r="UZL13" s="52"/>
      <c r="UZM13" s="52"/>
      <c r="UZN13" s="52"/>
      <c r="UZO13" s="52"/>
      <c r="UZP13" s="52"/>
      <c r="UZQ13" s="52"/>
      <c r="UZR13" s="52"/>
      <c r="UZS13" s="52"/>
      <c r="UZT13" s="52"/>
      <c r="UZU13" s="52"/>
      <c r="UZV13" s="52"/>
      <c r="UZW13" s="52"/>
      <c r="UZX13" s="52"/>
      <c r="UZY13" s="52"/>
      <c r="UZZ13" s="52"/>
      <c r="VAA13" s="52"/>
      <c r="VAB13" s="52"/>
      <c r="VAC13" s="52"/>
      <c r="VAD13" s="52"/>
      <c r="VAE13" s="52"/>
      <c r="VAF13" s="52"/>
      <c r="VAG13" s="52"/>
      <c r="VAH13" s="52"/>
      <c r="VAI13" s="52"/>
      <c r="VAJ13" s="52"/>
      <c r="VAK13" s="52"/>
      <c r="VAL13" s="52"/>
      <c r="VAM13" s="52"/>
      <c r="VAN13" s="52"/>
      <c r="VAO13" s="52"/>
      <c r="VAP13" s="52"/>
      <c r="VAQ13" s="52"/>
      <c r="VAR13" s="52"/>
      <c r="VAS13" s="52"/>
      <c r="VAT13" s="52"/>
      <c r="VAU13" s="52"/>
      <c r="VAV13" s="52"/>
      <c r="VAW13" s="52"/>
      <c r="VAX13" s="52"/>
      <c r="VAY13" s="52"/>
      <c r="VAZ13" s="52"/>
      <c r="VBA13" s="52"/>
      <c r="VBB13" s="52"/>
      <c r="VBC13" s="52"/>
      <c r="VBD13" s="52"/>
      <c r="VBE13" s="52"/>
      <c r="VBF13" s="52"/>
      <c r="VBG13" s="52"/>
      <c r="VBH13" s="52"/>
      <c r="VBI13" s="52"/>
      <c r="VBJ13" s="52"/>
      <c r="VBK13" s="52"/>
      <c r="VBL13" s="52"/>
      <c r="VBM13" s="52"/>
      <c r="VBN13" s="52"/>
      <c r="VBO13" s="52"/>
      <c r="VBP13" s="52"/>
      <c r="VBQ13" s="52"/>
      <c r="VBR13" s="52"/>
      <c r="VBS13" s="52"/>
      <c r="VBT13" s="52"/>
      <c r="VBU13" s="52"/>
      <c r="VBV13" s="52"/>
      <c r="VBW13" s="52"/>
      <c r="VBX13" s="52"/>
      <c r="VBY13" s="52"/>
      <c r="VBZ13" s="52"/>
      <c r="VCA13" s="52"/>
      <c r="VCB13" s="52"/>
      <c r="VCC13" s="52"/>
      <c r="VCD13" s="52"/>
      <c r="VCE13" s="52"/>
      <c r="VCF13" s="52"/>
      <c r="VCG13" s="52"/>
      <c r="VCH13" s="52"/>
      <c r="VCI13" s="52"/>
      <c r="VCJ13" s="52"/>
      <c r="VCK13" s="52"/>
      <c r="VCL13" s="52"/>
      <c r="VCM13" s="52"/>
      <c r="VCN13" s="52"/>
      <c r="VCO13" s="52"/>
      <c r="VCP13" s="52"/>
      <c r="VCQ13" s="52"/>
      <c r="VCR13" s="52"/>
      <c r="VCS13" s="52"/>
      <c r="VCT13" s="52"/>
      <c r="VCU13" s="52"/>
      <c r="VCV13" s="52"/>
      <c r="VCW13" s="52"/>
      <c r="VCX13" s="52"/>
      <c r="VCY13" s="52"/>
      <c r="VCZ13" s="52"/>
      <c r="VDA13" s="52"/>
      <c r="VDB13" s="52"/>
      <c r="VDC13" s="52"/>
      <c r="VDD13" s="52"/>
      <c r="VDE13" s="52"/>
      <c r="VDF13" s="52"/>
      <c r="VDG13" s="52"/>
      <c r="VDH13" s="52"/>
      <c r="VDI13" s="52"/>
      <c r="VDJ13" s="52"/>
      <c r="VDK13" s="52"/>
      <c r="VDL13" s="52"/>
      <c r="VDM13" s="52"/>
      <c r="VDN13" s="52"/>
      <c r="VDO13" s="52"/>
      <c r="VDP13" s="52"/>
      <c r="VDQ13" s="52"/>
      <c r="VDR13" s="52"/>
      <c r="VDS13" s="52"/>
      <c r="VDT13" s="52"/>
      <c r="VDU13" s="52"/>
      <c r="VDV13" s="52"/>
      <c r="VDW13" s="52"/>
      <c r="VDX13" s="52"/>
      <c r="VDY13" s="52"/>
      <c r="VDZ13" s="52"/>
      <c r="VEA13" s="52"/>
      <c r="VEB13" s="52"/>
      <c r="VEC13" s="52"/>
      <c r="VED13" s="52"/>
      <c r="VEE13" s="52"/>
      <c r="VEF13" s="52"/>
      <c r="VEG13" s="52"/>
      <c r="VEH13" s="52"/>
      <c r="VEI13" s="52"/>
      <c r="VEJ13" s="52"/>
      <c r="VEK13" s="52"/>
      <c r="VEL13" s="52"/>
      <c r="VEM13" s="52"/>
      <c r="VEN13" s="52"/>
      <c r="VEO13" s="52"/>
      <c r="VEP13" s="52"/>
      <c r="VEQ13" s="52"/>
      <c r="VER13" s="52"/>
      <c r="VES13" s="52"/>
      <c r="VET13" s="52"/>
      <c r="VEU13" s="52"/>
      <c r="VEV13" s="52"/>
      <c r="VEW13" s="52"/>
      <c r="VEX13" s="52"/>
      <c r="VEY13" s="52"/>
      <c r="VEZ13" s="52"/>
      <c r="VFA13" s="52"/>
      <c r="VFB13" s="52"/>
      <c r="VFC13" s="52"/>
      <c r="VFD13" s="52"/>
      <c r="VFE13" s="52"/>
      <c r="VFF13" s="52"/>
      <c r="VFG13" s="52"/>
      <c r="VFH13" s="52"/>
      <c r="VFI13" s="52"/>
      <c r="VFJ13" s="52"/>
      <c r="VFK13" s="52"/>
      <c r="VFL13" s="52"/>
      <c r="VFM13" s="52"/>
      <c r="VFN13" s="52"/>
      <c r="VFO13" s="52"/>
      <c r="VFP13" s="52"/>
      <c r="VFQ13" s="52"/>
      <c r="VFR13" s="52"/>
      <c r="VFS13" s="52"/>
      <c r="VFT13" s="52"/>
      <c r="VFU13" s="52"/>
      <c r="VFV13" s="52"/>
      <c r="VFW13" s="52"/>
      <c r="VFX13" s="52"/>
      <c r="VFY13" s="52"/>
      <c r="VFZ13" s="52"/>
      <c r="VGA13" s="52"/>
      <c r="VGB13" s="52"/>
      <c r="VGC13" s="52"/>
      <c r="VGD13" s="52"/>
      <c r="VGE13" s="52"/>
      <c r="VGF13" s="52"/>
      <c r="VGG13" s="52"/>
      <c r="VGH13" s="52"/>
      <c r="VGI13" s="52"/>
      <c r="VGJ13" s="52"/>
      <c r="VGK13" s="52"/>
      <c r="VGL13" s="52"/>
      <c r="VGM13" s="52"/>
      <c r="VGN13" s="52"/>
      <c r="VGO13" s="52"/>
      <c r="VGP13" s="52"/>
      <c r="VGQ13" s="52"/>
      <c r="VGR13" s="52"/>
      <c r="VGS13" s="52"/>
      <c r="VGT13" s="52"/>
      <c r="VGU13" s="52"/>
      <c r="VGV13" s="52"/>
      <c r="VGW13" s="52"/>
      <c r="VGX13" s="52"/>
      <c r="VGY13" s="52"/>
      <c r="VGZ13" s="52"/>
      <c r="VHA13" s="52"/>
      <c r="VHB13" s="52"/>
      <c r="VHC13" s="52"/>
      <c r="VHD13" s="52"/>
      <c r="VHE13" s="52"/>
      <c r="VHF13" s="52"/>
      <c r="VHG13" s="52"/>
      <c r="VHH13" s="52"/>
      <c r="VHI13" s="52"/>
      <c r="VHJ13" s="52"/>
      <c r="VHK13" s="52"/>
      <c r="VHL13" s="52"/>
      <c r="VHM13" s="52"/>
      <c r="VHN13" s="52"/>
      <c r="VHO13" s="52"/>
      <c r="VHP13" s="52"/>
      <c r="VHQ13" s="52"/>
      <c r="VHR13" s="52"/>
      <c r="VHS13" s="52"/>
      <c r="VHT13" s="52"/>
      <c r="VHU13" s="52"/>
      <c r="VHV13" s="52"/>
      <c r="VHW13" s="52"/>
      <c r="VHX13" s="52"/>
      <c r="VHY13" s="52"/>
      <c r="VHZ13" s="52"/>
      <c r="VIA13" s="52"/>
      <c r="VIB13" s="52"/>
      <c r="VIC13" s="52"/>
      <c r="VID13" s="52"/>
      <c r="VIE13" s="52"/>
      <c r="VIF13" s="52"/>
      <c r="VIG13" s="52"/>
      <c r="VIH13" s="52"/>
      <c r="VII13" s="52"/>
      <c r="VIJ13" s="52"/>
      <c r="VIK13" s="52"/>
      <c r="VIL13" s="52"/>
      <c r="VIM13" s="52"/>
      <c r="VIN13" s="52"/>
      <c r="VIO13" s="52"/>
      <c r="VIP13" s="52"/>
      <c r="VIQ13" s="52"/>
      <c r="VIR13" s="52"/>
      <c r="VIS13" s="52"/>
      <c r="VIT13" s="52"/>
      <c r="VIU13" s="52"/>
      <c r="VIV13" s="52"/>
      <c r="VIW13" s="52"/>
      <c r="VIX13" s="52"/>
      <c r="VIY13" s="52"/>
      <c r="VIZ13" s="52"/>
      <c r="VJA13" s="52"/>
      <c r="VJB13" s="52"/>
      <c r="VJC13" s="52"/>
      <c r="VJD13" s="52"/>
      <c r="VJE13" s="52"/>
      <c r="VJF13" s="52"/>
      <c r="VJG13" s="52"/>
      <c r="VJH13" s="52"/>
      <c r="VJI13" s="52"/>
      <c r="VJJ13" s="52"/>
      <c r="VJK13" s="52"/>
      <c r="VJL13" s="52"/>
      <c r="VJM13" s="52"/>
      <c r="VJN13" s="52"/>
      <c r="VJO13" s="52"/>
      <c r="VJP13" s="52"/>
      <c r="VJQ13" s="52"/>
      <c r="VJR13" s="52"/>
      <c r="VJS13" s="52"/>
      <c r="VJT13" s="52"/>
      <c r="VJU13" s="52"/>
      <c r="VJV13" s="52"/>
      <c r="VJW13" s="52"/>
      <c r="VJX13" s="52"/>
      <c r="VJY13" s="52"/>
      <c r="VJZ13" s="52"/>
      <c r="VKA13" s="52"/>
      <c r="VKB13" s="52"/>
      <c r="VKC13" s="52"/>
      <c r="VKD13" s="52"/>
      <c r="VKE13" s="52"/>
      <c r="VKF13" s="52"/>
      <c r="VKG13" s="52"/>
      <c r="VKH13" s="52"/>
      <c r="VKI13" s="52"/>
      <c r="VKJ13" s="52"/>
      <c r="VKK13" s="52"/>
      <c r="VKL13" s="52"/>
      <c r="VKM13" s="52"/>
      <c r="VKN13" s="52"/>
      <c r="VKO13" s="52"/>
      <c r="VKP13" s="52"/>
      <c r="VKQ13" s="52"/>
      <c r="VKR13" s="52"/>
      <c r="VKS13" s="52"/>
      <c r="VKT13" s="52"/>
      <c r="VKU13" s="52"/>
      <c r="VKV13" s="52"/>
      <c r="VKW13" s="52"/>
      <c r="VKX13" s="52"/>
      <c r="VKY13" s="52"/>
      <c r="VKZ13" s="52"/>
      <c r="VLA13" s="52"/>
      <c r="VLB13" s="52"/>
      <c r="VLC13" s="52"/>
      <c r="VLD13" s="52"/>
      <c r="VLE13" s="52"/>
      <c r="VLF13" s="52"/>
      <c r="VLG13" s="52"/>
      <c r="VLH13" s="52"/>
      <c r="VLI13" s="52"/>
      <c r="VLJ13" s="52"/>
      <c r="VLK13" s="52"/>
      <c r="VLL13" s="52"/>
      <c r="VLM13" s="52"/>
      <c r="VLN13" s="52"/>
      <c r="VLO13" s="52"/>
      <c r="VLP13" s="52"/>
      <c r="VLQ13" s="52"/>
      <c r="VLR13" s="52"/>
      <c r="VLS13" s="52"/>
      <c r="VLT13" s="52"/>
      <c r="VLU13" s="52"/>
      <c r="VLV13" s="52"/>
      <c r="VLW13" s="52"/>
      <c r="VLX13" s="52"/>
      <c r="VLY13" s="52"/>
      <c r="VLZ13" s="52"/>
      <c r="VMA13" s="52"/>
      <c r="VMB13" s="52"/>
      <c r="VMC13" s="52"/>
      <c r="VMD13" s="52"/>
      <c r="VME13" s="52"/>
      <c r="VMF13" s="52"/>
      <c r="VMG13" s="52"/>
      <c r="VMH13" s="52"/>
      <c r="VMI13" s="52"/>
      <c r="VMJ13" s="52"/>
      <c r="VMK13" s="52"/>
      <c r="VML13" s="52"/>
      <c r="VMM13" s="52"/>
      <c r="VMN13" s="52"/>
      <c r="VMO13" s="52"/>
      <c r="VMP13" s="52"/>
      <c r="VMQ13" s="52"/>
      <c r="VMR13" s="52"/>
      <c r="VMS13" s="52"/>
      <c r="VMT13" s="52"/>
      <c r="VMU13" s="52"/>
      <c r="VMV13" s="52"/>
      <c r="VMW13" s="52"/>
      <c r="VMX13" s="52"/>
      <c r="VMY13" s="52"/>
      <c r="VMZ13" s="52"/>
      <c r="VNA13" s="52"/>
      <c r="VNB13" s="52"/>
      <c r="VNC13" s="52"/>
      <c r="VND13" s="52"/>
      <c r="VNE13" s="52"/>
      <c r="VNF13" s="52"/>
      <c r="VNG13" s="52"/>
      <c r="VNH13" s="52"/>
      <c r="VNI13" s="52"/>
      <c r="VNJ13" s="52"/>
      <c r="VNK13" s="52"/>
      <c r="VNL13" s="52"/>
      <c r="VNM13" s="52"/>
      <c r="VNN13" s="52"/>
      <c r="VNO13" s="52"/>
      <c r="VNP13" s="52"/>
      <c r="VNQ13" s="52"/>
      <c r="VNR13" s="52"/>
      <c r="VNS13" s="52"/>
      <c r="VNT13" s="52"/>
      <c r="VNU13" s="52"/>
      <c r="VNV13" s="52"/>
      <c r="VNW13" s="52"/>
      <c r="VNX13" s="52"/>
      <c r="VNY13" s="52"/>
      <c r="VNZ13" s="52"/>
      <c r="VOA13" s="52"/>
      <c r="VOB13" s="52"/>
      <c r="VOC13" s="52"/>
      <c r="VOD13" s="52"/>
      <c r="VOE13" s="52"/>
      <c r="VOF13" s="52"/>
      <c r="VOG13" s="52"/>
      <c r="VOH13" s="52"/>
      <c r="VOI13" s="52"/>
      <c r="VOJ13" s="52"/>
      <c r="VOK13" s="52"/>
      <c r="VOL13" s="52"/>
      <c r="VOM13" s="52"/>
      <c r="VON13" s="52"/>
      <c r="VOO13" s="52"/>
      <c r="VOP13" s="52"/>
      <c r="VOQ13" s="52"/>
      <c r="VOR13" s="52"/>
      <c r="VOS13" s="52"/>
      <c r="VOT13" s="52"/>
      <c r="VOU13" s="52"/>
      <c r="VOV13" s="52"/>
      <c r="VOW13" s="52"/>
      <c r="VOX13" s="52"/>
      <c r="VOY13" s="52"/>
      <c r="VOZ13" s="52"/>
      <c r="VPA13" s="52"/>
      <c r="VPB13" s="52"/>
      <c r="VPC13" s="52"/>
      <c r="VPD13" s="52"/>
      <c r="VPE13" s="52"/>
      <c r="VPF13" s="52"/>
      <c r="VPG13" s="52"/>
      <c r="VPH13" s="52"/>
      <c r="VPI13" s="52"/>
      <c r="VPJ13" s="52"/>
      <c r="VPK13" s="52"/>
      <c r="VPL13" s="52"/>
      <c r="VPM13" s="52"/>
      <c r="VPN13" s="52"/>
      <c r="VPO13" s="52"/>
      <c r="VPP13" s="52"/>
      <c r="VPQ13" s="52"/>
      <c r="VPR13" s="52"/>
      <c r="VPS13" s="52"/>
      <c r="VPT13" s="52"/>
      <c r="VPU13" s="52"/>
      <c r="VPV13" s="52"/>
      <c r="VPW13" s="52"/>
      <c r="VPX13" s="52"/>
      <c r="VPY13" s="52"/>
      <c r="VPZ13" s="52"/>
      <c r="VQA13" s="52"/>
      <c r="VQB13" s="52"/>
      <c r="VQC13" s="52"/>
      <c r="VQD13" s="52"/>
      <c r="VQE13" s="52"/>
      <c r="VQF13" s="52"/>
      <c r="VQG13" s="52"/>
      <c r="VQH13" s="52"/>
      <c r="VQI13" s="52"/>
      <c r="VQJ13" s="52"/>
      <c r="VQK13" s="52"/>
      <c r="VQL13" s="52"/>
      <c r="VQM13" s="52"/>
      <c r="VQN13" s="52"/>
      <c r="VQO13" s="52"/>
      <c r="VQP13" s="52"/>
      <c r="VQQ13" s="52"/>
      <c r="VQR13" s="52"/>
      <c r="VQS13" s="52"/>
      <c r="VQT13" s="52"/>
      <c r="VQU13" s="52"/>
      <c r="VQV13" s="52"/>
      <c r="VQW13" s="52"/>
      <c r="VQX13" s="52"/>
      <c r="VQY13" s="52"/>
      <c r="VQZ13" s="52"/>
      <c r="VRA13" s="52"/>
      <c r="VRB13" s="52"/>
      <c r="VRC13" s="52"/>
      <c r="VRD13" s="52"/>
      <c r="VRE13" s="52"/>
      <c r="VRF13" s="52"/>
      <c r="VRG13" s="52"/>
      <c r="VRH13" s="52"/>
      <c r="VRI13" s="52"/>
      <c r="VRJ13" s="52"/>
      <c r="VRK13" s="52"/>
      <c r="VRL13" s="52"/>
      <c r="VRM13" s="52"/>
      <c r="VRN13" s="52"/>
      <c r="VRO13" s="52"/>
      <c r="VRP13" s="52"/>
      <c r="VRQ13" s="52"/>
      <c r="VRR13" s="52"/>
      <c r="VRS13" s="52"/>
      <c r="VRT13" s="52"/>
      <c r="VRU13" s="52"/>
      <c r="VRV13" s="52"/>
      <c r="VRW13" s="52"/>
      <c r="VRX13" s="52"/>
      <c r="VRY13" s="52"/>
      <c r="VRZ13" s="52"/>
      <c r="VSA13" s="52"/>
      <c r="VSB13" s="52"/>
      <c r="VSC13" s="52"/>
      <c r="VSD13" s="52"/>
      <c r="VSE13" s="52"/>
      <c r="VSF13" s="52"/>
      <c r="VSG13" s="52"/>
      <c r="VSH13" s="52"/>
      <c r="VSI13" s="52"/>
      <c r="VSJ13" s="52"/>
      <c r="VSK13" s="52"/>
      <c r="VSL13" s="52"/>
      <c r="VSM13" s="52"/>
      <c r="VSN13" s="52"/>
      <c r="VSO13" s="52"/>
      <c r="VSP13" s="52"/>
      <c r="VSQ13" s="52"/>
      <c r="VSR13" s="52"/>
      <c r="VSS13" s="52"/>
      <c r="VST13" s="52"/>
      <c r="VSU13" s="52"/>
      <c r="VSV13" s="52"/>
      <c r="VSW13" s="52"/>
      <c r="VSX13" s="52"/>
      <c r="VSY13" s="52"/>
      <c r="VSZ13" s="52"/>
      <c r="VTA13" s="52"/>
      <c r="VTB13" s="52"/>
      <c r="VTC13" s="52"/>
      <c r="VTD13" s="52"/>
      <c r="VTE13" s="52"/>
      <c r="VTF13" s="52"/>
      <c r="VTG13" s="52"/>
      <c r="VTH13" s="52"/>
      <c r="VTI13" s="52"/>
      <c r="VTJ13" s="52"/>
      <c r="VTK13" s="52"/>
      <c r="VTL13" s="52"/>
      <c r="VTM13" s="52"/>
      <c r="VTN13" s="52"/>
      <c r="VTO13" s="52"/>
      <c r="VTP13" s="52"/>
      <c r="VTQ13" s="52"/>
      <c r="VTR13" s="52"/>
      <c r="VTS13" s="52"/>
      <c r="VTT13" s="52"/>
      <c r="VTU13" s="52"/>
      <c r="VTV13" s="52"/>
      <c r="VTW13" s="52"/>
      <c r="VTX13" s="52"/>
      <c r="VTY13" s="52"/>
      <c r="VTZ13" s="52"/>
      <c r="VUA13" s="52"/>
      <c r="VUB13" s="52"/>
      <c r="VUC13" s="52"/>
      <c r="VUD13" s="52"/>
      <c r="VUE13" s="52"/>
      <c r="VUF13" s="52"/>
      <c r="VUG13" s="52"/>
      <c r="VUH13" s="52"/>
      <c r="VUI13" s="52"/>
      <c r="VUJ13" s="52"/>
      <c r="VUK13" s="52"/>
      <c r="VUL13" s="52"/>
      <c r="VUM13" s="52"/>
      <c r="VUN13" s="52"/>
      <c r="VUO13" s="52"/>
      <c r="VUP13" s="52"/>
      <c r="VUQ13" s="52"/>
      <c r="VUR13" s="52"/>
      <c r="VUS13" s="52"/>
      <c r="VUT13" s="52"/>
      <c r="VUU13" s="52"/>
      <c r="VUV13" s="52"/>
      <c r="VUW13" s="52"/>
      <c r="VUX13" s="52"/>
      <c r="VUY13" s="52"/>
      <c r="VUZ13" s="52"/>
      <c r="VVA13" s="52"/>
      <c r="VVB13" s="52"/>
      <c r="VVC13" s="52"/>
      <c r="VVD13" s="52"/>
      <c r="VVE13" s="52"/>
      <c r="VVF13" s="52"/>
      <c r="VVG13" s="52"/>
      <c r="VVH13" s="52"/>
      <c r="VVI13" s="52"/>
      <c r="VVJ13" s="52"/>
      <c r="VVK13" s="52"/>
      <c r="VVL13" s="52"/>
      <c r="VVM13" s="52"/>
      <c r="VVN13" s="52"/>
      <c r="VVO13" s="52"/>
      <c r="VVP13" s="52"/>
      <c r="VVQ13" s="52"/>
      <c r="VVR13" s="52"/>
      <c r="VVS13" s="52"/>
      <c r="VVT13" s="52"/>
      <c r="VVU13" s="52"/>
      <c r="VVV13" s="52"/>
      <c r="VVW13" s="52"/>
      <c r="VVX13" s="52"/>
      <c r="VVY13" s="52"/>
      <c r="VVZ13" s="52"/>
      <c r="VWA13" s="52"/>
      <c r="VWB13" s="52"/>
      <c r="VWC13" s="52"/>
      <c r="VWD13" s="52"/>
      <c r="VWE13" s="52"/>
      <c r="VWF13" s="52"/>
      <c r="VWG13" s="52"/>
      <c r="VWH13" s="52"/>
      <c r="VWI13" s="52"/>
      <c r="VWJ13" s="52"/>
      <c r="VWK13" s="52"/>
      <c r="VWL13" s="52"/>
      <c r="VWM13" s="52"/>
      <c r="VWN13" s="52"/>
      <c r="VWO13" s="52"/>
      <c r="VWP13" s="52"/>
      <c r="VWQ13" s="52"/>
      <c r="VWR13" s="52"/>
      <c r="VWS13" s="52"/>
      <c r="VWT13" s="52"/>
      <c r="VWU13" s="52"/>
      <c r="VWV13" s="52"/>
      <c r="VWW13" s="52"/>
      <c r="VWX13" s="52"/>
      <c r="VWY13" s="52"/>
      <c r="VWZ13" s="52"/>
      <c r="VXA13" s="52"/>
      <c r="VXB13" s="52"/>
      <c r="VXC13" s="52"/>
      <c r="VXD13" s="52"/>
      <c r="VXE13" s="52"/>
      <c r="VXF13" s="52"/>
      <c r="VXG13" s="52"/>
      <c r="VXH13" s="52"/>
      <c r="VXI13" s="52"/>
      <c r="VXJ13" s="52"/>
      <c r="VXK13" s="52"/>
      <c r="VXL13" s="52"/>
      <c r="VXM13" s="52"/>
      <c r="VXN13" s="52"/>
      <c r="VXO13" s="52"/>
      <c r="VXP13" s="52"/>
      <c r="VXQ13" s="52"/>
      <c r="VXR13" s="52"/>
      <c r="VXS13" s="52"/>
      <c r="VXT13" s="52"/>
      <c r="VXU13" s="52"/>
      <c r="VXV13" s="52"/>
      <c r="VXW13" s="52"/>
      <c r="VXX13" s="52"/>
      <c r="VXY13" s="52"/>
      <c r="VXZ13" s="52"/>
      <c r="VYA13" s="52"/>
      <c r="VYB13" s="52"/>
      <c r="VYC13" s="52"/>
      <c r="VYD13" s="52"/>
      <c r="VYE13" s="52"/>
      <c r="VYF13" s="52"/>
      <c r="VYG13" s="52"/>
      <c r="VYH13" s="52"/>
      <c r="VYI13" s="52"/>
      <c r="VYJ13" s="52"/>
      <c r="VYK13" s="52"/>
      <c r="VYL13" s="52"/>
      <c r="VYM13" s="52"/>
      <c r="VYN13" s="52"/>
      <c r="VYO13" s="52"/>
      <c r="VYP13" s="52"/>
      <c r="VYQ13" s="52"/>
      <c r="VYR13" s="52"/>
      <c r="VYS13" s="52"/>
      <c r="VYT13" s="52"/>
      <c r="VYU13" s="52"/>
      <c r="VYV13" s="52"/>
      <c r="VYW13" s="52"/>
      <c r="VYX13" s="52"/>
      <c r="VYY13" s="52"/>
      <c r="VYZ13" s="52"/>
      <c r="VZA13" s="52"/>
      <c r="VZB13" s="52"/>
      <c r="VZC13" s="52"/>
      <c r="VZD13" s="52"/>
      <c r="VZE13" s="52"/>
      <c r="VZF13" s="52"/>
      <c r="VZG13" s="52"/>
      <c r="VZH13" s="52"/>
      <c r="VZI13" s="52"/>
      <c r="VZJ13" s="52"/>
      <c r="VZK13" s="52"/>
      <c r="VZL13" s="52"/>
      <c r="VZM13" s="52"/>
      <c r="VZN13" s="52"/>
      <c r="VZO13" s="52"/>
      <c r="VZP13" s="52"/>
      <c r="VZQ13" s="52"/>
      <c r="VZR13" s="52"/>
      <c r="VZS13" s="52"/>
      <c r="VZT13" s="52"/>
      <c r="VZU13" s="52"/>
      <c r="VZV13" s="52"/>
      <c r="VZW13" s="52"/>
      <c r="VZX13" s="52"/>
      <c r="VZY13" s="52"/>
      <c r="VZZ13" s="52"/>
      <c r="WAA13" s="52"/>
      <c r="WAB13" s="52"/>
      <c r="WAC13" s="52"/>
      <c r="WAD13" s="52"/>
      <c r="WAE13" s="52"/>
      <c r="WAF13" s="52"/>
      <c r="WAG13" s="52"/>
      <c r="WAH13" s="52"/>
      <c r="WAI13" s="52"/>
      <c r="WAJ13" s="52"/>
      <c r="WAK13" s="52"/>
      <c r="WAL13" s="52"/>
      <c r="WAM13" s="52"/>
      <c r="WAN13" s="52"/>
      <c r="WAO13" s="52"/>
      <c r="WAP13" s="52"/>
      <c r="WAQ13" s="52"/>
      <c r="WAR13" s="52"/>
      <c r="WAS13" s="52"/>
      <c r="WAT13" s="52"/>
      <c r="WAU13" s="52"/>
      <c r="WAV13" s="52"/>
      <c r="WAW13" s="52"/>
      <c r="WAX13" s="52"/>
      <c r="WAY13" s="52"/>
      <c r="WAZ13" s="52"/>
      <c r="WBA13" s="52"/>
      <c r="WBB13" s="52"/>
      <c r="WBC13" s="52"/>
      <c r="WBD13" s="52"/>
      <c r="WBE13" s="52"/>
      <c r="WBF13" s="52"/>
      <c r="WBG13" s="52"/>
      <c r="WBH13" s="52"/>
      <c r="WBI13" s="52"/>
      <c r="WBJ13" s="52"/>
      <c r="WBK13" s="52"/>
      <c r="WBL13" s="52"/>
      <c r="WBM13" s="52"/>
      <c r="WBN13" s="52"/>
      <c r="WBO13" s="52"/>
      <c r="WBP13" s="52"/>
      <c r="WBQ13" s="52"/>
      <c r="WBR13" s="52"/>
      <c r="WBS13" s="52"/>
      <c r="WBT13" s="52"/>
      <c r="WBU13" s="52"/>
      <c r="WBV13" s="52"/>
      <c r="WBW13" s="52"/>
      <c r="WBX13" s="52"/>
      <c r="WBY13" s="52"/>
      <c r="WBZ13" s="52"/>
      <c r="WCA13" s="52"/>
      <c r="WCB13" s="52"/>
      <c r="WCC13" s="52"/>
      <c r="WCD13" s="52"/>
      <c r="WCE13" s="52"/>
      <c r="WCF13" s="52"/>
      <c r="WCG13" s="52"/>
      <c r="WCH13" s="52"/>
      <c r="WCI13" s="52"/>
      <c r="WCJ13" s="52"/>
      <c r="WCK13" s="52"/>
      <c r="WCL13" s="52"/>
      <c r="WCM13" s="52"/>
      <c r="WCN13" s="52"/>
      <c r="WCO13" s="52"/>
      <c r="WCP13" s="52"/>
      <c r="WCQ13" s="52"/>
      <c r="WCR13" s="52"/>
      <c r="WCS13" s="52"/>
      <c r="WCT13" s="52"/>
      <c r="WCU13" s="52"/>
      <c r="WCV13" s="52"/>
      <c r="WCW13" s="52"/>
      <c r="WCX13" s="52"/>
      <c r="WCY13" s="52"/>
      <c r="WCZ13" s="52"/>
      <c r="WDA13" s="52"/>
      <c r="WDB13" s="52"/>
      <c r="WDC13" s="52"/>
      <c r="WDD13" s="52"/>
      <c r="WDE13" s="52"/>
      <c r="WDF13" s="52"/>
      <c r="WDG13" s="52"/>
      <c r="WDH13" s="52"/>
      <c r="WDI13" s="52"/>
      <c r="WDJ13" s="52"/>
      <c r="WDK13" s="52"/>
      <c r="WDL13" s="52"/>
      <c r="WDM13" s="52"/>
      <c r="WDN13" s="52"/>
      <c r="WDO13" s="52"/>
      <c r="WDP13" s="52"/>
      <c r="WDQ13" s="52"/>
      <c r="WDR13" s="52"/>
      <c r="WDS13" s="52"/>
      <c r="WDT13" s="52"/>
      <c r="WDU13" s="52"/>
      <c r="WDV13" s="52"/>
      <c r="WDW13" s="52"/>
      <c r="WDX13" s="52"/>
      <c r="WDY13" s="52"/>
      <c r="WDZ13" s="52"/>
      <c r="WEA13" s="52"/>
      <c r="WEB13" s="52"/>
      <c r="WEC13" s="52"/>
      <c r="WED13" s="52"/>
      <c r="WEE13" s="52"/>
      <c r="WEF13" s="52"/>
      <c r="WEG13" s="52"/>
      <c r="WEH13" s="52"/>
      <c r="WEI13" s="52"/>
      <c r="WEJ13" s="52"/>
      <c r="WEK13" s="52"/>
      <c r="WEL13" s="52"/>
      <c r="WEM13" s="52"/>
      <c r="WEN13" s="52"/>
      <c r="WEO13" s="52"/>
      <c r="WEP13" s="52"/>
      <c r="WEQ13" s="52"/>
      <c r="WER13" s="52"/>
      <c r="WES13" s="52"/>
      <c r="WET13" s="52"/>
      <c r="WEU13" s="52"/>
      <c r="WEV13" s="52"/>
      <c r="WEW13" s="52"/>
      <c r="WEX13" s="52"/>
      <c r="WEY13" s="52"/>
      <c r="WEZ13" s="52"/>
      <c r="WFA13" s="52"/>
      <c r="WFB13" s="52"/>
      <c r="WFC13" s="52"/>
      <c r="WFD13" s="52"/>
      <c r="WFE13" s="52"/>
      <c r="WFF13" s="52"/>
      <c r="WFG13" s="52"/>
      <c r="WFH13" s="52"/>
      <c r="WFI13" s="52"/>
      <c r="WFJ13" s="52"/>
      <c r="WFK13" s="52"/>
      <c r="WFL13" s="52"/>
      <c r="WFM13" s="52"/>
      <c r="WFN13" s="52"/>
      <c r="WFO13" s="52"/>
      <c r="WFP13" s="52"/>
      <c r="WFQ13" s="52"/>
      <c r="WFR13" s="52"/>
      <c r="WFS13" s="52"/>
      <c r="WFT13" s="52"/>
      <c r="WFU13" s="52"/>
      <c r="WFV13" s="52"/>
      <c r="WFW13" s="52"/>
      <c r="WFX13" s="52"/>
      <c r="WFY13" s="52"/>
      <c r="WFZ13" s="52"/>
      <c r="WGA13" s="52"/>
      <c r="WGB13" s="52"/>
      <c r="WGC13" s="52"/>
      <c r="WGD13" s="52"/>
      <c r="WGE13" s="52"/>
      <c r="WGF13" s="52"/>
      <c r="WGG13" s="52"/>
      <c r="WGH13" s="52"/>
      <c r="WGI13" s="52"/>
      <c r="WGJ13" s="52"/>
      <c r="WGK13" s="52"/>
      <c r="WGL13" s="52"/>
      <c r="WGM13" s="52"/>
      <c r="WGN13" s="52"/>
      <c r="WGO13" s="52"/>
      <c r="WGP13" s="52"/>
      <c r="WGQ13" s="52"/>
      <c r="WGR13" s="52"/>
      <c r="WGS13" s="52"/>
      <c r="WGT13" s="52"/>
      <c r="WGU13" s="52"/>
      <c r="WGV13" s="52"/>
      <c r="WGW13" s="52"/>
      <c r="WGX13" s="52"/>
      <c r="WGY13" s="52"/>
      <c r="WGZ13" s="52"/>
      <c r="WHA13" s="52"/>
      <c r="WHB13" s="52"/>
      <c r="WHC13" s="52"/>
      <c r="WHD13" s="52"/>
      <c r="WHE13" s="52"/>
      <c r="WHF13" s="52"/>
      <c r="WHG13" s="52"/>
      <c r="WHH13" s="52"/>
      <c r="WHI13" s="52"/>
      <c r="WHJ13" s="52"/>
      <c r="WHK13" s="52"/>
      <c r="WHL13" s="52"/>
      <c r="WHM13" s="52"/>
      <c r="WHN13" s="52"/>
      <c r="WHO13" s="52"/>
      <c r="WHP13" s="52"/>
      <c r="WHQ13" s="52"/>
      <c r="WHR13" s="52"/>
      <c r="WHS13" s="52"/>
      <c r="WHT13" s="52"/>
      <c r="WHU13" s="52"/>
      <c r="WHV13" s="52"/>
      <c r="WHW13" s="52"/>
      <c r="WHX13" s="52"/>
      <c r="WHY13" s="52"/>
      <c r="WHZ13" s="52"/>
      <c r="WIA13" s="52"/>
      <c r="WIB13" s="52"/>
      <c r="WIC13" s="52"/>
      <c r="WID13" s="52"/>
      <c r="WIE13" s="52"/>
      <c r="WIF13" s="52"/>
      <c r="WIG13" s="52"/>
      <c r="WIH13" s="52"/>
      <c r="WII13" s="52"/>
      <c r="WIJ13" s="52"/>
      <c r="WIK13" s="52"/>
      <c r="WIL13" s="52"/>
      <c r="WIM13" s="52"/>
      <c r="WIN13" s="52"/>
      <c r="WIO13" s="52"/>
      <c r="WIP13" s="52"/>
      <c r="WIQ13" s="52"/>
      <c r="WIR13" s="52"/>
      <c r="WIS13" s="52"/>
      <c r="WIT13" s="52"/>
      <c r="WIU13" s="52"/>
      <c r="WIV13" s="52"/>
      <c r="WIW13" s="52"/>
      <c r="WIX13" s="52"/>
      <c r="WIY13" s="52"/>
      <c r="WIZ13" s="52"/>
      <c r="WJA13" s="52"/>
      <c r="WJB13" s="52"/>
      <c r="WJC13" s="52"/>
      <c r="WJD13" s="52"/>
      <c r="WJE13" s="52"/>
      <c r="WJF13" s="52"/>
      <c r="WJG13" s="52"/>
      <c r="WJH13" s="52"/>
      <c r="WJI13" s="52"/>
      <c r="WJJ13" s="52"/>
      <c r="WJK13" s="52"/>
      <c r="WJL13" s="52"/>
      <c r="WJM13" s="52"/>
      <c r="WJN13" s="52"/>
      <c r="WJO13" s="52"/>
      <c r="WJP13" s="52"/>
      <c r="WJQ13" s="52"/>
      <c r="WJR13" s="52"/>
      <c r="WJS13" s="52"/>
      <c r="WJT13" s="52"/>
      <c r="WJU13" s="52"/>
      <c r="WJV13" s="52"/>
      <c r="WJW13" s="52"/>
      <c r="WJX13" s="52"/>
      <c r="WJY13" s="52"/>
      <c r="WJZ13" s="52"/>
      <c r="WKA13" s="52"/>
      <c r="WKB13" s="52"/>
      <c r="WKC13" s="52"/>
      <c r="WKD13" s="52"/>
      <c r="WKE13" s="52"/>
      <c r="WKF13" s="52"/>
      <c r="WKG13" s="52"/>
      <c r="WKH13" s="52"/>
      <c r="WKI13" s="52"/>
      <c r="WKJ13" s="52"/>
      <c r="WKK13" s="52"/>
      <c r="WKL13" s="52"/>
      <c r="WKM13" s="52"/>
      <c r="WKN13" s="52"/>
      <c r="WKO13" s="52"/>
      <c r="WKP13" s="52"/>
      <c r="WKQ13" s="52"/>
      <c r="WKR13" s="52"/>
      <c r="WKS13" s="52"/>
      <c r="WKT13" s="52"/>
      <c r="WKU13" s="52"/>
      <c r="WKV13" s="52"/>
      <c r="WKW13" s="52"/>
      <c r="WKX13" s="52"/>
      <c r="WKY13" s="52"/>
      <c r="WKZ13" s="52"/>
      <c r="WLA13" s="52"/>
      <c r="WLB13" s="52"/>
      <c r="WLC13" s="52"/>
      <c r="WLD13" s="52"/>
      <c r="WLE13" s="52"/>
      <c r="WLF13" s="52"/>
      <c r="WLG13" s="52"/>
      <c r="WLH13" s="52"/>
      <c r="WLI13" s="52"/>
      <c r="WLJ13" s="52"/>
      <c r="WLK13" s="52"/>
      <c r="WLL13" s="52"/>
      <c r="WLM13" s="52"/>
      <c r="WLN13" s="52"/>
      <c r="WLO13" s="52"/>
      <c r="WLP13" s="52"/>
      <c r="WLQ13" s="52"/>
      <c r="WLR13" s="52"/>
      <c r="WLS13" s="52"/>
      <c r="WLT13" s="52"/>
      <c r="WLU13" s="52"/>
      <c r="WLV13" s="52"/>
      <c r="WLW13" s="52"/>
      <c r="WLX13" s="52"/>
      <c r="WLY13" s="52"/>
      <c r="WLZ13" s="52"/>
      <c r="WMA13" s="52"/>
      <c r="WMB13" s="52"/>
      <c r="WMC13" s="52"/>
      <c r="WMD13" s="52"/>
      <c r="WME13" s="52"/>
      <c r="WMF13" s="52"/>
      <c r="WMG13" s="52"/>
      <c r="WMH13" s="52"/>
      <c r="WMI13" s="52"/>
      <c r="WMJ13" s="52"/>
      <c r="WMK13" s="52"/>
      <c r="WML13" s="52"/>
      <c r="WMM13" s="52"/>
      <c r="WMN13" s="52"/>
      <c r="WMO13" s="52"/>
      <c r="WMP13" s="52"/>
      <c r="WMQ13" s="52"/>
      <c r="WMR13" s="52"/>
      <c r="WMS13" s="52"/>
      <c r="WMT13" s="52"/>
      <c r="WMU13" s="52"/>
      <c r="WMV13" s="52"/>
      <c r="WMW13" s="52"/>
      <c r="WMX13" s="52"/>
      <c r="WMY13" s="52"/>
      <c r="WMZ13" s="52"/>
      <c r="WNA13" s="52"/>
      <c r="WNB13" s="52"/>
      <c r="WNC13" s="52"/>
      <c r="WND13" s="52"/>
      <c r="WNE13" s="52"/>
      <c r="WNF13" s="52"/>
      <c r="WNG13" s="52"/>
      <c r="WNH13" s="52"/>
      <c r="WNI13" s="52"/>
      <c r="WNJ13" s="52"/>
      <c r="WNK13" s="52"/>
      <c r="WNL13" s="52"/>
      <c r="WNM13" s="52"/>
      <c r="WNN13" s="52"/>
      <c r="WNO13" s="52"/>
      <c r="WNP13" s="52"/>
      <c r="WNQ13" s="52"/>
      <c r="WNR13" s="52"/>
      <c r="WNS13" s="52"/>
      <c r="WNT13" s="52"/>
      <c r="WNU13" s="52"/>
      <c r="WNV13" s="52"/>
      <c r="WNW13" s="52"/>
      <c r="WNX13" s="52"/>
      <c r="WNY13" s="52"/>
      <c r="WNZ13" s="52"/>
      <c r="WOA13" s="52"/>
      <c r="WOB13" s="52"/>
      <c r="WOC13" s="52"/>
      <c r="WOD13" s="52"/>
      <c r="WOE13" s="52"/>
      <c r="WOF13" s="52"/>
      <c r="WOG13" s="52"/>
      <c r="WOH13" s="52"/>
      <c r="WOI13" s="52"/>
      <c r="WOJ13" s="52"/>
      <c r="WOK13" s="52"/>
      <c r="WOL13" s="52"/>
      <c r="WOM13" s="52"/>
      <c r="WON13" s="52"/>
      <c r="WOO13" s="52"/>
      <c r="WOP13" s="52"/>
      <c r="WOQ13" s="52"/>
      <c r="WOR13" s="52"/>
      <c r="WOS13" s="52"/>
      <c r="WOT13" s="52"/>
      <c r="WOU13" s="52"/>
      <c r="WOV13" s="52"/>
      <c r="WOW13" s="52"/>
      <c r="WOX13" s="52"/>
      <c r="WOY13" s="52"/>
      <c r="WOZ13" s="52"/>
      <c r="WPA13" s="52"/>
      <c r="WPB13" s="52"/>
      <c r="WPC13" s="52"/>
      <c r="WPD13" s="52"/>
      <c r="WPE13" s="52"/>
      <c r="WPF13" s="52"/>
      <c r="WPG13" s="52"/>
      <c r="WPH13" s="52"/>
      <c r="WPI13" s="52"/>
      <c r="WPJ13" s="52"/>
      <c r="WPK13" s="52"/>
      <c r="WPL13" s="52"/>
      <c r="WPM13" s="52"/>
      <c r="WPN13" s="52"/>
      <c r="WPO13" s="52"/>
      <c r="WPP13" s="52"/>
      <c r="WPQ13" s="52"/>
      <c r="WPR13" s="52"/>
      <c r="WPS13" s="52"/>
      <c r="WPT13" s="52"/>
      <c r="WPU13" s="52"/>
      <c r="WPV13" s="52"/>
      <c r="WPW13" s="52"/>
      <c r="WPX13" s="52"/>
      <c r="WPY13" s="52"/>
      <c r="WPZ13" s="52"/>
      <c r="WQA13" s="52"/>
      <c r="WQB13" s="52"/>
      <c r="WQC13" s="52"/>
      <c r="WQD13" s="52"/>
      <c r="WQE13" s="52"/>
      <c r="WQF13" s="52"/>
      <c r="WQG13" s="52"/>
      <c r="WQH13" s="52"/>
      <c r="WQI13" s="52"/>
      <c r="WQJ13" s="52"/>
      <c r="WQK13" s="52"/>
      <c r="WQL13" s="52"/>
      <c r="WQM13" s="52"/>
      <c r="WQN13" s="52"/>
      <c r="WQO13" s="52"/>
      <c r="WQP13" s="52"/>
      <c r="WQQ13" s="52"/>
      <c r="WQR13" s="52"/>
      <c r="WQS13" s="52"/>
      <c r="WQT13" s="52"/>
      <c r="WQU13" s="52"/>
      <c r="WQV13" s="52"/>
      <c r="WQW13" s="52"/>
      <c r="WQX13" s="52"/>
      <c r="WQY13" s="52"/>
      <c r="WQZ13" s="52"/>
      <c r="WRA13" s="52"/>
      <c r="WRB13" s="52"/>
      <c r="WRC13" s="52"/>
      <c r="WRD13" s="52"/>
      <c r="WRE13" s="52"/>
      <c r="WRF13" s="52"/>
      <c r="WRG13" s="52"/>
      <c r="WRH13" s="52"/>
      <c r="WRI13" s="52"/>
      <c r="WRJ13" s="52"/>
      <c r="WRK13" s="52"/>
      <c r="WRL13" s="52"/>
      <c r="WRM13" s="52"/>
      <c r="WRN13" s="52"/>
      <c r="WRO13" s="52"/>
      <c r="WRP13" s="52"/>
      <c r="WRQ13" s="52"/>
      <c r="WRR13" s="52"/>
      <c r="WRS13" s="52"/>
      <c r="WRT13" s="52"/>
      <c r="WRU13" s="52"/>
      <c r="WRV13" s="52"/>
      <c r="WRW13" s="52"/>
      <c r="WRX13" s="52"/>
      <c r="WRY13" s="52"/>
      <c r="WRZ13" s="52"/>
      <c r="WSA13" s="52"/>
      <c r="WSB13" s="52"/>
      <c r="WSC13" s="52"/>
      <c r="WSD13" s="52"/>
      <c r="WSE13" s="52"/>
      <c r="WSF13" s="52"/>
      <c r="WSG13" s="52"/>
      <c r="WSH13" s="52"/>
      <c r="WSI13" s="52"/>
      <c r="WSJ13" s="52"/>
      <c r="WSK13" s="52"/>
      <c r="WSL13" s="52"/>
      <c r="WSM13" s="52"/>
      <c r="WSN13" s="52"/>
      <c r="WSO13" s="52"/>
      <c r="WSP13" s="52"/>
      <c r="WSQ13" s="52"/>
      <c r="WSR13" s="52"/>
      <c r="WSS13" s="52"/>
      <c r="WST13" s="52"/>
      <c r="WSU13" s="52"/>
      <c r="WSV13" s="52"/>
      <c r="WSW13" s="52"/>
      <c r="WSX13" s="52"/>
      <c r="WSY13" s="52"/>
      <c r="WSZ13" s="52"/>
      <c r="WTA13" s="52"/>
      <c r="WTB13" s="52"/>
      <c r="WTC13" s="52"/>
      <c r="WTD13" s="52"/>
      <c r="WTE13" s="52"/>
      <c r="WTF13" s="52"/>
      <c r="WTG13" s="52"/>
      <c r="WTH13" s="52"/>
      <c r="WTI13" s="52"/>
      <c r="WTJ13" s="52"/>
      <c r="WTK13" s="52"/>
      <c r="WTL13" s="52"/>
      <c r="WTM13" s="52"/>
      <c r="WTN13" s="52"/>
      <c r="WTO13" s="52"/>
      <c r="WTP13" s="52"/>
      <c r="WTQ13" s="52"/>
      <c r="WTR13" s="52"/>
      <c r="WTS13" s="52"/>
      <c r="WTT13" s="52"/>
      <c r="WTU13" s="52"/>
      <c r="WTV13" s="52"/>
      <c r="WTW13" s="52"/>
      <c r="WTX13" s="52"/>
      <c r="WTY13" s="52"/>
      <c r="WTZ13" s="52"/>
      <c r="WUA13" s="52"/>
      <c r="WUB13" s="52"/>
      <c r="WUC13" s="52"/>
      <c r="WUD13" s="52"/>
      <c r="WUE13" s="52"/>
      <c r="WUF13" s="52"/>
      <c r="WUG13" s="52"/>
      <c r="WUH13" s="52"/>
      <c r="WUI13" s="52"/>
      <c r="WUJ13" s="52"/>
      <c r="WUK13" s="52"/>
      <c r="WUL13" s="52"/>
      <c r="WUM13" s="52"/>
      <c r="WUN13" s="52"/>
      <c r="WUO13" s="52"/>
      <c r="WUP13" s="52"/>
      <c r="WUQ13" s="52"/>
      <c r="WUR13" s="52"/>
      <c r="WUS13" s="52"/>
      <c r="WUT13" s="52"/>
      <c r="WUU13" s="52"/>
      <c r="WUV13" s="52"/>
      <c r="WUW13" s="52"/>
      <c r="WUX13" s="52"/>
      <c r="WUY13" s="52"/>
      <c r="WUZ13" s="52"/>
      <c r="WVA13" s="52"/>
      <c r="WVB13" s="52"/>
      <c r="WVC13" s="52"/>
      <c r="WVD13" s="52"/>
      <c r="WVE13" s="52"/>
      <c r="WVF13" s="52"/>
      <c r="WVG13" s="52"/>
      <c r="WVH13" s="52"/>
      <c r="WVI13" s="52"/>
      <c r="WVJ13" s="52"/>
      <c r="WVK13" s="52"/>
      <c r="WVL13" s="52"/>
      <c r="WVM13" s="52"/>
      <c r="WVN13" s="52"/>
      <c r="WVO13" s="52"/>
      <c r="WVP13" s="52"/>
      <c r="WVQ13" s="52"/>
      <c r="WVR13" s="52"/>
      <c r="WVS13" s="52"/>
      <c r="WVT13" s="52"/>
      <c r="WVU13" s="52"/>
      <c r="WVV13" s="52"/>
      <c r="WVW13" s="52"/>
      <c r="WVX13" s="52"/>
      <c r="WVY13" s="52"/>
      <c r="WVZ13" s="52"/>
      <c r="WWA13" s="52"/>
      <c r="WWB13" s="52"/>
      <c r="WWC13" s="52"/>
      <c r="WWD13" s="52"/>
      <c r="WWE13" s="52"/>
      <c r="WWF13" s="52"/>
      <c r="WWG13" s="52"/>
      <c r="WWH13" s="52"/>
      <c r="WWI13" s="52"/>
      <c r="WWJ13" s="52"/>
      <c r="WWK13" s="52"/>
      <c r="WWL13" s="52"/>
      <c r="WWM13" s="52"/>
      <c r="WWN13" s="52"/>
      <c r="WWO13" s="52"/>
      <c r="WWP13" s="52"/>
      <c r="WWQ13" s="52"/>
      <c r="WWR13" s="52"/>
      <c r="WWS13" s="52"/>
      <c r="WWT13" s="52"/>
      <c r="WWU13" s="52"/>
      <c r="WWV13" s="52"/>
      <c r="WWW13" s="52"/>
      <c r="WWX13" s="52"/>
      <c r="WWY13" s="52"/>
      <c r="WWZ13" s="52"/>
      <c r="WXA13" s="52"/>
      <c r="WXB13" s="52"/>
      <c r="WXC13" s="52"/>
      <c r="WXD13" s="52"/>
      <c r="WXE13" s="52"/>
      <c r="WXF13" s="52"/>
      <c r="WXG13" s="52"/>
      <c r="WXH13" s="52"/>
      <c r="WXI13" s="52"/>
      <c r="WXJ13" s="52"/>
      <c r="WXK13" s="52"/>
      <c r="WXL13" s="52"/>
      <c r="WXM13" s="52"/>
      <c r="WXN13" s="52"/>
      <c r="WXO13" s="52"/>
      <c r="WXP13" s="52"/>
      <c r="WXQ13" s="52"/>
      <c r="WXR13" s="52"/>
      <c r="WXS13" s="52"/>
      <c r="WXT13" s="52"/>
      <c r="WXU13" s="52"/>
      <c r="WXV13" s="52"/>
      <c r="WXW13" s="52"/>
      <c r="WXX13" s="52"/>
      <c r="WXY13" s="52"/>
      <c r="WXZ13" s="52"/>
      <c r="WYA13" s="52"/>
      <c r="WYB13" s="52"/>
      <c r="WYC13" s="52"/>
      <c r="WYD13" s="52"/>
      <c r="WYE13" s="52"/>
      <c r="WYF13" s="52"/>
      <c r="WYG13" s="52"/>
      <c r="WYH13" s="52"/>
      <c r="WYI13" s="52"/>
      <c r="WYJ13" s="52"/>
      <c r="WYK13" s="52"/>
      <c r="WYL13" s="52"/>
      <c r="WYM13" s="52"/>
      <c r="WYN13" s="52"/>
      <c r="WYO13" s="52"/>
      <c r="WYP13" s="52"/>
      <c r="WYQ13" s="52"/>
      <c r="WYR13" s="52"/>
      <c r="WYS13" s="52"/>
      <c r="WYT13" s="52"/>
      <c r="WYU13" s="52"/>
      <c r="WYV13" s="52"/>
      <c r="WYW13" s="52"/>
      <c r="WYX13" s="52"/>
      <c r="WYY13" s="52"/>
      <c r="WYZ13" s="52"/>
      <c r="WZA13" s="52"/>
      <c r="WZB13" s="52"/>
      <c r="WZC13" s="52"/>
      <c r="WZD13" s="52"/>
      <c r="WZE13" s="52"/>
      <c r="WZF13" s="52"/>
      <c r="WZG13" s="52"/>
      <c r="WZH13" s="52"/>
      <c r="WZI13" s="52"/>
      <c r="WZJ13" s="52"/>
      <c r="WZK13" s="52"/>
      <c r="WZL13" s="52"/>
      <c r="WZM13" s="52"/>
      <c r="WZN13" s="52"/>
      <c r="WZO13" s="52"/>
      <c r="WZP13" s="52"/>
      <c r="WZQ13" s="52"/>
      <c r="WZR13" s="52"/>
      <c r="WZS13" s="52"/>
      <c r="WZT13" s="52"/>
      <c r="WZU13" s="52"/>
      <c r="WZV13" s="52"/>
      <c r="WZW13" s="52"/>
      <c r="WZX13" s="52"/>
      <c r="WZY13" s="52"/>
      <c r="WZZ13" s="52"/>
      <c r="XAA13" s="52"/>
      <c r="XAB13" s="52"/>
      <c r="XAC13" s="52"/>
      <c r="XAD13" s="52"/>
      <c r="XAE13" s="52"/>
      <c r="XAF13" s="52"/>
      <c r="XAG13" s="52"/>
      <c r="XAH13" s="52"/>
      <c r="XAI13" s="52"/>
      <c r="XAJ13" s="52"/>
      <c r="XAK13" s="52"/>
      <c r="XAL13" s="52"/>
      <c r="XAM13" s="52"/>
      <c r="XAN13" s="52"/>
      <c r="XAO13" s="52"/>
      <c r="XAP13" s="52"/>
      <c r="XAQ13" s="52"/>
      <c r="XAR13" s="52"/>
      <c r="XAS13" s="52"/>
      <c r="XAT13" s="52"/>
      <c r="XAU13" s="52"/>
      <c r="XAV13" s="52"/>
      <c r="XAW13" s="52"/>
      <c r="XAX13" s="52"/>
      <c r="XAY13" s="52"/>
      <c r="XAZ13" s="52"/>
      <c r="XBA13" s="52"/>
      <c r="XBB13" s="52"/>
      <c r="XBC13" s="52"/>
      <c r="XBD13" s="52"/>
      <c r="XBE13" s="52"/>
      <c r="XBF13" s="52"/>
      <c r="XBG13" s="52"/>
      <c r="XBH13" s="52"/>
      <c r="XBI13" s="52"/>
      <c r="XBJ13" s="52"/>
      <c r="XBK13" s="52"/>
      <c r="XBL13" s="52"/>
      <c r="XBM13" s="52"/>
      <c r="XBN13" s="52"/>
      <c r="XBO13" s="52"/>
      <c r="XBP13" s="52"/>
      <c r="XBQ13" s="52"/>
      <c r="XBR13" s="52"/>
    </row>
    <row r="14" spans="1:16294" s="92" customFormat="1" ht="15" thickBot="1" x14ac:dyDescent="0.4">
      <c r="A14" s="9">
        <v>12</v>
      </c>
      <c r="B14" s="6" t="s">
        <v>107</v>
      </c>
      <c r="C14" s="32">
        <f t="shared" ref="C14" si="3">SUM(D14:K14)</f>
        <v>4291</v>
      </c>
      <c r="D14" s="101">
        <v>63</v>
      </c>
      <c r="E14" s="101">
        <v>4223</v>
      </c>
      <c r="F14" s="101"/>
      <c r="G14" s="101"/>
      <c r="H14" s="101"/>
      <c r="I14" s="101"/>
      <c r="J14" s="101">
        <v>5</v>
      </c>
      <c r="K14" s="101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  <c r="AMF14" s="52"/>
      <c r="AMG14" s="52"/>
      <c r="AMH14" s="52"/>
      <c r="AMI14" s="52"/>
      <c r="AMJ14" s="52"/>
      <c r="AMK14" s="52"/>
      <c r="AML14" s="52"/>
      <c r="AMM14" s="52"/>
      <c r="AMN14" s="52"/>
      <c r="AMO14" s="52"/>
      <c r="AMP14" s="52"/>
      <c r="AMQ14" s="52"/>
      <c r="AMR14" s="52"/>
      <c r="AMS14" s="52"/>
      <c r="AMT14" s="52"/>
      <c r="AMU14" s="52"/>
      <c r="AMV14" s="52"/>
      <c r="AMW14" s="52"/>
      <c r="AMX14" s="52"/>
      <c r="AMY14" s="52"/>
      <c r="AMZ14" s="52"/>
      <c r="ANA14" s="52"/>
      <c r="ANB14" s="52"/>
      <c r="ANC14" s="52"/>
      <c r="AND14" s="52"/>
      <c r="ANE14" s="52"/>
      <c r="ANF14" s="52"/>
      <c r="ANG14" s="52"/>
      <c r="ANH14" s="52"/>
      <c r="ANI14" s="52"/>
      <c r="ANJ14" s="52"/>
      <c r="ANK14" s="52"/>
      <c r="ANL14" s="52"/>
      <c r="ANM14" s="52"/>
      <c r="ANN14" s="52"/>
      <c r="ANO14" s="52"/>
      <c r="ANP14" s="52"/>
      <c r="ANQ14" s="52"/>
      <c r="ANR14" s="52"/>
      <c r="ANS14" s="52"/>
      <c r="ANT14" s="52"/>
      <c r="ANU14" s="52"/>
      <c r="ANV14" s="52"/>
      <c r="ANW14" s="52"/>
      <c r="ANX14" s="52"/>
      <c r="ANY14" s="52"/>
      <c r="ANZ14" s="52"/>
      <c r="AOA14" s="52"/>
      <c r="AOB14" s="52"/>
      <c r="AOC14" s="52"/>
      <c r="AOD14" s="52"/>
      <c r="AOE14" s="52"/>
      <c r="AOF14" s="52"/>
      <c r="AOG14" s="52"/>
      <c r="AOH14" s="52"/>
      <c r="AOI14" s="52"/>
      <c r="AOJ14" s="52"/>
      <c r="AOK14" s="52"/>
      <c r="AOL14" s="52"/>
      <c r="AOM14" s="52"/>
      <c r="AON14" s="52"/>
      <c r="AOO14" s="52"/>
      <c r="AOP14" s="52"/>
      <c r="AOQ14" s="52"/>
      <c r="AOR14" s="52"/>
      <c r="AOS14" s="52"/>
      <c r="AOT14" s="52"/>
      <c r="AOU14" s="52"/>
      <c r="AOV14" s="52"/>
      <c r="AOW14" s="52"/>
      <c r="AOX14" s="52"/>
      <c r="AOY14" s="52"/>
      <c r="AOZ14" s="52"/>
      <c r="APA14" s="52"/>
      <c r="APB14" s="52"/>
      <c r="APC14" s="52"/>
      <c r="APD14" s="52"/>
      <c r="APE14" s="52"/>
      <c r="APF14" s="52"/>
      <c r="APG14" s="52"/>
      <c r="APH14" s="52"/>
      <c r="API14" s="52"/>
      <c r="APJ14" s="52"/>
      <c r="APK14" s="52"/>
      <c r="APL14" s="52"/>
      <c r="APM14" s="52"/>
      <c r="APN14" s="52"/>
      <c r="APO14" s="52"/>
      <c r="APP14" s="52"/>
      <c r="APQ14" s="52"/>
      <c r="APR14" s="52"/>
      <c r="APS14" s="52"/>
      <c r="APT14" s="52"/>
      <c r="APU14" s="52"/>
      <c r="APV14" s="52"/>
      <c r="APW14" s="52"/>
      <c r="APX14" s="52"/>
      <c r="APY14" s="52"/>
      <c r="APZ14" s="52"/>
      <c r="AQA14" s="52"/>
      <c r="AQB14" s="52"/>
      <c r="AQC14" s="52"/>
      <c r="AQD14" s="52"/>
      <c r="AQE14" s="52"/>
      <c r="AQF14" s="52"/>
      <c r="AQG14" s="52"/>
      <c r="AQH14" s="52"/>
      <c r="AQI14" s="52"/>
      <c r="AQJ14" s="52"/>
      <c r="AQK14" s="52"/>
      <c r="AQL14" s="52"/>
      <c r="AQM14" s="52"/>
      <c r="AQN14" s="52"/>
      <c r="AQO14" s="52"/>
      <c r="AQP14" s="52"/>
      <c r="AQQ14" s="52"/>
      <c r="AQR14" s="52"/>
      <c r="AQS14" s="52"/>
      <c r="AQT14" s="52"/>
      <c r="AQU14" s="52"/>
      <c r="AQV14" s="52"/>
      <c r="AQW14" s="52"/>
      <c r="AQX14" s="52"/>
      <c r="AQY14" s="52"/>
      <c r="AQZ14" s="52"/>
      <c r="ARA14" s="52"/>
      <c r="ARB14" s="52"/>
      <c r="ARC14" s="52"/>
      <c r="ARD14" s="52"/>
      <c r="ARE14" s="52"/>
      <c r="ARF14" s="52"/>
      <c r="ARG14" s="52"/>
      <c r="ARH14" s="52"/>
      <c r="ARI14" s="52"/>
      <c r="ARJ14" s="52"/>
      <c r="ARK14" s="52"/>
      <c r="ARL14" s="52"/>
      <c r="ARM14" s="52"/>
      <c r="ARN14" s="52"/>
      <c r="ARO14" s="52"/>
      <c r="ARP14" s="52"/>
      <c r="ARQ14" s="52"/>
      <c r="ARR14" s="52"/>
      <c r="ARS14" s="52"/>
      <c r="ART14" s="52"/>
      <c r="ARU14" s="52"/>
      <c r="ARV14" s="52"/>
      <c r="ARW14" s="52"/>
      <c r="ARX14" s="52"/>
      <c r="ARY14" s="52"/>
      <c r="ARZ14" s="52"/>
      <c r="ASA14" s="52"/>
      <c r="ASB14" s="52"/>
      <c r="ASC14" s="52"/>
      <c r="ASD14" s="52"/>
      <c r="ASE14" s="52"/>
      <c r="ASF14" s="52"/>
      <c r="ASG14" s="52"/>
      <c r="ASH14" s="52"/>
      <c r="ASI14" s="52"/>
      <c r="ASJ14" s="52"/>
      <c r="ASK14" s="52"/>
      <c r="ASL14" s="52"/>
      <c r="ASM14" s="52"/>
      <c r="ASN14" s="52"/>
      <c r="ASO14" s="52"/>
      <c r="ASP14" s="52"/>
      <c r="ASQ14" s="52"/>
      <c r="ASR14" s="52"/>
      <c r="ASS14" s="52"/>
      <c r="AST14" s="52"/>
      <c r="ASU14" s="52"/>
      <c r="ASV14" s="52"/>
      <c r="ASW14" s="52"/>
      <c r="ASX14" s="52"/>
      <c r="ASY14" s="52"/>
      <c r="ASZ14" s="52"/>
      <c r="ATA14" s="52"/>
      <c r="ATB14" s="52"/>
      <c r="ATC14" s="52"/>
      <c r="ATD14" s="52"/>
      <c r="ATE14" s="52"/>
      <c r="ATF14" s="52"/>
      <c r="ATG14" s="52"/>
      <c r="ATH14" s="52"/>
      <c r="ATI14" s="52"/>
      <c r="ATJ14" s="52"/>
      <c r="ATK14" s="52"/>
      <c r="ATL14" s="52"/>
      <c r="ATM14" s="52"/>
      <c r="ATN14" s="52"/>
      <c r="ATO14" s="52"/>
      <c r="ATP14" s="52"/>
      <c r="ATQ14" s="52"/>
      <c r="ATR14" s="52"/>
      <c r="ATS14" s="52"/>
      <c r="ATT14" s="52"/>
      <c r="ATU14" s="52"/>
      <c r="ATV14" s="52"/>
      <c r="ATW14" s="52"/>
      <c r="ATX14" s="52"/>
      <c r="ATY14" s="52"/>
      <c r="ATZ14" s="52"/>
      <c r="AUA14" s="52"/>
      <c r="AUB14" s="52"/>
      <c r="AUC14" s="52"/>
      <c r="AUD14" s="52"/>
      <c r="AUE14" s="52"/>
      <c r="AUF14" s="52"/>
      <c r="AUG14" s="52"/>
      <c r="AUH14" s="52"/>
      <c r="AUI14" s="52"/>
      <c r="AUJ14" s="52"/>
      <c r="AUK14" s="52"/>
      <c r="AUL14" s="52"/>
      <c r="AUM14" s="52"/>
      <c r="AUN14" s="52"/>
      <c r="AUO14" s="52"/>
      <c r="AUP14" s="52"/>
      <c r="AUQ14" s="52"/>
      <c r="AUR14" s="52"/>
      <c r="AUS14" s="52"/>
      <c r="AUT14" s="52"/>
      <c r="AUU14" s="52"/>
      <c r="AUV14" s="52"/>
      <c r="AUW14" s="52"/>
      <c r="AUX14" s="52"/>
      <c r="AUY14" s="52"/>
      <c r="AUZ14" s="52"/>
      <c r="AVA14" s="52"/>
      <c r="AVB14" s="52"/>
      <c r="AVC14" s="52"/>
      <c r="AVD14" s="52"/>
      <c r="AVE14" s="52"/>
      <c r="AVF14" s="52"/>
      <c r="AVG14" s="52"/>
      <c r="AVH14" s="52"/>
      <c r="AVI14" s="52"/>
      <c r="AVJ14" s="52"/>
      <c r="AVK14" s="52"/>
      <c r="AVL14" s="52"/>
      <c r="AVM14" s="52"/>
      <c r="AVN14" s="52"/>
      <c r="AVO14" s="52"/>
      <c r="AVP14" s="52"/>
      <c r="AVQ14" s="52"/>
      <c r="AVR14" s="52"/>
      <c r="AVS14" s="52"/>
      <c r="AVT14" s="52"/>
      <c r="AVU14" s="52"/>
      <c r="AVV14" s="52"/>
      <c r="AVW14" s="52"/>
      <c r="AVX14" s="52"/>
      <c r="AVY14" s="52"/>
      <c r="AVZ14" s="52"/>
      <c r="AWA14" s="52"/>
      <c r="AWB14" s="52"/>
      <c r="AWC14" s="52"/>
      <c r="AWD14" s="52"/>
      <c r="AWE14" s="52"/>
      <c r="AWF14" s="52"/>
      <c r="AWG14" s="52"/>
      <c r="AWH14" s="52"/>
      <c r="AWI14" s="52"/>
      <c r="AWJ14" s="52"/>
      <c r="AWK14" s="52"/>
      <c r="AWL14" s="52"/>
      <c r="AWM14" s="52"/>
      <c r="AWN14" s="52"/>
      <c r="AWO14" s="52"/>
      <c r="AWP14" s="52"/>
      <c r="AWQ14" s="52"/>
      <c r="AWR14" s="52"/>
      <c r="AWS14" s="52"/>
      <c r="AWT14" s="52"/>
      <c r="AWU14" s="52"/>
      <c r="AWV14" s="52"/>
      <c r="AWW14" s="52"/>
      <c r="AWX14" s="52"/>
      <c r="AWY14" s="52"/>
      <c r="AWZ14" s="52"/>
      <c r="AXA14" s="52"/>
      <c r="AXB14" s="52"/>
      <c r="AXC14" s="52"/>
      <c r="AXD14" s="52"/>
      <c r="AXE14" s="52"/>
      <c r="AXF14" s="52"/>
      <c r="AXG14" s="52"/>
      <c r="AXH14" s="52"/>
      <c r="AXI14" s="52"/>
      <c r="AXJ14" s="52"/>
      <c r="AXK14" s="52"/>
      <c r="AXL14" s="52"/>
      <c r="AXM14" s="52"/>
      <c r="AXN14" s="52"/>
      <c r="AXO14" s="52"/>
      <c r="AXP14" s="52"/>
      <c r="AXQ14" s="52"/>
      <c r="AXR14" s="52"/>
      <c r="AXS14" s="52"/>
      <c r="AXT14" s="52"/>
      <c r="AXU14" s="52"/>
      <c r="AXV14" s="52"/>
      <c r="AXW14" s="52"/>
      <c r="AXX14" s="52"/>
      <c r="AXY14" s="52"/>
      <c r="AXZ14" s="52"/>
      <c r="AYA14" s="52"/>
      <c r="AYB14" s="52"/>
      <c r="AYC14" s="52"/>
      <c r="AYD14" s="52"/>
      <c r="AYE14" s="52"/>
      <c r="AYF14" s="52"/>
      <c r="AYG14" s="52"/>
      <c r="AYH14" s="52"/>
      <c r="AYI14" s="52"/>
      <c r="AYJ14" s="52"/>
      <c r="AYK14" s="52"/>
      <c r="AYL14" s="52"/>
      <c r="AYM14" s="52"/>
      <c r="AYN14" s="52"/>
      <c r="AYO14" s="52"/>
      <c r="AYP14" s="52"/>
      <c r="AYQ14" s="52"/>
      <c r="AYR14" s="52"/>
      <c r="AYS14" s="52"/>
      <c r="AYT14" s="52"/>
      <c r="AYU14" s="52"/>
      <c r="AYV14" s="52"/>
      <c r="AYW14" s="52"/>
      <c r="AYX14" s="52"/>
      <c r="AYY14" s="52"/>
      <c r="AYZ14" s="52"/>
      <c r="AZA14" s="52"/>
      <c r="AZB14" s="52"/>
      <c r="AZC14" s="52"/>
      <c r="AZD14" s="52"/>
      <c r="AZE14" s="52"/>
      <c r="AZF14" s="52"/>
      <c r="AZG14" s="52"/>
      <c r="AZH14" s="52"/>
      <c r="AZI14" s="52"/>
      <c r="AZJ14" s="52"/>
      <c r="AZK14" s="52"/>
      <c r="AZL14" s="52"/>
      <c r="AZM14" s="52"/>
      <c r="AZN14" s="52"/>
      <c r="AZO14" s="52"/>
      <c r="AZP14" s="52"/>
      <c r="AZQ14" s="52"/>
      <c r="AZR14" s="52"/>
      <c r="AZS14" s="52"/>
      <c r="AZT14" s="52"/>
      <c r="AZU14" s="52"/>
      <c r="AZV14" s="52"/>
      <c r="AZW14" s="52"/>
      <c r="AZX14" s="52"/>
      <c r="AZY14" s="52"/>
      <c r="AZZ14" s="52"/>
      <c r="BAA14" s="52"/>
      <c r="BAB14" s="52"/>
      <c r="BAC14" s="52"/>
      <c r="BAD14" s="52"/>
      <c r="BAE14" s="52"/>
      <c r="BAF14" s="52"/>
      <c r="BAG14" s="52"/>
      <c r="BAH14" s="52"/>
      <c r="BAI14" s="52"/>
      <c r="BAJ14" s="52"/>
      <c r="BAK14" s="52"/>
      <c r="BAL14" s="52"/>
      <c r="BAM14" s="52"/>
      <c r="BAN14" s="52"/>
      <c r="BAO14" s="52"/>
      <c r="BAP14" s="52"/>
      <c r="BAQ14" s="52"/>
      <c r="BAR14" s="52"/>
      <c r="BAS14" s="52"/>
      <c r="BAT14" s="52"/>
      <c r="BAU14" s="52"/>
      <c r="BAV14" s="52"/>
      <c r="BAW14" s="52"/>
      <c r="BAX14" s="52"/>
      <c r="BAY14" s="52"/>
      <c r="BAZ14" s="52"/>
      <c r="BBA14" s="52"/>
      <c r="BBB14" s="52"/>
      <c r="BBC14" s="52"/>
      <c r="BBD14" s="52"/>
      <c r="BBE14" s="52"/>
      <c r="BBF14" s="52"/>
      <c r="BBG14" s="52"/>
      <c r="BBH14" s="52"/>
      <c r="BBI14" s="52"/>
      <c r="BBJ14" s="52"/>
      <c r="BBK14" s="52"/>
      <c r="BBL14" s="52"/>
      <c r="BBM14" s="52"/>
      <c r="BBN14" s="52"/>
      <c r="BBO14" s="52"/>
      <c r="BBP14" s="52"/>
      <c r="BBQ14" s="52"/>
      <c r="BBR14" s="52"/>
      <c r="BBS14" s="52"/>
      <c r="BBT14" s="52"/>
      <c r="BBU14" s="52"/>
      <c r="BBV14" s="52"/>
      <c r="BBW14" s="52"/>
      <c r="BBX14" s="52"/>
      <c r="BBY14" s="52"/>
      <c r="BBZ14" s="52"/>
      <c r="BCA14" s="52"/>
      <c r="BCB14" s="52"/>
      <c r="BCC14" s="52"/>
      <c r="BCD14" s="52"/>
      <c r="BCE14" s="52"/>
      <c r="BCF14" s="52"/>
      <c r="BCG14" s="52"/>
      <c r="BCH14" s="52"/>
      <c r="BCI14" s="52"/>
      <c r="BCJ14" s="52"/>
      <c r="BCK14" s="52"/>
      <c r="BCL14" s="52"/>
      <c r="BCM14" s="52"/>
      <c r="BCN14" s="52"/>
      <c r="BCO14" s="52"/>
      <c r="BCP14" s="52"/>
      <c r="BCQ14" s="52"/>
      <c r="BCR14" s="52"/>
      <c r="BCS14" s="52"/>
      <c r="BCT14" s="52"/>
      <c r="BCU14" s="52"/>
      <c r="BCV14" s="52"/>
      <c r="BCW14" s="52"/>
      <c r="BCX14" s="52"/>
      <c r="BCY14" s="52"/>
      <c r="BCZ14" s="52"/>
      <c r="BDA14" s="52"/>
      <c r="BDB14" s="52"/>
      <c r="BDC14" s="52"/>
      <c r="BDD14" s="52"/>
      <c r="BDE14" s="52"/>
      <c r="BDF14" s="52"/>
      <c r="BDG14" s="52"/>
      <c r="BDH14" s="52"/>
      <c r="BDI14" s="52"/>
      <c r="BDJ14" s="52"/>
      <c r="BDK14" s="52"/>
      <c r="BDL14" s="52"/>
      <c r="BDM14" s="52"/>
      <c r="BDN14" s="52"/>
      <c r="BDO14" s="52"/>
      <c r="BDP14" s="52"/>
      <c r="BDQ14" s="52"/>
      <c r="BDR14" s="52"/>
      <c r="BDS14" s="52"/>
      <c r="BDT14" s="52"/>
      <c r="BDU14" s="52"/>
      <c r="BDV14" s="52"/>
      <c r="BDW14" s="52"/>
      <c r="BDX14" s="52"/>
      <c r="BDY14" s="52"/>
      <c r="BDZ14" s="52"/>
      <c r="BEA14" s="52"/>
      <c r="BEB14" s="52"/>
      <c r="BEC14" s="52"/>
      <c r="BED14" s="52"/>
      <c r="BEE14" s="52"/>
      <c r="BEF14" s="52"/>
      <c r="BEG14" s="52"/>
      <c r="BEH14" s="52"/>
      <c r="BEI14" s="52"/>
      <c r="BEJ14" s="52"/>
      <c r="BEK14" s="52"/>
      <c r="BEL14" s="52"/>
      <c r="BEM14" s="52"/>
      <c r="BEN14" s="52"/>
      <c r="BEO14" s="52"/>
      <c r="BEP14" s="52"/>
      <c r="BEQ14" s="52"/>
      <c r="BER14" s="52"/>
      <c r="BES14" s="52"/>
      <c r="BET14" s="52"/>
      <c r="BEU14" s="52"/>
      <c r="BEV14" s="52"/>
      <c r="BEW14" s="52"/>
      <c r="BEX14" s="52"/>
      <c r="BEY14" s="52"/>
      <c r="BEZ14" s="52"/>
      <c r="BFA14" s="52"/>
      <c r="BFB14" s="52"/>
      <c r="BFC14" s="52"/>
      <c r="BFD14" s="52"/>
      <c r="BFE14" s="52"/>
      <c r="BFF14" s="52"/>
      <c r="BFG14" s="52"/>
      <c r="BFH14" s="52"/>
      <c r="BFI14" s="52"/>
      <c r="BFJ14" s="52"/>
      <c r="BFK14" s="52"/>
      <c r="BFL14" s="52"/>
      <c r="BFM14" s="52"/>
      <c r="BFN14" s="52"/>
      <c r="BFO14" s="52"/>
      <c r="BFP14" s="52"/>
      <c r="BFQ14" s="52"/>
      <c r="BFR14" s="52"/>
      <c r="BFS14" s="52"/>
      <c r="BFT14" s="52"/>
      <c r="BFU14" s="52"/>
      <c r="BFV14" s="52"/>
      <c r="BFW14" s="52"/>
      <c r="BFX14" s="52"/>
      <c r="BFY14" s="52"/>
      <c r="BFZ14" s="52"/>
      <c r="BGA14" s="52"/>
      <c r="BGB14" s="52"/>
      <c r="BGC14" s="52"/>
      <c r="BGD14" s="52"/>
      <c r="BGE14" s="52"/>
      <c r="BGF14" s="52"/>
      <c r="BGG14" s="52"/>
      <c r="BGH14" s="52"/>
      <c r="BGI14" s="52"/>
      <c r="BGJ14" s="52"/>
      <c r="BGK14" s="52"/>
      <c r="BGL14" s="52"/>
      <c r="BGM14" s="52"/>
      <c r="BGN14" s="52"/>
      <c r="BGO14" s="52"/>
      <c r="BGP14" s="52"/>
      <c r="BGQ14" s="52"/>
      <c r="BGR14" s="52"/>
      <c r="BGS14" s="52"/>
      <c r="BGT14" s="52"/>
      <c r="BGU14" s="52"/>
      <c r="BGV14" s="52"/>
      <c r="BGW14" s="52"/>
      <c r="BGX14" s="52"/>
      <c r="BGY14" s="52"/>
      <c r="BGZ14" s="52"/>
      <c r="BHA14" s="52"/>
      <c r="BHB14" s="52"/>
      <c r="BHC14" s="52"/>
      <c r="BHD14" s="52"/>
      <c r="BHE14" s="52"/>
      <c r="BHF14" s="52"/>
      <c r="BHG14" s="52"/>
      <c r="BHH14" s="52"/>
      <c r="BHI14" s="52"/>
      <c r="BHJ14" s="52"/>
      <c r="BHK14" s="52"/>
      <c r="BHL14" s="52"/>
      <c r="BHM14" s="52"/>
      <c r="BHN14" s="52"/>
      <c r="BHO14" s="52"/>
      <c r="BHP14" s="52"/>
      <c r="BHQ14" s="52"/>
      <c r="BHR14" s="52"/>
      <c r="BHS14" s="52"/>
      <c r="BHT14" s="52"/>
      <c r="BHU14" s="52"/>
      <c r="BHV14" s="52"/>
      <c r="BHW14" s="52"/>
      <c r="BHX14" s="52"/>
      <c r="BHY14" s="52"/>
      <c r="BHZ14" s="52"/>
      <c r="BIA14" s="52"/>
      <c r="BIB14" s="52"/>
      <c r="BIC14" s="52"/>
      <c r="BID14" s="52"/>
      <c r="BIE14" s="52"/>
      <c r="BIF14" s="52"/>
      <c r="BIG14" s="52"/>
      <c r="BIH14" s="52"/>
      <c r="BII14" s="52"/>
      <c r="BIJ14" s="52"/>
      <c r="BIK14" s="52"/>
      <c r="BIL14" s="52"/>
      <c r="BIM14" s="52"/>
      <c r="BIN14" s="52"/>
      <c r="BIO14" s="52"/>
      <c r="BIP14" s="52"/>
      <c r="BIQ14" s="52"/>
      <c r="BIR14" s="52"/>
      <c r="BIS14" s="52"/>
      <c r="BIT14" s="52"/>
      <c r="BIU14" s="52"/>
      <c r="BIV14" s="52"/>
      <c r="BIW14" s="52"/>
      <c r="BIX14" s="52"/>
      <c r="BIY14" s="52"/>
      <c r="BIZ14" s="52"/>
      <c r="BJA14" s="52"/>
      <c r="BJB14" s="52"/>
      <c r="BJC14" s="52"/>
      <c r="BJD14" s="52"/>
      <c r="BJE14" s="52"/>
      <c r="BJF14" s="52"/>
      <c r="BJG14" s="52"/>
      <c r="BJH14" s="52"/>
      <c r="BJI14" s="52"/>
      <c r="BJJ14" s="52"/>
      <c r="BJK14" s="52"/>
      <c r="BJL14" s="52"/>
      <c r="BJM14" s="52"/>
      <c r="BJN14" s="52"/>
      <c r="BJO14" s="52"/>
      <c r="BJP14" s="52"/>
      <c r="BJQ14" s="52"/>
      <c r="BJR14" s="52"/>
      <c r="BJS14" s="52"/>
      <c r="BJT14" s="52"/>
      <c r="BJU14" s="52"/>
      <c r="BJV14" s="52"/>
      <c r="BJW14" s="52"/>
      <c r="BJX14" s="52"/>
      <c r="BJY14" s="52"/>
      <c r="BJZ14" s="52"/>
      <c r="BKA14" s="52"/>
      <c r="BKB14" s="52"/>
      <c r="BKC14" s="52"/>
      <c r="BKD14" s="52"/>
      <c r="BKE14" s="52"/>
      <c r="BKF14" s="52"/>
      <c r="BKG14" s="52"/>
      <c r="BKH14" s="52"/>
      <c r="BKI14" s="52"/>
      <c r="BKJ14" s="52"/>
      <c r="BKK14" s="52"/>
      <c r="BKL14" s="52"/>
      <c r="BKM14" s="52"/>
      <c r="BKN14" s="52"/>
      <c r="BKO14" s="52"/>
      <c r="BKP14" s="52"/>
      <c r="BKQ14" s="52"/>
      <c r="BKR14" s="52"/>
      <c r="BKS14" s="52"/>
      <c r="BKT14" s="52"/>
      <c r="BKU14" s="52"/>
      <c r="BKV14" s="52"/>
      <c r="BKW14" s="52"/>
      <c r="BKX14" s="52"/>
      <c r="BKY14" s="52"/>
      <c r="BKZ14" s="52"/>
      <c r="BLA14" s="52"/>
      <c r="BLB14" s="52"/>
      <c r="BLC14" s="52"/>
      <c r="BLD14" s="52"/>
      <c r="BLE14" s="52"/>
      <c r="BLF14" s="52"/>
      <c r="BLG14" s="52"/>
      <c r="BLH14" s="52"/>
      <c r="BLI14" s="52"/>
      <c r="BLJ14" s="52"/>
      <c r="BLK14" s="52"/>
      <c r="BLL14" s="52"/>
      <c r="BLM14" s="52"/>
      <c r="BLN14" s="52"/>
      <c r="BLO14" s="52"/>
      <c r="BLP14" s="52"/>
      <c r="BLQ14" s="52"/>
      <c r="BLR14" s="52"/>
      <c r="BLS14" s="52"/>
      <c r="BLT14" s="52"/>
      <c r="BLU14" s="52"/>
      <c r="BLV14" s="52"/>
      <c r="BLW14" s="52"/>
      <c r="BLX14" s="52"/>
      <c r="BLY14" s="52"/>
      <c r="BLZ14" s="52"/>
      <c r="BMA14" s="52"/>
      <c r="BMB14" s="52"/>
      <c r="BMC14" s="52"/>
      <c r="BMD14" s="52"/>
      <c r="BME14" s="52"/>
      <c r="BMF14" s="52"/>
      <c r="BMG14" s="52"/>
      <c r="BMH14" s="52"/>
      <c r="BMI14" s="52"/>
      <c r="BMJ14" s="52"/>
      <c r="BMK14" s="52"/>
      <c r="BML14" s="52"/>
      <c r="BMM14" s="52"/>
      <c r="BMN14" s="52"/>
      <c r="BMO14" s="52"/>
      <c r="BMP14" s="52"/>
      <c r="BMQ14" s="52"/>
      <c r="BMR14" s="52"/>
      <c r="BMS14" s="52"/>
      <c r="BMT14" s="52"/>
      <c r="BMU14" s="52"/>
      <c r="BMV14" s="52"/>
      <c r="BMW14" s="52"/>
      <c r="BMX14" s="52"/>
      <c r="BMY14" s="52"/>
      <c r="BMZ14" s="52"/>
      <c r="BNA14" s="52"/>
      <c r="BNB14" s="52"/>
      <c r="BNC14" s="52"/>
      <c r="BND14" s="52"/>
      <c r="BNE14" s="52"/>
      <c r="BNF14" s="52"/>
      <c r="BNG14" s="52"/>
      <c r="BNH14" s="52"/>
      <c r="BNI14" s="52"/>
      <c r="BNJ14" s="52"/>
      <c r="BNK14" s="52"/>
      <c r="BNL14" s="52"/>
      <c r="BNM14" s="52"/>
      <c r="BNN14" s="52"/>
      <c r="BNO14" s="52"/>
      <c r="BNP14" s="52"/>
      <c r="BNQ14" s="52"/>
      <c r="BNR14" s="52"/>
      <c r="BNS14" s="52"/>
      <c r="BNT14" s="52"/>
      <c r="BNU14" s="52"/>
      <c r="BNV14" s="52"/>
      <c r="BNW14" s="52"/>
      <c r="BNX14" s="52"/>
      <c r="BNY14" s="52"/>
      <c r="BNZ14" s="52"/>
      <c r="BOA14" s="52"/>
      <c r="BOB14" s="52"/>
      <c r="BOC14" s="52"/>
      <c r="BOD14" s="52"/>
      <c r="BOE14" s="52"/>
      <c r="BOF14" s="52"/>
      <c r="BOG14" s="52"/>
      <c r="BOH14" s="52"/>
      <c r="BOI14" s="52"/>
      <c r="BOJ14" s="52"/>
      <c r="BOK14" s="52"/>
      <c r="BOL14" s="52"/>
      <c r="BOM14" s="52"/>
      <c r="BON14" s="52"/>
      <c r="BOO14" s="52"/>
      <c r="BOP14" s="52"/>
      <c r="BOQ14" s="52"/>
      <c r="BOR14" s="52"/>
      <c r="BOS14" s="52"/>
      <c r="BOT14" s="52"/>
      <c r="BOU14" s="52"/>
      <c r="BOV14" s="52"/>
      <c r="BOW14" s="52"/>
      <c r="BOX14" s="52"/>
      <c r="BOY14" s="52"/>
      <c r="BOZ14" s="52"/>
      <c r="BPA14" s="52"/>
      <c r="BPB14" s="52"/>
      <c r="BPC14" s="52"/>
      <c r="BPD14" s="52"/>
      <c r="BPE14" s="52"/>
      <c r="BPF14" s="52"/>
      <c r="BPG14" s="52"/>
      <c r="BPH14" s="52"/>
      <c r="BPI14" s="52"/>
      <c r="BPJ14" s="52"/>
      <c r="BPK14" s="52"/>
      <c r="BPL14" s="52"/>
      <c r="BPM14" s="52"/>
      <c r="BPN14" s="52"/>
      <c r="BPO14" s="52"/>
      <c r="BPP14" s="52"/>
      <c r="BPQ14" s="52"/>
      <c r="BPR14" s="52"/>
      <c r="BPS14" s="52"/>
      <c r="BPT14" s="52"/>
      <c r="BPU14" s="52"/>
      <c r="BPV14" s="52"/>
      <c r="BPW14" s="52"/>
      <c r="BPX14" s="52"/>
      <c r="BPY14" s="52"/>
      <c r="BPZ14" s="52"/>
      <c r="BQA14" s="52"/>
      <c r="BQB14" s="52"/>
      <c r="BQC14" s="52"/>
      <c r="BQD14" s="52"/>
      <c r="BQE14" s="52"/>
      <c r="BQF14" s="52"/>
      <c r="BQG14" s="52"/>
      <c r="BQH14" s="52"/>
      <c r="BQI14" s="52"/>
      <c r="BQJ14" s="52"/>
      <c r="BQK14" s="52"/>
      <c r="BQL14" s="52"/>
      <c r="BQM14" s="52"/>
      <c r="BQN14" s="52"/>
      <c r="BQO14" s="52"/>
      <c r="BQP14" s="52"/>
      <c r="BQQ14" s="52"/>
      <c r="BQR14" s="52"/>
      <c r="BQS14" s="52"/>
      <c r="BQT14" s="52"/>
      <c r="BQU14" s="52"/>
      <c r="BQV14" s="52"/>
      <c r="BQW14" s="52"/>
      <c r="BQX14" s="52"/>
      <c r="BQY14" s="52"/>
      <c r="BQZ14" s="52"/>
      <c r="BRA14" s="52"/>
      <c r="BRB14" s="52"/>
      <c r="BRC14" s="52"/>
      <c r="BRD14" s="52"/>
      <c r="BRE14" s="52"/>
      <c r="BRF14" s="52"/>
      <c r="BRG14" s="52"/>
      <c r="BRH14" s="52"/>
      <c r="BRI14" s="52"/>
      <c r="BRJ14" s="52"/>
      <c r="BRK14" s="52"/>
      <c r="BRL14" s="52"/>
      <c r="BRM14" s="52"/>
      <c r="BRN14" s="52"/>
      <c r="BRO14" s="52"/>
      <c r="BRP14" s="52"/>
      <c r="BRQ14" s="52"/>
      <c r="BRR14" s="52"/>
      <c r="BRS14" s="52"/>
      <c r="BRT14" s="52"/>
      <c r="BRU14" s="52"/>
      <c r="BRV14" s="52"/>
      <c r="BRW14" s="52"/>
      <c r="BRX14" s="52"/>
      <c r="BRY14" s="52"/>
      <c r="BRZ14" s="52"/>
      <c r="BSA14" s="52"/>
      <c r="BSB14" s="52"/>
      <c r="BSC14" s="52"/>
      <c r="BSD14" s="52"/>
      <c r="BSE14" s="52"/>
      <c r="BSF14" s="52"/>
      <c r="BSG14" s="52"/>
      <c r="BSH14" s="52"/>
      <c r="BSI14" s="52"/>
      <c r="BSJ14" s="52"/>
      <c r="BSK14" s="52"/>
      <c r="BSL14" s="52"/>
      <c r="BSM14" s="52"/>
      <c r="BSN14" s="52"/>
      <c r="BSO14" s="52"/>
      <c r="BSP14" s="52"/>
      <c r="BSQ14" s="52"/>
      <c r="BSR14" s="52"/>
      <c r="BSS14" s="52"/>
      <c r="BST14" s="52"/>
      <c r="BSU14" s="52"/>
      <c r="BSV14" s="52"/>
      <c r="BSW14" s="52"/>
      <c r="BSX14" s="52"/>
      <c r="BSY14" s="52"/>
      <c r="BSZ14" s="52"/>
      <c r="BTA14" s="52"/>
      <c r="BTB14" s="52"/>
      <c r="BTC14" s="52"/>
      <c r="BTD14" s="52"/>
      <c r="BTE14" s="52"/>
      <c r="BTF14" s="52"/>
      <c r="BTG14" s="52"/>
      <c r="BTH14" s="52"/>
      <c r="BTI14" s="52"/>
      <c r="BTJ14" s="52"/>
      <c r="BTK14" s="52"/>
      <c r="BTL14" s="52"/>
      <c r="BTM14" s="52"/>
      <c r="BTN14" s="52"/>
      <c r="BTO14" s="52"/>
      <c r="BTP14" s="52"/>
      <c r="BTQ14" s="52"/>
      <c r="BTR14" s="52"/>
      <c r="BTS14" s="52"/>
      <c r="BTT14" s="52"/>
      <c r="BTU14" s="52"/>
      <c r="BTV14" s="52"/>
      <c r="BTW14" s="52"/>
      <c r="BTX14" s="52"/>
      <c r="BTY14" s="52"/>
      <c r="BTZ14" s="52"/>
      <c r="BUA14" s="52"/>
      <c r="BUB14" s="52"/>
      <c r="BUC14" s="52"/>
      <c r="BUD14" s="52"/>
      <c r="BUE14" s="52"/>
      <c r="BUF14" s="52"/>
      <c r="BUG14" s="52"/>
      <c r="BUH14" s="52"/>
      <c r="BUI14" s="52"/>
      <c r="BUJ14" s="52"/>
      <c r="BUK14" s="52"/>
      <c r="BUL14" s="52"/>
      <c r="BUM14" s="52"/>
      <c r="BUN14" s="52"/>
      <c r="BUO14" s="52"/>
      <c r="BUP14" s="52"/>
      <c r="BUQ14" s="52"/>
      <c r="BUR14" s="52"/>
      <c r="BUS14" s="52"/>
      <c r="BUT14" s="52"/>
      <c r="BUU14" s="52"/>
      <c r="BUV14" s="52"/>
      <c r="BUW14" s="52"/>
      <c r="BUX14" s="52"/>
      <c r="BUY14" s="52"/>
      <c r="BUZ14" s="52"/>
      <c r="BVA14" s="52"/>
      <c r="BVB14" s="52"/>
      <c r="BVC14" s="52"/>
      <c r="BVD14" s="52"/>
      <c r="BVE14" s="52"/>
      <c r="BVF14" s="52"/>
      <c r="BVG14" s="52"/>
      <c r="BVH14" s="52"/>
      <c r="BVI14" s="52"/>
      <c r="BVJ14" s="52"/>
      <c r="BVK14" s="52"/>
      <c r="BVL14" s="52"/>
      <c r="BVM14" s="52"/>
      <c r="BVN14" s="52"/>
      <c r="BVO14" s="52"/>
      <c r="BVP14" s="52"/>
      <c r="BVQ14" s="52"/>
      <c r="BVR14" s="52"/>
      <c r="BVS14" s="52"/>
      <c r="BVT14" s="52"/>
      <c r="BVU14" s="52"/>
      <c r="BVV14" s="52"/>
      <c r="BVW14" s="52"/>
      <c r="BVX14" s="52"/>
      <c r="BVY14" s="52"/>
      <c r="BVZ14" s="52"/>
      <c r="BWA14" s="52"/>
      <c r="BWB14" s="52"/>
      <c r="BWC14" s="52"/>
      <c r="BWD14" s="52"/>
      <c r="BWE14" s="52"/>
      <c r="BWF14" s="52"/>
      <c r="BWG14" s="52"/>
      <c r="BWH14" s="52"/>
      <c r="BWI14" s="52"/>
      <c r="BWJ14" s="52"/>
      <c r="BWK14" s="52"/>
      <c r="BWL14" s="52"/>
      <c r="BWM14" s="52"/>
      <c r="BWN14" s="52"/>
      <c r="BWO14" s="52"/>
      <c r="BWP14" s="52"/>
      <c r="BWQ14" s="52"/>
      <c r="BWR14" s="52"/>
      <c r="BWS14" s="52"/>
      <c r="BWT14" s="52"/>
      <c r="BWU14" s="52"/>
      <c r="BWV14" s="52"/>
      <c r="BWW14" s="52"/>
      <c r="BWX14" s="52"/>
      <c r="BWY14" s="52"/>
      <c r="BWZ14" s="52"/>
      <c r="BXA14" s="52"/>
      <c r="BXB14" s="52"/>
      <c r="BXC14" s="52"/>
      <c r="BXD14" s="52"/>
      <c r="BXE14" s="52"/>
      <c r="BXF14" s="52"/>
      <c r="BXG14" s="52"/>
      <c r="BXH14" s="52"/>
      <c r="BXI14" s="52"/>
      <c r="BXJ14" s="52"/>
      <c r="BXK14" s="52"/>
      <c r="BXL14" s="52"/>
      <c r="BXM14" s="52"/>
      <c r="BXN14" s="52"/>
      <c r="BXO14" s="52"/>
      <c r="BXP14" s="52"/>
      <c r="BXQ14" s="52"/>
      <c r="BXR14" s="52"/>
      <c r="BXS14" s="52"/>
      <c r="BXT14" s="52"/>
      <c r="BXU14" s="52"/>
      <c r="BXV14" s="52"/>
      <c r="BXW14" s="52"/>
      <c r="BXX14" s="52"/>
      <c r="BXY14" s="52"/>
      <c r="BXZ14" s="52"/>
      <c r="BYA14" s="52"/>
      <c r="BYB14" s="52"/>
      <c r="BYC14" s="52"/>
      <c r="BYD14" s="52"/>
      <c r="BYE14" s="52"/>
      <c r="BYF14" s="52"/>
      <c r="BYG14" s="52"/>
      <c r="BYH14" s="52"/>
      <c r="BYI14" s="52"/>
      <c r="BYJ14" s="52"/>
      <c r="BYK14" s="52"/>
      <c r="BYL14" s="52"/>
      <c r="BYM14" s="52"/>
      <c r="BYN14" s="52"/>
      <c r="BYO14" s="52"/>
      <c r="BYP14" s="52"/>
      <c r="BYQ14" s="52"/>
      <c r="BYR14" s="52"/>
      <c r="BYS14" s="52"/>
      <c r="BYT14" s="52"/>
      <c r="BYU14" s="52"/>
      <c r="BYV14" s="52"/>
      <c r="BYW14" s="52"/>
      <c r="BYX14" s="52"/>
      <c r="BYY14" s="52"/>
      <c r="BYZ14" s="52"/>
      <c r="BZA14" s="52"/>
      <c r="BZB14" s="52"/>
      <c r="BZC14" s="52"/>
      <c r="BZD14" s="52"/>
      <c r="BZE14" s="52"/>
      <c r="BZF14" s="52"/>
      <c r="BZG14" s="52"/>
      <c r="BZH14" s="52"/>
      <c r="BZI14" s="52"/>
      <c r="BZJ14" s="52"/>
      <c r="BZK14" s="52"/>
      <c r="BZL14" s="52"/>
      <c r="BZM14" s="52"/>
      <c r="BZN14" s="52"/>
      <c r="BZO14" s="52"/>
      <c r="BZP14" s="52"/>
      <c r="BZQ14" s="52"/>
      <c r="BZR14" s="52"/>
      <c r="BZS14" s="52"/>
      <c r="BZT14" s="52"/>
      <c r="BZU14" s="52"/>
      <c r="BZV14" s="52"/>
      <c r="BZW14" s="52"/>
      <c r="BZX14" s="52"/>
      <c r="BZY14" s="52"/>
      <c r="BZZ14" s="52"/>
      <c r="CAA14" s="52"/>
      <c r="CAB14" s="52"/>
      <c r="CAC14" s="52"/>
      <c r="CAD14" s="52"/>
      <c r="CAE14" s="52"/>
      <c r="CAF14" s="52"/>
      <c r="CAG14" s="52"/>
      <c r="CAH14" s="52"/>
      <c r="CAI14" s="52"/>
      <c r="CAJ14" s="52"/>
      <c r="CAK14" s="52"/>
      <c r="CAL14" s="52"/>
      <c r="CAM14" s="52"/>
      <c r="CAN14" s="52"/>
      <c r="CAO14" s="52"/>
      <c r="CAP14" s="52"/>
      <c r="CAQ14" s="52"/>
      <c r="CAR14" s="52"/>
      <c r="CAS14" s="52"/>
      <c r="CAT14" s="52"/>
      <c r="CAU14" s="52"/>
      <c r="CAV14" s="52"/>
      <c r="CAW14" s="52"/>
      <c r="CAX14" s="52"/>
      <c r="CAY14" s="52"/>
      <c r="CAZ14" s="52"/>
      <c r="CBA14" s="52"/>
      <c r="CBB14" s="52"/>
      <c r="CBC14" s="52"/>
      <c r="CBD14" s="52"/>
      <c r="CBE14" s="52"/>
      <c r="CBF14" s="52"/>
      <c r="CBG14" s="52"/>
      <c r="CBH14" s="52"/>
      <c r="CBI14" s="52"/>
      <c r="CBJ14" s="52"/>
      <c r="CBK14" s="52"/>
      <c r="CBL14" s="52"/>
      <c r="CBM14" s="52"/>
      <c r="CBN14" s="52"/>
      <c r="CBO14" s="52"/>
      <c r="CBP14" s="52"/>
      <c r="CBQ14" s="52"/>
      <c r="CBR14" s="52"/>
      <c r="CBS14" s="52"/>
      <c r="CBT14" s="52"/>
      <c r="CBU14" s="52"/>
      <c r="CBV14" s="52"/>
      <c r="CBW14" s="52"/>
      <c r="CBX14" s="52"/>
      <c r="CBY14" s="52"/>
      <c r="CBZ14" s="52"/>
      <c r="CCA14" s="52"/>
      <c r="CCB14" s="52"/>
      <c r="CCC14" s="52"/>
      <c r="CCD14" s="52"/>
      <c r="CCE14" s="52"/>
      <c r="CCF14" s="52"/>
      <c r="CCG14" s="52"/>
      <c r="CCH14" s="52"/>
      <c r="CCI14" s="52"/>
      <c r="CCJ14" s="52"/>
      <c r="CCK14" s="52"/>
      <c r="CCL14" s="52"/>
      <c r="CCM14" s="52"/>
      <c r="CCN14" s="52"/>
      <c r="CCO14" s="52"/>
      <c r="CCP14" s="52"/>
      <c r="CCQ14" s="52"/>
      <c r="CCR14" s="52"/>
      <c r="CCS14" s="52"/>
      <c r="CCT14" s="52"/>
      <c r="CCU14" s="52"/>
      <c r="CCV14" s="52"/>
      <c r="CCW14" s="52"/>
      <c r="CCX14" s="52"/>
      <c r="CCY14" s="52"/>
      <c r="CCZ14" s="52"/>
      <c r="CDA14" s="52"/>
      <c r="CDB14" s="52"/>
      <c r="CDC14" s="52"/>
      <c r="CDD14" s="52"/>
      <c r="CDE14" s="52"/>
      <c r="CDF14" s="52"/>
      <c r="CDG14" s="52"/>
      <c r="CDH14" s="52"/>
      <c r="CDI14" s="52"/>
      <c r="CDJ14" s="52"/>
      <c r="CDK14" s="52"/>
      <c r="CDL14" s="52"/>
      <c r="CDM14" s="52"/>
      <c r="CDN14" s="52"/>
      <c r="CDO14" s="52"/>
      <c r="CDP14" s="52"/>
      <c r="CDQ14" s="52"/>
      <c r="CDR14" s="52"/>
      <c r="CDS14" s="52"/>
      <c r="CDT14" s="52"/>
      <c r="CDU14" s="52"/>
      <c r="CDV14" s="52"/>
      <c r="CDW14" s="52"/>
      <c r="CDX14" s="52"/>
      <c r="CDY14" s="52"/>
      <c r="CDZ14" s="52"/>
      <c r="CEA14" s="52"/>
      <c r="CEB14" s="52"/>
      <c r="CEC14" s="52"/>
      <c r="CED14" s="52"/>
      <c r="CEE14" s="52"/>
      <c r="CEF14" s="52"/>
      <c r="CEG14" s="52"/>
      <c r="CEH14" s="52"/>
      <c r="CEI14" s="52"/>
      <c r="CEJ14" s="52"/>
      <c r="CEK14" s="52"/>
      <c r="CEL14" s="52"/>
      <c r="CEM14" s="52"/>
      <c r="CEN14" s="52"/>
      <c r="CEO14" s="52"/>
      <c r="CEP14" s="52"/>
      <c r="CEQ14" s="52"/>
      <c r="CER14" s="52"/>
      <c r="CES14" s="52"/>
      <c r="CET14" s="52"/>
      <c r="CEU14" s="52"/>
      <c r="CEV14" s="52"/>
      <c r="CEW14" s="52"/>
      <c r="CEX14" s="52"/>
      <c r="CEY14" s="52"/>
      <c r="CEZ14" s="52"/>
      <c r="CFA14" s="52"/>
      <c r="CFB14" s="52"/>
      <c r="CFC14" s="52"/>
      <c r="CFD14" s="52"/>
      <c r="CFE14" s="52"/>
      <c r="CFF14" s="52"/>
      <c r="CFG14" s="52"/>
      <c r="CFH14" s="52"/>
      <c r="CFI14" s="52"/>
      <c r="CFJ14" s="52"/>
      <c r="CFK14" s="52"/>
      <c r="CFL14" s="52"/>
      <c r="CFM14" s="52"/>
      <c r="CFN14" s="52"/>
      <c r="CFO14" s="52"/>
      <c r="CFP14" s="52"/>
      <c r="CFQ14" s="52"/>
      <c r="CFR14" s="52"/>
      <c r="CFS14" s="52"/>
      <c r="CFT14" s="52"/>
      <c r="CFU14" s="52"/>
      <c r="CFV14" s="52"/>
      <c r="CFW14" s="52"/>
      <c r="CFX14" s="52"/>
      <c r="CFY14" s="52"/>
      <c r="CFZ14" s="52"/>
      <c r="CGA14" s="52"/>
      <c r="CGB14" s="52"/>
      <c r="CGC14" s="52"/>
      <c r="CGD14" s="52"/>
      <c r="CGE14" s="52"/>
      <c r="CGF14" s="52"/>
      <c r="CGG14" s="52"/>
      <c r="CGH14" s="52"/>
      <c r="CGI14" s="52"/>
      <c r="CGJ14" s="52"/>
      <c r="CGK14" s="52"/>
      <c r="CGL14" s="52"/>
      <c r="CGM14" s="52"/>
      <c r="CGN14" s="52"/>
      <c r="CGO14" s="52"/>
      <c r="CGP14" s="52"/>
      <c r="CGQ14" s="52"/>
      <c r="CGR14" s="52"/>
      <c r="CGS14" s="52"/>
      <c r="CGT14" s="52"/>
      <c r="CGU14" s="52"/>
      <c r="CGV14" s="52"/>
      <c r="CGW14" s="52"/>
      <c r="CGX14" s="52"/>
      <c r="CGY14" s="52"/>
      <c r="CGZ14" s="52"/>
      <c r="CHA14" s="52"/>
      <c r="CHB14" s="52"/>
      <c r="CHC14" s="52"/>
      <c r="CHD14" s="52"/>
      <c r="CHE14" s="52"/>
      <c r="CHF14" s="52"/>
      <c r="CHG14" s="52"/>
      <c r="CHH14" s="52"/>
      <c r="CHI14" s="52"/>
      <c r="CHJ14" s="52"/>
      <c r="CHK14" s="52"/>
      <c r="CHL14" s="52"/>
      <c r="CHM14" s="52"/>
      <c r="CHN14" s="52"/>
      <c r="CHO14" s="52"/>
      <c r="CHP14" s="52"/>
      <c r="CHQ14" s="52"/>
      <c r="CHR14" s="52"/>
      <c r="CHS14" s="52"/>
      <c r="CHT14" s="52"/>
      <c r="CHU14" s="52"/>
      <c r="CHV14" s="52"/>
      <c r="CHW14" s="52"/>
      <c r="CHX14" s="52"/>
      <c r="CHY14" s="52"/>
      <c r="CHZ14" s="52"/>
      <c r="CIA14" s="52"/>
      <c r="CIB14" s="52"/>
      <c r="CIC14" s="52"/>
      <c r="CID14" s="52"/>
      <c r="CIE14" s="52"/>
      <c r="CIF14" s="52"/>
      <c r="CIG14" s="52"/>
      <c r="CIH14" s="52"/>
      <c r="CII14" s="52"/>
      <c r="CIJ14" s="52"/>
      <c r="CIK14" s="52"/>
      <c r="CIL14" s="52"/>
      <c r="CIM14" s="52"/>
      <c r="CIN14" s="52"/>
      <c r="CIO14" s="52"/>
      <c r="CIP14" s="52"/>
      <c r="CIQ14" s="52"/>
      <c r="CIR14" s="52"/>
      <c r="CIS14" s="52"/>
      <c r="CIT14" s="52"/>
      <c r="CIU14" s="52"/>
      <c r="CIV14" s="52"/>
      <c r="CIW14" s="52"/>
      <c r="CIX14" s="52"/>
      <c r="CIY14" s="52"/>
      <c r="CIZ14" s="52"/>
      <c r="CJA14" s="52"/>
      <c r="CJB14" s="52"/>
      <c r="CJC14" s="52"/>
      <c r="CJD14" s="52"/>
      <c r="CJE14" s="52"/>
      <c r="CJF14" s="52"/>
      <c r="CJG14" s="52"/>
      <c r="CJH14" s="52"/>
      <c r="CJI14" s="52"/>
      <c r="CJJ14" s="52"/>
      <c r="CJK14" s="52"/>
      <c r="CJL14" s="52"/>
      <c r="CJM14" s="52"/>
      <c r="CJN14" s="52"/>
      <c r="CJO14" s="52"/>
      <c r="CJP14" s="52"/>
      <c r="CJQ14" s="52"/>
      <c r="CJR14" s="52"/>
      <c r="CJS14" s="52"/>
      <c r="CJT14" s="52"/>
      <c r="CJU14" s="52"/>
      <c r="CJV14" s="52"/>
      <c r="CJW14" s="52"/>
      <c r="CJX14" s="52"/>
      <c r="CJY14" s="52"/>
      <c r="CJZ14" s="52"/>
      <c r="CKA14" s="52"/>
      <c r="CKB14" s="52"/>
      <c r="CKC14" s="52"/>
      <c r="CKD14" s="52"/>
      <c r="CKE14" s="52"/>
      <c r="CKF14" s="52"/>
      <c r="CKG14" s="52"/>
      <c r="CKH14" s="52"/>
      <c r="CKI14" s="52"/>
      <c r="CKJ14" s="52"/>
      <c r="CKK14" s="52"/>
      <c r="CKL14" s="52"/>
      <c r="CKM14" s="52"/>
      <c r="CKN14" s="52"/>
      <c r="CKO14" s="52"/>
      <c r="CKP14" s="52"/>
      <c r="CKQ14" s="52"/>
      <c r="CKR14" s="52"/>
      <c r="CKS14" s="52"/>
      <c r="CKT14" s="52"/>
      <c r="CKU14" s="52"/>
      <c r="CKV14" s="52"/>
      <c r="CKW14" s="52"/>
      <c r="CKX14" s="52"/>
      <c r="CKY14" s="52"/>
      <c r="CKZ14" s="52"/>
      <c r="CLA14" s="52"/>
      <c r="CLB14" s="52"/>
      <c r="CLC14" s="52"/>
      <c r="CLD14" s="52"/>
      <c r="CLE14" s="52"/>
      <c r="CLF14" s="52"/>
      <c r="CLG14" s="52"/>
      <c r="CLH14" s="52"/>
      <c r="CLI14" s="52"/>
      <c r="CLJ14" s="52"/>
      <c r="CLK14" s="52"/>
      <c r="CLL14" s="52"/>
      <c r="CLM14" s="52"/>
      <c r="CLN14" s="52"/>
      <c r="CLO14" s="52"/>
      <c r="CLP14" s="52"/>
      <c r="CLQ14" s="52"/>
      <c r="CLR14" s="52"/>
      <c r="CLS14" s="52"/>
      <c r="CLT14" s="52"/>
      <c r="CLU14" s="52"/>
      <c r="CLV14" s="52"/>
      <c r="CLW14" s="52"/>
      <c r="CLX14" s="52"/>
      <c r="CLY14" s="52"/>
      <c r="CLZ14" s="52"/>
      <c r="CMA14" s="52"/>
      <c r="CMB14" s="52"/>
      <c r="CMC14" s="52"/>
      <c r="CMD14" s="52"/>
      <c r="CME14" s="52"/>
      <c r="CMF14" s="52"/>
      <c r="CMG14" s="52"/>
      <c r="CMH14" s="52"/>
      <c r="CMI14" s="52"/>
      <c r="CMJ14" s="52"/>
      <c r="CMK14" s="52"/>
      <c r="CML14" s="52"/>
      <c r="CMM14" s="52"/>
      <c r="CMN14" s="52"/>
      <c r="CMO14" s="52"/>
      <c r="CMP14" s="52"/>
      <c r="CMQ14" s="52"/>
      <c r="CMR14" s="52"/>
      <c r="CMS14" s="52"/>
      <c r="CMT14" s="52"/>
      <c r="CMU14" s="52"/>
      <c r="CMV14" s="52"/>
      <c r="CMW14" s="52"/>
      <c r="CMX14" s="52"/>
      <c r="CMY14" s="52"/>
      <c r="CMZ14" s="52"/>
      <c r="CNA14" s="52"/>
      <c r="CNB14" s="52"/>
      <c r="CNC14" s="52"/>
      <c r="CND14" s="52"/>
      <c r="CNE14" s="52"/>
      <c r="CNF14" s="52"/>
      <c r="CNG14" s="52"/>
      <c r="CNH14" s="52"/>
      <c r="CNI14" s="52"/>
      <c r="CNJ14" s="52"/>
      <c r="CNK14" s="52"/>
      <c r="CNL14" s="52"/>
      <c r="CNM14" s="52"/>
      <c r="CNN14" s="52"/>
      <c r="CNO14" s="52"/>
      <c r="CNP14" s="52"/>
      <c r="CNQ14" s="52"/>
      <c r="CNR14" s="52"/>
      <c r="CNS14" s="52"/>
      <c r="CNT14" s="52"/>
      <c r="CNU14" s="52"/>
      <c r="CNV14" s="52"/>
      <c r="CNW14" s="52"/>
      <c r="CNX14" s="52"/>
      <c r="CNY14" s="52"/>
      <c r="CNZ14" s="52"/>
      <c r="COA14" s="52"/>
      <c r="COB14" s="52"/>
      <c r="COC14" s="52"/>
      <c r="COD14" s="52"/>
      <c r="COE14" s="52"/>
      <c r="COF14" s="52"/>
      <c r="COG14" s="52"/>
      <c r="COH14" s="52"/>
      <c r="COI14" s="52"/>
      <c r="COJ14" s="52"/>
      <c r="COK14" s="52"/>
      <c r="COL14" s="52"/>
      <c r="COM14" s="52"/>
      <c r="CON14" s="52"/>
      <c r="COO14" s="52"/>
      <c r="COP14" s="52"/>
      <c r="COQ14" s="52"/>
      <c r="COR14" s="52"/>
      <c r="COS14" s="52"/>
      <c r="COT14" s="52"/>
      <c r="COU14" s="52"/>
      <c r="COV14" s="52"/>
      <c r="COW14" s="52"/>
      <c r="COX14" s="52"/>
      <c r="COY14" s="52"/>
      <c r="COZ14" s="52"/>
      <c r="CPA14" s="52"/>
      <c r="CPB14" s="52"/>
      <c r="CPC14" s="52"/>
      <c r="CPD14" s="52"/>
      <c r="CPE14" s="52"/>
      <c r="CPF14" s="52"/>
      <c r="CPG14" s="52"/>
      <c r="CPH14" s="52"/>
      <c r="CPI14" s="52"/>
      <c r="CPJ14" s="52"/>
      <c r="CPK14" s="52"/>
      <c r="CPL14" s="52"/>
      <c r="CPM14" s="52"/>
      <c r="CPN14" s="52"/>
      <c r="CPO14" s="52"/>
      <c r="CPP14" s="52"/>
      <c r="CPQ14" s="52"/>
      <c r="CPR14" s="52"/>
      <c r="CPS14" s="52"/>
      <c r="CPT14" s="52"/>
      <c r="CPU14" s="52"/>
      <c r="CPV14" s="52"/>
      <c r="CPW14" s="52"/>
      <c r="CPX14" s="52"/>
      <c r="CPY14" s="52"/>
      <c r="CPZ14" s="52"/>
      <c r="CQA14" s="52"/>
      <c r="CQB14" s="52"/>
      <c r="CQC14" s="52"/>
      <c r="CQD14" s="52"/>
      <c r="CQE14" s="52"/>
      <c r="CQF14" s="52"/>
      <c r="CQG14" s="52"/>
      <c r="CQH14" s="52"/>
      <c r="CQI14" s="52"/>
      <c r="CQJ14" s="52"/>
      <c r="CQK14" s="52"/>
      <c r="CQL14" s="52"/>
      <c r="CQM14" s="52"/>
      <c r="CQN14" s="52"/>
      <c r="CQO14" s="52"/>
      <c r="CQP14" s="52"/>
      <c r="CQQ14" s="52"/>
      <c r="CQR14" s="52"/>
      <c r="CQS14" s="52"/>
      <c r="CQT14" s="52"/>
      <c r="CQU14" s="52"/>
      <c r="CQV14" s="52"/>
      <c r="CQW14" s="52"/>
      <c r="CQX14" s="52"/>
      <c r="CQY14" s="52"/>
      <c r="CQZ14" s="52"/>
      <c r="CRA14" s="52"/>
      <c r="CRB14" s="52"/>
      <c r="CRC14" s="52"/>
      <c r="CRD14" s="52"/>
      <c r="CRE14" s="52"/>
      <c r="CRF14" s="52"/>
      <c r="CRG14" s="52"/>
      <c r="CRH14" s="52"/>
      <c r="CRI14" s="52"/>
      <c r="CRJ14" s="52"/>
      <c r="CRK14" s="52"/>
      <c r="CRL14" s="52"/>
      <c r="CRM14" s="52"/>
      <c r="CRN14" s="52"/>
      <c r="CRO14" s="52"/>
      <c r="CRP14" s="52"/>
      <c r="CRQ14" s="52"/>
      <c r="CRR14" s="52"/>
      <c r="CRS14" s="52"/>
      <c r="CRT14" s="52"/>
      <c r="CRU14" s="52"/>
      <c r="CRV14" s="52"/>
      <c r="CRW14" s="52"/>
      <c r="CRX14" s="52"/>
      <c r="CRY14" s="52"/>
      <c r="CRZ14" s="52"/>
      <c r="CSA14" s="52"/>
      <c r="CSB14" s="52"/>
      <c r="CSC14" s="52"/>
      <c r="CSD14" s="52"/>
      <c r="CSE14" s="52"/>
      <c r="CSF14" s="52"/>
      <c r="CSG14" s="52"/>
      <c r="CSH14" s="52"/>
      <c r="CSI14" s="52"/>
      <c r="CSJ14" s="52"/>
      <c r="CSK14" s="52"/>
      <c r="CSL14" s="52"/>
      <c r="CSM14" s="52"/>
      <c r="CSN14" s="52"/>
      <c r="CSO14" s="52"/>
      <c r="CSP14" s="52"/>
      <c r="CSQ14" s="52"/>
      <c r="CSR14" s="52"/>
      <c r="CSS14" s="52"/>
      <c r="CST14" s="52"/>
      <c r="CSU14" s="52"/>
      <c r="CSV14" s="52"/>
      <c r="CSW14" s="52"/>
      <c r="CSX14" s="52"/>
      <c r="CSY14" s="52"/>
      <c r="CSZ14" s="52"/>
      <c r="CTA14" s="52"/>
      <c r="CTB14" s="52"/>
      <c r="CTC14" s="52"/>
      <c r="CTD14" s="52"/>
      <c r="CTE14" s="52"/>
      <c r="CTF14" s="52"/>
      <c r="CTG14" s="52"/>
      <c r="CTH14" s="52"/>
      <c r="CTI14" s="52"/>
      <c r="CTJ14" s="52"/>
      <c r="CTK14" s="52"/>
      <c r="CTL14" s="52"/>
      <c r="CTM14" s="52"/>
      <c r="CTN14" s="52"/>
      <c r="CTO14" s="52"/>
      <c r="CTP14" s="52"/>
      <c r="CTQ14" s="52"/>
      <c r="CTR14" s="52"/>
      <c r="CTS14" s="52"/>
      <c r="CTT14" s="52"/>
      <c r="CTU14" s="52"/>
      <c r="CTV14" s="52"/>
      <c r="CTW14" s="52"/>
      <c r="CTX14" s="52"/>
      <c r="CTY14" s="52"/>
      <c r="CTZ14" s="52"/>
      <c r="CUA14" s="52"/>
      <c r="CUB14" s="52"/>
      <c r="CUC14" s="52"/>
      <c r="CUD14" s="52"/>
      <c r="CUE14" s="52"/>
      <c r="CUF14" s="52"/>
      <c r="CUG14" s="52"/>
      <c r="CUH14" s="52"/>
      <c r="CUI14" s="52"/>
      <c r="CUJ14" s="52"/>
      <c r="CUK14" s="52"/>
      <c r="CUL14" s="52"/>
      <c r="CUM14" s="52"/>
      <c r="CUN14" s="52"/>
      <c r="CUO14" s="52"/>
      <c r="CUP14" s="52"/>
      <c r="CUQ14" s="52"/>
      <c r="CUR14" s="52"/>
      <c r="CUS14" s="52"/>
      <c r="CUT14" s="52"/>
      <c r="CUU14" s="52"/>
      <c r="CUV14" s="52"/>
      <c r="CUW14" s="52"/>
      <c r="CUX14" s="52"/>
      <c r="CUY14" s="52"/>
      <c r="CUZ14" s="52"/>
      <c r="CVA14" s="52"/>
      <c r="CVB14" s="52"/>
      <c r="CVC14" s="52"/>
      <c r="CVD14" s="52"/>
      <c r="CVE14" s="52"/>
      <c r="CVF14" s="52"/>
      <c r="CVG14" s="52"/>
      <c r="CVH14" s="52"/>
      <c r="CVI14" s="52"/>
      <c r="CVJ14" s="52"/>
      <c r="CVK14" s="52"/>
      <c r="CVL14" s="52"/>
      <c r="CVM14" s="52"/>
      <c r="CVN14" s="52"/>
      <c r="CVO14" s="52"/>
      <c r="CVP14" s="52"/>
      <c r="CVQ14" s="52"/>
      <c r="CVR14" s="52"/>
      <c r="CVS14" s="52"/>
      <c r="CVT14" s="52"/>
      <c r="CVU14" s="52"/>
      <c r="CVV14" s="52"/>
      <c r="CVW14" s="52"/>
      <c r="CVX14" s="52"/>
      <c r="CVY14" s="52"/>
      <c r="CVZ14" s="52"/>
      <c r="CWA14" s="52"/>
      <c r="CWB14" s="52"/>
      <c r="CWC14" s="52"/>
      <c r="CWD14" s="52"/>
      <c r="CWE14" s="52"/>
      <c r="CWF14" s="52"/>
      <c r="CWG14" s="52"/>
      <c r="CWH14" s="52"/>
      <c r="CWI14" s="52"/>
      <c r="CWJ14" s="52"/>
      <c r="CWK14" s="52"/>
      <c r="CWL14" s="52"/>
      <c r="CWM14" s="52"/>
      <c r="CWN14" s="52"/>
      <c r="CWO14" s="52"/>
      <c r="CWP14" s="52"/>
      <c r="CWQ14" s="52"/>
      <c r="CWR14" s="52"/>
      <c r="CWS14" s="52"/>
      <c r="CWT14" s="52"/>
      <c r="CWU14" s="52"/>
      <c r="CWV14" s="52"/>
      <c r="CWW14" s="52"/>
      <c r="CWX14" s="52"/>
      <c r="CWY14" s="52"/>
      <c r="CWZ14" s="52"/>
      <c r="CXA14" s="52"/>
      <c r="CXB14" s="52"/>
      <c r="CXC14" s="52"/>
      <c r="CXD14" s="52"/>
      <c r="CXE14" s="52"/>
      <c r="CXF14" s="52"/>
      <c r="CXG14" s="52"/>
      <c r="CXH14" s="52"/>
      <c r="CXI14" s="52"/>
      <c r="CXJ14" s="52"/>
      <c r="CXK14" s="52"/>
      <c r="CXL14" s="52"/>
      <c r="CXM14" s="52"/>
      <c r="CXN14" s="52"/>
      <c r="CXO14" s="52"/>
      <c r="CXP14" s="52"/>
      <c r="CXQ14" s="52"/>
      <c r="CXR14" s="52"/>
      <c r="CXS14" s="52"/>
      <c r="CXT14" s="52"/>
      <c r="CXU14" s="52"/>
      <c r="CXV14" s="52"/>
      <c r="CXW14" s="52"/>
      <c r="CXX14" s="52"/>
      <c r="CXY14" s="52"/>
      <c r="CXZ14" s="52"/>
      <c r="CYA14" s="52"/>
      <c r="CYB14" s="52"/>
      <c r="CYC14" s="52"/>
      <c r="CYD14" s="52"/>
      <c r="CYE14" s="52"/>
      <c r="CYF14" s="52"/>
      <c r="CYG14" s="52"/>
      <c r="CYH14" s="52"/>
      <c r="CYI14" s="52"/>
      <c r="CYJ14" s="52"/>
      <c r="CYK14" s="52"/>
      <c r="CYL14" s="52"/>
      <c r="CYM14" s="52"/>
      <c r="CYN14" s="52"/>
      <c r="CYO14" s="52"/>
      <c r="CYP14" s="52"/>
      <c r="CYQ14" s="52"/>
      <c r="CYR14" s="52"/>
      <c r="CYS14" s="52"/>
      <c r="CYT14" s="52"/>
      <c r="CYU14" s="52"/>
      <c r="CYV14" s="52"/>
      <c r="CYW14" s="52"/>
      <c r="CYX14" s="52"/>
      <c r="CYY14" s="52"/>
      <c r="CYZ14" s="52"/>
      <c r="CZA14" s="52"/>
      <c r="CZB14" s="52"/>
      <c r="CZC14" s="52"/>
      <c r="CZD14" s="52"/>
      <c r="CZE14" s="52"/>
      <c r="CZF14" s="52"/>
      <c r="CZG14" s="52"/>
      <c r="CZH14" s="52"/>
      <c r="CZI14" s="52"/>
      <c r="CZJ14" s="52"/>
      <c r="CZK14" s="52"/>
      <c r="CZL14" s="52"/>
      <c r="CZM14" s="52"/>
      <c r="CZN14" s="52"/>
      <c r="CZO14" s="52"/>
      <c r="CZP14" s="52"/>
      <c r="CZQ14" s="52"/>
      <c r="CZR14" s="52"/>
      <c r="CZS14" s="52"/>
      <c r="CZT14" s="52"/>
      <c r="CZU14" s="52"/>
      <c r="CZV14" s="52"/>
      <c r="CZW14" s="52"/>
      <c r="CZX14" s="52"/>
      <c r="CZY14" s="52"/>
      <c r="CZZ14" s="52"/>
      <c r="DAA14" s="52"/>
      <c r="DAB14" s="52"/>
      <c r="DAC14" s="52"/>
      <c r="DAD14" s="52"/>
      <c r="DAE14" s="52"/>
      <c r="DAF14" s="52"/>
      <c r="DAG14" s="52"/>
      <c r="DAH14" s="52"/>
      <c r="DAI14" s="52"/>
      <c r="DAJ14" s="52"/>
      <c r="DAK14" s="52"/>
      <c r="DAL14" s="52"/>
      <c r="DAM14" s="52"/>
      <c r="DAN14" s="52"/>
      <c r="DAO14" s="52"/>
      <c r="DAP14" s="52"/>
      <c r="DAQ14" s="52"/>
      <c r="DAR14" s="52"/>
      <c r="DAS14" s="52"/>
      <c r="DAT14" s="52"/>
      <c r="DAU14" s="52"/>
      <c r="DAV14" s="52"/>
      <c r="DAW14" s="52"/>
      <c r="DAX14" s="52"/>
      <c r="DAY14" s="52"/>
      <c r="DAZ14" s="52"/>
      <c r="DBA14" s="52"/>
      <c r="DBB14" s="52"/>
      <c r="DBC14" s="52"/>
      <c r="DBD14" s="52"/>
      <c r="DBE14" s="52"/>
      <c r="DBF14" s="52"/>
      <c r="DBG14" s="52"/>
      <c r="DBH14" s="52"/>
      <c r="DBI14" s="52"/>
      <c r="DBJ14" s="52"/>
      <c r="DBK14" s="52"/>
      <c r="DBL14" s="52"/>
      <c r="DBM14" s="52"/>
      <c r="DBN14" s="52"/>
      <c r="DBO14" s="52"/>
      <c r="DBP14" s="52"/>
      <c r="DBQ14" s="52"/>
      <c r="DBR14" s="52"/>
      <c r="DBS14" s="52"/>
      <c r="DBT14" s="52"/>
      <c r="DBU14" s="52"/>
      <c r="DBV14" s="52"/>
      <c r="DBW14" s="52"/>
      <c r="DBX14" s="52"/>
      <c r="DBY14" s="52"/>
      <c r="DBZ14" s="52"/>
      <c r="DCA14" s="52"/>
      <c r="DCB14" s="52"/>
      <c r="DCC14" s="52"/>
      <c r="DCD14" s="52"/>
      <c r="DCE14" s="52"/>
      <c r="DCF14" s="52"/>
      <c r="DCG14" s="52"/>
      <c r="DCH14" s="52"/>
      <c r="DCI14" s="52"/>
      <c r="DCJ14" s="52"/>
      <c r="DCK14" s="52"/>
      <c r="DCL14" s="52"/>
      <c r="DCM14" s="52"/>
      <c r="DCN14" s="52"/>
      <c r="DCO14" s="52"/>
      <c r="DCP14" s="52"/>
      <c r="DCQ14" s="52"/>
      <c r="DCR14" s="52"/>
      <c r="DCS14" s="52"/>
      <c r="DCT14" s="52"/>
      <c r="DCU14" s="52"/>
      <c r="DCV14" s="52"/>
      <c r="DCW14" s="52"/>
      <c r="DCX14" s="52"/>
      <c r="DCY14" s="52"/>
      <c r="DCZ14" s="52"/>
      <c r="DDA14" s="52"/>
      <c r="DDB14" s="52"/>
      <c r="DDC14" s="52"/>
      <c r="DDD14" s="52"/>
      <c r="DDE14" s="52"/>
      <c r="DDF14" s="52"/>
      <c r="DDG14" s="52"/>
      <c r="DDH14" s="52"/>
      <c r="DDI14" s="52"/>
      <c r="DDJ14" s="52"/>
      <c r="DDK14" s="52"/>
      <c r="DDL14" s="52"/>
      <c r="DDM14" s="52"/>
      <c r="DDN14" s="52"/>
      <c r="DDO14" s="52"/>
      <c r="DDP14" s="52"/>
      <c r="DDQ14" s="52"/>
      <c r="DDR14" s="52"/>
      <c r="DDS14" s="52"/>
      <c r="DDT14" s="52"/>
      <c r="DDU14" s="52"/>
      <c r="DDV14" s="52"/>
      <c r="DDW14" s="52"/>
      <c r="DDX14" s="52"/>
      <c r="DDY14" s="52"/>
      <c r="DDZ14" s="52"/>
      <c r="DEA14" s="52"/>
      <c r="DEB14" s="52"/>
      <c r="DEC14" s="52"/>
      <c r="DED14" s="52"/>
      <c r="DEE14" s="52"/>
      <c r="DEF14" s="52"/>
      <c r="DEG14" s="52"/>
      <c r="DEH14" s="52"/>
      <c r="DEI14" s="52"/>
      <c r="DEJ14" s="52"/>
      <c r="DEK14" s="52"/>
      <c r="DEL14" s="52"/>
      <c r="DEM14" s="52"/>
      <c r="DEN14" s="52"/>
      <c r="DEO14" s="52"/>
      <c r="DEP14" s="52"/>
      <c r="DEQ14" s="52"/>
      <c r="DER14" s="52"/>
      <c r="DES14" s="52"/>
      <c r="DET14" s="52"/>
      <c r="DEU14" s="52"/>
      <c r="DEV14" s="52"/>
      <c r="DEW14" s="52"/>
      <c r="DEX14" s="52"/>
      <c r="DEY14" s="52"/>
      <c r="DEZ14" s="52"/>
      <c r="DFA14" s="52"/>
      <c r="DFB14" s="52"/>
      <c r="DFC14" s="52"/>
      <c r="DFD14" s="52"/>
      <c r="DFE14" s="52"/>
      <c r="DFF14" s="52"/>
      <c r="DFG14" s="52"/>
      <c r="DFH14" s="52"/>
      <c r="DFI14" s="52"/>
      <c r="DFJ14" s="52"/>
      <c r="DFK14" s="52"/>
      <c r="DFL14" s="52"/>
      <c r="DFM14" s="52"/>
      <c r="DFN14" s="52"/>
      <c r="DFO14" s="52"/>
      <c r="DFP14" s="52"/>
      <c r="DFQ14" s="52"/>
      <c r="DFR14" s="52"/>
      <c r="DFS14" s="52"/>
      <c r="DFT14" s="52"/>
      <c r="DFU14" s="52"/>
      <c r="DFV14" s="52"/>
      <c r="DFW14" s="52"/>
      <c r="DFX14" s="52"/>
      <c r="DFY14" s="52"/>
      <c r="DFZ14" s="52"/>
      <c r="DGA14" s="52"/>
      <c r="DGB14" s="52"/>
      <c r="DGC14" s="52"/>
      <c r="DGD14" s="52"/>
      <c r="DGE14" s="52"/>
      <c r="DGF14" s="52"/>
      <c r="DGG14" s="52"/>
      <c r="DGH14" s="52"/>
      <c r="DGI14" s="52"/>
      <c r="DGJ14" s="52"/>
      <c r="DGK14" s="52"/>
      <c r="DGL14" s="52"/>
      <c r="DGM14" s="52"/>
      <c r="DGN14" s="52"/>
      <c r="DGO14" s="52"/>
      <c r="DGP14" s="52"/>
      <c r="DGQ14" s="52"/>
      <c r="DGR14" s="52"/>
      <c r="DGS14" s="52"/>
      <c r="DGT14" s="52"/>
      <c r="DGU14" s="52"/>
      <c r="DGV14" s="52"/>
      <c r="DGW14" s="52"/>
      <c r="DGX14" s="52"/>
      <c r="DGY14" s="52"/>
      <c r="DGZ14" s="52"/>
      <c r="DHA14" s="52"/>
      <c r="DHB14" s="52"/>
      <c r="DHC14" s="52"/>
      <c r="DHD14" s="52"/>
      <c r="DHE14" s="52"/>
      <c r="DHF14" s="52"/>
      <c r="DHG14" s="52"/>
      <c r="DHH14" s="52"/>
      <c r="DHI14" s="52"/>
      <c r="DHJ14" s="52"/>
      <c r="DHK14" s="52"/>
      <c r="DHL14" s="52"/>
      <c r="DHM14" s="52"/>
      <c r="DHN14" s="52"/>
      <c r="DHO14" s="52"/>
      <c r="DHP14" s="52"/>
      <c r="DHQ14" s="52"/>
      <c r="DHR14" s="52"/>
      <c r="DHS14" s="52"/>
      <c r="DHT14" s="52"/>
      <c r="DHU14" s="52"/>
      <c r="DHV14" s="52"/>
      <c r="DHW14" s="52"/>
      <c r="DHX14" s="52"/>
      <c r="DHY14" s="52"/>
      <c r="DHZ14" s="52"/>
      <c r="DIA14" s="52"/>
      <c r="DIB14" s="52"/>
      <c r="DIC14" s="52"/>
      <c r="DID14" s="52"/>
      <c r="DIE14" s="52"/>
      <c r="DIF14" s="52"/>
      <c r="DIG14" s="52"/>
      <c r="DIH14" s="52"/>
      <c r="DII14" s="52"/>
      <c r="DIJ14" s="52"/>
      <c r="DIK14" s="52"/>
      <c r="DIL14" s="52"/>
      <c r="DIM14" s="52"/>
      <c r="DIN14" s="52"/>
      <c r="DIO14" s="52"/>
      <c r="DIP14" s="52"/>
      <c r="DIQ14" s="52"/>
      <c r="DIR14" s="52"/>
      <c r="DIS14" s="52"/>
      <c r="DIT14" s="52"/>
      <c r="DIU14" s="52"/>
      <c r="DIV14" s="52"/>
      <c r="DIW14" s="52"/>
      <c r="DIX14" s="52"/>
      <c r="DIY14" s="52"/>
      <c r="DIZ14" s="52"/>
      <c r="DJA14" s="52"/>
      <c r="DJB14" s="52"/>
      <c r="DJC14" s="52"/>
      <c r="DJD14" s="52"/>
      <c r="DJE14" s="52"/>
      <c r="DJF14" s="52"/>
      <c r="DJG14" s="52"/>
      <c r="DJH14" s="52"/>
      <c r="DJI14" s="52"/>
      <c r="DJJ14" s="52"/>
      <c r="DJK14" s="52"/>
      <c r="DJL14" s="52"/>
      <c r="DJM14" s="52"/>
      <c r="DJN14" s="52"/>
      <c r="DJO14" s="52"/>
      <c r="DJP14" s="52"/>
      <c r="DJQ14" s="52"/>
      <c r="DJR14" s="52"/>
      <c r="DJS14" s="52"/>
      <c r="DJT14" s="52"/>
      <c r="DJU14" s="52"/>
      <c r="DJV14" s="52"/>
      <c r="DJW14" s="52"/>
      <c r="DJX14" s="52"/>
      <c r="DJY14" s="52"/>
      <c r="DJZ14" s="52"/>
      <c r="DKA14" s="52"/>
      <c r="DKB14" s="52"/>
      <c r="DKC14" s="52"/>
      <c r="DKD14" s="52"/>
      <c r="DKE14" s="52"/>
      <c r="DKF14" s="52"/>
      <c r="DKG14" s="52"/>
      <c r="DKH14" s="52"/>
      <c r="DKI14" s="52"/>
      <c r="DKJ14" s="52"/>
      <c r="DKK14" s="52"/>
      <c r="DKL14" s="52"/>
      <c r="DKM14" s="52"/>
      <c r="DKN14" s="52"/>
      <c r="DKO14" s="52"/>
      <c r="DKP14" s="52"/>
      <c r="DKQ14" s="52"/>
      <c r="DKR14" s="52"/>
      <c r="DKS14" s="52"/>
      <c r="DKT14" s="52"/>
      <c r="DKU14" s="52"/>
      <c r="DKV14" s="52"/>
      <c r="DKW14" s="52"/>
      <c r="DKX14" s="52"/>
      <c r="DKY14" s="52"/>
      <c r="DKZ14" s="52"/>
      <c r="DLA14" s="52"/>
      <c r="DLB14" s="52"/>
      <c r="DLC14" s="52"/>
      <c r="DLD14" s="52"/>
      <c r="DLE14" s="52"/>
      <c r="DLF14" s="52"/>
      <c r="DLG14" s="52"/>
      <c r="DLH14" s="52"/>
      <c r="DLI14" s="52"/>
      <c r="DLJ14" s="52"/>
      <c r="DLK14" s="52"/>
      <c r="DLL14" s="52"/>
      <c r="DLM14" s="52"/>
      <c r="DLN14" s="52"/>
      <c r="DLO14" s="52"/>
      <c r="DLP14" s="52"/>
      <c r="DLQ14" s="52"/>
      <c r="DLR14" s="52"/>
      <c r="DLS14" s="52"/>
      <c r="DLT14" s="52"/>
      <c r="DLU14" s="52"/>
      <c r="DLV14" s="52"/>
      <c r="DLW14" s="52"/>
      <c r="DLX14" s="52"/>
      <c r="DLY14" s="52"/>
      <c r="DLZ14" s="52"/>
      <c r="DMA14" s="52"/>
      <c r="DMB14" s="52"/>
      <c r="DMC14" s="52"/>
      <c r="DMD14" s="52"/>
      <c r="DME14" s="52"/>
      <c r="DMF14" s="52"/>
      <c r="DMG14" s="52"/>
      <c r="DMH14" s="52"/>
      <c r="DMI14" s="52"/>
      <c r="DMJ14" s="52"/>
      <c r="DMK14" s="52"/>
      <c r="DML14" s="52"/>
      <c r="DMM14" s="52"/>
      <c r="DMN14" s="52"/>
      <c r="DMO14" s="52"/>
      <c r="DMP14" s="52"/>
      <c r="DMQ14" s="52"/>
      <c r="DMR14" s="52"/>
      <c r="DMS14" s="52"/>
      <c r="DMT14" s="52"/>
      <c r="DMU14" s="52"/>
      <c r="DMV14" s="52"/>
      <c r="DMW14" s="52"/>
      <c r="DMX14" s="52"/>
      <c r="DMY14" s="52"/>
      <c r="DMZ14" s="52"/>
      <c r="DNA14" s="52"/>
      <c r="DNB14" s="52"/>
      <c r="DNC14" s="52"/>
      <c r="DND14" s="52"/>
      <c r="DNE14" s="52"/>
      <c r="DNF14" s="52"/>
      <c r="DNG14" s="52"/>
      <c r="DNH14" s="52"/>
      <c r="DNI14" s="52"/>
      <c r="DNJ14" s="52"/>
      <c r="DNK14" s="52"/>
      <c r="DNL14" s="52"/>
      <c r="DNM14" s="52"/>
      <c r="DNN14" s="52"/>
      <c r="DNO14" s="52"/>
      <c r="DNP14" s="52"/>
      <c r="DNQ14" s="52"/>
      <c r="DNR14" s="52"/>
      <c r="DNS14" s="52"/>
      <c r="DNT14" s="52"/>
      <c r="DNU14" s="52"/>
      <c r="DNV14" s="52"/>
      <c r="DNW14" s="52"/>
      <c r="DNX14" s="52"/>
      <c r="DNY14" s="52"/>
      <c r="DNZ14" s="52"/>
      <c r="DOA14" s="52"/>
      <c r="DOB14" s="52"/>
      <c r="DOC14" s="52"/>
      <c r="DOD14" s="52"/>
      <c r="DOE14" s="52"/>
      <c r="DOF14" s="52"/>
      <c r="DOG14" s="52"/>
      <c r="DOH14" s="52"/>
      <c r="DOI14" s="52"/>
      <c r="DOJ14" s="52"/>
      <c r="DOK14" s="52"/>
      <c r="DOL14" s="52"/>
      <c r="DOM14" s="52"/>
      <c r="DON14" s="52"/>
      <c r="DOO14" s="52"/>
      <c r="DOP14" s="52"/>
      <c r="DOQ14" s="52"/>
      <c r="DOR14" s="52"/>
      <c r="DOS14" s="52"/>
      <c r="DOT14" s="52"/>
      <c r="DOU14" s="52"/>
      <c r="DOV14" s="52"/>
      <c r="DOW14" s="52"/>
      <c r="DOX14" s="52"/>
      <c r="DOY14" s="52"/>
      <c r="DOZ14" s="52"/>
      <c r="DPA14" s="52"/>
      <c r="DPB14" s="52"/>
      <c r="DPC14" s="52"/>
      <c r="DPD14" s="52"/>
      <c r="DPE14" s="52"/>
      <c r="DPF14" s="52"/>
      <c r="DPG14" s="52"/>
      <c r="DPH14" s="52"/>
      <c r="DPI14" s="52"/>
      <c r="DPJ14" s="52"/>
      <c r="DPK14" s="52"/>
      <c r="DPL14" s="52"/>
      <c r="DPM14" s="52"/>
      <c r="DPN14" s="52"/>
      <c r="DPO14" s="52"/>
      <c r="DPP14" s="52"/>
      <c r="DPQ14" s="52"/>
      <c r="DPR14" s="52"/>
      <c r="DPS14" s="52"/>
      <c r="DPT14" s="52"/>
      <c r="DPU14" s="52"/>
      <c r="DPV14" s="52"/>
      <c r="DPW14" s="52"/>
      <c r="DPX14" s="52"/>
      <c r="DPY14" s="52"/>
      <c r="DPZ14" s="52"/>
      <c r="DQA14" s="52"/>
      <c r="DQB14" s="52"/>
      <c r="DQC14" s="52"/>
      <c r="DQD14" s="52"/>
      <c r="DQE14" s="52"/>
      <c r="DQF14" s="52"/>
      <c r="DQG14" s="52"/>
      <c r="DQH14" s="52"/>
      <c r="DQI14" s="52"/>
      <c r="DQJ14" s="52"/>
      <c r="DQK14" s="52"/>
      <c r="DQL14" s="52"/>
      <c r="DQM14" s="52"/>
      <c r="DQN14" s="52"/>
      <c r="DQO14" s="52"/>
      <c r="DQP14" s="52"/>
      <c r="DQQ14" s="52"/>
      <c r="DQR14" s="52"/>
      <c r="DQS14" s="52"/>
      <c r="DQT14" s="52"/>
      <c r="DQU14" s="52"/>
      <c r="DQV14" s="52"/>
      <c r="DQW14" s="52"/>
      <c r="DQX14" s="52"/>
      <c r="DQY14" s="52"/>
      <c r="DQZ14" s="52"/>
      <c r="DRA14" s="52"/>
      <c r="DRB14" s="52"/>
      <c r="DRC14" s="52"/>
      <c r="DRD14" s="52"/>
      <c r="DRE14" s="52"/>
      <c r="DRF14" s="52"/>
      <c r="DRG14" s="52"/>
      <c r="DRH14" s="52"/>
      <c r="DRI14" s="52"/>
      <c r="DRJ14" s="52"/>
      <c r="DRK14" s="52"/>
      <c r="DRL14" s="52"/>
      <c r="DRM14" s="52"/>
      <c r="DRN14" s="52"/>
      <c r="DRO14" s="52"/>
      <c r="DRP14" s="52"/>
      <c r="DRQ14" s="52"/>
      <c r="DRR14" s="52"/>
      <c r="DRS14" s="52"/>
      <c r="DRT14" s="52"/>
      <c r="DRU14" s="52"/>
      <c r="DRV14" s="52"/>
      <c r="DRW14" s="52"/>
      <c r="DRX14" s="52"/>
      <c r="DRY14" s="52"/>
      <c r="DRZ14" s="52"/>
      <c r="DSA14" s="52"/>
      <c r="DSB14" s="52"/>
      <c r="DSC14" s="52"/>
      <c r="DSD14" s="52"/>
      <c r="DSE14" s="52"/>
      <c r="DSF14" s="52"/>
      <c r="DSG14" s="52"/>
      <c r="DSH14" s="52"/>
      <c r="DSI14" s="52"/>
      <c r="DSJ14" s="52"/>
      <c r="DSK14" s="52"/>
      <c r="DSL14" s="52"/>
      <c r="DSM14" s="52"/>
      <c r="DSN14" s="52"/>
      <c r="DSO14" s="52"/>
      <c r="DSP14" s="52"/>
      <c r="DSQ14" s="52"/>
      <c r="DSR14" s="52"/>
      <c r="DSS14" s="52"/>
      <c r="DST14" s="52"/>
      <c r="DSU14" s="52"/>
      <c r="DSV14" s="52"/>
      <c r="DSW14" s="52"/>
      <c r="DSX14" s="52"/>
      <c r="DSY14" s="52"/>
      <c r="DSZ14" s="52"/>
      <c r="DTA14" s="52"/>
      <c r="DTB14" s="52"/>
      <c r="DTC14" s="52"/>
      <c r="DTD14" s="52"/>
      <c r="DTE14" s="52"/>
      <c r="DTF14" s="52"/>
      <c r="DTG14" s="52"/>
      <c r="DTH14" s="52"/>
      <c r="DTI14" s="52"/>
      <c r="DTJ14" s="52"/>
      <c r="DTK14" s="52"/>
      <c r="DTL14" s="52"/>
      <c r="DTM14" s="52"/>
      <c r="DTN14" s="52"/>
      <c r="DTO14" s="52"/>
      <c r="DTP14" s="52"/>
      <c r="DTQ14" s="52"/>
      <c r="DTR14" s="52"/>
      <c r="DTS14" s="52"/>
      <c r="DTT14" s="52"/>
      <c r="DTU14" s="52"/>
      <c r="DTV14" s="52"/>
      <c r="DTW14" s="52"/>
      <c r="DTX14" s="52"/>
      <c r="DTY14" s="52"/>
      <c r="DTZ14" s="52"/>
      <c r="DUA14" s="52"/>
      <c r="DUB14" s="52"/>
      <c r="DUC14" s="52"/>
      <c r="DUD14" s="52"/>
      <c r="DUE14" s="52"/>
      <c r="DUF14" s="52"/>
      <c r="DUG14" s="52"/>
      <c r="DUH14" s="52"/>
      <c r="DUI14" s="52"/>
      <c r="DUJ14" s="52"/>
      <c r="DUK14" s="52"/>
      <c r="DUL14" s="52"/>
      <c r="DUM14" s="52"/>
      <c r="DUN14" s="52"/>
      <c r="DUO14" s="52"/>
      <c r="DUP14" s="52"/>
      <c r="DUQ14" s="52"/>
      <c r="DUR14" s="52"/>
      <c r="DUS14" s="52"/>
      <c r="DUT14" s="52"/>
      <c r="DUU14" s="52"/>
      <c r="DUV14" s="52"/>
      <c r="DUW14" s="52"/>
      <c r="DUX14" s="52"/>
      <c r="DUY14" s="52"/>
      <c r="DUZ14" s="52"/>
      <c r="DVA14" s="52"/>
      <c r="DVB14" s="52"/>
      <c r="DVC14" s="52"/>
      <c r="DVD14" s="52"/>
      <c r="DVE14" s="52"/>
      <c r="DVF14" s="52"/>
      <c r="DVG14" s="52"/>
      <c r="DVH14" s="52"/>
      <c r="DVI14" s="52"/>
      <c r="DVJ14" s="52"/>
      <c r="DVK14" s="52"/>
      <c r="DVL14" s="52"/>
      <c r="DVM14" s="52"/>
      <c r="DVN14" s="52"/>
      <c r="DVO14" s="52"/>
      <c r="DVP14" s="52"/>
      <c r="DVQ14" s="52"/>
      <c r="DVR14" s="52"/>
      <c r="DVS14" s="52"/>
      <c r="DVT14" s="52"/>
      <c r="DVU14" s="52"/>
      <c r="DVV14" s="52"/>
      <c r="DVW14" s="52"/>
      <c r="DVX14" s="52"/>
      <c r="DVY14" s="52"/>
      <c r="DVZ14" s="52"/>
      <c r="DWA14" s="52"/>
      <c r="DWB14" s="52"/>
      <c r="DWC14" s="52"/>
      <c r="DWD14" s="52"/>
      <c r="DWE14" s="52"/>
      <c r="DWF14" s="52"/>
      <c r="DWG14" s="52"/>
      <c r="DWH14" s="52"/>
      <c r="DWI14" s="52"/>
      <c r="DWJ14" s="52"/>
      <c r="DWK14" s="52"/>
      <c r="DWL14" s="52"/>
      <c r="DWM14" s="52"/>
      <c r="DWN14" s="52"/>
      <c r="DWO14" s="52"/>
      <c r="DWP14" s="52"/>
      <c r="DWQ14" s="52"/>
      <c r="DWR14" s="52"/>
      <c r="DWS14" s="52"/>
      <c r="DWT14" s="52"/>
      <c r="DWU14" s="52"/>
      <c r="DWV14" s="52"/>
      <c r="DWW14" s="52"/>
      <c r="DWX14" s="52"/>
      <c r="DWY14" s="52"/>
      <c r="DWZ14" s="52"/>
      <c r="DXA14" s="52"/>
      <c r="DXB14" s="52"/>
      <c r="DXC14" s="52"/>
      <c r="DXD14" s="52"/>
      <c r="DXE14" s="52"/>
      <c r="DXF14" s="52"/>
      <c r="DXG14" s="52"/>
      <c r="DXH14" s="52"/>
      <c r="DXI14" s="52"/>
      <c r="DXJ14" s="52"/>
      <c r="DXK14" s="52"/>
      <c r="DXL14" s="52"/>
      <c r="DXM14" s="52"/>
      <c r="DXN14" s="52"/>
      <c r="DXO14" s="52"/>
      <c r="DXP14" s="52"/>
      <c r="DXQ14" s="52"/>
      <c r="DXR14" s="52"/>
      <c r="DXS14" s="52"/>
      <c r="DXT14" s="52"/>
      <c r="DXU14" s="52"/>
      <c r="DXV14" s="52"/>
      <c r="DXW14" s="52"/>
      <c r="DXX14" s="52"/>
      <c r="DXY14" s="52"/>
      <c r="DXZ14" s="52"/>
      <c r="DYA14" s="52"/>
      <c r="DYB14" s="52"/>
      <c r="DYC14" s="52"/>
      <c r="DYD14" s="52"/>
      <c r="DYE14" s="52"/>
      <c r="DYF14" s="52"/>
      <c r="DYG14" s="52"/>
      <c r="DYH14" s="52"/>
      <c r="DYI14" s="52"/>
      <c r="DYJ14" s="52"/>
      <c r="DYK14" s="52"/>
      <c r="DYL14" s="52"/>
      <c r="DYM14" s="52"/>
      <c r="DYN14" s="52"/>
      <c r="DYO14" s="52"/>
      <c r="DYP14" s="52"/>
      <c r="DYQ14" s="52"/>
      <c r="DYR14" s="52"/>
      <c r="DYS14" s="52"/>
      <c r="DYT14" s="52"/>
      <c r="DYU14" s="52"/>
      <c r="DYV14" s="52"/>
      <c r="DYW14" s="52"/>
      <c r="DYX14" s="52"/>
      <c r="DYY14" s="52"/>
      <c r="DYZ14" s="52"/>
      <c r="DZA14" s="52"/>
      <c r="DZB14" s="52"/>
      <c r="DZC14" s="52"/>
      <c r="DZD14" s="52"/>
      <c r="DZE14" s="52"/>
      <c r="DZF14" s="52"/>
      <c r="DZG14" s="52"/>
      <c r="DZH14" s="52"/>
      <c r="DZI14" s="52"/>
      <c r="DZJ14" s="52"/>
      <c r="DZK14" s="52"/>
      <c r="DZL14" s="52"/>
      <c r="DZM14" s="52"/>
      <c r="DZN14" s="52"/>
      <c r="DZO14" s="52"/>
      <c r="DZP14" s="52"/>
      <c r="DZQ14" s="52"/>
      <c r="DZR14" s="52"/>
      <c r="DZS14" s="52"/>
      <c r="DZT14" s="52"/>
      <c r="DZU14" s="52"/>
      <c r="DZV14" s="52"/>
      <c r="DZW14" s="52"/>
      <c r="DZX14" s="52"/>
      <c r="DZY14" s="52"/>
      <c r="DZZ14" s="52"/>
      <c r="EAA14" s="52"/>
      <c r="EAB14" s="52"/>
      <c r="EAC14" s="52"/>
      <c r="EAD14" s="52"/>
      <c r="EAE14" s="52"/>
      <c r="EAF14" s="52"/>
      <c r="EAG14" s="52"/>
      <c r="EAH14" s="52"/>
      <c r="EAI14" s="52"/>
      <c r="EAJ14" s="52"/>
      <c r="EAK14" s="52"/>
      <c r="EAL14" s="52"/>
      <c r="EAM14" s="52"/>
      <c r="EAN14" s="52"/>
      <c r="EAO14" s="52"/>
      <c r="EAP14" s="52"/>
      <c r="EAQ14" s="52"/>
      <c r="EAR14" s="52"/>
      <c r="EAS14" s="52"/>
      <c r="EAT14" s="52"/>
      <c r="EAU14" s="52"/>
      <c r="EAV14" s="52"/>
      <c r="EAW14" s="52"/>
      <c r="EAX14" s="52"/>
      <c r="EAY14" s="52"/>
      <c r="EAZ14" s="52"/>
      <c r="EBA14" s="52"/>
      <c r="EBB14" s="52"/>
      <c r="EBC14" s="52"/>
      <c r="EBD14" s="52"/>
      <c r="EBE14" s="52"/>
      <c r="EBF14" s="52"/>
      <c r="EBG14" s="52"/>
      <c r="EBH14" s="52"/>
      <c r="EBI14" s="52"/>
      <c r="EBJ14" s="52"/>
      <c r="EBK14" s="52"/>
      <c r="EBL14" s="52"/>
      <c r="EBM14" s="52"/>
      <c r="EBN14" s="52"/>
      <c r="EBO14" s="52"/>
      <c r="EBP14" s="52"/>
      <c r="EBQ14" s="52"/>
      <c r="EBR14" s="52"/>
      <c r="EBS14" s="52"/>
      <c r="EBT14" s="52"/>
      <c r="EBU14" s="52"/>
      <c r="EBV14" s="52"/>
      <c r="EBW14" s="52"/>
      <c r="EBX14" s="52"/>
      <c r="EBY14" s="52"/>
      <c r="EBZ14" s="52"/>
      <c r="ECA14" s="52"/>
      <c r="ECB14" s="52"/>
      <c r="ECC14" s="52"/>
      <c r="ECD14" s="52"/>
      <c r="ECE14" s="52"/>
      <c r="ECF14" s="52"/>
      <c r="ECG14" s="52"/>
      <c r="ECH14" s="52"/>
      <c r="ECI14" s="52"/>
      <c r="ECJ14" s="52"/>
      <c r="ECK14" s="52"/>
      <c r="ECL14" s="52"/>
      <c r="ECM14" s="52"/>
      <c r="ECN14" s="52"/>
      <c r="ECO14" s="52"/>
      <c r="ECP14" s="52"/>
      <c r="ECQ14" s="52"/>
      <c r="ECR14" s="52"/>
      <c r="ECS14" s="52"/>
      <c r="ECT14" s="52"/>
      <c r="ECU14" s="52"/>
      <c r="ECV14" s="52"/>
      <c r="ECW14" s="52"/>
      <c r="ECX14" s="52"/>
      <c r="ECY14" s="52"/>
      <c r="ECZ14" s="52"/>
      <c r="EDA14" s="52"/>
      <c r="EDB14" s="52"/>
      <c r="EDC14" s="52"/>
      <c r="EDD14" s="52"/>
      <c r="EDE14" s="52"/>
      <c r="EDF14" s="52"/>
      <c r="EDG14" s="52"/>
      <c r="EDH14" s="52"/>
      <c r="EDI14" s="52"/>
      <c r="EDJ14" s="52"/>
      <c r="EDK14" s="52"/>
      <c r="EDL14" s="52"/>
      <c r="EDM14" s="52"/>
      <c r="EDN14" s="52"/>
      <c r="EDO14" s="52"/>
      <c r="EDP14" s="52"/>
      <c r="EDQ14" s="52"/>
      <c r="EDR14" s="52"/>
      <c r="EDS14" s="52"/>
      <c r="EDT14" s="52"/>
      <c r="EDU14" s="52"/>
      <c r="EDV14" s="52"/>
      <c r="EDW14" s="52"/>
      <c r="EDX14" s="52"/>
      <c r="EDY14" s="52"/>
      <c r="EDZ14" s="52"/>
      <c r="EEA14" s="52"/>
      <c r="EEB14" s="52"/>
      <c r="EEC14" s="52"/>
      <c r="EED14" s="52"/>
      <c r="EEE14" s="52"/>
      <c r="EEF14" s="52"/>
      <c r="EEG14" s="52"/>
      <c r="EEH14" s="52"/>
      <c r="EEI14" s="52"/>
      <c r="EEJ14" s="52"/>
      <c r="EEK14" s="52"/>
      <c r="EEL14" s="52"/>
      <c r="EEM14" s="52"/>
      <c r="EEN14" s="52"/>
      <c r="EEO14" s="52"/>
      <c r="EEP14" s="52"/>
      <c r="EEQ14" s="52"/>
      <c r="EER14" s="52"/>
      <c r="EES14" s="52"/>
      <c r="EET14" s="52"/>
      <c r="EEU14" s="52"/>
      <c r="EEV14" s="52"/>
      <c r="EEW14" s="52"/>
      <c r="EEX14" s="52"/>
      <c r="EEY14" s="52"/>
      <c r="EEZ14" s="52"/>
      <c r="EFA14" s="52"/>
      <c r="EFB14" s="52"/>
      <c r="EFC14" s="52"/>
      <c r="EFD14" s="52"/>
      <c r="EFE14" s="52"/>
      <c r="EFF14" s="52"/>
      <c r="EFG14" s="52"/>
      <c r="EFH14" s="52"/>
      <c r="EFI14" s="52"/>
      <c r="EFJ14" s="52"/>
      <c r="EFK14" s="52"/>
      <c r="EFL14" s="52"/>
      <c r="EFM14" s="52"/>
      <c r="EFN14" s="52"/>
      <c r="EFO14" s="52"/>
      <c r="EFP14" s="52"/>
      <c r="EFQ14" s="52"/>
      <c r="EFR14" s="52"/>
      <c r="EFS14" s="52"/>
      <c r="EFT14" s="52"/>
      <c r="EFU14" s="52"/>
      <c r="EFV14" s="52"/>
      <c r="EFW14" s="52"/>
      <c r="EFX14" s="52"/>
      <c r="EFY14" s="52"/>
      <c r="EFZ14" s="52"/>
      <c r="EGA14" s="52"/>
      <c r="EGB14" s="52"/>
      <c r="EGC14" s="52"/>
      <c r="EGD14" s="52"/>
      <c r="EGE14" s="52"/>
      <c r="EGF14" s="52"/>
      <c r="EGG14" s="52"/>
      <c r="EGH14" s="52"/>
      <c r="EGI14" s="52"/>
      <c r="EGJ14" s="52"/>
      <c r="EGK14" s="52"/>
      <c r="EGL14" s="52"/>
      <c r="EGM14" s="52"/>
      <c r="EGN14" s="52"/>
      <c r="EGO14" s="52"/>
      <c r="EGP14" s="52"/>
      <c r="EGQ14" s="52"/>
      <c r="EGR14" s="52"/>
      <c r="EGS14" s="52"/>
      <c r="EGT14" s="52"/>
      <c r="EGU14" s="52"/>
      <c r="EGV14" s="52"/>
      <c r="EGW14" s="52"/>
      <c r="EGX14" s="52"/>
      <c r="EGY14" s="52"/>
      <c r="EGZ14" s="52"/>
      <c r="EHA14" s="52"/>
      <c r="EHB14" s="52"/>
      <c r="EHC14" s="52"/>
      <c r="EHD14" s="52"/>
      <c r="EHE14" s="52"/>
      <c r="EHF14" s="52"/>
      <c r="EHG14" s="52"/>
      <c r="EHH14" s="52"/>
      <c r="EHI14" s="52"/>
      <c r="EHJ14" s="52"/>
      <c r="EHK14" s="52"/>
      <c r="EHL14" s="52"/>
      <c r="EHM14" s="52"/>
      <c r="EHN14" s="52"/>
      <c r="EHO14" s="52"/>
      <c r="EHP14" s="52"/>
      <c r="EHQ14" s="52"/>
      <c r="EHR14" s="52"/>
      <c r="EHS14" s="52"/>
      <c r="EHT14" s="52"/>
      <c r="EHU14" s="52"/>
      <c r="EHV14" s="52"/>
      <c r="EHW14" s="52"/>
      <c r="EHX14" s="52"/>
      <c r="EHY14" s="52"/>
      <c r="EHZ14" s="52"/>
      <c r="EIA14" s="52"/>
      <c r="EIB14" s="52"/>
      <c r="EIC14" s="52"/>
      <c r="EID14" s="52"/>
      <c r="EIE14" s="52"/>
      <c r="EIF14" s="52"/>
      <c r="EIG14" s="52"/>
      <c r="EIH14" s="52"/>
      <c r="EII14" s="52"/>
      <c r="EIJ14" s="52"/>
      <c r="EIK14" s="52"/>
      <c r="EIL14" s="52"/>
      <c r="EIM14" s="52"/>
      <c r="EIN14" s="52"/>
      <c r="EIO14" s="52"/>
      <c r="EIP14" s="52"/>
      <c r="EIQ14" s="52"/>
      <c r="EIR14" s="52"/>
      <c r="EIS14" s="52"/>
      <c r="EIT14" s="52"/>
      <c r="EIU14" s="52"/>
      <c r="EIV14" s="52"/>
      <c r="EIW14" s="52"/>
      <c r="EIX14" s="52"/>
      <c r="EIY14" s="52"/>
      <c r="EIZ14" s="52"/>
      <c r="EJA14" s="52"/>
      <c r="EJB14" s="52"/>
      <c r="EJC14" s="52"/>
      <c r="EJD14" s="52"/>
      <c r="EJE14" s="52"/>
      <c r="EJF14" s="52"/>
      <c r="EJG14" s="52"/>
      <c r="EJH14" s="52"/>
      <c r="EJI14" s="52"/>
      <c r="EJJ14" s="52"/>
      <c r="EJK14" s="52"/>
      <c r="EJL14" s="52"/>
      <c r="EJM14" s="52"/>
      <c r="EJN14" s="52"/>
      <c r="EJO14" s="52"/>
      <c r="EJP14" s="52"/>
      <c r="EJQ14" s="52"/>
      <c r="EJR14" s="52"/>
      <c r="EJS14" s="52"/>
      <c r="EJT14" s="52"/>
      <c r="EJU14" s="52"/>
      <c r="EJV14" s="52"/>
      <c r="EJW14" s="52"/>
      <c r="EJX14" s="52"/>
      <c r="EJY14" s="52"/>
      <c r="EJZ14" s="52"/>
      <c r="EKA14" s="52"/>
      <c r="EKB14" s="52"/>
      <c r="EKC14" s="52"/>
      <c r="EKD14" s="52"/>
      <c r="EKE14" s="52"/>
      <c r="EKF14" s="52"/>
      <c r="EKG14" s="52"/>
      <c r="EKH14" s="52"/>
      <c r="EKI14" s="52"/>
      <c r="EKJ14" s="52"/>
      <c r="EKK14" s="52"/>
      <c r="EKL14" s="52"/>
      <c r="EKM14" s="52"/>
      <c r="EKN14" s="52"/>
      <c r="EKO14" s="52"/>
      <c r="EKP14" s="52"/>
      <c r="EKQ14" s="52"/>
      <c r="EKR14" s="52"/>
      <c r="EKS14" s="52"/>
      <c r="EKT14" s="52"/>
      <c r="EKU14" s="52"/>
      <c r="EKV14" s="52"/>
      <c r="EKW14" s="52"/>
      <c r="EKX14" s="52"/>
      <c r="EKY14" s="52"/>
      <c r="EKZ14" s="52"/>
      <c r="ELA14" s="52"/>
      <c r="ELB14" s="52"/>
      <c r="ELC14" s="52"/>
      <c r="ELD14" s="52"/>
      <c r="ELE14" s="52"/>
      <c r="ELF14" s="52"/>
      <c r="ELG14" s="52"/>
      <c r="ELH14" s="52"/>
      <c r="ELI14" s="52"/>
      <c r="ELJ14" s="52"/>
      <c r="ELK14" s="52"/>
      <c r="ELL14" s="52"/>
      <c r="ELM14" s="52"/>
      <c r="ELN14" s="52"/>
      <c r="ELO14" s="52"/>
      <c r="ELP14" s="52"/>
      <c r="ELQ14" s="52"/>
      <c r="ELR14" s="52"/>
      <c r="ELS14" s="52"/>
      <c r="ELT14" s="52"/>
      <c r="ELU14" s="52"/>
      <c r="ELV14" s="52"/>
      <c r="ELW14" s="52"/>
      <c r="ELX14" s="52"/>
      <c r="ELY14" s="52"/>
      <c r="ELZ14" s="52"/>
      <c r="EMA14" s="52"/>
      <c r="EMB14" s="52"/>
      <c r="EMC14" s="52"/>
      <c r="EMD14" s="52"/>
      <c r="EME14" s="52"/>
      <c r="EMF14" s="52"/>
      <c r="EMG14" s="52"/>
      <c r="EMH14" s="52"/>
      <c r="EMI14" s="52"/>
      <c r="EMJ14" s="52"/>
      <c r="EMK14" s="52"/>
      <c r="EML14" s="52"/>
      <c r="EMM14" s="52"/>
      <c r="EMN14" s="52"/>
      <c r="EMO14" s="52"/>
      <c r="EMP14" s="52"/>
      <c r="EMQ14" s="52"/>
      <c r="EMR14" s="52"/>
      <c r="EMS14" s="52"/>
      <c r="EMT14" s="52"/>
      <c r="EMU14" s="52"/>
      <c r="EMV14" s="52"/>
      <c r="EMW14" s="52"/>
      <c r="EMX14" s="52"/>
      <c r="EMY14" s="52"/>
      <c r="EMZ14" s="52"/>
      <c r="ENA14" s="52"/>
      <c r="ENB14" s="52"/>
      <c r="ENC14" s="52"/>
      <c r="END14" s="52"/>
      <c r="ENE14" s="52"/>
      <c r="ENF14" s="52"/>
      <c r="ENG14" s="52"/>
      <c r="ENH14" s="52"/>
      <c r="ENI14" s="52"/>
      <c r="ENJ14" s="52"/>
      <c r="ENK14" s="52"/>
      <c r="ENL14" s="52"/>
      <c r="ENM14" s="52"/>
      <c r="ENN14" s="52"/>
      <c r="ENO14" s="52"/>
      <c r="ENP14" s="52"/>
      <c r="ENQ14" s="52"/>
      <c r="ENR14" s="52"/>
      <c r="ENS14" s="52"/>
      <c r="ENT14" s="52"/>
      <c r="ENU14" s="52"/>
      <c r="ENV14" s="52"/>
      <c r="ENW14" s="52"/>
      <c r="ENX14" s="52"/>
      <c r="ENY14" s="52"/>
      <c r="ENZ14" s="52"/>
      <c r="EOA14" s="52"/>
      <c r="EOB14" s="52"/>
      <c r="EOC14" s="52"/>
      <c r="EOD14" s="52"/>
      <c r="EOE14" s="52"/>
      <c r="EOF14" s="52"/>
      <c r="EOG14" s="52"/>
      <c r="EOH14" s="52"/>
      <c r="EOI14" s="52"/>
      <c r="EOJ14" s="52"/>
      <c r="EOK14" s="52"/>
      <c r="EOL14" s="52"/>
      <c r="EOM14" s="52"/>
      <c r="EON14" s="52"/>
      <c r="EOO14" s="52"/>
      <c r="EOP14" s="52"/>
      <c r="EOQ14" s="52"/>
      <c r="EOR14" s="52"/>
      <c r="EOS14" s="52"/>
      <c r="EOT14" s="52"/>
      <c r="EOU14" s="52"/>
      <c r="EOV14" s="52"/>
      <c r="EOW14" s="52"/>
      <c r="EOX14" s="52"/>
      <c r="EOY14" s="52"/>
      <c r="EOZ14" s="52"/>
      <c r="EPA14" s="52"/>
      <c r="EPB14" s="52"/>
      <c r="EPC14" s="52"/>
      <c r="EPD14" s="52"/>
      <c r="EPE14" s="52"/>
      <c r="EPF14" s="52"/>
      <c r="EPG14" s="52"/>
      <c r="EPH14" s="52"/>
      <c r="EPI14" s="52"/>
      <c r="EPJ14" s="52"/>
      <c r="EPK14" s="52"/>
      <c r="EPL14" s="52"/>
      <c r="EPM14" s="52"/>
      <c r="EPN14" s="52"/>
      <c r="EPO14" s="52"/>
      <c r="EPP14" s="52"/>
      <c r="EPQ14" s="52"/>
      <c r="EPR14" s="52"/>
      <c r="EPS14" s="52"/>
      <c r="EPT14" s="52"/>
      <c r="EPU14" s="52"/>
      <c r="EPV14" s="52"/>
      <c r="EPW14" s="52"/>
      <c r="EPX14" s="52"/>
      <c r="EPY14" s="52"/>
      <c r="EPZ14" s="52"/>
      <c r="EQA14" s="52"/>
      <c r="EQB14" s="52"/>
      <c r="EQC14" s="52"/>
      <c r="EQD14" s="52"/>
      <c r="EQE14" s="52"/>
      <c r="EQF14" s="52"/>
      <c r="EQG14" s="52"/>
      <c r="EQH14" s="52"/>
      <c r="EQI14" s="52"/>
      <c r="EQJ14" s="52"/>
      <c r="EQK14" s="52"/>
      <c r="EQL14" s="52"/>
      <c r="EQM14" s="52"/>
      <c r="EQN14" s="52"/>
      <c r="EQO14" s="52"/>
      <c r="EQP14" s="52"/>
      <c r="EQQ14" s="52"/>
      <c r="EQR14" s="52"/>
      <c r="EQS14" s="52"/>
      <c r="EQT14" s="52"/>
      <c r="EQU14" s="52"/>
      <c r="EQV14" s="52"/>
      <c r="EQW14" s="52"/>
      <c r="EQX14" s="52"/>
      <c r="EQY14" s="52"/>
      <c r="EQZ14" s="52"/>
      <c r="ERA14" s="52"/>
      <c r="ERB14" s="52"/>
      <c r="ERC14" s="52"/>
      <c r="ERD14" s="52"/>
      <c r="ERE14" s="52"/>
      <c r="ERF14" s="52"/>
      <c r="ERG14" s="52"/>
      <c r="ERH14" s="52"/>
      <c r="ERI14" s="52"/>
      <c r="ERJ14" s="52"/>
      <c r="ERK14" s="52"/>
      <c r="ERL14" s="52"/>
      <c r="ERM14" s="52"/>
      <c r="ERN14" s="52"/>
      <c r="ERO14" s="52"/>
      <c r="ERP14" s="52"/>
      <c r="ERQ14" s="52"/>
      <c r="ERR14" s="52"/>
      <c r="ERS14" s="52"/>
      <c r="ERT14" s="52"/>
      <c r="ERU14" s="52"/>
      <c r="ERV14" s="52"/>
      <c r="ERW14" s="52"/>
      <c r="ERX14" s="52"/>
      <c r="ERY14" s="52"/>
      <c r="ERZ14" s="52"/>
      <c r="ESA14" s="52"/>
      <c r="ESB14" s="52"/>
      <c r="ESC14" s="52"/>
      <c r="ESD14" s="52"/>
      <c r="ESE14" s="52"/>
      <c r="ESF14" s="52"/>
      <c r="ESG14" s="52"/>
      <c r="ESH14" s="52"/>
      <c r="ESI14" s="52"/>
      <c r="ESJ14" s="52"/>
      <c r="ESK14" s="52"/>
      <c r="ESL14" s="52"/>
      <c r="ESM14" s="52"/>
      <c r="ESN14" s="52"/>
      <c r="ESO14" s="52"/>
      <c r="ESP14" s="52"/>
      <c r="ESQ14" s="52"/>
      <c r="ESR14" s="52"/>
      <c r="ESS14" s="52"/>
      <c r="EST14" s="52"/>
      <c r="ESU14" s="52"/>
      <c r="ESV14" s="52"/>
      <c r="ESW14" s="52"/>
      <c r="ESX14" s="52"/>
      <c r="ESY14" s="52"/>
      <c r="ESZ14" s="52"/>
      <c r="ETA14" s="52"/>
      <c r="ETB14" s="52"/>
      <c r="ETC14" s="52"/>
      <c r="ETD14" s="52"/>
      <c r="ETE14" s="52"/>
      <c r="ETF14" s="52"/>
      <c r="ETG14" s="52"/>
      <c r="ETH14" s="52"/>
      <c r="ETI14" s="52"/>
      <c r="ETJ14" s="52"/>
      <c r="ETK14" s="52"/>
      <c r="ETL14" s="52"/>
      <c r="ETM14" s="52"/>
      <c r="ETN14" s="52"/>
      <c r="ETO14" s="52"/>
      <c r="ETP14" s="52"/>
      <c r="ETQ14" s="52"/>
      <c r="ETR14" s="52"/>
      <c r="ETS14" s="52"/>
      <c r="ETT14" s="52"/>
      <c r="ETU14" s="52"/>
      <c r="ETV14" s="52"/>
      <c r="ETW14" s="52"/>
      <c r="ETX14" s="52"/>
      <c r="ETY14" s="52"/>
      <c r="ETZ14" s="52"/>
      <c r="EUA14" s="52"/>
      <c r="EUB14" s="52"/>
      <c r="EUC14" s="52"/>
      <c r="EUD14" s="52"/>
      <c r="EUE14" s="52"/>
      <c r="EUF14" s="52"/>
      <c r="EUG14" s="52"/>
      <c r="EUH14" s="52"/>
      <c r="EUI14" s="52"/>
      <c r="EUJ14" s="52"/>
      <c r="EUK14" s="52"/>
      <c r="EUL14" s="52"/>
      <c r="EUM14" s="52"/>
      <c r="EUN14" s="52"/>
      <c r="EUO14" s="52"/>
      <c r="EUP14" s="52"/>
      <c r="EUQ14" s="52"/>
      <c r="EUR14" s="52"/>
      <c r="EUS14" s="52"/>
      <c r="EUT14" s="52"/>
      <c r="EUU14" s="52"/>
      <c r="EUV14" s="52"/>
      <c r="EUW14" s="52"/>
      <c r="EUX14" s="52"/>
      <c r="EUY14" s="52"/>
      <c r="EUZ14" s="52"/>
      <c r="EVA14" s="52"/>
      <c r="EVB14" s="52"/>
      <c r="EVC14" s="52"/>
      <c r="EVD14" s="52"/>
      <c r="EVE14" s="52"/>
      <c r="EVF14" s="52"/>
      <c r="EVG14" s="52"/>
      <c r="EVH14" s="52"/>
      <c r="EVI14" s="52"/>
      <c r="EVJ14" s="52"/>
      <c r="EVK14" s="52"/>
      <c r="EVL14" s="52"/>
      <c r="EVM14" s="52"/>
      <c r="EVN14" s="52"/>
      <c r="EVO14" s="52"/>
      <c r="EVP14" s="52"/>
      <c r="EVQ14" s="52"/>
      <c r="EVR14" s="52"/>
      <c r="EVS14" s="52"/>
      <c r="EVT14" s="52"/>
      <c r="EVU14" s="52"/>
      <c r="EVV14" s="52"/>
      <c r="EVW14" s="52"/>
      <c r="EVX14" s="52"/>
      <c r="EVY14" s="52"/>
      <c r="EVZ14" s="52"/>
      <c r="EWA14" s="52"/>
      <c r="EWB14" s="52"/>
      <c r="EWC14" s="52"/>
      <c r="EWD14" s="52"/>
      <c r="EWE14" s="52"/>
      <c r="EWF14" s="52"/>
      <c r="EWG14" s="52"/>
      <c r="EWH14" s="52"/>
      <c r="EWI14" s="52"/>
      <c r="EWJ14" s="52"/>
      <c r="EWK14" s="52"/>
      <c r="EWL14" s="52"/>
      <c r="EWM14" s="52"/>
      <c r="EWN14" s="52"/>
      <c r="EWO14" s="52"/>
      <c r="EWP14" s="52"/>
      <c r="EWQ14" s="52"/>
      <c r="EWR14" s="52"/>
      <c r="EWS14" s="52"/>
      <c r="EWT14" s="52"/>
      <c r="EWU14" s="52"/>
      <c r="EWV14" s="52"/>
      <c r="EWW14" s="52"/>
      <c r="EWX14" s="52"/>
      <c r="EWY14" s="52"/>
      <c r="EWZ14" s="52"/>
      <c r="EXA14" s="52"/>
      <c r="EXB14" s="52"/>
      <c r="EXC14" s="52"/>
      <c r="EXD14" s="52"/>
      <c r="EXE14" s="52"/>
      <c r="EXF14" s="52"/>
      <c r="EXG14" s="52"/>
      <c r="EXH14" s="52"/>
      <c r="EXI14" s="52"/>
      <c r="EXJ14" s="52"/>
      <c r="EXK14" s="52"/>
      <c r="EXL14" s="52"/>
      <c r="EXM14" s="52"/>
      <c r="EXN14" s="52"/>
      <c r="EXO14" s="52"/>
      <c r="EXP14" s="52"/>
      <c r="EXQ14" s="52"/>
      <c r="EXR14" s="52"/>
      <c r="EXS14" s="52"/>
      <c r="EXT14" s="52"/>
      <c r="EXU14" s="52"/>
      <c r="EXV14" s="52"/>
      <c r="EXW14" s="52"/>
      <c r="EXX14" s="52"/>
      <c r="EXY14" s="52"/>
      <c r="EXZ14" s="52"/>
      <c r="EYA14" s="52"/>
      <c r="EYB14" s="52"/>
      <c r="EYC14" s="52"/>
      <c r="EYD14" s="52"/>
      <c r="EYE14" s="52"/>
      <c r="EYF14" s="52"/>
      <c r="EYG14" s="52"/>
      <c r="EYH14" s="52"/>
      <c r="EYI14" s="52"/>
      <c r="EYJ14" s="52"/>
      <c r="EYK14" s="52"/>
      <c r="EYL14" s="52"/>
      <c r="EYM14" s="52"/>
      <c r="EYN14" s="52"/>
      <c r="EYO14" s="52"/>
      <c r="EYP14" s="52"/>
      <c r="EYQ14" s="52"/>
      <c r="EYR14" s="52"/>
      <c r="EYS14" s="52"/>
      <c r="EYT14" s="52"/>
      <c r="EYU14" s="52"/>
      <c r="EYV14" s="52"/>
      <c r="EYW14" s="52"/>
      <c r="EYX14" s="52"/>
      <c r="EYY14" s="52"/>
      <c r="EYZ14" s="52"/>
      <c r="EZA14" s="52"/>
      <c r="EZB14" s="52"/>
      <c r="EZC14" s="52"/>
      <c r="EZD14" s="52"/>
      <c r="EZE14" s="52"/>
      <c r="EZF14" s="52"/>
      <c r="EZG14" s="52"/>
      <c r="EZH14" s="52"/>
      <c r="EZI14" s="52"/>
      <c r="EZJ14" s="52"/>
      <c r="EZK14" s="52"/>
      <c r="EZL14" s="52"/>
      <c r="EZM14" s="52"/>
      <c r="EZN14" s="52"/>
      <c r="EZO14" s="52"/>
      <c r="EZP14" s="52"/>
      <c r="EZQ14" s="52"/>
      <c r="EZR14" s="52"/>
      <c r="EZS14" s="52"/>
      <c r="EZT14" s="52"/>
      <c r="EZU14" s="52"/>
      <c r="EZV14" s="52"/>
      <c r="EZW14" s="52"/>
      <c r="EZX14" s="52"/>
      <c r="EZY14" s="52"/>
      <c r="EZZ14" s="52"/>
      <c r="FAA14" s="52"/>
      <c r="FAB14" s="52"/>
      <c r="FAC14" s="52"/>
      <c r="FAD14" s="52"/>
      <c r="FAE14" s="52"/>
      <c r="FAF14" s="52"/>
      <c r="FAG14" s="52"/>
      <c r="FAH14" s="52"/>
      <c r="FAI14" s="52"/>
      <c r="FAJ14" s="52"/>
      <c r="FAK14" s="52"/>
      <c r="FAL14" s="52"/>
      <c r="FAM14" s="52"/>
      <c r="FAN14" s="52"/>
      <c r="FAO14" s="52"/>
      <c r="FAP14" s="52"/>
      <c r="FAQ14" s="52"/>
      <c r="FAR14" s="52"/>
      <c r="FAS14" s="52"/>
      <c r="FAT14" s="52"/>
      <c r="FAU14" s="52"/>
      <c r="FAV14" s="52"/>
      <c r="FAW14" s="52"/>
      <c r="FAX14" s="52"/>
      <c r="FAY14" s="52"/>
      <c r="FAZ14" s="52"/>
      <c r="FBA14" s="52"/>
      <c r="FBB14" s="52"/>
      <c r="FBC14" s="52"/>
      <c r="FBD14" s="52"/>
      <c r="FBE14" s="52"/>
      <c r="FBF14" s="52"/>
      <c r="FBG14" s="52"/>
      <c r="FBH14" s="52"/>
      <c r="FBI14" s="52"/>
      <c r="FBJ14" s="52"/>
      <c r="FBK14" s="52"/>
      <c r="FBL14" s="52"/>
      <c r="FBM14" s="52"/>
      <c r="FBN14" s="52"/>
      <c r="FBO14" s="52"/>
      <c r="FBP14" s="52"/>
      <c r="FBQ14" s="52"/>
      <c r="FBR14" s="52"/>
      <c r="FBS14" s="52"/>
      <c r="FBT14" s="52"/>
      <c r="FBU14" s="52"/>
      <c r="FBV14" s="52"/>
      <c r="FBW14" s="52"/>
      <c r="FBX14" s="52"/>
      <c r="FBY14" s="52"/>
      <c r="FBZ14" s="52"/>
      <c r="FCA14" s="52"/>
      <c r="FCB14" s="52"/>
      <c r="FCC14" s="52"/>
      <c r="FCD14" s="52"/>
      <c r="FCE14" s="52"/>
      <c r="FCF14" s="52"/>
      <c r="FCG14" s="52"/>
      <c r="FCH14" s="52"/>
      <c r="FCI14" s="52"/>
      <c r="FCJ14" s="52"/>
      <c r="FCK14" s="52"/>
      <c r="FCL14" s="52"/>
      <c r="FCM14" s="52"/>
      <c r="FCN14" s="52"/>
      <c r="FCO14" s="52"/>
      <c r="FCP14" s="52"/>
      <c r="FCQ14" s="52"/>
      <c r="FCR14" s="52"/>
      <c r="FCS14" s="52"/>
      <c r="FCT14" s="52"/>
      <c r="FCU14" s="52"/>
      <c r="FCV14" s="52"/>
      <c r="FCW14" s="52"/>
      <c r="FCX14" s="52"/>
      <c r="FCY14" s="52"/>
      <c r="FCZ14" s="52"/>
      <c r="FDA14" s="52"/>
      <c r="FDB14" s="52"/>
      <c r="FDC14" s="52"/>
      <c r="FDD14" s="52"/>
      <c r="FDE14" s="52"/>
      <c r="FDF14" s="52"/>
      <c r="FDG14" s="52"/>
      <c r="FDH14" s="52"/>
      <c r="FDI14" s="52"/>
      <c r="FDJ14" s="52"/>
      <c r="FDK14" s="52"/>
      <c r="FDL14" s="52"/>
      <c r="FDM14" s="52"/>
      <c r="FDN14" s="52"/>
      <c r="FDO14" s="52"/>
      <c r="FDP14" s="52"/>
      <c r="FDQ14" s="52"/>
      <c r="FDR14" s="52"/>
      <c r="FDS14" s="52"/>
      <c r="FDT14" s="52"/>
      <c r="FDU14" s="52"/>
      <c r="FDV14" s="52"/>
      <c r="FDW14" s="52"/>
      <c r="FDX14" s="52"/>
      <c r="FDY14" s="52"/>
      <c r="FDZ14" s="52"/>
      <c r="FEA14" s="52"/>
      <c r="FEB14" s="52"/>
      <c r="FEC14" s="52"/>
      <c r="FED14" s="52"/>
      <c r="FEE14" s="52"/>
      <c r="FEF14" s="52"/>
      <c r="FEG14" s="52"/>
      <c r="FEH14" s="52"/>
      <c r="FEI14" s="52"/>
      <c r="FEJ14" s="52"/>
      <c r="FEK14" s="52"/>
      <c r="FEL14" s="52"/>
      <c r="FEM14" s="52"/>
      <c r="FEN14" s="52"/>
      <c r="FEO14" s="52"/>
      <c r="FEP14" s="52"/>
      <c r="FEQ14" s="52"/>
      <c r="FER14" s="52"/>
      <c r="FES14" s="52"/>
      <c r="FET14" s="52"/>
      <c r="FEU14" s="52"/>
      <c r="FEV14" s="52"/>
      <c r="FEW14" s="52"/>
      <c r="FEX14" s="52"/>
      <c r="FEY14" s="52"/>
      <c r="FEZ14" s="52"/>
      <c r="FFA14" s="52"/>
      <c r="FFB14" s="52"/>
      <c r="FFC14" s="52"/>
      <c r="FFD14" s="52"/>
      <c r="FFE14" s="52"/>
      <c r="FFF14" s="52"/>
      <c r="FFG14" s="52"/>
      <c r="FFH14" s="52"/>
      <c r="FFI14" s="52"/>
      <c r="FFJ14" s="52"/>
      <c r="FFK14" s="52"/>
      <c r="FFL14" s="52"/>
      <c r="FFM14" s="52"/>
      <c r="FFN14" s="52"/>
      <c r="FFO14" s="52"/>
      <c r="FFP14" s="52"/>
      <c r="FFQ14" s="52"/>
      <c r="FFR14" s="52"/>
      <c r="FFS14" s="52"/>
      <c r="FFT14" s="52"/>
      <c r="FFU14" s="52"/>
      <c r="FFV14" s="52"/>
      <c r="FFW14" s="52"/>
      <c r="FFX14" s="52"/>
      <c r="FFY14" s="52"/>
      <c r="FFZ14" s="52"/>
      <c r="FGA14" s="52"/>
      <c r="FGB14" s="52"/>
      <c r="FGC14" s="52"/>
      <c r="FGD14" s="52"/>
      <c r="FGE14" s="52"/>
      <c r="FGF14" s="52"/>
      <c r="FGG14" s="52"/>
      <c r="FGH14" s="52"/>
      <c r="FGI14" s="52"/>
      <c r="FGJ14" s="52"/>
      <c r="FGK14" s="52"/>
      <c r="FGL14" s="52"/>
      <c r="FGM14" s="52"/>
      <c r="FGN14" s="52"/>
      <c r="FGO14" s="52"/>
      <c r="FGP14" s="52"/>
      <c r="FGQ14" s="52"/>
      <c r="FGR14" s="52"/>
      <c r="FGS14" s="52"/>
      <c r="FGT14" s="52"/>
      <c r="FGU14" s="52"/>
      <c r="FGV14" s="52"/>
      <c r="FGW14" s="52"/>
      <c r="FGX14" s="52"/>
      <c r="FGY14" s="52"/>
      <c r="FGZ14" s="52"/>
      <c r="FHA14" s="52"/>
      <c r="FHB14" s="52"/>
      <c r="FHC14" s="52"/>
      <c r="FHD14" s="52"/>
      <c r="FHE14" s="52"/>
      <c r="FHF14" s="52"/>
      <c r="FHG14" s="52"/>
      <c r="FHH14" s="52"/>
      <c r="FHI14" s="52"/>
      <c r="FHJ14" s="52"/>
      <c r="FHK14" s="52"/>
      <c r="FHL14" s="52"/>
      <c r="FHM14" s="52"/>
      <c r="FHN14" s="52"/>
      <c r="FHO14" s="52"/>
      <c r="FHP14" s="52"/>
      <c r="FHQ14" s="52"/>
      <c r="FHR14" s="52"/>
      <c r="FHS14" s="52"/>
      <c r="FHT14" s="52"/>
      <c r="FHU14" s="52"/>
      <c r="FHV14" s="52"/>
      <c r="FHW14" s="52"/>
      <c r="FHX14" s="52"/>
      <c r="FHY14" s="52"/>
      <c r="FHZ14" s="52"/>
      <c r="FIA14" s="52"/>
      <c r="FIB14" s="52"/>
      <c r="FIC14" s="52"/>
      <c r="FID14" s="52"/>
      <c r="FIE14" s="52"/>
      <c r="FIF14" s="52"/>
      <c r="FIG14" s="52"/>
      <c r="FIH14" s="52"/>
      <c r="FII14" s="52"/>
      <c r="FIJ14" s="52"/>
      <c r="FIK14" s="52"/>
      <c r="FIL14" s="52"/>
      <c r="FIM14" s="52"/>
      <c r="FIN14" s="52"/>
      <c r="FIO14" s="52"/>
      <c r="FIP14" s="52"/>
      <c r="FIQ14" s="52"/>
      <c r="FIR14" s="52"/>
      <c r="FIS14" s="52"/>
      <c r="FIT14" s="52"/>
      <c r="FIU14" s="52"/>
      <c r="FIV14" s="52"/>
      <c r="FIW14" s="52"/>
      <c r="FIX14" s="52"/>
      <c r="FIY14" s="52"/>
      <c r="FIZ14" s="52"/>
      <c r="FJA14" s="52"/>
      <c r="FJB14" s="52"/>
      <c r="FJC14" s="52"/>
      <c r="FJD14" s="52"/>
      <c r="FJE14" s="52"/>
      <c r="FJF14" s="52"/>
      <c r="FJG14" s="52"/>
      <c r="FJH14" s="52"/>
      <c r="FJI14" s="52"/>
      <c r="FJJ14" s="52"/>
      <c r="FJK14" s="52"/>
      <c r="FJL14" s="52"/>
      <c r="FJM14" s="52"/>
      <c r="FJN14" s="52"/>
      <c r="FJO14" s="52"/>
      <c r="FJP14" s="52"/>
      <c r="FJQ14" s="52"/>
      <c r="FJR14" s="52"/>
      <c r="FJS14" s="52"/>
      <c r="FJT14" s="52"/>
      <c r="FJU14" s="52"/>
      <c r="FJV14" s="52"/>
      <c r="FJW14" s="52"/>
      <c r="FJX14" s="52"/>
      <c r="FJY14" s="52"/>
      <c r="FJZ14" s="52"/>
      <c r="FKA14" s="52"/>
      <c r="FKB14" s="52"/>
      <c r="FKC14" s="52"/>
      <c r="FKD14" s="52"/>
      <c r="FKE14" s="52"/>
      <c r="FKF14" s="52"/>
      <c r="FKG14" s="52"/>
      <c r="FKH14" s="52"/>
      <c r="FKI14" s="52"/>
      <c r="FKJ14" s="52"/>
      <c r="FKK14" s="52"/>
      <c r="FKL14" s="52"/>
      <c r="FKM14" s="52"/>
      <c r="FKN14" s="52"/>
      <c r="FKO14" s="52"/>
      <c r="FKP14" s="52"/>
      <c r="FKQ14" s="52"/>
      <c r="FKR14" s="52"/>
      <c r="FKS14" s="52"/>
      <c r="FKT14" s="52"/>
      <c r="FKU14" s="52"/>
      <c r="FKV14" s="52"/>
      <c r="FKW14" s="52"/>
      <c r="FKX14" s="52"/>
      <c r="FKY14" s="52"/>
      <c r="FKZ14" s="52"/>
      <c r="FLA14" s="52"/>
      <c r="FLB14" s="52"/>
      <c r="FLC14" s="52"/>
      <c r="FLD14" s="52"/>
      <c r="FLE14" s="52"/>
      <c r="FLF14" s="52"/>
      <c r="FLG14" s="52"/>
      <c r="FLH14" s="52"/>
      <c r="FLI14" s="52"/>
      <c r="FLJ14" s="52"/>
      <c r="FLK14" s="52"/>
      <c r="FLL14" s="52"/>
      <c r="FLM14" s="52"/>
      <c r="FLN14" s="52"/>
      <c r="FLO14" s="52"/>
      <c r="FLP14" s="52"/>
      <c r="FLQ14" s="52"/>
      <c r="FLR14" s="52"/>
      <c r="FLS14" s="52"/>
      <c r="FLT14" s="52"/>
      <c r="FLU14" s="52"/>
      <c r="FLV14" s="52"/>
      <c r="FLW14" s="52"/>
      <c r="FLX14" s="52"/>
      <c r="FLY14" s="52"/>
      <c r="FLZ14" s="52"/>
      <c r="FMA14" s="52"/>
      <c r="FMB14" s="52"/>
      <c r="FMC14" s="52"/>
      <c r="FMD14" s="52"/>
      <c r="FME14" s="52"/>
      <c r="FMF14" s="52"/>
      <c r="FMG14" s="52"/>
      <c r="FMH14" s="52"/>
      <c r="FMI14" s="52"/>
      <c r="FMJ14" s="52"/>
      <c r="FMK14" s="52"/>
      <c r="FML14" s="52"/>
      <c r="FMM14" s="52"/>
      <c r="FMN14" s="52"/>
      <c r="FMO14" s="52"/>
      <c r="FMP14" s="52"/>
      <c r="FMQ14" s="52"/>
      <c r="FMR14" s="52"/>
      <c r="FMS14" s="52"/>
      <c r="FMT14" s="52"/>
      <c r="FMU14" s="52"/>
      <c r="FMV14" s="52"/>
      <c r="FMW14" s="52"/>
      <c r="FMX14" s="52"/>
      <c r="FMY14" s="52"/>
      <c r="FMZ14" s="52"/>
      <c r="FNA14" s="52"/>
      <c r="FNB14" s="52"/>
      <c r="FNC14" s="52"/>
      <c r="FND14" s="52"/>
      <c r="FNE14" s="52"/>
      <c r="FNF14" s="52"/>
      <c r="FNG14" s="52"/>
      <c r="FNH14" s="52"/>
      <c r="FNI14" s="52"/>
      <c r="FNJ14" s="52"/>
      <c r="FNK14" s="52"/>
      <c r="FNL14" s="52"/>
      <c r="FNM14" s="52"/>
      <c r="FNN14" s="52"/>
      <c r="FNO14" s="52"/>
      <c r="FNP14" s="52"/>
      <c r="FNQ14" s="52"/>
      <c r="FNR14" s="52"/>
      <c r="FNS14" s="52"/>
      <c r="FNT14" s="52"/>
      <c r="FNU14" s="52"/>
      <c r="FNV14" s="52"/>
      <c r="FNW14" s="52"/>
      <c r="FNX14" s="52"/>
      <c r="FNY14" s="52"/>
      <c r="FNZ14" s="52"/>
      <c r="FOA14" s="52"/>
      <c r="FOB14" s="52"/>
      <c r="FOC14" s="52"/>
      <c r="FOD14" s="52"/>
      <c r="FOE14" s="52"/>
      <c r="FOF14" s="52"/>
      <c r="FOG14" s="52"/>
      <c r="FOH14" s="52"/>
      <c r="FOI14" s="52"/>
      <c r="FOJ14" s="52"/>
      <c r="FOK14" s="52"/>
      <c r="FOL14" s="52"/>
      <c r="FOM14" s="52"/>
      <c r="FON14" s="52"/>
      <c r="FOO14" s="52"/>
      <c r="FOP14" s="52"/>
      <c r="FOQ14" s="52"/>
      <c r="FOR14" s="52"/>
      <c r="FOS14" s="52"/>
      <c r="FOT14" s="52"/>
      <c r="FOU14" s="52"/>
      <c r="FOV14" s="52"/>
      <c r="FOW14" s="52"/>
      <c r="FOX14" s="52"/>
      <c r="FOY14" s="52"/>
      <c r="FOZ14" s="52"/>
      <c r="FPA14" s="52"/>
      <c r="FPB14" s="52"/>
      <c r="FPC14" s="52"/>
      <c r="FPD14" s="52"/>
      <c r="FPE14" s="52"/>
      <c r="FPF14" s="52"/>
      <c r="FPG14" s="52"/>
      <c r="FPH14" s="52"/>
      <c r="FPI14" s="52"/>
      <c r="FPJ14" s="52"/>
      <c r="FPK14" s="52"/>
      <c r="FPL14" s="52"/>
      <c r="FPM14" s="52"/>
      <c r="FPN14" s="52"/>
      <c r="FPO14" s="52"/>
      <c r="FPP14" s="52"/>
      <c r="FPQ14" s="52"/>
      <c r="FPR14" s="52"/>
      <c r="FPS14" s="52"/>
      <c r="FPT14" s="52"/>
      <c r="FPU14" s="52"/>
      <c r="FPV14" s="52"/>
      <c r="FPW14" s="52"/>
      <c r="FPX14" s="52"/>
      <c r="FPY14" s="52"/>
      <c r="FPZ14" s="52"/>
      <c r="FQA14" s="52"/>
      <c r="FQB14" s="52"/>
      <c r="FQC14" s="52"/>
      <c r="FQD14" s="52"/>
      <c r="FQE14" s="52"/>
      <c r="FQF14" s="52"/>
      <c r="FQG14" s="52"/>
      <c r="FQH14" s="52"/>
      <c r="FQI14" s="52"/>
      <c r="FQJ14" s="52"/>
      <c r="FQK14" s="52"/>
      <c r="FQL14" s="52"/>
      <c r="FQM14" s="52"/>
      <c r="FQN14" s="52"/>
      <c r="FQO14" s="52"/>
      <c r="FQP14" s="52"/>
      <c r="FQQ14" s="52"/>
      <c r="FQR14" s="52"/>
      <c r="FQS14" s="52"/>
      <c r="FQT14" s="52"/>
      <c r="FQU14" s="52"/>
      <c r="FQV14" s="52"/>
      <c r="FQW14" s="52"/>
      <c r="FQX14" s="52"/>
      <c r="FQY14" s="52"/>
      <c r="FQZ14" s="52"/>
      <c r="FRA14" s="52"/>
      <c r="FRB14" s="52"/>
      <c r="FRC14" s="52"/>
      <c r="FRD14" s="52"/>
      <c r="FRE14" s="52"/>
      <c r="FRF14" s="52"/>
      <c r="FRG14" s="52"/>
      <c r="FRH14" s="52"/>
      <c r="FRI14" s="52"/>
      <c r="FRJ14" s="52"/>
      <c r="FRK14" s="52"/>
      <c r="FRL14" s="52"/>
      <c r="FRM14" s="52"/>
      <c r="FRN14" s="52"/>
      <c r="FRO14" s="52"/>
      <c r="FRP14" s="52"/>
      <c r="FRQ14" s="52"/>
      <c r="FRR14" s="52"/>
      <c r="FRS14" s="52"/>
      <c r="FRT14" s="52"/>
      <c r="FRU14" s="52"/>
      <c r="FRV14" s="52"/>
      <c r="FRW14" s="52"/>
      <c r="FRX14" s="52"/>
      <c r="FRY14" s="52"/>
      <c r="FRZ14" s="52"/>
      <c r="FSA14" s="52"/>
      <c r="FSB14" s="52"/>
      <c r="FSC14" s="52"/>
      <c r="FSD14" s="52"/>
      <c r="FSE14" s="52"/>
      <c r="FSF14" s="52"/>
      <c r="FSG14" s="52"/>
      <c r="FSH14" s="52"/>
      <c r="FSI14" s="52"/>
      <c r="FSJ14" s="52"/>
      <c r="FSK14" s="52"/>
      <c r="FSL14" s="52"/>
      <c r="FSM14" s="52"/>
      <c r="FSN14" s="52"/>
      <c r="FSO14" s="52"/>
      <c r="FSP14" s="52"/>
      <c r="FSQ14" s="52"/>
      <c r="FSR14" s="52"/>
      <c r="FSS14" s="52"/>
      <c r="FST14" s="52"/>
      <c r="FSU14" s="52"/>
      <c r="FSV14" s="52"/>
      <c r="FSW14" s="52"/>
      <c r="FSX14" s="52"/>
      <c r="FSY14" s="52"/>
      <c r="FSZ14" s="52"/>
      <c r="FTA14" s="52"/>
      <c r="FTB14" s="52"/>
      <c r="FTC14" s="52"/>
      <c r="FTD14" s="52"/>
      <c r="FTE14" s="52"/>
      <c r="FTF14" s="52"/>
      <c r="FTG14" s="52"/>
      <c r="FTH14" s="52"/>
      <c r="FTI14" s="52"/>
      <c r="FTJ14" s="52"/>
      <c r="FTK14" s="52"/>
      <c r="FTL14" s="52"/>
      <c r="FTM14" s="52"/>
      <c r="FTN14" s="52"/>
      <c r="FTO14" s="52"/>
      <c r="FTP14" s="52"/>
      <c r="FTQ14" s="52"/>
      <c r="FTR14" s="52"/>
      <c r="FTS14" s="52"/>
      <c r="FTT14" s="52"/>
      <c r="FTU14" s="52"/>
      <c r="FTV14" s="52"/>
      <c r="FTW14" s="52"/>
      <c r="FTX14" s="52"/>
      <c r="FTY14" s="52"/>
      <c r="FTZ14" s="52"/>
      <c r="FUA14" s="52"/>
      <c r="FUB14" s="52"/>
      <c r="FUC14" s="52"/>
      <c r="FUD14" s="52"/>
      <c r="FUE14" s="52"/>
      <c r="FUF14" s="52"/>
      <c r="FUG14" s="52"/>
      <c r="FUH14" s="52"/>
      <c r="FUI14" s="52"/>
      <c r="FUJ14" s="52"/>
      <c r="FUK14" s="52"/>
      <c r="FUL14" s="52"/>
      <c r="FUM14" s="52"/>
      <c r="FUN14" s="52"/>
      <c r="FUO14" s="52"/>
      <c r="FUP14" s="52"/>
      <c r="FUQ14" s="52"/>
      <c r="FUR14" s="52"/>
      <c r="FUS14" s="52"/>
      <c r="FUT14" s="52"/>
      <c r="FUU14" s="52"/>
      <c r="FUV14" s="52"/>
      <c r="FUW14" s="52"/>
      <c r="FUX14" s="52"/>
      <c r="FUY14" s="52"/>
      <c r="FUZ14" s="52"/>
      <c r="FVA14" s="52"/>
      <c r="FVB14" s="52"/>
      <c r="FVC14" s="52"/>
      <c r="FVD14" s="52"/>
      <c r="FVE14" s="52"/>
      <c r="FVF14" s="52"/>
      <c r="FVG14" s="52"/>
      <c r="FVH14" s="52"/>
      <c r="FVI14" s="52"/>
      <c r="FVJ14" s="52"/>
      <c r="FVK14" s="52"/>
      <c r="FVL14" s="52"/>
      <c r="FVM14" s="52"/>
      <c r="FVN14" s="52"/>
      <c r="FVO14" s="52"/>
      <c r="FVP14" s="52"/>
      <c r="FVQ14" s="52"/>
      <c r="FVR14" s="52"/>
      <c r="FVS14" s="52"/>
      <c r="FVT14" s="52"/>
      <c r="FVU14" s="52"/>
      <c r="FVV14" s="52"/>
      <c r="FVW14" s="52"/>
      <c r="FVX14" s="52"/>
      <c r="FVY14" s="52"/>
      <c r="FVZ14" s="52"/>
      <c r="FWA14" s="52"/>
      <c r="FWB14" s="52"/>
      <c r="FWC14" s="52"/>
      <c r="FWD14" s="52"/>
      <c r="FWE14" s="52"/>
      <c r="FWF14" s="52"/>
      <c r="FWG14" s="52"/>
      <c r="FWH14" s="52"/>
      <c r="FWI14" s="52"/>
      <c r="FWJ14" s="52"/>
      <c r="FWK14" s="52"/>
      <c r="FWL14" s="52"/>
      <c r="FWM14" s="52"/>
      <c r="FWN14" s="52"/>
      <c r="FWO14" s="52"/>
      <c r="FWP14" s="52"/>
      <c r="FWQ14" s="52"/>
      <c r="FWR14" s="52"/>
      <c r="FWS14" s="52"/>
      <c r="FWT14" s="52"/>
      <c r="FWU14" s="52"/>
      <c r="FWV14" s="52"/>
      <c r="FWW14" s="52"/>
      <c r="FWX14" s="52"/>
      <c r="FWY14" s="52"/>
      <c r="FWZ14" s="52"/>
      <c r="FXA14" s="52"/>
      <c r="FXB14" s="52"/>
      <c r="FXC14" s="52"/>
      <c r="FXD14" s="52"/>
      <c r="FXE14" s="52"/>
      <c r="FXF14" s="52"/>
      <c r="FXG14" s="52"/>
      <c r="FXH14" s="52"/>
      <c r="FXI14" s="52"/>
      <c r="FXJ14" s="52"/>
      <c r="FXK14" s="52"/>
      <c r="FXL14" s="52"/>
      <c r="FXM14" s="52"/>
      <c r="FXN14" s="52"/>
      <c r="FXO14" s="52"/>
      <c r="FXP14" s="52"/>
      <c r="FXQ14" s="52"/>
      <c r="FXR14" s="52"/>
      <c r="FXS14" s="52"/>
      <c r="FXT14" s="52"/>
      <c r="FXU14" s="52"/>
      <c r="FXV14" s="52"/>
      <c r="FXW14" s="52"/>
      <c r="FXX14" s="52"/>
      <c r="FXY14" s="52"/>
      <c r="FXZ14" s="52"/>
      <c r="FYA14" s="52"/>
      <c r="FYB14" s="52"/>
      <c r="FYC14" s="52"/>
      <c r="FYD14" s="52"/>
      <c r="FYE14" s="52"/>
      <c r="FYF14" s="52"/>
      <c r="FYG14" s="52"/>
      <c r="FYH14" s="52"/>
      <c r="FYI14" s="52"/>
      <c r="FYJ14" s="52"/>
      <c r="FYK14" s="52"/>
      <c r="FYL14" s="52"/>
      <c r="FYM14" s="52"/>
      <c r="FYN14" s="52"/>
      <c r="FYO14" s="52"/>
      <c r="FYP14" s="52"/>
      <c r="FYQ14" s="52"/>
      <c r="FYR14" s="52"/>
      <c r="FYS14" s="52"/>
      <c r="FYT14" s="52"/>
      <c r="FYU14" s="52"/>
      <c r="FYV14" s="52"/>
      <c r="FYW14" s="52"/>
      <c r="FYX14" s="52"/>
      <c r="FYY14" s="52"/>
      <c r="FYZ14" s="52"/>
      <c r="FZA14" s="52"/>
      <c r="FZB14" s="52"/>
      <c r="FZC14" s="52"/>
      <c r="FZD14" s="52"/>
      <c r="FZE14" s="52"/>
      <c r="FZF14" s="52"/>
      <c r="FZG14" s="52"/>
      <c r="FZH14" s="52"/>
      <c r="FZI14" s="52"/>
      <c r="FZJ14" s="52"/>
      <c r="FZK14" s="52"/>
      <c r="FZL14" s="52"/>
      <c r="FZM14" s="52"/>
      <c r="FZN14" s="52"/>
      <c r="FZO14" s="52"/>
      <c r="FZP14" s="52"/>
      <c r="FZQ14" s="52"/>
      <c r="FZR14" s="52"/>
      <c r="FZS14" s="52"/>
      <c r="FZT14" s="52"/>
      <c r="FZU14" s="52"/>
      <c r="FZV14" s="52"/>
      <c r="FZW14" s="52"/>
      <c r="FZX14" s="52"/>
      <c r="FZY14" s="52"/>
      <c r="FZZ14" s="52"/>
      <c r="GAA14" s="52"/>
      <c r="GAB14" s="52"/>
      <c r="GAC14" s="52"/>
      <c r="GAD14" s="52"/>
      <c r="GAE14" s="52"/>
      <c r="GAF14" s="52"/>
      <c r="GAG14" s="52"/>
      <c r="GAH14" s="52"/>
      <c r="GAI14" s="52"/>
      <c r="GAJ14" s="52"/>
      <c r="GAK14" s="52"/>
      <c r="GAL14" s="52"/>
      <c r="GAM14" s="52"/>
      <c r="GAN14" s="52"/>
      <c r="GAO14" s="52"/>
      <c r="GAP14" s="52"/>
      <c r="GAQ14" s="52"/>
      <c r="GAR14" s="52"/>
      <c r="GAS14" s="52"/>
      <c r="GAT14" s="52"/>
      <c r="GAU14" s="52"/>
      <c r="GAV14" s="52"/>
      <c r="GAW14" s="52"/>
      <c r="GAX14" s="52"/>
      <c r="GAY14" s="52"/>
      <c r="GAZ14" s="52"/>
      <c r="GBA14" s="52"/>
      <c r="GBB14" s="52"/>
      <c r="GBC14" s="52"/>
      <c r="GBD14" s="52"/>
      <c r="GBE14" s="52"/>
      <c r="GBF14" s="52"/>
      <c r="GBG14" s="52"/>
      <c r="GBH14" s="52"/>
      <c r="GBI14" s="52"/>
      <c r="GBJ14" s="52"/>
      <c r="GBK14" s="52"/>
      <c r="GBL14" s="52"/>
      <c r="GBM14" s="52"/>
      <c r="GBN14" s="52"/>
      <c r="GBO14" s="52"/>
      <c r="GBP14" s="52"/>
      <c r="GBQ14" s="52"/>
      <c r="GBR14" s="52"/>
      <c r="GBS14" s="52"/>
      <c r="GBT14" s="52"/>
      <c r="GBU14" s="52"/>
      <c r="GBV14" s="52"/>
      <c r="GBW14" s="52"/>
      <c r="GBX14" s="52"/>
      <c r="GBY14" s="52"/>
      <c r="GBZ14" s="52"/>
      <c r="GCA14" s="52"/>
      <c r="GCB14" s="52"/>
      <c r="GCC14" s="52"/>
      <c r="GCD14" s="52"/>
      <c r="GCE14" s="52"/>
      <c r="GCF14" s="52"/>
      <c r="GCG14" s="52"/>
      <c r="GCH14" s="52"/>
      <c r="GCI14" s="52"/>
      <c r="GCJ14" s="52"/>
      <c r="GCK14" s="52"/>
      <c r="GCL14" s="52"/>
      <c r="GCM14" s="52"/>
      <c r="GCN14" s="52"/>
      <c r="GCO14" s="52"/>
      <c r="GCP14" s="52"/>
      <c r="GCQ14" s="52"/>
      <c r="GCR14" s="52"/>
      <c r="GCS14" s="52"/>
      <c r="GCT14" s="52"/>
      <c r="GCU14" s="52"/>
      <c r="GCV14" s="52"/>
      <c r="GCW14" s="52"/>
      <c r="GCX14" s="52"/>
      <c r="GCY14" s="52"/>
      <c r="GCZ14" s="52"/>
      <c r="GDA14" s="52"/>
      <c r="GDB14" s="52"/>
      <c r="GDC14" s="52"/>
      <c r="GDD14" s="52"/>
      <c r="GDE14" s="52"/>
      <c r="GDF14" s="52"/>
      <c r="GDG14" s="52"/>
      <c r="GDH14" s="52"/>
      <c r="GDI14" s="52"/>
      <c r="GDJ14" s="52"/>
      <c r="GDK14" s="52"/>
      <c r="GDL14" s="52"/>
      <c r="GDM14" s="52"/>
      <c r="GDN14" s="52"/>
      <c r="GDO14" s="52"/>
      <c r="GDP14" s="52"/>
      <c r="GDQ14" s="52"/>
      <c r="GDR14" s="52"/>
      <c r="GDS14" s="52"/>
      <c r="GDT14" s="52"/>
      <c r="GDU14" s="52"/>
      <c r="GDV14" s="52"/>
      <c r="GDW14" s="52"/>
      <c r="GDX14" s="52"/>
      <c r="GDY14" s="52"/>
      <c r="GDZ14" s="52"/>
      <c r="GEA14" s="52"/>
      <c r="GEB14" s="52"/>
      <c r="GEC14" s="52"/>
      <c r="GED14" s="52"/>
      <c r="GEE14" s="52"/>
      <c r="GEF14" s="52"/>
      <c r="GEG14" s="52"/>
      <c r="GEH14" s="52"/>
      <c r="GEI14" s="52"/>
      <c r="GEJ14" s="52"/>
      <c r="GEK14" s="52"/>
      <c r="GEL14" s="52"/>
      <c r="GEM14" s="52"/>
      <c r="GEN14" s="52"/>
      <c r="GEO14" s="52"/>
      <c r="GEP14" s="52"/>
      <c r="GEQ14" s="52"/>
      <c r="GER14" s="52"/>
      <c r="GES14" s="52"/>
      <c r="GET14" s="52"/>
      <c r="GEU14" s="52"/>
      <c r="GEV14" s="52"/>
      <c r="GEW14" s="52"/>
      <c r="GEX14" s="52"/>
      <c r="GEY14" s="52"/>
      <c r="GEZ14" s="52"/>
      <c r="GFA14" s="52"/>
      <c r="GFB14" s="52"/>
      <c r="GFC14" s="52"/>
      <c r="GFD14" s="52"/>
      <c r="GFE14" s="52"/>
      <c r="GFF14" s="52"/>
      <c r="GFG14" s="52"/>
      <c r="GFH14" s="52"/>
      <c r="GFI14" s="52"/>
      <c r="GFJ14" s="52"/>
      <c r="GFK14" s="52"/>
      <c r="GFL14" s="52"/>
      <c r="GFM14" s="52"/>
      <c r="GFN14" s="52"/>
      <c r="GFO14" s="52"/>
      <c r="GFP14" s="52"/>
      <c r="GFQ14" s="52"/>
      <c r="GFR14" s="52"/>
      <c r="GFS14" s="52"/>
      <c r="GFT14" s="52"/>
      <c r="GFU14" s="52"/>
      <c r="GFV14" s="52"/>
      <c r="GFW14" s="52"/>
      <c r="GFX14" s="52"/>
      <c r="GFY14" s="52"/>
      <c r="GFZ14" s="52"/>
      <c r="GGA14" s="52"/>
      <c r="GGB14" s="52"/>
      <c r="GGC14" s="52"/>
      <c r="GGD14" s="52"/>
      <c r="GGE14" s="52"/>
      <c r="GGF14" s="52"/>
      <c r="GGG14" s="52"/>
      <c r="GGH14" s="52"/>
      <c r="GGI14" s="52"/>
      <c r="GGJ14" s="52"/>
      <c r="GGK14" s="52"/>
      <c r="GGL14" s="52"/>
      <c r="GGM14" s="52"/>
      <c r="GGN14" s="52"/>
      <c r="GGO14" s="52"/>
      <c r="GGP14" s="52"/>
      <c r="GGQ14" s="52"/>
      <c r="GGR14" s="52"/>
      <c r="GGS14" s="52"/>
      <c r="GGT14" s="52"/>
      <c r="GGU14" s="52"/>
      <c r="GGV14" s="52"/>
      <c r="GGW14" s="52"/>
      <c r="GGX14" s="52"/>
      <c r="GGY14" s="52"/>
      <c r="GGZ14" s="52"/>
      <c r="GHA14" s="52"/>
      <c r="GHB14" s="52"/>
      <c r="GHC14" s="52"/>
      <c r="GHD14" s="52"/>
      <c r="GHE14" s="52"/>
      <c r="GHF14" s="52"/>
      <c r="GHG14" s="52"/>
      <c r="GHH14" s="52"/>
      <c r="GHI14" s="52"/>
      <c r="GHJ14" s="52"/>
      <c r="GHK14" s="52"/>
      <c r="GHL14" s="52"/>
      <c r="GHM14" s="52"/>
      <c r="GHN14" s="52"/>
      <c r="GHO14" s="52"/>
      <c r="GHP14" s="52"/>
      <c r="GHQ14" s="52"/>
      <c r="GHR14" s="52"/>
      <c r="GHS14" s="52"/>
      <c r="GHT14" s="52"/>
      <c r="GHU14" s="52"/>
      <c r="GHV14" s="52"/>
      <c r="GHW14" s="52"/>
      <c r="GHX14" s="52"/>
      <c r="GHY14" s="52"/>
      <c r="GHZ14" s="52"/>
      <c r="GIA14" s="52"/>
      <c r="GIB14" s="52"/>
      <c r="GIC14" s="52"/>
      <c r="GID14" s="52"/>
      <c r="GIE14" s="52"/>
      <c r="GIF14" s="52"/>
      <c r="GIG14" s="52"/>
      <c r="GIH14" s="52"/>
      <c r="GII14" s="52"/>
      <c r="GIJ14" s="52"/>
      <c r="GIK14" s="52"/>
      <c r="GIL14" s="52"/>
      <c r="GIM14" s="52"/>
      <c r="GIN14" s="52"/>
      <c r="GIO14" s="52"/>
      <c r="GIP14" s="52"/>
      <c r="GIQ14" s="52"/>
      <c r="GIR14" s="52"/>
      <c r="GIS14" s="52"/>
      <c r="GIT14" s="52"/>
      <c r="GIU14" s="52"/>
      <c r="GIV14" s="52"/>
      <c r="GIW14" s="52"/>
      <c r="GIX14" s="52"/>
      <c r="GIY14" s="52"/>
      <c r="GIZ14" s="52"/>
      <c r="GJA14" s="52"/>
      <c r="GJB14" s="52"/>
      <c r="GJC14" s="52"/>
      <c r="GJD14" s="52"/>
      <c r="GJE14" s="52"/>
      <c r="GJF14" s="52"/>
      <c r="GJG14" s="52"/>
      <c r="GJH14" s="52"/>
      <c r="GJI14" s="52"/>
      <c r="GJJ14" s="52"/>
      <c r="GJK14" s="52"/>
      <c r="GJL14" s="52"/>
      <c r="GJM14" s="52"/>
      <c r="GJN14" s="52"/>
      <c r="GJO14" s="52"/>
      <c r="GJP14" s="52"/>
      <c r="GJQ14" s="52"/>
      <c r="GJR14" s="52"/>
      <c r="GJS14" s="52"/>
      <c r="GJT14" s="52"/>
      <c r="GJU14" s="52"/>
      <c r="GJV14" s="52"/>
      <c r="GJW14" s="52"/>
      <c r="GJX14" s="52"/>
      <c r="GJY14" s="52"/>
      <c r="GJZ14" s="52"/>
      <c r="GKA14" s="52"/>
      <c r="GKB14" s="52"/>
      <c r="GKC14" s="52"/>
      <c r="GKD14" s="52"/>
      <c r="GKE14" s="52"/>
      <c r="GKF14" s="52"/>
      <c r="GKG14" s="52"/>
      <c r="GKH14" s="52"/>
      <c r="GKI14" s="52"/>
      <c r="GKJ14" s="52"/>
      <c r="GKK14" s="52"/>
      <c r="GKL14" s="52"/>
      <c r="GKM14" s="52"/>
      <c r="GKN14" s="52"/>
      <c r="GKO14" s="52"/>
      <c r="GKP14" s="52"/>
      <c r="GKQ14" s="52"/>
      <c r="GKR14" s="52"/>
      <c r="GKS14" s="52"/>
      <c r="GKT14" s="52"/>
      <c r="GKU14" s="52"/>
      <c r="GKV14" s="52"/>
      <c r="GKW14" s="52"/>
      <c r="GKX14" s="52"/>
      <c r="GKY14" s="52"/>
      <c r="GKZ14" s="52"/>
      <c r="GLA14" s="52"/>
      <c r="GLB14" s="52"/>
      <c r="GLC14" s="52"/>
      <c r="GLD14" s="52"/>
      <c r="GLE14" s="52"/>
      <c r="GLF14" s="52"/>
      <c r="GLG14" s="52"/>
      <c r="GLH14" s="52"/>
      <c r="GLI14" s="52"/>
      <c r="GLJ14" s="52"/>
      <c r="GLK14" s="52"/>
      <c r="GLL14" s="52"/>
      <c r="GLM14" s="52"/>
      <c r="GLN14" s="52"/>
      <c r="GLO14" s="52"/>
      <c r="GLP14" s="52"/>
      <c r="GLQ14" s="52"/>
      <c r="GLR14" s="52"/>
      <c r="GLS14" s="52"/>
      <c r="GLT14" s="52"/>
      <c r="GLU14" s="52"/>
      <c r="GLV14" s="52"/>
      <c r="GLW14" s="52"/>
      <c r="GLX14" s="52"/>
      <c r="GLY14" s="52"/>
      <c r="GLZ14" s="52"/>
      <c r="GMA14" s="52"/>
      <c r="GMB14" s="52"/>
      <c r="GMC14" s="52"/>
      <c r="GMD14" s="52"/>
      <c r="GME14" s="52"/>
      <c r="GMF14" s="52"/>
      <c r="GMG14" s="52"/>
      <c r="GMH14" s="52"/>
      <c r="GMI14" s="52"/>
      <c r="GMJ14" s="52"/>
      <c r="GMK14" s="52"/>
      <c r="GML14" s="52"/>
      <c r="GMM14" s="52"/>
      <c r="GMN14" s="52"/>
      <c r="GMO14" s="52"/>
      <c r="GMP14" s="52"/>
      <c r="GMQ14" s="52"/>
      <c r="GMR14" s="52"/>
      <c r="GMS14" s="52"/>
      <c r="GMT14" s="52"/>
      <c r="GMU14" s="52"/>
      <c r="GMV14" s="52"/>
      <c r="GMW14" s="52"/>
      <c r="GMX14" s="52"/>
      <c r="GMY14" s="52"/>
      <c r="GMZ14" s="52"/>
      <c r="GNA14" s="52"/>
      <c r="GNB14" s="52"/>
      <c r="GNC14" s="52"/>
      <c r="GND14" s="52"/>
      <c r="GNE14" s="52"/>
      <c r="GNF14" s="52"/>
      <c r="GNG14" s="52"/>
      <c r="GNH14" s="52"/>
      <c r="GNI14" s="52"/>
      <c r="GNJ14" s="52"/>
      <c r="GNK14" s="52"/>
      <c r="GNL14" s="52"/>
      <c r="GNM14" s="52"/>
      <c r="GNN14" s="52"/>
      <c r="GNO14" s="52"/>
      <c r="GNP14" s="52"/>
      <c r="GNQ14" s="52"/>
      <c r="GNR14" s="52"/>
      <c r="GNS14" s="52"/>
      <c r="GNT14" s="52"/>
      <c r="GNU14" s="52"/>
      <c r="GNV14" s="52"/>
      <c r="GNW14" s="52"/>
      <c r="GNX14" s="52"/>
      <c r="GNY14" s="52"/>
      <c r="GNZ14" s="52"/>
      <c r="GOA14" s="52"/>
      <c r="GOB14" s="52"/>
      <c r="GOC14" s="52"/>
      <c r="GOD14" s="52"/>
      <c r="GOE14" s="52"/>
      <c r="GOF14" s="52"/>
      <c r="GOG14" s="52"/>
      <c r="GOH14" s="52"/>
      <c r="GOI14" s="52"/>
      <c r="GOJ14" s="52"/>
      <c r="GOK14" s="52"/>
      <c r="GOL14" s="52"/>
      <c r="GOM14" s="52"/>
      <c r="GON14" s="52"/>
      <c r="GOO14" s="52"/>
      <c r="GOP14" s="52"/>
      <c r="GOQ14" s="52"/>
      <c r="GOR14" s="52"/>
      <c r="GOS14" s="52"/>
      <c r="GOT14" s="52"/>
      <c r="GOU14" s="52"/>
      <c r="GOV14" s="52"/>
      <c r="GOW14" s="52"/>
      <c r="GOX14" s="52"/>
      <c r="GOY14" s="52"/>
      <c r="GOZ14" s="52"/>
      <c r="GPA14" s="52"/>
      <c r="GPB14" s="52"/>
      <c r="GPC14" s="52"/>
      <c r="GPD14" s="52"/>
      <c r="GPE14" s="52"/>
      <c r="GPF14" s="52"/>
      <c r="GPG14" s="52"/>
      <c r="GPH14" s="52"/>
      <c r="GPI14" s="52"/>
      <c r="GPJ14" s="52"/>
      <c r="GPK14" s="52"/>
      <c r="GPL14" s="52"/>
      <c r="GPM14" s="52"/>
      <c r="GPN14" s="52"/>
      <c r="GPO14" s="52"/>
      <c r="GPP14" s="52"/>
      <c r="GPQ14" s="52"/>
      <c r="GPR14" s="52"/>
      <c r="GPS14" s="52"/>
      <c r="GPT14" s="52"/>
      <c r="GPU14" s="52"/>
      <c r="GPV14" s="52"/>
      <c r="GPW14" s="52"/>
      <c r="GPX14" s="52"/>
      <c r="GPY14" s="52"/>
      <c r="GPZ14" s="52"/>
      <c r="GQA14" s="52"/>
      <c r="GQB14" s="52"/>
      <c r="GQC14" s="52"/>
      <c r="GQD14" s="52"/>
      <c r="GQE14" s="52"/>
      <c r="GQF14" s="52"/>
      <c r="GQG14" s="52"/>
      <c r="GQH14" s="52"/>
      <c r="GQI14" s="52"/>
      <c r="GQJ14" s="52"/>
      <c r="GQK14" s="52"/>
      <c r="GQL14" s="52"/>
      <c r="GQM14" s="52"/>
      <c r="GQN14" s="52"/>
      <c r="GQO14" s="52"/>
      <c r="GQP14" s="52"/>
      <c r="GQQ14" s="52"/>
      <c r="GQR14" s="52"/>
      <c r="GQS14" s="52"/>
      <c r="GQT14" s="52"/>
      <c r="GQU14" s="52"/>
      <c r="GQV14" s="52"/>
      <c r="GQW14" s="52"/>
      <c r="GQX14" s="52"/>
      <c r="GQY14" s="52"/>
      <c r="GQZ14" s="52"/>
      <c r="GRA14" s="52"/>
      <c r="GRB14" s="52"/>
      <c r="GRC14" s="52"/>
      <c r="GRD14" s="52"/>
      <c r="GRE14" s="52"/>
      <c r="GRF14" s="52"/>
      <c r="GRG14" s="52"/>
      <c r="GRH14" s="52"/>
      <c r="GRI14" s="52"/>
      <c r="GRJ14" s="52"/>
      <c r="GRK14" s="52"/>
      <c r="GRL14" s="52"/>
      <c r="GRM14" s="52"/>
      <c r="GRN14" s="52"/>
      <c r="GRO14" s="52"/>
      <c r="GRP14" s="52"/>
      <c r="GRQ14" s="52"/>
      <c r="GRR14" s="52"/>
      <c r="GRS14" s="52"/>
      <c r="GRT14" s="52"/>
      <c r="GRU14" s="52"/>
      <c r="GRV14" s="52"/>
      <c r="GRW14" s="52"/>
      <c r="GRX14" s="52"/>
      <c r="GRY14" s="52"/>
      <c r="GRZ14" s="52"/>
      <c r="GSA14" s="52"/>
      <c r="GSB14" s="52"/>
      <c r="GSC14" s="52"/>
      <c r="GSD14" s="52"/>
      <c r="GSE14" s="52"/>
      <c r="GSF14" s="52"/>
      <c r="GSG14" s="52"/>
      <c r="GSH14" s="52"/>
      <c r="GSI14" s="52"/>
      <c r="GSJ14" s="52"/>
      <c r="GSK14" s="52"/>
      <c r="GSL14" s="52"/>
      <c r="GSM14" s="52"/>
      <c r="GSN14" s="52"/>
      <c r="GSO14" s="52"/>
      <c r="GSP14" s="52"/>
      <c r="GSQ14" s="52"/>
      <c r="GSR14" s="52"/>
      <c r="GSS14" s="52"/>
      <c r="GST14" s="52"/>
      <c r="GSU14" s="52"/>
      <c r="GSV14" s="52"/>
      <c r="GSW14" s="52"/>
      <c r="GSX14" s="52"/>
      <c r="GSY14" s="52"/>
      <c r="GSZ14" s="52"/>
      <c r="GTA14" s="52"/>
      <c r="GTB14" s="52"/>
      <c r="GTC14" s="52"/>
      <c r="GTD14" s="52"/>
      <c r="GTE14" s="52"/>
      <c r="GTF14" s="52"/>
      <c r="GTG14" s="52"/>
      <c r="GTH14" s="52"/>
      <c r="GTI14" s="52"/>
      <c r="GTJ14" s="52"/>
      <c r="GTK14" s="52"/>
      <c r="GTL14" s="52"/>
      <c r="GTM14" s="52"/>
      <c r="GTN14" s="52"/>
      <c r="GTO14" s="52"/>
      <c r="GTP14" s="52"/>
      <c r="GTQ14" s="52"/>
      <c r="GTR14" s="52"/>
      <c r="GTS14" s="52"/>
      <c r="GTT14" s="52"/>
      <c r="GTU14" s="52"/>
      <c r="GTV14" s="52"/>
      <c r="GTW14" s="52"/>
      <c r="GTX14" s="52"/>
      <c r="GTY14" s="52"/>
      <c r="GTZ14" s="52"/>
      <c r="GUA14" s="52"/>
      <c r="GUB14" s="52"/>
      <c r="GUC14" s="52"/>
      <c r="GUD14" s="52"/>
      <c r="GUE14" s="52"/>
      <c r="GUF14" s="52"/>
      <c r="GUG14" s="52"/>
      <c r="GUH14" s="52"/>
      <c r="GUI14" s="52"/>
      <c r="GUJ14" s="52"/>
      <c r="GUK14" s="52"/>
      <c r="GUL14" s="52"/>
      <c r="GUM14" s="52"/>
      <c r="GUN14" s="52"/>
      <c r="GUO14" s="52"/>
      <c r="GUP14" s="52"/>
      <c r="GUQ14" s="52"/>
      <c r="GUR14" s="52"/>
      <c r="GUS14" s="52"/>
      <c r="GUT14" s="52"/>
      <c r="GUU14" s="52"/>
      <c r="GUV14" s="52"/>
      <c r="GUW14" s="52"/>
      <c r="GUX14" s="52"/>
      <c r="GUY14" s="52"/>
      <c r="GUZ14" s="52"/>
      <c r="GVA14" s="52"/>
      <c r="GVB14" s="52"/>
      <c r="GVC14" s="52"/>
      <c r="GVD14" s="52"/>
      <c r="GVE14" s="52"/>
      <c r="GVF14" s="52"/>
      <c r="GVG14" s="52"/>
      <c r="GVH14" s="52"/>
      <c r="GVI14" s="52"/>
      <c r="GVJ14" s="52"/>
      <c r="GVK14" s="52"/>
      <c r="GVL14" s="52"/>
      <c r="GVM14" s="52"/>
      <c r="GVN14" s="52"/>
      <c r="GVO14" s="52"/>
      <c r="GVP14" s="52"/>
      <c r="GVQ14" s="52"/>
      <c r="GVR14" s="52"/>
      <c r="GVS14" s="52"/>
      <c r="GVT14" s="52"/>
      <c r="GVU14" s="52"/>
      <c r="GVV14" s="52"/>
      <c r="GVW14" s="52"/>
      <c r="GVX14" s="52"/>
      <c r="GVY14" s="52"/>
      <c r="GVZ14" s="52"/>
      <c r="GWA14" s="52"/>
      <c r="GWB14" s="52"/>
      <c r="GWC14" s="52"/>
      <c r="GWD14" s="52"/>
      <c r="GWE14" s="52"/>
      <c r="GWF14" s="52"/>
      <c r="GWG14" s="52"/>
      <c r="GWH14" s="52"/>
      <c r="GWI14" s="52"/>
      <c r="GWJ14" s="52"/>
      <c r="GWK14" s="52"/>
      <c r="GWL14" s="52"/>
      <c r="GWM14" s="52"/>
      <c r="GWN14" s="52"/>
      <c r="GWO14" s="52"/>
      <c r="GWP14" s="52"/>
      <c r="GWQ14" s="52"/>
      <c r="GWR14" s="52"/>
      <c r="GWS14" s="52"/>
      <c r="GWT14" s="52"/>
      <c r="GWU14" s="52"/>
      <c r="GWV14" s="52"/>
      <c r="GWW14" s="52"/>
      <c r="GWX14" s="52"/>
      <c r="GWY14" s="52"/>
      <c r="GWZ14" s="52"/>
      <c r="GXA14" s="52"/>
      <c r="GXB14" s="52"/>
      <c r="GXC14" s="52"/>
      <c r="GXD14" s="52"/>
      <c r="GXE14" s="52"/>
      <c r="GXF14" s="52"/>
      <c r="GXG14" s="52"/>
      <c r="GXH14" s="52"/>
      <c r="GXI14" s="52"/>
      <c r="GXJ14" s="52"/>
      <c r="GXK14" s="52"/>
      <c r="GXL14" s="52"/>
      <c r="GXM14" s="52"/>
      <c r="GXN14" s="52"/>
      <c r="GXO14" s="52"/>
      <c r="GXP14" s="52"/>
      <c r="GXQ14" s="52"/>
      <c r="GXR14" s="52"/>
      <c r="GXS14" s="52"/>
      <c r="GXT14" s="52"/>
      <c r="GXU14" s="52"/>
      <c r="GXV14" s="52"/>
      <c r="GXW14" s="52"/>
      <c r="GXX14" s="52"/>
      <c r="GXY14" s="52"/>
      <c r="GXZ14" s="52"/>
      <c r="GYA14" s="52"/>
      <c r="GYB14" s="52"/>
      <c r="GYC14" s="52"/>
      <c r="GYD14" s="52"/>
      <c r="GYE14" s="52"/>
      <c r="GYF14" s="52"/>
      <c r="GYG14" s="52"/>
      <c r="GYH14" s="52"/>
      <c r="GYI14" s="52"/>
      <c r="GYJ14" s="52"/>
      <c r="GYK14" s="52"/>
      <c r="GYL14" s="52"/>
      <c r="GYM14" s="52"/>
      <c r="GYN14" s="52"/>
      <c r="GYO14" s="52"/>
      <c r="GYP14" s="52"/>
      <c r="GYQ14" s="52"/>
      <c r="GYR14" s="52"/>
      <c r="GYS14" s="52"/>
      <c r="GYT14" s="52"/>
      <c r="GYU14" s="52"/>
      <c r="GYV14" s="52"/>
      <c r="GYW14" s="52"/>
      <c r="GYX14" s="52"/>
      <c r="GYY14" s="52"/>
      <c r="GYZ14" s="52"/>
      <c r="GZA14" s="52"/>
      <c r="GZB14" s="52"/>
      <c r="GZC14" s="52"/>
      <c r="GZD14" s="52"/>
      <c r="GZE14" s="52"/>
      <c r="GZF14" s="52"/>
      <c r="GZG14" s="52"/>
      <c r="GZH14" s="52"/>
      <c r="GZI14" s="52"/>
      <c r="GZJ14" s="52"/>
      <c r="GZK14" s="52"/>
      <c r="GZL14" s="52"/>
      <c r="GZM14" s="52"/>
      <c r="GZN14" s="52"/>
      <c r="GZO14" s="52"/>
      <c r="GZP14" s="52"/>
      <c r="GZQ14" s="52"/>
      <c r="GZR14" s="52"/>
      <c r="GZS14" s="52"/>
      <c r="GZT14" s="52"/>
      <c r="GZU14" s="52"/>
      <c r="GZV14" s="52"/>
      <c r="GZW14" s="52"/>
      <c r="GZX14" s="52"/>
      <c r="GZY14" s="52"/>
      <c r="GZZ14" s="52"/>
      <c r="HAA14" s="52"/>
      <c r="HAB14" s="52"/>
      <c r="HAC14" s="52"/>
      <c r="HAD14" s="52"/>
      <c r="HAE14" s="52"/>
      <c r="HAF14" s="52"/>
      <c r="HAG14" s="52"/>
      <c r="HAH14" s="52"/>
      <c r="HAI14" s="52"/>
      <c r="HAJ14" s="52"/>
      <c r="HAK14" s="52"/>
      <c r="HAL14" s="52"/>
      <c r="HAM14" s="52"/>
      <c r="HAN14" s="52"/>
      <c r="HAO14" s="52"/>
      <c r="HAP14" s="52"/>
      <c r="HAQ14" s="52"/>
      <c r="HAR14" s="52"/>
      <c r="HAS14" s="52"/>
      <c r="HAT14" s="52"/>
      <c r="HAU14" s="52"/>
      <c r="HAV14" s="52"/>
      <c r="HAW14" s="52"/>
      <c r="HAX14" s="52"/>
      <c r="HAY14" s="52"/>
      <c r="HAZ14" s="52"/>
      <c r="HBA14" s="52"/>
      <c r="HBB14" s="52"/>
      <c r="HBC14" s="52"/>
      <c r="HBD14" s="52"/>
      <c r="HBE14" s="52"/>
      <c r="HBF14" s="52"/>
      <c r="HBG14" s="52"/>
      <c r="HBH14" s="52"/>
      <c r="HBI14" s="52"/>
      <c r="HBJ14" s="52"/>
      <c r="HBK14" s="52"/>
      <c r="HBL14" s="52"/>
      <c r="HBM14" s="52"/>
      <c r="HBN14" s="52"/>
      <c r="HBO14" s="52"/>
      <c r="HBP14" s="52"/>
      <c r="HBQ14" s="52"/>
      <c r="HBR14" s="52"/>
      <c r="HBS14" s="52"/>
      <c r="HBT14" s="52"/>
      <c r="HBU14" s="52"/>
      <c r="HBV14" s="52"/>
      <c r="HBW14" s="52"/>
      <c r="HBX14" s="52"/>
      <c r="HBY14" s="52"/>
      <c r="HBZ14" s="52"/>
      <c r="HCA14" s="52"/>
      <c r="HCB14" s="52"/>
      <c r="HCC14" s="52"/>
      <c r="HCD14" s="52"/>
      <c r="HCE14" s="52"/>
      <c r="HCF14" s="52"/>
      <c r="HCG14" s="52"/>
      <c r="HCH14" s="52"/>
      <c r="HCI14" s="52"/>
      <c r="HCJ14" s="52"/>
      <c r="HCK14" s="52"/>
      <c r="HCL14" s="52"/>
      <c r="HCM14" s="52"/>
      <c r="HCN14" s="52"/>
      <c r="HCO14" s="52"/>
      <c r="HCP14" s="52"/>
      <c r="HCQ14" s="52"/>
      <c r="HCR14" s="52"/>
      <c r="HCS14" s="52"/>
      <c r="HCT14" s="52"/>
      <c r="HCU14" s="52"/>
      <c r="HCV14" s="52"/>
      <c r="HCW14" s="52"/>
      <c r="HCX14" s="52"/>
      <c r="HCY14" s="52"/>
      <c r="HCZ14" s="52"/>
      <c r="HDA14" s="52"/>
      <c r="HDB14" s="52"/>
      <c r="HDC14" s="52"/>
      <c r="HDD14" s="52"/>
      <c r="HDE14" s="52"/>
      <c r="HDF14" s="52"/>
      <c r="HDG14" s="52"/>
      <c r="HDH14" s="52"/>
      <c r="HDI14" s="52"/>
      <c r="HDJ14" s="52"/>
      <c r="HDK14" s="52"/>
      <c r="HDL14" s="52"/>
      <c r="HDM14" s="52"/>
      <c r="HDN14" s="52"/>
      <c r="HDO14" s="52"/>
      <c r="HDP14" s="52"/>
      <c r="HDQ14" s="52"/>
      <c r="HDR14" s="52"/>
      <c r="HDS14" s="52"/>
      <c r="HDT14" s="52"/>
      <c r="HDU14" s="52"/>
      <c r="HDV14" s="52"/>
      <c r="HDW14" s="52"/>
      <c r="HDX14" s="52"/>
      <c r="HDY14" s="52"/>
      <c r="HDZ14" s="52"/>
      <c r="HEA14" s="52"/>
      <c r="HEB14" s="52"/>
      <c r="HEC14" s="52"/>
      <c r="HED14" s="52"/>
      <c r="HEE14" s="52"/>
      <c r="HEF14" s="52"/>
      <c r="HEG14" s="52"/>
      <c r="HEH14" s="52"/>
      <c r="HEI14" s="52"/>
      <c r="HEJ14" s="52"/>
      <c r="HEK14" s="52"/>
      <c r="HEL14" s="52"/>
      <c r="HEM14" s="52"/>
      <c r="HEN14" s="52"/>
      <c r="HEO14" s="52"/>
      <c r="HEP14" s="52"/>
      <c r="HEQ14" s="52"/>
      <c r="HER14" s="52"/>
      <c r="HES14" s="52"/>
      <c r="HET14" s="52"/>
      <c r="HEU14" s="52"/>
      <c r="HEV14" s="52"/>
      <c r="HEW14" s="52"/>
      <c r="HEX14" s="52"/>
      <c r="HEY14" s="52"/>
      <c r="HEZ14" s="52"/>
      <c r="HFA14" s="52"/>
      <c r="HFB14" s="52"/>
      <c r="HFC14" s="52"/>
      <c r="HFD14" s="52"/>
      <c r="HFE14" s="52"/>
      <c r="HFF14" s="52"/>
      <c r="HFG14" s="52"/>
      <c r="HFH14" s="52"/>
      <c r="HFI14" s="52"/>
      <c r="HFJ14" s="52"/>
      <c r="HFK14" s="52"/>
      <c r="HFL14" s="52"/>
      <c r="HFM14" s="52"/>
      <c r="HFN14" s="52"/>
      <c r="HFO14" s="52"/>
      <c r="HFP14" s="52"/>
      <c r="HFQ14" s="52"/>
      <c r="HFR14" s="52"/>
      <c r="HFS14" s="52"/>
      <c r="HFT14" s="52"/>
      <c r="HFU14" s="52"/>
      <c r="HFV14" s="52"/>
      <c r="HFW14" s="52"/>
      <c r="HFX14" s="52"/>
      <c r="HFY14" s="52"/>
      <c r="HFZ14" s="52"/>
      <c r="HGA14" s="52"/>
      <c r="HGB14" s="52"/>
      <c r="HGC14" s="52"/>
      <c r="HGD14" s="52"/>
      <c r="HGE14" s="52"/>
      <c r="HGF14" s="52"/>
      <c r="HGG14" s="52"/>
      <c r="HGH14" s="52"/>
      <c r="HGI14" s="52"/>
      <c r="HGJ14" s="52"/>
      <c r="HGK14" s="52"/>
      <c r="HGL14" s="52"/>
      <c r="HGM14" s="52"/>
      <c r="HGN14" s="52"/>
      <c r="HGO14" s="52"/>
      <c r="HGP14" s="52"/>
      <c r="HGQ14" s="52"/>
      <c r="HGR14" s="52"/>
      <c r="HGS14" s="52"/>
      <c r="HGT14" s="52"/>
      <c r="HGU14" s="52"/>
      <c r="HGV14" s="52"/>
      <c r="HGW14" s="52"/>
      <c r="HGX14" s="52"/>
      <c r="HGY14" s="52"/>
      <c r="HGZ14" s="52"/>
      <c r="HHA14" s="52"/>
      <c r="HHB14" s="52"/>
      <c r="HHC14" s="52"/>
      <c r="HHD14" s="52"/>
      <c r="HHE14" s="52"/>
      <c r="HHF14" s="52"/>
      <c r="HHG14" s="52"/>
      <c r="HHH14" s="52"/>
      <c r="HHI14" s="52"/>
      <c r="HHJ14" s="52"/>
      <c r="HHK14" s="52"/>
      <c r="HHL14" s="52"/>
      <c r="HHM14" s="52"/>
      <c r="HHN14" s="52"/>
      <c r="HHO14" s="52"/>
      <c r="HHP14" s="52"/>
      <c r="HHQ14" s="52"/>
      <c r="HHR14" s="52"/>
      <c r="HHS14" s="52"/>
      <c r="HHT14" s="52"/>
      <c r="HHU14" s="52"/>
      <c r="HHV14" s="52"/>
      <c r="HHW14" s="52"/>
      <c r="HHX14" s="52"/>
      <c r="HHY14" s="52"/>
      <c r="HHZ14" s="52"/>
      <c r="HIA14" s="52"/>
      <c r="HIB14" s="52"/>
      <c r="HIC14" s="52"/>
      <c r="HID14" s="52"/>
      <c r="HIE14" s="52"/>
      <c r="HIF14" s="52"/>
      <c r="HIG14" s="52"/>
      <c r="HIH14" s="52"/>
      <c r="HII14" s="52"/>
      <c r="HIJ14" s="52"/>
      <c r="HIK14" s="52"/>
      <c r="HIL14" s="52"/>
      <c r="HIM14" s="52"/>
      <c r="HIN14" s="52"/>
      <c r="HIO14" s="52"/>
      <c r="HIP14" s="52"/>
      <c r="HIQ14" s="52"/>
      <c r="HIR14" s="52"/>
      <c r="HIS14" s="52"/>
      <c r="HIT14" s="52"/>
      <c r="HIU14" s="52"/>
      <c r="HIV14" s="52"/>
      <c r="HIW14" s="52"/>
      <c r="HIX14" s="52"/>
      <c r="HIY14" s="52"/>
      <c r="HIZ14" s="52"/>
      <c r="HJA14" s="52"/>
      <c r="HJB14" s="52"/>
      <c r="HJC14" s="52"/>
      <c r="HJD14" s="52"/>
      <c r="HJE14" s="52"/>
      <c r="HJF14" s="52"/>
      <c r="HJG14" s="52"/>
      <c r="HJH14" s="52"/>
      <c r="HJI14" s="52"/>
      <c r="HJJ14" s="52"/>
      <c r="HJK14" s="52"/>
      <c r="HJL14" s="52"/>
      <c r="HJM14" s="52"/>
      <c r="HJN14" s="52"/>
      <c r="HJO14" s="52"/>
      <c r="HJP14" s="52"/>
      <c r="HJQ14" s="52"/>
      <c r="HJR14" s="52"/>
      <c r="HJS14" s="52"/>
      <c r="HJT14" s="52"/>
      <c r="HJU14" s="52"/>
      <c r="HJV14" s="52"/>
      <c r="HJW14" s="52"/>
      <c r="HJX14" s="52"/>
      <c r="HJY14" s="52"/>
      <c r="HJZ14" s="52"/>
      <c r="HKA14" s="52"/>
      <c r="HKB14" s="52"/>
      <c r="HKC14" s="52"/>
      <c r="HKD14" s="52"/>
      <c r="HKE14" s="52"/>
      <c r="HKF14" s="52"/>
      <c r="HKG14" s="52"/>
      <c r="HKH14" s="52"/>
      <c r="HKI14" s="52"/>
      <c r="HKJ14" s="52"/>
      <c r="HKK14" s="52"/>
      <c r="HKL14" s="52"/>
      <c r="HKM14" s="52"/>
      <c r="HKN14" s="52"/>
      <c r="HKO14" s="52"/>
      <c r="HKP14" s="52"/>
      <c r="HKQ14" s="52"/>
      <c r="HKR14" s="52"/>
      <c r="HKS14" s="52"/>
      <c r="HKT14" s="52"/>
      <c r="HKU14" s="52"/>
      <c r="HKV14" s="52"/>
      <c r="HKW14" s="52"/>
      <c r="HKX14" s="52"/>
      <c r="HKY14" s="52"/>
      <c r="HKZ14" s="52"/>
      <c r="HLA14" s="52"/>
      <c r="HLB14" s="52"/>
      <c r="HLC14" s="52"/>
      <c r="HLD14" s="52"/>
      <c r="HLE14" s="52"/>
      <c r="HLF14" s="52"/>
      <c r="HLG14" s="52"/>
      <c r="HLH14" s="52"/>
      <c r="HLI14" s="52"/>
      <c r="HLJ14" s="52"/>
      <c r="HLK14" s="52"/>
      <c r="HLL14" s="52"/>
      <c r="HLM14" s="52"/>
      <c r="HLN14" s="52"/>
      <c r="HLO14" s="52"/>
      <c r="HLP14" s="52"/>
      <c r="HLQ14" s="52"/>
      <c r="HLR14" s="52"/>
      <c r="HLS14" s="52"/>
      <c r="HLT14" s="52"/>
      <c r="HLU14" s="52"/>
      <c r="HLV14" s="52"/>
      <c r="HLW14" s="52"/>
      <c r="HLX14" s="52"/>
      <c r="HLY14" s="52"/>
      <c r="HLZ14" s="52"/>
      <c r="HMA14" s="52"/>
      <c r="HMB14" s="52"/>
      <c r="HMC14" s="52"/>
      <c r="HMD14" s="52"/>
      <c r="HME14" s="52"/>
      <c r="HMF14" s="52"/>
      <c r="HMG14" s="52"/>
      <c r="HMH14" s="52"/>
      <c r="HMI14" s="52"/>
      <c r="HMJ14" s="52"/>
      <c r="HMK14" s="52"/>
      <c r="HML14" s="52"/>
      <c r="HMM14" s="52"/>
      <c r="HMN14" s="52"/>
      <c r="HMO14" s="52"/>
      <c r="HMP14" s="52"/>
      <c r="HMQ14" s="52"/>
      <c r="HMR14" s="52"/>
      <c r="HMS14" s="52"/>
      <c r="HMT14" s="52"/>
      <c r="HMU14" s="52"/>
      <c r="HMV14" s="52"/>
      <c r="HMW14" s="52"/>
      <c r="HMX14" s="52"/>
      <c r="HMY14" s="52"/>
      <c r="HMZ14" s="52"/>
      <c r="HNA14" s="52"/>
      <c r="HNB14" s="52"/>
      <c r="HNC14" s="52"/>
      <c r="HND14" s="52"/>
      <c r="HNE14" s="52"/>
      <c r="HNF14" s="52"/>
      <c r="HNG14" s="52"/>
      <c r="HNH14" s="52"/>
      <c r="HNI14" s="52"/>
      <c r="HNJ14" s="52"/>
      <c r="HNK14" s="52"/>
      <c r="HNL14" s="52"/>
      <c r="HNM14" s="52"/>
      <c r="HNN14" s="52"/>
      <c r="HNO14" s="52"/>
      <c r="HNP14" s="52"/>
      <c r="HNQ14" s="52"/>
      <c r="HNR14" s="52"/>
      <c r="HNS14" s="52"/>
      <c r="HNT14" s="52"/>
      <c r="HNU14" s="52"/>
      <c r="HNV14" s="52"/>
      <c r="HNW14" s="52"/>
      <c r="HNX14" s="52"/>
      <c r="HNY14" s="52"/>
      <c r="HNZ14" s="52"/>
      <c r="HOA14" s="52"/>
      <c r="HOB14" s="52"/>
      <c r="HOC14" s="52"/>
      <c r="HOD14" s="52"/>
      <c r="HOE14" s="52"/>
      <c r="HOF14" s="52"/>
      <c r="HOG14" s="52"/>
      <c r="HOH14" s="52"/>
      <c r="HOI14" s="52"/>
      <c r="HOJ14" s="52"/>
      <c r="HOK14" s="52"/>
      <c r="HOL14" s="52"/>
      <c r="HOM14" s="52"/>
      <c r="HON14" s="52"/>
      <c r="HOO14" s="52"/>
      <c r="HOP14" s="52"/>
      <c r="HOQ14" s="52"/>
      <c r="HOR14" s="52"/>
      <c r="HOS14" s="52"/>
      <c r="HOT14" s="52"/>
      <c r="HOU14" s="52"/>
      <c r="HOV14" s="52"/>
      <c r="HOW14" s="52"/>
      <c r="HOX14" s="52"/>
      <c r="HOY14" s="52"/>
      <c r="HOZ14" s="52"/>
      <c r="HPA14" s="52"/>
      <c r="HPB14" s="52"/>
      <c r="HPC14" s="52"/>
      <c r="HPD14" s="52"/>
      <c r="HPE14" s="52"/>
      <c r="HPF14" s="52"/>
      <c r="HPG14" s="52"/>
      <c r="HPH14" s="52"/>
      <c r="HPI14" s="52"/>
      <c r="HPJ14" s="52"/>
      <c r="HPK14" s="52"/>
      <c r="HPL14" s="52"/>
      <c r="HPM14" s="52"/>
      <c r="HPN14" s="52"/>
      <c r="HPO14" s="52"/>
      <c r="HPP14" s="52"/>
      <c r="HPQ14" s="52"/>
      <c r="HPR14" s="52"/>
      <c r="HPS14" s="52"/>
      <c r="HPT14" s="52"/>
      <c r="HPU14" s="52"/>
      <c r="HPV14" s="52"/>
      <c r="HPW14" s="52"/>
      <c r="HPX14" s="52"/>
      <c r="HPY14" s="52"/>
      <c r="HPZ14" s="52"/>
      <c r="HQA14" s="52"/>
      <c r="HQB14" s="52"/>
      <c r="HQC14" s="52"/>
      <c r="HQD14" s="52"/>
      <c r="HQE14" s="52"/>
      <c r="HQF14" s="52"/>
      <c r="HQG14" s="52"/>
      <c r="HQH14" s="52"/>
      <c r="HQI14" s="52"/>
      <c r="HQJ14" s="52"/>
      <c r="HQK14" s="52"/>
      <c r="HQL14" s="52"/>
      <c r="HQM14" s="52"/>
      <c r="HQN14" s="52"/>
      <c r="HQO14" s="52"/>
      <c r="HQP14" s="52"/>
      <c r="HQQ14" s="52"/>
      <c r="HQR14" s="52"/>
      <c r="HQS14" s="52"/>
      <c r="HQT14" s="52"/>
      <c r="HQU14" s="52"/>
      <c r="HQV14" s="52"/>
      <c r="HQW14" s="52"/>
      <c r="HQX14" s="52"/>
      <c r="HQY14" s="52"/>
      <c r="HQZ14" s="52"/>
      <c r="HRA14" s="52"/>
      <c r="HRB14" s="52"/>
      <c r="HRC14" s="52"/>
      <c r="HRD14" s="52"/>
      <c r="HRE14" s="52"/>
      <c r="HRF14" s="52"/>
      <c r="HRG14" s="52"/>
      <c r="HRH14" s="52"/>
      <c r="HRI14" s="52"/>
      <c r="HRJ14" s="52"/>
      <c r="HRK14" s="52"/>
      <c r="HRL14" s="52"/>
      <c r="HRM14" s="52"/>
      <c r="HRN14" s="52"/>
      <c r="HRO14" s="52"/>
      <c r="HRP14" s="52"/>
      <c r="HRQ14" s="52"/>
      <c r="HRR14" s="52"/>
      <c r="HRS14" s="52"/>
      <c r="HRT14" s="52"/>
      <c r="HRU14" s="52"/>
      <c r="HRV14" s="52"/>
      <c r="HRW14" s="52"/>
      <c r="HRX14" s="52"/>
      <c r="HRY14" s="52"/>
      <c r="HRZ14" s="52"/>
      <c r="HSA14" s="52"/>
      <c r="HSB14" s="52"/>
      <c r="HSC14" s="52"/>
      <c r="HSD14" s="52"/>
      <c r="HSE14" s="52"/>
      <c r="HSF14" s="52"/>
      <c r="HSG14" s="52"/>
      <c r="HSH14" s="52"/>
      <c r="HSI14" s="52"/>
      <c r="HSJ14" s="52"/>
      <c r="HSK14" s="52"/>
      <c r="HSL14" s="52"/>
      <c r="HSM14" s="52"/>
      <c r="HSN14" s="52"/>
      <c r="HSO14" s="52"/>
      <c r="HSP14" s="52"/>
      <c r="HSQ14" s="52"/>
      <c r="HSR14" s="52"/>
      <c r="HSS14" s="52"/>
      <c r="HST14" s="52"/>
      <c r="HSU14" s="52"/>
      <c r="HSV14" s="52"/>
      <c r="HSW14" s="52"/>
      <c r="HSX14" s="52"/>
      <c r="HSY14" s="52"/>
      <c r="HSZ14" s="52"/>
      <c r="HTA14" s="52"/>
      <c r="HTB14" s="52"/>
      <c r="HTC14" s="52"/>
      <c r="HTD14" s="52"/>
      <c r="HTE14" s="52"/>
      <c r="HTF14" s="52"/>
      <c r="HTG14" s="52"/>
      <c r="HTH14" s="52"/>
      <c r="HTI14" s="52"/>
      <c r="HTJ14" s="52"/>
      <c r="HTK14" s="52"/>
      <c r="HTL14" s="52"/>
      <c r="HTM14" s="52"/>
      <c r="HTN14" s="52"/>
      <c r="HTO14" s="52"/>
      <c r="HTP14" s="52"/>
      <c r="HTQ14" s="52"/>
      <c r="HTR14" s="52"/>
      <c r="HTS14" s="52"/>
      <c r="HTT14" s="52"/>
      <c r="HTU14" s="52"/>
      <c r="HTV14" s="52"/>
      <c r="HTW14" s="52"/>
      <c r="HTX14" s="52"/>
      <c r="HTY14" s="52"/>
      <c r="HTZ14" s="52"/>
      <c r="HUA14" s="52"/>
      <c r="HUB14" s="52"/>
      <c r="HUC14" s="52"/>
      <c r="HUD14" s="52"/>
      <c r="HUE14" s="52"/>
      <c r="HUF14" s="52"/>
      <c r="HUG14" s="52"/>
      <c r="HUH14" s="52"/>
      <c r="HUI14" s="52"/>
      <c r="HUJ14" s="52"/>
      <c r="HUK14" s="52"/>
      <c r="HUL14" s="52"/>
      <c r="HUM14" s="52"/>
      <c r="HUN14" s="52"/>
      <c r="HUO14" s="52"/>
      <c r="HUP14" s="52"/>
      <c r="HUQ14" s="52"/>
      <c r="HUR14" s="52"/>
      <c r="HUS14" s="52"/>
      <c r="HUT14" s="52"/>
      <c r="HUU14" s="52"/>
      <c r="HUV14" s="52"/>
      <c r="HUW14" s="52"/>
      <c r="HUX14" s="52"/>
      <c r="HUY14" s="52"/>
      <c r="HUZ14" s="52"/>
      <c r="HVA14" s="52"/>
      <c r="HVB14" s="52"/>
      <c r="HVC14" s="52"/>
      <c r="HVD14" s="52"/>
      <c r="HVE14" s="52"/>
      <c r="HVF14" s="52"/>
      <c r="HVG14" s="52"/>
      <c r="HVH14" s="52"/>
      <c r="HVI14" s="52"/>
      <c r="HVJ14" s="52"/>
      <c r="HVK14" s="52"/>
      <c r="HVL14" s="52"/>
      <c r="HVM14" s="52"/>
      <c r="HVN14" s="52"/>
      <c r="HVO14" s="52"/>
      <c r="HVP14" s="52"/>
      <c r="HVQ14" s="52"/>
      <c r="HVR14" s="52"/>
      <c r="HVS14" s="52"/>
      <c r="HVT14" s="52"/>
      <c r="HVU14" s="52"/>
      <c r="HVV14" s="52"/>
      <c r="HVW14" s="52"/>
      <c r="HVX14" s="52"/>
      <c r="HVY14" s="52"/>
      <c r="HVZ14" s="52"/>
      <c r="HWA14" s="52"/>
      <c r="HWB14" s="52"/>
      <c r="HWC14" s="52"/>
      <c r="HWD14" s="52"/>
      <c r="HWE14" s="52"/>
      <c r="HWF14" s="52"/>
      <c r="HWG14" s="52"/>
      <c r="HWH14" s="52"/>
      <c r="HWI14" s="52"/>
      <c r="HWJ14" s="52"/>
      <c r="HWK14" s="52"/>
      <c r="HWL14" s="52"/>
      <c r="HWM14" s="52"/>
      <c r="HWN14" s="52"/>
      <c r="HWO14" s="52"/>
      <c r="HWP14" s="52"/>
      <c r="HWQ14" s="52"/>
      <c r="HWR14" s="52"/>
      <c r="HWS14" s="52"/>
      <c r="HWT14" s="52"/>
      <c r="HWU14" s="52"/>
      <c r="HWV14" s="52"/>
      <c r="HWW14" s="52"/>
      <c r="HWX14" s="52"/>
      <c r="HWY14" s="52"/>
      <c r="HWZ14" s="52"/>
      <c r="HXA14" s="52"/>
      <c r="HXB14" s="52"/>
      <c r="HXC14" s="52"/>
      <c r="HXD14" s="52"/>
      <c r="HXE14" s="52"/>
      <c r="HXF14" s="52"/>
      <c r="HXG14" s="52"/>
      <c r="HXH14" s="52"/>
      <c r="HXI14" s="52"/>
      <c r="HXJ14" s="52"/>
      <c r="HXK14" s="52"/>
      <c r="HXL14" s="52"/>
      <c r="HXM14" s="52"/>
      <c r="HXN14" s="52"/>
      <c r="HXO14" s="52"/>
      <c r="HXP14" s="52"/>
      <c r="HXQ14" s="52"/>
      <c r="HXR14" s="52"/>
      <c r="HXS14" s="52"/>
      <c r="HXT14" s="52"/>
      <c r="HXU14" s="52"/>
      <c r="HXV14" s="52"/>
      <c r="HXW14" s="52"/>
      <c r="HXX14" s="52"/>
      <c r="HXY14" s="52"/>
      <c r="HXZ14" s="52"/>
      <c r="HYA14" s="52"/>
      <c r="HYB14" s="52"/>
      <c r="HYC14" s="52"/>
      <c r="HYD14" s="52"/>
      <c r="HYE14" s="52"/>
      <c r="HYF14" s="52"/>
      <c r="HYG14" s="52"/>
      <c r="HYH14" s="52"/>
      <c r="HYI14" s="52"/>
      <c r="HYJ14" s="52"/>
      <c r="HYK14" s="52"/>
      <c r="HYL14" s="52"/>
      <c r="HYM14" s="52"/>
      <c r="HYN14" s="52"/>
      <c r="HYO14" s="52"/>
      <c r="HYP14" s="52"/>
      <c r="HYQ14" s="52"/>
      <c r="HYR14" s="52"/>
      <c r="HYS14" s="52"/>
      <c r="HYT14" s="52"/>
      <c r="HYU14" s="52"/>
      <c r="HYV14" s="52"/>
      <c r="HYW14" s="52"/>
      <c r="HYX14" s="52"/>
      <c r="HYY14" s="52"/>
      <c r="HYZ14" s="52"/>
      <c r="HZA14" s="52"/>
      <c r="HZB14" s="52"/>
      <c r="HZC14" s="52"/>
      <c r="HZD14" s="52"/>
      <c r="HZE14" s="52"/>
      <c r="HZF14" s="52"/>
      <c r="HZG14" s="52"/>
      <c r="HZH14" s="52"/>
      <c r="HZI14" s="52"/>
      <c r="HZJ14" s="52"/>
      <c r="HZK14" s="52"/>
      <c r="HZL14" s="52"/>
      <c r="HZM14" s="52"/>
      <c r="HZN14" s="52"/>
      <c r="HZO14" s="52"/>
      <c r="HZP14" s="52"/>
      <c r="HZQ14" s="52"/>
      <c r="HZR14" s="52"/>
      <c r="HZS14" s="52"/>
      <c r="HZT14" s="52"/>
      <c r="HZU14" s="52"/>
      <c r="HZV14" s="52"/>
      <c r="HZW14" s="52"/>
      <c r="HZX14" s="52"/>
      <c r="HZY14" s="52"/>
      <c r="HZZ14" s="52"/>
      <c r="IAA14" s="52"/>
      <c r="IAB14" s="52"/>
      <c r="IAC14" s="52"/>
      <c r="IAD14" s="52"/>
      <c r="IAE14" s="52"/>
      <c r="IAF14" s="52"/>
      <c r="IAG14" s="52"/>
      <c r="IAH14" s="52"/>
      <c r="IAI14" s="52"/>
      <c r="IAJ14" s="52"/>
      <c r="IAK14" s="52"/>
      <c r="IAL14" s="52"/>
      <c r="IAM14" s="52"/>
      <c r="IAN14" s="52"/>
      <c r="IAO14" s="52"/>
      <c r="IAP14" s="52"/>
      <c r="IAQ14" s="52"/>
      <c r="IAR14" s="52"/>
      <c r="IAS14" s="52"/>
      <c r="IAT14" s="52"/>
      <c r="IAU14" s="52"/>
      <c r="IAV14" s="52"/>
      <c r="IAW14" s="52"/>
      <c r="IAX14" s="52"/>
      <c r="IAY14" s="52"/>
      <c r="IAZ14" s="52"/>
      <c r="IBA14" s="52"/>
      <c r="IBB14" s="52"/>
      <c r="IBC14" s="52"/>
      <c r="IBD14" s="52"/>
      <c r="IBE14" s="52"/>
      <c r="IBF14" s="52"/>
      <c r="IBG14" s="52"/>
      <c r="IBH14" s="52"/>
      <c r="IBI14" s="52"/>
      <c r="IBJ14" s="52"/>
      <c r="IBK14" s="52"/>
      <c r="IBL14" s="52"/>
      <c r="IBM14" s="52"/>
      <c r="IBN14" s="52"/>
      <c r="IBO14" s="52"/>
      <c r="IBP14" s="52"/>
      <c r="IBQ14" s="52"/>
      <c r="IBR14" s="52"/>
      <c r="IBS14" s="52"/>
      <c r="IBT14" s="52"/>
      <c r="IBU14" s="52"/>
      <c r="IBV14" s="52"/>
      <c r="IBW14" s="52"/>
      <c r="IBX14" s="52"/>
      <c r="IBY14" s="52"/>
      <c r="IBZ14" s="52"/>
      <c r="ICA14" s="52"/>
      <c r="ICB14" s="52"/>
      <c r="ICC14" s="52"/>
      <c r="ICD14" s="52"/>
      <c r="ICE14" s="52"/>
      <c r="ICF14" s="52"/>
      <c r="ICG14" s="52"/>
      <c r="ICH14" s="52"/>
      <c r="ICI14" s="52"/>
      <c r="ICJ14" s="52"/>
      <c r="ICK14" s="52"/>
      <c r="ICL14" s="52"/>
      <c r="ICM14" s="52"/>
      <c r="ICN14" s="52"/>
      <c r="ICO14" s="52"/>
      <c r="ICP14" s="52"/>
      <c r="ICQ14" s="52"/>
      <c r="ICR14" s="52"/>
      <c r="ICS14" s="52"/>
      <c r="ICT14" s="52"/>
      <c r="ICU14" s="52"/>
      <c r="ICV14" s="52"/>
      <c r="ICW14" s="52"/>
      <c r="ICX14" s="52"/>
      <c r="ICY14" s="52"/>
      <c r="ICZ14" s="52"/>
      <c r="IDA14" s="52"/>
      <c r="IDB14" s="52"/>
      <c r="IDC14" s="52"/>
      <c r="IDD14" s="52"/>
      <c r="IDE14" s="52"/>
      <c r="IDF14" s="52"/>
      <c r="IDG14" s="52"/>
      <c r="IDH14" s="52"/>
      <c r="IDI14" s="52"/>
      <c r="IDJ14" s="52"/>
      <c r="IDK14" s="52"/>
      <c r="IDL14" s="52"/>
      <c r="IDM14" s="52"/>
      <c r="IDN14" s="52"/>
      <c r="IDO14" s="52"/>
      <c r="IDP14" s="52"/>
      <c r="IDQ14" s="52"/>
      <c r="IDR14" s="52"/>
      <c r="IDS14" s="52"/>
      <c r="IDT14" s="52"/>
      <c r="IDU14" s="52"/>
      <c r="IDV14" s="52"/>
      <c r="IDW14" s="52"/>
      <c r="IDX14" s="52"/>
      <c r="IDY14" s="52"/>
      <c r="IDZ14" s="52"/>
      <c r="IEA14" s="52"/>
      <c r="IEB14" s="52"/>
      <c r="IEC14" s="52"/>
      <c r="IED14" s="52"/>
      <c r="IEE14" s="52"/>
      <c r="IEF14" s="52"/>
      <c r="IEG14" s="52"/>
      <c r="IEH14" s="52"/>
      <c r="IEI14" s="52"/>
      <c r="IEJ14" s="52"/>
      <c r="IEK14" s="52"/>
      <c r="IEL14" s="52"/>
      <c r="IEM14" s="52"/>
      <c r="IEN14" s="52"/>
      <c r="IEO14" s="52"/>
      <c r="IEP14" s="52"/>
      <c r="IEQ14" s="52"/>
      <c r="IER14" s="52"/>
      <c r="IES14" s="52"/>
      <c r="IET14" s="52"/>
      <c r="IEU14" s="52"/>
      <c r="IEV14" s="52"/>
      <c r="IEW14" s="52"/>
      <c r="IEX14" s="52"/>
      <c r="IEY14" s="52"/>
      <c r="IEZ14" s="52"/>
      <c r="IFA14" s="52"/>
      <c r="IFB14" s="52"/>
      <c r="IFC14" s="52"/>
      <c r="IFD14" s="52"/>
      <c r="IFE14" s="52"/>
      <c r="IFF14" s="52"/>
      <c r="IFG14" s="52"/>
      <c r="IFH14" s="52"/>
      <c r="IFI14" s="52"/>
      <c r="IFJ14" s="52"/>
      <c r="IFK14" s="52"/>
      <c r="IFL14" s="52"/>
      <c r="IFM14" s="52"/>
      <c r="IFN14" s="52"/>
      <c r="IFO14" s="52"/>
      <c r="IFP14" s="52"/>
      <c r="IFQ14" s="52"/>
      <c r="IFR14" s="52"/>
      <c r="IFS14" s="52"/>
      <c r="IFT14" s="52"/>
      <c r="IFU14" s="52"/>
      <c r="IFV14" s="52"/>
      <c r="IFW14" s="52"/>
      <c r="IFX14" s="52"/>
      <c r="IFY14" s="52"/>
      <c r="IFZ14" s="52"/>
      <c r="IGA14" s="52"/>
      <c r="IGB14" s="52"/>
      <c r="IGC14" s="52"/>
      <c r="IGD14" s="52"/>
      <c r="IGE14" s="52"/>
      <c r="IGF14" s="52"/>
      <c r="IGG14" s="52"/>
      <c r="IGH14" s="52"/>
      <c r="IGI14" s="52"/>
      <c r="IGJ14" s="52"/>
      <c r="IGK14" s="52"/>
      <c r="IGL14" s="52"/>
      <c r="IGM14" s="52"/>
      <c r="IGN14" s="52"/>
      <c r="IGO14" s="52"/>
      <c r="IGP14" s="52"/>
      <c r="IGQ14" s="52"/>
      <c r="IGR14" s="52"/>
      <c r="IGS14" s="52"/>
      <c r="IGT14" s="52"/>
      <c r="IGU14" s="52"/>
      <c r="IGV14" s="52"/>
      <c r="IGW14" s="52"/>
      <c r="IGX14" s="52"/>
      <c r="IGY14" s="52"/>
      <c r="IGZ14" s="52"/>
      <c r="IHA14" s="52"/>
      <c r="IHB14" s="52"/>
      <c r="IHC14" s="52"/>
      <c r="IHD14" s="52"/>
      <c r="IHE14" s="52"/>
      <c r="IHF14" s="52"/>
      <c r="IHG14" s="52"/>
      <c r="IHH14" s="52"/>
      <c r="IHI14" s="52"/>
      <c r="IHJ14" s="52"/>
      <c r="IHK14" s="52"/>
      <c r="IHL14" s="52"/>
      <c r="IHM14" s="52"/>
      <c r="IHN14" s="52"/>
      <c r="IHO14" s="52"/>
      <c r="IHP14" s="52"/>
      <c r="IHQ14" s="52"/>
      <c r="IHR14" s="52"/>
      <c r="IHS14" s="52"/>
      <c r="IHT14" s="52"/>
      <c r="IHU14" s="52"/>
      <c r="IHV14" s="52"/>
      <c r="IHW14" s="52"/>
      <c r="IHX14" s="52"/>
      <c r="IHY14" s="52"/>
      <c r="IHZ14" s="52"/>
      <c r="IIA14" s="52"/>
      <c r="IIB14" s="52"/>
      <c r="IIC14" s="52"/>
      <c r="IID14" s="52"/>
      <c r="IIE14" s="52"/>
      <c r="IIF14" s="52"/>
      <c r="IIG14" s="52"/>
      <c r="IIH14" s="52"/>
      <c r="III14" s="52"/>
      <c r="IIJ14" s="52"/>
      <c r="IIK14" s="52"/>
      <c r="IIL14" s="52"/>
      <c r="IIM14" s="52"/>
      <c r="IIN14" s="52"/>
      <c r="IIO14" s="52"/>
      <c r="IIP14" s="52"/>
      <c r="IIQ14" s="52"/>
      <c r="IIR14" s="52"/>
      <c r="IIS14" s="52"/>
      <c r="IIT14" s="52"/>
      <c r="IIU14" s="52"/>
      <c r="IIV14" s="52"/>
      <c r="IIW14" s="52"/>
      <c r="IIX14" s="52"/>
      <c r="IIY14" s="52"/>
      <c r="IIZ14" s="52"/>
      <c r="IJA14" s="52"/>
      <c r="IJB14" s="52"/>
      <c r="IJC14" s="52"/>
      <c r="IJD14" s="52"/>
      <c r="IJE14" s="52"/>
      <c r="IJF14" s="52"/>
      <c r="IJG14" s="52"/>
      <c r="IJH14" s="52"/>
      <c r="IJI14" s="52"/>
      <c r="IJJ14" s="52"/>
      <c r="IJK14" s="52"/>
      <c r="IJL14" s="52"/>
      <c r="IJM14" s="52"/>
      <c r="IJN14" s="52"/>
      <c r="IJO14" s="52"/>
      <c r="IJP14" s="52"/>
      <c r="IJQ14" s="52"/>
      <c r="IJR14" s="52"/>
      <c r="IJS14" s="52"/>
      <c r="IJT14" s="52"/>
      <c r="IJU14" s="52"/>
      <c r="IJV14" s="52"/>
      <c r="IJW14" s="52"/>
      <c r="IJX14" s="52"/>
      <c r="IJY14" s="52"/>
      <c r="IJZ14" s="52"/>
      <c r="IKA14" s="52"/>
      <c r="IKB14" s="52"/>
      <c r="IKC14" s="52"/>
      <c r="IKD14" s="52"/>
      <c r="IKE14" s="52"/>
      <c r="IKF14" s="52"/>
      <c r="IKG14" s="52"/>
      <c r="IKH14" s="52"/>
      <c r="IKI14" s="52"/>
      <c r="IKJ14" s="52"/>
      <c r="IKK14" s="52"/>
      <c r="IKL14" s="52"/>
      <c r="IKM14" s="52"/>
      <c r="IKN14" s="52"/>
      <c r="IKO14" s="52"/>
      <c r="IKP14" s="52"/>
      <c r="IKQ14" s="52"/>
      <c r="IKR14" s="52"/>
      <c r="IKS14" s="52"/>
      <c r="IKT14" s="52"/>
      <c r="IKU14" s="52"/>
      <c r="IKV14" s="52"/>
      <c r="IKW14" s="52"/>
      <c r="IKX14" s="52"/>
      <c r="IKY14" s="52"/>
      <c r="IKZ14" s="52"/>
      <c r="ILA14" s="52"/>
      <c r="ILB14" s="52"/>
      <c r="ILC14" s="52"/>
      <c r="ILD14" s="52"/>
      <c r="ILE14" s="52"/>
      <c r="ILF14" s="52"/>
      <c r="ILG14" s="52"/>
      <c r="ILH14" s="52"/>
      <c r="ILI14" s="52"/>
      <c r="ILJ14" s="52"/>
      <c r="ILK14" s="52"/>
      <c r="ILL14" s="52"/>
      <c r="ILM14" s="52"/>
      <c r="ILN14" s="52"/>
      <c r="ILO14" s="52"/>
      <c r="ILP14" s="52"/>
      <c r="ILQ14" s="52"/>
      <c r="ILR14" s="52"/>
      <c r="ILS14" s="52"/>
      <c r="ILT14" s="52"/>
      <c r="ILU14" s="52"/>
      <c r="ILV14" s="52"/>
      <c r="ILW14" s="52"/>
      <c r="ILX14" s="52"/>
      <c r="ILY14" s="52"/>
      <c r="ILZ14" s="52"/>
      <c r="IMA14" s="52"/>
      <c r="IMB14" s="52"/>
      <c r="IMC14" s="52"/>
      <c r="IMD14" s="52"/>
      <c r="IME14" s="52"/>
      <c r="IMF14" s="52"/>
      <c r="IMG14" s="52"/>
      <c r="IMH14" s="52"/>
      <c r="IMI14" s="52"/>
      <c r="IMJ14" s="52"/>
      <c r="IMK14" s="52"/>
      <c r="IML14" s="52"/>
      <c r="IMM14" s="52"/>
      <c r="IMN14" s="52"/>
      <c r="IMO14" s="52"/>
      <c r="IMP14" s="52"/>
      <c r="IMQ14" s="52"/>
      <c r="IMR14" s="52"/>
      <c r="IMS14" s="52"/>
      <c r="IMT14" s="52"/>
      <c r="IMU14" s="52"/>
      <c r="IMV14" s="52"/>
      <c r="IMW14" s="52"/>
      <c r="IMX14" s="52"/>
      <c r="IMY14" s="52"/>
      <c r="IMZ14" s="52"/>
      <c r="INA14" s="52"/>
      <c r="INB14" s="52"/>
      <c r="INC14" s="52"/>
      <c r="IND14" s="52"/>
      <c r="INE14" s="52"/>
      <c r="INF14" s="52"/>
      <c r="ING14" s="52"/>
      <c r="INH14" s="52"/>
      <c r="INI14" s="52"/>
      <c r="INJ14" s="52"/>
      <c r="INK14" s="52"/>
      <c r="INL14" s="52"/>
      <c r="INM14" s="52"/>
      <c r="INN14" s="52"/>
      <c r="INO14" s="52"/>
      <c r="INP14" s="52"/>
      <c r="INQ14" s="52"/>
      <c r="INR14" s="52"/>
      <c r="INS14" s="52"/>
      <c r="INT14" s="52"/>
      <c r="INU14" s="52"/>
      <c r="INV14" s="52"/>
      <c r="INW14" s="52"/>
      <c r="INX14" s="52"/>
      <c r="INY14" s="52"/>
      <c r="INZ14" s="52"/>
      <c r="IOA14" s="52"/>
      <c r="IOB14" s="52"/>
      <c r="IOC14" s="52"/>
      <c r="IOD14" s="52"/>
      <c r="IOE14" s="52"/>
      <c r="IOF14" s="52"/>
      <c r="IOG14" s="52"/>
      <c r="IOH14" s="52"/>
      <c r="IOI14" s="52"/>
      <c r="IOJ14" s="52"/>
      <c r="IOK14" s="52"/>
      <c r="IOL14" s="52"/>
      <c r="IOM14" s="52"/>
      <c r="ION14" s="52"/>
      <c r="IOO14" s="52"/>
      <c r="IOP14" s="52"/>
      <c r="IOQ14" s="52"/>
      <c r="IOR14" s="52"/>
      <c r="IOS14" s="52"/>
      <c r="IOT14" s="52"/>
      <c r="IOU14" s="52"/>
      <c r="IOV14" s="52"/>
      <c r="IOW14" s="52"/>
      <c r="IOX14" s="52"/>
      <c r="IOY14" s="52"/>
      <c r="IOZ14" s="52"/>
      <c r="IPA14" s="52"/>
      <c r="IPB14" s="52"/>
      <c r="IPC14" s="52"/>
      <c r="IPD14" s="52"/>
      <c r="IPE14" s="52"/>
      <c r="IPF14" s="52"/>
      <c r="IPG14" s="52"/>
      <c r="IPH14" s="52"/>
      <c r="IPI14" s="52"/>
      <c r="IPJ14" s="52"/>
      <c r="IPK14" s="52"/>
      <c r="IPL14" s="52"/>
      <c r="IPM14" s="52"/>
      <c r="IPN14" s="52"/>
      <c r="IPO14" s="52"/>
      <c r="IPP14" s="52"/>
      <c r="IPQ14" s="52"/>
      <c r="IPR14" s="52"/>
      <c r="IPS14" s="52"/>
      <c r="IPT14" s="52"/>
      <c r="IPU14" s="52"/>
      <c r="IPV14" s="52"/>
      <c r="IPW14" s="52"/>
      <c r="IPX14" s="52"/>
      <c r="IPY14" s="52"/>
      <c r="IPZ14" s="52"/>
      <c r="IQA14" s="52"/>
      <c r="IQB14" s="52"/>
      <c r="IQC14" s="52"/>
      <c r="IQD14" s="52"/>
      <c r="IQE14" s="52"/>
      <c r="IQF14" s="52"/>
      <c r="IQG14" s="52"/>
      <c r="IQH14" s="52"/>
      <c r="IQI14" s="52"/>
      <c r="IQJ14" s="52"/>
      <c r="IQK14" s="52"/>
      <c r="IQL14" s="52"/>
      <c r="IQM14" s="52"/>
      <c r="IQN14" s="52"/>
      <c r="IQO14" s="52"/>
      <c r="IQP14" s="52"/>
      <c r="IQQ14" s="52"/>
      <c r="IQR14" s="52"/>
      <c r="IQS14" s="52"/>
      <c r="IQT14" s="52"/>
      <c r="IQU14" s="52"/>
      <c r="IQV14" s="52"/>
      <c r="IQW14" s="52"/>
      <c r="IQX14" s="52"/>
      <c r="IQY14" s="52"/>
      <c r="IQZ14" s="52"/>
      <c r="IRA14" s="52"/>
      <c r="IRB14" s="52"/>
      <c r="IRC14" s="52"/>
      <c r="IRD14" s="52"/>
      <c r="IRE14" s="52"/>
      <c r="IRF14" s="52"/>
      <c r="IRG14" s="52"/>
      <c r="IRH14" s="52"/>
      <c r="IRI14" s="52"/>
      <c r="IRJ14" s="52"/>
      <c r="IRK14" s="52"/>
      <c r="IRL14" s="52"/>
      <c r="IRM14" s="52"/>
      <c r="IRN14" s="52"/>
      <c r="IRO14" s="52"/>
      <c r="IRP14" s="52"/>
      <c r="IRQ14" s="52"/>
      <c r="IRR14" s="52"/>
      <c r="IRS14" s="52"/>
      <c r="IRT14" s="52"/>
      <c r="IRU14" s="52"/>
      <c r="IRV14" s="52"/>
      <c r="IRW14" s="52"/>
      <c r="IRX14" s="52"/>
      <c r="IRY14" s="52"/>
      <c r="IRZ14" s="52"/>
      <c r="ISA14" s="52"/>
      <c r="ISB14" s="52"/>
      <c r="ISC14" s="52"/>
      <c r="ISD14" s="52"/>
      <c r="ISE14" s="52"/>
      <c r="ISF14" s="52"/>
      <c r="ISG14" s="52"/>
      <c r="ISH14" s="52"/>
      <c r="ISI14" s="52"/>
      <c r="ISJ14" s="52"/>
      <c r="ISK14" s="52"/>
      <c r="ISL14" s="52"/>
      <c r="ISM14" s="52"/>
      <c r="ISN14" s="52"/>
      <c r="ISO14" s="52"/>
      <c r="ISP14" s="52"/>
      <c r="ISQ14" s="52"/>
      <c r="ISR14" s="52"/>
      <c r="ISS14" s="52"/>
      <c r="IST14" s="52"/>
      <c r="ISU14" s="52"/>
      <c r="ISV14" s="52"/>
      <c r="ISW14" s="52"/>
      <c r="ISX14" s="52"/>
      <c r="ISY14" s="52"/>
      <c r="ISZ14" s="52"/>
      <c r="ITA14" s="52"/>
      <c r="ITB14" s="52"/>
      <c r="ITC14" s="52"/>
      <c r="ITD14" s="52"/>
      <c r="ITE14" s="52"/>
      <c r="ITF14" s="52"/>
      <c r="ITG14" s="52"/>
      <c r="ITH14" s="52"/>
      <c r="ITI14" s="52"/>
      <c r="ITJ14" s="52"/>
      <c r="ITK14" s="52"/>
      <c r="ITL14" s="52"/>
      <c r="ITM14" s="52"/>
      <c r="ITN14" s="52"/>
      <c r="ITO14" s="52"/>
      <c r="ITP14" s="52"/>
      <c r="ITQ14" s="52"/>
      <c r="ITR14" s="52"/>
      <c r="ITS14" s="52"/>
      <c r="ITT14" s="52"/>
      <c r="ITU14" s="52"/>
      <c r="ITV14" s="52"/>
      <c r="ITW14" s="52"/>
      <c r="ITX14" s="52"/>
      <c r="ITY14" s="52"/>
      <c r="ITZ14" s="52"/>
      <c r="IUA14" s="52"/>
      <c r="IUB14" s="52"/>
      <c r="IUC14" s="52"/>
      <c r="IUD14" s="52"/>
      <c r="IUE14" s="52"/>
      <c r="IUF14" s="52"/>
      <c r="IUG14" s="52"/>
      <c r="IUH14" s="52"/>
      <c r="IUI14" s="52"/>
      <c r="IUJ14" s="52"/>
      <c r="IUK14" s="52"/>
      <c r="IUL14" s="52"/>
      <c r="IUM14" s="52"/>
      <c r="IUN14" s="52"/>
      <c r="IUO14" s="52"/>
      <c r="IUP14" s="52"/>
      <c r="IUQ14" s="52"/>
      <c r="IUR14" s="52"/>
      <c r="IUS14" s="52"/>
      <c r="IUT14" s="52"/>
      <c r="IUU14" s="52"/>
      <c r="IUV14" s="52"/>
      <c r="IUW14" s="52"/>
      <c r="IUX14" s="52"/>
      <c r="IUY14" s="52"/>
      <c r="IUZ14" s="52"/>
      <c r="IVA14" s="52"/>
      <c r="IVB14" s="52"/>
      <c r="IVC14" s="52"/>
      <c r="IVD14" s="52"/>
      <c r="IVE14" s="52"/>
      <c r="IVF14" s="52"/>
      <c r="IVG14" s="52"/>
      <c r="IVH14" s="52"/>
      <c r="IVI14" s="52"/>
      <c r="IVJ14" s="52"/>
      <c r="IVK14" s="52"/>
      <c r="IVL14" s="52"/>
      <c r="IVM14" s="52"/>
      <c r="IVN14" s="52"/>
      <c r="IVO14" s="52"/>
      <c r="IVP14" s="52"/>
      <c r="IVQ14" s="52"/>
      <c r="IVR14" s="52"/>
      <c r="IVS14" s="52"/>
      <c r="IVT14" s="52"/>
      <c r="IVU14" s="52"/>
      <c r="IVV14" s="52"/>
      <c r="IVW14" s="52"/>
      <c r="IVX14" s="52"/>
      <c r="IVY14" s="52"/>
      <c r="IVZ14" s="52"/>
      <c r="IWA14" s="52"/>
      <c r="IWB14" s="52"/>
      <c r="IWC14" s="52"/>
      <c r="IWD14" s="52"/>
      <c r="IWE14" s="52"/>
      <c r="IWF14" s="52"/>
      <c r="IWG14" s="52"/>
      <c r="IWH14" s="52"/>
      <c r="IWI14" s="52"/>
      <c r="IWJ14" s="52"/>
      <c r="IWK14" s="52"/>
      <c r="IWL14" s="52"/>
      <c r="IWM14" s="52"/>
      <c r="IWN14" s="52"/>
      <c r="IWO14" s="52"/>
      <c r="IWP14" s="52"/>
      <c r="IWQ14" s="52"/>
      <c r="IWR14" s="52"/>
      <c r="IWS14" s="52"/>
      <c r="IWT14" s="52"/>
      <c r="IWU14" s="52"/>
      <c r="IWV14" s="52"/>
      <c r="IWW14" s="52"/>
      <c r="IWX14" s="52"/>
      <c r="IWY14" s="52"/>
      <c r="IWZ14" s="52"/>
      <c r="IXA14" s="52"/>
      <c r="IXB14" s="52"/>
      <c r="IXC14" s="52"/>
      <c r="IXD14" s="52"/>
      <c r="IXE14" s="52"/>
      <c r="IXF14" s="52"/>
      <c r="IXG14" s="52"/>
      <c r="IXH14" s="52"/>
      <c r="IXI14" s="52"/>
      <c r="IXJ14" s="52"/>
      <c r="IXK14" s="52"/>
      <c r="IXL14" s="52"/>
      <c r="IXM14" s="52"/>
      <c r="IXN14" s="52"/>
      <c r="IXO14" s="52"/>
      <c r="IXP14" s="52"/>
      <c r="IXQ14" s="52"/>
      <c r="IXR14" s="52"/>
      <c r="IXS14" s="52"/>
      <c r="IXT14" s="52"/>
      <c r="IXU14" s="52"/>
      <c r="IXV14" s="52"/>
      <c r="IXW14" s="52"/>
      <c r="IXX14" s="52"/>
      <c r="IXY14" s="52"/>
      <c r="IXZ14" s="52"/>
      <c r="IYA14" s="52"/>
      <c r="IYB14" s="52"/>
      <c r="IYC14" s="52"/>
      <c r="IYD14" s="52"/>
      <c r="IYE14" s="52"/>
      <c r="IYF14" s="52"/>
      <c r="IYG14" s="52"/>
      <c r="IYH14" s="52"/>
      <c r="IYI14" s="52"/>
      <c r="IYJ14" s="52"/>
      <c r="IYK14" s="52"/>
      <c r="IYL14" s="52"/>
      <c r="IYM14" s="52"/>
      <c r="IYN14" s="52"/>
      <c r="IYO14" s="52"/>
      <c r="IYP14" s="52"/>
      <c r="IYQ14" s="52"/>
      <c r="IYR14" s="52"/>
      <c r="IYS14" s="52"/>
      <c r="IYT14" s="52"/>
      <c r="IYU14" s="52"/>
      <c r="IYV14" s="52"/>
      <c r="IYW14" s="52"/>
      <c r="IYX14" s="52"/>
      <c r="IYY14" s="52"/>
      <c r="IYZ14" s="52"/>
      <c r="IZA14" s="52"/>
      <c r="IZB14" s="52"/>
      <c r="IZC14" s="52"/>
      <c r="IZD14" s="52"/>
      <c r="IZE14" s="52"/>
      <c r="IZF14" s="52"/>
      <c r="IZG14" s="52"/>
      <c r="IZH14" s="52"/>
      <c r="IZI14" s="52"/>
      <c r="IZJ14" s="52"/>
      <c r="IZK14" s="52"/>
      <c r="IZL14" s="52"/>
      <c r="IZM14" s="52"/>
      <c r="IZN14" s="52"/>
      <c r="IZO14" s="52"/>
      <c r="IZP14" s="52"/>
      <c r="IZQ14" s="52"/>
      <c r="IZR14" s="52"/>
      <c r="IZS14" s="52"/>
      <c r="IZT14" s="52"/>
      <c r="IZU14" s="52"/>
      <c r="IZV14" s="52"/>
      <c r="IZW14" s="52"/>
      <c r="IZX14" s="52"/>
      <c r="IZY14" s="52"/>
      <c r="IZZ14" s="52"/>
      <c r="JAA14" s="52"/>
      <c r="JAB14" s="52"/>
      <c r="JAC14" s="52"/>
      <c r="JAD14" s="52"/>
      <c r="JAE14" s="52"/>
      <c r="JAF14" s="52"/>
      <c r="JAG14" s="52"/>
      <c r="JAH14" s="52"/>
      <c r="JAI14" s="52"/>
      <c r="JAJ14" s="52"/>
      <c r="JAK14" s="52"/>
      <c r="JAL14" s="52"/>
      <c r="JAM14" s="52"/>
      <c r="JAN14" s="52"/>
      <c r="JAO14" s="52"/>
      <c r="JAP14" s="52"/>
      <c r="JAQ14" s="52"/>
      <c r="JAR14" s="52"/>
      <c r="JAS14" s="52"/>
      <c r="JAT14" s="52"/>
      <c r="JAU14" s="52"/>
      <c r="JAV14" s="52"/>
      <c r="JAW14" s="52"/>
      <c r="JAX14" s="52"/>
      <c r="JAY14" s="52"/>
      <c r="JAZ14" s="52"/>
      <c r="JBA14" s="52"/>
      <c r="JBB14" s="52"/>
      <c r="JBC14" s="52"/>
      <c r="JBD14" s="52"/>
      <c r="JBE14" s="52"/>
      <c r="JBF14" s="52"/>
      <c r="JBG14" s="52"/>
      <c r="JBH14" s="52"/>
      <c r="JBI14" s="52"/>
      <c r="JBJ14" s="52"/>
      <c r="JBK14" s="52"/>
      <c r="JBL14" s="52"/>
      <c r="JBM14" s="52"/>
      <c r="JBN14" s="52"/>
      <c r="JBO14" s="52"/>
      <c r="JBP14" s="52"/>
      <c r="JBQ14" s="52"/>
      <c r="JBR14" s="52"/>
      <c r="JBS14" s="52"/>
      <c r="JBT14" s="52"/>
      <c r="JBU14" s="52"/>
      <c r="JBV14" s="52"/>
      <c r="JBW14" s="52"/>
      <c r="JBX14" s="52"/>
      <c r="JBY14" s="52"/>
      <c r="JBZ14" s="52"/>
      <c r="JCA14" s="52"/>
      <c r="JCB14" s="52"/>
      <c r="JCC14" s="52"/>
      <c r="JCD14" s="52"/>
      <c r="JCE14" s="52"/>
      <c r="JCF14" s="52"/>
      <c r="JCG14" s="52"/>
      <c r="JCH14" s="52"/>
      <c r="JCI14" s="52"/>
      <c r="JCJ14" s="52"/>
      <c r="JCK14" s="52"/>
      <c r="JCL14" s="52"/>
      <c r="JCM14" s="52"/>
      <c r="JCN14" s="52"/>
      <c r="JCO14" s="52"/>
      <c r="JCP14" s="52"/>
      <c r="JCQ14" s="52"/>
      <c r="JCR14" s="52"/>
      <c r="JCS14" s="52"/>
      <c r="JCT14" s="52"/>
      <c r="JCU14" s="52"/>
      <c r="JCV14" s="52"/>
      <c r="JCW14" s="52"/>
      <c r="JCX14" s="52"/>
      <c r="JCY14" s="52"/>
      <c r="JCZ14" s="52"/>
      <c r="JDA14" s="52"/>
      <c r="JDB14" s="52"/>
      <c r="JDC14" s="52"/>
      <c r="JDD14" s="52"/>
      <c r="JDE14" s="52"/>
      <c r="JDF14" s="52"/>
      <c r="JDG14" s="52"/>
      <c r="JDH14" s="52"/>
      <c r="JDI14" s="52"/>
      <c r="JDJ14" s="52"/>
      <c r="JDK14" s="52"/>
      <c r="JDL14" s="52"/>
      <c r="JDM14" s="52"/>
      <c r="JDN14" s="52"/>
      <c r="JDO14" s="52"/>
      <c r="JDP14" s="52"/>
      <c r="JDQ14" s="52"/>
      <c r="JDR14" s="52"/>
      <c r="JDS14" s="52"/>
      <c r="JDT14" s="52"/>
      <c r="JDU14" s="52"/>
      <c r="JDV14" s="52"/>
      <c r="JDW14" s="52"/>
      <c r="JDX14" s="52"/>
      <c r="JDY14" s="52"/>
      <c r="JDZ14" s="52"/>
      <c r="JEA14" s="52"/>
      <c r="JEB14" s="52"/>
      <c r="JEC14" s="52"/>
      <c r="JED14" s="52"/>
      <c r="JEE14" s="52"/>
      <c r="JEF14" s="52"/>
      <c r="JEG14" s="52"/>
      <c r="JEH14" s="52"/>
      <c r="JEI14" s="52"/>
      <c r="JEJ14" s="52"/>
      <c r="JEK14" s="52"/>
      <c r="JEL14" s="52"/>
      <c r="JEM14" s="52"/>
      <c r="JEN14" s="52"/>
      <c r="JEO14" s="52"/>
      <c r="JEP14" s="52"/>
      <c r="JEQ14" s="52"/>
      <c r="JER14" s="52"/>
      <c r="JES14" s="52"/>
      <c r="JET14" s="52"/>
      <c r="JEU14" s="52"/>
      <c r="JEV14" s="52"/>
      <c r="JEW14" s="52"/>
      <c r="JEX14" s="52"/>
      <c r="JEY14" s="52"/>
      <c r="JEZ14" s="52"/>
      <c r="JFA14" s="52"/>
      <c r="JFB14" s="52"/>
      <c r="JFC14" s="52"/>
      <c r="JFD14" s="52"/>
      <c r="JFE14" s="52"/>
      <c r="JFF14" s="52"/>
      <c r="JFG14" s="52"/>
      <c r="JFH14" s="52"/>
      <c r="JFI14" s="52"/>
      <c r="JFJ14" s="52"/>
      <c r="JFK14" s="52"/>
      <c r="JFL14" s="52"/>
      <c r="JFM14" s="52"/>
      <c r="JFN14" s="52"/>
      <c r="JFO14" s="52"/>
      <c r="JFP14" s="52"/>
      <c r="JFQ14" s="52"/>
      <c r="JFR14" s="52"/>
      <c r="JFS14" s="52"/>
      <c r="JFT14" s="52"/>
      <c r="JFU14" s="52"/>
      <c r="JFV14" s="52"/>
      <c r="JFW14" s="52"/>
      <c r="JFX14" s="52"/>
      <c r="JFY14" s="52"/>
      <c r="JFZ14" s="52"/>
      <c r="JGA14" s="52"/>
      <c r="JGB14" s="52"/>
      <c r="JGC14" s="52"/>
      <c r="JGD14" s="52"/>
      <c r="JGE14" s="52"/>
      <c r="JGF14" s="52"/>
      <c r="JGG14" s="52"/>
      <c r="JGH14" s="52"/>
      <c r="JGI14" s="52"/>
      <c r="JGJ14" s="52"/>
      <c r="JGK14" s="52"/>
      <c r="JGL14" s="52"/>
      <c r="JGM14" s="52"/>
      <c r="JGN14" s="52"/>
      <c r="JGO14" s="52"/>
      <c r="JGP14" s="52"/>
      <c r="JGQ14" s="52"/>
      <c r="JGR14" s="52"/>
      <c r="JGS14" s="52"/>
      <c r="JGT14" s="52"/>
      <c r="JGU14" s="52"/>
      <c r="JGV14" s="52"/>
      <c r="JGW14" s="52"/>
      <c r="JGX14" s="52"/>
      <c r="JGY14" s="52"/>
      <c r="JGZ14" s="52"/>
      <c r="JHA14" s="52"/>
      <c r="JHB14" s="52"/>
      <c r="JHC14" s="52"/>
      <c r="JHD14" s="52"/>
      <c r="JHE14" s="52"/>
      <c r="JHF14" s="52"/>
      <c r="JHG14" s="52"/>
      <c r="JHH14" s="52"/>
      <c r="JHI14" s="52"/>
      <c r="JHJ14" s="52"/>
      <c r="JHK14" s="52"/>
      <c r="JHL14" s="52"/>
      <c r="JHM14" s="52"/>
      <c r="JHN14" s="52"/>
      <c r="JHO14" s="52"/>
      <c r="JHP14" s="52"/>
      <c r="JHQ14" s="52"/>
      <c r="JHR14" s="52"/>
      <c r="JHS14" s="52"/>
      <c r="JHT14" s="52"/>
      <c r="JHU14" s="52"/>
      <c r="JHV14" s="52"/>
      <c r="JHW14" s="52"/>
      <c r="JHX14" s="52"/>
      <c r="JHY14" s="52"/>
      <c r="JHZ14" s="52"/>
      <c r="JIA14" s="52"/>
      <c r="JIB14" s="52"/>
      <c r="JIC14" s="52"/>
      <c r="JID14" s="52"/>
      <c r="JIE14" s="52"/>
      <c r="JIF14" s="52"/>
      <c r="JIG14" s="52"/>
      <c r="JIH14" s="52"/>
      <c r="JII14" s="52"/>
      <c r="JIJ14" s="52"/>
      <c r="JIK14" s="52"/>
      <c r="JIL14" s="52"/>
      <c r="JIM14" s="52"/>
      <c r="JIN14" s="52"/>
      <c r="JIO14" s="52"/>
      <c r="JIP14" s="52"/>
      <c r="JIQ14" s="52"/>
      <c r="JIR14" s="52"/>
      <c r="JIS14" s="52"/>
      <c r="JIT14" s="52"/>
      <c r="JIU14" s="52"/>
      <c r="JIV14" s="52"/>
      <c r="JIW14" s="52"/>
      <c r="JIX14" s="52"/>
      <c r="JIY14" s="52"/>
      <c r="JIZ14" s="52"/>
      <c r="JJA14" s="52"/>
      <c r="JJB14" s="52"/>
      <c r="JJC14" s="52"/>
      <c r="JJD14" s="52"/>
      <c r="JJE14" s="52"/>
      <c r="JJF14" s="52"/>
      <c r="JJG14" s="52"/>
      <c r="JJH14" s="52"/>
      <c r="JJI14" s="52"/>
      <c r="JJJ14" s="52"/>
      <c r="JJK14" s="52"/>
      <c r="JJL14" s="52"/>
      <c r="JJM14" s="52"/>
      <c r="JJN14" s="52"/>
      <c r="JJO14" s="52"/>
      <c r="JJP14" s="52"/>
      <c r="JJQ14" s="52"/>
      <c r="JJR14" s="52"/>
      <c r="JJS14" s="52"/>
      <c r="JJT14" s="52"/>
      <c r="JJU14" s="52"/>
      <c r="JJV14" s="52"/>
      <c r="JJW14" s="52"/>
      <c r="JJX14" s="52"/>
      <c r="JJY14" s="52"/>
      <c r="JJZ14" s="52"/>
      <c r="JKA14" s="52"/>
      <c r="JKB14" s="52"/>
      <c r="JKC14" s="52"/>
      <c r="JKD14" s="52"/>
      <c r="JKE14" s="52"/>
      <c r="JKF14" s="52"/>
      <c r="JKG14" s="52"/>
      <c r="JKH14" s="52"/>
      <c r="JKI14" s="52"/>
      <c r="JKJ14" s="52"/>
      <c r="JKK14" s="52"/>
      <c r="JKL14" s="52"/>
      <c r="JKM14" s="52"/>
      <c r="JKN14" s="52"/>
      <c r="JKO14" s="52"/>
      <c r="JKP14" s="52"/>
      <c r="JKQ14" s="52"/>
      <c r="JKR14" s="52"/>
      <c r="JKS14" s="52"/>
      <c r="JKT14" s="52"/>
      <c r="JKU14" s="52"/>
      <c r="JKV14" s="52"/>
      <c r="JKW14" s="52"/>
      <c r="JKX14" s="52"/>
      <c r="JKY14" s="52"/>
      <c r="JKZ14" s="52"/>
      <c r="JLA14" s="52"/>
      <c r="JLB14" s="52"/>
      <c r="JLC14" s="52"/>
      <c r="JLD14" s="52"/>
      <c r="JLE14" s="52"/>
      <c r="JLF14" s="52"/>
      <c r="JLG14" s="52"/>
      <c r="JLH14" s="52"/>
      <c r="JLI14" s="52"/>
      <c r="JLJ14" s="52"/>
      <c r="JLK14" s="52"/>
      <c r="JLL14" s="52"/>
      <c r="JLM14" s="52"/>
      <c r="JLN14" s="52"/>
      <c r="JLO14" s="52"/>
      <c r="JLP14" s="52"/>
      <c r="JLQ14" s="52"/>
      <c r="JLR14" s="52"/>
      <c r="JLS14" s="52"/>
      <c r="JLT14" s="52"/>
      <c r="JLU14" s="52"/>
      <c r="JLV14" s="52"/>
      <c r="JLW14" s="52"/>
      <c r="JLX14" s="52"/>
      <c r="JLY14" s="52"/>
      <c r="JLZ14" s="52"/>
      <c r="JMA14" s="52"/>
      <c r="JMB14" s="52"/>
      <c r="JMC14" s="52"/>
      <c r="JMD14" s="52"/>
      <c r="JME14" s="52"/>
      <c r="JMF14" s="52"/>
      <c r="JMG14" s="52"/>
      <c r="JMH14" s="52"/>
      <c r="JMI14" s="52"/>
      <c r="JMJ14" s="52"/>
      <c r="JMK14" s="52"/>
      <c r="JML14" s="52"/>
      <c r="JMM14" s="52"/>
      <c r="JMN14" s="52"/>
      <c r="JMO14" s="52"/>
      <c r="JMP14" s="52"/>
      <c r="JMQ14" s="52"/>
      <c r="JMR14" s="52"/>
      <c r="JMS14" s="52"/>
      <c r="JMT14" s="52"/>
      <c r="JMU14" s="52"/>
      <c r="JMV14" s="52"/>
      <c r="JMW14" s="52"/>
      <c r="JMX14" s="52"/>
      <c r="JMY14" s="52"/>
      <c r="JMZ14" s="52"/>
      <c r="JNA14" s="52"/>
      <c r="JNB14" s="52"/>
      <c r="JNC14" s="52"/>
      <c r="JND14" s="52"/>
      <c r="JNE14" s="52"/>
      <c r="JNF14" s="52"/>
      <c r="JNG14" s="52"/>
      <c r="JNH14" s="52"/>
      <c r="JNI14" s="52"/>
      <c r="JNJ14" s="52"/>
      <c r="JNK14" s="52"/>
      <c r="JNL14" s="52"/>
      <c r="JNM14" s="52"/>
      <c r="JNN14" s="52"/>
      <c r="JNO14" s="52"/>
      <c r="JNP14" s="52"/>
      <c r="JNQ14" s="52"/>
      <c r="JNR14" s="52"/>
      <c r="JNS14" s="52"/>
      <c r="JNT14" s="52"/>
      <c r="JNU14" s="52"/>
      <c r="JNV14" s="52"/>
      <c r="JNW14" s="52"/>
      <c r="JNX14" s="52"/>
      <c r="JNY14" s="52"/>
      <c r="JNZ14" s="52"/>
      <c r="JOA14" s="52"/>
      <c r="JOB14" s="52"/>
      <c r="JOC14" s="52"/>
      <c r="JOD14" s="52"/>
      <c r="JOE14" s="52"/>
      <c r="JOF14" s="52"/>
      <c r="JOG14" s="52"/>
      <c r="JOH14" s="52"/>
      <c r="JOI14" s="52"/>
      <c r="JOJ14" s="52"/>
      <c r="JOK14" s="52"/>
      <c r="JOL14" s="52"/>
      <c r="JOM14" s="52"/>
      <c r="JON14" s="52"/>
      <c r="JOO14" s="52"/>
      <c r="JOP14" s="52"/>
      <c r="JOQ14" s="52"/>
      <c r="JOR14" s="52"/>
      <c r="JOS14" s="52"/>
      <c r="JOT14" s="52"/>
      <c r="JOU14" s="52"/>
      <c r="JOV14" s="52"/>
      <c r="JOW14" s="52"/>
      <c r="JOX14" s="52"/>
      <c r="JOY14" s="52"/>
      <c r="JOZ14" s="52"/>
      <c r="JPA14" s="52"/>
      <c r="JPB14" s="52"/>
      <c r="JPC14" s="52"/>
      <c r="JPD14" s="52"/>
      <c r="JPE14" s="52"/>
      <c r="JPF14" s="52"/>
      <c r="JPG14" s="52"/>
      <c r="JPH14" s="52"/>
      <c r="JPI14" s="52"/>
      <c r="JPJ14" s="52"/>
      <c r="JPK14" s="52"/>
      <c r="JPL14" s="52"/>
      <c r="JPM14" s="52"/>
      <c r="JPN14" s="52"/>
      <c r="JPO14" s="52"/>
      <c r="JPP14" s="52"/>
      <c r="JPQ14" s="52"/>
      <c r="JPR14" s="52"/>
      <c r="JPS14" s="52"/>
      <c r="JPT14" s="52"/>
      <c r="JPU14" s="52"/>
      <c r="JPV14" s="52"/>
      <c r="JPW14" s="52"/>
      <c r="JPX14" s="52"/>
      <c r="JPY14" s="52"/>
      <c r="JPZ14" s="52"/>
      <c r="JQA14" s="52"/>
      <c r="JQB14" s="52"/>
      <c r="JQC14" s="52"/>
      <c r="JQD14" s="52"/>
      <c r="JQE14" s="52"/>
      <c r="JQF14" s="52"/>
      <c r="JQG14" s="52"/>
      <c r="JQH14" s="52"/>
      <c r="JQI14" s="52"/>
      <c r="JQJ14" s="52"/>
      <c r="JQK14" s="52"/>
      <c r="JQL14" s="52"/>
      <c r="JQM14" s="52"/>
      <c r="JQN14" s="52"/>
      <c r="JQO14" s="52"/>
      <c r="JQP14" s="52"/>
      <c r="JQQ14" s="52"/>
      <c r="JQR14" s="52"/>
      <c r="JQS14" s="52"/>
      <c r="JQT14" s="52"/>
      <c r="JQU14" s="52"/>
      <c r="JQV14" s="52"/>
      <c r="JQW14" s="52"/>
      <c r="JQX14" s="52"/>
      <c r="JQY14" s="52"/>
      <c r="JQZ14" s="52"/>
      <c r="JRA14" s="52"/>
      <c r="JRB14" s="52"/>
      <c r="JRC14" s="52"/>
      <c r="JRD14" s="52"/>
      <c r="JRE14" s="52"/>
      <c r="JRF14" s="52"/>
      <c r="JRG14" s="52"/>
      <c r="JRH14" s="52"/>
      <c r="JRI14" s="52"/>
      <c r="JRJ14" s="52"/>
      <c r="JRK14" s="52"/>
      <c r="JRL14" s="52"/>
      <c r="JRM14" s="52"/>
      <c r="JRN14" s="52"/>
      <c r="JRO14" s="52"/>
      <c r="JRP14" s="52"/>
      <c r="JRQ14" s="52"/>
      <c r="JRR14" s="52"/>
      <c r="JRS14" s="52"/>
      <c r="JRT14" s="52"/>
      <c r="JRU14" s="52"/>
      <c r="JRV14" s="52"/>
      <c r="JRW14" s="52"/>
      <c r="JRX14" s="52"/>
      <c r="JRY14" s="52"/>
      <c r="JRZ14" s="52"/>
      <c r="JSA14" s="52"/>
      <c r="JSB14" s="52"/>
      <c r="JSC14" s="52"/>
      <c r="JSD14" s="52"/>
      <c r="JSE14" s="52"/>
      <c r="JSF14" s="52"/>
      <c r="JSG14" s="52"/>
      <c r="JSH14" s="52"/>
      <c r="JSI14" s="52"/>
      <c r="JSJ14" s="52"/>
      <c r="JSK14" s="52"/>
      <c r="JSL14" s="52"/>
      <c r="JSM14" s="52"/>
      <c r="JSN14" s="52"/>
      <c r="JSO14" s="52"/>
      <c r="JSP14" s="52"/>
      <c r="JSQ14" s="52"/>
      <c r="JSR14" s="52"/>
      <c r="JSS14" s="52"/>
      <c r="JST14" s="52"/>
      <c r="JSU14" s="52"/>
      <c r="JSV14" s="52"/>
      <c r="JSW14" s="52"/>
      <c r="JSX14" s="52"/>
      <c r="JSY14" s="52"/>
      <c r="JSZ14" s="52"/>
      <c r="JTA14" s="52"/>
      <c r="JTB14" s="52"/>
      <c r="JTC14" s="52"/>
      <c r="JTD14" s="52"/>
      <c r="JTE14" s="52"/>
      <c r="JTF14" s="52"/>
      <c r="JTG14" s="52"/>
      <c r="JTH14" s="52"/>
      <c r="JTI14" s="52"/>
      <c r="JTJ14" s="52"/>
      <c r="JTK14" s="52"/>
      <c r="JTL14" s="52"/>
      <c r="JTM14" s="52"/>
      <c r="JTN14" s="52"/>
      <c r="JTO14" s="52"/>
      <c r="JTP14" s="52"/>
      <c r="JTQ14" s="52"/>
      <c r="JTR14" s="52"/>
      <c r="JTS14" s="52"/>
      <c r="JTT14" s="52"/>
      <c r="JTU14" s="52"/>
      <c r="JTV14" s="52"/>
      <c r="JTW14" s="52"/>
      <c r="JTX14" s="52"/>
      <c r="JTY14" s="52"/>
      <c r="JTZ14" s="52"/>
      <c r="JUA14" s="52"/>
      <c r="JUB14" s="52"/>
      <c r="JUC14" s="52"/>
      <c r="JUD14" s="52"/>
      <c r="JUE14" s="52"/>
      <c r="JUF14" s="52"/>
      <c r="JUG14" s="52"/>
      <c r="JUH14" s="52"/>
      <c r="JUI14" s="52"/>
      <c r="JUJ14" s="52"/>
      <c r="JUK14" s="52"/>
      <c r="JUL14" s="52"/>
      <c r="JUM14" s="52"/>
      <c r="JUN14" s="52"/>
      <c r="JUO14" s="52"/>
      <c r="JUP14" s="52"/>
      <c r="JUQ14" s="52"/>
      <c r="JUR14" s="52"/>
      <c r="JUS14" s="52"/>
      <c r="JUT14" s="52"/>
      <c r="JUU14" s="52"/>
      <c r="JUV14" s="52"/>
      <c r="JUW14" s="52"/>
      <c r="JUX14" s="52"/>
      <c r="JUY14" s="52"/>
      <c r="JUZ14" s="52"/>
      <c r="JVA14" s="52"/>
      <c r="JVB14" s="52"/>
      <c r="JVC14" s="52"/>
      <c r="JVD14" s="52"/>
      <c r="JVE14" s="52"/>
      <c r="JVF14" s="52"/>
      <c r="JVG14" s="52"/>
      <c r="JVH14" s="52"/>
      <c r="JVI14" s="52"/>
      <c r="JVJ14" s="52"/>
      <c r="JVK14" s="52"/>
      <c r="JVL14" s="52"/>
      <c r="JVM14" s="52"/>
      <c r="JVN14" s="52"/>
      <c r="JVO14" s="52"/>
      <c r="JVP14" s="52"/>
      <c r="JVQ14" s="52"/>
      <c r="JVR14" s="52"/>
      <c r="JVS14" s="52"/>
      <c r="JVT14" s="52"/>
      <c r="JVU14" s="52"/>
      <c r="JVV14" s="52"/>
      <c r="JVW14" s="52"/>
      <c r="JVX14" s="52"/>
      <c r="JVY14" s="52"/>
      <c r="JVZ14" s="52"/>
      <c r="JWA14" s="52"/>
      <c r="JWB14" s="52"/>
      <c r="JWC14" s="52"/>
      <c r="JWD14" s="52"/>
      <c r="JWE14" s="52"/>
      <c r="JWF14" s="52"/>
      <c r="JWG14" s="52"/>
      <c r="JWH14" s="52"/>
      <c r="JWI14" s="52"/>
      <c r="JWJ14" s="52"/>
      <c r="JWK14" s="52"/>
      <c r="JWL14" s="52"/>
      <c r="JWM14" s="52"/>
      <c r="JWN14" s="52"/>
      <c r="JWO14" s="52"/>
      <c r="JWP14" s="52"/>
      <c r="JWQ14" s="52"/>
      <c r="JWR14" s="52"/>
      <c r="JWS14" s="52"/>
      <c r="JWT14" s="52"/>
      <c r="JWU14" s="52"/>
      <c r="JWV14" s="52"/>
      <c r="JWW14" s="52"/>
      <c r="JWX14" s="52"/>
      <c r="JWY14" s="52"/>
      <c r="JWZ14" s="52"/>
      <c r="JXA14" s="52"/>
      <c r="JXB14" s="52"/>
      <c r="JXC14" s="52"/>
      <c r="JXD14" s="52"/>
      <c r="JXE14" s="52"/>
      <c r="JXF14" s="52"/>
      <c r="JXG14" s="52"/>
      <c r="JXH14" s="52"/>
      <c r="JXI14" s="52"/>
      <c r="JXJ14" s="52"/>
      <c r="JXK14" s="52"/>
      <c r="JXL14" s="52"/>
      <c r="JXM14" s="52"/>
      <c r="JXN14" s="52"/>
      <c r="JXO14" s="52"/>
      <c r="JXP14" s="52"/>
      <c r="JXQ14" s="52"/>
      <c r="JXR14" s="52"/>
      <c r="JXS14" s="52"/>
      <c r="JXT14" s="52"/>
      <c r="JXU14" s="52"/>
      <c r="JXV14" s="52"/>
      <c r="JXW14" s="52"/>
      <c r="JXX14" s="52"/>
      <c r="JXY14" s="52"/>
      <c r="JXZ14" s="52"/>
      <c r="JYA14" s="52"/>
      <c r="JYB14" s="52"/>
      <c r="JYC14" s="52"/>
      <c r="JYD14" s="52"/>
      <c r="JYE14" s="52"/>
      <c r="JYF14" s="52"/>
      <c r="JYG14" s="52"/>
      <c r="JYH14" s="52"/>
      <c r="JYI14" s="52"/>
      <c r="JYJ14" s="52"/>
      <c r="JYK14" s="52"/>
      <c r="JYL14" s="52"/>
      <c r="JYM14" s="52"/>
      <c r="JYN14" s="52"/>
      <c r="JYO14" s="52"/>
      <c r="JYP14" s="52"/>
      <c r="JYQ14" s="52"/>
      <c r="JYR14" s="52"/>
      <c r="JYS14" s="52"/>
      <c r="JYT14" s="52"/>
      <c r="JYU14" s="52"/>
      <c r="JYV14" s="52"/>
      <c r="JYW14" s="52"/>
      <c r="JYX14" s="52"/>
      <c r="JYY14" s="52"/>
      <c r="JYZ14" s="52"/>
      <c r="JZA14" s="52"/>
      <c r="JZB14" s="52"/>
      <c r="JZC14" s="52"/>
      <c r="JZD14" s="52"/>
      <c r="JZE14" s="52"/>
      <c r="JZF14" s="52"/>
      <c r="JZG14" s="52"/>
      <c r="JZH14" s="52"/>
      <c r="JZI14" s="52"/>
      <c r="JZJ14" s="52"/>
      <c r="JZK14" s="52"/>
      <c r="JZL14" s="52"/>
      <c r="JZM14" s="52"/>
      <c r="JZN14" s="52"/>
      <c r="JZO14" s="52"/>
      <c r="JZP14" s="52"/>
      <c r="JZQ14" s="52"/>
      <c r="JZR14" s="52"/>
      <c r="JZS14" s="52"/>
      <c r="JZT14" s="52"/>
      <c r="JZU14" s="52"/>
      <c r="JZV14" s="52"/>
      <c r="JZW14" s="52"/>
      <c r="JZX14" s="52"/>
      <c r="JZY14" s="52"/>
      <c r="JZZ14" s="52"/>
      <c r="KAA14" s="52"/>
      <c r="KAB14" s="52"/>
      <c r="KAC14" s="52"/>
      <c r="KAD14" s="52"/>
      <c r="KAE14" s="52"/>
      <c r="KAF14" s="52"/>
      <c r="KAG14" s="52"/>
      <c r="KAH14" s="52"/>
      <c r="KAI14" s="52"/>
      <c r="KAJ14" s="52"/>
      <c r="KAK14" s="52"/>
      <c r="KAL14" s="52"/>
      <c r="KAM14" s="52"/>
      <c r="KAN14" s="52"/>
      <c r="KAO14" s="52"/>
      <c r="KAP14" s="52"/>
      <c r="KAQ14" s="52"/>
      <c r="KAR14" s="52"/>
      <c r="KAS14" s="52"/>
      <c r="KAT14" s="52"/>
      <c r="KAU14" s="52"/>
      <c r="KAV14" s="52"/>
      <c r="KAW14" s="52"/>
      <c r="KAX14" s="52"/>
      <c r="KAY14" s="52"/>
      <c r="KAZ14" s="52"/>
      <c r="KBA14" s="52"/>
      <c r="KBB14" s="52"/>
      <c r="KBC14" s="52"/>
      <c r="KBD14" s="52"/>
      <c r="KBE14" s="52"/>
      <c r="KBF14" s="52"/>
      <c r="KBG14" s="52"/>
      <c r="KBH14" s="52"/>
      <c r="KBI14" s="52"/>
      <c r="KBJ14" s="52"/>
      <c r="KBK14" s="52"/>
      <c r="KBL14" s="52"/>
      <c r="KBM14" s="52"/>
      <c r="KBN14" s="52"/>
      <c r="KBO14" s="52"/>
      <c r="KBP14" s="52"/>
      <c r="KBQ14" s="52"/>
      <c r="KBR14" s="52"/>
      <c r="KBS14" s="52"/>
      <c r="KBT14" s="52"/>
      <c r="KBU14" s="52"/>
      <c r="KBV14" s="52"/>
      <c r="KBW14" s="52"/>
      <c r="KBX14" s="52"/>
      <c r="KBY14" s="52"/>
      <c r="KBZ14" s="52"/>
      <c r="KCA14" s="52"/>
      <c r="KCB14" s="52"/>
      <c r="KCC14" s="52"/>
      <c r="KCD14" s="52"/>
      <c r="KCE14" s="52"/>
      <c r="KCF14" s="52"/>
      <c r="KCG14" s="52"/>
      <c r="KCH14" s="52"/>
      <c r="KCI14" s="52"/>
      <c r="KCJ14" s="52"/>
      <c r="KCK14" s="52"/>
      <c r="KCL14" s="52"/>
      <c r="KCM14" s="52"/>
      <c r="KCN14" s="52"/>
      <c r="KCO14" s="52"/>
      <c r="KCP14" s="52"/>
      <c r="KCQ14" s="52"/>
      <c r="KCR14" s="52"/>
      <c r="KCS14" s="52"/>
      <c r="KCT14" s="52"/>
      <c r="KCU14" s="52"/>
      <c r="KCV14" s="52"/>
      <c r="KCW14" s="52"/>
      <c r="KCX14" s="52"/>
      <c r="KCY14" s="52"/>
      <c r="KCZ14" s="52"/>
      <c r="KDA14" s="52"/>
      <c r="KDB14" s="52"/>
      <c r="KDC14" s="52"/>
      <c r="KDD14" s="52"/>
      <c r="KDE14" s="52"/>
      <c r="KDF14" s="52"/>
      <c r="KDG14" s="52"/>
      <c r="KDH14" s="52"/>
      <c r="KDI14" s="52"/>
      <c r="KDJ14" s="52"/>
      <c r="KDK14" s="52"/>
      <c r="KDL14" s="52"/>
      <c r="KDM14" s="52"/>
      <c r="KDN14" s="52"/>
      <c r="KDO14" s="52"/>
      <c r="KDP14" s="52"/>
      <c r="KDQ14" s="52"/>
      <c r="KDR14" s="52"/>
      <c r="KDS14" s="52"/>
      <c r="KDT14" s="52"/>
      <c r="KDU14" s="52"/>
      <c r="KDV14" s="52"/>
      <c r="KDW14" s="52"/>
      <c r="KDX14" s="52"/>
      <c r="KDY14" s="52"/>
      <c r="KDZ14" s="52"/>
      <c r="KEA14" s="52"/>
      <c r="KEB14" s="52"/>
      <c r="KEC14" s="52"/>
      <c r="KED14" s="52"/>
      <c r="KEE14" s="52"/>
      <c r="KEF14" s="52"/>
      <c r="KEG14" s="52"/>
      <c r="KEH14" s="52"/>
      <c r="KEI14" s="52"/>
      <c r="KEJ14" s="52"/>
      <c r="KEK14" s="52"/>
      <c r="KEL14" s="52"/>
      <c r="KEM14" s="52"/>
      <c r="KEN14" s="52"/>
      <c r="KEO14" s="52"/>
      <c r="KEP14" s="52"/>
      <c r="KEQ14" s="52"/>
      <c r="KER14" s="52"/>
      <c r="KES14" s="52"/>
      <c r="KET14" s="52"/>
      <c r="KEU14" s="52"/>
      <c r="KEV14" s="52"/>
      <c r="KEW14" s="52"/>
      <c r="KEX14" s="52"/>
      <c r="KEY14" s="52"/>
      <c r="KEZ14" s="52"/>
      <c r="KFA14" s="52"/>
      <c r="KFB14" s="52"/>
      <c r="KFC14" s="52"/>
      <c r="KFD14" s="52"/>
      <c r="KFE14" s="52"/>
      <c r="KFF14" s="52"/>
      <c r="KFG14" s="52"/>
      <c r="KFH14" s="52"/>
      <c r="KFI14" s="52"/>
      <c r="KFJ14" s="52"/>
      <c r="KFK14" s="52"/>
      <c r="KFL14" s="52"/>
      <c r="KFM14" s="52"/>
      <c r="KFN14" s="52"/>
      <c r="KFO14" s="52"/>
      <c r="KFP14" s="52"/>
      <c r="KFQ14" s="52"/>
      <c r="KFR14" s="52"/>
      <c r="KFS14" s="52"/>
      <c r="KFT14" s="52"/>
      <c r="KFU14" s="52"/>
      <c r="KFV14" s="52"/>
      <c r="KFW14" s="52"/>
      <c r="KFX14" s="52"/>
      <c r="KFY14" s="52"/>
      <c r="KFZ14" s="52"/>
      <c r="KGA14" s="52"/>
      <c r="KGB14" s="52"/>
      <c r="KGC14" s="52"/>
      <c r="KGD14" s="52"/>
      <c r="KGE14" s="52"/>
      <c r="KGF14" s="52"/>
      <c r="KGG14" s="52"/>
      <c r="KGH14" s="52"/>
      <c r="KGI14" s="52"/>
      <c r="KGJ14" s="52"/>
      <c r="KGK14" s="52"/>
      <c r="KGL14" s="52"/>
      <c r="KGM14" s="52"/>
      <c r="KGN14" s="52"/>
      <c r="KGO14" s="52"/>
      <c r="KGP14" s="52"/>
      <c r="KGQ14" s="52"/>
      <c r="KGR14" s="52"/>
      <c r="KGS14" s="52"/>
      <c r="KGT14" s="52"/>
      <c r="KGU14" s="52"/>
      <c r="KGV14" s="52"/>
      <c r="KGW14" s="52"/>
      <c r="KGX14" s="52"/>
      <c r="KGY14" s="52"/>
      <c r="KGZ14" s="52"/>
      <c r="KHA14" s="52"/>
      <c r="KHB14" s="52"/>
      <c r="KHC14" s="52"/>
      <c r="KHD14" s="52"/>
      <c r="KHE14" s="52"/>
      <c r="KHF14" s="52"/>
      <c r="KHG14" s="52"/>
      <c r="KHH14" s="52"/>
      <c r="KHI14" s="52"/>
      <c r="KHJ14" s="52"/>
      <c r="KHK14" s="52"/>
      <c r="KHL14" s="52"/>
      <c r="KHM14" s="52"/>
      <c r="KHN14" s="52"/>
      <c r="KHO14" s="52"/>
      <c r="KHP14" s="52"/>
      <c r="KHQ14" s="52"/>
      <c r="KHR14" s="52"/>
      <c r="KHS14" s="52"/>
      <c r="KHT14" s="52"/>
      <c r="KHU14" s="52"/>
      <c r="KHV14" s="52"/>
      <c r="KHW14" s="52"/>
      <c r="KHX14" s="52"/>
      <c r="KHY14" s="52"/>
      <c r="KHZ14" s="52"/>
      <c r="KIA14" s="52"/>
      <c r="KIB14" s="52"/>
      <c r="KIC14" s="52"/>
      <c r="KID14" s="52"/>
      <c r="KIE14" s="52"/>
      <c r="KIF14" s="52"/>
      <c r="KIG14" s="52"/>
      <c r="KIH14" s="52"/>
      <c r="KII14" s="52"/>
      <c r="KIJ14" s="52"/>
      <c r="KIK14" s="52"/>
      <c r="KIL14" s="52"/>
      <c r="KIM14" s="52"/>
      <c r="KIN14" s="52"/>
      <c r="KIO14" s="52"/>
      <c r="KIP14" s="52"/>
      <c r="KIQ14" s="52"/>
      <c r="KIR14" s="52"/>
      <c r="KIS14" s="52"/>
      <c r="KIT14" s="52"/>
      <c r="KIU14" s="52"/>
      <c r="KIV14" s="52"/>
      <c r="KIW14" s="52"/>
      <c r="KIX14" s="52"/>
      <c r="KIY14" s="52"/>
      <c r="KIZ14" s="52"/>
      <c r="KJA14" s="52"/>
      <c r="KJB14" s="52"/>
      <c r="KJC14" s="52"/>
      <c r="KJD14" s="52"/>
      <c r="KJE14" s="52"/>
      <c r="KJF14" s="52"/>
      <c r="KJG14" s="52"/>
      <c r="KJH14" s="52"/>
      <c r="KJI14" s="52"/>
      <c r="KJJ14" s="52"/>
      <c r="KJK14" s="52"/>
      <c r="KJL14" s="52"/>
      <c r="KJM14" s="52"/>
      <c r="KJN14" s="52"/>
      <c r="KJO14" s="52"/>
      <c r="KJP14" s="52"/>
      <c r="KJQ14" s="52"/>
      <c r="KJR14" s="52"/>
      <c r="KJS14" s="52"/>
      <c r="KJT14" s="52"/>
      <c r="KJU14" s="52"/>
      <c r="KJV14" s="52"/>
      <c r="KJW14" s="52"/>
      <c r="KJX14" s="52"/>
      <c r="KJY14" s="52"/>
      <c r="KJZ14" s="52"/>
      <c r="KKA14" s="52"/>
      <c r="KKB14" s="52"/>
      <c r="KKC14" s="52"/>
      <c r="KKD14" s="52"/>
      <c r="KKE14" s="52"/>
      <c r="KKF14" s="52"/>
      <c r="KKG14" s="52"/>
      <c r="KKH14" s="52"/>
      <c r="KKI14" s="52"/>
      <c r="KKJ14" s="52"/>
      <c r="KKK14" s="52"/>
      <c r="KKL14" s="52"/>
      <c r="KKM14" s="52"/>
      <c r="KKN14" s="52"/>
      <c r="KKO14" s="52"/>
      <c r="KKP14" s="52"/>
      <c r="KKQ14" s="52"/>
      <c r="KKR14" s="52"/>
      <c r="KKS14" s="52"/>
      <c r="KKT14" s="52"/>
      <c r="KKU14" s="52"/>
      <c r="KKV14" s="52"/>
      <c r="KKW14" s="52"/>
      <c r="KKX14" s="52"/>
      <c r="KKY14" s="52"/>
      <c r="KKZ14" s="52"/>
      <c r="KLA14" s="52"/>
      <c r="KLB14" s="52"/>
      <c r="KLC14" s="52"/>
      <c r="KLD14" s="52"/>
      <c r="KLE14" s="52"/>
      <c r="KLF14" s="52"/>
      <c r="KLG14" s="52"/>
      <c r="KLH14" s="52"/>
      <c r="KLI14" s="52"/>
      <c r="KLJ14" s="52"/>
      <c r="KLK14" s="52"/>
      <c r="KLL14" s="52"/>
      <c r="KLM14" s="52"/>
      <c r="KLN14" s="52"/>
      <c r="KLO14" s="52"/>
      <c r="KLP14" s="52"/>
      <c r="KLQ14" s="52"/>
      <c r="KLR14" s="52"/>
      <c r="KLS14" s="52"/>
      <c r="KLT14" s="52"/>
      <c r="KLU14" s="52"/>
      <c r="KLV14" s="52"/>
      <c r="KLW14" s="52"/>
      <c r="KLX14" s="52"/>
      <c r="KLY14" s="52"/>
      <c r="KLZ14" s="52"/>
      <c r="KMA14" s="52"/>
      <c r="KMB14" s="52"/>
      <c r="KMC14" s="52"/>
      <c r="KMD14" s="52"/>
      <c r="KME14" s="52"/>
      <c r="KMF14" s="52"/>
      <c r="KMG14" s="52"/>
      <c r="KMH14" s="52"/>
      <c r="KMI14" s="52"/>
      <c r="KMJ14" s="52"/>
      <c r="KMK14" s="52"/>
      <c r="KML14" s="52"/>
      <c r="KMM14" s="52"/>
      <c r="KMN14" s="52"/>
      <c r="KMO14" s="52"/>
      <c r="KMP14" s="52"/>
      <c r="KMQ14" s="52"/>
      <c r="KMR14" s="52"/>
      <c r="KMS14" s="52"/>
      <c r="KMT14" s="52"/>
      <c r="KMU14" s="52"/>
      <c r="KMV14" s="52"/>
      <c r="KMW14" s="52"/>
      <c r="KMX14" s="52"/>
      <c r="KMY14" s="52"/>
      <c r="KMZ14" s="52"/>
      <c r="KNA14" s="52"/>
      <c r="KNB14" s="52"/>
      <c r="KNC14" s="52"/>
      <c r="KND14" s="52"/>
      <c r="KNE14" s="52"/>
      <c r="KNF14" s="52"/>
      <c r="KNG14" s="52"/>
      <c r="KNH14" s="52"/>
      <c r="KNI14" s="52"/>
      <c r="KNJ14" s="52"/>
      <c r="KNK14" s="52"/>
      <c r="KNL14" s="52"/>
      <c r="KNM14" s="52"/>
      <c r="KNN14" s="52"/>
      <c r="KNO14" s="52"/>
      <c r="KNP14" s="52"/>
      <c r="KNQ14" s="52"/>
      <c r="KNR14" s="52"/>
      <c r="KNS14" s="52"/>
      <c r="KNT14" s="52"/>
      <c r="KNU14" s="52"/>
      <c r="KNV14" s="52"/>
      <c r="KNW14" s="52"/>
      <c r="KNX14" s="52"/>
      <c r="KNY14" s="52"/>
      <c r="KNZ14" s="52"/>
      <c r="KOA14" s="52"/>
      <c r="KOB14" s="52"/>
      <c r="KOC14" s="52"/>
      <c r="KOD14" s="52"/>
      <c r="KOE14" s="52"/>
      <c r="KOF14" s="52"/>
      <c r="KOG14" s="52"/>
      <c r="KOH14" s="52"/>
      <c r="KOI14" s="52"/>
      <c r="KOJ14" s="52"/>
      <c r="KOK14" s="52"/>
      <c r="KOL14" s="52"/>
      <c r="KOM14" s="52"/>
      <c r="KON14" s="52"/>
      <c r="KOO14" s="52"/>
      <c r="KOP14" s="52"/>
      <c r="KOQ14" s="52"/>
      <c r="KOR14" s="52"/>
      <c r="KOS14" s="52"/>
      <c r="KOT14" s="52"/>
      <c r="KOU14" s="52"/>
      <c r="KOV14" s="52"/>
      <c r="KOW14" s="52"/>
      <c r="KOX14" s="52"/>
      <c r="KOY14" s="52"/>
      <c r="KOZ14" s="52"/>
      <c r="KPA14" s="52"/>
      <c r="KPB14" s="52"/>
      <c r="KPC14" s="52"/>
      <c r="KPD14" s="52"/>
      <c r="KPE14" s="52"/>
      <c r="KPF14" s="52"/>
      <c r="KPG14" s="52"/>
      <c r="KPH14" s="52"/>
      <c r="KPI14" s="52"/>
      <c r="KPJ14" s="52"/>
      <c r="KPK14" s="52"/>
      <c r="KPL14" s="52"/>
      <c r="KPM14" s="52"/>
      <c r="KPN14" s="52"/>
      <c r="KPO14" s="52"/>
      <c r="KPP14" s="52"/>
      <c r="KPQ14" s="52"/>
      <c r="KPR14" s="52"/>
      <c r="KPS14" s="52"/>
      <c r="KPT14" s="52"/>
      <c r="KPU14" s="52"/>
      <c r="KPV14" s="52"/>
      <c r="KPW14" s="52"/>
      <c r="KPX14" s="52"/>
      <c r="KPY14" s="52"/>
      <c r="KPZ14" s="52"/>
      <c r="KQA14" s="52"/>
      <c r="KQB14" s="52"/>
      <c r="KQC14" s="52"/>
      <c r="KQD14" s="52"/>
      <c r="KQE14" s="52"/>
      <c r="KQF14" s="52"/>
      <c r="KQG14" s="52"/>
      <c r="KQH14" s="52"/>
      <c r="KQI14" s="52"/>
      <c r="KQJ14" s="52"/>
      <c r="KQK14" s="52"/>
      <c r="KQL14" s="52"/>
      <c r="KQM14" s="52"/>
      <c r="KQN14" s="52"/>
      <c r="KQO14" s="52"/>
      <c r="KQP14" s="52"/>
      <c r="KQQ14" s="52"/>
      <c r="KQR14" s="52"/>
      <c r="KQS14" s="52"/>
      <c r="KQT14" s="52"/>
      <c r="KQU14" s="52"/>
      <c r="KQV14" s="52"/>
      <c r="KQW14" s="52"/>
      <c r="KQX14" s="52"/>
      <c r="KQY14" s="52"/>
      <c r="KQZ14" s="52"/>
      <c r="KRA14" s="52"/>
      <c r="KRB14" s="52"/>
      <c r="KRC14" s="52"/>
      <c r="KRD14" s="52"/>
      <c r="KRE14" s="52"/>
      <c r="KRF14" s="52"/>
      <c r="KRG14" s="52"/>
      <c r="KRH14" s="52"/>
      <c r="KRI14" s="52"/>
      <c r="KRJ14" s="52"/>
      <c r="KRK14" s="52"/>
      <c r="KRL14" s="52"/>
      <c r="KRM14" s="52"/>
      <c r="KRN14" s="52"/>
      <c r="KRO14" s="52"/>
      <c r="KRP14" s="52"/>
      <c r="KRQ14" s="52"/>
      <c r="KRR14" s="52"/>
      <c r="KRS14" s="52"/>
      <c r="KRT14" s="52"/>
      <c r="KRU14" s="52"/>
      <c r="KRV14" s="52"/>
      <c r="KRW14" s="52"/>
      <c r="KRX14" s="52"/>
      <c r="KRY14" s="52"/>
      <c r="KRZ14" s="52"/>
      <c r="KSA14" s="52"/>
      <c r="KSB14" s="52"/>
      <c r="KSC14" s="52"/>
      <c r="KSD14" s="52"/>
      <c r="KSE14" s="52"/>
      <c r="KSF14" s="52"/>
      <c r="KSG14" s="52"/>
      <c r="KSH14" s="52"/>
      <c r="KSI14" s="52"/>
      <c r="KSJ14" s="52"/>
      <c r="KSK14" s="52"/>
      <c r="KSL14" s="52"/>
      <c r="KSM14" s="52"/>
      <c r="KSN14" s="52"/>
      <c r="KSO14" s="52"/>
      <c r="KSP14" s="52"/>
      <c r="KSQ14" s="52"/>
      <c r="KSR14" s="52"/>
      <c r="KSS14" s="52"/>
      <c r="KST14" s="52"/>
      <c r="KSU14" s="52"/>
      <c r="KSV14" s="52"/>
      <c r="KSW14" s="52"/>
      <c r="KSX14" s="52"/>
      <c r="KSY14" s="52"/>
      <c r="KSZ14" s="52"/>
      <c r="KTA14" s="52"/>
      <c r="KTB14" s="52"/>
      <c r="KTC14" s="52"/>
      <c r="KTD14" s="52"/>
      <c r="KTE14" s="52"/>
      <c r="KTF14" s="52"/>
      <c r="KTG14" s="52"/>
      <c r="KTH14" s="52"/>
      <c r="KTI14" s="52"/>
      <c r="KTJ14" s="52"/>
      <c r="KTK14" s="52"/>
      <c r="KTL14" s="52"/>
      <c r="KTM14" s="52"/>
      <c r="KTN14" s="52"/>
      <c r="KTO14" s="52"/>
      <c r="KTP14" s="52"/>
      <c r="KTQ14" s="52"/>
      <c r="KTR14" s="52"/>
      <c r="KTS14" s="52"/>
      <c r="KTT14" s="52"/>
      <c r="KTU14" s="52"/>
      <c r="KTV14" s="52"/>
      <c r="KTW14" s="52"/>
      <c r="KTX14" s="52"/>
      <c r="KTY14" s="52"/>
      <c r="KTZ14" s="52"/>
      <c r="KUA14" s="52"/>
      <c r="KUB14" s="52"/>
      <c r="KUC14" s="52"/>
      <c r="KUD14" s="52"/>
      <c r="KUE14" s="52"/>
      <c r="KUF14" s="52"/>
      <c r="KUG14" s="52"/>
      <c r="KUH14" s="52"/>
      <c r="KUI14" s="52"/>
      <c r="KUJ14" s="52"/>
      <c r="KUK14" s="52"/>
      <c r="KUL14" s="52"/>
      <c r="KUM14" s="52"/>
      <c r="KUN14" s="52"/>
      <c r="KUO14" s="52"/>
      <c r="KUP14" s="52"/>
      <c r="KUQ14" s="52"/>
      <c r="KUR14" s="52"/>
      <c r="KUS14" s="52"/>
      <c r="KUT14" s="52"/>
      <c r="KUU14" s="52"/>
      <c r="KUV14" s="52"/>
      <c r="KUW14" s="52"/>
      <c r="KUX14" s="52"/>
      <c r="KUY14" s="52"/>
      <c r="KUZ14" s="52"/>
      <c r="KVA14" s="52"/>
      <c r="KVB14" s="52"/>
      <c r="KVC14" s="52"/>
      <c r="KVD14" s="52"/>
      <c r="KVE14" s="52"/>
      <c r="KVF14" s="52"/>
      <c r="KVG14" s="52"/>
      <c r="KVH14" s="52"/>
      <c r="KVI14" s="52"/>
      <c r="KVJ14" s="52"/>
      <c r="KVK14" s="52"/>
      <c r="KVL14" s="52"/>
      <c r="KVM14" s="52"/>
      <c r="KVN14" s="52"/>
      <c r="KVO14" s="52"/>
      <c r="KVP14" s="52"/>
      <c r="KVQ14" s="52"/>
      <c r="KVR14" s="52"/>
      <c r="KVS14" s="52"/>
      <c r="KVT14" s="52"/>
      <c r="KVU14" s="52"/>
      <c r="KVV14" s="52"/>
      <c r="KVW14" s="52"/>
      <c r="KVX14" s="52"/>
      <c r="KVY14" s="52"/>
      <c r="KVZ14" s="52"/>
      <c r="KWA14" s="52"/>
      <c r="KWB14" s="52"/>
      <c r="KWC14" s="52"/>
      <c r="KWD14" s="52"/>
      <c r="KWE14" s="52"/>
      <c r="KWF14" s="52"/>
      <c r="KWG14" s="52"/>
      <c r="KWH14" s="52"/>
      <c r="KWI14" s="52"/>
      <c r="KWJ14" s="52"/>
      <c r="KWK14" s="52"/>
      <c r="KWL14" s="52"/>
      <c r="KWM14" s="52"/>
      <c r="KWN14" s="52"/>
      <c r="KWO14" s="52"/>
      <c r="KWP14" s="52"/>
      <c r="KWQ14" s="52"/>
      <c r="KWR14" s="52"/>
      <c r="KWS14" s="52"/>
      <c r="KWT14" s="52"/>
      <c r="KWU14" s="52"/>
      <c r="KWV14" s="52"/>
      <c r="KWW14" s="52"/>
      <c r="KWX14" s="52"/>
      <c r="KWY14" s="52"/>
      <c r="KWZ14" s="52"/>
      <c r="KXA14" s="52"/>
      <c r="KXB14" s="52"/>
      <c r="KXC14" s="52"/>
      <c r="KXD14" s="52"/>
      <c r="KXE14" s="52"/>
      <c r="KXF14" s="52"/>
      <c r="KXG14" s="52"/>
      <c r="KXH14" s="52"/>
      <c r="KXI14" s="52"/>
      <c r="KXJ14" s="52"/>
      <c r="KXK14" s="52"/>
      <c r="KXL14" s="52"/>
      <c r="KXM14" s="52"/>
      <c r="KXN14" s="52"/>
      <c r="KXO14" s="52"/>
      <c r="KXP14" s="52"/>
      <c r="KXQ14" s="52"/>
      <c r="KXR14" s="52"/>
      <c r="KXS14" s="52"/>
      <c r="KXT14" s="52"/>
      <c r="KXU14" s="52"/>
      <c r="KXV14" s="52"/>
      <c r="KXW14" s="52"/>
      <c r="KXX14" s="52"/>
      <c r="KXY14" s="52"/>
      <c r="KXZ14" s="52"/>
      <c r="KYA14" s="52"/>
      <c r="KYB14" s="52"/>
      <c r="KYC14" s="52"/>
      <c r="KYD14" s="52"/>
      <c r="KYE14" s="52"/>
      <c r="KYF14" s="52"/>
      <c r="KYG14" s="52"/>
      <c r="KYH14" s="52"/>
      <c r="KYI14" s="52"/>
      <c r="KYJ14" s="52"/>
      <c r="KYK14" s="52"/>
      <c r="KYL14" s="52"/>
      <c r="KYM14" s="52"/>
      <c r="KYN14" s="52"/>
      <c r="KYO14" s="52"/>
      <c r="KYP14" s="52"/>
      <c r="KYQ14" s="52"/>
      <c r="KYR14" s="52"/>
      <c r="KYS14" s="52"/>
      <c r="KYT14" s="52"/>
      <c r="KYU14" s="52"/>
      <c r="KYV14" s="52"/>
      <c r="KYW14" s="52"/>
      <c r="KYX14" s="52"/>
      <c r="KYY14" s="52"/>
      <c r="KYZ14" s="52"/>
      <c r="KZA14" s="52"/>
      <c r="KZB14" s="52"/>
      <c r="KZC14" s="52"/>
      <c r="KZD14" s="52"/>
      <c r="KZE14" s="52"/>
      <c r="KZF14" s="52"/>
      <c r="KZG14" s="52"/>
      <c r="KZH14" s="52"/>
      <c r="KZI14" s="52"/>
      <c r="KZJ14" s="52"/>
      <c r="KZK14" s="52"/>
      <c r="KZL14" s="52"/>
      <c r="KZM14" s="52"/>
      <c r="KZN14" s="52"/>
      <c r="KZO14" s="52"/>
      <c r="KZP14" s="52"/>
      <c r="KZQ14" s="52"/>
      <c r="KZR14" s="52"/>
      <c r="KZS14" s="52"/>
      <c r="KZT14" s="52"/>
      <c r="KZU14" s="52"/>
      <c r="KZV14" s="52"/>
      <c r="KZW14" s="52"/>
      <c r="KZX14" s="52"/>
      <c r="KZY14" s="52"/>
      <c r="KZZ14" s="52"/>
      <c r="LAA14" s="52"/>
      <c r="LAB14" s="52"/>
      <c r="LAC14" s="52"/>
      <c r="LAD14" s="52"/>
      <c r="LAE14" s="52"/>
      <c r="LAF14" s="52"/>
      <c r="LAG14" s="52"/>
      <c r="LAH14" s="52"/>
      <c r="LAI14" s="52"/>
      <c r="LAJ14" s="52"/>
      <c r="LAK14" s="52"/>
      <c r="LAL14" s="52"/>
      <c r="LAM14" s="52"/>
      <c r="LAN14" s="52"/>
      <c r="LAO14" s="52"/>
      <c r="LAP14" s="52"/>
      <c r="LAQ14" s="52"/>
      <c r="LAR14" s="52"/>
      <c r="LAS14" s="52"/>
      <c r="LAT14" s="52"/>
      <c r="LAU14" s="52"/>
      <c r="LAV14" s="52"/>
      <c r="LAW14" s="52"/>
      <c r="LAX14" s="52"/>
      <c r="LAY14" s="52"/>
      <c r="LAZ14" s="52"/>
      <c r="LBA14" s="52"/>
      <c r="LBB14" s="52"/>
      <c r="LBC14" s="52"/>
      <c r="LBD14" s="52"/>
      <c r="LBE14" s="52"/>
      <c r="LBF14" s="52"/>
      <c r="LBG14" s="52"/>
      <c r="LBH14" s="52"/>
      <c r="LBI14" s="52"/>
      <c r="LBJ14" s="52"/>
      <c r="LBK14" s="52"/>
      <c r="LBL14" s="52"/>
      <c r="LBM14" s="52"/>
      <c r="LBN14" s="52"/>
      <c r="LBO14" s="52"/>
      <c r="LBP14" s="52"/>
      <c r="LBQ14" s="52"/>
      <c r="LBR14" s="52"/>
      <c r="LBS14" s="52"/>
      <c r="LBT14" s="52"/>
      <c r="LBU14" s="52"/>
      <c r="LBV14" s="52"/>
      <c r="LBW14" s="52"/>
      <c r="LBX14" s="52"/>
      <c r="LBY14" s="52"/>
      <c r="LBZ14" s="52"/>
      <c r="LCA14" s="52"/>
      <c r="LCB14" s="52"/>
      <c r="LCC14" s="52"/>
      <c r="LCD14" s="52"/>
      <c r="LCE14" s="52"/>
      <c r="LCF14" s="52"/>
      <c r="LCG14" s="52"/>
      <c r="LCH14" s="52"/>
      <c r="LCI14" s="52"/>
      <c r="LCJ14" s="52"/>
      <c r="LCK14" s="52"/>
      <c r="LCL14" s="52"/>
      <c r="LCM14" s="52"/>
      <c r="LCN14" s="52"/>
      <c r="LCO14" s="52"/>
      <c r="LCP14" s="52"/>
      <c r="LCQ14" s="52"/>
      <c r="LCR14" s="52"/>
      <c r="LCS14" s="52"/>
      <c r="LCT14" s="52"/>
      <c r="LCU14" s="52"/>
      <c r="LCV14" s="52"/>
      <c r="LCW14" s="52"/>
      <c r="LCX14" s="52"/>
      <c r="LCY14" s="52"/>
      <c r="LCZ14" s="52"/>
      <c r="LDA14" s="52"/>
      <c r="LDB14" s="52"/>
      <c r="LDC14" s="52"/>
      <c r="LDD14" s="52"/>
      <c r="LDE14" s="52"/>
      <c r="LDF14" s="52"/>
      <c r="LDG14" s="52"/>
      <c r="LDH14" s="52"/>
      <c r="LDI14" s="52"/>
      <c r="LDJ14" s="52"/>
      <c r="LDK14" s="52"/>
      <c r="LDL14" s="52"/>
      <c r="LDM14" s="52"/>
      <c r="LDN14" s="52"/>
      <c r="LDO14" s="52"/>
      <c r="LDP14" s="52"/>
      <c r="LDQ14" s="52"/>
      <c r="LDR14" s="52"/>
      <c r="LDS14" s="52"/>
      <c r="LDT14" s="52"/>
      <c r="LDU14" s="52"/>
      <c r="LDV14" s="52"/>
      <c r="LDW14" s="52"/>
      <c r="LDX14" s="52"/>
      <c r="LDY14" s="52"/>
      <c r="LDZ14" s="52"/>
      <c r="LEA14" s="52"/>
      <c r="LEB14" s="52"/>
      <c r="LEC14" s="52"/>
      <c r="LED14" s="52"/>
      <c r="LEE14" s="52"/>
      <c r="LEF14" s="52"/>
      <c r="LEG14" s="52"/>
      <c r="LEH14" s="52"/>
      <c r="LEI14" s="52"/>
      <c r="LEJ14" s="52"/>
      <c r="LEK14" s="52"/>
      <c r="LEL14" s="52"/>
      <c r="LEM14" s="52"/>
      <c r="LEN14" s="52"/>
      <c r="LEO14" s="52"/>
      <c r="LEP14" s="52"/>
      <c r="LEQ14" s="52"/>
      <c r="LER14" s="52"/>
      <c r="LES14" s="52"/>
      <c r="LET14" s="52"/>
      <c r="LEU14" s="52"/>
      <c r="LEV14" s="52"/>
      <c r="LEW14" s="52"/>
      <c r="LEX14" s="52"/>
      <c r="LEY14" s="52"/>
      <c r="LEZ14" s="52"/>
      <c r="LFA14" s="52"/>
      <c r="LFB14" s="52"/>
      <c r="LFC14" s="52"/>
      <c r="LFD14" s="52"/>
      <c r="LFE14" s="52"/>
      <c r="LFF14" s="52"/>
      <c r="LFG14" s="52"/>
      <c r="LFH14" s="52"/>
      <c r="LFI14" s="52"/>
      <c r="LFJ14" s="52"/>
      <c r="LFK14" s="52"/>
      <c r="LFL14" s="52"/>
      <c r="LFM14" s="52"/>
      <c r="LFN14" s="52"/>
      <c r="LFO14" s="52"/>
      <c r="LFP14" s="52"/>
      <c r="LFQ14" s="52"/>
      <c r="LFR14" s="52"/>
      <c r="LFS14" s="52"/>
      <c r="LFT14" s="52"/>
      <c r="LFU14" s="52"/>
      <c r="LFV14" s="52"/>
      <c r="LFW14" s="52"/>
      <c r="LFX14" s="52"/>
      <c r="LFY14" s="52"/>
      <c r="LFZ14" s="52"/>
      <c r="LGA14" s="52"/>
      <c r="LGB14" s="52"/>
      <c r="LGC14" s="52"/>
      <c r="LGD14" s="52"/>
      <c r="LGE14" s="52"/>
      <c r="LGF14" s="52"/>
      <c r="LGG14" s="52"/>
      <c r="LGH14" s="52"/>
      <c r="LGI14" s="52"/>
      <c r="LGJ14" s="52"/>
      <c r="LGK14" s="52"/>
      <c r="LGL14" s="52"/>
      <c r="LGM14" s="52"/>
      <c r="LGN14" s="52"/>
      <c r="LGO14" s="52"/>
      <c r="LGP14" s="52"/>
      <c r="LGQ14" s="52"/>
      <c r="LGR14" s="52"/>
      <c r="LGS14" s="52"/>
      <c r="LGT14" s="52"/>
      <c r="LGU14" s="52"/>
      <c r="LGV14" s="52"/>
      <c r="LGW14" s="52"/>
      <c r="LGX14" s="52"/>
      <c r="LGY14" s="52"/>
      <c r="LGZ14" s="52"/>
      <c r="LHA14" s="52"/>
      <c r="LHB14" s="52"/>
      <c r="LHC14" s="52"/>
      <c r="LHD14" s="52"/>
      <c r="LHE14" s="52"/>
      <c r="LHF14" s="52"/>
      <c r="LHG14" s="52"/>
      <c r="LHH14" s="52"/>
      <c r="LHI14" s="52"/>
      <c r="LHJ14" s="52"/>
      <c r="LHK14" s="52"/>
      <c r="LHL14" s="52"/>
      <c r="LHM14" s="52"/>
      <c r="LHN14" s="52"/>
      <c r="LHO14" s="52"/>
      <c r="LHP14" s="52"/>
      <c r="LHQ14" s="52"/>
      <c r="LHR14" s="52"/>
      <c r="LHS14" s="52"/>
      <c r="LHT14" s="52"/>
      <c r="LHU14" s="52"/>
      <c r="LHV14" s="52"/>
      <c r="LHW14" s="52"/>
      <c r="LHX14" s="52"/>
      <c r="LHY14" s="52"/>
      <c r="LHZ14" s="52"/>
      <c r="LIA14" s="52"/>
      <c r="LIB14" s="52"/>
      <c r="LIC14" s="52"/>
      <c r="LID14" s="52"/>
      <c r="LIE14" s="52"/>
      <c r="LIF14" s="52"/>
      <c r="LIG14" s="52"/>
      <c r="LIH14" s="52"/>
      <c r="LII14" s="52"/>
      <c r="LIJ14" s="52"/>
      <c r="LIK14" s="52"/>
      <c r="LIL14" s="52"/>
      <c r="LIM14" s="52"/>
      <c r="LIN14" s="52"/>
      <c r="LIO14" s="52"/>
      <c r="LIP14" s="52"/>
      <c r="LIQ14" s="52"/>
      <c r="LIR14" s="52"/>
      <c r="LIS14" s="52"/>
      <c r="LIT14" s="52"/>
      <c r="LIU14" s="52"/>
      <c r="LIV14" s="52"/>
      <c r="LIW14" s="52"/>
      <c r="LIX14" s="52"/>
      <c r="LIY14" s="52"/>
      <c r="LIZ14" s="52"/>
      <c r="LJA14" s="52"/>
      <c r="LJB14" s="52"/>
      <c r="LJC14" s="52"/>
      <c r="LJD14" s="52"/>
      <c r="LJE14" s="52"/>
      <c r="LJF14" s="52"/>
      <c r="LJG14" s="52"/>
      <c r="LJH14" s="52"/>
      <c r="LJI14" s="52"/>
      <c r="LJJ14" s="52"/>
      <c r="LJK14" s="52"/>
      <c r="LJL14" s="52"/>
      <c r="LJM14" s="52"/>
      <c r="LJN14" s="52"/>
      <c r="LJO14" s="52"/>
      <c r="LJP14" s="52"/>
      <c r="LJQ14" s="52"/>
      <c r="LJR14" s="52"/>
      <c r="LJS14" s="52"/>
      <c r="LJT14" s="52"/>
      <c r="LJU14" s="52"/>
      <c r="LJV14" s="52"/>
      <c r="LJW14" s="52"/>
      <c r="LJX14" s="52"/>
      <c r="LJY14" s="52"/>
      <c r="LJZ14" s="52"/>
      <c r="LKA14" s="52"/>
      <c r="LKB14" s="52"/>
      <c r="LKC14" s="52"/>
      <c r="LKD14" s="52"/>
      <c r="LKE14" s="52"/>
      <c r="LKF14" s="52"/>
      <c r="LKG14" s="52"/>
      <c r="LKH14" s="52"/>
      <c r="LKI14" s="52"/>
      <c r="LKJ14" s="52"/>
      <c r="LKK14" s="52"/>
      <c r="LKL14" s="52"/>
      <c r="LKM14" s="52"/>
      <c r="LKN14" s="52"/>
      <c r="LKO14" s="52"/>
      <c r="LKP14" s="52"/>
      <c r="LKQ14" s="52"/>
      <c r="LKR14" s="52"/>
      <c r="LKS14" s="52"/>
      <c r="LKT14" s="52"/>
      <c r="LKU14" s="52"/>
      <c r="LKV14" s="52"/>
      <c r="LKW14" s="52"/>
      <c r="LKX14" s="52"/>
      <c r="LKY14" s="52"/>
      <c r="LKZ14" s="52"/>
      <c r="LLA14" s="52"/>
      <c r="LLB14" s="52"/>
      <c r="LLC14" s="52"/>
      <c r="LLD14" s="52"/>
      <c r="LLE14" s="52"/>
      <c r="LLF14" s="52"/>
      <c r="LLG14" s="52"/>
      <c r="LLH14" s="52"/>
      <c r="LLI14" s="52"/>
      <c r="LLJ14" s="52"/>
      <c r="LLK14" s="52"/>
      <c r="LLL14" s="52"/>
      <c r="LLM14" s="52"/>
      <c r="LLN14" s="52"/>
      <c r="LLO14" s="52"/>
      <c r="LLP14" s="52"/>
      <c r="LLQ14" s="52"/>
      <c r="LLR14" s="52"/>
      <c r="LLS14" s="52"/>
      <c r="LLT14" s="52"/>
      <c r="LLU14" s="52"/>
      <c r="LLV14" s="52"/>
      <c r="LLW14" s="52"/>
      <c r="LLX14" s="52"/>
      <c r="LLY14" s="52"/>
      <c r="LLZ14" s="52"/>
      <c r="LMA14" s="52"/>
      <c r="LMB14" s="52"/>
      <c r="LMC14" s="52"/>
      <c r="LMD14" s="52"/>
      <c r="LME14" s="52"/>
      <c r="LMF14" s="52"/>
      <c r="LMG14" s="52"/>
      <c r="LMH14" s="52"/>
      <c r="LMI14" s="52"/>
      <c r="LMJ14" s="52"/>
      <c r="LMK14" s="52"/>
      <c r="LML14" s="52"/>
      <c r="LMM14" s="52"/>
      <c r="LMN14" s="52"/>
      <c r="LMO14" s="52"/>
      <c r="LMP14" s="52"/>
      <c r="LMQ14" s="52"/>
      <c r="LMR14" s="52"/>
      <c r="LMS14" s="52"/>
      <c r="LMT14" s="52"/>
      <c r="LMU14" s="52"/>
      <c r="LMV14" s="52"/>
      <c r="LMW14" s="52"/>
      <c r="LMX14" s="52"/>
      <c r="LMY14" s="52"/>
      <c r="LMZ14" s="52"/>
      <c r="LNA14" s="52"/>
      <c r="LNB14" s="52"/>
      <c r="LNC14" s="52"/>
      <c r="LND14" s="52"/>
      <c r="LNE14" s="52"/>
      <c r="LNF14" s="52"/>
      <c r="LNG14" s="52"/>
      <c r="LNH14" s="52"/>
      <c r="LNI14" s="52"/>
      <c r="LNJ14" s="52"/>
      <c r="LNK14" s="52"/>
      <c r="LNL14" s="52"/>
      <c r="LNM14" s="52"/>
      <c r="LNN14" s="52"/>
      <c r="LNO14" s="52"/>
      <c r="LNP14" s="52"/>
      <c r="LNQ14" s="52"/>
      <c r="LNR14" s="52"/>
      <c r="LNS14" s="52"/>
      <c r="LNT14" s="52"/>
      <c r="LNU14" s="52"/>
      <c r="LNV14" s="52"/>
      <c r="LNW14" s="52"/>
      <c r="LNX14" s="52"/>
      <c r="LNY14" s="52"/>
      <c r="LNZ14" s="52"/>
      <c r="LOA14" s="52"/>
      <c r="LOB14" s="52"/>
      <c r="LOC14" s="52"/>
      <c r="LOD14" s="52"/>
      <c r="LOE14" s="52"/>
      <c r="LOF14" s="52"/>
      <c r="LOG14" s="52"/>
      <c r="LOH14" s="52"/>
      <c r="LOI14" s="52"/>
      <c r="LOJ14" s="52"/>
      <c r="LOK14" s="52"/>
      <c r="LOL14" s="52"/>
      <c r="LOM14" s="52"/>
      <c r="LON14" s="52"/>
      <c r="LOO14" s="52"/>
      <c r="LOP14" s="52"/>
      <c r="LOQ14" s="52"/>
      <c r="LOR14" s="52"/>
      <c r="LOS14" s="52"/>
      <c r="LOT14" s="52"/>
      <c r="LOU14" s="52"/>
      <c r="LOV14" s="52"/>
      <c r="LOW14" s="52"/>
      <c r="LOX14" s="52"/>
      <c r="LOY14" s="52"/>
      <c r="LOZ14" s="52"/>
      <c r="LPA14" s="52"/>
      <c r="LPB14" s="52"/>
      <c r="LPC14" s="52"/>
      <c r="LPD14" s="52"/>
      <c r="LPE14" s="52"/>
      <c r="LPF14" s="52"/>
      <c r="LPG14" s="52"/>
      <c r="LPH14" s="52"/>
      <c r="LPI14" s="52"/>
      <c r="LPJ14" s="52"/>
      <c r="LPK14" s="52"/>
      <c r="LPL14" s="52"/>
      <c r="LPM14" s="52"/>
      <c r="LPN14" s="52"/>
      <c r="LPO14" s="52"/>
      <c r="LPP14" s="52"/>
      <c r="LPQ14" s="52"/>
      <c r="LPR14" s="52"/>
      <c r="LPS14" s="52"/>
      <c r="LPT14" s="52"/>
      <c r="LPU14" s="52"/>
      <c r="LPV14" s="52"/>
      <c r="LPW14" s="52"/>
      <c r="LPX14" s="52"/>
      <c r="LPY14" s="52"/>
      <c r="LPZ14" s="52"/>
      <c r="LQA14" s="52"/>
      <c r="LQB14" s="52"/>
      <c r="LQC14" s="52"/>
      <c r="LQD14" s="52"/>
      <c r="LQE14" s="52"/>
      <c r="LQF14" s="52"/>
      <c r="LQG14" s="52"/>
      <c r="LQH14" s="52"/>
      <c r="LQI14" s="52"/>
      <c r="LQJ14" s="52"/>
      <c r="LQK14" s="52"/>
      <c r="LQL14" s="52"/>
      <c r="LQM14" s="52"/>
      <c r="LQN14" s="52"/>
      <c r="LQO14" s="52"/>
      <c r="LQP14" s="52"/>
      <c r="LQQ14" s="52"/>
      <c r="LQR14" s="52"/>
      <c r="LQS14" s="52"/>
      <c r="LQT14" s="52"/>
      <c r="LQU14" s="52"/>
      <c r="LQV14" s="52"/>
      <c r="LQW14" s="52"/>
      <c r="LQX14" s="52"/>
      <c r="LQY14" s="52"/>
      <c r="LQZ14" s="52"/>
      <c r="LRA14" s="52"/>
      <c r="LRB14" s="52"/>
      <c r="LRC14" s="52"/>
      <c r="LRD14" s="52"/>
      <c r="LRE14" s="52"/>
      <c r="LRF14" s="52"/>
      <c r="LRG14" s="52"/>
      <c r="LRH14" s="52"/>
      <c r="LRI14" s="52"/>
      <c r="LRJ14" s="52"/>
      <c r="LRK14" s="52"/>
      <c r="LRL14" s="52"/>
      <c r="LRM14" s="52"/>
      <c r="LRN14" s="52"/>
      <c r="LRO14" s="52"/>
      <c r="LRP14" s="52"/>
      <c r="LRQ14" s="52"/>
      <c r="LRR14" s="52"/>
      <c r="LRS14" s="52"/>
      <c r="LRT14" s="52"/>
      <c r="LRU14" s="52"/>
      <c r="LRV14" s="52"/>
      <c r="LRW14" s="52"/>
      <c r="LRX14" s="52"/>
      <c r="LRY14" s="52"/>
      <c r="LRZ14" s="52"/>
      <c r="LSA14" s="52"/>
      <c r="LSB14" s="52"/>
      <c r="LSC14" s="52"/>
      <c r="LSD14" s="52"/>
      <c r="LSE14" s="52"/>
      <c r="LSF14" s="52"/>
      <c r="LSG14" s="52"/>
      <c r="LSH14" s="52"/>
      <c r="LSI14" s="52"/>
      <c r="LSJ14" s="52"/>
      <c r="LSK14" s="52"/>
      <c r="LSL14" s="52"/>
      <c r="LSM14" s="52"/>
      <c r="LSN14" s="52"/>
      <c r="LSO14" s="52"/>
      <c r="LSP14" s="52"/>
      <c r="LSQ14" s="52"/>
      <c r="LSR14" s="52"/>
      <c r="LSS14" s="52"/>
      <c r="LST14" s="52"/>
      <c r="LSU14" s="52"/>
      <c r="LSV14" s="52"/>
      <c r="LSW14" s="52"/>
      <c r="LSX14" s="52"/>
      <c r="LSY14" s="52"/>
      <c r="LSZ14" s="52"/>
      <c r="LTA14" s="52"/>
      <c r="LTB14" s="52"/>
      <c r="LTC14" s="52"/>
      <c r="LTD14" s="52"/>
      <c r="LTE14" s="52"/>
      <c r="LTF14" s="52"/>
      <c r="LTG14" s="52"/>
      <c r="LTH14" s="52"/>
      <c r="LTI14" s="52"/>
      <c r="LTJ14" s="52"/>
      <c r="LTK14" s="52"/>
      <c r="LTL14" s="52"/>
      <c r="LTM14" s="52"/>
      <c r="LTN14" s="52"/>
      <c r="LTO14" s="52"/>
      <c r="LTP14" s="52"/>
      <c r="LTQ14" s="52"/>
      <c r="LTR14" s="52"/>
      <c r="LTS14" s="52"/>
      <c r="LTT14" s="52"/>
      <c r="LTU14" s="52"/>
      <c r="LTV14" s="52"/>
      <c r="LTW14" s="52"/>
      <c r="LTX14" s="52"/>
      <c r="LTY14" s="52"/>
      <c r="LTZ14" s="52"/>
      <c r="LUA14" s="52"/>
      <c r="LUB14" s="52"/>
      <c r="LUC14" s="52"/>
      <c r="LUD14" s="52"/>
      <c r="LUE14" s="52"/>
      <c r="LUF14" s="52"/>
      <c r="LUG14" s="52"/>
      <c r="LUH14" s="52"/>
      <c r="LUI14" s="52"/>
      <c r="LUJ14" s="52"/>
      <c r="LUK14" s="52"/>
      <c r="LUL14" s="52"/>
      <c r="LUM14" s="52"/>
      <c r="LUN14" s="52"/>
      <c r="LUO14" s="52"/>
      <c r="LUP14" s="52"/>
      <c r="LUQ14" s="52"/>
      <c r="LUR14" s="52"/>
      <c r="LUS14" s="52"/>
      <c r="LUT14" s="52"/>
      <c r="LUU14" s="52"/>
      <c r="LUV14" s="52"/>
      <c r="LUW14" s="52"/>
      <c r="LUX14" s="52"/>
      <c r="LUY14" s="52"/>
      <c r="LUZ14" s="52"/>
      <c r="LVA14" s="52"/>
      <c r="LVB14" s="52"/>
      <c r="LVC14" s="52"/>
      <c r="LVD14" s="52"/>
      <c r="LVE14" s="52"/>
      <c r="LVF14" s="52"/>
      <c r="LVG14" s="52"/>
      <c r="LVH14" s="52"/>
      <c r="LVI14" s="52"/>
      <c r="LVJ14" s="52"/>
      <c r="LVK14" s="52"/>
      <c r="LVL14" s="52"/>
      <c r="LVM14" s="52"/>
      <c r="LVN14" s="52"/>
      <c r="LVO14" s="52"/>
      <c r="LVP14" s="52"/>
      <c r="LVQ14" s="52"/>
      <c r="LVR14" s="52"/>
      <c r="LVS14" s="52"/>
      <c r="LVT14" s="52"/>
      <c r="LVU14" s="52"/>
      <c r="LVV14" s="52"/>
      <c r="LVW14" s="52"/>
      <c r="LVX14" s="52"/>
      <c r="LVY14" s="52"/>
      <c r="LVZ14" s="52"/>
      <c r="LWA14" s="52"/>
      <c r="LWB14" s="52"/>
      <c r="LWC14" s="52"/>
      <c r="LWD14" s="52"/>
      <c r="LWE14" s="52"/>
      <c r="LWF14" s="52"/>
      <c r="LWG14" s="52"/>
      <c r="LWH14" s="52"/>
      <c r="LWI14" s="52"/>
      <c r="LWJ14" s="52"/>
      <c r="LWK14" s="52"/>
      <c r="LWL14" s="52"/>
      <c r="LWM14" s="52"/>
      <c r="LWN14" s="52"/>
      <c r="LWO14" s="52"/>
      <c r="LWP14" s="52"/>
      <c r="LWQ14" s="52"/>
      <c r="LWR14" s="52"/>
      <c r="LWS14" s="52"/>
      <c r="LWT14" s="52"/>
      <c r="LWU14" s="52"/>
      <c r="LWV14" s="52"/>
      <c r="LWW14" s="52"/>
      <c r="LWX14" s="52"/>
      <c r="LWY14" s="52"/>
      <c r="LWZ14" s="52"/>
      <c r="LXA14" s="52"/>
      <c r="LXB14" s="52"/>
      <c r="LXC14" s="52"/>
      <c r="LXD14" s="52"/>
      <c r="LXE14" s="52"/>
      <c r="LXF14" s="52"/>
      <c r="LXG14" s="52"/>
      <c r="LXH14" s="52"/>
      <c r="LXI14" s="52"/>
      <c r="LXJ14" s="52"/>
      <c r="LXK14" s="52"/>
      <c r="LXL14" s="52"/>
      <c r="LXM14" s="52"/>
      <c r="LXN14" s="52"/>
      <c r="LXO14" s="52"/>
      <c r="LXP14" s="52"/>
      <c r="LXQ14" s="52"/>
      <c r="LXR14" s="52"/>
      <c r="LXS14" s="52"/>
      <c r="LXT14" s="52"/>
      <c r="LXU14" s="52"/>
      <c r="LXV14" s="52"/>
      <c r="LXW14" s="52"/>
      <c r="LXX14" s="52"/>
      <c r="LXY14" s="52"/>
      <c r="LXZ14" s="52"/>
      <c r="LYA14" s="52"/>
      <c r="LYB14" s="52"/>
      <c r="LYC14" s="52"/>
      <c r="LYD14" s="52"/>
      <c r="LYE14" s="52"/>
      <c r="LYF14" s="52"/>
      <c r="LYG14" s="52"/>
      <c r="LYH14" s="52"/>
      <c r="LYI14" s="52"/>
      <c r="LYJ14" s="52"/>
      <c r="LYK14" s="52"/>
      <c r="LYL14" s="52"/>
      <c r="LYM14" s="52"/>
      <c r="LYN14" s="52"/>
      <c r="LYO14" s="52"/>
      <c r="LYP14" s="52"/>
      <c r="LYQ14" s="52"/>
      <c r="LYR14" s="52"/>
      <c r="LYS14" s="52"/>
      <c r="LYT14" s="52"/>
      <c r="LYU14" s="52"/>
      <c r="LYV14" s="52"/>
      <c r="LYW14" s="52"/>
      <c r="LYX14" s="52"/>
      <c r="LYY14" s="52"/>
      <c r="LYZ14" s="52"/>
      <c r="LZA14" s="52"/>
      <c r="LZB14" s="52"/>
      <c r="LZC14" s="52"/>
      <c r="LZD14" s="52"/>
      <c r="LZE14" s="52"/>
      <c r="LZF14" s="52"/>
      <c r="LZG14" s="52"/>
      <c r="LZH14" s="52"/>
      <c r="LZI14" s="52"/>
      <c r="LZJ14" s="52"/>
      <c r="LZK14" s="52"/>
      <c r="LZL14" s="52"/>
      <c r="LZM14" s="52"/>
      <c r="LZN14" s="52"/>
      <c r="LZO14" s="52"/>
      <c r="LZP14" s="52"/>
      <c r="LZQ14" s="52"/>
      <c r="LZR14" s="52"/>
      <c r="LZS14" s="52"/>
      <c r="LZT14" s="52"/>
      <c r="LZU14" s="52"/>
      <c r="LZV14" s="52"/>
      <c r="LZW14" s="52"/>
      <c r="LZX14" s="52"/>
      <c r="LZY14" s="52"/>
      <c r="LZZ14" s="52"/>
      <c r="MAA14" s="52"/>
      <c r="MAB14" s="52"/>
      <c r="MAC14" s="52"/>
      <c r="MAD14" s="52"/>
      <c r="MAE14" s="52"/>
      <c r="MAF14" s="52"/>
      <c r="MAG14" s="52"/>
      <c r="MAH14" s="52"/>
      <c r="MAI14" s="52"/>
      <c r="MAJ14" s="52"/>
      <c r="MAK14" s="52"/>
      <c r="MAL14" s="52"/>
      <c r="MAM14" s="52"/>
      <c r="MAN14" s="52"/>
      <c r="MAO14" s="52"/>
      <c r="MAP14" s="52"/>
      <c r="MAQ14" s="52"/>
      <c r="MAR14" s="52"/>
      <c r="MAS14" s="52"/>
      <c r="MAT14" s="52"/>
      <c r="MAU14" s="52"/>
      <c r="MAV14" s="52"/>
      <c r="MAW14" s="52"/>
      <c r="MAX14" s="52"/>
      <c r="MAY14" s="52"/>
      <c r="MAZ14" s="52"/>
      <c r="MBA14" s="52"/>
      <c r="MBB14" s="52"/>
      <c r="MBC14" s="52"/>
      <c r="MBD14" s="52"/>
      <c r="MBE14" s="52"/>
      <c r="MBF14" s="52"/>
      <c r="MBG14" s="52"/>
      <c r="MBH14" s="52"/>
      <c r="MBI14" s="52"/>
      <c r="MBJ14" s="52"/>
      <c r="MBK14" s="52"/>
      <c r="MBL14" s="52"/>
      <c r="MBM14" s="52"/>
      <c r="MBN14" s="52"/>
      <c r="MBO14" s="52"/>
      <c r="MBP14" s="52"/>
      <c r="MBQ14" s="52"/>
      <c r="MBR14" s="52"/>
      <c r="MBS14" s="52"/>
      <c r="MBT14" s="52"/>
      <c r="MBU14" s="52"/>
      <c r="MBV14" s="52"/>
      <c r="MBW14" s="52"/>
      <c r="MBX14" s="52"/>
      <c r="MBY14" s="52"/>
      <c r="MBZ14" s="52"/>
      <c r="MCA14" s="52"/>
      <c r="MCB14" s="52"/>
      <c r="MCC14" s="52"/>
      <c r="MCD14" s="52"/>
      <c r="MCE14" s="52"/>
      <c r="MCF14" s="52"/>
      <c r="MCG14" s="52"/>
      <c r="MCH14" s="52"/>
      <c r="MCI14" s="52"/>
      <c r="MCJ14" s="52"/>
      <c r="MCK14" s="52"/>
      <c r="MCL14" s="52"/>
      <c r="MCM14" s="52"/>
      <c r="MCN14" s="52"/>
      <c r="MCO14" s="52"/>
      <c r="MCP14" s="52"/>
      <c r="MCQ14" s="52"/>
      <c r="MCR14" s="52"/>
      <c r="MCS14" s="52"/>
      <c r="MCT14" s="52"/>
      <c r="MCU14" s="52"/>
      <c r="MCV14" s="52"/>
      <c r="MCW14" s="52"/>
      <c r="MCX14" s="52"/>
      <c r="MCY14" s="52"/>
      <c r="MCZ14" s="52"/>
      <c r="MDA14" s="52"/>
      <c r="MDB14" s="52"/>
      <c r="MDC14" s="52"/>
      <c r="MDD14" s="52"/>
      <c r="MDE14" s="52"/>
      <c r="MDF14" s="52"/>
      <c r="MDG14" s="52"/>
      <c r="MDH14" s="52"/>
      <c r="MDI14" s="52"/>
      <c r="MDJ14" s="52"/>
      <c r="MDK14" s="52"/>
      <c r="MDL14" s="52"/>
      <c r="MDM14" s="52"/>
      <c r="MDN14" s="52"/>
      <c r="MDO14" s="52"/>
      <c r="MDP14" s="52"/>
      <c r="MDQ14" s="52"/>
      <c r="MDR14" s="52"/>
      <c r="MDS14" s="52"/>
      <c r="MDT14" s="52"/>
      <c r="MDU14" s="52"/>
      <c r="MDV14" s="52"/>
      <c r="MDW14" s="52"/>
      <c r="MDX14" s="52"/>
      <c r="MDY14" s="52"/>
      <c r="MDZ14" s="52"/>
      <c r="MEA14" s="52"/>
      <c r="MEB14" s="52"/>
      <c r="MEC14" s="52"/>
      <c r="MED14" s="52"/>
      <c r="MEE14" s="52"/>
      <c r="MEF14" s="52"/>
      <c r="MEG14" s="52"/>
      <c r="MEH14" s="52"/>
      <c r="MEI14" s="52"/>
      <c r="MEJ14" s="52"/>
      <c r="MEK14" s="52"/>
      <c r="MEL14" s="52"/>
      <c r="MEM14" s="52"/>
      <c r="MEN14" s="52"/>
      <c r="MEO14" s="52"/>
      <c r="MEP14" s="52"/>
      <c r="MEQ14" s="52"/>
      <c r="MER14" s="52"/>
      <c r="MES14" s="52"/>
      <c r="MET14" s="52"/>
      <c r="MEU14" s="52"/>
      <c r="MEV14" s="52"/>
      <c r="MEW14" s="52"/>
      <c r="MEX14" s="52"/>
      <c r="MEY14" s="52"/>
      <c r="MEZ14" s="52"/>
      <c r="MFA14" s="52"/>
      <c r="MFB14" s="52"/>
      <c r="MFC14" s="52"/>
      <c r="MFD14" s="52"/>
      <c r="MFE14" s="52"/>
      <c r="MFF14" s="52"/>
      <c r="MFG14" s="52"/>
      <c r="MFH14" s="52"/>
      <c r="MFI14" s="52"/>
      <c r="MFJ14" s="52"/>
      <c r="MFK14" s="52"/>
      <c r="MFL14" s="52"/>
      <c r="MFM14" s="52"/>
      <c r="MFN14" s="52"/>
      <c r="MFO14" s="52"/>
      <c r="MFP14" s="52"/>
      <c r="MFQ14" s="52"/>
      <c r="MFR14" s="52"/>
      <c r="MFS14" s="52"/>
      <c r="MFT14" s="52"/>
      <c r="MFU14" s="52"/>
      <c r="MFV14" s="52"/>
      <c r="MFW14" s="52"/>
      <c r="MFX14" s="52"/>
      <c r="MFY14" s="52"/>
      <c r="MFZ14" s="52"/>
      <c r="MGA14" s="52"/>
      <c r="MGB14" s="52"/>
      <c r="MGC14" s="52"/>
      <c r="MGD14" s="52"/>
      <c r="MGE14" s="52"/>
      <c r="MGF14" s="52"/>
      <c r="MGG14" s="52"/>
      <c r="MGH14" s="52"/>
      <c r="MGI14" s="52"/>
      <c r="MGJ14" s="52"/>
      <c r="MGK14" s="52"/>
      <c r="MGL14" s="52"/>
      <c r="MGM14" s="52"/>
      <c r="MGN14" s="52"/>
      <c r="MGO14" s="52"/>
      <c r="MGP14" s="52"/>
      <c r="MGQ14" s="52"/>
      <c r="MGR14" s="52"/>
      <c r="MGS14" s="52"/>
      <c r="MGT14" s="52"/>
      <c r="MGU14" s="52"/>
      <c r="MGV14" s="52"/>
      <c r="MGW14" s="52"/>
      <c r="MGX14" s="52"/>
      <c r="MGY14" s="52"/>
      <c r="MGZ14" s="52"/>
      <c r="MHA14" s="52"/>
      <c r="MHB14" s="52"/>
      <c r="MHC14" s="52"/>
      <c r="MHD14" s="52"/>
      <c r="MHE14" s="52"/>
      <c r="MHF14" s="52"/>
      <c r="MHG14" s="52"/>
      <c r="MHH14" s="52"/>
      <c r="MHI14" s="52"/>
      <c r="MHJ14" s="52"/>
      <c r="MHK14" s="52"/>
      <c r="MHL14" s="52"/>
      <c r="MHM14" s="52"/>
      <c r="MHN14" s="52"/>
      <c r="MHO14" s="52"/>
      <c r="MHP14" s="52"/>
      <c r="MHQ14" s="52"/>
      <c r="MHR14" s="52"/>
      <c r="MHS14" s="52"/>
      <c r="MHT14" s="52"/>
      <c r="MHU14" s="52"/>
      <c r="MHV14" s="52"/>
      <c r="MHW14" s="52"/>
      <c r="MHX14" s="52"/>
      <c r="MHY14" s="52"/>
      <c r="MHZ14" s="52"/>
      <c r="MIA14" s="52"/>
      <c r="MIB14" s="52"/>
      <c r="MIC14" s="52"/>
      <c r="MID14" s="52"/>
      <c r="MIE14" s="52"/>
      <c r="MIF14" s="52"/>
      <c r="MIG14" s="52"/>
      <c r="MIH14" s="52"/>
      <c r="MII14" s="52"/>
      <c r="MIJ14" s="52"/>
      <c r="MIK14" s="52"/>
      <c r="MIL14" s="52"/>
      <c r="MIM14" s="52"/>
      <c r="MIN14" s="52"/>
      <c r="MIO14" s="52"/>
      <c r="MIP14" s="52"/>
      <c r="MIQ14" s="52"/>
      <c r="MIR14" s="52"/>
      <c r="MIS14" s="52"/>
      <c r="MIT14" s="52"/>
      <c r="MIU14" s="52"/>
      <c r="MIV14" s="52"/>
      <c r="MIW14" s="52"/>
      <c r="MIX14" s="52"/>
      <c r="MIY14" s="52"/>
      <c r="MIZ14" s="52"/>
      <c r="MJA14" s="52"/>
      <c r="MJB14" s="52"/>
      <c r="MJC14" s="52"/>
      <c r="MJD14" s="52"/>
      <c r="MJE14" s="52"/>
      <c r="MJF14" s="52"/>
      <c r="MJG14" s="52"/>
      <c r="MJH14" s="52"/>
      <c r="MJI14" s="52"/>
      <c r="MJJ14" s="52"/>
      <c r="MJK14" s="52"/>
      <c r="MJL14" s="52"/>
      <c r="MJM14" s="52"/>
      <c r="MJN14" s="52"/>
      <c r="MJO14" s="52"/>
      <c r="MJP14" s="52"/>
      <c r="MJQ14" s="52"/>
      <c r="MJR14" s="52"/>
      <c r="MJS14" s="52"/>
      <c r="MJT14" s="52"/>
      <c r="MJU14" s="52"/>
      <c r="MJV14" s="52"/>
      <c r="MJW14" s="52"/>
      <c r="MJX14" s="52"/>
      <c r="MJY14" s="52"/>
      <c r="MJZ14" s="52"/>
      <c r="MKA14" s="52"/>
      <c r="MKB14" s="52"/>
      <c r="MKC14" s="52"/>
      <c r="MKD14" s="52"/>
      <c r="MKE14" s="52"/>
      <c r="MKF14" s="52"/>
      <c r="MKG14" s="52"/>
      <c r="MKH14" s="52"/>
      <c r="MKI14" s="52"/>
      <c r="MKJ14" s="52"/>
      <c r="MKK14" s="52"/>
      <c r="MKL14" s="52"/>
      <c r="MKM14" s="52"/>
      <c r="MKN14" s="52"/>
      <c r="MKO14" s="52"/>
      <c r="MKP14" s="52"/>
      <c r="MKQ14" s="52"/>
      <c r="MKR14" s="52"/>
      <c r="MKS14" s="52"/>
      <c r="MKT14" s="52"/>
      <c r="MKU14" s="52"/>
      <c r="MKV14" s="52"/>
      <c r="MKW14" s="52"/>
      <c r="MKX14" s="52"/>
      <c r="MKY14" s="52"/>
      <c r="MKZ14" s="52"/>
      <c r="MLA14" s="52"/>
      <c r="MLB14" s="52"/>
      <c r="MLC14" s="52"/>
      <c r="MLD14" s="52"/>
      <c r="MLE14" s="52"/>
      <c r="MLF14" s="52"/>
      <c r="MLG14" s="52"/>
      <c r="MLH14" s="52"/>
      <c r="MLI14" s="52"/>
      <c r="MLJ14" s="52"/>
      <c r="MLK14" s="52"/>
      <c r="MLL14" s="52"/>
      <c r="MLM14" s="52"/>
      <c r="MLN14" s="52"/>
      <c r="MLO14" s="52"/>
      <c r="MLP14" s="52"/>
      <c r="MLQ14" s="52"/>
      <c r="MLR14" s="52"/>
      <c r="MLS14" s="52"/>
      <c r="MLT14" s="52"/>
      <c r="MLU14" s="52"/>
      <c r="MLV14" s="52"/>
      <c r="MLW14" s="52"/>
      <c r="MLX14" s="52"/>
      <c r="MLY14" s="52"/>
      <c r="MLZ14" s="52"/>
      <c r="MMA14" s="52"/>
      <c r="MMB14" s="52"/>
      <c r="MMC14" s="52"/>
      <c r="MMD14" s="52"/>
      <c r="MME14" s="52"/>
      <c r="MMF14" s="52"/>
      <c r="MMG14" s="52"/>
      <c r="MMH14" s="52"/>
      <c r="MMI14" s="52"/>
      <c r="MMJ14" s="52"/>
      <c r="MMK14" s="52"/>
      <c r="MML14" s="52"/>
      <c r="MMM14" s="52"/>
      <c r="MMN14" s="52"/>
      <c r="MMO14" s="52"/>
      <c r="MMP14" s="52"/>
      <c r="MMQ14" s="52"/>
      <c r="MMR14" s="52"/>
      <c r="MMS14" s="52"/>
      <c r="MMT14" s="52"/>
      <c r="MMU14" s="52"/>
      <c r="MMV14" s="52"/>
      <c r="MMW14" s="52"/>
      <c r="MMX14" s="52"/>
      <c r="MMY14" s="52"/>
      <c r="MMZ14" s="52"/>
      <c r="MNA14" s="52"/>
      <c r="MNB14" s="52"/>
      <c r="MNC14" s="52"/>
      <c r="MND14" s="52"/>
      <c r="MNE14" s="52"/>
      <c r="MNF14" s="52"/>
      <c r="MNG14" s="52"/>
      <c r="MNH14" s="52"/>
      <c r="MNI14" s="52"/>
      <c r="MNJ14" s="52"/>
      <c r="MNK14" s="52"/>
      <c r="MNL14" s="52"/>
      <c r="MNM14" s="52"/>
      <c r="MNN14" s="52"/>
      <c r="MNO14" s="52"/>
      <c r="MNP14" s="52"/>
      <c r="MNQ14" s="52"/>
      <c r="MNR14" s="52"/>
      <c r="MNS14" s="52"/>
      <c r="MNT14" s="52"/>
      <c r="MNU14" s="52"/>
      <c r="MNV14" s="52"/>
      <c r="MNW14" s="52"/>
      <c r="MNX14" s="52"/>
      <c r="MNY14" s="52"/>
      <c r="MNZ14" s="52"/>
      <c r="MOA14" s="52"/>
      <c r="MOB14" s="52"/>
      <c r="MOC14" s="52"/>
      <c r="MOD14" s="52"/>
      <c r="MOE14" s="52"/>
      <c r="MOF14" s="52"/>
      <c r="MOG14" s="52"/>
      <c r="MOH14" s="52"/>
      <c r="MOI14" s="52"/>
      <c r="MOJ14" s="52"/>
      <c r="MOK14" s="52"/>
      <c r="MOL14" s="52"/>
      <c r="MOM14" s="52"/>
      <c r="MON14" s="52"/>
      <c r="MOO14" s="52"/>
      <c r="MOP14" s="52"/>
      <c r="MOQ14" s="52"/>
      <c r="MOR14" s="52"/>
      <c r="MOS14" s="52"/>
      <c r="MOT14" s="52"/>
      <c r="MOU14" s="52"/>
      <c r="MOV14" s="52"/>
      <c r="MOW14" s="52"/>
      <c r="MOX14" s="52"/>
      <c r="MOY14" s="52"/>
      <c r="MOZ14" s="52"/>
      <c r="MPA14" s="52"/>
      <c r="MPB14" s="52"/>
      <c r="MPC14" s="52"/>
      <c r="MPD14" s="52"/>
      <c r="MPE14" s="52"/>
      <c r="MPF14" s="52"/>
      <c r="MPG14" s="52"/>
      <c r="MPH14" s="52"/>
      <c r="MPI14" s="52"/>
      <c r="MPJ14" s="52"/>
      <c r="MPK14" s="52"/>
      <c r="MPL14" s="52"/>
      <c r="MPM14" s="52"/>
      <c r="MPN14" s="52"/>
      <c r="MPO14" s="52"/>
      <c r="MPP14" s="52"/>
      <c r="MPQ14" s="52"/>
      <c r="MPR14" s="52"/>
      <c r="MPS14" s="52"/>
      <c r="MPT14" s="52"/>
      <c r="MPU14" s="52"/>
      <c r="MPV14" s="52"/>
      <c r="MPW14" s="52"/>
      <c r="MPX14" s="52"/>
      <c r="MPY14" s="52"/>
      <c r="MPZ14" s="52"/>
      <c r="MQA14" s="52"/>
      <c r="MQB14" s="52"/>
      <c r="MQC14" s="52"/>
      <c r="MQD14" s="52"/>
      <c r="MQE14" s="52"/>
      <c r="MQF14" s="52"/>
      <c r="MQG14" s="52"/>
      <c r="MQH14" s="52"/>
      <c r="MQI14" s="52"/>
      <c r="MQJ14" s="52"/>
      <c r="MQK14" s="52"/>
      <c r="MQL14" s="52"/>
      <c r="MQM14" s="52"/>
      <c r="MQN14" s="52"/>
      <c r="MQO14" s="52"/>
      <c r="MQP14" s="52"/>
      <c r="MQQ14" s="52"/>
      <c r="MQR14" s="52"/>
      <c r="MQS14" s="52"/>
      <c r="MQT14" s="52"/>
      <c r="MQU14" s="52"/>
      <c r="MQV14" s="52"/>
      <c r="MQW14" s="52"/>
      <c r="MQX14" s="52"/>
      <c r="MQY14" s="52"/>
      <c r="MQZ14" s="52"/>
      <c r="MRA14" s="52"/>
      <c r="MRB14" s="52"/>
      <c r="MRC14" s="52"/>
      <c r="MRD14" s="52"/>
      <c r="MRE14" s="52"/>
      <c r="MRF14" s="52"/>
      <c r="MRG14" s="52"/>
      <c r="MRH14" s="52"/>
      <c r="MRI14" s="52"/>
      <c r="MRJ14" s="52"/>
      <c r="MRK14" s="52"/>
      <c r="MRL14" s="52"/>
      <c r="MRM14" s="52"/>
      <c r="MRN14" s="52"/>
      <c r="MRO14" s="52"/>
      <c r="MRP14" s="52"/>
      <c r="MRQ14" s="52"/>
      <c r="MRR14" s="52"/>
      <c r="MRS14" s="52"/>
      <c r="MRT14" s="52"/>
      <c r="MRU14" s="52"/>
      <c r="MRV14" s="52"/>
      <c r="MRW14" s="52"/>
      <c r="MRX14" s="52"/>
      <c r="MRY14" s="52"/>
      <c r="MRZ14" s="52"/>
      <c r="MSA14" s="52"/>
      <c r="MSB14" s="52"/>
      <c r="MSC14" s="52"/>
      <c r="MSD14" s="52"/>
      <c r="MSE14" s="52"/>
      <c r="MSF14" s="52"/>
      <c r="MSG14" s="52"/>
      <c r="MSH14" s="52"/>
      <c r="MSI14" s="52"/>
      <c r="MSJ14" s="52"/>
      <c r="MSK14" s="52"/>
      <c r="MSL14" s="52"/>
      <c r="MSM14" s="52"/>
      <c r="MSN14" s="52"/>
      <c r="MSO14" s="52"/>
      <c r="MSP14" s="52"/>
      <c r="MSQ14" s="52"/>
      <c r="MSR14" s="52"/>
      <c r="MSS14" s="52"/>
      <c r="MST14" s="52"/>
      <c r="MSU14" s="52"/>
      <c r="MSV14" s="52"/>
      <c r="MSW14" s="52"/>
      <c r="MSX14" s="52"/>
      <c r="MSY14" s="52"/>
      <c r="MSZ14" s="52"/>
      <c r="MTA14" s="52"/>
      <c r="MTB14" s="52"/>
      <c r="MTC14" s="52"/>
      <c r="MTD14" s="52"/>
      <c r="MTE14" s="52"/>
      <c r="MTF14" s="52"/>
      <c r="MTG14" s="52"/>
      <c r="MTH14" s="52"/>
      <c r="MTI14" s="52"/>
      <c r="MTJ14" s="52"/>
      <c r="MTK14" s="52"/>
      <c r="MTL14" s="52"/>
      <c r="MTM14" s="52"/>
      <c r="MTN14" s="52"/>
      <c r="MTO14" s="52"/>
      <c r="MTP14" s="52"/>
      <c r="MTQ14" s="52"/>
      <c r="MTR14" s="52"/>
      <c r="MTS14" s="52"/>
      <c r="MTT14" s="52"/>
      <c r="MTU14" s="52"/>
      <c r="MTV14" s="52"/>
      <c r="MTW14" s="52"/>
      <c r="MTX14" s="52"/>
      <c r="MTY14" s="52"/>
      <c r="MTZ14" s="52"/>
      <c r="MUA14" s="52"/>
      <c r="MUB14" s="52"/>
      <c r="MUC14" s="52"/>
      <c r="MUD14" s="52"/>
      <c r="MUE14" s="52"/>
      <c r="MUF14" s="52"/>
      <c r="MUG14" s="52"/>
      <c r="MUH14" s="52"/>
      <c r="MUI14" s="52"/>
      <c r="MUJ14" s="52"/>
      <c r="MUK14" s="52"/>
      <c r="MUL14" s="52"/>
      <c r="MUM14" s="52"/>
      <c r="MUN14" s="52"/>
      <c r="MUO14" s="52"/>
      <c r="MUP14" s="52"/>
      <c r="MUQ14" s="52"/>
      <c r="MUR14" s="52"/>
      <c r="MUS14" s="52"/>
      <c r="MUT14" s="52"/>
      <c r="MUU14" s="52"/>
      <c r="MUV14" s="52"/>
      <c r="MUW14" s="52"/>
      <c r="MUX14" s="52"/>
      <c r="MUY14" s="52"/>
      <c r="MUZ14" s="52"/>
      <c r="MVA14" s="52"/>
      <c r="MVB14" s="52"/>
      <c r="MVC14" s="52"/>
      <c r="MVD14" s="52"/>
      <c r="MVE14" s="52"/>
      <c r="MVF14" s="52"/>
      <c r="MVG14" s="52"/>
      <c r="MVH14" s="52"/>
      <c r="MVI14" s="52"/>
      <c r="MVJ14" s="52"/>
      <c r="MVK14" s="52"/>
      <c r="MVL14" s="52"/>
      <c r="MVM14" s="52"/>
      <c r="MVN14" s="52"/>
      <c r="MVO14" s="52"/>
      <c r="MVP14" s="52"/>
      <c r="MVQ14" s="52"/>
      <c r="MVR14" s="52"/>
      <c r="MVS14" s="52"/>
      <c r="MVT14" s="52"/>
      <c r="MVU14" s="52"/>
      <c r="MVV14" s="52"/>
      <c r="MVW14" s="52"/>
      <c r="MVX14" s="52"/>
      <c r="MVY14" s="52"/>
      <c r="MVZ14" s="52"/>
      <c r="MWA14" s="52"/>
      <c r="MWB14" s="52"/>
      <c r="MWC14" s="52"/>
      <c r="MWD14" s="52"/>
      <c r="MWE14" s="52"/>
      <c r="MWF14" s="52"/>
      <c r="MWG14" s="52"/>
      <c r="MWH14" s="52"/>
      <c r="MWI14" s="52"/>
      <c r="MWJ14" s="52"/>
      <c r="MWK14" s="52"/>
      <c r="MWL14" s="52"/>
      <c r="MWM14" s="52"/>
      <c r="MWN14" s="52"/>
      <c r="MWO14" s="52"/>
      <c r="MWP14" s="52"/>
      <c r="MWQ14" s="52"/>
      <c r="MWR14" s="52"/>
      <c r="MWS14" s="52"/>
      <c r="MWT14" s="52"/>
      <c r="MWU14" s="52"/>
      <c r="MWV14" s="52"/>
      <c r="MWW14" s="52"/>
      <c r="MWX14" s="52"/>
      <c r="MWY14" s="52"/>
      <c r="MWZ14" s="52"/>
      <c r="MXA14" s="52"/>
      <c r="MXB14" s="52"/>
      <c r="MXC14" s="52"/>
      <c r="MXD14" s="52"/>
      <c r="MXE14" s="52"/>
      <c r="MXF14" s="52"/>
      <c r="MXG14" s="52"/>
      <c r="MXH14" s="52"/>
      <c r="MXI14" s="52"/>
      <c r="MXJ14" s="52"/>
      <c r="MXK14" s="52"/>
      <c r="MXL14" s="52"/>
      <c r="MXM14" s="52"/>
      <c r="MXN14" s="52"/>
      <c r="MXO14" s="52"/>
      <c r="MXP14" s="52"/>
      <c r="MXQ14" s="52"/>
      <c r="MXR14" s="52"/>
      <c r="MXS14" s="52"/>
      <c r="MXT14" s="52"/>
      <c r="MXU14" s="52"/>
      <c r="MXV14" s="52"/>
      <c r="MXW14" s="52"/>
      <c r="MXX14" s="52"/>
      <c r="MXY14" s="52"/>
      <c r="MXZ14" s="52"/>
      <c r="MYA14" s="52"/>
      <c r="MYB14" s="52"/>
      <c r="MYC14" s="52"/>
      <c r="MYD14" s="52"/>
      <c r="MYE14" s="52"/>
      <c r="MYF14" s="52"/>
      <c r="MYG14" s="52"/>
      <c r="MYH14" s="52"/>
      <c r="MYI14" s="52"/>
      <c r="MYJ14" s="52"/>
      <c r="MYK14" s="52"/>
      <c r="MYL14" s="52"/>
      <c r="MYM14" s="52"/>
      <c r="MYN14" s="52"/>
      <c r="MYO14" s="52"/>
      <c r="MYP14" s="52"/>
      <c r="MYQ14" s="52"/>
      <c r="MYR14" s="52"/>
      <c r="MYS14" s="52"/>
      <c r="MYT14" s="52"/>
      <c r="MYU14" s="52"/>
      <c r="MYV14" s="52"/>
      <c r="MYW14" s="52"/>
      <c r="MYX14" s="52"/>
      <c r="MYY14" s="52"/>
      <c r="MYZ14" s="52"/>
      <c r="MZA14" s="52"/>
      <c r="MZB14" s="52"/>
      <c r="MZC14" s="52"/>
      <c r="MZD14" s="52"/>
      <c r="MZE14" s="52"/>
      <c r="MZF14" s="52"/>
      <c r="MZG14" s="52"/>
      <c r="MZH14" s="52"/>
      <c r="MZI14" s="52"/>
      <c r="MZJ14" s="52"/>
      <c r="MZK14" s="52"/>
      <c r="MZL14" s="52"/>
      <c r="MZM14" s="52"/>
      <c r="MZN14" s="52"/>
      <c r="MZO14" s="52"/>
      <c r="MZP14" s="52"/>
      <c r="MZQ14" s="52"/>
      <c r="MZR14" s="52"/>
      <c r="MZS14" s="52"/>
      <c r="MZT14" s="52"/>
      <c r="MZU14" s="52"/>
      <c r="MZV14" s="52"/>
      <c r="MZW14" s="52"/>
      <c r="MZX14" s="52"/>
      <c r="MZY14" s="52"/>
      <c r="MZZ14" s="52"/>
      <c r="NAA14" s="52"/>
      <c r="NAB14" s="52"/>
      <c r="NAC14" s="52"/>
      <c r="NAD14" s="52"/>
      <c r="NAE14" s="52"/>
      <c r="NAF14" s="52"/>
      <c r="NAG14" s="52"/>
      <c r="NAH14" s="52"/>
      <c r="NAI14" s="52"/>
      <c r="NAJ14" s="52"/>
      <c r="NAK14" s="52"/>
      <c r="NAL14" s="52"/>
      <c r="NAM14" s="52"/>
      <c r="NAN14" s="52"/>
      <c r="NAO14" s="52"/>
      <c r="NAP14" s="52"/>
      <c r="NAQ14" s="52"/>
      <c r="NAR14" s="52"/>
      <c r="NAS14" s="52"/>
      <c r="NAT14" s="52"/>
      <c r="NAU14" s="52"/>
      <c r="NAV14" s="52"/>
      <c r="NAW14" s="52"/>
      <c r="NAX14" s="52"/>
      <c r="NAY14" s="52"/>
      <c r="NAZ14" s="52"/>
      <c r="NBA14" s="52"/>
      <c r="NBB14" s="52"/>
      <c r="NBC14" s="52"/>
      <c r="NBD14" s="52"/>
      <c r="NBE14" s="52"/>
      <c r="NBF14" s="52"/>
      <c r="NBG14" s="52"/>
      <c r="NBH14" s="52"/>
      <c r="NBI14" s="52"/>
      <c r="NBJ14" s="52"/>
      <c r="NBK14" s="52"/>
      <c r="NBL14" s="52"/>
      <c r="NBM14" s="52"/>
      <c r="NBN14" s="52"/>
      <c r="NBO14" s="52"/>
      <c r="NBP14" s="52"/>
      <c r="NBQ14" s="52"/>
      <c r="NBR14" s="52"/>
      <c r="NBS14" s="52"/>
      <c r="NBT14" s="52"/>
      <c r="NBU14" s="52"/>
      <c r="NBV14" s="52"/>
      <c r="NBW14" s="52"/>
      <c r="NBX14" s="52"/>
      <c r="NBY14" s="52"/>
      <c r="NBZ14" s="52"/>
      <c r="NCA14" s="52"/>
      <c r="NCB14" s="52"/>
      <c r="NCC14" s="52"/>
      <c r="NCD14" s="52"/>
      <c r="NCE14" s="52"/>
      <c r="NCF14" s="52"/>
      <c r="NCG14" s="52"/>
      <c r="NCH14" s="52"/>
      <c r="NCI14" s="52"/>
      <c r="NCJ14" s="52"/>
      <c r="NCK14" s="52"/>
      <c r="NCL14" s="52"/>
      <c r="NCM14" s="52"/>
      <c r="NCN14" s="52"/>
      <c r="NCO14" s="52"/>
      <c r="NCP14" s="52"/>
      <c r="NCQ14" s="52"/>
      <c r="NCR14" s="52"/>
      <c r="NCS14" s="52"/>
      <c r="NCT14" s="52"/>
      <c r="NCU14" s="52"/>
      <c r="NCV14" s="52"/>
      <c r="NCW14" s="52"/>
      <c r="NCX14" s="52"/>
      <c r="NCY14" s="52"/>
      <c r="NCZ14" s="52"/>
      <c r="NDA14" s="52"/>
      <c r="NDB14" s="52"/>
      <c r="NDC14" s="52"/>
      <c r="NDD14" s="52"/>
      <c r="NDE14" s="52"/>
      <c r="NDF14" s="52"/>
      <c r="NDG14" s="52"/>
      <c r="NDH14" s="52"/>
      <c r="NDI14" s="52"/>
      <c r="NDJ14" s="52"/>
      <c r="NDK14" s="52"/>
      <c r="NDL14" s="52"/>
      <c r="NDM14" s="52"/>
      <c r="NDN14" s="52"/>
      <c r="NDO14" s="52"/>
      <c r="NDP14" s="52"/>
      <c r="NDQ14" s="52"/>
      <c r="NDR14" s="52"/>
      <c r="NDS14" s="52"/>
      <c r="NDT14" s="52"/>
      <c r="NDU14" s="52"/>
      <c r="NDV14" s="52"/>
      <c r="NDW14" s="52"/>
      <c r="NDX14" s="52"/>
      <c r="NDY14" s="52"/>
      <c r="NDZ14" s="52"/>
      <c r="NEA14" s="52"/>
      <c r="NEB14" s="52"/>
      <c r="NEC14" s="52"/>
      <c r="NED14" s="52"/>
      <c r="NEE14" s="52"/>
      <c r="NEF14" s="52"/>
      <c r="NEG14" s="52"/>
      <c r="NEH14" s="52"/>
      <c r="NEI14" s="52"/>
      <c r="NEJ14" s="52"/>
      <c r="NEK14" s="52"/>
      <c r="NEL14" s="52"/>
      <c r="NEM14" s="52"/>
      <c r="NEN14" s="52"/>
      <c r="NEO14" s="52"/>
      <c r="NEP14" s="52"/>
      <c r="NEQ14" s="52"/>
      <c r="NER14" s="52"/>
      <c r="NES14" s="52"/>
      <c r="NET14" s="52"/>
      <c r="NEU14" s="52"/>
      <c r="NEV14" s="52"/>
      <c r="NEW14" s="52"/>
      <c r="NEX14" s="52"/>
      <c r="NEY14" s="52"/>
      <c r="NEZ14" s="52"/>
      <c r="NFA14" s="52"/>
      <c r="NFB14" s="52"/>
      <c r="NFC14" s="52"/>
      <c r="NFD14" s="52"/>
      <c r="NFE14" s="52"/>
      <c r="NFF14" s="52"/>
      <c r="NFG14" s="52"/>
      <c r="NFH14" s="52"/>
      <c r="NFI14" s="52"/>
      <c r="NFJ14" s="52"/>
      <c r="NFK14" s="52"/>
      <c r="NFL14" s="52"/>
      <c r="NFM14" s="52"/>
      <c r="NFN14" s="52"/>
      <c r="NFO14" s="52"/>
      <c r="NFP14" s="52"/>
      <c r="NFQ14" s="52"/>
      <c r="NFR14" s="52"/>
      <c r="NFS14" s="52"/>
      <c r="NFT14" s="52"/>
      <c r="NFU14" s="52"/>
      <c r="NFV14" s="52"/>
      <c r="NFW14" s="52"/>
      <c r="NFX14" s="52"/>
      <c r="NFY14" s="52"/>
      <c r="NFZ14" s="52"/>
      <c r="NGA14" s="52"/>
      <c r="NGB14" s="52"/>
      <c r="NGC14" s="52"/>
      <c r="NGD14" s="52"/>
      <c r="NGE14" s="52"/>
      <c r="NGF14" s="52"/>
      <c r="NGG14" s="52"/>
      <c r="NGH14" s="52"/>
      <c r="NGI14" s="52"/>
      <c r="NGJ14" s="52"/>
      <c r="NGK14" s="52"/>
      <c r="NGL14" s="52"/>
      <c r="NGM14" s="52"/>
      <c r="NGN14" s="52"/>
      <c r="NGO14" s="52"/>
      <c r="NGP14" s="52"/>
      <c r="NGQ14" s="52"/>
      <c r="NGR14" s="52"/>
      <c r="NGS14" s="52"/>
      <c r="NGT14" s="52"/>
      <c r="NGU14" s="52"/>
      <c r="NGV14" s="52"/>
      <c r="NGW14" s="52"/>
      <c r="NGX14" s="52"/>
      <c r="NGY14" s="52"/>
      <c r="NGZ14" s="52"/>
      <c r="NHA14" s="52"/>
      <c r="NHB14" s="52"/>
      <c r="NHC14" s="52"/>
      <c r="NHD14" s="52"/>
      <c r="NHE14" s="52"/>
      <c r="NHF14" s="52"/>
      <c r="NHG14" s="52"/>
      <c r="NHH14" s="52"/>
      <c r="NHI14" s="52"/>
      <c r="NHJ14" s="52"/>
      <c r="NHK14" s="52"/>
      <c r="NHL14" s="52"/>
      <c r="NHM14" s="52"/>
      <c r="NHN14" s="52"/>
      <c r="NHO14" s="52"/>
      <c r="NHP14" s="52"/>
      <c r="NHQ14" s="52"/>
      <c r="NHR14" s="52"/>
      <c r="NHS14" s="52"/>
      <c r="NHT14" s="52"/>
      <c r="NHU14" s="52"/>
      <c r="NHV14" s="52"/>
      <c r="NHW14" s="52"/>
      <c r="NHX14" s="52"/>
      <c r="NHY14" s="52"/>
      <c r="NHZ14" s="52"/>
      <c r="NIA14" s="52"/>
      <c r="NIB14" s="52"/>
      <c r="NIC14" s="52"/>
      <c r="NID14" s="52"/>
      <c r="NIE14" s="52"/>
      <c r="NIF14" s="52"/>
      <c r="NIG14" s="52"/>
      <c r="NIH14" s="52"/>
      <c r="NII14" s="52"/>
      <c r="NIJ14" s="52"/>
      <c r="NIK14" s="52"/>
      <c r="NIL14" s="52"/>
      <c r="NIM14" s="52"/>
      <c r="NIN14" s="52"/>
      <c r="NIO14" s="52"/>
      <c r="NIP14" s="52"/>
      <c r="NIQ14" s="52"/>
      <c r="NIR14" s="52"/>
      <c r="NIS14" s="52"/>
      <c r="NIT14" s="52"/>
      <c r="NIU14" s="52"/>
      <c r="NIV14" s="52"/>
      <c r="NIW14" s="52"/>
      <c r="NIX14" s="52"/>
      <c r="NIY14" s="52"/>
      <c r="NIZ14" s="52"/>
      <c r="NJA14" s="52"/>
      <c r="NJB14" s="52"/>
      <c r="NJC14" s="52"/>
      <c r="NJD14" s="52"/>
      <c r="NJE14" s="52"/>
      <c r="NJF14" s="52"/>
      <c r="NJG14" s="52"/>
      <c r="NJH14" s="52"/>
      <c r="NJI14" s="52"/>
      <c r="NJJ14" s="52"/>
      <c r="NJK14" s="52"/>
      <c r="NJL14" s="52"/>
      <c r="NJM14" s="52"/>
      <c r="NJN14" s="52"/>
      <c r="NJO14" s="52"/>
      <c r="NJP14" s="52"/>
      <c r="NJQ14" s="52"/>
      <c r="NJR14" s="52"/>
      <c r="NJS14" s="52"/>
      <c r="NJT14" s="52"/>
      <c r="NJU14" s="52"/>
      <c r="NJV14" s="52"/>
      <c r="NJW14" s="52"/>
      <c r="NJX14" s="52"/>
      <c r="NJY14" s="52"/>
      <c r="NJZ14" s="52"/>
      <c r="NKA14" s="52"/>
      <c r="NKB14" s="52"/>
      <c r="NKC14" s="52"/>
      <c r="NKD14" s="52"/>
      <c r="NKE14" s="52"/>
      <c r="NKF14" s="52"/>
      <c r="NKG14" s="52"/>
      <c r="NKH14" s="52"/>
      <c r="NKI14" s="52"/>
      <c r="NKJ14" s="52"/>
      <c r="NKK14" s="52"/>
      <c r="NKL14" s="52"/>
      <c r="NKM14" s="52"/>
      <c r="NKN14" s="52"/>
      <c r="NKO14" s="52"/>
      <c r="NKP14" s="52"/>
      <c r="NKQ14" s="52"/>
      <c r="NKR14" s="52"/>
      <c r="NKS14" s="52"/>
      <c r="NKT14" s="52"/>
      <c r="NKU14" s="52"/>
      <c r="NKV14" s="52"/>
      <c r="NKW14" s="52"/>
      <c r="NKX14" s="52"/>
      <c r="NKY14" s="52"/>
      <c r="NKZ14" s="52"/>
      <c r="NLA14" s="52"/>
      <c r="NLB14" s="52"/>
      <c r="NLC14" s="52"/>
      <c r="NLD14" s="52"/>
      <c r="NLE14" s="52"/>
      <c r="NLF14" s="52"/>
      <c r="NLG14" s="52"/>
      <c r="NLH14" s="52"/>
      <c r="NLI14" s="52"/>
      <c r="NLJ14" s="52"/>
      <c r="NLK14" s="52"/>
      <c r="NLL14" s="52"/>
      <c r="NLM14" s="52"/>
      <c r="NLN14" s="52"/>
      <c r="NLO14" s="52"/>
      <c r="NLP14" s="52"/>
      <c r="NLQ14" s="52"/>
      <c r="NLR14" s="52"/>
      <c r="NLS14" s="52"/>
      <c r="NLT14" s="52"/>
      <c r="NLU14" s="52"/>
      <c r="NLV14" s="52"/>
      <c r="NLW14" s="52"/>
      <c r="NLX14" s="52"/>
      <c r="NLY14" s="52"/>
      <c r="NLZ14" s="52"/>
      <c r="NMA14" s="52"/>
      <c r="NMB14" s="52"/>
      <c r="NMC14" s="52"/>
      <c r="NMD14" s="52"/>
      <c r="NME14" s="52"/>
      <c r="NMF14" s="52"/>
      <c r="NMG14" s="52"/>
      <c r="NMH14" s="52"/>
      <c r="NMI14" s="52"/>
      <c r="NMJ14" s="52"/>
      <c r="NMK14" s="52"/>
      <c r="NML14" s="52"/>
      <c r="NMM14" s="52"/>
      <c r="NMN14" s="52"/>
      <c r="NMO14" s="52"/>
      <c r="NMP14" s="52"/>
      <c r="NMQ14" s="52"/>
      <c r="NMR14" s="52"/>
      <c r="NMS14" s="52"/>
      <c r="NMT14" s="52"/>
      <c r="NMU14" s="52"/>
      <c r="NMV14" s="52"/>
      <c r="NMW14" s="52"/>
      <c r="NMX14" s="52"/>
      <c r="NMY14" s="52"/>
      <c r="NMZ14" s="52"/>
      <c r="NNA14" s="52"/>
      <c r="NNB14" s="52"/>
      <c r="NNC14" s="52"/>
      <c r="NND14" s="52"/>
      <c r="NNE14" s="52"/>
      <c r="NNF14" s="52"/>
      <c r="NNG14" s="52"/>
      <c r="NNH14" s="52"/>
      <c r="NNI14" s="52"/>
      <c r="NNJ14" s="52"/>
      <c r="NNK14" s="52"/>
      <c r="NNL14" s="52"/>
      <c r="NNM14" s="52"/>
      <c r="NNN14" s="52"/>
      <c r="NNO14" s="52"/>
      <c r="NNP14" s="52"/>
      <c r="NNQ14" s="52"/>
      <c r="NNR14" s="52"/>
      <c r="NNS14" s="52"/>
      <c r="NNT14" s="52"/>
      <c r="NNU14" s="52"/>
      <c r="NNV14" s="52"/>
      <c r="NNW14" s="52"/>
      <c r="NNX14" s="52"/>
      <c r="NNY14" s="52"/>
      <c r="NNZ14" s="52"/>
      <c r="NOA14" s="52"/>
      <c r="NOB14" s="52"/>
      <c r="NOC14" s="52"/>
      <c r="NOD14" s="52"/>
      <c r="NOE14" s="52"/>
      <c r="NOF14" s="52"/>
      <c r="NOG14" s="52"/>
      <c r="NOH14" s="52"/>
      <c r="NOI14" s="52"/>
      <c r="NOJ14" s="52"/>
      <c r="NOK14" s="52"/>
      <c r="NOL14" s="52"/>
      <c r="NOM14" s="52"/>
      <c r="NON14" s="52"/>
      <c r="NOO14" s="52"/>
      <c r="NOP14" s="52"/>
      <c r="NOQ14" s="52"/>
      <c r="NOR14" s="52"/>
      <c r="NOS14" s="52"/>
      <c r="NOT14" s="52"/>
      <c r="NOU14" s="52"/>
      <c r="NOV14" s="52"/>
      <c r="NOW14" s="52"/>
      <c r="NOX14" s="52"/>
      <c r="NOY14" s="52"/>
      <c r="NOZ14" s="52"/>
      <c r="NPA14" s="52"/>
      <c r="NPB14" s="52"/>
      <c r="NPC14" s="52"/>
      <c r="NPD14" s="52"/>
      <c r="NPE14" s="52"/>
      <c r="NPF14" s="52"/>
      <c r="NPG14" s="52"/>
      <c r="NPH14" s="52"/>
      <c r="NPI14" s="52"/>
      <c r="NPJ14" s="52"/>
      <c r="NPK14" s="52"/>
      <c r="NPL14" s="52"/>
      <c r="NPM14" s="52"/>
      <c r="NPN14" s="52"/>
      <c r="NPO14" s="52"/>
      <c r="NPP14" s="52"/>
      <c r="NPQ14" s="52"/>
      <c r="NPR14" s="52"/>
      <c r="NPS14" s="52"/>
      <c r="NPT14" s="52"/>
      <c r="NPU14" s="52"/>
      <c r="NPV14" s="52"/>
      <c r="NPW14" s="52"/>
      <c r="NPX14" s="52"/>
      <c r="NPY14" s="52"/>
      <c r="NPZ14" s="52"/>
      <c r="NQA14" s="52"/>
      <c r="NQB14" s="52"/>
      <c r="NQC14" s="52"/>
      <c r="NQD14" s="52"/>
      <c r="NQE14" s="52"/>
      <c r="NQF14" s="52"/>
      <c r="NQG14" s="52"/>
      <c r="NQH14" s="52"/>
      <c r="NQI14" s="52"/>
      <c r="NQJ14" s="52"/>
      <c r="NQK14" s="52"/>
      <c r="NQL14" s="52"/>
      <c r="NQM14" s="52"/>
      <c r="NQN14" s="52"/>
      <c r="NQO14" s="52"/>
      <c r="NQP14" s="52"/>
      <c r="NQQ14" s="52"/>
      <c r="NQR14" s="52"/>
      <c r="NQS14" s="52"/>
      <c r="NQT14" s="52"/>
      <c r="NQU14" s="52"/>
      <c r="NQV14" s="52"/>
      <c r="NQW14" s="52"/>
      <c r="NQX14" s="52"/>
      <c r="NQY14" s="52"/>
      <c r="NQZ14" s="52"/>
      <c r="NRA14" s="52"/>
      <c r="NRB14" s="52"/>
      <c r="NRC14" s="52"/>
      <c r="NRD14" s="52"/>
      <c r="NRE14" s="52"/>
      <c r="NRF14" s="52"/>
      <c r="NRG14" s="52"/>
      <c r="NRH14" s="52"/>
      <c r="NRI14" s="52"/>
      <c r="NRJ14" s="52"/>
      <c r="NRK14" s="52"/>
      <c r="NRL14" s="52"/>
      <c r="NRM14" s="52"/>
      <c r="NRN14" s="52"/>
      <c r="NRO14" s="52"/>
      <c r="NRP14" s="52"/>
      <c r="NRQ14" s="52"/>
      <c r="NRR14" s="52"/>
      <c r="NRS14" s="52"/>
      <c r="NRT14" s="52"/>
      <c r="NRU14" s="52"/>
      <c r="NRV14" s="52"/>
      <c r="NRW14" s="52"/>
      <c r="NRX14" s="52"/>
      <c r="NRY14" s="52"/>
      <c r="NRZ14" s="52"/>
      <c r="NSA14" s="52"/>
      <c r="NSB14" s="52"/>
      <c r="NSC14" s="52"/>
      <c r="NSD14" s="52"/>
      <c r="NSE14" s="52"/>
      <c r="NSF14" s="52"/>
      <c r="NSG14" s="52"/>
      <c r="NSH14" s="52"/>
      <c r="NSI14" s="52"/>
      <c r="NSJ14" s="52"/>
      <c r="NSK14" s="52"/>
      <c r="NSL14" s="52"/>
      <c r="NSM14" s="52"/>
      <c r="NSN14" s="52"/>
      <c r="NSO14" s="52"/>
      <c r="NSP14" s="52"/>
      <c r="NSQ14" s="52"/>
      <c r="NSR14" s="52"/>
      <c r="NSS14" s="52"/>
      <c r="NST14" s="52"/>
      <c r="NSU14" s="52"/>
      <c r="NSV14" s="52"/>
      <c r="NSW14" s="52"/>
      <c r="NSX14" s="52"/>
      <c r="NSY14" s="52"/>
      <c r="NSZ14" s="52"/>
      <c r="NTA14" s="52"/>
      <c r="NTB14" s="52"/>
      <c r="NTC14" s="52"/>
      <c r="NTD14" s="52"/>
      <c r="NTE14" s="52"/>
      <c r="NTF14" s="52"/>
      <c r="NTG14" s="52"/>
      <c r="NTH14" s="52"/>
      <c r="NTI14" s="52"/>
      <c r="NTJ14" s="52"/>
      <c r="NTK14" s="52"/>
      <c r="NTL14" s="52"/>
      <c r="NTM14" s="52"/>
      <c r="NTN14" s="52"/>
      <c r="NTO14" s="52"/>
      <c r="NTP14" s="52"/>
      <c r="NTQ14" s="52"/>
      <c r="NTR14" s="52"/>
      <c r="NTS14" s="52"/>
      <c r="NTT14" s="52"/>
      <c r="NTU14" s="52"/>
      <c r="NTV14" s="52"/>
      <c r="NTW14" s="52"/>
      <c r="NTX14" s="52"/>
      <c r="NTY14" s="52"/>
      <c r="NTZ14" s="52"/>
      <c r="NUA14" s="52"/>
      <c r="NUB14" s="52"/>
      <c r="NUC14" s="52"/>
      <c r="NUD14" s="52"/>
      <c r="NUE14" s="52"/>
      <c r="NUF14" s="52"/>
      <c r="NUG14" s="52"/>
      <c r="NUH14" s="52"/>
      <c r="NUI14" s="52"/>
      <c r="NUJ14" s="52"/>
      <c r="NUK14" s="52"/>
      <c r="NUL14" s="52"/>
      <c r="NUM14" s="52"/>
      <c r="NUN14" s="52"/>
      <c r="NUO14" s="52"/>
      <c r="NUP14" s="52"/>
      <c r="NUQ14" s="52"/>
      <c r="NUR14" s="52"/>
      <c r="NUS14" s="52"/>
      <c r="NUT14" s="52"/>
      <c r="NUU14" s="52"/>
      <c r="NUV14" s="52"/>
      <c r="NUW14" s="52"/>
      <c r="NUX14" s="52"/>
      <c r="NUY14" s="52"/>
      <c r="NUZ14" s="52"/>
      <c r="NVA14" s="52"/>
      <c r="NVB14" s="52"/>
      <c r="NVC14" s="52"/>
      <c r="NVD14" s="52"/>
      <c r="NVE14" s="52"/>
      <c r="NVF14" s="52"/>
      <c r="NVG14" s="52"/>
      <c r="NVH14" s="52"/>
      <c r="NVI14" s="52"/>
      <c r="NVJ14" s="52"/>
      <c r="NVK14" s="52"/>
      <c r="NVL14" s="52"/>
      <c r="NVM14" s="52"/>
      <c r="NVN14" s="52"/>
      <c r="NVO14" s="52"/>
      <c r="NVP14" s="52"/>
      <c r="NVQ14" s="52"/>
      <c r="NVR14" s="52"/>
      <c r="NVS14" s="52"/>
      <c r="NVT14" s="52"/>
      <c r="NVU14" s="52"/>
      <c r="NVV14" s="52"/>
      <c r="NVW14" s="52"/>
      <c r="NVX14" s="52"/>
      <c r="NVY14" s="52"/>
      <c r="NVZ14" s="52"/>
      <c r="NWA14" s="52"/>
      <c r="NWB14" s="52"/>
      <c r="NWC14" s="52"/>
      <c r="NWD14" s="52"/>
      <c r="NWE14" s="52"/>
      <c r="NWF14" s="52"/>
      <c r="NWG14" s="52"/>
      <c r="NWH14" s="52"/>
      <c r="NWI14" s="52"/>
      <c r="NWJ14" s="52"/>
      <c r="NWK14" s="52"/>
      <c r="NWL14" s="52"/>
      <c r="NWM14" s="52"/>
      <c r="NWN14" s="52"/>
      <c r="NWO14" s="52"/>
      <c r="NWP14" s="52"/>
      <c r="NWQ14" s="52"/>
      <c r="NWR14" s="52"/>
      <c r="NWS14" s="52"/>
      <c r="NWT14" s="52"/>
      <c r="NWU14" s="52"/>
      <c r="NWV14" s="52"/>
      <c r="NWW14" s="52"/>
      <c r="NWX14" s="52"/>
      <c r="NWY14" s="52"/>
      <c r="NWZ14" s="52"/>
      <c r="NXA14" s="52"/>
      <c r="NXB14" s="52"/>
      <c r="NXC14" s="52"/>
      <c r="NXD14" s="52"/>
      <c r="NXE14" s="52"/>
      <c r="NXF14" s="52"/>
      <c r="NXG14" s="52"/>
      <c r="NXH14" s="52"/>
      <c r="NXI14" s="52"/>
      <c r="NXJ14" s="52"/>
      <c r="NXK14" s="52"/>
      <c r="NXL14" s="52"/>
      <c r="NXM14" s="52"/>
      <c r="NXN14" s="52"/>
      <c r="NXO14" s="52"/>
      <c r="NXP14" s="52"/>
      <c r="NXQ14" s="52"/>
      <c r="NXR14" s="52"/>
      <c r="NXS14" s="52"/>
      <c r="NXT14" s="52"/>
      <c r="NXU14" s="52"/>
      <c r="NXV14" s="52"/>
      <c r="NXW14" s="52"/>
      <c r="NXX14" s="52"/>
      <c r="NXY14" s="52"/>
      <c r="NXZ14" s="52"/>
      <c r="NYA14" s="52"/>
      <c r="NYB14" s="52"/>
      <c r="NYC14" s="52"/>
      <c r="NYD14" s="52"/>
      <c r="NYE14" s="52"/>
      <c r="NYF14" s="52"/>
      <c r="NYG14" s="52"/>
      <c r="NYH14" s="52"/>
      <c r="NYI14" s="52"/>
      <c r="NYJ14" s="52"/>
      <c r="NYK14" s="52"/>
      <c r="NYL14" s="52"/>
      <c r="NYM14" s="52"/>
      <c r="NYN14" s="52"/>
      <c r="NYO14" s="52"/>
      <c r="NYP14" s="52"/>
      <c r="NYQ14" s="52"/>
      <c r="NYR14" s="52"/>
      <c r="NYS14" s="52"/>
      <c r="NYT14" s="52"/>
      <c r="NYU14" s="52"/>
      <c r="NYV14" s="52"/>
      <c r="NYW14" s="52"/>
      <c r="NYX14" s="52"/>
      <c r="NYY14" s="52"/>
      <c r="NYZ14" s="52"/>
      <c r="NZA14" s="52"/>
      <c r="NZB14" s="52"/>
      <c r="NZC14" s="52"/>
      <c r="NZD14" s="52"/>
      <c r="NZE14" s="52"/>
      <c r="NZF14" s="52"/>
      <c r="NZG14" s="52"/>
      <c r="NZH14" s="52"/>
      <c r="NZI14" s="52"/>
      <c r="NZJ14" s="52"/>
      <c r="NZK14" s="52"/>
      <c r="NZL14" s="52"/>
      <c r="NZM14" s="52"/>
      <c r="NZN14" s="52"/>
      <c r="NZO14" s="52"/>
      <c r="NZP14" s="52"/>
      <c r="NZQ14" s="52"/>
      <c r="NZR14" s="52"/>
      <c r="NZS14" s="52"/>
      <c r="NZT14" s="52"/>
      <c r="NZU14" s="52"/>
      <c r="NZV14" s="52"/>
      <c r="NZW14" s="52"/>
      <c r="NZX14" s="52"/>
      <c r="NZY14" s="52"/>
      <c r="NZZ14" s="52"/>
      <c r="OAA14" s="52"/>
      <c r="OAB14" s="52"/>
      <c r="OAC14" s="52"/>
      <c r="OAD14" s="52"/>
      <c r="OAE14" s="52"/>
      <c r="OAF14" s="52"/>
      <c r="OAG14" s="52"/>
      <c r="OAH14" s="52"/>
      <c r="OAI14" s="52"/>
      <c r="OAJ14" s="52"/>
      <c r="OAK14" s="52"/>
      <c r="OAL14" s="52"/>
      <c r="OAM14" s="52"/>
      <c r="OAN14" s="52"/>
      <c r="OAO14" s="52"/>
      <c r="OAP14" s="52"/>
      <c r="OAQ14" s="52"/>
      <c r="OAR14" s="52"/>
      <c r="OAS14" s="52"/>
      <c r="OAT14" s="52"/>
      <c r="OAU14" s="52"/>
      <c r="OAV14" s="52"/>
      <c r="OAW14" s="52"/>
      <c r="OAX14" s="52"/>
      <c r="OAY14" s="52"/>
      <c r="OAZ14" s="52"/>
      <c r="OBA14" s="52"/>
      <c r="OBB14" s="52"/>
      <c r="OBC14" s="52"/>
      <c r="OBD14" s="52"/>
      <c r="OBE14" s="52"/>
      <c r="OBF14" s="52"/>
      <c r="OBG14" s="52"/>
      <c r="OBH14" s="52"/>
      <c r="OBI14" s="52"/>
      <c r="OBJ14" s="52"/>
      <c r="OBK14" s="52"/>
      <c r="OBL14" s="52"/>
      <c r="OBM14" s="52"/>
      <c r="OBN14" s="52"/>
      <c r="OBO14" s="52"/>
      <c r="OBP14" s="52"/>
      <c r="OBQ14" s="52"/>
      <c r="OBR14" s="52"/>
      <c r="OBS14" s="52"/>
      <c r="OBT14" s="52"/>
      <c r="OBU14" s="52"/>
      <c r="OBV14" s="52"/>
      <c r="OBW14" s="52"/>
      <c r="OBX14" s="52"/>
      <c r="OBY14" s="52"/>
      <c r="OBZ14" s="52"/>
      <c r="OCA14" s="52"/>
      <c r="OCB14" s="52"/>
      <c r="OCC14" s="52"/>
      <c r="OCD14" s="52"/>
      <c r="OCE14" s="52"/>
      <c r="OCF14" s="52"/>
      <c r="OCG14" s="52"/>
      <c r="OCH14" s="52"/>
      <c r="OCI14" s="52"/>
      <c r="OCJ14" s="52"/>
      <c r="OCK14" s="52"/>
      <c r="OCL14" s="52"/>
      <c r="OCM14" s="52"/>
      <c r="OCN14" s="52"/>
      <c r="OCO14" s="52"/>
      <c r="OCP14" s="52"/>
      <c r="OCQ14" s="52"/>
      <c r="OCR14" s="52"/>
      <c r="OCS14" s="52"/>
      <c r="OCT14" s="52"/>
      <c r="OCU14" s="52"/>
      <c r="OCV14" s="52"/>
      <c r="OCW14" s="52"/>
      <c r="OCX14" s="52"/>
      <c r="OCY14" s="52"/>
      <c r="OCZ14" s="52"/>
      <c r="ODA14" s="52"/>
      <c r="ODB14" s="52"/>
      <c r="ODC14" s="52"/>
      <c r="ODD14" s="52"/>
      <c r="ODE14" s="52"/>
      <c r="ODF14" s="52"/>
      <c r="ODG14" s="52"/>
      <c r="ODH14" s="52"/>
      <c r="ODI14" s="52"/>
      <c r="ODJ14" s="52"/>
      <c r="ODK14" s="52"/>
      <c r="ODL14" s="52"/>
      <c r="ODM14" s="52"/>
      <c r="ODN14" s="52"/>
      <c r="ODO14" s="52"/>
      <c r="ODP14" s="52"/>
      <c r="ODQ14" s="52"/>
      <c r="ODR14" s="52"/>
      <c r="ODS14" s="52"/>
      <c r="ODT14" s="52"/>
      <c r="ODU14" s="52"/>
      <c r="ODV14" s="52"/>
      <c r="ODW14" s="52"/>
      <c r="ODX14" s="52"/>
      <c r="ODY14" s="52"/>
      <c r="ODZ14" s="52"/>
      <c r="OEA14" s="52"/>
      <c r="OEB14" s="52"/>
      <c r="OEC14" s="52"/>
      <c r="OED14" s="52"/>
      <c r="OEE14" s="52"/>
      <c r="OEF14" s="52"/>
      <c r="OEG14" s="52"/>
      <c r="OEH14" s="52"/>
      <c r="OEI14" s="52"/>
      <c r="OEJ14" s="52"/>
      <c r="OEK14" s="52"/>
      <c r="OEL14" s="52"/>
      <c r="OEM14" s="52"/>
      <c r="OEN14" s="52"/>
      <c r="OEO14" s="52"/>
      <c r="OEP14" s="52"/>
      <c r="OEQ14" s="52"/>
      <c r="OER14" s="52"/>
      <c r="OES14" s="52"/>
      <c r="OET14" s="52"/>
      <c r="OEU14" s="52"/>
      <c r="OEV14" s="52"/>
      <c r="OEW14" s="52"/>
      <c r="OEX14" s="52"/>
      <c r="OEY14" s="52"/>
      <c r="OEZ14" s="52"/>
      <c r="OFA14" s="52"/>
      <c r="OFB14" s="52"/>
      <c r="OFC14" s="52"/>
      <c r="OFD14" s="52"/>
      <c r="OFE14" s="52"/>
      <c r="OFF14" s="52"/>
      <c r="OFG14" s="52"/>
      <c r="OFH14" s="52"/>
      <c r="OFI14" s="52"/>
      <c r="OFJ14" s="52"/>
      <c r="OFK14" s="52"/>
      <c r="OFL14" s="52"/>
      <c r="OFM14" s="52"/>
      <c r="OFN14" s="52"/>
      <c r="OFO14" s="52"/>
      <c r="OFP14" s="52"/>
      <c r="OFQ14" s="52"/>
      <c r="OFR14" s="52"/>
      <c r="OFS14" s="52"/>
      <c r="OFT14" s="52"/>
      <c r="OFU14" s="52"/>
      <c r="OFV14" s="52"/>
      <c r="OFW14" s="52"/>
      <c r="OFX14" s="52"/>
      <c r="OFY14" s="52"/>
      <c r="OFZ14" s="52"/>
      <c r="OGA14" s="52"/>
      <c r="OGB14" s="52"/>
      <c r="OGC14" s="52"/>
      <c r="OGD14" s="52"/>
      <c r="OGE14" s="52"/>
      <c r="OGF14" s="52"/>
      <c r="OGG14" s="52"/>
      <c r="OGH14" s="52"/>
      <c r="OGI14" s="52"/>
      <c r="OGJ14" s="52"/>
      <c r="OGK14" s="52"/>
      <c r="OGL14" s="52"/>
      <c r="OGM14" s="52"/>
      <c r="OGN14" s="52"/>
      <c r="OGO14" s="52"/>
      <c r="OGP14" s="52"/>
      <c r="OGQ14" s="52"/>
      <c r="OGR14" s="52"/>
      <c r="OGS14" s="52"/>
      <c r="OGT14" s="52"/>
      <c r="OGU14" s="52"/>
      <c r="OGV14" s="52"/>
      <c r="OGW14" s="52"/>
      <c r="OGX14" s="52"/>
      <c r="OGY14" s="52"/>
      <c r="OGZ14" s="52"/>
      <c r="OHA14" s="52"/>
      <c r="OHB14" s="52"/>
      <c r="OHC14" s="52"/>
      <c r="OHD14" s="52"/>
      <c r="OHE14" s="52"/>
      <c r="OHF14" s="52"/>
      <c r="OHG14" s="52"/>
      <c r="OHH14" s="52"/>
      <c r="OHI14" s="52"/>
      <c r="OHJ14" s="52"/>
      <c r="OHK14" s="52"/>
      <c r="OHL14" s="52"/>
      <c r="OHM14" s="52"/>
      <c r="OHN14" s="52"/>
      <c r="OHO14" s="52"/>
      <c r="OHP14" s="52"/>
      <c r="OHQ14" s="52"/>
      <c r="OHR14" s="52"/>
      <c r="OHS14" s="52"/>
      <c r="OHT14" s="52"/>
      <c r="OHU14" s="52"/>
      <c r="OHV14" s="52"/>
      <c r="OHW14" s="52"/>
      <c r="OHX14" s="52"/>
      <c r="OHY14" s="52"/>
      <c r="OHZ14" s="52"/>
      <c r="OIA14" s="52"/>
      <c r="OIB14" s="52"/>
      <c r="OIC14" s="52"/>
      <c r="OID14" s="52"/>
      <c r="OIE14" s="52"/>
      <c r="OIF14" s="52"/>
      <c r="OIG14" s="52"/>
      <c r="OIH14" s="52"/>
      <c r="OII14" s="52"/>
      <c r="OIJ14" s="52"/>
      <c r="OIK14" s="52"/>
      <c r="OIL14" s="52"/>
      <c r="OIM14" s="52"/>
      <c r="OIN14" s="52"/>
      <c r="OIO14" s="52"/>
      <c r="OIP14" s="52"/>
      <c r="OIQ14" s="52"/>
      <c r="OIR14" s="52"/>
      <c r="OIS14" s="52"/>
      <c r="OIT14" s="52"/>
      <c r="OIU14" s="52"/>
      <c r="OIV14" s="52"/>
      <c r="OIW14" s="52"/>
      <c r="OIX14" s="52"/>
      <c r="OIY14" s="52"/>
      <c r="OIZ14" s="52"/>
      <c r="OJA14" s="52"/>
      <c r="OJB14" s="52"/>
      <c r="OJC14" s="52"/>
      <c r="OJD14" s="52"/>
      <c r="OJE14" s="52"/>
      <c r="OJF14" s="52"/>
      <c r="OJG14" s="52"/>
      <c r="OJH14" s="52"/>
      <c r="OJI14" s="52"/>
      <c r="OJJ14" s="52"/>
      <c r="OJK14" s="52"/>
      <c r="OJL14" s="52"/>
      <c r="OJM14" s="52"/>
      <c r="OJN14" s="52"/>
      <c r="OJO14" s="52"/>
      <c r="OJP14" s="52"/>
      <c r="OJQ14" s="52"/>
      <c r="OJR14" s="52"/>
      <c r="OJS14" s="52"/>
      <c r="OJT14" s="52"/>
      <c r="OJU14" s="52"/>
      <c r="OJV14" s="52"/>
      <c r="OJW14" s="52"/>
      <c r="OJX14" s="52"/>
      <c r="OJY14" s="52"/>
      <c r="OJZ14" s="52"/>
      <c r="OKA14" s="52"/>
      <c r="OKB14" s="52"/>
      <c r="OKC14" s="52"/>
      <c r="OKD14" s="52"/>
      <c r="OKE14" s="52"/>
      <c r="OKF14" s="52"/>
      <c r="OKG14" s="52"/>
      <c r="OKH14" s="52"/>
      <c r="OKI14" s="52"/>
      <c r="OKJ14" s="52"/>
      <c r="OKK14" s="52"/>
      <c r="OKL14" s="52"/>
      <c r="OKM14" s="52"/>
      <c r="OKN14" s="52"/>
      <c r="OKO14" s="52"/>
      <c r="OKP14" s="52"/>
      <c r="OKQ14" s="52"/>
      <c r="OKR14" s="52"/>
      <c r="OKS14" s="52"/>
      <c r="OKT14" s="52"/>
      <c r="OKU14" s="52"/>
      <c r="OKV14" s="52"/>
      <c r="OKW14" s="52"/>
      <c r="OKX14" s="52"/>
      <c r="OKY14" s="52"/>
      <c r="OKZ14" s="52"/>
      <c r="OLA14" s="52"/>
      <c r="OLB14" s="52"/>
      <c r="OLC14" s="52"/>
      <c r="OLD14" s="52"/>
      <c r="OLE14" s="52"/>
      <c r="OLF14" s="52"/>
      <c r="OLG14" s="52"/>
      <c r="OLH14" s="52"/>
      <c r="OLI14" s="52"/>
      <c r="OLJ14" s="52"/>
      <c r="OLK14" s="52"/>
      <c r="OLL14" s="52"/>
      <c r="OLM14" s="52"/>
      <c r="OLN14" s="52"/>
      <c r="OLO14" s="52"/>
      <c r="OLP14" s="52"/>
      <c r="OLQ14" s="52"/>
      <c r="OLR14" s="52"/>
      <c r="OLS14" s="52"/>
      <c r="OLT14" s="52"/>
      <c r="OLU14" s="52"/>
      <c r="OLV14" s="52"/>
      <c r="OLW14" s="52"/>
      <c r="OLX14" s="52"/>
      <c r="OLY14" s="52"/>
      <c r="OLZ14" s="52"/>
      <c r="OMA14" s="52"/>
      <c r="OMB14" s="52"/>
      <c r="OMC14" s="52"/>
      <c r="OMD14" s="52"/>
      <c r="OME14" s="52"/>
      <c r="OMF14" s="52"/>
      <c r="OMG14" s="52"/>
      <c r="OMH14" s="52"/>
      <c r="OMI14" s="52"/>
      <c r="OMJ14" s="52"/>
      <c r="OMK14" s="52"/>
      <c r="OML14" s="52"/>
      <c r="OMM14" s="52"/>
      <c r="OMN14" s="52"/>
      <c r="OMO14" s="52"/>
      <c r="OMP14" s="52"/>
      <c r="OMQ14" s="52"/>
      <c r="OMR14" s="52"/>
      <c r="OMS14" s="52"/>
      <c r="OMT14" s="52"/>
      <c r="OMU14" s="52"/>
      <c r="OMV14" s="52"/>
      <c r="OMW14" s="52"/>
      <c r="OMX14" s="52"/>
      <c r="OMY14" s="52"/>
      <c r="OMZ14" s="52"/>
      <c r="ONA14" s="52"/>
      <c r="ONB14" s="52"/>
      <c r="ONC14" s="52"/>
      <c r="OND14" s="52"/>
      <c r="ONE14" s="52"/>
      <c r="ONF14" s="52"/>
      <c r="ONG14" s="52"/>
      <c r="ONH14" s="52"/>
      <c r="ONI14" s="52"/>
      <c r="ONJ14" s="52"/>
      <c r="ONK14" s="52"/>
      <c r="ONL14" s="52"/>
      <c r="ONM14" s="52"/>
      <c r="ONN14" s="52"/>
      <c r="ONO14" s="52"/>
      <c r="ONP14" s="52"/>
      <c r="ONQ14" s="52"/>
      <c r="ONR14" s="52"/>
      <c r="ONS14" s="52"/>
      <c r="ONT14" s="52"/>
      <c r="ONU14" s="52"/>
      <c r="ONV14" s="52"/>
      <c r="ONW14" s="52"/>
      <c r="ONX14" s="52"/>
      <c r="ONY14" s="52"/>
      <c r="ONZ14" s="52"/>
      <c r="OOA14" s="52"/>
      <c r="OOB14" s="52"/>
      <c r="OOC14" s="52"/>
      <c r="OOD14" s="52"/>
      <c r="OOE14" s="52"/>
      <c r="OOF14" s="52"/>
      <c r="OOG14" s="52"/>
      <c r="OOH14" s="52"/>
      <c r="OOI14" s="52"/>
      <c r="OOJ14" s="52"/>
      <c r="OOK14" s="52"/>
      <c r="OOL14" s="52"/>
      <c r="OOM14" s="52"/>
      <c r="OON14" s="52"/>
      <c r="OOO14" s="52"/>
      <c r="OOP14" s="52"/>
      <c r="OOQ14" s="52"/>
      <c r="OOR14" s="52"/>
      <c r="OOS14" s="52"/>
      <c r="OOT14" s="52"/>
      <c r="OOU14" s="52"/>
      <c r="OOV14" s="52"/>
      <c r="OOW14" s="52"/>
      <c r="OOX14" s="52"/>
      <c r="OOY14" s="52"/>
      <c r="OOZ14" s="52"/>
      <c r="OPA14" s="52"/>
      <c r="OPB14" s="52"/>
      <c r="OPC14" s="52"/>
      <c r="OPD14" s="52"/>
      <c r="OPE14" s="52"/>
      <c r="OPF14" s="52"/>
      <c r="OPG14" s="52"/>
      <c r="OPH14" s="52"/>
      <c r="OPI14" s="52"/>
      <c r="OPJ14" s="52"/>
      <c r="OPK14" s="52"/>
      <c r="OPL14" s="52"/>
      <c r="OPM14" s="52"/>
      <c r="OPN14" s="52"/>
      <c r="OPO14" s="52"/>
      <c r="OPP14" s="52"/>
      <c r="OPQ14" s="52"/>
      <c r="OPR14" s="52"/>
      <c r="OPS14" s="52"/>
      <c r="OPT14" s="52"/>
      <c r="OPU14" s="52"/>
      <c r="OPV14" s="52"/>
      <c r="OPW14" s="52"/>
      <c r="OPX14" s="52"/>
      <c r="OPY14" s="52"/>
      <c r="OPZ14" s="52"/>
      <c r="OQA14" s="52"/>
      <c r="OQB14" s="52"/>
      <c r="OQC14" s="52"/>
      <c r="OQD14" s="52"/>
      <c r="OQE14" s="52"/>
      <c r="OQF14" s="52"/>
      <c r="OQG14" s="52"/>
      <c r="OQH14" s="52"/>
      <c r="OQI14" s="52"/>
      <c r="OQJ14" s="52"/>
      <c r="OQK14" s="52"/>
      <c r="OQL14" s="52"/>
      <c r="OQM14" s="52"/>
      <c r="OQN14" s="52"/>
      <c r="OQO14" s="52"/>
      <c r="OQP14" s="52"/>
      <c r="OQQ14" s="52"/>
      <c r="OQR14" s="52"/>
      <c r="OQS14" s="52"/>
      <c r="OQT14" s="52"/>
      <c r="OQU14" s="52"/>
      <c r="OQV14" s="52"/>
      <c r="OQW14" s="52"/>
      <c r="OQX14" s="52"/>
      <c r="OQY14" s="52"/>
      <c r="OQZ14" s="52"/>
      <c r="ORA14" s="52"/>
      <c r="ORB14" s="52"/>
      <c r="ORC14" s="52"/>
      <c r="ORD14" s="52"/>
      <c r="ORE14" s="52"/>
      <c r="ORF14" s="52"/>
      <c r="ORG14" s="52"/>
      <c r="ORH14" s="52"/>
      <c r="ORI14" s="52"/>
      <c r="ORJ14" s="52"/>
      <c r="ORK14" s="52"/>
      <c r="ORL14" s="52"/>
      <c r="ORM14" s="52"/>
      <c r="ORN14" s="52"/>
      <c r="ORO14" s="52"/>
      <c r="ORP14" s="52"/>
      <c r="ORQ14" s="52"/>
      <c r="ORR14" s="52"/>
      <c r="ORS14" s="52"/>
      <c r="ORT14" s="52"/>
      <c r="ORU14" s="52"/>
      <c r="ORV14" s="52"/>
      <c r="ORW14" s="52"/>
      <c r="ORX14" s="52"/>
      <c r="ORY14" s="52"/>
      <c r="ORZ14" s="52"/>
      <c r="OSA14" s="52"/>
      <c r="OSB14" s="52"/>
      <c r="OSC14" s="52"/>
      <c r="OSD14" s="52"/>
      <c r="OSE14" s="52"/>
      <c r="OSF14" s="52"/>
      <c r="OSG14" s="52"/>
      <c r="OSH14" s="52"/>
      <c r="OSI14" s="52"/>
      <c r="OSJ14" s="52"/>
      <c r="OSK14" s="52"/>
      <c r="OSL14" s="52"/>
      <c r="OSM14" s="52"/>
      <c r="OSN14" s="52"/>
      <c r="OSO14" s="52"/>
      <c r="OSP14" s="52"/>
      <c r="OSQ14" s="52"/>
      <c r="OSR14" s="52"/>
      <c r="OSS14" s="52"/>
      <c r="OST14" s="52"/>
      <c r="OSU14" s="52"/>
      <c r="OSV14" s="52"/>
      <c r="OSW14" s="52"/>
      <c r="OSX14" s="52"/>
      <c r="OSY14" s="52"/>
      <c r="OSZ14" s="52"/>
      <c r="OTA14" s="52"/>
      <c r="OTB14" s="52"/>
      <c r="OTC14" s="52"/>
      <c r="OTD14" s="52"/>
      <c r="OTE14" s="52"/>
      <c r="OTF14" s="52"/>
      <c r="OTG14" s="52"/>
      <c r="OTH14" s="52"/>
      <c r="OTI14" s="52"/>
      <c r="OTJ14" s="52"/>
      <c r="OTK14" s="52"/>
      <c r="OTL14" s="52"/>
      <c r="OTM14" s="52"/>
      <c r="OTN14" s="52"/>
      <c r="OTO14" s="52"/>
      <c r="OTP14" s="52"/>
      <c r="OTQ14" s="52"/>
      <c r="OTR14" s="52"/>
      <c r="OTS14" s="52"/>
      <c r="OTT14" s="52"/>
      <c r="OTU14" s="52"/>
      <c r="OTV14" s="52"/>
      <c r="OTW14" s="52"/>
      <c r="OTX14" s="52"/>
      <c r="OTY14" s="52"/>
      <c r="OTZ14" s="52"/>
      <c r="OUA14" s="52"/>
      <c r="OUB14" s="52"/>
      <c r="OUC14" s="52"/>
      <c r="OUD14" s="52"/>
      <c r="OUE14" s="52"/>
      <c r="OUF14" s="52"/>
      <c r="OUG14" s="52"/>
      <c r="OUH14" s="52"/>
      <c r="OUI14" s="52"/>
      <c r="OUJ14" s="52"/>
      <c r="OUK14" s="52"/>
      <c r="OUL14" s="52"/>
      <c r="OUM14" s="52"/>
      <c r="OUN14" s="52"/>
      <c r="OUO14" s="52"/>
      <c r="OUP14" s="52"/>
      <c r="OUQ14" s="52"/>
      <c r="OUR14" s="52"/>
      <c r="OUS14" s="52"/>
      <c r="OUT14" s="52"/>
      <c r="OUU14" s="52"/>
      <c r="OUV14" s="52"/>
      <c r="OUW14" s="52"/>
      <c r="OUX14" s="52"/>
      <c r="OUY14" s="52"/>
      <c r="OUZ14" s="52"/>
      <c r="OVA14" s="52"/>
      <c r="OVB14" s="52"/>
      <c r="OVC14" s="52"/>
      <c r="OVD14" s="52"/>
      <c r="OVE14" s="52"/>
      <c r="OVF14" s="52"/>
      <c r="OVG14" s="52"/>
      <c r="OVH14" s="52"/>
      <c r="OVI14" s="52"/>
      <c r="OVJ14" s="52"/>
      <c r="OVK14" s="52"/>
      <c r="OVL14" s="52"/>
      <c r="OVM14" s="52"/>
      <c r="OVN14" s="52"/>
      <c r="OVO14" s="52"/>
      <c r="OVP14" s="52"/>
      <c r="OVQ14" s="52"/>
      <c r="OVR14" s="52"/>
      <c r="OVS14" s="52"/>
      <c r="OVT14" s="52"/>
      <c r="OVU14" s="52"/>
      <c r="OVV14" s="52"/>
      <c r="OVW14" s="52"/>
      <c r="OVX14" s="52"/>
      <c r="OVY14" s="52"/>
      <c r="OVZ14" s="52"/>
      <c r="OWA14" s="52"/>
      <c r="OWB14" s="52"/>
      <c r="OWC14" s="52"/>
      <c r="OWD14" s="52"/>
      <c r="OWE14" s="52"/>
      <c r="OWF14" s="52"/>
      <c r="OWG14" s="52"/>
      <c r="OWH14" s="52"/>
      <c r="OWI14" s="52"/>
      <c r="OWJ14" s="52"/>
      <c r="OWK14" s="52"/>
      <c r="OWL14" s="52"/>
      <c r="OWM14" s="52"/>
      <c r="OWN14" s="52"/>
      <c r="OWO14" s="52"/>
      <c r="OWP14" s="52"/>
      <c r="OWQ14" s="52"/>
      <c r="OWR14" s="52"/>
      <c r="OWS14" s="52"/>
      <c r="OWT14" s="52"/>
      <c r="OWU14" s="52"/>
      <c r="OWV14" s="52"/>
      <c r="OWW14" s="52"/>
      <c r="OWX14" s="52"/>
      <c r="OWY14" s="52"/>
      <c r="OWZ14" s="52"/>
      <c r="OXA14" s="52"/>
      <c r="OXB14" s="52"/>
      <c r="OXC14" s="52"/>
      <c r="OXD14" s="52"/>
      <c r="OXE14" s="52"/>
      <c r="OXF14" s="52"/>
      <c r="OXG14" s="52"/>
      <c r="OXH14" s="52"/>
      <c r="OXI14" s="52"/>
      <c r="OXJ14" s="52"/>
      <c r="OXK14" s="52"/>
      <c r="OXL14" s="52"/>
      <c r="OXM14" s="52"/>
      <c r="OXN14" s="52"/>
      <c r="OXO14" s="52"/>
      <c r="OXP14" s="52"/>
      <c r="OXQ14" s="52"/>
      <c r="OXR14" s="52"/>
      <c r="OXS14" s="52"/>
      <c r="OXT14" s="52"/>
      <c r="OXU14" s="52"/>
      <c r="OXV14" s="52"/>
      <c r="OXW14" s="52"/>
      <c r="OXX14" s="52"/>
      <c r="OXY14" s="52"/>
      <c r="OXZ14" s="52"/>
      <c r="OYA14" s="52"/>
      <c r="OYB14" s="52"/>
      <c r="OYC14" s="52"/>
      <c r="OYD14" s="52"/>
      <c r="OYE14" s="52"/>
      <c r="OYF14" s="52"/>
      <c r="OYG14" s="52"/>
      <c r="OYH14" s="52"/>
      <c r="OYI14" s="52"/>
      <c r="OYJ14" s="52"/>
      <c r="OYK14" s="52"/>
      <c r="OYL14" s="52"/>
      <c r="OYM14" s="52"/>
      <c r="OYN14" s="52"/>
      <c r="OYO14" s="52"/>
      <c r="OYP14" s="52"/>
      <c r="OYQ14" s="52"/>
      <c r="OYR14" s="52"/>
      <c r="OYS14" s="52"/>
      <c r="OYT14" s="52"/>
      <c r="OYU14" s="52"/>
      <c r="OYV14" s="52"/>
      <c r="OYW14" s="52"/>
      <c r="OYX14" s="52"/>
      <c r="OYY14" s="52"/>
      <c r="OYZ14" s="52"/>
      <c r="OZA14" s="52"/>
      <c r="OZB14" s="52"/>
      <c r="OZC14" s="52"/>
      <c r="OZD14" s="52"/>
      <c r="OZE14" s="52"/>
      <c r="OZF14" s="52"/>
      <c r="OZG14" s="52"/>
      <c r="OZH14" s="52"/>
      <c r="OZI14" s="52"/>
      <c r="OZJ14" s="52"/>
      <c r="OZK14" s="52"/>
      <c r="OZL14" s="52"/>
      <c r="OZM14" s="52"/>
      <c r="OZN14" s="52"/>
      <c r="OZO14" s="52"/>
      <c r="OZP14" s="52"/>
      <c r="OZQ14" s="52"/>
      <c r="OZR14" s="52"/>
      <c r="OZS14" s="52"/>
      <c r="OZT14" s="52"/>
      <c r="OZU14" s="52"/>
      <c r="OZV14" s="52"/>
      <c r="OZW14" s="52"/>
      <c r="OZX14" s="52"/>
      <c r="OZY14" s="52"/>
      <c r="OZZ14" s="52"/>
      <c r="PAA14" s="52"/>
      <c r="PAB14" s="52"/>
      <c r="PAC14" s="52"/>
      <c r="PAD14" s="52"/>
      <c r="PAE14" s="52"/>
      <c r="PAF14" s="52"/>
      <c r="PAG14" s="52"/>
      <c r="PAH14" s="52"/>
      <c r="PAI14" s="52"/>
      <c r="PAJ14" s="52"/>
      <c r="PAK14" s="52"/>
      <c r="PAL14" s="52"/>
      <c r="PAM14" s="52"/>
      <c r="PAN14" s="52"/>
      <c r="PAO14" s="52"/>
      <c r="PAP14" s="52"/>
      <c r="PAQ14" s="52"/>
      <c r="PAR14" s="52"/>
      <c r="PAS14" s="52"/>
      <c r="PAT14" s="52"/>
      <c r="PAU14" s="52"/>
      <c r="PAV14" s="52"/>
      <c r="PAW14" s="52"/>
      <c r="PAX14" s="52"/>
      <c r="PAY14" s="52"/>
      <c r="PAZ14" s="52"/>
      <c r="PBA14" s="52"/>
      <c r="PBB14" s="52"/>
      <c r="PBC14" s="52"/>
      <c r="PBD14" s="52"/>
      <c r="PBE14" s="52"/>
      <c r="PBF14" s="52"/>
      <c r="PBG14" s="52"/>
      <c r="PBH14" s="52"/>
      <c r="PBI14" s="52"/>
      <c r="PBJ14" s="52"/>
      <c r="PBK14" s="52"/>
      <c r="PBL14" s="52"/>
      <c r="PBM14" s="52"/>
      <c r="PBN14" s="52"/>
      <c r="PBO14" s="52"/>
      <c r="PBP14" s="52"/>
      <c r="PBQ14" s="52"/>
      <c r="PBR14" s="52"/>
      <c r="PBS14" s="52"/>
      <c r="PBT14" s="52"/>
      <c r="PBU14" s="52"/>
      <c r="PBV14" s="52"/>
      <c r="PBW14" s="52"/>
      <c r="PBX14" s="52"/>
      <c r="PBY14" s="52"/>
      <c r="PBZ14" s="52"/>
      <c r="PCA14" s="52"/>
      <c r="PCB14" s="52"/>
      <c r="PCC14" s="52"/>
      <c r="PCD14" s="52"/>
      <c r="PCE14" s="52"/>
      <c r="PCF14" s="52"/>
      <c r="PCG14" s="52"/>
      <c r="PCH14" s="52"/>
      <c r="PCI14" s="52"/>
      <c r="PCJ14" s="52"/>
      <c r="PCK14" s="52"/>
      <c r="PCL14" s="52"/>
      <c r="PCM14" s="52"/>
      <c r="PCN14" s="52"/>
      <c r="PCO14" s="52"/>
      <c r="PCP14" s="52"/>
      <c r="PCQ14" s="52"/>
      <c r="PCR14" s="52"/>
      <c r="PCS14" s="52"/>
      <c r="PCT14" s="52"/>
      <c r="PCU14" s="52"/>
      <c r="PCV14" s="52"/>
      <c r="PCW14" s="52"/>
      <c r="PCX14" s="52"/>
      <c r="PCY14" s="52"/>
      <c r="PCZ14" s="52"/>
      <c r="PDA14" s="52"/>
      <c r="PDB14" s="52"/>
      <c r="PDC14" s="52"/>
      <c r="PDD14" s="52"/>
      <c r="PDE14" s="52"/>
      <c r="PDF14" s="52"/>
      <c r="PDG14" s="52"/>
      <c r="PDH14" s="52"/>
      <c r="PDI14" s="52"/>
      <c r="PDJ14" s="52"/>
      <c r="PDK14" s="52"/>
      <c r="PDL14" s="52"/>
      <c r="PDM14" s="52"/>
      <c r="PDN14" s="52"/>
      <c r="PDO14" s="52"/>
      <c r="PDP14" s="52"/>
      <c r="PDQ14" s="52"/>
      <c r="PDR14" s="52"/>
      <c r="PDS14" s="52"/>
      <c r="PDT14" s="52"/>
      <c r="PDU14" s="52"/>
      <c r="PDV14" s="52"/>
      <c r="PDW14" s="52"/>
      <c r="PDX14" s="52"/>
      <c r="PDY14" s="52"/>
      <c r="PDZ14" s="52"/>
      <c r="PEA14" s="52"/>
      <c r="PEB14" s="52"/>
      <c r="PEC14" s="52"/>
      <c r="PED14" s="52"/>
      <c r="PEE14" s="52"/>
      <c r="PEF14" s="52"/>
      <c r="PEG14" s="52"/>
      <c r="PEH14" s="52"/>
      <c r="PEI14" s="52"/>
      <c r="PEJ14" s="52"/>
      <c r="PEK14" s="52"/>
      <c r="PEL14" s="52"/>
      <c r="PEM14" s="52"/>
      <c r="PEN14" s="52"/>
      <c r="PEO14" s="52"/>
      <c r="PEP14" s="52"/>
      <c r="PEQ14" s="52"/>
      <c r="PER14" s="52"/>
      <c r="PES14" s="52"/>
      <c r="PET14" s="52"/>
      <c r="PEU14" s="52"/>
      <c r="PEV14" s="52"/>
      <c r="PEW14" s="52"/>
      <c r="PEX14" s="52"/>
      <c r="PEY14" s="52"/>
      <c r="PEZ14" s="52"/>
      <c r="PFA14" s="52"/>
      <c r="PFB14" s="52"/>
      <c r="PFC14" s="52"/>
      <c r="PFD14" s="52"/>
      <c r="PFE14" s="52"/>
      <c r="PFF14" s="52"/>
      <c r="PFG14" s="52"/>
      <c r="PFH14" s="52"/>
      <c r="PFI14" s="52"/>
      <c r="PFJ14" s="52"/>
      <c r="PFK14" s="52"/>
      <c r="PFL14" s="52"/>
      <c r="PFM14" s="52"/>
      <c r="PFN14" s="52"/>
      <c r="PFO14" s="52"/>
      <c r="PFP14" s="52"/>
      <c r="PFQ14" s="52"/>
      <c r="PFR14" s="52"/>
      <c r="PFS14" s="52"/>
      <c r="PFT14" s="52"/>
      <c r="PFU14" s="52"/>
      <c r="PFV14" s="52"/>
      <c r="PFW14" s="52"/>
      <c r="PFX14" s="52"/>
      <c r="PFY14" s="52"/>
      <c r="PFZ14" s="52"/>
      <c r="PGA14" s="52"/>
      <c r="PGB14" s="52"/>
      <c r="PGC14" s="52"/>
      <c r="PGD14" s="52"/>
      <c r="PGE14" s="52"/>
      <c r="PGF14" s="52"/>
      <c r="PGG14" s="52"/>
      <c r="PGH14" s="52"/>
      <c r="PGI14" s="52"/>
      <c r="PGJ14" s="52"/>
      <c r="PGK14" s="52"/>
      <c r="PGL14" s="52"/>
      <c r="PGM14" s="52"/>
      <c r="PGN14" s="52"/>
      <c r="PGO14" s="52"/>
      <c r="PGP14" s="52"/>
      <c r="PGQ14" s="52"/>
      <c r="PGR14" s="52"/>
      <c r="PGS14" s="52"/>
      <c r="PGT14" s="52"/>
      <c r="PGU14" s="52"/>
      <c r="PGV14" s="52"/>
      <c r="PGW14" s="52"/>
      <c r="PGX14" s="52"/>
      <c r="PGY14" s="52"/>
      <c r="PGZ14" s="52"/>
      <c r="PHA14" s="52"/>
      <c r="PHB14" s="52"/>
      <c r="PHC14" s="52"/>
      <c r="PHD14" s="52"/>
      <c r="PHE14" s="52"/>
      <c r="PHF14" s="52"/>
      <c r="PHG14" s="52"/>
      <c r="PHH14" s="52"/>
      <c r="PHI14" s="52"/>
      <c r="PHJ14" s="52"/>
      <c r="PHK14" s="52"/>
      <c r="PHL14" s="52"/>
      <c r="PHM14" s="52"/>
      <c r="PHN14" s="52"/>
      <c r="PHO14" s="52"/>
      <c r="PHP14" s="52"/>
      <c r="PHQ14" s="52"/>
      <c r="PHR14" s="52"/>
      <c r="PHS14" s="52"/>
      <c r="PHT14" s="52"/>
      <c r="PHU14" s="52"/>
      <c r="PHV14" s="52"/>
      <c r="PHW14" s="52"/>
      <c r="PHX14" s="52"/>
      <c r="PHY14" s="52"/>
      <c r="PHZ14" s="52"/>
      <c r="PIA14" s="52"/>
      <c r="PIB14" s="52"/>
      <c r="PIC14" s="52"/>
      <c r="PID14" s="52"/>
      <c r="PIE14" s="52"/>
      <c r="PIF14" s="52"/>
      <c r="PIG14" s="52"/>
      <c r="PIH14" s="52"/>
      <c r="PII14" s="52"/>
      <c r="PIJ14" s="52"/>
      <c r="PIK14" s="52"/>
      <c r="PIL14" s="52"/>
      <c r="PIM14" s="52"/>
      <c r="PIN14" s="52"/>
      <c r="PIO14" s="52"/>
      <c r="PIP14" s="52"/>
      <c r="PIQ14" s="52"/>
      <c r="PIR14" s="52"/>
      <c r="PIS14" s="52"/>
      <c r="PIT14" s="52"/>
      <c r="PIU14" s="52"/>
      <c r="PIV14" s="52"/>
      <c r="PIW14" s="52"/>
      <c r="PIX14" s="52"/>
      <c r="PIY14" s="52"/>
      <c r="PIZ14" s="52"/>
      <c r="PJA14" s="52"/>
      <c r="PJB14" s="52"/>
      <c r="PJC14" s="52"/>
      <c r="PJD14" s="52"/>
      <c r="PJE14" s="52"/>
      <c r="PJF14" s="52"/>
      <c r="PJG14" s="52"/>
      <c r="PJH14" s="52"/>
      <c r="PJI14" s="52"/>
      <c r="PJJ14" s="52"/>
      <c r="PJK14" s="52"/>
      <c r="PJL14" s="52"/>
      <c r="PJM14" s="52"/>
      <c r="PJN14" s="52"/>
      <c r="PJO14" s="52"/>
      <c r="PJP14" s="52"/>
      <c r="PJQ14" s="52"/>
      <c r="PJR14" s="52"/>
      <c r="PJS14" s="52"/>
      <c r="PJT14" s="52"/>
      <c r="PJU14" s="52"/>
      <c r="PJV14" s="52"/>
      <c r="PJW14" s="52"/>
      <c r="PJX14" s="52"/>
      <c r="PJY14" s="52"/>
      <c r="PJZ14" s="52"/>
      <c r="PKA14" s="52"/>
      <c r="PKB14" s="52"/>
      <c r="PKC14" s="52"/>
      <c r="PKD14" s="52"/>
      <c r="PKE14" s="52"/>
      <c r="PKF14" s="52"/>
      <c r="PKG14" s="52"/>
      <c r="PKH14" s="52"/>
      <c r="PKI14" s="52"/>
      <c r="PKJ14" s="52"/>
      <c r="PKK14" s="52"/>
      <c r="PKL14" s="52"/>
      <c r="PKM14" s="52"/>
      <c r="PKN14" s="52"/>
      <c r="PKO14" s="52"/>
      <c r="PKP14" s="52"/>
      <c r="PKQ14" s="52"/>
      <c r="PKR14" s="52"/>
      <c r="PKS14" s="52"/>
      <c r="PKT14" s="52"/>
      <c r="PKU14" s="52"/>
      <c r="PKV14" s="52"/>
      <c r="PKW14" s="52"/>
      <c r="PKX14" s="52"/>
      <c r="PKY14" s="52"/>
      <c r="PKZ14" s="52"/>
      <c r="PLA14" s="52"/>
      <c r="PLB14" s="52"/>
      <c r="PLC14" s="52"/>
      <c r="PLD14" s="52"/>
      <c r="PLE14" s="52"/>
      <c r="PLF14" s="52"/>
      <c r="PLG14" s="52"/>
      <c r="PLH14" s="52"/>
      <c r="PLI14" s="52"/>
      <c r="PLJ14" s="52"/>
      <c r="PLK14" s="52"/>
      <c r="PLL14" s="52"/>
      <c r="PLM14" s="52"/>
      <c r="PLN14" s="52"/>
      <c r="PLO14" s="52"/>
      <c r="PLP14" s="52"/>
      <c r="PLQ14" s="52"/>
      <c r="PLR14" s="52"/>
      <c r="PLS14" s="52"/>
      <c r="PLT14" s="52"/>
      <c r="PLU14" s="52"/>
      <c r="PLV14" s="52"/>
      <c r="PLW14" s="52"/>
      <c r="PLX14" s="52"/>
      <c r="PLY14" s="52"/>
      <c r="PLZ14" s="52"/>
      <c r="PMA14" s="52"/>
      <c r="PMB14" s="52"/>
      <c r="PMC14" s="52"/>
      <c r="PMD14" s="52"/>
      <c r="PME14" s="52"/>
      <c r="PMF14" s="52"/>
      <c r="PMG14" s="52"/>
      <c r="PMH14" s="52"/>
      <c r="PMI14" s="52"/>
      <c r="PMJ14" s="52"/>
      <c r="PMK14" s="52"/>
      <c r="PML14" s="52"/>
      <c r="PMM14" s="52"/>
      <c r="PMN14" s="52"/>
      <c r="PMO14" s="52"/>
      <c r="PMP14" s="52"/>
      <c r="PMQ14" s="52"/>
      <c r="PMR14" s="52"/>
      <c r="PMS14" s="52"/>
      <c r="PMT14" s="52"/>
      <c r="PMU14" s="52"/>
      <c r="PMV14" s="52"/>
      <c r="PMW14" s="52"/>
      <c r="PMX14" s="52"/>
      <c r="PMY14" s="52"/>
      <c r="PMZ14" s="52"/>
      <c r="PNA14" s="52"/>
      <c r="PNB14" s="52"/>
      <c r="PNC14" s="52"/>
      <c r="PND14" s="52"/>
      <c r="PNE14" s="52"/>
      <c r="PNF14" s="52"/>
      <c r="PNG14" s="52"/>
      <c r="PNH14" s="52"/>
      <c r="PNI14" s="52"/>
      <c r="PNJ14" s="52"/>
      <c r="PNK14" s="52"/>
      <c r="PNL14" s="52"/>
      <c r="PNM14" s="52"/>
      <c r="PNN14" s="52"/>
      <c r="PNO14" s="52"/>
      <c r="PNP14" s="52"/>
      <c r="PNQ14" s="52"/>
      <c r="PNR14" s="52"/>
      <c r="PNS14" s="52"/>
      <c r="PNT14" s="52"/>
      <c r="PNU14" s="52"/>
      <c r="PNV14" s="52"/>
      <c r="PNW14" s="52"/>
      <c r="PNX14" s="52"/>
      <c r="PNY14" s="52"/>
      <c r="PNZ14" s="52"/>
      <c r="POA14" s="52"/>
      <c r="POB14" s="52"/>
      <c r="POC14" s="52"/>
      <c r="POD14" s="52"/>
      <c r="POE14" s="52"/>
      <c r="POF14" s="52"/>
      <c r="POG14" s="52"/>
      <c r="POH14" s="52"/>
      <c r="POI14" s="52"/>
      <c r="POJ14" s="52"/>
      <c r="POK14" s="52"/>
      <c r="POL14" s="52"/>
      <c r="POM14" s="52"/>
      <c r="PON14" s="52"/>
      <c r="POO14" s="52"/>
      <c r="POP14" s="52"/>
      <c r="POQ14" s="52"/>
      <c r="POR14" s="52"/>
      <c r="POS14" s="52"/>
      <c r="POT14" s="52"/>
      <c r="POU14" s="52"/>
      <c r="POV14" s="52"/>
      <c r="POW14" s="52"/>
      <c r="POX14" s="52"/>
      <c r="POY14" s="52"/>
      <c r="POZ14" s="52"/>
      <c r="PPA14" s="52"/>
      <c r="PPB14" s="52"/>
      <c r="PPC14" s="52"/>
      <c r="PPD14" s="52"/>
      <c r="PPE14" s="52"/>
      <c r="PPF14" s="52"/>
      <c r="PPG14" s="52"/>
      <c r="PPH14" s="52"/>
      <c r="PPI14" s="52"/>
      <c r="PPJ14" s="52"/>
      <c r="PPK14" s="52"/>
      <c r="PPL14" s="52"/>
      <c r="PPM14" s="52"/>
      <c r="PPN14" s="52"/>
      <c r="PPO14" s="52"/>
      <c r="PPP14" s="52"/>
      <c r="PPQ14" s="52"/>
      <c r="PPR14" s="52"/>
      <c r="PPS14" s="52"/>
      <c r="PPT14" s="52"/>
      <c r="PPU14" s="52"/>
      <c r="PPV14" s="52"/>
      <c r="PPW14" s="52"/>
      <c r="PPX14" s="52"/>
      <c r="PPY14" s="52"/>
      <c r="PPZ14" s="52"/>
      <c r="PQA14" s="52"/>
      <c r="PQB14" s="52"/>
      <c r="PQC14" s="52"/>
      <c r="PQD14" s="52"/>
      <c r="PQE14" s="52"/>
      <c r="PQF14" s="52"/>
      <c r="PQG14" s="52"/>
      <c r="PQH14" s="52"/>
      <c r="PQI14" s="52"/>
      <c r="PQJ14" s="52"/>
      <c r="PQK14" s="52"/>
      <c r="PQL14" s="52"/>
      <c r="PQM14" s="52"/>
      <c r="PQN14" s="52"/>
      <c r="PQO14" s="52"/>
      <c r="PQP14" s="52"/>
      <c r="PQQ14" s="52"/>
      <c r="PQR14" s="52"/>
      <c r="PQS14" s="52"/>
      <c r="PQT14" s="52"/>
      <c r="PQU14" s="52"/>
      <c r="PQV14" s="52"/>
      <c r="PQW14" s="52"/>
      <c r="PQX14" s="52"/>
      <c r="PQY14" s="52"/>
      <c r="PQZ14" s="52"/>
      <c r="PRA14" s="52"/>
      <c r="PRB14" s="52"/>
      <c r="PRC14" s="52"/>
      <c r="PRD14" s="52"/>
      <c r="PRE14" s="52"/>
      <c r="PRF14" s="52"/>
      <c r="PRG14" s="52"/>
      <c r="PRH14" s="52"/>
      <c r="PRI14" s="52"/>
      <c r="PRJ14" s="52"/>
      <c r="PRK14" s="52"/>
      <c r="PRL14" s="52"/>
      <c r="PRM14" s="52"/>
      <c r="PRN14" s="52"/>
      <c r="PRO14" s="52"/>
      <c r="PRP14" s="52"/>
      <c r="PRQ14" s="52"/>
      <c r="PRR14" s="52"/>
      <c r="PRS14" s="52"/>
      <c r="PRT14" s="52"/>
      <c r="PRU14" s="52"/>
      <c r="PRV14" s="52"/>
      <c r="PRW14" s="52"/>
      <c r="PRX14" s="52"/>
      <c r="PRY14" s="52"/>
      <c r="PRZ14" s="52"/>
      <c r="PSA14" s="52"/>
      <c r="PSB14" s="52"/>
      <c r="PSC14" s="52"/>
      <c r="PSD14" s="52"/>
      <c r="PSE14" s="52"/>
      <c r="PSF14" s="52"/>
      <c r="PSG14" s="52"/>
      <c r="PSH14" s="52"/>
      <c r="PSI14" s="52"/>
      <c r="PSJ14" s="52"/>
      <c r="PSK14" s="52"/>
      <c r="PSL14" s="52"/>
      <c r="PSM14" s="52"/>
      <c r="PSN14" s="52"/>
      <c r="PSO14" s="52"/>
      <c r="PSP14" s="52"/>
      <c r="PSQ14" s="52"/>
      <c r="PSR14" s="52"/>
      <c r="PSS14" s="52"/>
      <c r="PST14" s="52"/>
      <c r="PSU14" s="52"/>
      <c r="PSV14" s="52"/>
      <c r="PSW14" s="52"/>
      <c r="PSX14" s="52"/>
      <c r="PSY14" s="52"/>
      <c r="PSZ14" s="52"/>
      <c r="PTA14" s="52"/>
      <c r="PTB14" s="52"/>
      <c r="PTC14" s="52"/>
      <c r="PTD14" s="52"/>
      <c r="PTE14" s="52"/>
      <c r="PTF14" s="52"/>
      <c r="PTG14" s="52"/>
      <c r="PTH14" s="52"/>
      <c r="PTI14" s="52"/>
      <c r="PTJ14" s="52"/>
      <c r="PTK14" s="52"/>
      <c r="PTL14" s="52"/>
      <c r="PTM14" s="52"/>
      <c r="PTN14" s="52"/>
      <c r="PTO14" s="52"/>
      <c r="PTP14" s="52"/>
      <c r="PTQ14" s="52"/>
      <c r="PTR14" s="52"/>
      <c r="PTS14" s="52"/>
      <c r="PTT14" s="52"/>
      <c r="PTU14" s="52"/>
      <c r="PTV14" s="52"/>
      <c r="PTW14" s="52"/>
      <c r="PTX14" s="52"/>
      <c r="PTY14" s="52"/>
      <c r="PTZ14" s="52"/>
      <c r="PUA14" s="52"/>
      <c r="PUB14" s="52"/>
      <c r="PUC14" s="52"/>
      <c r="PUD14" s="52"/>
      <c r="PUE14" s="52"/>
      <c r="PUF14" s="52"/>
      <c r="PUG14" s="52"/>
      <c r="PUH14" s="52"/>
      <c r="PUI14" s="52"/>
      <c r="PUJ14" s="52"/>
      <c r="PUK14" s="52"/>
      <c r="PUL14" s="52"/>
      <c r="PUM14" s="52"/>
      <c r="PUN14" s="52"/>
      <c r="PUO14" s="52"/>
      <c r="PUP14" s="52"/>
      <c r="PUQ14" s="52"/>
      <c r="PUR14" s="52"/>
      <c r="PUS14" s="52"/>
      <c r="PUT14" s="52"/>
      <c r="PUU14" s="52"/>
      <c r="PUV14" s="52"/>
      <c r="PUW14" s="52"/>
      <c r="PUX14" s="52"/>
      <c r="PUY14" s="52"/>
      <c r="PUZ14" s="52"/>
      <c r="PVA14" s="52"/>
      <c r="PVB14" s="52"/>
      <c r="PVC14" s="52"/>
      <c r="PVD14" s="52"/>
      <c r="PVE14" s="52"/>
      <c r="PVF14" s="52"/>
      <c r="PVG14" s="52"/>
      <c r="PVH14" s="52"/>
      <c r="PVI14" s="52"/>
      <c r="PVJ14" s="52"/>
      <c r="PVK14" s="52"/>
      <c r="PVL14" s="52"/>
      <c r="PVM14" s="52"/>
      <c r="PVN14" s="52"/>
      <c r="PVO14" s="52"/>
      <c r="PVP14" s="52"/>
      <c r="PVQ14" s="52"/>
      <c r="PVR14" s="52"/>
      <c r="PVS14" s="52"/>
      <c r="PVT14" s="52"/>
      <c r="PVU14" s="52"/>
      <c r="PVV14" s="52"/>
      <c r="PVW14" s="52"/>
      <c r="PVX14" s="52"/>
      <c r="PVY14" s="52"/>
      <c r="PVZ14" s="52"/>
      <c r="PWA14" s="52"/>
      <c r="PWB14" s="52"/>
      <c r="PWC14" s="52"/>
      <c r="PWD14" s="52"/>
      <c r="PWE14" s="52"/>
      <c r="PWF14" s="52"/>
      <c r="PWG14" s="52"/>
      <c r="PWH14" s="52"/>
      <c r="PWI14" s="52"/>
      <c r="PWJ14" s="52"/>
      <c r="PWK14" s="52"/>
      <c r="PWL14" s="52"/>
      <c r="PWM14" s="52"/>
      <c r="PWN14" s="52"/>
      <c r="PWO14" s="52"/>
      <c r="PWP14" s="52"/>
      <c r="PWQ14" s="52"/>
      <c r="PWR14" s="52"/>
      <c r="PWS14" s="52"/>
      <c r="PWT14" s="52"/>
      <c r="PWU14" s="52"/>
      <c r="PWV14" s="52"/>
      <c r="PWW14" s="52"/>
      <c r="PWX14" s="52"/>
      <c r="PWY14" s="52"/>
      <c r="PWZ14" s="52"/>
      <c r="PXA14" s="52"/>
      <c r="PXB14" s="52"/>
      <c r="PXC14" s="52"/>
      <c r="PXD14" s="52"/>
      <c r="PXE14" s="52"/>
      <c r="PXF14" s="52"/>
      <c r="PXG14" s="52"/>
      <c r="PXH14" s="52"/>
      <c r="PXI14" s="52"/>
      <c r="PXJ14" s="52"/>
      <c r="PXK14" s="52"/>
      <c r="PXL14" s="52"/>
      <c r="PXM14" s="52"/>
      <c r="PXN14" s="52"/>
      <c r="PXO14" s="52"/>
      <c r="PXP14" s="52"/>
      <c r="PXQ14" s="52"/>
      <c r="PXR14" s="52"/>
      <c r="PXS14" s="52"/>
      <c r="PXT14" s="52"/>
      <c r="PXU14" s="52"/>
      <c r="PXV14" s="52"/>
      <c r="PXW14" s="52"/>
      <c r="PXX14" s="52"/>
      <c r="PXY14" s="52"/>
      <c r="PXZ14" s="52"/>
      <c r="PYA14" s="52"/>
      <c r="PYB14" s="52"/>
      <c r="PYC14" s="52"/>
      <c r="PYD14" s="52"/>
      <c r="PYE14" s="52"/>
      <c r="PYF14" s="52"/>
      <c r="PYG14" s="52"/>
      <c r="PYH14" s="52"/>
      <c r="PYI14" s="52"/>
      <c r="PYJ14" s="52"/>
      <c r="PYK14" s="52"/>
      <c r="PYL14" s="52"/>
      <c r="PYM14" s="52"/>
      <c r="PYN14" s="52"/>
      <c r="PYO14" s="52"/>
      <c r="PYP14" s="52"/>
      <c r="PYQ14" s="52"/>
      <c r="PYR14" s="52"/>
      <c r="PYS14" s="52"/>
      <c r="PYT14" s="52"/>
      <c r="PYU14" s="52"/>
      <c r="PYV14" s="52"/>
      <c r="PYW14" s="52"/>
      <c r="PYX14" s="52"/>
      <c r="PYY14" s="52"/>
      <c r="PYZ14" s="52"/>
      <c r="PZA14" s="52"/>
      <c r="PZB14" s="52"/>
      <c r="PZC14" s="52"/>
      <c r="PZD14" s="52"/>
      <c r="PZE14" s="52"/>
      <c r="PZF14" s="52"/>
      <c r="PZG14" s="52"/>
      <c r="PZH14" s="52"/>
      <c r="PZI14" s="52"/>
      <c r="PZJ14" s="52"/>
      <c r="PZK14" s="52"/>
      <c r="PZL14" s="52"/>
      <c r="PZM14" s="52"/>
      <c r="PZN14" s="52"/>
      <c r="PZO14" s="52"/>
      <c r="PZP14" s="52"/>
      <c r="PZQ14" s="52"/>
      <c r="PZR14" s="52"/>
      <c r="PZS14" s="52"/>
      <c r="PZT14" s="52"/>
      <c r="PZU14" s="52"/>
      <c r="PZV14" s="52"/>
      <c r="PZW14" s="52"/>
      <c r="PZX14" s="52"/>
      <c r="PZY14" s="52"/>
      <c r="PZZ14" s="52"/>
      <c r="QAA14" s="52"/>
      <c r="QAB14" s="52"/>
      <c r="QAC14" s="52"/>
      <c r="QAD14" s="52"/>
      <c r="QAE14" s="52"/>
      <c r="QAF14" s="52"/>
      <c r="QAG14" s="52"/>
      <c r="QAH14" s="52"/>
      <c r="QAI14" s="52"/>
      <c r="QAJ14" s="52"/>
      <c r="QAK14" s="52"/>
      <c r="QAL14" s="52"/>
      <c r="QAM14" s="52"/>
      <c r="QAN14" s="52"/>
      <c r="QAO14" s="52"/>
      <c r="QAP14" s="52"/>
      <c r="QAQ14" s="52"/>
      <c r="QAR14" s="52"/>
      <c r="QAS14" s="52"/>
      <c r="QAT14" s="52"/>
      <c r="QAU14" s="52"/>
      <c r="QAV14" s="52"/>
      <c r="QAW14" s="52"/>
      <c r="QAX14" s="52"/>
      <c r="QAY14" s="52"/>
      <c r="QAZ14" s="52"/>
      <c r="QBA14" s="52"/>
      <c r="QBB14" s="52"/>
      <c r="QBC14" s="52"/>
      <c r="QBD14" s="52"/>
      <c r="QBE14" s="52"/>
      <c r="QBF14" s="52"/>
      <c r="QBG14" s="52"/>
      <c r="QBH14" s="52"/>
      <c r="QBI14" s="52"/>
      <c r="QBJ14" s="52"/>
      <c r="QBK14" s="52"/>
      <c r="QBL14" s="52"/>
      <c r="QBM14" s="52"/>
      <c r="QBN14" s="52"/>
      <c r="QBO14" s="52"/>
      <c r="QBP14" s="52"/>
      <c r="QBQ14" s="52"/>
      <c r="QBR14" s="52"/>
      <c r="QBS14" s="52"/>
      <c r="QBT14" s="52"/>
      <c r="QBU14" s="52"/>
      <c r="QBV14" s="52"/>
      <c r="QBW14" s="52"/>
      <c r="QBX14" s="52"/>
      <c r="QBY14" s="52"/>
      <c r="QBZ14" s="52"/>
      <c r="QCA14" s="52"/>
      <c r="QCB14" s="52"/>
      <c r="QCC14" s="52"/>
      <c r="QCD14" s="52"/>
      <c r="QCE14" s="52"/>
      <c r="QCF14" s="52"/>
      <c r="QCG14" s="52"/>
      <c r="QCH14" s="52"/>
      <c r="QCI14" s="52"/>
      <c r="QCJ14" s="52"/>
      <c r="QCK14" s="52"/>
      <c r="QCL14" s="52"/>
      <c r="QCM14" s="52"/>
      <c r="QCN14" s="52"/>
      <c r="QCO14" s="52"/>
      <c r="QCP14" s="52"/>
      <c r="QCQ14" s="52"/>
      <c r="QCR14" s="52"/>
      <c r="QCS14" s="52"/>
      <c r="QCT14" s="52"/>
      <c r="QCU14" s="52"/>
      <c r="QCV14" s="52"/>
      <c r="QCW14" s="52"/>
      <c r="QCX14" s="52"/>
      <c r="QCY14" s="52"/>
      <c r="QCZ14" s="52"/>
      <c r="QDA14" s="52"/>
      <c r="QDB14" s="52"/>
      <c r="QDC14" s="52"/>
      <c r="QDD14" s="52"/>
      <c r="QDE14" s="52"/>
      <c r="QDF14" s="52"/>
      <c r="QDG14" s="52"/>
      <c r="QDH14" s="52"/>
      <c r="QDI14" s="52"/>
      <c r="QDJ14" s="52"/>
      <c r="QDK14" s="52"/>
      <c r="QDL14" s="52"/>
      <c r="QDM14" s="52"/>
      <c r="QDN14" s="52"/>
      <c r="QDO14" s="52"/>
      <c r="QDP14" s="52"/>
      <c r="QDQ14" s="52"/>
      <c r="QDR14" s="52"/>
      <c r="QDS14" s="52"/>
      <c r="QDT14" s="52"/>
      <c r="QDU14" s="52"/>
      <c r="QDV14" s="52"/>
      <c r="QDW14" s="52"/>
      <c r="QDX14" s="52"/>
      <c r="QDY14" s="52"/>
      <c r="QDZ14" s="52"/>
      <c r="QEA14" s="52"/>
      <c r="QEB14" s="52"/>
      <c r="QEC14" s="52"/>
      <c r="QED14" s="52"/>
      <c r="QEE14" s="52"/>
      <c r="QEF14" s="52"/>
      <c r="QEG14" s="52"/>
      <c r="QEH14" s="52"/>
      <c r="QEI14" s="52"/>
      <c r="QEJ14" s="52"/>
      <c r="QEK14" s="52"/>
      <c r="QEL14" s="52"/>
      <c r="QEM14" s="52"/>
      <c r="QEN14" s="52"/>
      <c r="QEO14" s="52"/>
      <c r="QEP14" s="52"/>
      <c r="QEQ14" s="52"/>
      <c r="QER14" s="52"/>
      <c r="QES14" s="52"/>
      <c r="QET14" s="52"/>
      <c r="QEU14" s="52"/>
      <c r="QEV14" s="52"/>
      <c r="QEW14" s="52"/>
      <c r="QEX14" s="52"/>
      <c r="QEY14" s="52"/>
      <c r="QEZ14" s="52"/>
      <c r="QFA14" s="52"/>
      <c r="QFB14" s="52"/>
      <c r="QFC14" s="52"/>
      <c r="QFD14" s="52"/>
      <c r="QFE14" s="52"/>
      <c r="QFF14" s="52"/>
      <c r="QFG14" s="52"/>
      <c r="QFH14" s="52"/>
      <c r="QFI14" s="52"/>
      <c r="QFJ14" s="52"/>
      <c r="QFK14" s="52"/>
      <c r="QFL14" s="52"/>
      <c r="QFM14" s="52"/>
      <c r="QFN14" s="52"/>
      <c r="QFO14" s="52"/>
      <c r="QFP14" s="52"/>
      <c r="QFQ14" s="52"/>
      <c r="QFR14" s="52"/>
      <c r="QFS14" s="52"/>
      <c r="QFT14" s="52"/>
      <c r="QFU14" s="52"/>
      <c r="QFV14" s="52"/>
      <c r="QFW14" s="52"/>
      <c r="QFX14" s="52"/>
      <c r="QFY14" s="52"/>
      <c r="QFZ14" s="52"/>
      <c r="QGA14" s="52"/>
      <c r="QGB14" s="52"/>
      <c r="QGC14" s="52"/>
      <c r="QGD14" s="52"/>
      <c r="QGE14" s="52"/>
      <c r="QGF14" s="52"/>
      <c r="QGG14" s="52"/>
      <c r="QGH14" s="52"/>
      <c r="QGI14" s="52"/>
      <c r="QGJ14" s="52"/>
      <c r="QGK14" s="52"/>
      <c r="QGL14" s="52"/>
      <c r="QGM14" s="52"/>
      <c r="QGN14" s="52"/>
      <c r="QGO14" s="52"/>
      <c r="QGP14" s="52"/>
      <c r="QGQ14" s="52"/>
      <c r="QGR14" s="52"/>
      <c r="QGS14" s="52"/>
      <c r="QGT14" s="52"/>
      <c r="QGU14" s="52"/>
      <c r="QGV14" s="52"/>
      <c r="QGW14" s="52"/>
      <c r="QGX14" s="52"/>
      <c r="QGY14" s="52"/>
      <c r="QGZ14" s="52"/>
      <c r="QHA14" s="52"/>
      <c r="QHB14" s="52"/>
      <c r="QHC14" s="52"/>
      <c r="QHD14" s="52"/>
      <c r="QHE14" s="52"/>
      <c r="QHF14" s="52"/>
      <c r="QHG14" s="52"/>
      <c r="QHH14" s="52"/>
      <c r="QHI14" s="52"/>
      <c r="QHJ14" s="52"/>
      <c r="QHK14" s="52"/>
      <c r="QHL14" s="52"/>
      <c r="QHM14" s="52"/>
      <c r="QHN14" s="52"/>
      <c r="QHO14" s="52"/>
      <c r="QHP14" s="52"/>
      <c r="QHQ14" s="52"/>
      <c r="QHR14" s="52"/>
      <c r="QHS14" s="52"/>
      <c r="QHT14" s="52"/>
      <c r="QHU14" s="52"/>
      <c r="QHV14" s="52"/>
      <c r="QHW14" s="52"/>
      <c r="QHX14" s="52"/>
      <c r="QHY14" s="52"/>
      <c r="QHZ14" s="52"/>
      <c r="QIA14" s="52"/>
      <c r="QIB14" s="52"/>
      <c r="QIC14" s="52"/>
      <c r="QID14" s="52"/>
      <c r="QIE14" s="52"/>
      <c r="QIF14" s="52"/>
      <c r="QIG14" s="52"/>
      <c r="QIH14" s="52"/>
      <c r="QII14" s="52"/>
      <c r="QIJ14" s="52"/>
      <c r="QIK14" s="52"/>
      <c r="QIL14" s="52"/>
      <c r="QIM14" s="52"/>
      <c r="QIN14" s="52"/>
      <c r="QIO14" s="52"/>
      <c r="QIP14" s="52"/>
      <c r="QIQ14" s="52"/>
      <c r="QIR14" s="52"/>
      <c r="QIS14" s="52"/>
      <c r="QIT14" s="52"/>
      <c r="QIU14" s="52"/>
      <c r="QIV14" s="52"/>
      <c r="QIW14" s="52"/>
      <c r="QIX14" s="52"/>
      <c r="QIY14" s="52"/>
      <c r="QIZ14" s="52"/>
      <c r="QJA14" s="52"/>
      <c r="QJB14" s="52"/>
      <c r="QJC14" s="52"/>
      <c r="QJD14" s="52"/>
      <c r="QJE14" s="52"/>
      <c r="QJF14" s="52"/>
      <c r="QJG14" s="52"/>
      <c r="QJH14" s="52"/>
      <c r="QJI14" s="52"/>
      <c r="QJJ14" s="52"/>
      <c r="QJK14" s="52"/>
      <c r="QJL14" s="52"/>
      <c r="QJM14" s="52"/>
      <c r="QJN14" s="52"/>
      <c r="QJO14" s="52"/>
      <c r="QJP14" s="52"/>
      <c r="QJQ14" s="52"/>
      <c r="QJR14" s="52"/>
      <c r="QJS14" s="52"/>
      <c r="QJT14" s="52"/>
      <c r="QJU14" s="52"/>
      <c r="QJV14" s="52"/>
      <c r="QJW14" s="52"/>
      <c r="QJX14" s="52"/>
      <c r="QJY14" s="52"/>
      <c r="QJZ14" s="52"/>
      <c r="QKA14" s="52"/>
      <c r="QKB14" s="52"/>
      <c r="QKC14" s="52"/>
      <c r="QKD14" s="52"/>
      <c r="QKE14" s="52"/>
      <c r="QKF14" s="52"/>
      <c r="QKG14" s="52"/>
      <c r="QKH14" s="52"/>
      <c r="QKI14" s="52"/>
      <c r="QKJ14" s="52"/>
      <c r="QKK14" s="52"/>
      <c r="QKL14" s="52"/>
      <c r="QKM14" s="52"/>
      <c r="QKN14" s="52"/>
      <c r="QKO14" s="52"/>
      <c r="QKP14" s="52"/>
      <c r="QKQ14" s="52"/>
      <c r="QKR14" s="52"/>
      <c r="QKS14" s="52"/>
      <c r="QKT14" s="52"/>
      <c r="QKU14" s="52"/>
      <c r="QKV14" s="52"/>
      <c r="QKW14" s="52"/>
      <c r="QKX14" s="52"/>
      <c r="QKY14" s="52"/>
      <c r="QKZ14" s="52"/>
      <c r="QLA14" s="52"/>
      <c r="QLB14" s="52"/>
      <c r="QLC14" s="52"/>
      <c r="QLD14" s="52"/>
      <c r="QLE14" s="52"/>
      <c r="QLF14" s="52"/>
      <c r="QLG14" s="52"/>
      <c r="QLH14" s="52"/>
      <c r="QLI14" s="52"/>
      <c r="QLJ14" s="52"/>
      <c r="QLK14" s="52"/>
      <c r="QLL14" s="52"/>
      <c r="QLM14" s="52"/>
      <c r="QLN14" s="52"/>
      <c r="QLO14" s="52"/>
      <c r="QLP14" s="52"/>
      <c r="QLQ14" s="52"/>
      <c r="QLR14" s="52"/>
      <c r="QLS14" s="52"/>
      <c r="QLT14" s="52"/>
      <c r="QLU14" s="52"/>
      <c r="QLV14" s="52"/>
      <c r="QLW14" s="52"/>
      <c r="QLX14" s="52"/>
      <c r="QLY14" s="52"/>
      <c r="QLZ14" s="52"/>
      <c r="QMA14" s="52"/>
      <c r="QMB14" s="52"/>
      <c r="QMC14" s="52"/>
      <c r="QMD14" s="52"/>
      <c r="QME14" s="52"/>
      <c r="QMF14" s="52"/>
      <c r="QMG14" s="52"/>
      <c r="QMH14" s="52"/>
      <c r="QMI14" s="52"/>
      <c r="QMJ14" s="52"/>
      <c r="QMK14" s="52"/>
      <c r="QML14" s="52"/>
      <c r="QMM14" s="52"/>
      <c r="QMN14" s="52"/>
      <c r="QMO14" s="52"/>
      <c r="QMP14" s="52"/>
      <c r="QMQ14" s="52"/>
      <c r="QMR14" s="52"/>
      <c r="QMS14" s="52"/>
      <c r="QMT14" s="52"/>
      <c r="QMU14" s="52"/>
      <c r="QMV14" s="52"/>
      <c r="QMW14" s="52"/>
      <c r="QMX14" s="52"/>
      <c r="QMY14" s="52"/>
      <c r="QMZ14" s="52"/>
      <c r="QNA14" s="52"/>
      <c r="QNB14" s="52"/>
      <c r="QNC14" s="52"/>
      <c r="QND14" s="52"/>
      <c r="QNE14" s="52"/>
      <c r="QNF14" s="52"/>
      <c r="QNG14" s="52"/>
      <c r="QNH14" s="52"/>
      <c r="QNI14" s="52"/>
      <c r="QNJ14" s="52"/>
      <c r="QNK14" s="52"/>
      <c r="QNL14" s="52"/>
      <c r="QNM14" s="52"/>
      <c r="QNN14" s="52"/>
      <c r="QNO14" s="52"/>
      <c r="QNP14" s="52"/>
      <c r="QNQ14" s="52"/>
      <c r="QNR14" s="52"/>
      <c r="QNS14" s="52"/>
      <c r="QNT14" s="52"/>
      <c r="QNU14" s="52"/>
      <c r="QNV14" s="52"/>
      <c r="QNW14" s="52"/>
      <c r="QNX14" s="52"/>
      <c r="QNY14" s="52"/>
      <c r="QNZ14" s="52"/>
      <c r="QOA14" s="52"/>
      <c r="QOB14" s="52"/>
      <c r="QOC14" s="52"/>
      <c r="QOD14" s="52"/>
      <c r="QOE14" s="52"/>
      <c r="QOF14" s="52"/>
      <c r="QOG14" s="52"/>
      <c r="QOH14" s="52"/>
      <c r="QOI14" s="52"/>
      <c r="QOJ14" s="52"/>
      <c r="QOK14" s="52"/>
      <c r="QOL14" s="52"/>
      <c r="QOM14" s="52"/>
      <c r="QON14" s="52"/>
      <c r="QOO14" s="52"/>
      <c r="QOP14" s="52"/>
      <c r="QOQ14" s="52"/>
      <c r="QOR14" s="52"/>
      <c r="QOS14" s="52"/>
      <c r="QOT14" s="52"/>
      <c r="QOU14" s="52"/>
      <c r="QOV14" s="52"/>
      <c r="QOW14" s="52"/>
      <c r="QOX14" s="52"/>
      <c r="QOY14" s="52"/>
      <c r="QOZ14" s="52"/>
      <c r="QPA14" s="52"/>
      <c r="QPB14" s="52"/>
      <c r="QPC14" s="52"/>
      <c r="QPD14" s="52"/>
      <c r="QPE14" s="52"/>
      <c r="QPF14" s="52"/>
      <c r="QPG14" s="52"/>
      <c r="QPH14" s="52"/>
      <c r="QPI14" s="52"/>
      <c r="QPJ14" s="52"/>
      <c r="QPK14" s="52"/>
      <c r="QPL14" s="52"/>
      <c r="QPM14" s="52"/>
      <c r="QPN14" s="52"/>
      <c r="QPO14" s="52"/>
      <c r="QPP14" s="52"/>
      <c r="QPQ14" s="52"/>
      <c r="QPR14" s="52"/>
      <c r="QPS14" s="52"/>
      <c r="QPT14" s="52"/>
      <c r="QPU14" s="52"/>
      <c r="QPV14" s="52"/>
      <c r="QPW14" s="52"/>
      <c r="QPX14" s="52"/>
      <c r="QPY14" s="52"/>
      <c r="QPZ14" s="52"/>
      <c r="QQA14" s="52"/>
      <c r="QQB14" s="52"/>
      <c r="QQC14" s="52"/>
      <c r="QQD14" s="52"/>
      <c r="QQE14" s="52"/>
      <c r="QQF14" s="52"/>
      <c r="QQG14" s="52"/>
      <c r="QQH14" s="52"/>
      <c r="QQI14" s="52"/>
      <c r="QQJ14" s="52"/>
      <c r="QQK14" s="52"/>
      <c r="QQL14" s="52"/>
      <c r="QQM14" s="52"/>
      <c r="QQN14" s="52"/>
      <c r="QQO14" s="52"/>
      <c r="QQP14" s="52"/>
      <c r="QQQ14" s="52"/>
      <c r="QQR14" s="52"/>
      <c r="QQS14" s="52"/>
      <c r="QQT14" s="52"/>
      <c r="QQU14" s="52"/>
      <c r="QQV14" s="52"/>
      <c r="QQW14" s="52"/>
      <c r="QQX14" s="52"/>
      <c r="QQY14" s="52"/>
      <c r="QQZ14" s="52"/>
      <c r="QRA14" s="52"/>
      <c r="QRB14" s="52"/>
      <c r="QRC14" s="52"/>
      <c r="QRD14" s="52"/>
      <c r="QRE14" s="52"/>
      <c r="QRF14" s="52"/>
      <c r="QRG14" s="52"/>
      <c r="QRH14" s="52"/>
      <c r="QRI14" s="52"/>
      <c r="QRJ14" s="52"/>
      <c r="QRK14" s="52"/>
      <c r="QRL14" s="52"/>
      <c r="QRM14" s="52"/>
      <c r="QRN14" s="52"/>
      <c r="QRO14" s="52"/>
      <c r="QRP14" s="52"/>
      <c r="QRQ14" s="52"/>
      <c r="QRR14" s="52"/>
      <c r="QRS14" s="52"/>
      <c r="QRT14" s="52"/>
      <c r="QRU14" s="52"/>
      <c r="QRV14" s="52"/>
      <c r="QRW14" s="52"/>
      <c r="QRX14" s="52"/>
      <c r="QRY14" s="52"/>
      <c r="QRZ14" s="52"/>
      <c r="QSA14" s="52"/>
      <c r="QSB14" s="52"/>
      <c r="QSC14" s="52"/>
      <c r="QSD14" s="52"/>
      <c r="QSE14" s="52"/>
      <c r="QSF14" s="52"/>
      <c r="QSG14" s="52"/>
      <c r="QSH14" s="52"/>
      <c r="QSI14" s="52"/>
      <c r="QSJ14" s="52"/>
      <c r="QSK14" s="52"/>
      <c r="QSL14" s="52"/>
      <c r="QSM14" s="52"/>
      <c r="QSN14" s="52"/>
      <c r="QSO14" s="52"/>
      <c r="QSP14" s="52"/>
      <c r="QSQ14" s="52"/>
      <c r="QSR14" s="52"/>
      <c r="QSS14" s="52"/>
      <c r="QST14" s="52"/>
      <c r="QSU14" s="52"/>
      <c r="QSV14" s="52"/>
      <c r="QSW14" s="52"/>
      <c r="QSX14" s="52"/>
      <c r="QSY14" s="52"/>
      <c r="QSZ14" s="52"/>
      <c r="QTA14" s="52"/>
      <c r="QTB14" s="52"/>
      <c r="QTC14" s="52"/>
      <c r="QTD14" s="52"/>
      <c r="QTE14" s="52"/>
      <c r="QTF14" s="52"/>
      <c r="QTG14" s="52"/>
      <c r="QTH14" s="52"/>
      <c r="QTI14" s="52"/>
      <c r="QTJ14" s="52"/>
      <c r="QTK14" s="52"/>
      <c r="QTL14" s="52"/>
      <c r="QTM14" s="52"/>
      <c r="QTN14" s="52"/>
      <c r="QTO14" s="52"/>
      <c r="QTP14" s="52"/>
      <c r="QTQ14" s="52"/>
      <c r="QTR14" s="52"/>
      <c r="QTS14" s="52"/>
      <c r="QTT14" s="52"/>
      <c r="QTU14" s="52"/>
      <c r="QTV14" s="52"/>
      <c r="QTW14" s="52"/>
      <c r="QTX14" s="52"/>
      <c r="QTY14" s="52"/>
      <c r="QTZ14" s="52"/>
      <c r="QUA14" s="52"/>
      <c r="QUB14" s="52"/>
      <c r="QUC14" s="52"/>
      <c r="QUD14" s="52"/>
      <c r="QUE14" s="52"/>
      <c r="QUF14" s="52"/>
      <c r="QUG14" s="52"/>
      <c r="QUH14" s="52"/>
      <c r="QUI14" s="52"/>
      <c r="QUJ14" s="52"/>
      <c r="QUK14" s="52"/>
      <c r="QUL14" s="52"/>
      <c r="QUM14" s="52"/>
      <c r="QUN14" s="52"/>
      <c r="QUO14" s="52"/>
      <c r="QUP14" s="52"/>
      <c r="QUQ14" s="52"/>
      <c r="QUR14" s="52"/>
      <c r="QUS14" s="52"/>
      <c r="QUT14" s="52"/>
      <c r="QUU14" s="52"/>
      <c r="QUV14" s="52"/>
      <c r="QUW14" s="52"/>
      <c r="QUX14" s="52"/>
      <c r="QUY14" s="52"/>
      <c r="QUZ14" s="52"/>
      <c r="QVA14" s="52"/>
      <c r="QVB14" s="52"/>
      <c r="QVC14" s="52"/>
      <c r="QVD14" s="52"/>
      <c r="QVE14" s="52"/>
      <c r="QVF14" s="52"/>
      <c r="QVG14" s="52"/>
      <c r="QVH14" s="52"/>
      <c r="QVI14" s="52"/>
      <c r="QVJ14" s="52"/>
      <c r="QVK14" s="52"/>
      <c r="QVL14" s="52"/>
      <c r="QVM14" s="52"/>
      <c r="QVN14" s="52"/>
      <c r="QVO14" s="52"/>
      <c r="QVP14" s="52"/>
      <c r="QVQ14" s="52"/>
      <c r="QVR14" s="52"/>
      <c r="QVS14" s="52"/>
      <c r="QVT14" s="52"/>
      <c r="QVU14" s="52"/>
      <c r="QVV14" s="52"/>
      <c r="QVW14" s="52"/>
      <c r="QVX14" s="52"/>
      <c r="QVY14" s="52"/>
      <c r="QVZ14" s="52"/>
      <c r="QWA14" s="52"/>
      <c r="QWB14" s="52"/>
      <c r="QWC14" s="52"/>
      <c r="QWD14" s="52"/>
      <c r="QWE14" s="52"/>
      <c r="QWF14" s="52"/>
      <c r="QWG14" s="52"/>
      <c r="QWH14" s="52"/>
      <c r="QWI14" s="52"/>
      <c r="QWJ14" s="52"/>
      <c r="QWK14" s="52"/>
      <c r="QWL14" s="52"/>
      <c r="QWM14" s="52"/>
      <c r="QWN14" s="52"/>
      <c r="QWO14" s="52"/>
      <c r="QWP14" s="52"/>
      <c r="QWQ14" s="52"/>
      <c r="QWR14" s="52"/>
      <c r="QWS14" s="52"/>
      <c r="QWT14" s="52"/>
      <c r="QWU14" s="52"/>
      <c r="QWV14" s="52"/>
      <c r="QWW14" s="52"/>
      <c r="QWX14" s="52"/>
      <c r="QWY14" s="52"/>
      <c r="QWZ14" s="52"/>
      <c r="QXA14" s="52"/>
      <c r="QXB14" s="52"/>
      <c r="QXC14" s="52"/>
      <c r="QXD14" s="52"/>
      <c r="QXE14" s="52"/>
      <c r="QXF14" s="52"/>
      <c r="QXG14" s="52"/>
      <c r="QXH14" s="52"/>
      <c r="QXI14" s="52"/>
      <c r="QXJ14" s="52"/>
      <c r="QXK14" s="52"/>
      <c r="QXL14" s="52"/>
      <c r="QXM14" s="52"/>
      <c r="QXN14" s="52"/>
      <c r="QXO14" s="52"/>
      <c r="QXP14" s="52"/>
      <c r="QXQ14" s="52"/>
      <c r="QXR14" s="52"/>
      <c r="QXS14" s="52"/>
      <c r="QXT14" s="52"/>
      <c r="QXU14" s="52"/>
      <c r="QXV14" s="52"/>
      <c r="QXW14" s="52"/>
      <c r="QXX14" s="52"/>
      <c r="QXY14" s="52"/>
      <c r="QXZ14" s="52"/>
      <c r="QYA14" s="52"/>
      <c r="QYB14" s="52"/>
      <c r="QYC14" s="52"/>
      <c r="QYD14" s="52"/>
      <c r="QYE14" s="52"/>
      <c r="QYF14" s="52"/>
      <c r="QYG14" s="52"/>
      <c r="QYH14" s="52"/>
      <c r="QYI14" s="52"/>
      <c r="QYJ14" s="52"/>
      <c r="QYK14" s="52"/>
      <c r="QYL14" s="52"/>
      <c r="QYM14" s="52"/>
      <c r="QYN14" s="52"/>
      <c r="QYO14" s="52"/>
      <c r="QYP14" s="52"/>
      <c r="QYQ14" s="52"/>
      <c r="QYR14" s="52"/>
      <c r="QYS14" s="52"/>
      <c r="QYT14" s="52"/>
      <c r="QYU14" s="52"/>
      <c r="QYV14" s="52"/>
      <c r="QYW14" s="52"/>
      <c r="QYX14" s="52"/>
      <c r="QYY14" s="52"/>
      <c r="QYZ14" s="52"/>
      <c r="QZA14" s="52"/>
      <c r="QZB14" s="52"/>
      <c r="QZC14" s="52"/>
      <c r="QZD14" s="52"/>
      <c r="QZE14" s="52"/>
      <c r="QZF14" s="52"/>
      <c r="QZG14" s="52"/>
      <c r="QZH14" s="52"/>
      <c r="QZI14" s="52"/>
      <c r="QZJ14" s="52"/>
      <c r="QZK14" s="52"/>
      <c r="QZL14" s="52"/>
      <c r="QZM14" s="52"/>
      <c r="QZN14" s="52"/>
      <c r="QZO14" s="52"/>
      <c r="QZP14" s="52"/>
      <c r="QZQ14" s="52"/>
      <c r="QZR14" s="52"/>
      <c r="QZS14" s="52"/>
      <c r="QZT14" s="52"/>
      <c r="QZU14" s="52"/>
      <c r="QZV14" s="52"/>
      <c r="QZW14" s="52"/>
      <c r="QZX14" s="52"/>
      <c r="QZY14" s="52"/>
      <c r="QZZ14" s="52"/>
      <c r="RAA14" s="52"/>
      <c r="RAB14" s="52"/>
      <c r="RAC14" s="52"/>
      <c r="RAD14" s="52"/>
      <c r="RAE14" s="52"/>
      <c r="RAF14" s="52"/>
      <c r="RAG14" s="52"/>
      <c r="RAH14" s="52"/>
      <c r="RAI14" s="52"/>
      <c r="RAJ14" s="52"/>
      <c r="RAK14" s="52"/>
      <c r="RAL14" s="52"/>
      <c r="RAM14" s="52"/>
      <c r="RAN14" s="52"/>
      <c r="RAO14" s="52"/>
      <c r="RAP14" s="52"/>
      <c r="RAQ14" s="52"/>
      <c r="RAR14" s="52"/>
      <c r="RAS14" s="52"/>
      <c r="RAT14" s="52"/>
      <c r="RAU14" s="52"/>
      <c r="RAV14" s="52"/>
      <c r="RAW14" s="52"/>
      <c r="RAX14" s="52"/>
      <c r="RAY14" s="52"/>
      <c r="RAZ14" s="52"/>
      <c r="RBA14" s="52"/>
      <c r="RBB14" s="52"/>
      <c r="RBC14" s="52"/>
      <c r="RBD14" s="52"/>
      <c r="RBE14" s="52"/>
      <c r="RBF14" s="52"/>
      <c r="RBG14" s="52"/>
      <c r="RBH14" s="52"/>
      <c r="RBI14" s="52"/>
      <c r="RBJ14" s="52"/>
      <c r="RBK14" s="52"/>
      <c r="RBL14" s="52"/>
      <c r="RBM14" s="52"/>
      <c r="RBN14" s="52"/>
      <c r="RBO14" s="52"/>
      <c r="RBP14" s="52"/>
      <c r="RBQ14" s="52"/>
      <c r="RBR14" s="52"/>
      <c r="RBS14" s="52"/>
      <c r="RBT14" s="52"/>
      <c r="RBU14" s="52"/>
      <c r="RBV14" s="52"/>
      <c r="RBW14" s="52"/>
      <c r="RBX14" s="52"/>
      <c r="RBY14" s="52"/>
      <c r="RBZ14" s="52"/>
      <c r="RCA14" s="52"/>
      <c r="RCB14" s="52"/>
      <c r="RCC14" s="52"/>
      <c r="RCD14" s="52"/>
      <c r="RCE14" s="52"/>
      <c r="RCF14" s="52"/>
      <c r="RCG14" s="52"/>
      <c r="RCH14" s="52"/>
      <c r="RCI14" s="52"/>
      <c r="RCJ14" s="52"/>
      <c r="RCK14" s="52"/>
      <c r="RCL14" s="52"/>
      <c r="RCM14" s="52"/>
      <c r="RCN14" s="52"/>
      <c r="RCO14" s="52"/>
      <c r="RCP14" s="52"/>
      <c r="RCQ14" s="52"/>
      <c r="RCR14" s="52"/>
      <c r="RCS14" s="52"/>
      <c r="RCT14" s="52"/>
      <c r="RCU14" s="52"/>
      <c r="RCV14" s="52"/>
      <c r="RCW14" s="52"/>
      <c r="RCX14" s="52"/>
      <c r="RCY14" s="52"/>
      <c r="RCZ14" s="52"/>
      <c r="RDA14" s="52"/>
      <c r="RDB14" s="52"/>
      <c r="RDC14" s="52"/>
      <c r="RDD14" s="52"/>
      <c r="RDE14" s="52"/>
      <c r="RDF14" s="52"/>
      <c r="RDG14" s="52"/>
      <c r="RDH14" s="52"/>
      <c r="RDI14" s="52"/>
      <c r="RDJ14" s="52"/>
      <c r="RDK14" s="52"/>
      <c r="RDL14" s="52"/>
      <c r="RDM14" s="52"/>
      <c r="RDN14" s="52"/>
      <c r="RDO14" s="52"/>
      <c r="RDP14" s="52"/>
      <c r="RDQ14" s="52"/>
      <c r="RDR14" s="52"/>
      <c r="RDS14" s="52"/>
      <c r="RDT14" s="52"/>
      <c r="RDU14" s="52"/>
      <c r="RDV14" s="52"/>
      <c r="RDW14" s="52"/>
      <c r="RDX14" s="52"/>
      <c r="RDY14" s="52"/>
      <c r="RDZ14" s="52"/>
      <c r="REA14" s="52"/>
      <c r="REB14" s="52"/>
      <c r="REC14" s="52"/>
      <c r="RED14" s="52"/>
      <c r="REE14" s="52"/>
      <c r="REF14" s="52"/>
      <c r="REG14" s="52"/>
      <c r="REH14" s="52"/>
      <c r="REI14" s="52"/>
      <c r="REJ14" s="52"/>
      <c r="REK14" s="52"/>
      <c r="REL14" s="52"/>
      <c r="REM14" s="52"/>
      <c r="REN14" s="52"/>
      <c r="REO14" s="52"/>
      <c r="REP14" s="52"/>
      <c r="REQ14" s="52"/>
      <c r="RER14" s="52"/>
      <c r="RES14" s="52"/>
      <c r="RET14" s="52"/>
      <c r="REU14" s="52"/>
      <c r="REV14" s="52"/>
      <c r="REW14" s="52"/>
      <c r="REX14" s="52"/>
      <c r="REY14" s="52"/>
      <c r="REZ14" s="52"/>
      <c r="RFA14" s="52"/>
      <c r="RFB14" s="52"/>
      <c r="RFC14" s="52"/>
      <c r="RFD14" s="52"/>
      <c r="RFE14" s="52"/>
      <c r="RFF14" s="52"/>
      <c r="RFG14" s="52"/>
      <c r="RFH14" s="52"/>
      <c r="RFI14" s="52"/>
      <c r="RFJ14" s="52"/>
      <c r="RFK14" s="52"/>
      <c r="RFL14" s="52"/>
      <c r="RFM14" s="52"/>
      <c r="RFN14" s="52"/>
      <c r="RFO14" s="52"/>
      <c r="RFP14" s="52"/>
      <c r="RFQ14" s="52"/>
      <c r="RFR14" s="52"/>
      <c r="RFS14" s="52"/>
      <c r="RFT14" s="52"/>
      <c r="RFU14" s="52"/>
      <c r="RFV14" s="52"/>
      <c r="RFW14" s="52"/>
      <c r="RFX14" s="52"/>
      <c r="RFY14" s="52"/>
      <c r="RFZ14" s="52"/>
      <c r="RGA14" s="52"/>
      <c r="RGB14" s="52"/>
      <c r="RGC14" s="52"/>
      <c r="RGD14" s="52"/>
      <c r="RGE14" s="52"/>
      <c r="RGF14" s="52"/>
      <c r="RGG14" s="52"/>
      <c r="RGH14" s="52"/>
      <c r="RGI14" s="52"/>
      <c r="RGJ14" s="52"/>
      <c r="RGK14" s="52"/>
      <c r="RGL14" s="52"/>
      <c r="RGM14" s="52"/>
      <c r="RGN14" s="52"/>
      <c r="RGO14" s="52"/>
      <c r="RGP14" s="52"/>
      <c r="RGQ14" s="52"/>
      <c r="RGR14" s="52"/>
      <c r="RGS14" s="52"/>
      <c r="RGT14" s="52"/>
      <c r="RGU14" s="52"/>
      <c r="RGV14" s="52"/>
      <c r="RGW14" s="52"/>
      <c r="RGX14" s="52"/>
      <c r="RGY14" s="52"/>
      <c r="RGZ14" s="52"/>
      <c r="RHA14" s="52"/>
      <c r="RHB14" s="52"/>
      <c r="RHC14" s="52"/>
      <c r="RHD14" s="52"/>
      <c r="RHE14" s="52"/>
      <c r="RHF14" s="52"/>
      <c r="RHG14" s="52"/>
      <c r="RHH14" s="52"/>
      <c r="RHI14" s="52"/>
      <c r="RHJ14" s="52"/>
      <c r="RHK14" s="52"/>
      <c r="RHL14" s="52"/>
      <c r="RHM14" s="52"/>
      <c r="RHN14" s="52"/>
      <c r="RHO14" s="52"/>
      <c r="RHP14" s="52"/>
      <c r="RHQ14" s="52"/>
      <c r="RHR14" s="52"/>
      <c r="RHS14" s="52"/>
      <c r="RHT14" s="52"/>
      <c r="RHU14" s="52"/>
      <c r="RHV14" s="52"/>
      <c r="RHW14" s="52"/>
      <c r="RHX14" s="52"/>
      <c r="RHY14" s="52"/>
      <c r="RHZ14" s="52"/>
      <c r="RIA14" s="52"/>
      <c r="RIB14" s="52"/>
      <c r="RIC14" s="52"/>
      <c r="RID14" s="52"/>
      <c r="RIE14" s="52"/>
      <c r="RIF14" s="52"/>
      <c r="RIG14" s="52"/>
      <c r="RIH14" s="52"/>
      <c r="RII14" s="52"/>
      <c r="RIJ14" s="52"/>
      <c r="RIK14" s="52"/>
      <c r="RIL14" s="52"/>
      <c r="RIM14" s="52"/>
      <c r="RIN14" s="52"/>
      <c r="RIO14" s="52"/>
      <c r="RIP14" s="52"/>
      <c r="RIQ14" s="52"/>
      <c r="RIR14" s="52"/>
      <c r="RIS14" s="52"/>
      <c r="RIT14" s="52"/>
      <c r="RIU14" s="52"/>
      <c r="RIV14" s="52"/>
      <c r="RIW14" s="52"/>
      <c r="RIX14" s="52"/>
      <c r="RIY14" s="52"/>
      <c r="RIZ14" s="52"/>
      <c r="RJA14" s="52"/>
      <c r="RJB14" s="52"/>
      <c r="RJC14" s="52"/>
      <c r="RJD14" s="52"/>
      <c r="RJE14" s="52"/>
      <c r="RJF14" s="52"/>
      <c r="RJG14" s="52"/>
      <c r="RJH14" s="52"/>
      <c r="RJI14" s="52"/>
      <c r="RJJ14" s="52"/>
      <c r="RJK14" s="52"/>
      <c r="RJL14" s="52"/>
      <c r="RJM14" s="52"/>
      <c r="RJN14" s="52"/>
      <c r="RJO14" s="52"/>
      <c r="RJP14" s="52"/>
      <c r="RJQ14" s="52"/>
      <c r="RJR14" s="52"/>
      <c r="RJS14" s="52"/>
      <c r="RJT14" s="52"/>
      <c r="RJU14" s="52"/>
      <c r="RJV14" s="52"/>
      <c r="RJW14" s="52"/>
      <c r="RJX14" s="52"/>
      <c r="RJY14" s="52"/>
      <c r="RJZ14" s="52"/>
      <c r="RKA14" s="52"/>
      <c r="RKB14" s="52"/>
      <c r="RKC14" s="52"/>
      <c r="RKD14" s="52"/>
      <c r="RKE14" s="52"/>
      <c r="RKF14" s="52"/>
      <c r="RKG14" s="52"/>
      <c r="RKH14" s="52"/>
      <c r="RKI14" s="52"/>
      <c r="RKJ14" s="52"/>
      <c r="RKK14" s="52"/>
      <c r="RKL14" s="52"/>
      <c r="RKM14" s="52"/>
      <c r="RKN14" s="52"/>
      <c r="RKO14" s="52"/>
      <c r="RKP14" s="52"/>
      <c r="RKQ14" s="52"/>
      <c r="RKR14" s="52"/>
      <c r="RKS14" s="52"/>
      <c r="RKT14" s="52"/>
      <c r="RKU14" s="52"/>
      <c r="RKV14" s="52"/>
      <c r="RKW14" s="52"/>
      <c r="RKX14" s="52"/>
      <c r="RKY14" s="52"/>
      <c r="RKZ14" s="52"/>
      <c r="RLA14" s="52"/>
      <c r="RLB14" s="52"/>
      <c r="RLC14" s="52"/>
      <c r="RLD14" s="52"/>
      <c r="RLE14" s="52"/>
      <c r="RLF14" s="52"/>
      <c r="RLG14" s="52"/>
      <c r="RLH14" s="52"/>
      <c r="RLI14" s="52"/>
      <c r="RLJ14" s="52"/>
      <c r="RLK14" s="52"/>
      <c r="RLL14" s="52"/>
      <c r="RLM14" s="52"/>
      <c r="RLN14" s="52"/>
      <c r="RLO14" s="52"/>
      <c r="RLP14" s="52"/>
      <c r="RLQ14" s="52"/>
      <c r="RLR14" s="52"/>
      <c r="RLS14" s="52"/>
      <c r="RLT14" s="52"/>
      <c r="RLU14" s="52"/>
      <c r="RLV14" s="52"/>
      <c r="RLW14" s="52"/>
      <c r="RLX14" s="52"/>
      <c r="RLY14" s="52"/>
      <c r="RLZ14" s="52"/>
      <c r="RMA14" s="52"/>
      <c r="RMB14" s="52"/>
      <c r="RMC14" s="52"/>
      <c r="RMD14" s="52"/>
      <c r="RME14" s="52"/>
      <c r="RMF14" s="52"/>
      <c r="RMG14" s="52"/>
      <c r="RMH14" s="52"/>
      <c r="RMI14" s="52"/>
      <c r="RMJ14" s="52"/>
      <c r="RMK14" s="52"/>
      <c r="RML14" s="52"/>
      <c r="RMM14" s="52"/>
      <c r="RMN14" s="52"/>
      <c r="RMO14" s="52"/>
      <c r="RMP14" s="52"/>
      <c r="RMQ14" s="52"/>
      <c r="RMR14" s="52"/>
      <c r="RMS14" s="52"/>
      <c r="RMT14" s="52"/>
      <c r="RMU14" s="52"/>
      <c r="RMV14" s="52"/>
      <c r="RMW14" s="52"/>
      <c r="RMX14" s="52"/>
      <c r="RMY14" s="52"/>
      <c r="RMZ14" s="52"/>
      <c r="RNA14" s="52"/>
      <c r="RNB14" s="52"/>
      <c r="RNC14" s="52"/>
      <c r="RND14" s="52"/>
      <c r="RNE14" s="52"/>
      <c r="RNF14" s="52"/>
      <c r="RNG14" s="52"/>
      <c r="RNH14" s="52"/>
      <c r="RNI14" s="52"/>
      <c r="RNJ14" s="52"/>
      <c r="RNK14" s="52"/>
      <c r="RNL14" s="52"/>
      <c r="RNM14" s="52"/>
      <c r="RNN14" s="52"/>
      <c r="RNO14" s="52"/>
      <c r="RNP14" s="52"/>
      <c r="RNQ14" s="52"/>
      <c r="RNR14" s="52"/>
      <c r="RNS14" s="52"/>
      <c r="RNT14" s="52"/>
      <c r="RNU14" s="52"/>
      <c r="RNV14" s="52"/>
      <c r="RNW14" s="52"/>
      <c r="RNX14" s="52"/>
      <c r="RNY14" s="52"/>
      <c r="RNZ14" s="52"/>
      <c r="ROA14" s="52"/>
      <c r="ROB14" s="52"/>
      <c r="ROC14" s="52"/>
      <c r="ROD14" s="52"/>
      <c r="ROE14" s="52"/>
      <c r="ROF14" s="52"/>
      <c r="ROG14" s="52"/>
      <c r="ROH14" s="52"/>
      <c r="ROI14" s="52"/>
      <c r="ROJ14" s="52"/>
      <c r="ROK14" s="52"/>
      <c r="ROL14" s="52"/>
      <c r="ROM14" s="52"/>
      <c r="RON14" s="52"/>
      <c r="ROO14" s="52"/>
      <c r="ROP14" s="52"/>
      <c r="ROQ14" s="52"/>
      <c r="ROR14" s="52"/>
      <c r="ROS14" s="52"/>
      <c r="ROT14" s="52"/>
      <c r="ROU14" s="52"/>
      <c r="ROV14" s="52"/>
      <c r="ROW14" s="52"/>
      <c r="ROX14" s="52"/>
      <c r="ROY14" s="52"/>
      <c r="ROZ14" s="52"/>
      <c r="RPA14" s="52"/>
      <c r="RPB14" s="52"/>
      <c r="RPC14" s="52"/>
      <c r="RPD14" s="52"/>
      <c r="RPE14" s="52"/>
      <c r="RPF14" s="52"/>
      <c r="RPG14" s="52"/>
      <c r="RPH14" s="52"/>
      <c r="RPI14" s="52"/>
      <c r="RPJ14" s="52"/>
      <c r="RPK14" s="52"/>
      <c r="RPL14" s="52"/>
      <c r="RPM14" s="52"/>
      <c r="RPN14" s="52"/>
      <c r="RPO14" s="52"/>
      <c r="RPP14" s="52"/>
      <c r="RPQ14" s="52"/>
      <c r="RPR14" s="52"/>
      <c r="RPS14" s="52"/>
      <c r="RPT14" s="52"/>
      <c r="RPU14" s="52"/>
      <c r="RPV14" s="52"/>
      <c r="RPW14" s="52"/>
      <c r="RPX14" s="52"/>
      <c r="RPY14" s="52"/>
      <c r="RPZ14" s="52"/>
      <c r="RQA14" s="52"/>
      <c r="RQB14" s="52"/>
      <c r="RQC14" s="52"/>
      <c r="RQD14" s="52"/>
      <c r="RQE14" s="52"/>
      <c r="RQF14" s="52"/>
      <c r="RQG14" s="52"/>
      <c r="RQH14" s="52"/>
      <c r="RQI14" s="52"/>
      <c r="RQJ14" s="52"/>
      <c r="RQK14" s="52"/>
      <c r="RQL14" s="52"/>
      <c r="RQM14" s="52"/>
      <c r="RQN14" s="52"/>
      <c r="RQO14" s="52"/>
      <c r="RQP14" s="52"/>
      <c r="RQQ14" s="52"/>
      <c r="RQR14" s="52"/>
      <c r="RQS14" s="52"/>
      <c r="RQT14" s="52"/>
      <c r="RQU14" s="52"/>
      <c r="RQV14" s="52"/>
      <c r="RQW14" s="52"/>
      <c r="RQX14" s="52"/>
      <c r="RQY14" s="52"/>
      <c r="RQZ14" s="52"/>
      <c r="RRA14" s="52"/>
      <c r="RRB14" s="52"/>
      <c r="RRC14" s="52"/>
      <c r="RRD14" s="52"/>
      <c r="RRE14" s="52"/>
      <c r="RRF14" s="52"/>
      <c r="RRG14" s="52"/>
      <c r="RRH14" s="52"/>
      <c r="RRI14" s="52"/>
      <c r="RRJ14" s="52"/>
      <c r="RRK14" s="52"/>
      <c r="RRL14" s="52"/>
      <c r="RRM14" s="52"/>
      <c r="RRN14" s="52"/>
      <c r="RRO14" s="52"/>
      <c r="RRP14" s="52"/>
      <c r="RRQ14" s="52"/>
      <c r="RRR14" s="52"/>
      <c r="RRS14" s="52"/>
      <c r="RRT14" s="52"/>
      <c r="RRU14" s="52"/>
      <c r="RRV14" s="52"/>
      <c r="RRW14" s="52"/>
      <c r="RRX14" s="52"/>
      <c r="RRY14" s="52"/>
      <c r="RRZ14" s="52"/>
      <c r="RSA14" s="52"/>
      <c r="RSB14" s="52"/>
      <c r="RSC14" s="52"/>
      <c r="RSD14" s="52"/>
      <c r="RSE14" s="52"/>
      <c r="RSF14" s="52"/>
      <c r="RSG14" s="52"/>
      <c r="RSH14" s="52"/>
      <c r="RSI14" s="52"/>
      <c r="RSJ14" s="52"/>
      <c r="RSK14" s="52"/>
      <c r="RSL14" s="52"/>
      <c r="RSM14" s="52"/>
      <c r="RSN14" s="52"/>
      <c r="RSO14" s="52"/>
      <c r="RSP14" s="52"/>
      <c r="RSQ14" s="52"/>
      <c r="RSR14" s="52"/>
      <c r="RSS14" s="52"/>
      <c r="RST14" s="52"/>
      <c r="RSU14" s="52"/>
      <c r="RSV14" s="52"/>
      <c r="RSW14" s="52"/>
      <c r="RSX14" s="52"/>
      <c r="RSY14" s="52"/>
      <c r="RSZ14" s="52"/>
      <c r="RTA14" s="52"/>
      <c r="RTB14" s="52"/>
      <c r="RTC14" s="52"/>
      <c r="RTD14" s="52"/>
      <c r="RTE14" s="52"/>
      <c r="RTF14" s="52"/>
      <c r="RTG14" s="52"/>
      <c r="RTH14" s="52"/>
      <c r="RTI14" s="52"/>
      <c r="RTJ14" s="52"/>
      <c r="RTK14" s="52"/>
      <c r="RTL14" s="52"/>
      <c r="RTM14" s="52"/>
      <c r="RTN14" s="52"/>
      <c r="RTO14" s="52"/>
      <c r="RTP14" s="52"/>
      <c r="RTQ14" s="52"/>
      <c r="RTR14" s="52"/>
      <c r="RTS14" s="52"/>
      <c r="RTT14" s="52"/>
      <c r="RTU14" s="52"/>
      <c r="RTV14" s="52"/>
      <c r="RTW14" s="52"/>
      <c r="RTX14" s="52"/>
      <c r="RTY14" s="52"/>
      <c r="RTZ14" s="52"/>
      <c r="RUA14" s="52"/>
      <c r="RUB14" s="52"/>
      <c r="RUC14" s="52"/>
      <c r="RUD14" s="52"/>
      <c r="RUE14" s="52"/>
      <c r="RUF14" s="52"/>
      <c r="RUG14" s="52"/>
      <c r="RUH14" s="52"/>
      <c r="RUI14" s="52"/>
      <c r="RUJ14" s="52"/>
      <c r="RUK14" s="52"/>
      <c r="RUL14" s="52"/>
      <c r="RUM14" s="52"/>
      <c r="RUN14" s="52"/>
      <c r="RUO14" s="52"/>
      <c r="RUP14" s="52"/>
      <c r="RUQ14" s="52"/>
      <c r="RUR14" s="52"/>
      <c r="RUS14" s="52"/>
      <c r="RUT14" s="52"/>
      <c r="RUU14" s="52"/>
      <c r="RUV14" s="52"/>
      <c r="RUW14" s="52"/>
      <c r="RUX14" s="52"/>
      <c r="RUY14" s="52"/>
      <c r="RUZ14" s="52"/>
      <c r="RVA14" s="52"/>
      <c r="RVB14" s="52"/>
      <c r="RVC14" s="52"/>
      <c r="RVD14" s="52"/>
      <c r="RVE14" s="52"/>
      <c r="RVF14" s="52"/>
      <c r="RVG14" s="52"/>
      <c r="RVH14" s="52"/>
      <c r="RVI14" s="52"/>
      <c r="RVJ14" s="52"/>
      <c r="RVK14" s="52"/>
      <c r="RVL14" s="52"/>
      <c r="RVM14" s="52"/>
      <c r="RVN14" s="52"/>
      <c r="RVO14" s="52"/>
      <c r="RVP14" s="52"/>
      <c r="RVQ14" s="52"/>
      <c r="RVR14" s="52"/>
      <c r="RVS14" s="52"/>
      <c r="RVT14" s="52"/>
      <c r="RVU14" s="52"/>
      <c r="RVV14" s="52"/>
      <c r="RVW14" s="52"/>
      <c r="RVX14" s="52"/>
      <c r="RVY14" s="52"/>
      <c r="RVZ14" s="52"/>
      <c r="RWA14" s="52"/>
      <c r="RWB14" s="52"/>
      <c r="RWC14" s="52"/>
      <c r="RWD14" s="52"/>
      <c r="RWE14" s="52"/>
      <c r="RWF14" s="52"/>
      <c r="RWG14" s="52"/>
      <c r="RWH14" s="52"/>
      <c r="RWI14" s="52"/>
      <c r="RWJ14" s="52"/>
      <c r="RWK14" s="52"/>
      <c r="RWL14" s="52"/>
      <c r="RWM14" s="52"/>
      <c r="RWN14" s="52"/>
      <c r="RWO14" s="52"/>
      <c r="RWP14" s="52"/>
      <c r="RWQ14" s="52"/>
      <c r="RWR14" s="52"/>
      <c r="RWS14" s="52"/>
      <c r="RWT14" s="52"/>
      <c r="RWU14" s="52"/>
      <c r="RWV14" s="52"/>
      <c r="RWW14" s="52"/>
      <c r="RWX14" s="52"/>
      <c r="RWY14" s="52"/>
      <c r="RWZ14" s="52"/>
      <c r="RXA14" s="52"/>
      <c r="RXB14" s="52"/>
      <c r="RXC14" s="52"/>
      <c r="RXD14" s="52"/>
      <c r="RXE14" s="52"/>
      <c r="RXF14" s="52"/>
      <c r="RXG14" s="52"/>
      <c r="RXH14" s="52"/>
      <c r="RXI14" s="52"/>
      <c r="RXJ14" s="52"/>
      <c r="RXK14" s="52"/>
      <c r="RXL14" s="52"/>
      <c r="RXM14" s="52"/>
      <c r="RXN14" s="52"/>
      <c r="RXO14" s="52"/>
      <c r="RXP14" s="52"/>
      <c r="RXQ14" s="52"/>
      <c r="RXR14" s="52"/>
      <c r="RXS14" s="52"/>
      <c r="RXT14" s="52"/>
      <c r="RXU14" s="52"/>
      <c r="RXV14" s="52"/>
      <c r="RXW14" s="52"/>
      <c r="RXX14" s="52"/>
      <c r="RXY14" s="52"/>
      <c r="RXZ14" s="52"/>
      <c r="RYA14" s="52"/>
      <c r="RYB14" s="52"/>
      <c r="RYC14" s="52"/>
      <c r="RYD14" s="52"/>
      <c r="RYE14" s="52"/>
      <c r="RYF14" s="52"/>
      <c r="RYG14" s="52"/>
      <c r="RYH14" s="52"/>
      <c r="RYI14" s="52"/>
      <c r="RYJ14" s="52"/>
      <c r="RYK14" s="52"/>
      <c r="RYL14" s="52"/>
      <c r="RYM14" s="52"/>
      <c r="RYN14" s="52"/>
      <c r="RYO14" s="52"/>
      <c r="RYP14" s="52"/>
      <c r="RYQ14" s="52"/>
      <c r="RYR14" s="52"/>
      <c r="RYS14" s="52"/>
      <c r="RYT14" s="52"/>
      <c r="RYU14" s="52"/>
      <c r="RYV14" s="52"/>
      <c r="RYW14" s="52"/>
      <c r="RYX14" s="52"/>
      <c r="RYY14" s="52"/>
      <c r="RYZ14" s="52"/>
      <c r="RZA14" s="52"/>
      <c r="RZB14" s="52"/>
      <c r="RZC14" s="52"/>
      <c r="RZD14" s="52"/>
      <c r="RZE14" s="52"/>
      <c r="RZF14" s="52"/>
      <c r="RZG14" s="52"/>
      <c r="RZH14" s="52"/>
      <c r="RZI14" s="52"/>
      <c r="RZJ14" s="52"/>
      <c r="RZK14" s="52"/>
      <c r="RZL14" s="52"/>
      <c r="RZM14" s="52"/>
      <c r="RZN14" s="52"/>
      <c r="RZO14" s="52"/>
      <c r="RZP14" s="52"/>
      <c r="RZQ14" s="52"/>
      <c r="RZR14" s="52"/>
      <c r="RZS14" s="52"/>
      <c r="RZT14" s="52"/>
      <c r="RZU14" s="52"/>
      <c r="RZV14" s="52"/>
      <c r="RZW14" s="52"/>
      <c r="RZX14" s="52"/>
      <c r="RZY14" s="52"/>
      <c r="RZZ14" s="52"/>
      <c r="SAA14" s="52"/>
      <c r="SAB14" s="52"/>
      <c r="SAC14" s="52"/>
      <c r="SAD14" s="52"/>
      <c r="SAE14" s="52"/>
      <c r="SAF14" s="52"/>
      <c r="SAG14" s="52"/>
      <c r="SAH14" s="52"/>
      <c r="SAI14" s="52"/>
      <c r="SAJ14" s="52"/>
      <c r="SAK14" s="52"/>
      <c r="SAL14" s="52"/>
      <c r="SAM14" s="52"/>
      <c r="SAN14" s="52"/>
      <c r="SAO14" s="52"/>
      <c r="SAP14" s="52"/>
      <c r="SAQ14" s="52"/>
      <c r="SAR14" s="52"/>
      <c r="SAS14" s="52"/>
      <c r="SAT14" s="52"/>
      <c r="SAU14" s="52"/>
      <c r="SAV14" s="52"/>
      <c r="SAW14" s="52"/>
      <c r="SAX14" s="52"/>
      <c r="SAY14" s="52"/>
      <c r="SAZ14" s="52"/>
      <c r="SBA14" s="52"/>
      <c r="SBB14" s="52"/>
      <c r="SBC14" s="52"/>
      <c r="SBD14" s="52"/>
      <c r="SBE14" s="52"/>
      <c r="SBF14" s="52"/>
      <c r="SBG14" s="52"/>
      <c r="SBH14" s="52"/>
      <c r="SBI14" s="52"/>
      <c r="SBJ14" s="52"/>
      <c r="SBK14" s="52"/>
      <c r="SBL14" s="52"/>
      <c r="SBM14" s="52"/>
      <c r="SBN14" s="52"/>
      <c r="SBO14" s="52"/>
      <c r="SBP14" s="52"/>
      <c r="SBQ14" s="52"/>
      <c r="SBR14" s="52"/>
      <c r="SBS14" s="52"/>
      <c r="SBT14" s="52"/>
      <c r="SBU14" s="52"/>
      <c r="SBV14" s="52"/>
      <c r="SBW14" s="52"/>
      <c r="SBX14" s="52"/>
      <c r="SBY14" s="52"/>
      <c r="SBZ14" s="52"/>
      <c r="SCA14" s="52"/>
      <c r="SCB14" s="52"/>
      <c r="SCC14" s="52"/>
      <c r="SCD14" s="52"/>
      <c r="SCE14" s="52"/>
      <c r="SCF14" s="52"/>
      <c r="SCG14" s="52"/>
      <c r="SCH14" s="52"/>
      <c r="SCI14" s="52"/>
      <c r="SCJ14" s="52"/>
      <c r="SCK14" s="52"/>
      <c r="SCL14" s="52"/>
      <c r="SCM14" s="52"/>
      <c r="SCN14" s="52"/>
      <c r="SCO14" s="52"/>
      <c r="SCP14" s="52"/>
      <c r="SCQ14" s="52"/>
      <c r="SCR14" s="52"/>
      <c r="SCS14" s="52"/>
      <c r="SCT14" s="52"/>
      <c r="SCU14" s="52"/>
      <c r="SCV14" s="52"/>
      <c r="SCW14" s="52"/>
      <c r="SCX14" s="52"/>
      <c r="SCY14" s="52"/>
      <c r="SCZ14" s="52"/>
      <c r="SDA14" s="52"/>
      <c r="SDB14" s="52"/>
      <c r="SDC14" s="52"/>
      <c r="SDD14" s="52"/>
      <c r="SDE14" s="52"/>
      <c r="SDF14" s="52"/>
      <c r="SDG14" s="52"/>
      <c r="SDH14" s="52"/>
      <c r="SDI14" s="52"/>
      <c r="SDJ14" s="52"/>
      <c r="SDK14" s="52"/>
      <c r="SDL14" s="52"/>
      <c r="SDM14" s="52"/>
      <c r="SDN14" s="52"/>
      <c r="SDO14" s="52"/>
      <c r="SDP14" s="52"/>
      <c r="SDQ14" s="52"/>
      <c r="SDR14" s="52"/>
      <c r="SDS14" s="52"/>
      <c r="SDT14" s="52"/>
      <c r="SDU14" s="52"/>
      <c r="SDV14" s="52"/>
      <c r="SDW14" s="52"/>
      <c r="SDX14" s="52"/>
      <c r="SDY14" s="52"/>
      <c r="SDZ14" s="52"/>
      <c r="SEA14" s="52"/>
      <c r="SEB14" s="52"/>
      <c r="SEC14" s="52"/>
      <c r="SED14" s="52"/>
      <c r="SEE14" s="52"/>
      <c r="SEF14" s="52"/>
      <c r="SEG14" s="52"/>
      <c r="SEH14" s="52"/>
      <c r="SEI14" s="52"/>
      <c r="SEJ14" s="52"/>
      <c r="SEK14" s="52"/>
      <c r="SEL14" s="52"/>
      <c r="SEM14" s="52"/>
      <c r="SEN14" s="52"/>
      <c r="SEO14" s="52"/>
      <c r="SEP14" s="52"/>
      <c r="SEQ14" s="52"/>
      <c r="SER14" s="52"/>
      <c r="SES14" s="52"/>
      <c r="SET14" s="52"/>
      <c r="SEU14" s="52"/>
      <c r="SEV14" s="52"/>
      <c r="SEW14" s="52"/>
      <c r="SEX14" s="52"/>
      <c r="SEY14" s="52"/>
      <c r="SEZ14" s="52"/>
      <c r="SFA14" s="52"/>
      <c r="SFB14" s="52"/>
      <c r="SFC14" s="52"/>
      <c r="SFD14" s="52"/>
      <c r="SFE14" s="52"/>
      <c r="SFF14" s="52"/>
      <c r="SFG14" s="52"/>
      <c r="SFH14" s="52"/>
      <c r="SFI14" s="52"/>
      <c r="SFJ14" s="52"/>
      <c r="SFK14" s="52"/>
      <c r="SFL14" s="52"/>
      <c r="SFM14" s="52"/>
      <c r="SFN14" s="52"/>
      <c r="SFO14" s="52"/>
      <c r="SFP14" s="52"/>
      <c r="SFQ14" s="52"/>
      <c r="SFR14" s="52"/>
      <c r="SFS14" s="52"/>
      <c r="SFT14" s="52"/>
      <c r="SFU14" s="52"/>
      <c r="SFV14" s="52"/>
      <c r="SFW14" s="52"/>
      <c r="SFX14" s="52"/>
      <c r="SFY14" s="52"/>
      <c r="SFZ14" s="52"/>
      <c r="SGA14" s="52"/>
      <c r="SGB14" s="52"/>
      <c r="SGC14" s="52"/>
      <c r="SGD14" s="52"/>
      <c r="SGE14" s="52"/>
      <c r="SGF14" s="52"/>
      <c r="SGG14" s="52"/>
      <c r="SGH14" s="52"/>
      <c r="SGI14" s="52"/>
      <c r="SGJ14" s="52"/>
      <c r="SGK14" s="52"/>
      <c r="SGL14" s="52"/>
      <c r="SGM14" s="52"/>
      <c r="SGN14" s="52"/>
      <c r="SGO14" s="52"/>
      <c r="SGP14" s="52"/>
      <c r="SGQ14" s="52"/>
      <c r="SGR14" s="52"/>
      <c r="SGS14" s="52"/>
      <c r="SGT14" s="52"/>
      <c r="SGU14" s="52"/>
      <c r="SGV14" s="52"/>
      <c r="SGW14" s="52"/>
      <c r="SGX14" s="52"/>
      <c r="SGY14" s="52"/>
      <c r="SGZ14" s="52"/>
      <c r="SHA14" s="52"/>
      <c r="SHB14" s="52"/>
      <c r="SHC14" s="52"/>
      <c r="SHD14" s="52"/>
      <c r="SHE14" s="52"/>
      <c r="SHF14" s="52"/>
      <c r="SHG14" s="52"/>
      <c r="SHH14" s="52"/>
      <c r="SHI14" s="52"/>
      <c r="SHJ14" s="52"/>
      <c r="SHK14" s="52"/>
      <c r="SHL14" s="52"/>
      <c r="SHM14" s="52"/>
      <c r="SHN14" s="52"/>
      <c r="SHO14" s="52"/>
      <c r="SHP14" s="52"/>
      <c r="SHQ14" s="52"/>
      <c r="SHR14" s="52"/>
      <c r="SHS14" s="52"/>
      <c r="SHT14" s="52"/>
      <c r="SHU14" s="52"/>
      <c r="SHV14" s="52"/>
      <c r="SHW14" s="52"/>
      <c r="SHX14" s="52"/>
      <c r="SHY14" s="52"/>
      <c r="SHZ14" s="52"/>
      <c r="SIA14" s="52"/>
      <c r="SIB14" s="52"/>
      <c r="SIC14" s="52"/>
      <c r="SID14" s="52"/>
      <c r="SIE14" s="52"/>
      <c r="SIF14" s="52"/>
      <c r="SIG14" s="52"/>
      <c r="SIH14" s="52"/>
      <c r="SII14" s="52"/>
      <c r="SIJ14" s="52"/>
      <c r="SIK14" s="52"/>
      <c r="SIL14" s="52"/>
      <c r="SIM14" s="52"/>
      <c r="SIN14" s="52"/>
      <c r="SIO14" s="52"/>
      <c r="SIP14" s="52"/>
      <c r="SIQ14" s="52"/>
      <c r="SIR14" s="52"/>
      <c r="SIS14" s="52"/>
      <c r="SIT14" s="52"/>
      <c r="SIU14" s="52"/>
      <c r="SIV14" s="52"/>
      <c r="SIW14" s="52"/>
      <c r="SIX14" s="52"/>
      <c r="SIY14" s="52"/>
      <c r="SIZ14" s="52"/>
      <c r="SJA14" s="52"/>
      <c r="SJB14" s="52"/>
      <c r="SJC14" s="52"/>
      <c r="SJD14" s="52"/>
      <c r="SJE14" s="52"/>
      <c r="SJF14" s="52"/>
      <c r="SJG14" s="52"/>
      <c r="SJH14" s="52"/>
      <c r="SJI14" s="52"/>
      <c r="SJJ14" s="52"/>
      <c r="SJK14" s="52"/>
      <c r="SJL14" s="52"/>
      <c r="SJM14" s="52"/>
      <c r="SJN14" s="52"/>
      <c r="SJO14" s="52"/>
      <c r="SJP14" s="52"/>
      <c r="SJQ14" s="52"/>
      <c r="SJR14" s="52"/>
      <c r="SJS14" s="52"/>
      <c r="SJT14" s="52"/>
      <c r="SJU14" s="52"/>
      <c r="SJV14" s="52"/>
      <c r="SJW14" s="52"/>
      <c r="SJX14" s="52"/>
      <c r="SJY14" s="52"/>
      <c r="SJZ14" s="52"/>
      <c r="SKA14" s="52"/>
      <c r="SKB14" s="52"/>
      <c r="SKC14" s="52"/>
      <c r="SKD14" s="52"/>
      <c r="SKE14" s="52"/>
      <c r="SKF14" s="52"/>
      <c r="SKG14" s="52"/>
      <c r="SKH14" s="52"/>
      <c r="SKI14" s="52"/>
      <c r="SKJ14" s="52"/>
      <c r="SKK14" s="52"/>
      <c r="SKL14" s="52"/>
      <c r="SKM14" s="52"/>
      <c r="SKN14" s="52"/>
      <c r="SKO14" s="52"/>
      <c r="SKP14" s="52"/>
      <c r="SKQ14" s="52"/>
      <c r="SKR14" s="52"/>
      <c r="SKS14" s="52"/>
      <c r="SKT14" s="52"/>
      <c r="SKU14" s="52"/>
      <c r="SKV14" s="52"/>
      <c r="SKW14" s="52"/>
      <c r="SKX14" s="52"/>
      <c r="SKY14" s="52"/>
      <c r="SKZ14" s="52"/>
      <c r="SLA14" s="52"/>
      <c r="SLB14" s="52"/>
      <c r="SLC14" s="52"/>
      <c r="SLD14" s="52"/>
      <c r="SLE14" s="52"/>
      <c r="SLF14" s="52"/>
      <c r="SLG14" s="52"/>
      <c r="SLH14" s="52"/>
      <c r="SLI14" s="52"/>
      <c r="SLJ14" s="52"/>
      <c r="SLK14" s="52"/>
      <c r="SLL14" s="52"/>
      <c r="SLM14" s="52"/>
      <c r="SLN14" s="52"/>
      <c r="SLO14" s="52"/>
      <c r="SLP14" s="52"/>
      <c r="SLQ14" s="52"/>
      <c r="SLR14" s="52"/>
      <c r="SLS14" s="52"/>
      <c r="SLT14" s="52"/>
      <c r="SLU14" s="52"/>
      <c r="SLV14" s="52"/>
      <c r="SLW14" s="52"/>
      <c r="SLX14" s="52"/>
      <c r="SLY14" s="52"/>
      <c r="SLZ14" s="52"/>
      <c r="SMA14" s="52"/>
      <c r="SMB14" s="52"/>
      <c r="SMC14" s="52"/>
      <c r="SMD14" s="52"/>
      <c r="SME14" s="52"/>
      <c r="SMF14" s="52"/>
      <c r="SMG14" s="52"/>
      <c r="SMH14" s="52"/>
      <c r="SMI14" s="52"/>
      <c r="SMJ14" s="52"/>
      <c r="SMK14" s="52"/>
      <c r="SML14" s="52"/>
      <c r="SMM14" s="52"/>
      <c r="SMN14" s="52"/>
      <c r="SMO14" s="52"/>
      <c r="SMP14" s="52"/>
      <c r="SMQ14" s="52"/>
      <c r="SMR14" s="52"/>
      <c r="SMS14" s="52"/>
      <c r="SMT14" s="52"/>
      <c r="SMU14" s="52"/>
      <c r="SMV14" s="52"/>
      <c r="SMW14" s="52"/>
      <c r="SMX14" s="52"/>
      <c r="SMY14" s="52"/>
      <c r="SMZ14" s="52"/>
      <c r="SNA14" s="52"/>
      <c r="SNB14" s="52"/>
      <c r="SNC14" s="52"/>
      <c r="SND14" s="52"/>
      <c r="SNE14" s="52"/>
      <c r="SNF14" s="52"/>
      <c r="SNG14" s="52"/>
      <c r="SNH14" s="52"/>
      <c r="SNI14" s="52"/>
      <c r="SNJ14" s="52"/>
      <c r="SNK14" s="52"/>
      <c r="SNL14" s="52"/>
      <c r="SNM14" s="52"/>
      <c r="SNN14" s="52"/>
      <c r="SNO14" s="52"/>
      <c r="SNP14" s="52"/>
      <c r="SNQ14" s="52"/>
      <c r="SNR14" s="52"/>
      <c r="SNS14" s="52"/>
      <c r="SNT14" s="52"/>
      <c r="SNU14" s="52"/>
      <c r="SNV14" s="52"/>
      <c r="SNW14" s="52"/>
      <c r="SNX14" s="52"/>
      <c r="SNY14" s="52"/>
      <c r="SNZ14" s="52"/>
      <c r="SOA14" s="52"/>
      <c r="SOB14" s="52"/>
      <c r="SOC14" s="52"/>
      <c r="SOD14" s="52"/>
      <c r="SOE14" s="52"/>
      <c r="SOF14" s="52"/>
      <c r="SOG14" s="52"/>
      <c r="SOH14" s="52"/>
      <c r="SOI14" s="52"/>
      <c r="SOJ14" s="52"/>
      <c r="SOK14" s="52"/>
      <c r="SOL14" s="52"/>
      <c r="SOM14" s="52"/>
      <c r="SON14" s="52"/>
      <c r="SOO14" s="52"/>
      <c r="SOP14" s="52"/>
      <c r="SOQ14" s="52"/>
      <c r="SOR14" s="52"/>
      <c r="SOS14" s="52"/>
      <c r="SOT14" s="52"/>
      <c r="SOU14" s="52"/>
      <c r="SOV14" s="52"/>
      <c r="SOW14" s="52"/>
      <c r="SOX14" s="52"/>
      <c r="SOY14" s="52"/>
      <c r="SOZ14" s="52"/>
      <c r="SPA14" s="52"/>
      <c r="SPB14" s="52"/>
      <c r="SPC14" s="52"/>
      <c r="SPD14" s="52"/>
      <c r="SPE14" s="52"/>
      <c r="SPF14" s="52"/>
      <c r="SPG14" s="52"/>
      <c r="SPH14" s="52"/>
      <c r="SPI14" s="52"/>
      <c r="SPJ14" s="52"/>
      <c r="SPK14" s="52"/>
      <c r="SPL14" s="52"/>
      <c r="SPM14" s="52"/>
      <c r="SPN14" s="52"/>
      <c r="SPO14" s="52"/>
      <c r="SPP14" s="52"/>
      <c r="SPQ14" s="52"/>
      <c r="SPR14" s="52"/>
      <c r="SPS14" s="52"/>
      <c r="SPT14" s="52"/>
      <c r="SPU14" s="52"/>
      <c r="SPV14" s="52"/>
      <c r="SPW14" s="52"/>
      <c r="SPX14" s="52"/>
      <c r="SPY14" s="52"/>
      <c r="SPZ14" s="52"/>
      <c r="SQA14" s="52"/>
      <c r="SQB14" s="52"/>
      <c r="SQC14" s="52"/>
      <c r="SQD14" s="52"/>
      <c r="SQE14" s="52"/>
      <c r="SQF14" s="52"/>
      <c r="SQG14" s="52"/>
      <c r="SQH14" s="52"/>
      <c r="SQI14" s="52"/>
      <c r="SQJ14" s="52"/>
      <c r="SQK14" s="52"/>
      <c r="SQL14" s="52"/>
      <c r="SQM14" s="52"/>
      <c r="SQN14" s="52"/>
      <c r="SQO14" s="52"/>
      <c r="SQP14" s="52"/>
      <c r="SQQ14" s="52"/>
      <c r="SQR14" s="52"/>
      <c r="SQS14" s="52"/>
      <c r="SQT14" s="52"/>
      <c r="SQU14" s="52"/>
      <c r="SQV14" s="52"/>
      <c r="SQW14" s="52"/>
      <c r="SQX14" s="52"/>
      <c r="SQY14" s="52"/>
      <c r="SQZ14" s="52"/>
      <c r="SRA14" s="52"/>
      <c r="SRB14" s="52"/>
      <c r="SRC14" s="52"/>
      <c r="SRD14" s="52"/>
      <c r="SRE14" s="52"/>
      <c r="SRF14" s="52"/>
      <c r="SRG14" s="52"/>
      <c r="SRH14" s="52"/>
      <c r="SRI14" s="52"/>
      <c r="SRJ14" s="52"/>
      <c r="SRK14" s="52"/>
      <c r="SRL14" s="52"/>
      <c r="SRM14" s="52"/>
      <c r="SRN14" s="52"/>
      <c r="SRO14" s="52"/>
      <c r="SRP14" s="52"/>
      <c r="SRQ14" s="52"/>
      <c r="SRR14" s="52"/>
      <c r="SRS14" s="52"/>
      <c r="SRT14" s="52"/>
      <c r="SRU14" s="52"/>
      <c r="SRV14" s="52"/>
      <c r="SRW14" s="52"/>
      <c r="SRX14" s="52"/>
      <c r="SRY14" s="52"/>
      <c r="SRZ14" s="52"/>
      <c r="SSA14" s="52"/>
      <c r="SSB14" s="52"/>
      <c r="SSC14" s="52"/>
      <c r="SSD14" s="52"/>
      <c r="SSE14" s="52"/>
      <c r="SSF14" s="52"/>
      <c r="SSG14" s="52"/>
      <c r="SSH14" s="52"/>
      <c r="SSI14" s="52"/>
      <c r="SSJ14" s="52"/>
      <c r="SSK14" s="52"/>
      <c r="SSL14" s="52"/>
      <c r="SSM14" s="52"/>
      <c r="SSN14" s="52"/>
      <c r="SSO14" s="52"/>
      <c r="SSP14" s="52"/>
      <c r="SSQ14" s="52"/>
      <c r="SSR14" s="52"/>
      <c r="SSS14" s="52"/>
      <c r="SST14" s="52"/>
      <c r="SSU14" s="52"/>
      <c r="SSV14" s="52"/>
      <c r="SSW14" s="52"/>
      <c r="SSX14" s="52"/>
      <c r="SSY14" s="52"/>
      <c r="SSZ14" s="52"/>
      <c r="STA14" s="52"/>
      <c r="STB14" s="52"/>
      <c r="STC14" s="52"/>
      <c r="STD14" s="52"/>
      <c r="STE14" s="52"/>
      <c r="STF14" s="52"/>
      <c r="STG14" s="52"/>
      <c r="STH14" s="52"/>
      <c r="STI14" s="52"/>
      <c r="STJ14" s="52"/>
      <c r="STK14" s="52"/>
      <c r="STL14" s="52"/>
      <c r="STM14" s="52"/>
      <c r="STN14" s="52"/>
      <c r="STO14" s="52"/>
      <c r="STP14" s="52"/>
      <c r="STQ14" s="52"/>
      <c r="STR14" s="52"/>
      <c r="STS14" s="52"/>
      <c r="STT14" s="52"/>
      <c r="STU14" s="52"/>
      <c r="STV14" s="52"/>
      <c r="STW14" s="52"/>
      <c r="STX14" s="52"/>
      <c r="STY14" s="52"/>
      <c r="STZ14" s="52"/>
      <c r="SUA14" s="52"/>
      <c r="SUB14" s="52"/>
      <c r="SUC14" s="52"/>
      <c r="SUD14" s="52"/>
      <c r="SUE14" s="52"/>
      <c r="SUF14" s="52"/>
      <c r="SUG14" s="52"/>
      <c r="SUH14" s="52"/>
      <c r="SUI14" s="52"/>
      <c r="SUJ14" s="52"/>
      <c r="SUK14" s="52"/>
      <c r="SUL14" s="52"/>
      <c r="SUM14" s="52"/>
      <c r="SUN14" s="52"/>
      <c r="SUO14" s="52"/>
      <c r="SUP14" s="52"/>
      <c r="SUQ14" s="52"/>
      <c r="SUR14" s="52"/>
      <c r="SUS14" s="52"/>
      <c r="SUT14" s="52"/>
      <c r="SUU14" s="52"/>
      <c r="SUV14" s="52"/>
      <c r="SUW14" s="52"/>
      <c r="SUX14" s="52"/>
      <c r="SUY14" s="52"/>
      <c r="SUZ14" s="52"/>
      <c r="SVA14" s="52"/>
      <c r="SVB14" s="52"/>
      <c r="SVC14" s="52"/>
      <c r="SVD14" s="52"/>
      <c r="SVE14" s="52"/>
      <c r="SVF14" s="52"/>
      <c r="SVG14" s="52"/>
      <c r="SVH14" s="52"/>
      <c r="SVI14" s="52"/>
      <c r="SVJ14" s="52"/>
      <c r="SVK14" s="52"/>
      <c r="SVL14" s="52"/>
      <c r="SVM14" s="52"/>
      <c r="SVN14" s="52"/>
      <c r="SVO14" s="52"/>
      <c r="SVP14" s="52"/>
      <c r="SVQ14" s="52"/>
      <c r="SVR14" s="52"/>
      <c r="SVS14" s="52"/>
      <c r="SVT14" s="52"/>
      <c r="SVU14" s="52"/>
      <c r="SVV14" s="52"/>
      <c r="SVW14" s="52"/>
      <c r="SVX14" s="52"/>
      <c r="SVY14" s="52"/>
      <c r="SVZ14" s="52"/>
      <c r="SWA14" s="52"/>
      <c r="SWB14" s="52"/>
      <c r="SWC14" s="52"/>
      <c r="SWD14" s="52"/>
      <c r="SWE14" s="52"/>
      <c r="SWF14" s="52"/>
      <c r="SWG14" s="52"/>
      <c r="SWH14" s="52"/>
      <c r="SWI14" s="52"/>
      <c r="SWJ14" s="52"/>
      <c r="SWK14" s="52"/>
      <c r="SWL14" s="52"/>
      <c r="SWM14" s="52"/>
      <c r="SWN14" s="52"/>
      <c r="SWO14" s="52"/>
      <c r="SWP14" s="52"/>
      <c r="SWQ14" s="52"/>
      <c r="SWR14" s="52"/>
      <c r="SWS14" s="52"/>
      <c r="SWT14" s="52"/>
      <c r="SWU14" s="52"/>
      <c r="SWV14" s="52"/>
      <c r="SWW14" s="52"/>
      <c r="SWX14" s="52"/>
      <c r="SWY14" s="52"/>
      <c r="SWZ14" s="52"/>
      <c r="SXA14" s="52"/>
      <c r="SXB14" s="52"/>
      <c r="SXC14" s="52"/>
      <c r="SXD14" s="52"/>
      <c r="SXE14" s="52"/>
      <c r="SXF14" s="52"/>
      <c r="SXG14" s="52"/>
      <c r="SXH14" s="52"/>
      <c r="SXI14" s="52"/>
      <c r="SXJ14" s="52"/>
      <c r="SXK14" s="52"/>
      <c r="SXL14" s="52"/>
      <c r="SXM14" s="52"/>
      <c r="SXN14" s="52"/>
      <c r="SXO14" s="52"/>
      <c r="SXP14" s="52"/>
      <c r="SXQ14" s="52"/>
      <c r="SXR14" s="52"/>
      <c r="SXS14" s="52"/>
      <c r="SXT14" s="52"/>
      <c r="SXU14" s="52"/>
      <c r="SXV14" s="52"/>
      <c r="SXW14" s="52"/>
      <c r="SXX14" s="52"/>
      <c r="SXY14" s="52"/>
      <c r="SXZ14" s="52"/>
      <c r="SYA14" s="52"/>
      <c r="SYB14" s="52"/>
      <c r="SYC14" s="52"/>
      <c r="SYD14" s="52"/>
      <c r="SYE14" s="52"/>
      <c r="SYF14" s="52"/>
      <c r="SYG14" s="52"/>
      <c r="SYH14" s="52"/>
      <c r="SYI14" s="52"/>
      <c r="SYJ14" s="52"/>
      <c r="SYK14" s="52"/>
      <c r="SYL14" s="52"/>
      <c r="SYM14" s="52"/>
      <c r="SYN14" s="52"/>
      <c r="SYO14" s="52"/>
      <c r="SYP14" s="52"/>
      <c r="SYQ14" s="52"/>
      <c r="SYR14" s="52"/>
      <c r="SYS14" s="52"/>
      <c r="SYT14" s="52"/>
      <c r="SYU14" s="52"/>
      <c r="SYV14" s="52"/>
      <c r="SYW14" s="52"/>
      <c r="SYX14" s="52"/>
      <c r="SYY14" s="52"/>
      <c r="SYZ14" s="52"/>
      <c r="SZA14" s="52"/>
      <c r="SZB14" s="52"/>
      <c r="SZC14" s="52"/>
      <c r="SZD14" s="52"/>
      <c r="SZE14" s="52"/>
      <c r="SZF14" s="52"/>
      <c r="SZG14" s="52"/>
      <c r="SZH14" s="52"/>
      <c r="SZI14" s="52"/>
      <c r="SZJ14" s="52"/>
      <c r="SZK14" s="52"/>
      <c r="SZL14" s="52"/>
      <c r="SZM14" s="52"/>
      <c r="SZN14" s="52"/>
      <c r="SZO14" s="52"/>
      <c r="SZP14" s="52"/>
      <c r="SZQ14" s="52"/>
      <c r="SZR14" s="52"/>
      <c r="SZS14" s="52"/>
      <c r="SZT14" s="52"/>
      <c r="SZU14" s="52"/>
      <c r="SZV14" s="52"/>
      <c r="SZW14" s="52"/>
      <c r="SZX14" s="52"/>
      <c r="SZY14" s="52"/>
      <c r="SZZ14" s="52"/>
      <c r="TAA14" s="52"/>
      <c r="TAB14" s="52"/>
      <c r="TAC14" s="52"/>
      <c r="TAD14" s="52"/>
      <c r="TAE14" s="52"/>
      <c r="TAF14" s="52"/>
      <c r="TAG14" s="52"/>
      <c r="TAH14" s="52"/>
      <c r="TAI14" s="52"/>
      <c r="TAJ14" s="52"/>
      <c r="TAK14" s="52"/>
      <c r="TAL14" s="52"/>
      <c r="TAM14" s="52"/>
      <c r="TAN14" s="52"/>
      <c r="TAO14" s="52"/>
      <c r="TAP14" s="52"/>
      <c r="TAQ14" s="52"/>
      <c r="TAR14" s="52"/>
      <c r="TAS14" s="52"/>
      <c r="TAT14" s="52"/>
      <c r="TAU14" s="52"/>
      <c r="TAV14" s="52"/>
      <c r="TAW14" s="52"/>
      <c r="TAX14" s="52"/>
      <c r="TAY14" s="52"/>
      <c r="TAZ14" s="52"/>
      <c r="TBA14" s="52"/>
      <c r="TBB14" s="52"/>
      <c r="TBC14" s="52"/>
      <c r="TBD14" s="52"/>
      <c r="TBE14" s="52"/>
      <c r="TBF14" s="52"/>
      <c r="TBG14" s="52"/>
      <c r="TBH14" s="52"/>
      <c r="TBI14" s="52"/>
      <c r="TBJ14" s="52"/>
      <c r="TBK14" s="52"/>
      <c r="TBL14" s="52"/>
      <c r="TBM14" s="52"/>
      <c r="TBN14" s="52"/>
      <c r="TBO14" s="52"/>
      <c r="TBP14" s="52"/>
      <c r="TBQ14" s="52"/>
      <c r="TBR14" s="52"/>
      <c r="TBS14" s="52"/>
      <c r="TBT14" s="52"/>
      <c r="TBU14" s="52"/>
      <c r="TBV14" s="52"/>
      <c r="TBW14" s="52"/>
      <c r="TBX14" s="52"/>
      <c r="TBY14" s="52"/>
      <c r="TBZ14" s="52"/>
      <c r="TCA14" s="52"/>
      <c r="TCB14" s="52"/>
      <c r="TCC14" s="52"/>
      <c r="TCD14" s="52"/>
      <c r="TCE14" s="52"/>
      <c r="TCF14" s="52"/>
      <c r="TCG14" s="52"/>
      <c r="TCH14" s="52"/>
      <c r="TCI14" s="52"/>
      <c r="TCJ14" s="52"/>
      <c r="TCK14" s="52"/>
      <c r="TCL14" s="52"/>
      <c r="TCM14" s="52"/>
      <c r="TCN14" s="52"/>
      <c r="TCO14" s="52"/>
      <c r="TCP14" s="52"/>
      <c r="TCQ14" s="52"/>
      <c r="TCR14" s="52"/>
      <c r="TCS14" s="52"/>
      <c r="TCT14" s="52"/>
      <c r="TCU14" s="52"/>
      <c r="TCV14" s="52"/>
      <c r="TCW14" s="52"/>
      <c r="TCX14" s="52"/>
      <c r="TCY14" s="52"/>
      <c r="TCZ14" s="52"/>
      <c r="TDA14" s="52"/>
      <c r="TDB14" s="52"/>
      <c r="TDC14" s="52"/>
      <c r="TDD14" s="52"/>
      <c r="TDE14" s="52"/>
      <c r="TDF14" s="52"/>
      <c r="TDG14" s="52"/>
      <c r="TDH14" s="52"/>
      <c r="TDI14" s="52"/>
      <c r="TDJ14" s="52"/>
      <c r="TDK14" s="52"/>
      <c r="TDL14" s="52"/>
      <c r="TDM14" s="52"/>
      <c r="TDN14" s="52"/>
      <c r="TDO14" s="52"/>
      <c r="TDP14" s="52"/>
      <c r="TDQ14" s="52"/>
      <c r="TDR14" s="52"/>
      <c r="TDS14" s="52"/>
      <c r="TDT14" s="52"/>
      <c r="TDU14" s="52"/>
      <c r="TDV14" s="52"/>
      <c r="TDW14" s="52"/>
      <c r="TDX14" s="52"/>
      <c r="TDY14" s="52"/>
      <c r="TDZ14" s="52"/>
      <c r="TEA14" s="52"/>
      <c r="TEB14" s="52"/>
      <c r="TEC14" s="52"/>
      <c r="TED14" s="52"/>
      <c r="TEE14" s="52"/>
      <c r="TEF14" s="52"/>
      <c r="TEG14" s="52"/>
      <c r="TEH14" s="52"/>
      <c r="TEI14" s="52"/>
      <c r="TEJ14" s="52"/>
      <c r="TEK14" s="52"/>
      <c r="TEL14" s="52"/>
      <c r="TEM14" s="52"/>
      <c r="TEN14" s="52"/>
      <c r="TEO14" s="52"/>
      <c r="TEP14" s="52"/>
      <c r="TEQ14" s="52"/>
      <c r="TER14" s="52"/>
      <c r="TES14" s="52"/>
      <c r="TET14" s="52"/>
      <c r="TEU14" s="52"/>
      <c r="TEV14" s="52"/>
      <c r="TEW14" s="52"/>
      <c r="TEX14" s="52"/>
      <c r="TEY14" s="52"/>
      <c r="TEZ14" s="52"/>
      <c r="TFA14" s="52"/>
      <c r="TFB14" s="52"/>
      <c r="TFC14" s="52"/>
      <c r="TFD14" s="52"/>
      <c r="TFE14" s="52"/>
      <c r="TFF14" s="52"/>
      <c r="TFG14" s="52"/>
      <c r="TFH14" s="52"/>
      <c r="TFI14" s="52"/>
      <c r="TFJ14" s="52"/>
      <c r="TFK14" s="52"/>
      <c r="TFL14" s="52"/>
      <c r="TFM14" s="52"/>
      <c r="TFN14" s="52"/>
      <c r="TFO14" s="52"/>
      <c r="TFP14" s="52"/>
      <c r="TFQ14" s="52"/>
      <c r="TFR14" s="52"/>
      <c r="TFS14" s="52"/>
      <c r="TFT14" s="52"/>
      <c r="TFU14" s="52"/>
      <c r="TFV14" s="52"/>
      <c r="TFW14" s="52"/>
      <c r="TFX14" s="52"/>
      <c r="TFY14" s="52"/>
      <c r="TFZ14" s="52"/>
      <c r="TGA14" s="52"/>
      <c r="TGB14" s="52"/>
      <c r="TGC14" s="52"/>
      <c r="TGD14" s="52"/>
      <c r="TGE14" s="52"/>
      <c r="TGF14" s="52"/>
      <c r="TGG14" s="52"/>
      <c r="TGH14" s="52"/>
      <c r="TGI14" s="52"/>
      <c r="TGJ14" s="52"/>
      <c r="TGK14" s="52"/>
      <c r="TGL14" s="52"/>
      <c r="TGM14" s="52"/>
      <c r="TGN14" s="52"/>
      <c r="TGO14" s="52"/>
      <c r="TGP14" s="52"/>
      <c r="TGQ14" s="52"/>
      <c r="TGR14" s="52"/>
      <c r="TGS14" s="52"/>
      <c r="TGT14" s="52"/>
      <c r="TGU14" s="52"/>
      <c r="TGV14" s="52"/>
      <c r="TGW14" s="52"/>
      <c r="TGX14" s="52"/>
      <c r="TGY14" s="52"/>
      <c r="TGZ14" s="52"/>
      <c r="THA14" s="52"/>
      <c r="THB14" s="52"/>
      <c r="THC14" s="52"/>
      <c r="THD14" s="52"/>
      <c r="THE14" s="52"/>
      <c r="THF14" s="52"/>
      <c r="THG14" s="52"/>
      <c r="THH14" s="52"/>
      <c r="THI14" s="52"/>
      <c r="THJ14" s="52"/>
      <c r="THK14" s="52"/>
      <c r="THL14" s="52"/>
      <c r="THM14" s="52"/>
      <c r="THN14" s="52"/>
      <c r="THO14" s="52"/>
      <c r="THP14" s="52"/>
      <c r="THQ14" s="52"/>
      <c r="THR14" s="52"/>
      <c r="THS14" s="52"/>
      <c r="THT14" s="52"/>
      <c r="THU14" s="52"/>
      <c r="THV14" s="52"/>
      <c r="THW14" s="52"/>
      <c r="THX14" s="52"/>
      <c r="THY14" s="52"/>
      <c r="THZ14" s="52"/>
      <c r="TIA14" s="52"/>
      <c r="TIB14" s="52"/>
      <c r="TIC14" s="52"/>
      <c r="TID14" s="52"/>
      <c r="TIE14" s="52"/>
      <c r="TIF14" s="52"/>
      <c r="TIG14" s="52"/>
      <c r="TIH14" s="52"/>
      <c r="TII14" s="52"/>
      <c r="TIJ14" s="52"/>
      <c r="TIK14" s="52"/>
      <c r="TIL14" s="52"/>
      <c r="TIM14" s="52"/>
      <c r="TIN14" s="52"/>
      <c r="TIO14" s="52"/>
      <c r="TIP14" s="52"/>
      <c r="TIQ14" s="52"/>
      <c r="TIR14" s="52"/>
      <c r="TIS14" s="52"/>
      <c r="TIT14" s="52"/>
      <c r="TIU14" s="52"/>
      <c r="TIV14" s="52"/>
      <c r="TIW14" s="52"/>
      <c r="TIX14" s="52"/>
      <c r="TIY14" s="52"/>
      <c r="TIZ14" s="52"/>
      <c r="TJA14" s="52"/>
      <c r="TJB14" s="52"/>
      <c r="TJC14" s="52"/>
      <c r="TJD14" s="52"/>
      <c r="TJE14" s="52"/>
      <c r="TJF14" s="52"/>
      <c r="TJG14" s="52"/>
      <c r="TJH14" s="52"/>
      <c r="TJI14" s="52"/>
      <c r="TJJ14" s="52"/>
      <c r="TJK14" s="52"/>
      <c r="TJL14" s="52"/>
      <c r="TJM14" s="52"/>
      <c r="TJN14" s="52"/>
      <c r="TJO14" s="52"/>
      <c r="TJP14" s="52"/>
      <c r="TJQ14" s="52"/>
      <c r="TJR14" s="52"/>
      <c r="TJS14" s="52"/>
      <c r="TJT14" s="52"/>
      <c r="TJU14" s="52"/>
      <c r="TJV14" s="52"/>
      <c r="TJW14" s="52"/>
      <c r="TJX14" s="52"/>
      <c r="TJY14" s="52"/>
      <c r="TJZ14" s="52"/>
      <c r="TKA14" s="52"/>
      <c r="TKB14" s="52"/>
      <c r="TKC14" s="52"/>
      <c r="TKD14" s="52"/>
      <c r="TKE14" s="52"/>
      <c r="TKF14" s="52"/>
      <c r="TKG14" s="52"/>
      <c r="TKH14" s="52"/>
      <c r="TKI14" s="52"/>
      <c r="TKJ14" s="52"/>
      <c r="TKK14" s="52"/>
      <c r="TKL14" s="52"/>
      <c r="TKM14" s="52"/>
      <c r="TKN14" s="52"/>
      <c r="TKO14" s="52"/>
      <c r="TKP14" s="52"/>
      <c r="TKQ14" s="52"/>
      <c r="TKR14" s="52"/>
      <c r="TKS14" s="52"/>
      <c r="TKT14" s="52"/>
      <c r="TKU14" s="52"/>
      <c r="TKV14" s="52"/>
      <c r="TKW14" s="52"/>
      <c r="TKX14" s="52"/>
      <c r="TKY14" s="52"/>
      <c r="TKZ14" s="52"/>
      <c r="TLA14" s="52"/>
      <c r="TLB14" s="52"/>
      <c r="TLC14" s="52"/>
      <c r="TLD14" s="52"/>
      <c r="TLE14" s="52"/>
      <c r="TLF14" s="52"/>
      <c r="TLG14" s="52"/>
      <c r="TLH14" s="52"/>
      <c r="TLI14" s="52"/>
      <c r="TLJ14" s="52"/>
      <c r="TLK14" s="52"/>
      <c r="TLL14" s="52"/>
      <c r="TLM14" s="52"/>
      <c r="TLN14" s="52"/>
      <c r="TLO14" s="52"/>
      <c r="TLP14" s="52"/>
      <c r="TLQ14" s="52"/>
      <c r="TLR14" s="52"/>
      <c r="TLS14" s="52"/>
      <c r="TLT14" s="52"/>
      <c r="TLU14" s="52"/>
      <c r="TLV14" s="52"/>
      <c r="TLW14" s="52"/>
      <c r="TLX14" s="52"/>
      <c r="TLY14" s="52"/>
      <c r="TLZ14" s="52"/>
      <c r="TMA14" s="52"/>
      <c r="TMB14" s="52"/>
      <c r="TMC14" s="52"/>
      <c r="TMD14" s="52"/>
      <c r="TME14" s="52"/>
      <c r="TMF14" s="52"/>
      <c r="TMG14" s="52"/>
      <c r="TMH14" s="52"/>
      <c r="TMI14" s="52"/>
      <c r="TMJ14" s="52"/>
      <c r="TMK14" s="52"/>
      <c r="TML14" s="52"/>
      <c r="TMM14" s="52"/>
      <c r="TMN14" s="52"/>
      <c r="TMO14" s="52"/>
      <c r="TMP14" s="52"/>
      <c r="TMQ14" s="52"/>
      <c r="TMR14" s="52"/>
      <c r="TMS14" s="52"/>
      <c r="TMT14" s="52"/>
      <c r="TMU14" s="52"/>
      <c r="TMV14" s="52"/>
      <c r="TMW14" s="52"/>
      <c r="TMX14" s="52"/>
      <c r="TMY14" s="52"/>
      <c r="TMZ14" s="52"/>
      <c r="TNA14" s="52"/>
      <c r="TNB14" s="52"/>
      <c r="TNC14" s="52"/>
      <c r="TND14" s="52"/>
      <c r="TNE14" s="52"/>
      <c r="TNF14" s="52"/>
      <c r="TNG14" s="52"/>
      <c r="TNH14" s="52"/>
      <c r="TNI14" s="52"/>
      <c r="TNJ14" s="52"/>
      <c r="TNK14" s="52"/>
      <c r="TNL14" s="52"/>
      <c r="TNM14" s="52"/>
      <c r="TNN14" s="52"/>
      <c r="TNO14" s="52"/>
      <c r="TNP14" s="52"/>
      <c r="TNQ14" s="52"/>
      <c r="TNR14" s="52"/>
      <c r="TNS14" s="52"/>
      <c r="TNT14" s="52"/>
      <c r="TNU14" s="52"/>
      <c r="TNV14" s="52"/>
      <c r="TNW14" s="52"/>
      <c r="TNX14" s="52"/>
      <c r="TNY14" s="52"/>
      <c r="TNZ14" s="52"/>
      <c r="TOA14" s="52"/>
      <c r="TOB14" s="52"/>
      <c r="TOC14" s="52"/>
      <c r="TOD14" s="52"/>
      <c r="TOE14" s="52"/>
      <c r="TOF14" s="52"/>
      <c r="TOG14" s="52"/>
      <c r="TOH14" s="52"/>
      <c r="TOI14" s="52"/>
      <c r="TOJ14" s="52"/>
      <c r="TOK14" s="52"/>
      <c r="TOL14" s="52"/>
      <c r="TOM14" s="52"/>
      <c r="TON14" s="52"/>
      <c r="TOO14" s="52"/>
      <c r="TOP14" s="52"/>
      <c r="TOQ14" s="52"/>
      <c r="TOR14" s="52"/>
      <c r="TOS14" s="52"/>
      <c r="TOT14" s="52"/>
      <c r="TOU14" s="52"/>
      <c r="TOV14" s="52"/>
      <c r="TOW14" s="52"/>
      <c r="TOX14" s="52"/>
      <c r="TOY14" s="52"/>
      <c r="TOZ14" s="52"/>
      <c r="TPA14" s="52"/>
      <c r="TPB14" s="52"/>
      <c r="TPC14" s="52"/>
      <c r="TPD14" s="52"/>
      <c r="TPE14" s="52"/>
      <c r="TPF14" s="52"/>
      <c r="TPG14" s="52"/>
      <c r="TPH14" s="52"/>
      <c r="TPI14" s="52"/>
      <c r="TPJ14" s="52"/>
      <c r="TPK14" s="52"/>
      <c r="TPL14" s="52"/>
      <c r="TPM14" s="52"/>
      <c r="TPN14" s="52"/>
      <c r="TPO14" s="52"/>
      <c r="TPP14" s="52"/>
      <c r="TPQ14" s="52"/>
      <c r="TPR14" s="52"/>
      <c r="TPS14" s="52"/>
      <c r="TPT14" s="52"/>
      <c r="TPU14" s="52"/>
      <c r="TPV14" s="52"/>
      <c r="TPW14" s="52"/>
      <c r="TPX14" s="52"/>
      <c r="TPY14" s="52"/>
      <c r="TPZ14" s="52"/>
      <c r="TQA14" s="52"/>
      <c r="TQB14" s="52"/>
      <c r="TQC14" s="52"/>
      <c r="TQD14" s="52"/>
      <c r="TQE14" s="52"/>
      <c r="TQF14" s="52"/>
      <c r="TQG14" s="52"/>
      <c r="TQH14" s="52"/>
      <c r="TQI14" s="52"/>
      <c r="TQJ14" s="52"/>
      <c r="TQK14" s="52"/>
      <c r="TQL14" s="52"/>
      <c r="TQM14" s="52"/>
      <c r="TQN14" s="52"/>
      <c r="TQO14" s="52"/>
      <c r="TQP14" s="52"/>
      <c r="TQQ14" s="52"/>
      <c r="TQR14" s="52"/>
      <c r="TQS14" s="52"/>
      <c r="TQT14" s="52"/>
      <c r="TQU14" s="52"/>
      <c r="TQV14" s="52"/>
      <c r="TQW14" s="52"/>
      <c r="TQX14" s="52"/>
      <c r="TQY14" s="52"/>
      <c r="TQZ14" s="52"/>
      <c r="TRA14" s="52"/>
      <c r="TRB14" s="52"/>
      <c r="TRC14" s="52"/>
      <c r="TRD14" s="52"/>
      <c r="TRE14" s="52"/>
      <c r="TRF14" s="52"/>
      <c r="TRG14" s="52"/>
      <c r="TRH14" s="52"/>
      <c r="TRI14" s="52"/>
      <c r="TRJ14" s="52"/>
      <c r="TRK14" s="52"/>
      <c r="TRL14" s="52"/>
      <c r="TRM14" s="52"/>
      <c r="TRN14" s="52"/>
      <c r="TRO14" s="52"/>
      <c r="TRP14" s="52"/>
      <c r="TRQ14" s="52"/>
      <c r="TRR14" s="52"/>
      <c r="TRS14" s="52"/>
      <c r="TRT14" s="52"/>
      <c r="TRU14" s="52"/>
      <c r="TRV14" s="52"/>
      <c r="TRW14" s="52"/>
      <c r="TRX14" s="52"/>
      <c r="TRY14" s="52"/>
      <c r="TRZ14" s="52"/>
      <c r="TSA14" s="52"/>
      <c r="TSB14" s="52"/>
      <c r="TSC14" s="52"/>
      <c r="TSD14" s="52"/>
      <c r="TSE14" s="52"/>
      <c r="TSF14" s="52"/>
      <c r="TSG14" s="52"/>
      <c r="TSH14" s="52"/>
      <c r="TSI14" s="52"/>
      <c r="TSJ14" s="52"/>
      <c r="TSK14" s="52"/>
      <c r="TSL14" s="52"/>
      <c r="TSM14" s="52"/>
      <c r="TSN14" s="52"/>
      <c r="TSO14" s="52"/>
      <c r="TSP14" s="52"/>
      <c r="TSQ14" s="52"/>
      <c r="TSR14" s="52"/>
      <c r="TSS14" s="52"/>
      <c r="TST14" s="52"/>
      <c r="TSU14" s="52"/>
      <c r="TSV14" s="52"/>
      <c r="TSW14" s="52"/>
      <c r="TSX14" s="52"/>
      <c r="TSY14" s="52"/>
      <c r="TSZ14" s="52"/>
      <c r="TTA14" s="52"/>
      <c r="TTB14" s="52"/>
      <c r="TTC14" s="52"/>
      <c r="TTD14" s="52"/>
      <c r="TTE14" s="52"/>
      <c r="TTF14" s="52"/>
      <c r="TTG14" s="52"/>
      <c r="TTH14" s="52"/>
      <c r="TTI14" s="52"/>
      <c r="TTJ14" s="52"/>
      <c r="TTK14" s="52"/>
      <c r="TTL14" s="52"/>
      <c r="TTM14" s="52"/>
      <c r="TTN14" s="52"/>
      <c r="TTO14" s="52"/>
      <c r="TTP14" s="52"/>
      <c r="TTQ14" s="52"/>
      <c r="TTR14" s="52"/>
      <c r="TTS14" s="52"/>
      <c r="TTT14" s="52"/>
      <c r="TTU14" s="52"/>
      <c r="TTV14" s="52"/>
      <c r="TTW14" s="52"/>
      <c r="TTX14" s="52"/>
      <c r="TTY14" s="52"/>
      <c r="TTZ14" s="52"/>
      <c r="TUA14" s="52"/>
      <c r="TUB14" s="52"/>
      <c r="TUC14" s="52"/>
      <c r="TUD14" s="52"/>
      <c r="TUE14" s="52"/>
      <c r="TUF14" s="52"/>
      <c r="TUG14" s="52"/>
      <c r="TUH14" s="52"/>
      <c r="TUI14" s="52"/>
      <c r="TUJ14" s="52"/>
      <c r="TUK14" s="52"/>
      <c r="TUL14" s="52"/>
      <c r="TUM14" s="52"/>
      <c r="TUN14" s="52"/>
      <c r="TUO14" s="52"/>
      <c r="TUP14" s="52"/>
      <c r="TUQ14" s="52"/>
      <c r="TUR14" s="52"/>
      <c r="TUS14" s="52"/>
      <c r="TUT14" s="52"/>
      <c r="TUU14" s="52"/>
      <c r="TUV14" s="52"/>
      <c r="TUW14" s="52"/>
      <c r="TUX14" s="52"/>
      <c r="TUY14" s="52"/>
      <c r="TUZ14" s="52"/>
      <c r="TVA14" s="52"/>
      <c r="TVB14" s="52"/>
      <c r="TVC14" s="52"/>
      <c r="TVD14" s="52"/>
      <c r="TVE14" s="52"/>
      <c r="TVF14" s="52"/>
      <c r="TVG14" s="52"/>
      <c r="TVH14" s="52"/>
      <c r="TVI14" s="52"/>
      <c r="TVJ14" s="52"/>
      <c r="TVK14" s="52"/>
      <c r="TVL14" s="52"/>
      <c r="TVM14" s="52"/>
      <c r="TVN14" s="52"/>
      <c r="TVO14" s="52"/>
      <c r="TVP14" s="52"/>
      <c r="TVQ14" s="52"/>
      <c r="TVR14" s="52"/>
      <c r="TVS14" s="52"/>
      <c r="TVT14" s="52"/>
      <c r="TVU14" s="52"/>
      <c r="TVV14" s="52"/>
      <c r="TVW14" s="52"/>
      <c r="TVX14" s="52"/>
      <c r="TVY14" s="52"/>
      <c r="TVZ14" s="52"/>
      <c r="TWA14" s="52"/>
      <c r="TWB14" s="52"/>
      <c r="TWC14" s="52"/>
      <c r="TWD14" s="52"/>
      <c r="TWE14" s="52"/>
      <c r="TWF14" s="52"/>
      <c r="TWG14" s="52"/>
      <c r="TWH14" s="52"/>
      <c r="TWI14" s="52"/>
      <c r="TWJ14" s="52"/>
      <c r="TWK14" s="52"/>
      <c r="TWL14" s="52"/>
      <c r="TWM14" s="52"/>
      <c r="TWN14" s="52"/>
      <c r="TWO14" s="52"/>
      <c r="TWP14" s="52"/>
      <c r="TWQ14" s="52"/>
      <c r="TWR14" s="52"/>
      <c r="TWS14" s="52"/>
      <c r="TWT14" s="52"/>
      <c r="TWU14" s="52"/>
      <c r="TWV14" s="52"/>
      <c r="TWW14" s="52"/>
      <c r="TWX14" s="52"/>
      <c r="TWY14" s="52"/>
      <c r="TWZ14" s="52"/>
      <c r="TXA14" s="52"/>
      <c r="TXB14" s="52"/>
      <c r="TXC14" s="52"/>
      <c r="TXD14" s="52"/>
      <c r="TXE14" s="52"/>
      <c r="TXF14" s="52"/>
      <c r="TXG14" s="52"/>
      <c r="TXH14" s="52"/>
      <c r="TXI14" s="52"/>
      <c r="TXJ14" s="52"/>
      <c r="TXK14" s="52"/>
      <c r="TXL14" s="52"/>
      <c r="TXM14" s="52"/>
      <c r="TXN14" s="52"/>
      <c r="TXO14" s="52"/>
      <c r="TXP14" s="52"/>
      <c r="TXQ14" s="52"/>
      <c r="TXR14" s="52"/>
      <c r="TXS14" s="52"/>
      <c r="TXT14" s="52"/>
      <c r="TXU14" s="52"/>
      <c r="TXV14" s="52"/>
      <c r="TXW14" s="52"/>
      <c r="TXX14" s="52"/>
      <c r="TXY14" s="52"/>
      <c r="TXZ14" s="52"/>
      <c r="TYA14" s="52"/>
      <c r="TYB14" s="52"/>
      <c r="TYC14" s="52"/>
      <c r="TYD14" s="52"/>
      <c r="TYE14" s="52"/>
      <c r="TYF14" s="52"/>
      <c r="TYG14" s="52"/>
      <c r="TYH14" s="52"/>
      <c r="TYI14" s="52"/>
      <c r="TYJ14" s="52"/>
      <c r="TYK14" s="52"/>
      <c r="TYL14" s="52"/>
      <c r="TYM14" s="52"/>
      <c r="TYN14" s="52"/>
      <c r="TYO14" s="52"/>
      <c r="TYP14" s="52"/>
      <c r="TYQ14" s="52"/>
      <c r="TYR14" s="52"/>
      <c r="TYS14" s="52"/>
      <c r="TYT14" s="52"/>
      <c r="TYU14" s="52"/>
      <c r="TYV14" s="52"/>
      <c r="TYW14" s="52"/>
      <c r="TYX14" s="52"/>
      <c r="TYY14" s="52"/>
      <c r="TYZ14" s="52"/>
      <c r="TZA14" s="52"/>
      <c r="TZB14" s="52"/>
      <c r="TZC14" s="52"/>
      <c r="TZD14" s="52"/>
      <c r="TZE14" s="52"/>
      <c r="TZF14" s="52"/>
      <c r="TZG14" s="52"/>
      <c r="TZH14" s="52"/>
      <c r="TZI14" s="52"/>
      <c r="TZJ14" s="52"/>
      <c r="TZK14" s="52"/>
      <c r="TZL14" s="52"/>
      <c r="TZM14" s="52"/>
      <c r="TZN14" s="52"/>
      <c r="TZO14" s="52"/>
      <c r="TZP14" s="52"/>
      <c r="TZQ14" s="52"/>
      <c r="TZR14" s="52"/>
      <c r="TZS14" s="52"/>
      <c r="TZT14" s="52"/>
      <c r="TZU14" s="52"/>
      <c r="TZV14" s="52"/>
      <c r="TZW14" s="52"/>
      <c r="TZX14" s="52"/>
      <c r="TZY14" s="52"/>
      <c r="TZZ14" s="52"/>
      <c r="UAA14" s="52"/>
      <c r="UAB14" s="52"/>
      <c r="UAC14" s="52"/>
      <c r="UAD14" s="52"/>
      <c r="UAE14" s="52"/>
      <c r="UAF14" s="52"/>
      <c r="UAG14" s="52"/>
      <c r="UAH14" s="52"/>
      <c r="UAI14" s="52"/>
      <c r="UAJ14" s="52"/>
      <c r="UAK14" s="52"/>
      <c r="UAL14" s="52"/>
      <c r="UAM14" s="52"/>
      <c r="UAN14" s="52"/>
      <c r="UAO14" s="52"/>
      <c r="UAP14" s="52"/>
      <c r="UAQ14" s="52"/>
      <c r="UAR14" s="52"/>
      <c r="UAS14" s="52"/>
      <c r="UAT14" s="52"/>
      <c r="UAU14" s="52"/>
      <c r="UAV14" s="52"/>
      <c r="UAW14" s="52"/>
      <c r="UAX14" s="52"/>
      <c r="UAY14" s="52"/>
      <c r="UAZ14" s="52"/>
      <c r="UBA14" s="52"/>
      <c r="UBB14" s="52"/>
      <c r="UBC14" s="52"/>
      <c r="UBD14" s="52"/>
      <c r="UBE14" s="52"/>
      <c r="UBF14" s="52"/>
      <c r="UBG14" s="52"/>
      <c r="UBH14" s="52"/>
      <c r="UBI14" s="52"/>
      <c r="UBJ14" s="52"/>
      <c r="UBK14" s="52"/>
      <c r="UBL14" s="52"/>
      <c r="UBM14" s="52"/>
      <c r="UBN14" s="52"/>
      <c r="UBO14" s="52"/>
      <c r="UBP14" s="52"/>
      <c r="UBQ14" s="52"/>
      <c r="UBR14" s="52"/>
      <c r="UBS14" s="52"/>
      <c r="UBT14" s="52"/>
      <c r="UBU14" s="52"/>
      <c r="UBV14" s="52"/>
      <c r="UBW14" s="52"/>
      <c r="UBX14" s="52"/>
      <c r="UBY14" s="52"/>
      <c r="UBZ14" s="52"/>
      <c r="UCA14" s="52"/>
      <c r="UCB14" s="52"/>
      <c r="UCC14" s="52"/>
      <c r="UCD14" s="52"/>
      <c r="UCE14" s="52"/>
      <c r="UCF14" s="52"/>
      <c r="UCG14" s="52"/>
      <c r="UCH14" s="52"/>
      <c r="UCI14" s="52"/>
      <c r="UCJ14" s="52"/>
      <c r="UCK14" s="52"/>
      <c r="UCL14" s="52"/>
      <c r="UCM14" s="52"/>
      <c r="UCN14" s="52"/>
      <c r="UCO14" s="52"/>
      <c r="UCP14" s="52"/>
      <c r="UCQ14" s="52"/>
      <c r="UCR14" s="52"/>
      <c r="UCS14" s="52"/>
      <c r="UCT14" s="52"/>
      <c r="UCU14" s="52"/>
      <c r="UCV14" s="52"/>
      <c r="UCW14" s="52"/>
      <c r="UCX14" s="52"/>
      <c r="UCY14" s="52"/>
      <c r="UCZ14" s="52"/>
      <c r="UDA14" s="52"/>
      <c r="UDB14" s="52"/>
      <c r="UDC14" s="52"/>
      <c r="UDD14" s="52"/>
      <c r="UDE14" s="52"/>
      <c r="UDF14" s="52"/>
      <c r="UDG14" s="52"/>
      <c r="UDH14" s="52"/>
      <c r="UDI14" s="52"/>
      <c r="UDJ14" s="52"/>
      <c r="UDK14" s="52"/>
      <c r="UDL14" s="52"/>
      <c r="UDM14" s="52"/>
      <c r="UDN14" s="52"/>
      <c r="UDO14" s="52"/>
      <c r="UDP14" s="52"/>
      <c r="UDQ14" s="52"/>
      <c r="UDR14" s="52"/>
      <c r="UDS14" s="52"/>
      <c r="UDT14" s="52"/>
      <c r="UDU14" s="52"/>
      <c r="UDV14" s="52"/>
      <c r="UDW14" s="52"/>
      <c r="UDX14" s="52"/>
      <c r="UDY14" s="52"/>
      <c r="UDZ14" s="52"/>
      <c r="UEA14" s="52"/>
      <c r="UEB14" s="52"/>
      <c r="UEC14" s="52"/>
      <c r="UED14" s="52"/>
      <c r="UEE14" s="52"/>
      <c r="UEF14" s="52"/>
      <c r="UEG14" s="52"/>
      <c r="UEH14" s="52"/>
      <c r="UEI14" s="52"/>
      <c r="UEJ14" s="52"/>
      <c r="UEK14" s="52"/>
      <c r="UEL14" s="52"/>
      <c r="UEM14" s="52"/>
      <c r="UEN14" s="52"/>
      <c r="UEO14" s="52"/>
      <c r="UEP14" s="52"/>
      <c r="UEQ14" s="52"/>
      <c r="UER14" s="52"/>
      <c r="UES14" s="52"/>
      <c r="UET14" s="52"/>
      <c r="UEU14" s="52"/>
      <c r="UEV14" s="52"/>
      <c r="UEW14" s="52"/>
      <c r="UEX14" s="52"/>
      <c r="UEY14" s="52"/>
      <c r="UEZ14" s="52"/>
      <c r="UFA14" s="52"/>
      <c r="UFB14" s="52"/>
      <c r="UFC14" s="52"/>
      <c r="UFD14" s="52"/>
      <c r="UFE14" s="52"/>
      <c r="UFF14" s="52"/>
      <c r="UFG14" s="52"/>
      <c r="UFH14" s="52"/>
      <c r="UFI14" s="52"/>
      <c r="UFJ14" s="52"/>
      <c r="UFK14" s="52"/>
      <c r="UFL14" s="52"/>
      <c r="UFM14" s="52"/>
      <c r="UFN14" s="52"/>
      <c r="UFO14" s="52"/>
      <c r="UFP14" s="52"/>
      <c r="UFQ14" s="52"/>
      <c r="UFR14" s="52"/>
      <c r="UFS14" s="52"/>
      <c r="UFT14" s="52"/>
      <c r="UFU14" s="52"/>
      <c r="UFV14" s="52"/>
      <c r="UFW14" s="52"/>
      <c r="UFX14" s="52"/>
      <c r="UFY14" s="52"/>
      <c r="UFZ14" s="52"/>
      <c r="UGA14" s="52"/>
      <c r="UGB14" s="52"/>
      <c r="UGC14" s="52"/>
      <c r="UGD14" s="52"/>
      <c r="UGE14" s="52"/>
      <c r="UGF14" s="52"/>
      <c r="UGG14" s="52"/>
      <c r="UGH14" s="52"/>
      <c r="UGI14" s="52"/>
      <c r="UGJ14" s="52"/>
      <c r="UGK14" s="52"/>
      <c r="UGL14" s="52"/>
      <c r="UGM14" s="52"/>
      <c r="UGN14" s="52"/>
      <c r="UGO14" s="52"/>
      <c r="UGP14" s="52"/>
      <c r="UGQ14" s="52"/>
      <c r="UGR14" s="52"/>
      <c r="UGS14" s="52"/>
      <c r="UGT14" s="52"/>
      <c r="UGU14" s="52"/>
      <c r="UGV14" s="52"/>
      <c r="UGW14" s="52"/>
      <c r="UGX14" s="52"/>
      <c r="UGY14" s="52"/>
      <c r="UGZ14" s="52"/>
      <c r="UHA14" s="52"/>
      <c r="UHB14" s="52"/>
      <c r="UHC14" s="52"/>
      <c r="UHD14" s="52"/>
      <c r="UHE14" s="52"/>
      <c r="UHF14" s="52"/>
      <c r="UHG14" s="52"/>
      <c r="UHH14" s="52"/>
      <c r="UHI14" s="52"/>
      <c r="UHJ14" s="52"/>
      <c r="UHK14" s="52"/>
      <c r="UHL14" s="52"/>
      <c r="UHM14" s="52"/>
      <c r="UHN14" s="52"/>
      <c r="UHO14" s="52"/>
      <c r="UHP14" s="52"/>
      <c r="UHQ14" s="52"/>
      <c r="UHR14" s="52"/>
      <c r="UHS14" s="52"/>
      <c r="UHT14" s="52"/>
      <c r="UHU14" s="52"/>
      <c r="UHV14" s="52"/>
      <c r="UHW14" s="52"/>
      <c r="UHX14" s="52"/>
      <c r="UHY14" s="52"/>
      <c r="UHZ14" s="52"/>
      <c r="UIA14" s="52"/>
      <c r="UIB14" s="52"/>
      <c r="UIC14" s="52"/>
      <c r="UID14" s="52"/>
      <c r="UIE14" s="52"/>
      <c r="UIF14" s="52"/>
      <c r="UIG14" s="52"/>
      <c r="UIH14" s="52"/>
      <c r="UII14" s="52"/>
      <c r="UIJ14" s="52"/>
      <c r="UIK14" s="52"/>
      <c r="UIL14" s="52"/>
      <c r="UIM14" s="52"/>
      <c r="UIN14" s="52"/>
      <c r="UIO14" s="52"/>
      <c r="UIP14" s="52"/>
      <c r="UIQ14" s="52"/>
      <c r="UIR14" s="52"/>
      <c r="UIS14" s="52"/>
      <c r="UIT14" s="52"/>
      <c r="UIU14" s="52"/>
      <c r="UIV14" s="52"/>
      <c r="UIW14" s="52"/>
      <c r="UIX14" s="52"/>
      <c r="UIY14" s="52"/>
      <c r="UIZ14" s="52"/>
      <c r="UJA14" s="52"/>
      <c r="UJB14" s="52"/>
      <c r="UJC14" s="52"/>
      <c r="UJD14" s="52"/>
      <c r="UJE14" s="52"/>
      <c r="UJF14" s="52"/>
      <c r="UJG14" s="52"/>
      <c r="UJH14" s="52"/>
      <c r="UJI14" s="52"/>
      <c r="UJJ14" s="52"/>
      <c r="UJK14" s="52"/>
      <c r="UJL14" s="52"/>
      <c r="UJM14" s="52"/>
      <c r="UJN14" s="52"/>
      <c r="UJO14" s="52"/>
      <c r="UJP14" s="52"/>
      <c r="UJQ14" s="52"/>
      <c r="UJR14" s="52"/>
      <c r="UJS14" s="52"/>
      <c r="UJT14" s="52"/>
      <c r="UJU14" s="52"/>
      <c r="UJV14" s="52"/>
      <c r="UJW14" s="52"/>
      <c r="UJX14" s="52"/>
      <c r="UJY14" s="52"/>
      <c r="UJZ14" s="52"/>
      <c r="UKA14" s="52"/>
      <c r="UKB14" s="52"/>
      <c r="UKC14" s="52"/>
      <c r="UKD14" s="52"/>
      <c r="UKE14" s="52"/>
      <c r="UKF14" s="52"/>
      <c r="UKG14" s="52"/>
      <c r="UKH14" s="52"/>
      <c r="UKI14" s="52"/>
      <c r="UKJ14" s="52"/>
      <c r="UKK14" s="52"/>
      <c r="UKL14" s="52"/>
      <c r="UKM14" s="52"/>
      <c r="UKN14" s="52"/>
      <c r="UKO14" s="52"/>
      <c r="UKP14" s="52"/>
      <c r="UKQ14" s="52"/>
      <c r="UKR14" s="52"/>
      <c r="UKS14" s="52"/>
      <c r="UKT14" s="52"/>
      <c r="UKU14" s="52"/>
      <c r="UKV14" s="52"/>
      <c r="UKW14" s="52"/>
      <c r="UKX14" s="52"/>
      <c r="UKY14" s="52"/>
      <c r="UKZ14" s="52"/>
      <c r="ULA14" s="52"/>
      <c r="ULB14" s="52"/>
      <c r="ULC14" s="52"/>
      <c r="ULD14" s="52"/>
      <c r="ULE14" s="52"/>
      <c r="ULF14" s="52"/>
      <c r="ULG14" s="52"/>
      <c r="ULH14" s="52"/>
      <c r="ULI14" s="52"/>
      <c r="ULJ14" s="52"/>
      <c r="ULK14" s="52"/>
      <c r="ULL14" s="52"/>
      <c r="ULM14" s="52"/>
      <c r="ULN14" s="52"/>
      <c r="ULO14" s="52"/>
      <c r="ULP14" s="52"/>
      <c r="ULQ14" s="52"/>
      <c r="ULR14" s="52"/>
      <c r="ULS14" s="52"/>
      <c r="ULT14" s="52"/>
      <c r="ULU14" s="52"/>
      <c r="ULV14" s="52"/>
      <c r="ULW14" s="52"/>
      <c r="ULX14" s="52"/>
      <c r="ULY14" s="52"/>
      <c r="ULZ14" s="52"/>
      <c r="UMA14" s="52"/>
      <c r="UMB14" s="52"/>
      <c r="UMC14" s="52"/>
      <c r="UMD14" s="52"/>
      <c r="UME14" s="52"/>
      <c r="UMF14" s="52"/>
      <c r="UMG14" s="52"/>
      <c r="UMH14" s="52"/>
      <c r="UMI14" s="52"/>
      <c r="UMJ14" s="52"/>
      <c r="UMK14" s="52"/>
      <c r="UML14" s="52"/>
      <c r="UMM14" s="52"/>
      <c r="UMN14" s="52"/>
      <c r="UMO14" s="52"/>
      <c r="UMP14" s="52"/>
      <c r="UMQ14" s="52"/>
      <c r="UMR14" s="52"/>
      <c r="UMS14" s="52"/>
      <c r="UMT14" s="52"/>
      <c r="UMU14" s="52"/>
      <c r="UMV14" s="52"/>
      <c r="UMW14" s="52"/>
      <c r="UMX14" s="52"/>
      <c r="UMY14" s="52"/>
      <c r="UMZ14" s="52"/>
      <c r="UNA14" s="52"/>
      <c r="UNB14" s="52"/>
      <c r="UNC14" s="52"/>
      <c r="UND14" s="52"/>
      <c r="UNE14" s="52"/>
      <c r="UNF14" s="52"/>
      <c r="UNG14" s="52"/>
      <c r="UNH14" s="52"/>
      <c r="UNI14" s="52"/>
      <c r="UNJ14" s="52"/>
      <c r="UNK14" s="52"/>
      <c r="UNL14" s="52"/>
      <c r="UNM14" s="52"/>
      <c r="UNN14" s="52"/>
      <c r="UNO14" s="52"/>
      <c r="UNP14" s="52"/>
      <c r="UNQ14" s="52"/>
      <c r="UNR14" s="52"/>
      <c r="UNS14" s="52"/>
      <c r="UNT14" s="52"/>
      <c r="UNU14" s="52"/>
      <c r="UNV14" s="52"/>
      <c r="UNW14" s="52"/>
      <c r="UNX14" s="52"/>
      <c r="UNY14" s="52"/>
      <c r="UNZ14" s="52"/>
      <c r="UOA14" s="52"/>
      <c r="UOB14" s="52"/>
      <c r="UOC14" s="52"/>
      <c r="UOD14" s="52"/>
      <c r="UOE14" s="52"/>
      <c r="UOF14" s="52"/>
      <c r="UOG14" s="52"/>
      <c r="UOH14" s="52"/>
      <c r="UOI14" s="52"/>
      <c r="UOJ14" s="52"/>
      <c r="UOK14" s="52"/>
      <c r="UOL14" s="52"/>
      <c r="UOM14" s="52"/>
      <c r="UON14" s="52"/>
      <c r="UOO14" s="52"/>
      <c r="UOP14" s="52"/>
      <c r="UOQ14" s="52"/>
      <c r="UOR14" s="52"/>
      <c r="UOS14" s="52"/>
      <c r="UOT14" s="52"/>
      <c r="UOU14" s="52"/>
      <c r="UOV14" s="52"/>
      <c r="UOW14" s="52"/>
      <c r="UOX14" s="52"/>
      <c r="UOY14" s="52"/>
      <c r="UOZ14" s="52"/>
      <c r="UPA14" s="52"/>
      <c r="UPB14" s="52"/>
      <c r="UPC14" s="52"/>
      <c r="UPD14" s="52"/>
      <c r="UPE14" s="52"/>
      <c r="UPF14" s="52"/>
      <c r="UPG14" s="52"/>
      <c r="UPH14" s="52"/>
      <c r="UPI14" s="52"/>
      <c r="UPJ14" s="52"/>
      <c r="UPK14" s="52"/>
      <c r="UPL14" s="52"/>
      <c r="UPM14" s="52"/>
      <c r="UPN14" s="52"/>
      <c r="UPO14" s="52"/>
      <c r="UPP14" s="52"/>
      <c r="UPQ14" s="52"/>
      <c r="UPR14" s="52"/>
      <c r="UPS14" s="52"/>
      <c r="UPT14" s="52"/>
      <c r="UPU14" s="52"/>
      <c r="UPV14" s="52"/>
      <c r="UPW14" s="52"/>
      <c r="UPX14" s="52"/>
      <c r="UPY14" s="52"/>
      <c r="UPZ14" s="52"/>
      <c r="UQA14" s="52"/>
      <c r="UQB14" s="52"/>
      <c r="UQC14" s="52"/>
      <c r="UQD14" s="52"/>
      <c r="UQE14" s="52"/>
      <c r="UQF14" s="52"/>
      <c r="UQG14" s="52"/>
      <c r="UQH14" s="52"/>
      <c r="UQI14" s="52"/>
      <c r="UQJ14" s="52"/>
      <c r="UQK14" s="52"/>
      <c r="UQL14" s="52"/>
      <c r="UQM14" s="52"/>
      <c r="UQN14" s="52"/>
      <c r="UQO14" s="52"/>
      <c r="UQP14" s="52"/>
      <c r="UQQ14" s="52"/>
      <c r="UQR14" s="52"/>
      <c r="UQS14" s="52"/>
      <c r="UQT14" s="52"/>
      <c r="UQU14" s="52"/>
      <c r="UQV14" s="52"/>
      <c r="UQW14" s="52"/>
      <c r="UQX14" s="52"/>
      <c r="UQY14" s="52"/>
      <c r="UQZ14" s="52"/>
      <c r="URA14" s="52"/>
      <c r="URB14" s="52"/>
      <c r="URC14" s="52"/>
      <c r="URD14" s="52"/>
      <c r="URE14" s="52"/>
      <c r="URF14" s="52"/>
      <c r="URG14" s="52"/>
      <c r="URH14" s="52"/>
      <c r="URI14" s="52"/>
      <c r="URJ14" s="52"/>
      <c r="URK14" s="52"/>
      <c r="URL14" s="52"/>
      <c r="URM14" s="52"/>
      <c r="URN14" s="52"/>
      <c r="URO14" s="52"/>
      <c r="URP14" s="52"/>
      <c r="URQ14" s="52"/>
      <c r="URR14" s="52"/>
      <c r="URS14" s="52"/>
      <c r="URT14" s="52"/>
      <c r="URU14" s="52"/>
      <c r="URV14" s="52"/>
      <c r="URW14" s="52"/>
      <c r="URX14" s="52"/>
      <c r="URY14" s="52"/>
      <c r="URZ14" s="52"/>
      <c r="USA14" s="52"/>
      <c r="USB14" s="52"/>
      <c r="USC14" s="52"/>
      <c r="USD14" s="52"/>
      <c r="USE14" s="52"/>
      <c r="USF14" s="52"/>
      <c r="USG14" s="52"/>
      <c r="USH14" s="52"/>
      <c r="USI14" s="52"/>
      <c r="USJ14" s="52"/>
      <c r="USK14" s="52"/>
      <c r="USL14" s="52"/>
      <c r="USM14" s="52"/>
      <c r="USN14" s="52"/>
      <c r="USO14" s="52"/>
      <c r="USP14" s="52"/>
      <c r="USQ14" s="52"/>
      <c r="USR14" s="52"/>
      <c r="USS14" s="52"/>
      <c r="UST14" s="52"/>
      <c r="USU14" s="52"/>
      <c r="USV14" s="52"/>
      <c r="USW14" s="52"/>
      <c r="USX14" s="52"/>
      <c r="USY14" s="52"/>
      <c r="USZ14" s="52"/>
      <c r="UTA14" s="52"/>
      <c r="UTB14" s="52"/>
      <c r="UTC14" s="52"/>
      <c r="UTD14" s="52"/>
      <c r="UTE14" s="52"/>
      <c r="UTF14" s="52"/>
      <c r="UTG14" s="52"/>
      <c r="UTH14" s="52"/>
      <c r="UTI14" s="52"/>
      <c r="UTJ14" s="52"/>
      <c r="UTK14" s="52"/>
      <c r="UTL14" s="52"/>
      <c r="UTM14" s="52"/>
      <c r="UTN14" s="52"/>
      <c r="UTO14" s="52"/>
      <c r="UTP14" s="52"/>
      <c r="UTQ14" s="52"/>
      <c r="UTR14" s="52"/>
      <c r="UTS14" s="52"/>
      <c r="UTT14" s="52"/>
      <c r="UTU14" s="52"/>
      <c r="UTV14" s="52"/>
      <c r="UTW14" s="52"/>
      <c r="UTX14" s="52"/>
      <c r="UTY14" s="52"/>
      <c r="UTZ14" s="52"/>
      <c r="UUA14" s="52"/>
      <c r="UUB14" s="52"/>
      <c r="UUC14" s="52"/>
      <c r="UUD14" s="52"/>
      <c r="UUE14" s="52"/>
      <c r="UUF14" s="52"/>
      <c r="UUG14" s="52"/>
      <c r="UUH14" s="52"/>
      <c r="UUI14" s="52"/>
      <c r="UUJ14" s="52"/>
      <c r="UUK14" s="52"/>
      <c r="UUL14" s="52"/>
      <c r="UUM14" s="52"/>
      <c r="UUN14" s="52"/>
      <c r="UUO14" s="52"/>
      <c r="UUP14" s="52"/>
      <c r="UUQ14" s="52"/>
      <c r="UUR14" s="52"/>
      <c r="UUS14" s="52"/>
      <c r="UUT14" s="52"/>
      <c r="UUU14" s="52"/>
      <c r="UUV14" s="52"/>
      <c r="UUW14" s="52"/>
      <c r="UUX14" s="52"/>
      <c r="UUY14" s="52"/>
      <c r="UUZ14" s="52"/>
      <c r="UVA14" s="52"/>
      <c r="UVB14" s="52"/>
      <c r="UVC14" s="52"/>
      <c r="UVD14" s="52"/>
      <c r="UVE14" s="52"/>
      <c r="UVF14" s="52"/>
      <c r="UVG14" s="52"/>
      <c r="UVH14" s="52"/>
      <c r="UVI14" s="52"/>
      <c r="UVJ14" s="52"/>
      <c r="UVK14" s="52"/>
      <c r="UVL14" s="52"/>
      <c r="UVM14" s="52"/>
      <c r="UVN14" s="52"/>
      <c r="UVO14" s="52"/>
      <c r="UVP14" s="52"/>
      <c r="UVQ14" s="52"/>
      <c r="UVR14" s="52"/>
      <c r="UVS14" s="52"/>
      <c r="UVT14" s="52"/>
      <c r="UVU14" s="52"/>
      <c r="UVV14" s="52"/>
      <c r="UVW14" s="52"/>
      <c r="UVX14" s="52"/>
      <c r="UVY14" s="52"/>
      <c r="UVZ14" s="52"/>
      <c r="UWA14" s="52"/>
      <c r="UWB14" s="52"/>
      <c r="UWC14" s="52"/>
      <c r="UWD14" s="52"/>
      <c r="UWE14" s="52"/>
      <c r="UWF14" s="52"/>
      <c r="UWG14" s="52"/>
      <c r="UWH14" s="52"/>
      <c r="UWI14" s="52"/>
      <c r="UWJ14" s="52"/>
      <c r="UWK14" s="52"/>
      <c r="UWL14" s="52"/>
      <c r="UWM14" s="52"/>
      <c r="UWN14" s="52"/>
      <c r="UWO14" s="52"/>
      <c r="UWP14" s="52"/>
      <c r="UWQ14" s="52"/>
      <c r="UWR14" s="52"/>
      <c r="UWS14" s="52"/>
      <c r="UWT14" s="52"/>
      <c r="UWU14" s="52"/>
      <c r="UWV14" s="52"/>
      <c r="UWW14" s="52"/>
      <c r="UWX14" s="52"/>
      <c r="UWY14" s="52"/>
      <c r="UWZ14" s="52"/>
      <c r="UXA14" s="52"/>
      <c r="UXB14" s="52"/>
      <c r="UXC14" s="52"/>
      <c r="UXD14" s="52"/>
      <c r="UXE14" s="52"/>
      <c r="UXF14" s="52"/>
      <c r="UXG14" s="52"/>
      <c r="UXH14" s="52"/>
      <c r="UXI14" s="52"/>
      <c r="UXJ14" s="52"/>
      <c r="UXK14" s="52"/>
      <c r="UXL14" s="52"/>
      <c r="UXM14" s="52"/>
      <c r="UXN14" s="52"/>
      <c r="UXO14" s="52"/>
      <c r="UXP14" s="52"/>
      <c r="UXQ14" s="52"/>
      <c r="UXR14" s="52"/>
      <c r="UXS14" s="52"/>
      <c r="UXT14" s="52"/>
      <c r="UXU14" s="52"/>
      <c r="UXV14" s="52"/>
      <c r="UXW14" s="52"/>
      <c r="UXX14" s="52"/>
      <c r="UXY14" s="52"/>
      <c r="UXZ14" s="52"/>
      <c r="UYA14" s="52"/>
      <c r="UYB14" s="52"/>
      <c r="UYC14" s="52"/>
      <c r="UYD14" s="52"/>
      <c r="UYE14" s="52"/>
      <c r="UYF14" s="52"/>
      <c r="UYG14" s="52"/>
      <c r="UYH14" s="52"/>
      <c r="UYI14" s="52"/>
      <c r="UYJ14" s="52"/>
      <c r="UYK14" s="52"/>
      <c r="UYL14" s="52"/>
      <c r="UYM14" s="52"/>
      <c r="UYN14" s="52"/>
      <c r="UYO14" s="52"/>
      <c r="UYP14" s="52"/>
      <c r="UYQ14" s="52"/>
      <c r="UYR14" s="52"/>
      <c r="UYS14" s="52"/>
      <c r="UYT14" s="52"/>
      <c r="UYU14" s="52"/>
      <c r="UYV14" s="52"/>
      <c r="UYW14" s="52"/>
      <c r="UYX14" s="52"/>
      <c r="UYY14" s="52"/>
      <c r="UYZ14" s="52"/>
      <c r="UZA14" s="52"/>
      <c r="UZB14" s="52"/>
      <c r="UZC14" s="52"/>
      <c r="UZD14" s="52"/>
      <c r="UZE14" s="52"/>
      <c r="UZF14" s="52"/>
      <c r="UZG14" s="52"/>
      <c r="UZH14" s="52"/>
      <c r="UZI14" s="52"/>
      <c r="UZJ14" s="52"/>
      <c r="UZK14" s="52"/>
      <c r="UZL14" s="52"/>
      <c r="UZM14" s="52"/>
      <c r="UZN14" s="52"/>
      <c r="UZO14" s="52"/>
      <c r="UZP14" s="52"/>
      <c r="UZQ14" s="52"/>
      <c r="UZR14" s="52"/>
      <c r="UZS14" s="52"/>
      <c r="UZT14" s="52"/>
      <c r="UZU14" s="52"/>
      <c r="UZV14" s="52"/>
      <c r="UZW14" s="52"/>
      <c r="UZX14" s="52"/>
      <c r="UZY14" s="52"/>
      <c r="UZZ14" s="52"/>
      <c r="VAA14" s="52"/>
      <c r="VAB14" s="52"/>
      <c r="VAC14" s="52"/>
      <c r="VAD14" s="52"/>
      <c r="VAE14" s="52"/>
      <c r="VAF14" s="52"/>
      <c r="VAG14" s="52"/>
      <c r="VAH14" s="52"/>
      <c r="VAI14" s="52"/>
      <c r="VAJ14" s="52"/>
      <c r="VAK14" s="52"/>
      <c r="VAL14" s="52"/>
      <c r="VAM14" s="52"/>
      <c r="VAN14" s="52"/>
      <c r="VAO14" s="52"/>
      <c r="VAP14" s="52"/>
      <c r="VAQ14" s="52"/>
      <c r="VAR14" s="52"/>
      <c r="VAS14" s="52"/>
      <c r="VAT14" s="52"/>
      <c r="VAU14" s="52"/>
      <c r="VAV14" s="52"/>
      <c r="VAW14" s="52"/>
      <c r="VAX14" s="52"/>
      <c r="VAY14" s="52"/>
      <c r="VAZ14" s="52"/>
      <c r="VBA14" s="52"/>
      <c r="VBB14" s="52"/>
      <c r="VBC14" s="52"/>
      <c r="VBD14" s="52"/>
      <c r="VBE14" s="52"/>
      <c r="VBF14" s="52"/>
      <c r="VBG14" s="52"/>
      <c r="VBH14" s="52"/>
      <c r="VBI14" s="52"/>
      <c r="VBJ14" s="52"/>
      <c r="VBK14" s="52"/>
      <c r="VBL14" s="52"/>
      <c r="VBM14" s="52"/>
      <c r="VBN14" s="52"/>
      <c r="VBO14" s="52"/>
      <c r="VBP14" s="52"/>
      <c r="VBQ14" s="52"/>
      <c r="VBR14" s="52"/>
      <c r="VBS14" s="52"/>
      <c r="VBT14" s="52"/>
      <c r="VBU14" s="52"/>
      <c r="VBV14" s="52"/>
      <c r="VBW14" s="52"/>
      <c r="VBX14" s="52"/>
      <c r="VBY14" s="52"/>
      <c r="VBZ14" s="52"/>
      <c r="VCA14" s="52"/>
      <c r="VCB14" s="52"/>
      <c r="VCC14" s="52"/>
      <c r="VCD14" s="52"/>
      <c r="VCE14" s="52"/>
      <c r="VCF14" s="52"/>
      <c r="VCG14" s="52"/>
      <c r="VCH14" s="52"/>
      <c r="VCI14" s="52"/>
      <c r="VCJ14" s="52"/>
      <c r="VCK14" s="52"/>
      <c r="VCL14" s="52"/>
      <c r="VCM14" s="52"/>
      <c r="VCN14" s="52"/>
      <c r="VCO14" s="52"/>
      <c r="VCP14" s="52"/>
      <c r="VCQ14" s="52"/>
      <c r="VCR14" s="52"/>
      <c r="VCS14" s="52"/>
      <c r="VCT14" s="52"/>
      <c r="VCU14" s="52"/>
      <c r="VCV14" s="52"/>
      <c r="VCW14" s="52"/>
      <c r="VCX14" s="52"/>
      <c r="VCY14" s="52"/>
      <c r="VCZ14" s="52"/>
      <c r="VDA14" s="52"/>
      <c r="VDB14" s="52"/>
      <c r="VDC14" s="52"/>
      <c r="VDD14" s="52"/>
      <c r="VDE14" s="52"/>
      <c r="VDF14" s="52"/>
      <c r="VDG14" s="52"/>
      <c r="VDH14" s="52"/>
      <c r="VDI14" s="52"/>
      <c r="VDJ14" s="52"/>
      <c r="VDK14" s="52"/>
      <c r="VDL14" s="52"/>
      <c r="VDM14" s="52"/>
      <c r="VDN14" s="52"/>
      <c r="VDO14" s="52"/>
      <c r="VDP14" s="52"/>
      <c r="VDQ14" s="52"/>
      <c r="VDR14" s="52"/>
      <c r="VDS14" s="52"/>
      <c r="VDT14" s="52"/>
      <c r="VDU14" s="52"/>
      <c r="VDV14" s="52"/>
      <c r="VDW14" s="52"/>
      <c r="VDX14" s="52"/>
      <c r="VDY14" s="52"/>
      <c r="VDZ14" s="52"/>
      <c r="VEA14" s="52"/>
      <c r="VEB14" s="52"/>
      <c r="VEC14" s="52"/>
      <c r="VED14" s="52"/>
      <c r="VEE14" s="52"/>
      <c r="VEF14" s="52"/>
      <c r="VEG14" s="52"/>
      <c r="VEH14" s="52"/>
      <c r="VEI14" s="52"/>
      <c r="VEJ14" s="52"/>
      <c r="VEK14" s="52"/>
      <c r="VEL14" s="52"/>
      <c r="VEM14" s="52"/>
      <c r="VEN14" s="52"/>
      <c r="VEO14" s="52"/>
      <c r="VEP14" s="52"/>
      <c r="VEQ14" s="52"/>
      <c r="VER14" s="52"/>
      <c r="VES14" s="52"/>
      <c r="VET14" s="52"/>
      <c r="VEU14" s="52"/>
      <c r="VEV14" s="52"/>
      <c r="VEW14" s="52"/>
      <c r="VEX14" s="52"/>
      <c r="VEY14" s="52"/>
      <c r="VEZ14" s="52"/>
      <c r="VFA14" s="52"/>
      <c r="VFB14" s="52"/>
      <c r="VFC14" s="52"/>
      <c r="VFD14" s="52"/>
      <c r="VFE14" s="52"/>
      <c r="VFF14" s="52"/>
      <c r="VFG14" s="52"/>
      <c r="VFH14" s="52"/>
      <c r="VFI14" s="52"/>
      <c r="VFJ14" s="52"/>
      <c r="VFK14" s="52"/>
      <c r="VFL14" s="52"/>
      <c r="VFM14" s="52"/>
      <c r="VFN14" s="52"/>
      <c r="VFO14" s="52"/>
      <c r="VFP14" s="52"/>
      <c r="VFQ14" s="52"/>
      <c r="VFR14" s="52"/>
      <c r="VFS14" s="52"/>
      <c r="VFT14" s="52"/>
      <c r="VFU14" s="52"/>
      <c r="VFV14" s="52"/>
      <c r="VFW14" s="52"/>
      <c r="VFX14" s="52"/>
      <c r="VFY14" s="52"/>
      <c r="VFZ14" s="52"/>
      <c r="VGA14" s="52"/>
      <c r="VGB14" s="52"/>
      <c r="VGC14" s="52"/>
      <c r="VGD14" s="52"/>
      <c r="VGE14" s="52"/>
      <c r="VGF14" s="52"/>
      <c r="VGG14" s="52"/>
      <c r="VGH14" s="52"/>
      <c r="VGI14" s="52"/>
      <c r="VGJ14" s="52"/>
      <c r="VGK14" s="52"/>
      <c r="VGL14" s="52"/>
      <c r="VGM14" s="52"/>
      <c r="VGN14" s="52"/>
      <c r="VGO14" s="52"/>
      <c r="VGP14" s="52"/>
      <c r="VGQ14" s="52"/>
      <c r="VGR14" s="52"/>
      <c r="VGS14" s="52"/>
      <c r="VGT14" s="52"/>
      <c r="VGU14" s="52"/>
      <c r="VGV14" s="52"/>
      <c r="VGW14" s="52"/>
      <c r="VGX14" s="52"/>
      <c r="VGY14" s="52"/>
      <c r="VGZ14" s="52"/>
      <c r="VHA14" s="52"/>
      <c r="VHB14" s="52"/>
      <c r="VHC14" s="52"/>
      <c r="VHD14" s="52"/>
      <c r="VHE14" s="52"/>
      <c r="VHF14" s="52"/>
      <c r="VHG14" s="52"/>
      <c r="VHH14" s="52"/>
      <c r="VHI14" s="52"/>
      <c r="VHJ14" s="52"/>
      <c r="VHK14" s="52"/>
      <c r="VHL14" s="52"/>
      <c r="VHM14" s="52"/>
      <c r="VHN14" s="52"/>
      <c r="VHO14" s="52"/>
      <c r="VHP14" s="52"/>
      <c r="VHQ14" s="52"/>
      <c r="VHR14" s="52"/>
      <c r="VHS14" s="52"/>
      <c r="VHT14" s="52"/>
      <c r="VHU14" s="52"/>
      <c r="VHV14" s="52"/>
      <c r="VHW14" s="52"/>
      <c r="VHX14" s="52"/>
      <c r="VHY14" s="52"/>
      <c r="VHZ14" s="52"/>
      <c r="VIA14" s="52"/>
      <c r="VIB14" s="52"/>
      <c r="VIC14" s="52"/>
      <c r="VID14" s="52"/>
      <c r="VIE14" s="52"/>
      <c r="VIF14" s="52"/>
      <c r="VIG14" s="52"/>
      <c r="VIH14" s="52"/>
      <c r="VII14" s="52"/>
      <c r="VIJ14" s="52"/>
      <c r="VIK14" s="52"/>
      <c r="VIL14" s="52"/>
      <c r="VIM14" s="52"/>
      <c r="VIN14" s="52"/>
      <c r="VIO14" s="52"/>
      <c r="VIP14" s="52"/>
      <c r="VIQ14" s="52"/>
      <c r="VIR14" s="52"/>
      <c r="VIS14" s="52"/>
      <c r="VIT14" s="52"/>
      <c r="VIU14" s="52"/>
      <c r="VIV14" s="52"/>
      <c r="VIW14" s="52"/>
      <c r="VIX14" s="52"/>
      <c r="VIY14" s="52"/>
      <c r="VIZ14" s="52"/>
      <c r="VJA14" s="52"/>
      <c r="VJB14" s="52"/>
      <c r="VJC14" s="52"/>
      <c r="VJD14" s="52"/>
      <c r="VJE14" s="52"/>
      <c r="VJF14" s="52"/>
      <c r="VJG14" s="52"/>
      <c r="VJH14" s="52"/>
      <c r="VJI14" s="52"/>
      <c r="VJJ14" s="52"/>
      <c r="VJK14" s="52"/>
      <c r="VJL14" s="52"/>
      <c r="VJM14" s="52"/>
      <c r="VJN14" s="52"/>
      <c r="VJO14" s="52"/>
      <c r="VJP14" s="52"/>
      <c r="VJQ14" s="52"/>
      <c r="VJR14" s="52"/>
      <c r="VJS14" s="52"/>
      <c r="VJT14" s="52"/>
      <c r="VJU14" s="52"/>
      <c r="VJV14" s="52"/>
      <c r="VJW14" s="52"/>
      <c r="VJX14" s="52"/>
      <c r="VJY14" s="52"/>
      <c r="VJZ14" s="52"/>
      <c r="VKA14" s="52"/>
      <c r="VKB14" s="52"/>
      <c r="VKC14" s="52"/>
      <c r="VKD14" s="52"/>
      <c r="VKE14" s="52"/>
      <c r="VKF14" s="52"/>
      <c r="VKG14" s="52"/>
      <c r="VKH14" s="52"/>
      <c r="VKI14" s="52"/>
      <c r="VKJ14" s="52"/>
      <c r="VKK14" s="52"/>
      <c r="VKL14" s="52"/>
      <c r="VKM14" s="52"/>
      <c r="VKN14" s="52"/>
      <c r="VKO14" s="52"/>
      <c r="VKP14" s="52"/>
      <c r="VKQ14" s="52"/>
      <c r="VKR14" s="52"/>
      <c r="VKS14" s="52"/>
      <c r="VKT14" s="52"/>
      <c r="VKU14" s="52"/>
      <c r="VKV14" s="52"/>
      <c r="VKW14" s="52"/>
      <c r="VKX14" s="52"/>
      <c r="VKY14" s="52"/>
      <c r="VKZ14" s="52"/>
      <c r="VLA14" s="52"/>
      <c r="VLB14" s="52"/>
      <c r="VLC14" s="52"/>
      <c r="VLD14" s="52"/>
      <c r="VLE14" s="52"/>
      <c r="VLF14" s="52"/>
      <c r="VLG14" s="52"/>
      <c r="VLH14" s="52"/>
      <c r="VLI14" s="52"/>
      <c r="VLJ14" s="52"/>
      <c r="VLK14" s="52"/>
      <c r="VLL14" s="52"/>
      <c r="VLM14" s="52"/>
      <c r="VLN14" s="52"/>
      <c r="VLO14" s="52"/>
      <c r="VLP14" s="52"/>
      <c r="VLQ14" s="52"/>
      <c r="VLR14" s="52"/>
      <c r="VLS14" s="52"/>
      <c r="VLT14" s="52"/>
      <c r="VLU14" s="52"/>
      <c r="VLV14" s="52"/>
      <c r="VLW14" s="52"/>
      <c r="VLX14" s="52"/>
      <c r="VLY14" s="52"/>
      <c r="VLZ14" s="52"/>
      <c r="VMA14" s="52"/>
      <c r="VMB14" s="52"/>
      <c r="VMC14" s="52"/>
      <c r="VMD14" s="52"/>
      <c r="VME14" s="52"/>
      <c r="VMF14" s="52"/>
      <c r="VMG14" s="52"/>
      <c r="VMH14" s="52"/>
      <c r="VMI14" s="52"/>
      <c r="VMJ14" s="52"/>
      <c r="VMK14" s="52"/>
      <c r="VML14" s="52"/>
      <c r="VMM14" s="52"/>
      <c r="VMN14" s="52"/>
      <c r="VMO14" s="52"/>
      <c r="VMP14" s="52"/>
      <c r="VMQ14" s="52"/>
      <c r="VMR14" s="52"/>
      <c r="VMS14" s="52"/>
      <c r="VMT14" s="52"/>
      <c r="VMU14" s="52"/>
      <c r="VMV14" s="52"/>
      <c r="VMW14" s="52"/>
      <c r="VMX14" s="52"/>
      <c r="VMY14" s="52"/>
      <c r="VMZ14" s="52"/>
      <c r="VNA14" s="52"/>
      <c r="VNB14" s="52"/>
      <c r="VNC14" s="52"/>
      <c r="VND14" s="52"/>
      <c r="VNE14" s="52"/>
      <c r="VNF14" s="52"/>
      <c r="VNG14" s="52"/>
      <c r="VNH14" s="52"/>
      <c r="VNI14" s="52"/>
      <c r="VNJ14" s="52"/>
      <c r="VNK14" s="52"/>
      <c r="VNL14" s="52"/>
      <c r="VNM14" s="52"/>
      <c r="VNN14" s="52"/>
      <c r="VNO14" s="52"/>
      <c r="VNP14" s="52"/>
      <c r="VNQ14" s="52"/>
      <c r="VNR14" s="52"/>
      <c r="VNS14" s="52"/>
      <c r="VNT14" s="52"/>
      <c r="VNU14" s="52"/>
      <c r="VNV14" s="52"/>
      <c r="VNW14" s="52"/>
      <c r="VNX14" s="52"/>
      <c r="VNY14" s="52"/>
      <c r="VNZ14" s="52"/>
      <c r="VOA14" s="52"/>
      <c r="VOB14" s="52"/>
      <c r="VOC14" s="52"/>
      <c r="VOD14" s="52"/>
      <c r="VOE14" s="52"/>
      <c r="VOF14" s="52"/>
      <c r="VOG14" s="52"/>
      <c r="VOH14" s="52"/>
      <c r="VOI14" s="52"/>
      <c r="VOJ14" s="52"/>
      <c r="VOK14" s="52"/>
      <c r="VOL14" s="52"/>
      <c r="VOM14" s="52"/>
      <c r="VON14" s="52"/>
      <c r="VOO14" s="52"/>
      <c r="VOP14" s="52"/>
      <c r="VOQ14" s="52"/>
      <c r="VOR14" s="52"/>
      <c r="VOS14" s="52"/>
      <c r="VOT14" s="52"/>
      <c r="VOU14" s="52"/>
      <c r="VOV14" s="52"/>
      <c r="VOW14" s="52"/>
      <c r="VOX14" s="52"/>
      <c r="VOY14" s="52"/>
      <c r="VOZ14" s="52"/>
      <c r="VPA14" s="52"/>
      <c r="VPB14" s="52"/>
      <c r="VPC14" s="52"/>
      <c r="VPD14" s="52"/>
      <c r="VPE14" s="52"/>
      <c r="VPF14" s="52"/>
      <c r="VPG14" s="52"/>
      <c r="VPH14" s="52"/>
      <c r="VPI14" s="52"/>
      <c r="VPJ14" s="52"/>
      <c r="VPK14" s="52"/>
      <c r="VPL14" s="52"/>
      <c r="VPM14" s="52"/>
      <c r="VPN14" s="52"/>
      <c r="VPO14" s="52"/>
      <c r="VPP14" s="52"/>
      <c r="VPQ14" s="52"/>
      <c r="VPR14" s="52"/>
      <c r="VPS14" s="52"/>
      <c r="VPT14" s="52"/>
      <c r="VPU14" s="52"/>
      <c r="VPV14" s="52"/>
      <c r="VPW14" s="52"/>
      <c r="VPX14" s="52"/>
      <c r="VPY14" s="52"/>
      <c r="VPZ14" s="52"/>
      <c r="VQA14" s="52"/>
      <c r="VQB14" s="52"/>
      <c r="VQC14" s="52"/>
      <c r="VQD14" s="52"/>
      <c r="VQE14" s="52"/>
      <c r="VQF14" s="52"/>
      <c r="VQG14" s="52"/>
      <c r="VQH14" s="52"/>
      <c r="VQI14" s="52"/>
      <c r="VQJ14" s="52"/>
      <c r="VQK14" s="52"/>
      <c r="VQL14" s="52"/>
      <c r="VQM14" s="52"/>
      <c r="VQN14" s="52"/>
      <c r="VQO14" s="52"/>
      <c r="VQP14" s="52"/>
      <c r="VQQ14" s="52"/>
      <c r="VQR14" s="52"/>
      <c r="VQS14" s="52"/>
      <c r="VQT14" s="52"/>
      <c r="VQU14" s="52"/>
      <c r="VQV14" s="52"/>
      <c r="VQW14" s="52"/>
      <c r="VQX14" s="52"/>
      <c r="VQY14" s="52"/>
      <c r="VQZ14" s="52"/>
      <c r="VRA14" s="52"/>
      <c r="VRB14" s="52"/>
      <c r="VRC14" s="52"/>
      <c r="VRD14" s="52"/>
      <c r="VRE14" s="52"/>
      <c r="VRF14" s="52"/>
      <c r="VRG14" s="52"/>
      <c r="VRH14" s="52"/>
      <c r="VRI14" s="52"/>
      <c r="VRJ14" s="52"/>
      <c r="VRK14" s="52"/>
      <c r="VRL14" s="52"/>
      <c r="VRM14" s="52"/>
      <c r="VRN14" s="52"/>
      <c r="VRO14" s="52"/>
      <c r="VRP14" s="52"/>
      <c r="VRQ14" s="52"/>
      <c r="VRR14" s="52"/>
      <c r="VRS14" s="52"/>
      <c r="VRT14" s="52"/>
      <c r="VRU14" s="52"/>
      <c r="VRV14" s="52"/>
      <c r="VRW14" s="52"/>
      <c r="VRX14" s="52"/>
      <c r="VRY14" s="52"/>
      <c r="VRZ14" s="52"/>
      <c r="VSA14" s="52"/>
      <c r="VSB14" s="52"/>
      <c r="VSC14" s="52"/>
      <c r="VSD14" s="52"/>
      <c r="VSE14" s="52"/>
      <c r="VSF14" s="52"/>
      <c r="VSG14" s="52"/>
      <c r="VSH14" s="52"/>
      <c r="VSI14" s="52"/>
      <c r="VSJ14" s="52"/>
      <c r="VSK14" s="52"/>
      <c r="VSL14" s="52"/>
      <c r="VSM14" s="52"/>
      <c r="VSN14" s="52"/>
      <c r="VSO14" s="52"/>
      <c r="VSP14" s="52"/>
      <c r="VSQ14" s="52"/>
      <c r="VSR14" s="52"/>
      <c r="VSS14" s="52"/>
      <c r="VST14" s="52"/>
      <c r="VSU14" s="52"/>
      <c r="VSV14" s="52"/>
      <c r="VSW14" s="52"/>
      <c r="VSX14" s="52"/>
      <c r="VSY14" s="52"/>
      <c r="VSZ14" s="52"/>
      <c r="VTA14" s="52"/>
      <c r="VTB14" s="52"/>
      <c r="VTC14" s="52"/>
      <c r="VTD14" s="52"/>
      <c r="VTE14" s="52"/>
      <c r="VTF14" s="52"/>
      <c r="VTG14" s="52"/>
      <c r="VTH14" s="52"/>
      <c r="VTI14" s="52"/>
      <c r="VTJ14" s="52"/>
      <c r="VTK14" s="52"/>
      <c r="VTL14" s="52"/>
      <c r="VTM14" s="52"/>
      <c r="VTN14" s="52"/>
      <c r="VTO14" s="52"/>
      <c r="VTP14" s="52"/>
      <c r="VTQ14" s="52"/>
      <c r="VTR14" s="52"/>
      <c r="VTS14" s="52"/>
      <c r="VTT14" s="52"/>
      <c r="VTU14" s="52"/>
      <c r="VTV14" s="52"/>
      <c r="VTW14" s="52"/>
      <c r="VTX14" s="52"/>
      <c r="VTY14" s="52"/>
      <c r="VTZ14" s="52"/>
      <c r="VUA14" s="52"/>
      <c r="VUB14" s="52"/>
      <c r="VUC14" s="52"/>
      <c r="VUD14" s="52"/>
      <c r="VUE14" s="52"/>
      <c r="VUF14" s="52"/>
      <c r="VUG14" s="52"/>
      <c r="VUH14" s="52"/>
      <c r="VUI14" s="52"/>
      <c r="VUJ14" s="52"/>
      <c r="VUK14" s="52"/>
      <c r="VUL14" s="52"/>
      <c r="VUM14" s="52"/>
      <c r="VUN14" s="52"/>
      <c r="VUO14" s="52"/>
      <c r="VUP14" s="52"/>
      <c r="VUQ14" s="52"/>
      <c r="VUR14" s="52"/>
      <c r="VUS14" s="52"/>
      <c r="VUT14" s="52"/>
      <c r="VUU14" s="52"/>
      <c r="VUV14" s="52"/>
      <c r="VUW14" s="52"/>
      <c r="VUX14" s="52"/>
      <c r="VUY14" s="52"/>
      <c r="VUZ14" s="52"/>
      <c r="VVA14" s="52"/>
      <c r="VVB14" s="52"/>
      <c r="VVC14" s="52"/>
      <c r="VVD14" s="52"/>
      <c r="VVE14" s="52"/>
      <c r="VVF14" s="52"/>
      <c r="VVG14" s="52"/>
      <c r="VVH14" s="52"/>
      <c r="VVI14" s="52"/>
      <c r="VVJ14" s="52"/>
      <c r="VVK14" s="52"/>
      <c r="VVL14" s="52"/>
      <c r="VVM14" s="52"/>
      <c r="VVN14" s="52"/>
      <c r="VVO14" s="52"/>
      <c r="VVP14" s="52"/>
      <c r="VVQ14" s="52"/>
      <c r="VVR14" s="52"/>
      <c r="VVS14" s="52"/>
      <c r="VVT14" s="52"/>
      <c r="VVU14" s="52"/>
      <c r="VVV14" s="52"/>
      <c r="VVW14" s="52"/>
      <c r="VVX14" s="52"/>
      <c r="VVY14" s="52"/>
      <c r="VVZ14" s="52"/>
      <c r="VWA14" s="52"/>
      <c r="VWB14" s="52"/>
      <c r="VWC14" s="52"/>
      <c r="VWD14" s="52"/>
      <c r="VWE14" s="52"/>
      <c r="VWF14" s="52"/>
      <c r="VWG14" s="52"/>
      <c r="VWH14" s="52"/>
      <c r="VWI14" s="52"/>
      <c r="VWJ14" s="52"/>
      <c r="VWK14" s="52"/>
      <c r="VWL14" s="52"/>
      <c r="VWM14" s="52"/>
      <c r="VWN14" s="52"/>
      <c r="VWO14" s="52"/>
      <c r="VWP14" s="52"/>
      <c r="VWQ14" s="52"/>
      <c r="VWR14" s="52"/>
      <c r="VWS14" s="52"/>
      <c r="VWT14" s="52"/>
      <c r="VWU14" s="52"/>
      <c r="VWV14" s="52"/>
      <c r="VWW14" s="52"/>
      <c r="VWX14" s="52"/>
      <c r="VWY14" s="52"/>
      <c r="VWZ14" s="52"/>
      <c r="VXA14" s="52"/>
      <c r="VXB14" s="52"/>
      <c r="VXC14" s="52"/>
      <c r="VXD14" s="52"/>
      <c r="VXE14" s="52"/>
      <c r="VXF14" s="52"/>
      <c r="VXG14" s="52"/>
      <c r="VXH14" s="52"/>
      <c r="VXI14" s="52"/>
      <c r="VXJ14" s="52"/>
      <c r="VXK14" s="52"/>
      <c r="VXL14" s="52"/>
      <c r="VXM14" s="52"/>
      <c r="VXN14" s="52"/>
      <c r="VXO14" s="52"/>
      <c r="VXP14" s="52"/>
      <c r="VXQ14" s="52"/>
      <c r="VXR14" s="52"/>
      <c r="VXS14" s="52"/>
      <c r="VXT14" s="52"/>
      <c r="VXU14" s="52"/>
      <c r="VXV14" s="52"/>
      <c r="VXW14" s="52"/>
      <c r="VXX14" s="52"/>
      <c r="VXY14" s="52"/>
      <c r="VXZ14" s="52"/>
      <c r="VYA14" s="52"/>
      <c r="VYB14" s="52"/>
      <c r="VYC14" s="52"/>
      <c r="VYD14" s="52"/>
      <c r="VYE14" s="52"/>
      <c r="VYF14" s="52"/>
      <c r="VYG14" s="52"/>
      <c r="VYH14" s="52"/>
      <c r="VYI14" s="52"/>
      <c r="VYJ14" s="52"/>
      <c r="VYK14" s="52"/>
      <c r="VYL14" s="52"/>
      <c r="VYM14" s="52"/>
      <c r="VYN14" s="52"/>
      <c r="VYO14" s="52"/>
      <c r="VYP14" s="52"/>
      <c r="VYQ14" s="52"/>
      <c r="VYR14" s="52"/>
      <c r="VYS14" s="52"/>
      <c r="VYT14" s="52"/>
      <c r="VYU14" s="52"/>
      <c r="VYV14" s="52"/>
      <c r="VYW14" s="52"/>
      <c r="VYX14" s="52"/>
      <c r="VYY14" s="52"/>
      <c r="VYZ14" s="52"/>
      <c r="VZA14" s="52"/>
      <c r="VZB14" s="52"/>
      <c r="VZC14" s="52"/>
      <c r="VZD14" s="52"/>
      <c r="VZE14" s="52"/>
      <c r="VZF14" s="52"/>
      <c r="VZG14" s="52"/>
      <c r="VZH14" s="52"/>
      <c r="VZI14" s="52"/>
      <c r="VZJ14" s="52"/>
      <c r="VZK14" s="52"/>
      <c r="VZL14" s="52"/>
      <c r="VZM14" s="52"/>
      <c r="VZN14" s="52"/>
      <c r="VZO14" s="52"/>
      <c r="VZP14" s="52"/>
      <c r="VZQ14" s="52"/>
      <c r="VZR14" s="52"/>
      <c r="VZS14" s="52"/>
      <c r="VZT14" s="52"/>
      <c r="VZU14" s="52"/>
      <c r="VZV14" s="52"/>
      <c r="VZW14" s="52"/>
      <c r="VZX14" s="52"/>
      <c r="VZY14" s="52"/>
      <c r="VZZ14" s="52"/>
      <c r="WAA14" s="52"/>
      <c r="WAB14" s="52"/>
      <c r="WAC14" s="52"/>
      <c r="WAD14" s="52"/>
      <c r="WAE14" s="52"/>
      <c r="WAF14" s="52"/>
      <c r="WAG14" s="52"/>
      <c r="WAH14" s="52"/>
      <c r="WAI14" s="52"/>
      <c r="WAJ14" s="52"/>
      <c r="WAK14" s="52"/>
      <c r="WAL14" s="52"/>
      <c r="WAM14" s="52"/>
      <c r="WAN14" s="52"/>
      <c r="WAO14" s="52"/>
      <c r="WAP14" s="52"/>
      <c r="WAQ14" s="52"/>
      <c r="WAR14" s="52"/>
      <c r="WAS14" s="52"/>
      <c r="WAT14" s="52"/>
      <c r="WAU14" s="52"/>
      <c r="WAV14" s="52"/>
      <c r="WAW14" s="52"/>
      <c r="WAX14" s="52"/>
      <c r="WAY14" s="52"/>
      <c r="WAZ14" s="52"/>
      <c r="WBA14" s="52"/>
      <c r="WBB14" s="52"/>
      <c r="WBC14" s="52"/>
      <c r="WBD14" s="52"/>
      <c r="WBE14" s="52"/>
      <c r="WBF14" s="52"/>
      <c r="WBG14" s="52"/>
      <c r="WBH14" s="52"/>
      <c r="WBI14" s="52"/>
      <c r="WBJ14" s="52"/>
      <c r="WBK14" s="52"/>
      <c r="WBL14" s="52"/>
      <c r="WBM14" s="52"/>
      <c r="WBN14" s="52"/>
      <c r="WBO14" s="52"/>
      <c r="WBP14" s="52"/>
      <c r="WBQ14" s="52"/>
      <c r="WBR14" s="52"/>
      <c r="WBS14" s="52"/>
      <c r="WBT14" s="52"/>
      <c r="WBU14" s="52"/>
      <c r="WBV14" s="52"/>
      <c r="WBW14" s="52"/>
      <c r="WBX14" s="52"/>
      <c r="WBY14" s="52"/>
      <c r="WBZ14" s="52"/>
      <c r="WCA14" s="52"/>
      <c r="WCB14" s="52"/>
      <c r="WCC14" s="52"/>
      <c r="WCD14" s="52"/>
      <c r="WCE14" s="52"/>
      <c r="WCF14" s="52"/>
      <c r="WCG14" s="52"/>
      <c r="WCH14" s="52"/>
      <c r="WCI14" s="52"/>
      <c r="WCJ14" s="52"/>
      <c r="WCK14" s="52"/>
      <c r="WCL14" s="52"/>
      <c r="WCM14" s="52"/>
      <c r="WCN14" s="52"/>
      <c r="WCO14" s="52"/>
      <c r="WCP14" s="52"/>
      <c r="WCQ14" s="52"/>
      <c r="WCR14" s="52"/>
      <c r="WCS14" s="52"/>
      <c r="WCT14" s="52"/>
      <c r="WCU14" s="52"/>
      <c r="WCV14" s="52"/>
      <c r="WCW14" s="52"/>
      <c r="WCX14" s="52"/>
      <c r="WCY14" s="52"/>
      <c r="WCZ14" s="52"/>
      <c r="WDA14" s="52"/>
      <c r="WDB14" s="52"/>
      <c r="WDC14" s="52"/>
      <c r="WDD14" s="52"/>
      <c r="WDE14" s="52"/>
      <c r="WDF14" s="52"/>
      <c r="WDG14" s="52"/>
      <c r="WDH14" s="52"/>
      <c r="WDI14" s="52"/>
      <c r="WDJ14" s="52"/>
      <c r="WDK14" s="52"/>
      <c r="WDL14" s="52"/>
      <c r="WDM14" s="52"/>
      <c r="WDN14" s="52"/>
      <c r="WDO14" s="52"/>
      <c r="WDP14" s="52"/>
      <c r="WDQ14" s="52"/>
      <c r="WDR14" s="52"/>
      <c r="WDS14" s="52"/>
      <c r="WDT14" s="52"/>
      <c r="WDU14" s="52"/>
      <c r="WDV14" s="52"/>
      <c r="WDW14" s="52"/>
      <c r="WDX14" s="52"/>
      <c r="WDY14" s="52"/>
      <c r="WDZ14" s="52"/>
      <c r="WEA14" s="52"/>
      <c r="WEB14" s="52"/>
      <c r="WEC14" s="52"/>
      <c r="WED14" s="52"/>
      <c r="WEE14" s="52"/>
      <c r="WEF14" s="52"/>
      <c r="WEG14" s="52"/>
      <c r="WEH14" s="52"/>
      <c r="WEI14" s="52"/>
      <c r="WEJ14" s="52"/>
      <c r="WEK14" s="52"/>
      <c r="WEL14" s="52"/>
      <c r="WEM14" s="52"/>
      <c r="WEN14" s="52"/>
      <c r="WEO14" s="52"/>
      <c r="WEP14" s="52"/>
      <c r="WEQ14" s="52"/>
      <c r="WER14" s="52"/>
      <c r="WES14" s="52"/>
      <c r="WET14" s="52"/>
      <c r="WEU14" s="52"/>
      <c r="WEV14" s="52"/>
      <c r="WEW14" s="52"/>
      <c r="WEX14" s="52"/>
      <c r="WEY14" s="52"/>
      <c r="WEZ14" s="52"/>
      <c r="WFA14" s="52"/>
      <c r="WFB14" s="52"/>
      <c r="WFC14" s="52"/>
      <c r="WFD14" s="52"/>
      <c r="WFE14" s="52"/>
      <c r="WFF14" s="52"/>
      <c r="WFG14" s="52"/>
      <c r="WFH14" s="52"/>
      <c r="WFI14" s="52"/>
      <c r="WFJ14" s="52"/>
      <c r="WFK14" s="52"/>
      <c r="WFL14" s="52"/>
      <c r="WFM14" s="52"/>
      <c r="WFN14" s="52"/>
      <c r="WFO14" s="52"/>
      <c r="WFP14" s="52"/>
      <c r="WFQ14" s="52"/>
      <c r="WFR14" s="52"/>
      <c r="WFS14" s="52"/>
      <c r="WFT14" s="52"/>
      <c r="WFU14" s="52"/>
      <c r="WFV14" s="52"/>
      <c r="WFW14" s="52"/>
      <c r="WFX14" s="52"/>
      <c r="WFY14" s="52"/>
      <c r="WFZ14" s="52"/>
      <c r="WGA14" s="52"/>
      <c r="WGB14" s="52"/>
      <c r="WGC14" s="52"/>
      <c r="WGD14" s="52"/>
      <c r="WGE14" s="52"/>
      <c r="WGF14" s="52"/>
      <c r="WGG14" s="52"/>
      <c r="WGH14" s="52"/>
      <c r="WGI14" s="52"/>
      <c r="WGJ14" s="52"/>
      <c r="WGK14" s="52"/>
      <c r="WGL14" s="52"/>
      <c r="WGM14" s="52"/>
      <c r="WGN14" s="52"/>
      <c r="WGO14" s="52"/>
      <c r="WGP14" s="52"/>
      <c r="WGQ14" s="52"/>
      <c r="WGR14" s="52"/>
      <c r="WGS14" s="52"/>
      <c r="WGT14" s="52"/>
      <c r="WGU14" s="52"/>
      <c r="WGV14" s="52"/>
      <c r="WGW14" s="52"/>
      <c r="WGX14" s="52"/>
      <c r="WGY14" s="52"/>
      <c r="WGZ14" s="52"/>
      <c r="WHA14" s="52"/>
      <c r="WHB14" s="52"/>
      <c r="WHC14" s="52"/>
      <c r="WHD14" s="52"/>
      <c r="WHE14" s="52"/>
      <c r="WHF14" s="52"/>
      <c r="WHG14" s="52"/>
      <c r="WHH14" s="52"/>
      <c r="WHI14" s="52"/>
      <c r="WHJ14" s="52"/>
      <c r="WHK14" s="52"/>
      <c r="WHL14" s="52"/>
      <c r="WHM14" s="52"/>
      <c r="WHN14" s="52"/>
      <c r="WHO14" s="52"/>
      <c r="WHP14" s="52"/>
      <c r="WHQ14" s="52"/>
      <c r="WHR14" s="52"/>
      <c r="WHS14" s="52"/>
      <c r="WHT14" s="52"/>
      <c r="WHU14" s="52"/>
      <c r="WHV14" s="52"/>
      <c r="WHW14" s="52"/>
      <c r="WHX14" s="52"/>
      <c r="WHY14" s="52"/>
      <c r="WHZ14" s="52"/>
      <c r="WIA14" s="52"/>
      <c r="WIB14" s="52"/>
      <c r="WIC14" s="52"/>
      <c r="WID14" s="52"/>
      <c r="WIE14" s="52"/>
      <c r="WIF14" s="52"/>
      <c r="WIG14" s="52"/>
      <c r="WIH14" s="52"/>
      <c r="WII14" s="52"/>
      <c r="WIJ14" s="52"/>
      <c r="WIK14" s="52"/>
      <c r="WIL14" s="52"/>
      <c r="WIM14" s="52"/>
      <c r="WIN14" s="52"/>
      <c r="WIO14" s="52"/>
      <c r="WIP14" s="52"/>
      <c r="WIQ14" s="52"/>
      <c r="WIR14" s="52"/>
      <c r="WIS14" s="52"/>
      <c r="WIT14" s="52"/>
      <c r="WIU14" s="52"/>
      <c r="WIV14" s="52"/>
      <c r="WIW14" s="52"/>
      <c r="WIX14" s="52"/>
      <c r="WIY14" s="52"/>
      <c r="WIZ14" s="52"/>
      <c r="WJA14" s="52"/>
      <c r="WJB14" s="52"/>
      <c r="WJC14" s="52"/>
      <c r="WJD14" s="52"/>
      <c r="WJE14" s="52"/>
      <c r="WJF14" s="52"/>
      <c r="WJG14" s="52"/>
      <c r="WJH14" s="52"/>
      <c r="WJI14" s="52"/>
      <c r="WJJ14" s="52"/>
      <c r="WJK14" s="52"/>
      <c r="WJL14" s="52"/>
      <c r="WJM14" s="52"/>
      <c r="WJN14" s="52"/>
      <c r="WJO14" s="52"/>
      <c r="WJP14" s="52"/>
      <c r="WJQ14" s="52"/>
      <c r="WJR14" s="52"/>
      <c r="WJS14" s="52"/>
      <c r="WJT14" s="52"/>
      <c r="WJU14" s="52"/>
      <c r="WJV14" s="52"/>
      <c r="WJW14" s="52"/>
      <c r="WJX14" s="52"/>
      <c r="WJY14" s="52"/>
      <c r="WJZ14" s="52"/>
      <c r="WKA14" s="52"/>
      <c r="WKB14" s="52"/>
      <c r="WKC14" s="52"/>
      <c r="WKD14" s="52"/>
      <c r="WKE14" s="52"/>
      <c r="WKF14" s="52"/>
      <c r="WKG14" s="52"/>
      <c r="WKH14" s="52"/>
      <c r="WKI14" s="52"/>
      <c r="WKJ14" s="52"/>
      <c r="WKK14" s="52"/>
      <c r="WKL14" s="52"/>
      <c r="WKM14" s="52"/>
      <c r="WKN14" s="52"/>
      <c r="WKO14" s="52"/>
      <c r="WKP14" s="52"/>
      <c r="WKQ14" s="52"/>
      <c r="WKR14" s="52"/>
      <c r="WKS14" s="52"/>
      <c r="WKT14" s="52"/>
      <c r="WKU14" s="52"/>
      <c r="WKV14" s="52"/>
      <c r="WKW14" s="52"/>
      <c r="WKX14" s="52"/>
      <c r="WKY14" s="52"/>
      <c r="WKZ14" s="52"/>
      <c r="WLA14" s="52"/>
      <c r="WLB14" s="52"/>
      <c r="WLC14" s="52"/>
      <c r="WLD14" s="52"/>
      <c r="WLE14" s="52"/>
      <c r="WLF14" s="52"/>
      <c r="WLG14" s="52"/>
      <c r="WLH14" s="52"/>
      <c r="WLI14" s="52"/>
      <c r="WLJ14" s="52"/>
      <c r="WLK14" s="52"/>
      <c r="WLL14" s="52"/>
      <c r="WLM14" s="52"/>
      <c r="WLN14" s="52"/>
      <c r="WLO14" s="52"/>
      <c r="WLP14" s="52"/>
      <c r="WLQ14" s="52"/>
      <c r="WLR14" s="52"/>
      <c r="WLS14" s="52"/>
      <c r="WLT14" s="52"/>
      <c r="WLU14" s="52"/>
      <c r="WLV14" s="52"/>
      <c r="WLW14" s="52"/>
      <c r="WLX14" s="52"/>
      <c r="WLY14" s="52"/>
      <c r="WLZ14" s="52"/>
      <c r="WMA14" s="52"/>
      <c r="WMB14" s="52"/>
      <c r="WMC14" s="52"/>
      <c r="WMD14" s="52"/>
      <c r="WME14" s="52"/>
      <c r="WMF14" s="52"/>
      <c r="WMG14" s="52"/>
      <c r="WMH14" s="52"/>
      <c r="WMI14" s="52"/>
      <c r="WMJ14" s="52"/>
      <c r="WMK14" s="52"/>
      <c r="WML14" s="52"/>
      <c r="WMM14" s="52"/>
      <c r="WMN14" s="52"/>
      <c r="WMO14" s="52"/>
      <c r="WMP14" s="52"/>
      <c r="WMQ14" s="52"/>
      <c r="WMR14" s="52"/>
      <c r="WMS14" s="52"/>
      <c r="WMT14" s="52"/>
      <c r="WMU14" s="52"/>
      <c r="WMV14" s="52"/>
      <c r="WMW14" s="52"/>
      <c r="WMX14" s="52"/>
      <c r="WMY14" s="52"/>
      <c r="WMZ14" s="52"/>
      <c r="WNA14" s="52"/>
      <c r="WNB14" s="52"/>
      <c r="WNC14" s="52"/>
      <c r="WND14" s="52"/>
      <c r="WNE14" s="52"/>
      <c r="WNF14" s="52"/>
      <c r="WNG14" s="52"/>
      <c r="WNH14" s="52"/>
      <c r="WNI14" s="52"/>
      <c r="WNJ14" s="52"/>
      <c r="WNK14" s="52"/>
      <c r="WNL14" s="52"/>
      <c r="WNM14" s="52"/>
      <c r="WNN14" s="52"/>
      <c r="WNO14" s="52"/>
      <c r="WNP14" s="52"/>
      <c r="WNQ14" s="52"/>
      <c r="WNR14" s="52"/>
      <c r="WNS14" s="52"/>
      <c r="WNT14" s="52"/>
      <c r="WNU14" s="52"/>
      <c r="WNV14" s="52"/>
      <c r="WNW14" s="52"/>
      <c r="WNX14" s="52"/>
      <c r="WNY14" s="52"/>
      <c r="WNZ14" s="52"/>
      <c r="WOA14" s="52"/>
      <c r="WOB14" s="52"/>
      <c r="WOC14" s="52"/>
      <c r="WOD14" s="52"/>
      <c r="WOE14" s="52"/>
      <c r="WOF14" s="52"/>
      <c r="WOG14" s="52"/>
      <c r="WOH14" s="52"/>
      <c r="WOI14" s="52"/>
      <c r="WOJ14" s="52"/>
      <c r="WOK14" s="52"/>
      <c r="WOL14" s="52"/>
      <c r="WOM14" s="52"/>
      <c r="WON14" s="52"/>
      <c r="WOO14" s="52"/>
      <c r="WOP14" s="52"/>
      <c r="WOQ14" s="52"/>
      <c r="WOR14" s="52"/>
      <c r="WOS14" s="52"/>
      <c r="WOT14" s="52"/>
      <c r="WOU14" s="52"/>
      <c r="WOV14" s="52"/>
      <c r="WOW14" s="52"/>
      <c r="WOX14" s="52"/>
      <c r="WOY14" s="52"/>
      <c r="WOZ14" s="52"/>
      <c r="WPA14" s="52"/>
      <c r="WPB14" s="52"/>
      <c r="WPC14" s="52"/>
      <c r="WPD14" s="52"/>
      <c r="WPE14" s="52"/>
      <c r="WPF14" s="52"/>
      <c r="WPG14" s="52"/>
      <c r="WPH14" s="52"/>
      <c r="WPI14" s="52"/>
      <c r="WPJ14" s="52"/>
      <c r="WPK14" s="52"/>
      <c r="WPL14" s="52"/>
      <c r="WPM14" s="52"/>
      <c r="WPN14" s="52"/>
      <c r="WPO14" s="52"/>
      <c r="WPP14" s="52"/>
      <c r="WPQ14" s="52"/>
      <c r="WPR14" s="52"/>
      <c r="WPS14" s="52"/>
      <c r="WPT14" s="52"/>
      <c r="WPU14" s="52"/>
      <c r="WPV14" s="52"/>
      <c r="WPW14" s="52"/>
      <c r="WPX14" s="52"/>
      <c r="WPY14" s="52"/>
      <c r="WPZ14" s="52"/>
      <c r="WQA14" s="52"/>
      <c r="WQB14" s="52"/>
      <c r="WQC14" s="52"/>
      <c r="WQD14" s="52"/>
      <c r="WQE14" s="52"/>
      <c r="WQF14" s="52"/>
      <c r="WQG14" s="52"/>
      <c r="WQH14" s="52"/>
      <c r="WQI14" s="52"/>
      <c r="WQJ14" s="52"/>
      <c r="WQK14" s="52"/>
      <c r="WQL14" s="52"/>
      <c r="WQM14" s="52"/>
      <c r="WQN14" s="52"/>
      <c r="WQO14" s="52"/>
      <c r="WQP14" s="52"/>
      <c r="WQQ14" s="52"/>
      <c r="WQR14" s="52"/>
      <c r="WQS14" s="52"/>
      <c r="WQT14" s="52"/>
      <c r="WQU14" s="52"/>
      <c r="WQV14" s="52"/>
      <c r="WQW14" s="52"/>
      <c r="WQX14" s="52"/>
      <c r="WQY14" s="52"/>
      <c r="WQZ14" s="52"/>
      <c r="WRA14" s="52"/>
      <c r="WRB14" s="52"/>
      <c r="WRC14" s="52"/>
      <c r="WRD14" s="52"/>
      <c r="WRE14" s="52"/>
      <c r="WRF14" s="52"/>
      <c r="WRG14" s="52"/>
      <c r="WRH14" s="52"/>
      <c r="WRI14" s="52"/>
      <c r="WRJ14" s="52"/>
      <c r="WRK14" s="52"/>
      <c r="WRL14" s="52"/>
      <c r="WRM14" s="52"/>
      <c r="WRN14" s="52"/>
      <c r="WRO14" s="52"/>
      <c r="WRP14" s="52"/>
      <c r="WRQ14" s="52"/>
      <c r="WRR14" s="52"/>
      <c r="WRS14" s="52"/>
      <c r="WRT14" s="52"/>
      <c r="WRU14" s="52"/>
      <c r="WRV14" s="52"/>
      <c r="WRW14" s="52"/>
      <c r="WRX14" s="52"/>
      <c r="WRY14" s="52"/>
      <c r="WRZ14" s="52"/>
      <c r="WSA14" s="52"/>
      <c r="WSB14" s="52"/>
      <c r="WSC14" s="52"/>
      <c r="WSD14" s="52"/>
      <c r="WSE14" s="52"/>
      <c r="WSF14" s="52"/>
      <c r="WSG14" s="52"/>
      <c r="WSH14" s="52"/>
      <c r="WSI14" s="52"/>
      <c r="WSJ14" s="52"/>
      <c r="WSK14" s="52"/>
      <c r="WSL14" s="52"/>
      <c r="WSM14" s="52"/>
      <c r="WSN14" s="52"/>
      <c r="WSO14" s="52"/>
      <c r="WSP14" s="52"/>
      <c r="WSQ14" s="52"/>
      <c r="WSR14" s="52"/>
      <c r="WSS14" s="52"/>
      <c r="WST14" s="52"/>
      <c r="WSU14" s="52"/>
      <c r="WSV14" s="52"/>
      <c r="WSW14" s="52"/>
      <c r="WSX14" s="52"/>
      <c r="WSY14" s="52"/>
      <c r="WSZ14" s="52"/>
      <c r="WTA14" s="52"/>
      <c r="WTB14" s="52"/>
      <c r="WTC14" s="52"/>
      <c r="WTD14" s="52"/>
      <c r="WTE14" s="52"/>
      <c r="WTF14" s="52"/>
      <c r="WTG14" s="52"/>
      <c r="WTH14" s="52"/>
      <c r="WTI14" s="52"/>
      <c r="WTJ14" s="52"/>
      <c r="WTK14" s="52"/>
      <c r="WTL14" s="52"/>
      <c r="WTM14" s="52"/>
      <c r="WTN14" s="52"/>
      <c r="WTO14" s="52"/>
      <c r="WTP14" s="52"/>
      <c r="WTQ14" s="52"/>
      <c r="WTR14" s="52"/>
      <c r="WTS14" s="52"/>
      <c r="WTT14" s="52"/>
      <c r="WTU14" s="52"/>
      <c r="WTV14" s="52"/>
      <c r="WTW14" s="52"/>
      <c r="WTX14" s="52"/>
      <c r="WTY14" s="52"/>
      <c r="WTZ14" s="52"/>
      <c r="WUA14" s="52"/>
      <c r="WUB14" s="52"/>
      <c r="WUC14" s="52"/>
      <c r="WUD14" s="52"/>
      <c r="WUE14" s="52"/>
      <c r="WUF14" s="52"/>
      <c r="WUG14" s="52"/>
      <c r="WUH14" s="52"/>
      <c r="WUI14" s="52"/>
      <c r="WUJ14" s="52"/>
      <c r="WUK14" s="52"/>
      <c r="WUL14" s="52"/>
      <c r="WUM14" s="52"/>
      <c r="WUN14" s="52"/>
      <c r="WUO14" s="52"/>
      <c r="WUP14" s="52"/>
      <c r="WUQ14" s="52"/>
      <c r="WUR14" s="52"/>
      <c r="WUS14" s="52"/>
      <c r="WUT14" s="52"/>
      <c r="WUU14" s="52"/>
      <c r="WUV14" s="52"/>
      <c r="WUW14" s="52"/>
      <c r="WUX14" s="52"/>
      <c r="WUY14" s="52"/>
      <c r="WUZ14" s="52"/>
      <c r="WVA14" s="52"/>
      <c r="WVB14" s="52"/>
      <c r="WVC14" s="52"/>
      <c r="WVD14" s="52"/>
      <c r="WVE14" s="52"/>
      <c r="WVF14" s="52"/>
      <c r="WVG14" s="52"/>
      <c r="WVH14" s="52"/>
      <c r="WVI14" s="52"/>
      <c r="WVJ14" s="52"/>
      <c r="WVK14" s="52"/>
      <c r="WVL14" s="52"/>
      <c r="WVM14" s="52"/>
      <c r="WVN14" s="52"/>
      <c r="WVO14" s="52"/>
      <c r="WVP14" s="52"/>
      <c r="WVQ14" s="52"/>
      <c r="WVR14" s="52"/>
      <c r="WVS14" s="52"/>
      <c r="WVT14" s="52"/>
      <c r="WVU14" s="52"/>
      <c r="WVV14" s="52"/>
      <c r="WVW14" s="52"/>
      <c r="WVX14" s="52"/>
      <c r="WVY14" s="52"/>
      <c r="WVZ14" s="52"/>
      <c r="WWA14" s="52"/>
      <c r="WWB14" s="52"/>
      <c r="WWC14" s="52"/>
      <c r="WWD14" s="52"/>
      <c r="WWE14" s="52"/>
      <c r="WWF14" s="52"/>
      <c r="WWG14" s="52"/>
      <c r="WWH14" s="52"/>
      <c r="WWI14" s="52"/>
      <c r="WWJ14" s="52"/>
      <c r="WWK14" s="52"/>
      <c r="WWL14" s="52"/>
      <c r="WWM14" s="52"/>
      <c r="WWN14" s="52"/>
      <c r="WWO14" s="52"/>
      <c r="WWP14" s="52"/>
      <c r="WWQ14" s="52"/>
      <c r="WWR14" s="52"/>
      <c r="WWS14" s="52"/>
      <c r="WWT14" s="52"/>
      <c r="WWU14" s="52"/>
      <c r="WWV14" s="52"/>
      <c r="WWW14" s="52"/>
      <c r="WWX14" s="52"/>
      <c r="WWY14" s="52"/>
      <c r="WWZ14" s="52"/>
      <c r="WXA14" s="52"/>
      <c r="WXB14" s="52"/>
      <c r="WXC14" s="52"/>
      <c r="WXD14" s="52"/>
      <c r="WXE14" s="52"/>
      <c r="WXF14" s="52"/>
      <c r="WXG14" s="52"/>
      <c r="WXH14" s="52"/>
      <c r="WXI14" s="52"/>
      <c r="WXJ14" s="52"/>
      <c r="WXK14" s="52"/>
      <c r="WXL14" s="52"/>
      <c r="WXM14" s="52"/>
      <c r="WXN14" s="52"/>
      <c r="WXO14" s="52"/>
      <c r="WXP14" s="52"/>
      <c r="WXQ14" s="52"/>
      <c r="WXR14" s="52"/>
      <c r="WXS14" s="52"/>
      <c r="WXT14" s="52"/>
      <c r="WXU14" s="52"/>
      <c r="WXV14" s="52"/>
      <c r="WXW14" s="52"/>
      <c r="WXX14" s="52"/>
      <c r="WXY14" s="52"/>
      <c r="WXZ14" s="52"/>
      <c r="WYA14" s="52"/>
      <c r="WYB14" s="52"/>
      <c r="WYC14" s="52"/>
      <c r="WYD14" s="52"/>
      <c r="WYE14" s="52"/>
      <c r="WYF14" s="52"/>
      <c r="WYG14" s="52"/>
      <c r="WYH14" s="52"/>
      <c r="WYI14" s="52"/>
      <c r="WYJ14" s="52"/>
      <c r="WYK14" s="52"/>
      <c r="WYL14" s="52"/>
      <c r="WYM14" s="52"/>
      <c r="WYN14" s="52"/>
      <c r="WYO14" s="52"/>
      <c r="WYP14" s="52"/>
      <c r="WYQ14" s="52"/>
      <c r="WYR14" s="52"/>
      <c r="WYS14" s="52"/>
      <c r="WYT14" s="52"/>
      <c r="WYU14" s="52"/>
      <c r="WYV14" s="52"/>
      <c r="WYW14" s="52"/>
      <c r="WYX14" s="52"/>
      <c r="WYY14" s="52"/>
      <c r="WYZ14" s="52"/>
      <c r="WZA14" s="52"/>
      <c r="WZB14" s="52"/>
      <c r="WZC14" s="52"/>
      <c r="WZD14" s="52"/>
      <c r="WZE14" s="52"/>
      <c r="WZF14" s="52"/>
      <c r="WZG14" s="52"/>
      <c r="WZH14" s="52"/>
      <c r="WZI14" s="52"/>
      <c r="WZJ14" s="52"/>
      <c r="WZK14" s="52"/>
      <c r="WZL14" s="52"/>
      <c r="WZM14" s="52"/>
      <c r="WZN14" s="52"/>
      <c r="WZO14" s="52"/>
      <c r="WZP14" s="52"/>
      <c r="WZQ14" s="52"/>
      <c r="WZR14" s="52"/>
      <c r="WZS14" s="52"/>
      <c r="WZT14" s="52"/>
      <c r="WZU14" s="52"/>
      <c r="WZV14" s="52"/>
      <c r="WZW14" s="52"/>
      <c r="WZX14" s="52"/>
      <c r="WZY14" s="52"/>
      <c r="WZZ14" s="52"/>
      <c r="XAA14" s="52"/>
      <c r="XAB14" s="52"/>
      <c r="XAC14" s="52"/>
      <c r="XAD14" s="52"/>
      <c r="XAE14" s="52"/>
      <c r="XAF14" s="52"/>
      <c r="XAG14" s="52"/>
      <c r="XAH14" s="52"/>
      <c r="XAI14" s="52"/>
      <c r="XAJ14" s="52"/>
      <c r="XAK14" s="52"/>
      <c r="XAL14" s="52"/>
      <c r="XAM14" s="52"/>
      <c r="XAN14" s="52"/>
      <c r="XAO14" s="52"/>
      <c r="XAP14" s="52"/>
      <c r="XAQ14" s="52"/>
      <c r="XAR14" s="52"/>
      <c r="XAS14" s="52"/>
      <c r="XAT14" s="52"/>
      <c r="XAU14" s="52"/>
      <c r="XAV14" s="52"/>
      <c r="XAW14" s="52"/>
      <c r="XAX14" s="52"/>
      <c r="XAY14" s="52"/>
      <c r="XAZ14" s="52"/>
      <c r="XBA14" s="52"/>
      <c r="XBB14" s="52"/>
      <c r="XBC14" s="52"/>
      <c r="XBD14" s="52"/>
      <c r="XBE14" s="52"/>
      <c r="XBF14" s="52"/>
      <c r="XBG14" s="52"/>
      <c r="XBH14" s="52"/>
      <c r="XBI14" s="52"/>
      <c r="XBJ14" s="52"/>
      <c r="XBK14" s="52"/>
      <c r="XBL14" s="52"/>
      <c r="XBM14" s="52"/>
      <c r="XBN14" s="52"/>
      <c r="XBO14" s="52"/>
      <c r="XBP14" s="52"/>
      <c r="XBQ14" s="52"/>
      <c r="XBR14" s="52"/>
    </row>
    <row r="15" spans="1:16294" s="92" customFormat="1" ht="15" thickBot="1" x14ac:dyDescent="0.4">
      <c r="A15" s="9">
        <v>13</v>
      </c>
      <c r="B15" s="6" t="s">
        <v>10</v>
      </c>
      <c r="C15" s="32">
        <f t="shared" si="1"/>
        <v>3653</v>
      </c>
      <c r="D15" s="101">
        <v>872</v>
      </c>
      <c r="E15" s="101">
        <v>883</v>
      </c>
      <c r="F15" s="101">
        <v>22</v>
      </c>
      <c r="G15" s="101">
        <v>398</v>
      </c>
      <c r="H15" s="101">
        <v>701</v>
      </c>
      <c r="I15" s="101">
        <v>304</v>
      </c>
      <c r="J15" s="101">
        <v>473</v>
      </c>
      <c r="K15" s="101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  <c r="AML15" s="52"/>
      <c r="AMM15" s="52"/>
      <c r="AMN15" s="52"/>
      <c r="AMO15" s="52"/>
      <c r="AMP15" s="52"/>
      <c r="AMQ15" s="52"/>
      <c r="AMR15" s="52"/>
      <c r="AMS15" s="52"/>
      <c r="AMT15" s="52"/>
      <c r="AMU15" s="52"/>
      <c r="AMV15" s="52"/>
      <c r="AMW15" s="52"/>
      <c r="AMX15" s="52"/>
      <c r="AMY15" s="52"/>
      <c r="AMZ15" s="52"/>
      <c r="ANA15" s="52"/>
      <c r="ANB15" s="52"/>
      <c r="ANC15" s="52"/>
      <c r="AND15" s="52"/>
      <c r="ANE15" s="52"/>
      <c r="ANF15" s="52"/>
      <c r="ANG15" s="52"/>
      <c r="ANH15" s="52"/>
      <c r="ANI15" s="52"/>
      <c r="ANJ15" s="52"/>
      <c r="ANK15" s="52"/>
      <c r="ANL15" s="52"/>
      <c r="ANM15" s="52"/>
      <c r="ANN15" s="52"/>
      <c r="ANO15" s="52"/>
      <c r="ANP15" s="52"/>
      <c r="ANQ15" s="52"/>
      <c r="ANR15" s="52"/>
      <c r="ANS15" s="52"/>
      <c r="ANT15" s="52"/>
      <c r="ANU15" s="52"/>
      <c r="ANV15" s="52"/>
      <c r="ANW15" s="52"/>
      <c r="ANX15" s="52"/>
      <c r="ANY15" s="52"/>
      <c r="ANZ15" s="52"/>
      <c r="AOA15" s="52"/>
      <c r="AOB15" s="52"/>
      <c r="AOC15" s="52"/>
      <c r="AOD15" s="52"/>
      <c r="AOE15" s="52"/>
      <c r="AOF15" s="52"/>
      <c r="AOG15" s="52"/>
      <c r="AOH15" s="52"/>
      <c r="AOI15" s="52"/>
      <c r="AOJ15" s="52"/>
      <c r="AOK15" s="52"/>
      <c r="AOL15" s="52"/>
      <c r="AOM15" s="52"/>
      <c r="AON15" s="52"/>
      <c r="AOO15" s="52"/>
      <c r="AOP15" s="52"/>
      <c r="AOQ15" s="52"/>
      <c r="AOR15" s="52"/>
      <c r="AOS15" s="52"/>
      <c r="AOT15" s="52"/>
      <c r="AOU15" s="52"/>
      <c r="AOV15" s="52"/>
      <c r="AOW15" s="52"/>
      <c r="AOX15" s="52"/>
      <c r="AOY15" s="52"/>
      <c r="AOZ15" s="52"/>
      <c r="APA15" s="52"/>
      <c r="APB15" s="52"/>
      <c r="APC15" s="52"/>
      <c r="APD15" s="52"/>
      <c r="APE15" s="52"/>
      <c r="APF15" s="52"/>
      <c r="APG15" s="52"/>
      <c r="APH15" s="52"/>
      <c r="API15" s="52"/>
      <c r="APJ15" s="52"/>
      <c r="APK15" s="52"/>
      <c r="APL15" s="52"/>
      <c r="APM15" s="52"/>
      <c r="APN15" s="52"/>
      <c r="APO15" s="52"/>
      <c r="APP15" s="52"/>
      <c r="APQ15" s="52"/>
      <c r="APR15" s="52"/>
      <c r="APS15" s="52"/>
      <c r="APT15" s="52"/>
      <c r="APU15" s="52"/>
      <c r="APV15" s="52"/>
      <c r="APW15" s="52"/>
      <c r="APX15" s="52"/>
      <c r="APY15" s="52"/>
      <c r="APZ15" s="52"/>
      <c r="AQA15" s="52"/>
      <c r="AQB15" s="52"/>
      <c r="AQC15" s="52"/>
      <c r="AQD15" s="52"/>
      <c r="AQE15" s="52"/>
      <c r="AQF15" s="52"/>
      <c r="AQG15" s="52"/>
      <c r="AQH15" s="52"/>
      <c r="AQI15" s="52"/>
      <c r="AQJ15" s="52"/>
      <c r="AQK15" s="52"/>
      <c r="AQL15" s="52"/>
      <c r="AQM15" s="52"/>
      <c r="AQN15" s="52"/>
      <c r="AQO15" s="52"/>
      <c r="AQP15" s="52"/>
      <c r="AQQ15" s="52"/>
      <c r="AQR15" s="52"/>
      <c r="AQS15" s="52"/>
      <c r="AQT15" s="52"/>
      <c r="AQU15" s="52"/>
      <c r="AQV15" s="52"/>
      <c r="AQW15" s="52"/>
      <c r="AQX15" s="52"/>
      <c r="AQY15" s="52"/>
      <c r="AQZ15" s="52"/>
      <c r="ARA15" s="52"/>
      <c r="ARB15" s="52"/>
      <c r="ARC15" s="52"/>
      <c r="ARD15" s="52"/>
      <c r="ARE15" s="52"/>
      <c r="ARF15" s="52"/>
      <c r="ARG15" s="52"/>
      <c r="ARH15" s="52"/>
      <c r="ARI15" s="52"/>
      <c r="ARJ15" s="52"/>
      <c r="ARK15" s="52"/>
      <c r="ARL15" s="52"/>
      <c r="ARM15" s="52"/>
      <c r="ARN15" s="52"/>
      <c r="ARO15" s="52"/>
      <c r="ARP15" s="52"/>
      <c r="ARQ15" s="52"/>
      <c r="ARR15" s="52"/>
      <c r="ARS15" s="52"/>
      <c r="ART15" s="52"/>
      <c r="ARU15" s="52"/>
      <c r="ARV15" s="52"/>
      <c r="ARW15" s="52"/>
      <c r="ARX15" s="52"/>
      <c r="ARY15" s="52"/>
      <c r="ARZ15" s="52"/>
      <c r="ASA15" s="52"/>
      <c r="ASB15" s="52"/>
      <c r="ASC15" s="52"/>
      <c r="ASD15" s="52"/>
      <c r="ASE15" s="52"/>
      <c r="ASF15" s="52"/>
      <c r="ASG15" s="52"/>
      <c r="ASH15" s="52"/>
      <c r="ASI15" s="52"/>
      <c r="ASJ15" s="52"/>
      <c r="ASK15" s="52"/>
      <c r="ASL15" s="52"/>
      <c r="ASM15" s="52"/>
      <c r="ASN15" s="52"/>
      <c r="ASO15" s="52"/>
      <c r="ASP15" s="52"/>
      <c r="ASQ15" s="52"/>
      <c r="ASR15" s="52"/>
      <c r="ASS15" s="52"/>
      <c r="AST15" s="52"/>
      <c r="ASU15" s="52"/>
      <c r="ASV15" s="52"/>
      <c r="ASW15" s="52"/>
      <c r="ASX15" s="52"/>
      <c r="ASY15" s="52"/>
      <c r="ASZ15" s="52"/>
      <c r="ATA15" s="52"/>
      <c r="ATB15" s="52"/>
      <c r="ATC15" s="52"/>
      <c r="ATD15" s="52"/>
      <c r="ATE15" s="52"/>
      <c r="ATF15" s="52"/>
      <c r="ATG15" s="52"/>
      <c r="ATH15" s="52"/>
      <c r="ATI15" s="52"/>
      <c r="ATJ15" s="52"/>
      <c r="ATK15" s="52"/>
      <c r="ATL15" s="52"/>
      <c r="ATM15" s="52"/>
      <c r="ATN15" s="52"/>
      <c r="ATO15" s="52"/>
      <c r="ATP15" s="52"/>
      <c r="ATQ15" s="52"/>
      <c r="ATR15" s="52"/>
      <c r="ATS15" s="52"/>
      <c r="ATT15" s="52"/>
      <c r="ATU15" s="52"/>
      <c r="ATV15" s="52"/>
      <c r="ATW15" s="52"/>
      <c r="ATX15" s="52"/>
      <c r="ATY15" s="52"/>
      <c r="ATZ15" s="52"/>
      <c r="AUA15" s="52"/>
      <c r="AUB15" s="52"/>
      <c r="AUC15" s="52"/>
      <c r="AUD15" s="52"/>
      <c r="AUE15" s="52"/>
      <c r="AUF15" s="52"/>
      <c r="AUG15" s="52"/>
      <c r="AUH15" s="52"/>
      <c r="AUI15" s="52"/>
      <c r="AUJ15" s="52"/>
      <c r="AUK15" s="52"/>
      <c r="AUL15" s="52"/>
      <c r="AUM15" s="52"/>
      <c r="AUN15" s="52"/>
      <c r="AUO15" s="52"/>
      <c r="AUP15" s="52"/>
      <c r="AUQ15" s="52"/>
      <c r="AUR15" s="52"/>
      <c r="AUS15" s="52"/>
      <c r="AUT15" s="52"/>
      <c r="AUU15" s="52"/>
      <c r="AUV15" s="52"/>
      <c r="AUW15" s="52"/>
      <c r="AUX15" s="52"/>
      <c r="AUY15" s="52"/>
      <c r="AUZ15" s="52"/>
      <c r="AVA15" s="52"/>
      <c r="AVB15" s="52"/>
      <c r="AVC15" s="52"/>
      <c r="AVD15" s="52"/>
      <c r="AVE15" s="52"/>
      <c r="AVF15" s="52"/>
      <c r="AVG15" s="52"/>
      <c r="AVH15" s="52"/>
      <c r="AVI15" s="52"/>
      <c r="AVJ15" s="52"/>
      <c r="AVK15" s="52"/>
      <c r="AVL15" s="52"/>
      <c r="AVM15" s="52"/>
      <c r="AVN15" s="52"/>
      <c r="AVO15" s="52"/>
      <c r="AVP15" s="52"/>
      <c r="AVQ15" s="52"/>
      <c r="AVR15" s="52"/>
      <c r="AVS15" s="52"/>
      <c r="AVT15" s="52"/>
      <c r="AVU15" s="52"/>
      <c r="AVV15" s="52"/>
      <c r="AVW15" s="52"/>
      <c r="AVX15" s="52"/>
      <c r="AVY15" s="52"/>
      <c r="AVZ15" s="52"/>
      <c r="AWA15" s="52"/>
      <c r="AWB15" s="52"/>
      <c r="AWC15" s="52"/>
      <c r="AWD15" s="52"/>
      <c r="AWE15" s="52"/>
      <c r="AWF15" s="52"/>
      <c r="AWG15" s="52"/>
      <c r="AWH15" s="52"/>
      <c r="AWI15" s="52"/>
      <c r="AWJ15" s="52"/>
      <c r="AWK15" s="52"/>
      <c r="AWL15" s="52"/>
      <c r="AWM15" s="52"/>
      <c r="AWN15" s="52"/>
      <c r="AWO15" s="52"/>
      <c r="AWP15" s="52"/>
      <c r="AWQ15" s="52"/>
      <c r="AWR15" s="52"/>
      <c r="AWS15" s="52"/>
      <c r="AWT15" s="52"/>
      <c r="AWU15" s="52"/>
      <c r="AWV15" s="52"/>
      <c r="AWW15" s="52"/>
      <c r="AWX15" s="52"/>
      <c r="AWY15" s="52"/>
      <c r="AWZ15" s="52"/>
      <c r="AXA15" s="52"/>
      <c r="AXB15" s="52"/>
      <c r="AXC15" s="52"/>
      <c r="AXD15" s="52"/>
      <c r="AXE15" s="52"/>
      <c r="AXF15" s="52"/>
      <c r="AXG15" s="52"/>
      <c r="AXH15" s="52"/>
      <c r="AXI15" s="52"/>
      <c r="AXJ15" s="52"/>
      <c r="AXK15" s="52"/>
      <c r="AXL15" s="52"/>
      <c r="AXM15" s="52"/>
      <c r="AXN15" s="52"/>
      <c r="AXO15" s="52"/>
      <c r="AXP15" s="52"/>
      <c r="AXQ15" s="52"/>
      <c r="AXR15" s="52"/>
      <c r="AXS15" s="52"/>
      <c r="AXT15" s="52"/>
      <c r="AXU15" s="52"/>
      <c r="AXV15" s="52"/>
      <c r="AXW15" s="52"/>
      <c r="AXX15" s="52"/>
      <c r="AXY15" s="52"/>
      <c r="AXZ15" s="52"/>
      <c r="AYA15" s="52"/>
      <c r="AYB15" s="52"/>
      <c r="AYC15" s="52"/>
      <c r="AYD15" s="52"/>
      <c r="AYE15" s="52"/>
      <c r="AYF15" s="52"/>
      <c r="AYG15" s="52"/>
      <c r="AYH15" s="52"/>
      <c r="AYI15" s="52"/>
      <c r="AYJ15" s="52"/>
      <c r="AYK15" s="52"/>
      <c r="AYL15" s="52"/>
      <c r="AYM15" s="52"/>
      <c r="AYN15" s="52"/>
      <c r="AYO15" s="52"/>
      <c r="AYP15" s="52"/>
      <c r="AYQ15" s="52"/>
      <c r="AYR15" s="52"/>
      <c r="AYS15" s="52"/>
      <c r="AYT15" s="52"/>
      <c r="AYU15" s="52"/>
      <c r="AYV15" s="52"/>
      <c r="AYW15" s="52"/>
      <c r="AYX15" s="52"/>
      <c r="AYY15" s="52"/>
      <c r="AYZ15" s="52"/>
      <c r="AZA15" s="52"/>
      <c r="AZB15" s="52"/>
      <c r="AZC15" s="52"/>
      <c r="AZD15" s="52"/>
      <c r="AZE15" s="52"/>
      <c r="AZF15" s="52"/>
      <c r="AZG15" s="52"/>
      <c r="AZH15" s="52"/>
      <c r="AZI15" s="52"/>
      <c r="AZJ15" s="52"/>
      <c r="AZK15" s="52"/>
      <c r="AZL15" s="52"/>
      <c r="AZM15" s="52"/>
      <c r="AZN15" s="52"/>
      <c r="AZO15" s="52"/>
      <c r="AZP15" s="52"/>
      <c r="AZQ15" s="52"/>
      <c r="AZR15" s="52"/>
      <c r="AZS15" s="52"/>
      <c r="AZT15" s="52"/>
      <c r="AZU15" s="52"/>
      <c r="AZV15" s="52"/>
      <c r="AZW15" s="52"/>
      <c r="AZX15" s="52"/>
      <c r="AZY15" s="52"/>
      <c r="AZZ15" s="52"/>
      <c r="BAA15" s="52"/>
      <c r="BAB15" s="52"/>
      <c r="BAC15" s="52"/>
      <c r="BAD15" s="52"/>
      <c r="BAE15" s="52"/>
      <c r="BAF15" s="52"/>
      <c r="BAG15" s="52"/>
      <c r="BAH15" s="52"/>
      <c r="BAI15" s="52"/>
      <c r="BAJ15" s="52"/>
      <c r="BAK15" s="52"/>
      <c r="BAL15" s="52"/>
      <c r="BAM15" s="52"/>
      <c r="BAN15" s="52"/>
      <c r="BAO15" s="52"/>
      <c r="BAP15" s="52"/>
      <c r="BAQ15" s="52"/>
      <c r="BAR15" s="52"/>
      <c r="BAS15" s="52"/>
      <c r="BAT15" s="52"/>
      <c r="BAU15" s="52"/>
      <c r="BAV15" s="52"/>
      <c r="BAW15" s="52"/>
      <c r="BAX15" s="52"/>
      <c r="BAY15" s="52"/>
      <c r="BAZ15" s="52"/>
      <c r="BBA15" s="52"/>
      <c r="BBB15" s="52"/>
      <c r="BBC15" s="52"/>
      <c r="BBD15" s="52"/>
      <c r="BBE15" s="52"/>
      <c r="BBF15" s="52"/>
      <c r="BBG15" s="52"/>
      <c r="BBH15" s="52"/>
      <c r="BBI15" s="52"/>
      <c r="BBJ15" s="52"/>
      <c r="BBK15" s="52"/>
      <c r="BBL15" s="52"/>
      <c r="BBM15" s="52"/>
      <c r="BBN15" s="52"/>
      <c r="BBO15" s="52"/>
      <c r="BBP15" s="52"/>
      <c r="BBQ15" s="52"/>
      <c r="BBR15" s="52"/>
      <c r="BBS15" s="52"/>
      <c r="BBT15" s="52"/>
      <c r="BBU15" s="52"/>
      <c r="BBV15" s="52"/>
      <c r="BBW15" s="52"/>
      <c r="BBX15" s="52"/>
      <c r="BBY15" s="52"/>
      <c r="BBZ15" s="52"/>
      <c r="BCA15" s="52"/>
      <c r="BCB15" s="52"/>
      <c r="BCC15" s="52"/>
      <c r="BCD15" s="52"/>
      <c r="BCE15" s="52"/>
      <c r="BCF15" s="52"/>
      <c r="BCG15" s="52"/>
      <c r="BCH15" s="52"/>
      <c r="BCI15" s="52"/>
      <c r="BCJ15" s="52"/>
      <c r="BCK15" s="52"/>
      <c r="BCL15" s="52"/>
      <c r="BCM15" s="52"/>
      <c r="BCN15" s="52"/>
      <c r="BCO15" s="52"/>
      <c r="BCP15" s="52"/>
      <c r="BCQ15" s="52"/>
      <c r="BCR15" s="52"/>
      <c r="BCS15" s="52"/>
      <c r="BCT15" s="52"/>
      <c r="BCU15" s="52"/>
      <c r="BCV15" s="52"/>
      <c r="BCW15" s="52"/>
      <c r="BCX15" s="52"/>
      <c r="BCY15" s="52"/>
      <c r="BCZ15" s="52"/>
      <c r="BDA15" s="52"/>
      <c r="BDB15" s="52"/>
      <c r="BDC15" s="52"/>
      <c r="BDD15" s="52"/>
      <c r="BDE15" s="52"/>
      <c r="BDF15" s="52"/>
      <c r="BDG15" s="52"/>
      <c r="BDH15" s="52"/>
      <c r="BDI15" s="52"/>
      <c r="BDJ15" s="52"/>
      <c r="BDK15" s="52"/>
      <c r="BDL15" s="52"/>
      <c r="BDM15" s="52"/>
      <c r="BDN15" s="52"/>
      <c r="BDO15" s="52"/>
      <c r="BDP15" s="52"/>
      <c r="BDQ15" s="52"/>
      <c r="BDR15" s="52"/>
      <c r="BDS15" s="52"/>
      <c r="BDT15" s="52"/>
      <c r="BDU15" s="52"/>
      <c r="BDV15" s="52"/>
      <c r="BDW15" s="52"/>
      <c r="BDX15" s="52"/>
      <c r="BDY15" s="52"/>
      <c r="BDZ15" s="52"/>
      <c r="BEA15" s="52"/>
      <c r="BEB15" s="52"/>
      <c r="BEC15" s="52"/>
      <c r="BED15" s="52"/>
      <c r="BEE15" s="52"/>
      <c r="BEF15" s="52"/>
      <c r="BEG15" s="52"/>
      <c r="BEH15" s="52"/>
      <c r="BEI15" s="52"/>
      <c r="BEJ15" s="52"/>
      <c r="BEK15" s="52"/>
      <c r="BEL15" s="52"/>
      <c r="BEM15" s="52"/>
      <c r="BEN15" s="52"/>
      <c r="BEO15" s="52"/>
      <c r="BEP15" s="52"/>
      <c r="BEQ15" s="52"/>
      <c r="BER15" s="52"/>
      <c r="BES15" s="52"/>
      <c r="BET15" s="52"/>
      <c r="BEU15" s="52"/>
      <c r="BEV15" s="52"/>
      <c r="BEW15" s="52"/>
      <c r="BEX15" s="52"/>
      <c r="BEY15" s="52"/>
      <c r="BEZ15" s="52"/>
      <c r="BFA15" s="52"/>
      <c r="BFB15" s="52"/>
      <c r="BFC15" s="52"/>
      <c r="BFD15" s="52"/>
      <c r="BFE15" s="52"/>
      <c r="BFF15" s="52"/>
      <c r="BFG15" s="52"/>
      <c r="BFH15" s="52"/>
      <c r="BFI15" s="52"/>
      <c r="BFJ15" s="52"/>
      <c r="BFK15" s="52"/>
      <c r="BFL15" s="52"/>
      <c r="BFM15" s="52"/>
      <c r="BFN15" s="52"/>
      <c r="BFO15" s="52"/>
      <c r="BFP15" s="52"/>
      <c r="BFQ15" s="52"/>
      <c r="BFR15" s="52"/>
      <c r="BFS15" s="52"/>
      <c r="BFT15" s="52"/>
      <c r="BFU15" s="52"/>
      <c r="BFV15" s="52"/>
      <c r="BFW15" s="52"/>
      <c r="BFX15" s="52"/>
      <c r="BFY15" s="52"/>
      <c r="BFZ15" s="52"/>
      <c r="BGA15" s="52"/>
      <c r="BGB15" s="52"/>
      <c r="BGC15" s="52"/>
      <c r="BGD15" s="52"/>
      <c r="BGE15" s="52"/>
      <c r="BGF15" s="52"/>
      <c r="BGG15" s="52"/>
      <c r="BGH15" s="52"/>
      <c r="BGI15" s="52"/>
      <c r="BGJ15" s="52"/>
      <c r="BGK15" s="52"/>
      <c r="BGL15" s="52"/>
      <c r="BGM15" s="52"/>
      <c r="BGN15" s="52"/>
      <c r="BGO15" s="52"/>
      <c r="BGP15" s="52"/>
      <c r="BGQ15" s="52"/>
      <c r="BGR15" s="52"/>
      <c r="BGS15" s="52"/>
      <c r="BGT15" s="52"/>
      <c r="BGU15" s="52"/>
      <c r="BGV15" s="52"/>
      <c r="BGW15" s="52"/>
      <c r="BGX15" s="52"/>
      <c r="BGY15" s="52"/>
      <c r="BGZ15" s="52"/>
      <c r="BHA15" s="52"/>
      <c r="BHB15" s="52"/>
      <c r="BHC15" s="52"/>
      <c r="BHD15" s="52"/>
      <c r="BHE15" s="52"/>
      <c r="BHF15" s="52"/>
      <c r="BHG15" s="52"/>
      <c r="BHH15" s="52"/>
      <c r="BHI15" s="52"/>
      <c r="BHJ15" s="52"/>
      <c r="BHK15" s="52"/>
      <c r="BHL15" s="52"/>
      <c r="BHM15" s="52"/>
      <c r="BHN15" s="52"/>
      <c r="BHO15" s="52"/>
      <c r="BHP15" s="52"/>
      <c r="BHQ15" s="52"/>
      <c r="BHR15" s="52"/>
      <c r="BHS15" s="52"/>
      <c r="BHT15" s="52"/>
      <c r="BHU15" s="52"/>
      <c r="BHV15" s="52"/>
      <c r="BHW15" s="52"/>
      <c r="BHX15" s="52"/>
      <c r="BHY15" s="52"/>
      <c r="BHZ15" s="52"/>
      <c r="BIA15" s="52"/>
      <c r="BIB15" s="52"/>
      <c r="BIC15" s="52"/>
      <c r="BID15" s="52"/>
      <c r="BIE15" s="52"/>
      <c r="BIF15" s="52"/>
      <c r="BIG15" s="52"/>
      <c r="BIH15" s="52"/>
      <c r="BII15" s="52"/>
      <c r="BIJ15" s="52"/>
      <c r="BIK15" s="52"/>
      <c r="BIL15" s="52"/>
      <c r="BIM15" s="52"/>
      <c r="BIN15" s="52"/>
      <c r="BIO15" s="52"/>
      <c r="BIP15" s="52"/>
      <c r="BIQ15" s="52"/>
      <c r="BIR15" s="52"/>
      <c r="BIS15" s="52"/>
      <c r="BIT15" s="52"/>
      <c r="BIU15" s="52"/>
      <c r="BIV15" s="52"/>
      <c r="BIW15" s="52"/>
      <c r="BIX15" s="52"/>
      <c r="BIY15" s="52"/>
      <c r="BIZ15" s="52"/>
      <c r="BJA15" s="52"/>
      <c r="BJB15" s="52"/>
      <c r="BJC15" s="52"/>
      <c r="BJD15" s="52"/>
      <c r="BJE15" s="52"/>
      <c r="BJF15" s="52"/>
      <c r="BJG15" s="52"/>
      <c r="BJH15" s="52"/>
      <c r="BJI15" s="52"/>
      <c r="BJJ15" s="52"/>
      <c r="BJK15" s="52"/>
      <c r="BJL15" s="52"/>
      <c r="BJM15" s="52"/>
      <c r="BJN15" s="52"/>
      <c r="BJO15" s="52"/>
      <c r="BJP15" s="52"/>
      <c r="BJQ15" s="52"/>
      <c r="BJR15" s="52"/>
      <c r="BJS15" s="52"/>
      <c r="BJT15" s="52"/>
      <c r="BJU15" s="52"/>
      <c r="BJV15" s="52"/>
      <c r="BJW15" s="52"/>
      <c r="BJX15" s="52"/>
      <c r="BJY15" s="52"/>
      <c r="BJZ15" s="52"/>
      <c r="BKA15" s="52"/>
      <c r="BKB15" s="52"/>
      <c r="BKC15" s="52"/>
      <c r="BKD15" s="52"/>
      <c r="BKE15" s="52"/>
      <c r="BKF15" s="52"/>
      <c r="BKG15" s="52"/>
      <c r="BKH15" s="52"/>
      <c r="BKI15" s="52"/>
      <c r="BKJ15" s="52"/>
      <c r="BKK15" s="52"/>
      <c r="BKL15" s="52"/>
      <c r="BKM15" s="52"/>
      <c r="BKN15" s="52"/>
      <c r="BKO15" s="52"/>
      <c r="BKP15" s="52"/>
      <c r="BKQ15" s="52"/>
      <c r="BKR15" s="52"/>
      <c r="BKS15" s="52"/>
      <c r="BKT15" s="52"/>
      <c r="BKU15" s="52"/>
      <c r="BKV15" s="52"/>
      <c r="BKW15" s="52"/>
      <c r="BKX15" s="52"/>
      <c r="BKY15" s="52"/>
      <c r="BKZ15" s="52"/>
      <c r="BLA15" s="52"/>
      <c r="BLB15" s="52"/>
      <c r="BLC15" s="52"/>
      <c r="BLD15" s="52"/>
      <c r="BLE15" s="52"/>
      <c r="BLF15" s="52"/>
      <c r="BLG15" s="52"/>
      <c r="BLH15" s="52"/>
      <c r="BLI15" s="52"/>
      <c r="BLJ15" s="52"/>
      <c r="BLK15" s="52"/>
      <c r="BLL15" s="52"/>
      <c r="BLM15" s="52"/>
      <c r="BLN15" s="52"/>
      <c r="BLO15" s="52"/>
      <c r="BLP15" s="52"/>
      <c r="BLQ15" s="52"/>
      <c r="BLR15" s="52"/>
      <c r="BLS15" s="52"/>
      <c r="BLT15" s="52"/>
      <c r="BLU15" s="52"/>
      <c r="BLV15" s="52"/>
      <c r="BLW15" s="52"/>
      <c r="BLX15" s="52"/>
      <c r="BLY15" s="52"/>
      <c r="BLZ15" s="52"/>
      <c r="BMA15" s="52"/>
      <c r="BMB15" s="52"/>
      <c r="BMC15" s="52"/>
      <c r="BMD15" s="52"/>
      <c r="BME15" s="52"/>
      <c r="BMF15" s="52"/>
      <c r="BMG15" s="52"/>
      <c r="BMH15" s="52"/>
      <c r="BMI15" s="52"/>
      <c r="BMJ15" s="52"/>
      <c r="BMK15" s="52"/>
      <c r="BML15" s="52"/>
      <c r="BMM15" s="52"/>
      <c r="BMN15" s="52"/>
      <c r="BMO15" s="52"/>
      <c r="BMP15" s="52"/>
      <c r="BMQ15" s="52"/>
      <c r="BMR15" s="52"/>
      <c r="BMS15" s="52"/>
      <c r="BMT15" s="52"/>
      <c r="BMU15" s="52"/>
      <c r="BMV15" s="52"/>
      <c r="BMW15" s="52"/>
      <c r="BMX15" s="52"/>
      <c r="BMY15" s="52"/>
      <c r="BMZ15" s="52"/>
      <c r="BNA15" s="52"/>
      <c r="BNB15" s="52"/>
      <c r="BNC15" s="52"/>
      <c r="BND15" s="52"/>
      <c r="BNE15" s="52"/>
      <c r="BNF15" s="52"/>
      <c r="BNG15" s="52"/>
      <c r="BNH15" s="52"/>
      <c r="BNI15" s="52"/>
      <c r="BNJ15" s="52"/>
      <c r="BNK15" s="52"/>
      <c r="BNL15" s="52"/>
      <c r="BNM15" s="52"/>
      <c r="BNN15" s="52"/>
      <c r="BNO15" s="52"/>
      <c r="BNP15" s="52"/>
      <c r="BNQ15" s="52"/>
      <c r="BNR15" s="52"/>
      <c r="BNS15" s="52"/>
      <c r="BNT15" s="52"/>
      <c r="BNU15" s="52"/>
      <c r="BNV15" s="52"/>
      <c r="BNW15" s="52"/>
      <c r="BNX15" s="52"/>
      <c r="BNY15" s="52"/>
      <c r="BNZ15" s="52"/>
      <c r="BOA15" s="52"/>
      <c r="BOB15" s="52"/>
      <c r="BOC15" s="52"/>
      <c r="BOD15" s="52"/>
      <c r="BOE15" s="52"/>
      <c r="BOF15" s="52"/>
      <c r="BOG15" s="52"/>
      <c r="BOH15" s="52"/>
      <c r="BOI15" s="52"/>
      <c r="BOJ15" s="52"/>
      <c r="BOK15" s="52"/>
      <c r="BOL15" s="52"/>
      <c r="BOM15" s="52"/>
      <c r="BON15" s="52"/>
      <c r="BOO15" s="52"/>
      <c r="BOP15" s="52"/>
      <c r="BOQ15" s="52"/>
      <c r="BOR15" s="52"/>
      <c r="BOS15" s="52"/>
      <c r="BOT15" s="52"/>
      <c r="BOU15" s="52"/>
      <c r="BOV15" s="52"/>
      <c r="BOW15" s="52"/>
      <c r="BOX15" s="52"/>
      <c r="BOY15" s="52"/>
      <c r="BOZ15" s="52"/>
      <c r="BPA15" s="52"/>
      <c r="BPB15" s="52"/>
      <c r="BPC15" s="52"/>
      <c r="BPD15" s="52"/>
      <c r="BPE15" s="52"/>
      <c r="BPF15" s="52"/>
      <c r="BPG15" s="52"/>
      <c r="BPH15" s="52"/>
      <c r="BPI15" s="52"/>
      <c r="BPJ15" s="52"/>
      <c r="BPK15" s="52"/>
      <c r="BPL15" s="52"/>
      <c r="BPM15" s="52"/>
      <c r="BPN15" s="52"/>
      <c r="BPO15" s="52"/>
      <c r="BPP15" s="52"/>
      <c r="BPQ15" s="52"/>
      <c r="BPR15" s="52"/>
      <c r="BPS15" s="52"/>
      <c r="BPT15" s="52"/>
      <c r="BPU15" s="52"/>
      <c r="BPV15" s="52"/>
      <c r="BPW15" s="52"/>
      <c r="BPX15" s="52"/>
      <c r="BPY15" s="52"/>
      <c r="BPZ15" s="52"/>
      <c r="BQA15" s="52"/>
      <c r="BQB15" s="52"/>
      <c r="BQC15" s="52"/>
      <c r="BQD15" s="52"/>
      <c r="BQE15" s="52"/>
      <c r="BQF15" s="52"/>
      <c r="BQG15" s="52"/>
      <c r="BQH15" s="52"/>
      <c r="BQI15" s="52"/>
      <c r="BQJ15" s="52"/>
      <c r="BQK15" s="52"/>
      <c r="BQL15" s="52"/>
      <c r="BQM15" s="52"/>
      <c r="BQN15" s="52"/>
      <c r="BQO15" s="52"/>
      <c r="BQP15" s="52"/>
      <c r="BQQ15" s="52"/>
      <c r="BQR15" s="52"/>
      <c r="BQS15" s="52"/>
      <c r="BQT15" s="52"/>
      <c r="BQU15" s="52"/>
      <c r="BQV15" s="52"/>
      <c r="BQW15" s="52"/>
      <c r="BQX15" s="52"/>
      <c r="BQY15" s="52"/>
      <c r="BQZ15" s="52"/>
      <c r="BRA15" s="52"/>
      <c r="BRB15" s="52"/>
      <c r="BRC15" s="52"/>
      <c r="BRD15" s="52"/>
      <c r="BRE15" s="52"/>
      <c r="BRF15" s="52"/>
      <c r="BRG15" s="52"/>
      <c r="BRH15" s="52"/>
      <c r="BRI15" s="52"/>
      <c r="BRJ15" s="52"/>
      <c r="BRK15" s="52"/>
      <c r="BRL15" s="52"/>
      <c r="BRM15" s="52"/>
      <c r="BRN15" s="52"/>
      <c r="BRO15" s="52"/>
      <c r="BRP15" s="52"/>
      <c r="BRQ15" s="52"/>
      <c r="BRR15" s="52"/>
      <c r="BRS15" s="52"/>
      <c r="BRT15" s="52"/>
      <c r="BRU15" s="52"/>
      <c r="BRV15" s="52"/>
      <c r="BRW15" s="52"/>
      <c r="BRX15" s="52"/>
      <c r="BRY15" s="52"/>
      <c r="BRZ15" s="52"/>
      <c r="BSA15" s="52"/>
      <c r="BSB15" s="52"/>
      <c r="BSC15" s="52"/>
      <c r="BSD15" s="52"/>
      <c r="BSE15" s="52"/>
      <c r="BSF15" s="52"/>
      <c r="BSG15" s="52"/>
      <c r="BSH15" s="52"/>
      <c r="BSI15" s="52"/>
      <c r="BSJ15" s="52"/>
      <c r="BSK15" s="52"/>
      <c r="BSL15" s="52"/>
      <c r="BSM15" s="52"/>
      <c r="BSN15" s="52"/>
      <c r="BSO15" s="52"/>
      <c r="BSP15" s="52"/>
      <c r="BSQ15" s="52"/>
      <c r="BSR15" s="52"/>
      <c r="BSS15" s="52"/>
      <c r="BST15" s="52"/>
      <c r="BSU15" s="52"/>
      <c r="BSV15" s="52"/>
      <c r="BSW15" s="52"/>
      <c r="BSX15" s="52"/>
      <c r="BSY15" s="52"/>
      <c r="BSZ15" s="52"/>
      <c r="BTA15" s="52"/>
      <c r="BTB15" s="52"/>
      <c r="BTC15" s="52"/>
      <c r="BTD15" s="52"/>
      <c r="BTE15" s="52"/>
      <c r="BTF15" s="52"/>
      <c r="BTG15" s="52"/>
      <c r="BTH15" s="52"/>
      <c r="BTI15" s="52"/>
      <c r="BTJ15" s="52"/>
      <c r="BTK15" s="52"/>
      <c r="BTL15" s="52"/>
      <c r="BTM15" s="52"/>
      <c r="BTN15" s="52"/>
      <c r="BTO15" s="52"/>
      <c r="BTP15" s="52"/>
      <c r="BTQ15" s="52"/>
      <c r="BTR15" s="52"/>
      <c r="BTS15" s="52"/>
      <c r="BTT15" s="52"/>
      <c r="BTU15" s="52"/>
      <c r="BTV15" s="52"/>
      <c r="BTW15" s="52"/>
      <c r="BTX15" s="52"/>
      <c r="BTY15" s="52"/>
      <c r="BTZ15" s="52"/>
      <c r="BUA15" s="52"/>
      <c r="BUB15" s="52"/>
      <c r="BUC15" s="52"/>
      <c r="BUD15" s="52"/>
      <c r="BUE15" s="52"/>
      <c r="BUF15" s="52"/>
      <c r="BUG15" s="52"/>
      <c r="BUH15" s="52"/>
      <c r="BUI15" s="52"/>
      <c r="BUJ15" s="52"/>
      <c r="BUK15" s="52"/>
      <c r="BUL15" s="52"/>
      <c r="BUM15" s="52"/>
      <c r="BUN15" s="52"/>
      <c r="BUO15" s="52"/>
      <c r="BUP15" s="52"/>
      <c r="BUQ15" s="52"/>
      <c r="BUR15" s="52"/>
      <c r="BUS15" s="52"/>
      <c r="BUT15" s="52"/>
      <c r="BUU15" s="52"/>
      <c r="BUV15" s="52"/>
      <c r="BUW15" s="52"/>
      <c r="BUX15" s="52"/>
      <c r="BUY15" s="52"/>
      <c r="BUZ15" s="52"/>
      <c r="BVA15" s="52"/>
      <c r="BVB15" s="52"/>
      <c r="BVC15" s="52"/>
      <c r="BVD15" s="52"/>
      <c r="BVE15" s="52"/>
      <c r="BVF15" s="52"/>
      <c r="BVG15" s="52"/>
      <c r="BVH15" s="52"/>
      <c r="BVI15" s="52"/>
      <c r="BVJ15" s="52"/>
      <c r="BVK15" s="52"/>
      <c r="BVL15" s="52"/>
      <c r="BVM15" s="52"/>
      <c r="BVN15" s="52"/>
      <c r="BVO15" s="52"/>
      <c r="BVP15" s="52"/>
      <c r="BVQ15" s="52"/>
      <c r="BVR15" s="52"/>
      <c r="BVS15" s="52"/>
      <c r="BVT15" s="52"/>
      <c r="BVU15" s="52"/>
      <c r="BVV15" s="52"/>
      <c r="BVW15" s="52"/>
      <c r="BVX15" s="52"/>
      <c r="BVY15" s="52"/>
      <c r="BVZ15" s="52"/>
      <c r="BWA15" s="52"/>
      <c r="BWB15" s="52"/>
      <c r="BWC15" s="52"/>
      <c r="BWD15" s="52"/>
      <c r="BWE15" s="52"/>
      <c r="BWF15" s="52"/>
      <c r="BWG15" s="52"/>
      <c r="BWH15" s="52"/>
      <c r="BWI15" s="52"/>
      <c r="BWJ15" s="52"/>
      <c r="BWK15" s="52"/>
      <c r="BWL15" s="52"/>
      <c r="BWM15" s="52"/>
      <c r="BWN15" s="52"/>
      <c r="BWO15" s="52"/>
      <c r="BWP15" s="52"/>
      <c r="BWQ15" s="52"/>
      <c r="BWR15" s="52"/>
      <c r="BWS15" s="52"/>
      <c r="BWT15" s="52"/>
      <c r="BWU15" s="52"/>
      <c r="BWV15" s="52"/>
      <c r="BWW15" s="52"/>
      <c r="BWX15" s="52"/>
      <c r="BWY15" s="52"/>
      <c r="BWZ15" s="52"/>
      <c r="BXA15" s="52"/>
      <c r="BXB15" s="52"/>
      <c r="BXC15" s="52"/>
      <c r="BXD15" s="52"/>
      <c r="BXE15" s="52"/>
      <c r="BXF15" s="52"/>
      <c r="BXG15" s="52"/>
      <c r="BXH15" s="52"/>
      <c r="BXI15" s="52"/>
      <c r="BXJ15" s="52"/>
      <c r="BXK15" s="52"/>
      <c r="BXL15" s="52"/>
      <c r="BXM15" s="52"/>
      <c r="BXN15" s="52"/>
      <c r="BXO15" s="52"/>
      <c r="BXP15" s="52"/>
      <c r="BXQ15" s="52"/>
      <c r="BXR15" s="52"/>
      <c r="BXS15" s="52"/>
      <c r="BXT15" s="52"/>
      <c r="BXU15" s="52"/>
      <c r="BXV15" s="52"/>
      <c r="BXW15" s="52"/>
      <c r="BXX15" s="52"/>
      <c r="BXY15" s="52"/>
      <c r="BXZ15" s="52"/>
      <c r="BYA15" s="52"/>
      <c r="BYB15" s="52"/>
      <c r="BYC15" s="52"/>
      <c r="BYD15" s="52"/>
      <c r="BYE15" s="52"/>
      <c r="BYF15" s="52"/>
      <c r="BYG15" s="52"/>
      <c r="BYH15" s="52"/>
      <c r="BYI15" s="52"/>
      <c r="BYJ15" s="52"/>
      <c r="BYK15" s="52"/>
      <c r="BYL15" s="52"/>
      <c r="BYM15" s="52"/>
      <c r="BYN15" s="52"/>
      <c r="BYO15" s="52"/>
      <c r="BYP15" s="52"/>
      <c r="BYQ15" s="52"/>
      <c r="BYR15" s="52"/>
      <c r="BYS15" s="52"/>
      <c r="BYT15" s="52"/>
      <c r="BYU15" s="52"/>
      <c r="BYV15" s="52"/>
      <c r="BYW15" s="52"/>
      <c r="BYX15" s="52"/>
      <c r="BYY15" s="52"/>
      <c r="BYZ15" s="52"/>
      <c r="BZA15" s="52"/>
      <c r="BZB15" s="52"/>
      <c r="BZC15" s="52"/>
      <c r="BZD15" s="52"/>
      <c r="BZE15" s="52"/>
      <c r="BZF15" s="52"/>
      <c r="BZG15" s="52"/>
      <c r="BZH15" s="52"/>
      <c r="BZI15" s="52"/>
      <c r="BZJ15" s="52"/>
      <c r="BZK15" s="52"/>
      <c r="BZL15" s="52"/>
      <c r="BZM15" s="52"/>
      <c r="BZN15" s="52"/>
      <c r="BZO15" s="52"/>
      <c r="BZP15" s="52"/>
      <c r="BZQ15" s="52"/>
      <c r="BZR15" s="52"/>
      <c r="BZS15" s="52"/>
      <c r="BZT15" s="52"/>
      <c r="BZU15" s="52"/>
      <c r="BZV15" s="52"/>
      <c r="BZW15" s="52"/>
      <c r="BZX15" s="52"/>
      <c r="BZY15" s="52"/>
      <c r="BZZ15" s="52"/>
      <c r="CAA15" s="52"/>
      <c r="CAB15" s="52"/>
      <c r="CAC15" s="52"/>
      <c r="CAD15" s="52"/>
      <c r="CAE15" s="52"/>
      <c r="CAF15" s="52"/>
      <c r="CAG15" s="52"/>
      <c r="CAH15" s="52"/>
      <c r="CAI15" s="52"/>
      <c r="CAJ15" s="52"/>
      <c r="CAK15" s="52"/>
      <c r="CAL15" s="52"/>
      <c r="CAM15" s="52"/>
      <c r="CAN15" s="52"/>
      <c r="CAO15" s="52"/>
      <c r="CAP15" s="52"/>
      <c r="CAQ15" s="52"/>
      <c r="CAR15" s="52"/>
      <c r="CAS15" s="52"/>
      <c r="CAT15" s="52"/>
      <c r="CAU15" s="52"/>
      <c r="CAV15" s="52"/>
      <c r="CAW15" s="52"/>
      <c r="CAX15" s="52"/>
      <c r="CAY15" s="52"/>
      <c r="CAZ15" s="52"/>
      <c r="CBA15" s="52"/>
      <c r="CBB15" s="52"/>
      <c r="CBC15" s="52"/>
      <c r="CBD15" s="52"/>
      <c r="CBE15" s="52"/>
      <c r="CBF15" s="52"/>
      <c r="CBG15" s="52"/>
      <c r="CBH15" s="52"/>
      <c r="CBI15" s="52"/>
      <c r="CBJ15" s="52"/>
      <c r="CBK15" s="52"/>
      <c r="CBL15" s="52"/>
      <c r="CBM15" s="52"/>
      <c r="CBN15" s="52"/>
      <c r="CBO15" s="52"/>
      <c r="CBP15" s="52"/>
      <c r="CBQ15" s="52"/>
      <c r="CBR15" s="52"/>
      <c r="CBS15" s="52"/>
      <c r="CBT15" s="52"/>
      <c r="CBU15" s="52"/>
      <c r="CBV15" s="52"/>
      <c r="CBW15" s="52"/>
      <c r="CBX15" s="52"/>
      <c r="CBY15" s="52"/>
      <c r="CBZ15" s="52"/>
      <c r="CCA15" s="52"/>
      <c r="CCB15" s="52"/>
      <c r="CCC15" s="52"/>
      <c r="CCD15" s="52"/>
      <c r="CCE15" s="52"/>
      <c r="CCF15" s="52"/>
      <c r="CCG15" s="52"/>
      <c r="CCH15" s="52"/>
      <c r="CCI15" s="52"/>
      <c r="CCJ15" s="52"/>
      <c r="CCK15" s="52"/>
      <c r="CCL15" s="52"/>
      <c r="CCM15" s="52"/>
      <c r="CCN15" s="52"/>
      <c r="CCO15" s="52"/>
      <c r="CCP15" s="52"/>
      <c r="CCQ15" s="52"/>
      <c r="CCR15" s="52"/>
      <c r="CCS15" s="52"/>
      <c r="CCT15" s="52"/>
      <c r="CCU15" s="52"/>
      <c r="CCV15" s="52"/>
      <c r="CCW15" s="52"/>
      <c r="CCX15" s="52"/>
      <c r="CCY15" s="52"/>
      <c r="CCZ15" s="52"/>
      <c r="CDA15" s="52"/>
      <c r="CDB15" s="52"/>
      <c r="CDC15" s="52"/>
      <c r="CDD15" s="52"/>
      <c r="CDE15" s="52"/>
      <c r="CDF15" s="52"/>
      <c r="CDG15" s="52"/>
      <c r="CDH15" s="52"/>
      <c r="CDI15" s="52"/>
      <c r="CDJ15" s="52"/>
      <c r="CDK15" s="52"/>
      <c r="CDL15" s="52"/>
      <c r="CDM15" s="52"/>
      <c r="CDN15" s="52"/>
      <c r="CDO15" s="52"/>
      <c r="CDP15" s="52"/>
      <c r="CDQ15" s="52"/>
      <c r="CDR15" s="52"/>
      <c r="CDS15" s="52"/>
      <c r="CDT15" s="52"/>
      <c r="CDU15" s="52"/>
      <c r="CDV15" s="52"/>
      <c r="CDW15" s="52"/>
      <c r="CDX15" s="52"/>
      <c r="CDY15" s="52"/>
      <c r="CDZ15" s="52"/>
      <c r="CEA15" s="52"/>
      <c r="CEB15" s="52"/>
      <c r="CEC15" s="52"/>
      <c r="CED15" s="52"/>
      <c r="CEE15" s="52"/>
      <c r="CEF15" s="52"/>
      <c r="CEG15" s="52"/>
      <c r="CEH15" s="52"/>
      <c r="CEI15" s="52"/>
      <c r="CEJ15" s="52"/>
      <c r="CEK15" s="52"/>
      <c r="CEL15" s="52"/>
      <c r="CEM15" s="52"/>
      <c r="CEN15" s="52"/>
      <c r="CEO15" s="52"/>
      <c r="CEP15" s="52"/>
      <c r="CEQ15" s="52"/>
      <c r="CER15" s="52"/>
      <c r="CES15" s="52"/>
      <c r="CET15" s="52"/>
      <c r="CEU15" s="52"/>
      <c r="CEV15" s="52"/>
      <c r="CEW15" s="52"/>
      <c r="CEX15" s="52"/>
      <c r="CEY15" s="52"/>
      <c r="CEZ15" s="52"/>
      <c r="CFA15" s="52"/>
      <c r="CFB15" s="52"/>
      <c r="CFC15" s="52"/>
      <c r="CFD15" s="52"/>
      <c r="CFE15" s="52"/>
      <c r="CFF15" s="52"/>
      <c r="CFG15" s="52"/>
      <c r="CFH15" s="52"/>
      <c r="CFI15" s="52"/>
      <c r="CFJ15" s="52"/>
      <c r="CFK15" s="52"/>
      <c r="CFL15" s="52"/>
      <c r="CFM15" s="52"/>
      <c r="CFN15" s="52"/>
      <c r="CFO15" s="52"/>
      <c r="CFP15" s="52"/>
      <c r="CFQ15" s="52"/>
      <c r="CFR15" s="52"/>
      <c r="CFS15" s="52"/>
      <c r="CFT15" s="52"/>
      <c r="CFU15" s="52"/>
      <c r="CFV15" s="52"/>
      <c r="CFW15" s="52"/>
      <c r="CFX15" s="52"/>
      <c r="CFY15" s="52"/>
      <c r="CFZ15" s="52"/>
      <c r="CGA15" s="52"/>
      <c r="CGB15" s="52"/>
      <c r="CGC15" s="52"/>
      <c r="CGD15" s="52"/>
      <c r="CGE15" s="52"/>
      <c r="CGF15" s="52"/>
      <c r="CGG15" s="52"/>
      <c r="CGH15" s="52"/>
      <c r="CGI15" s="52"/>
      <c r="CGJ15" s="52"/>
      <c r="CGK15" s="52"/>
      <c r="CGL15" s="52"/>
      <c r="CGM15" s="52"/>
      <c r="CGN15" s="52"/>
      <c r="CGO15" s="52"/>
      <c r="CGP15" s="52"/>
      <c r="CGQ15" s="52"/>
      <c r="CGR15" s="52"/>
      <c r="CGS15" s="52"/>
      <c r="CGT15" s="52"/>
      <c r="CGU15" s="52"/>
      <c r="CGV15" s="52"/>
      <c r="CGW15" s="52"/>
      <c r="CGX15" s="52"/>
      <c r="CGY15" s="52"/>
      <c r="CGZ15" s="52"/>
      <c r="CHA15" s="52"/>
      <c r="CHB15" s="52"/>
      <c r="CHC15" s="52"/>
      <c r="CHD15" s="52"/>
      <c r="CHE15" s="52"/>
      <c r="CHF15" s="52"/>
      <c r="CHG15" s="52"/>
      <c r="CHH15" s="52"/>
      <c r="CHI15" s="52"/>
      <c r="CHJ15" s="52"/>
      <c r="CHK15" s="52"/>
      <c r="CHL15" s="52"/>
      <c r="CHM15" s="52"/>
      <c r="CHN15" s="52"/>
      <c r="CHO15" s="52"/>
      <c r="CHP15" s="52"/>
      <c r="CHQ15" s="52"/>
      <c r="CHR15" s="52"/>
      <c r="CHS15" s="52"/>
      <c r="CHT15" s="52"/>
      <c r="CHU15" s="52"/>
      <c r="CHV15" s="52"/>
      <c r="CHW15" s="52"/>
      <c r="CHX15" s="52"/>
      <c r="CHY15" s="52"/>
      <c r="CHZ15" s="52"/>
      <c r="CIA15" s="52"/>
      <c r="CIB15" s="52"/>
      <c r="CIC15" s="52"/>
      <c r="CID15" s="52"/>
      <c r="CIE15" s="52"/>
      <c r="CIF15" s="52"/>
      <c r="CIG15" s="52"/>
      <c r="CIH15" s="52"/>
      <c r="CII15" s="52"/>
      <c r="CIJ15" s="52"/>
      <c r="CIK15" s="52"/>
      <c r="CIL15" s="52"/>
      <c r="CIM15" s="52"/>
      <c r="CIN15" s="52"/>
      <c r="CIO15" s="52"/>
      <c r="CIP15" s="52"/>
      <c r="CIQ15" s="52"/>
      <c r="CIR15" s="52"/>
      <c r="CIS15" s="52"/>
      <c r="CIT15" s="52"/>
      <c r="CIU15" s="52"/>
      <c r="CIV15" s="52"/>
      <c r="CIW15" s="52"/>
      <c r="CIX15" s="52"/>
      <c r="CIY15" s="52"/>
      <c r="CIZ15" s="52"/>
      <c r="CJA15" s="52"/>
      <c r="CJB15" s="52"/>
      <c r="CJC15" s="52"/>
      <c r="CJD15" s="52"/>
      <c r="CJE15" s="52"/>
      <c r="CJF15" s="52"/>
      <c r="CJG15" s="52"/>
      <c r="CJH15" s="52"/>
      <c r="CJI15" s="52"/>
      <c r="CJJ15" s="52"/>
      <c r="CJK15" s="52"/>
      <c r="CJL15" s="52"/>
      <c r="CJM15" s="52"/>
      <c r="CJN15" s="52"/>
      <c r="CJO15" s="52"/>
      <c r="CJP15" s="52"/>
      <c r="CJQ15" s="52"/>
      <c r="CJR15" s="52"/>
      <c r="CJS15" s="52"/>
      <c r="CJT15" s="52"/>
      <c r="CJU15" s="52"/>
      <c r="CJV15" s="52"/>
      <c r="CJW15" s="52"/>
      <c r="CJX15" s="52"/>
      <c r="CJY15" s="52"/>
      <c r="CJZ15" s="52"/>
      <c r="CKA15" s="52"/>
      <c r="CKB15" s="52"/>
      <c r="CKC15" s="52"/>
      <c r="CKD15" s="52"/>
      <c r="CKE15" s="52"/>
      <c r="CKF15" s="52"/>
      <c r="CKG15" s="52"/>
      <c r="CKH15" s="52"/>
      <c r="CKI15" s="52"/>
      <c r="CKJ15" s="52"/>
      <c r="CKK15" s="52"/>
      <c r="CKL15" s="52"/>
      <c r="CKM15" s="52"/>
      <c r="CKN15" s="52"/>
      <c r="CKO15" s="52"/>
      <c r="CKP15" s="52"/>
      <c r="CKQ15" s="52"/>
      <c r="CKR15" s="52"/>
      <c r="CKS15" s="52"/>
      <c r="CKT15" s="52"/>
      <c r="CKU15" s="52"/>
      <c r="CKV15" s="52"/>
      <c r="CKW15" s="52"/>
      <c r="CKX15" s="52"/>
      <c r="CKY15" s="52"/>
      <c r="CKZ15" s="52"/>
      <c r="CLA15" s="52"/>
      <c r="CLB15" s="52"/>
      <c r="CLC15" s="52"/>
      <c r="CLD15" s="52"/>
      <c r="CLE15" s="52"/>
      <c r="CLF15" s="52"/>
      <c r="CLG15" s="52"/>
      <c r="CLH15" s="52"/>
      <c r="CLI15" s="52"/>
      <c r="CLJ15" s="52"/>
      <c r="CLK15" s="52"/>
      <c r="CLL15" s="52"/>
      <c r="CLM15" s="52"/>
      <c r="CLN15" s="52"/>
      <c r="CLO15" s="52"/>
      <c r="CLP15" s="52"/>
      <c r="CLQ15" s="52"/>
      <c r="CLR15" s="52"/>
      <c r="CLS15" s="52"/>
      <c r="CLT15" s="52"/>
      <c r="CLU15" s="52"/>
      <c r="CLV15" s="52"/>
      <c r="CLW15" s="52"/>
      <c r="CLX15" s="52"/>
      <c r="CLY15" s="52"/>
      <c r="CLZ15" s="52"/>
      <c r="CMA15" s="52"/>
      <c r="CMB15" s="52"/>
      <c r="CMC15" s="52"/>
      <c r="CMD15" s="52"/>
      <c r="CME15" s="52"/>
      <c r="CMF15" s="52"/>
      <c r="CMG15" s="52"/>
      <c r="CMH15" s="52"/>
      <c r="CMI15" s="52"/>
      <c r="CMJ15" s="52"/>
      <c r="CMK15" s="52"/>
      <c r="CML15" s="52"/>
      <c r="CMM15" s="52"/>
      <c r="CMN15" s="52"/>
      <c r="CMO15" s="52"/>
      <c r="CMP15" s="52"/>
      <c r="CMQ15" s="52"/>
      <c r="CMR15" s="52"/>
      <c r="CMS15" s="52"/>
      <c r="CMT15" s="52"/>
      <c r="CMU15" s="52"/>
      <c r="CMV15" s="52"/>
      <c r="CMW15" s="52"/>
      <c r="CMX15" s="52"/>
      <c r="CMY15" s="52"/>
      <c r="CMZ15" s="52"/>
      <c r="CNA15" s="52"/>
      <c r="CNB15" s="52"/>
      <c r="CNC15" s="52"/>
      <c r="CND15" s="52"/>
      <c r="CNE15" s="52"/>
      <c r="CNF15" s="52"/>
      <c r="CNG15" s="52"/>
      <c r="CNH15" s="52"/>
      <c r="CNI15" s="52"/>
      <c r="CNJ15" s="52"/>
      <c r="CNK15" s="52"/>
      <c r="CNL15" s="52"/>
      <c r="CNM15" s="52"/>
      <c r="CNN15" s="52"/>
      <c r="CNO15" s="52"/>
      <c r="CNP15" s="52"/>
      <c r="CNQ15" s="52"/>
      <c r="CNR15" s="52"/>
      <c r="CNS15" s="52"/>
      <c r="CNT15" s="52"/>
      <c r="CNU15" s="52"/>
      <c r="CNV15" s="52"/>
      <c r="CNW15" s="52"/>
      <c r="CNX15" s="52"/>
      <c r="CNY15" s="52"/>
      <c r="CNZ15" s="52"/>
      <c r="COA15" s="52"/>
      <c r="COB15" s="52"/>
      <c r="COC15" s="52"/>
      <c r="COD15" s="52"/>
      <c r="COE15" s="52"/>
      <c r="COF15" s="52"/>
      <c r="COG15" s="52"/>
      <c r="COH15" s="52"/>
      <c r="COI15" s="52"/>
      <c r="COJ15" s="52"/>
      <c r="COK15" s="52"/>
      <c r="COL15" s="52"/>
      <c r="COM15" s="52"/>
      <c r="CON15" s="52"/>
      <c r="COO15" s="52"/>
      <c r="COP15" s="52"/>
      <c r="COQ15" s="52"/>
      <c r="COR15" s="52"/>
      <c r="COS15" s="52"/>
      <c r="COT15" s="52"/>
      <c r="COU15" s="52"/>
      <c r="COV15" s="52"/>
      <c r="COW15" s="52"/>
      <c r="COX15" s="52"/>
      <c r="COY15" s="52"/>
      <c r="COZ15" s="52"/>
      <c r="CPA15" s="52"/>
      <c r="CPB15" s="52"/>
      <c r="CPC15" s="52"/>
      <c r="CPD15" s="52"/>
      <c r="CPE15" s="52"/>
      <c r="CPF15" s="52"/>
      <c r="CPG15" s="52"/>
      <c r="CPH15" s="52"/>
      <c r="CPI15" s="52"/>
      <c r="CPJ15" s="52"/>
      <c r="CPK15" s="52"/>
      <c r="CPL15" s="52"/>
      <c r="CPM15" s="52"/>
      <c r="CPN15" s="52"/>
      <c r="CPO15" s="52"/>
      <c r="CPP15" s="52"/>
      <c r="CPQ15" s="52"/>
      <c r="CPR15" s="52"/>
      <c r="CPS15" s="52"/>
      <c r="CPT15" s="52"/>
      <c r="CPU15" s="52"/>
      <c r="CPV15" s="52"/>
      <c r="CPW15" s="52"/>
      <c r="CPX15" s="52"/>
      <c r="CPY15" s="52"/>
      <c r="CPZ15" s="52"/>
      <c r="CQA15" s="52"/>
      <c r="CQB15" s="52"/>
      <c r="CQC15" s="52"/>
      <c r="CQD15" s="52"/>
      <c r="CQE15" s="52"/>
      <c r="CQF15" s="52"/>
      <c r="CQG15" s="52"/>
      <c r="CQH15" s="52"/>
      <c r="CQI15" s="52"/>
      <c r="CQJ15" s="52"/>
      <c r="CQK15" s="52"/>
      <c r="CQL15" s="52"/>
      <c r="CQM15" s="52"/>
      <c r="CQN15" s="52"/>
      <c r="CQO15" s="52"/>
      <c r="CQP15" s="52"/>
      <c r="CQQ15" s="52"/>
      <c r="CQR15" s="52"/>
      <c r="CQS15" s="52"/>
      <c r="CQT15" s="52"/>
      <c r="CQU15" s="52"/>
      <c r="CQV15" s="52"/>
      <c r="CQW15" s="52"/>
      <c r="CQX15" s="52"/>
      <c r="CQY15" s="52"/>
      <c r="CQZ15" s="52"/>
      <c r="CRA15" s="52"/>
      <c r="CRB15" s="52"/>
      <c r="CRC15" s="52"/>
      <c r="CRD15" s="52"/>
      <c r="CRE15" s="52"/>
      <c r="CRF15" s="52"/>
      <c r="CRG15" s="52"/>
      <c r="CRH15" s="52"/>
      <c r="CRI15" s="52"/>
      <c r="CRJ15" s="52"/>
      <c r="CRK15" s="52"/>
      <c r="CRL15" s="52"/>
      <c r="CRM15" s="52"/>
      <c r="CRN15" s="52"/>
      <c r="CRO15" s="52"/>
      <c r="CRP15" s="52"/>
      <c r="CRQ15" s="52"/>
      <c r="CRR15" s="52"/>
      <c r="CRS15" s="52"/>
      <c r="CRT15" s="52"/>
      <c r="CRU15" s="52"/>
      <c r="CRV15" s="52"/>
      <c r="CRW15" s="52"/>
      <c r="CRX15" s="52"/>
      <c r="CRY15" s="52"/>
      <c r="CRZ15" s="52"/>
      <c r="CSA15" s="52"/>
      <c r="CSB15" s="52"/>
      <c r="CSC15" s="52"/>
      <c r="CSD15" s="52"/>
      <c r="CSE15" s="52"/>
      <c r="CSF15" s="52"/>
      <c r="CSG15" s="52"/>
      <c r="CSH15" s="52"/>
      <c r="CSI15" s="52"/>
      <c r="CSJ15" s="52"/>
      <c r="CSK15" s="52"/>
      <c r="CSL15" s="52"/>
      <c r="CSM15" s="52"/>
      <c r="CSN15" s="52"/>
      <c r="CSO15" s="52"/>
      <c r="CSP15" s="52"/>
      <c r="CSQ15" s="52"/>
      <c r="CSR15" s="52"/>
      <c r="CSS15" s="52"/>
      <c r="CST15" s="52"/>
      <c r="CSU15" s="52"/>
      <c r="CSV15" s="52"/>
      <c r="CSW15" s="52"/>
      <c r="CSX15" s="52"/>
      <c r="CSY15" s="52"/>
      <c r="CSZ15" s="52"/>
      <c r="CTA15" s="52"/>
      <c r="CTB15" s="52"/>
      <c r="CTC15" s="52"/>
      <c r="CTD15" s="52"/>
      <c r="CTE15" s="52"/>
      <c r="CTF15" s="52"/>
      <c r="CTG15" s="52"/>
      <c r="CTH15" s="52"/>
      <c r="CTI15" s="52"/>
      <c r="CTJ15" s="52"/>
      <c r="CTK15" s="52"/>
      <c r="CTL15" s="52"/>
      <c r="CTM15" s="52"/>
      <c r="CTN15" s="52"/>
      <c r="CTO15" s="52"/>
      <c r="CTP15" s="52"/>
      <c r="CTQ15" s="52"/>
      <c r="CTR15" s="52"/>
      <c r="CTS15" s="52"/>
      <c r="CTT15" s="52"/>
      <c r="CTU15" s="52"/>
      <c r="CTV15" s="52"/>
      <c r="CTW15" s="52"/>
      <c r="CTX15" s="52"/>
      <c r="CTY15" s="52"/>
      <c r="CTZ15" s="52"/>
      <c r="CUA15" s="52"/>
      <c r="CUB15" s="52"/>
      <c r="CUC15" s="52"/>
      <c r="CUD15" s="52"/>
      <c r="CUE15" s="52"/>
      <c r="CUF15" s="52"/>
      <c r="CUG15" s="52"/>
      <c r="CUH15" s="52"/>
      <c r="CUI15" s="52"/>
      <c r="CUJ15" s="52"/>
      <c r="CUK15" s="52"/>
      <c r="CUL15" s="52"/>
      <c r="CUM15" s="52"/>
      <c r="CUN15" s="52"/>
      <c r="CUO15" s="52"/>
      <c r="CUP15" s="52"/>
      <c r="CUQ15" s="52"/>
      <c r="CUR15" s="52"/>
      <c r="CUS15" s="52"/>
      <c r="CUT15" s="52"/>
      <c r="CUU15" s="52"/>
      <c r="CUV15" s="52"/>
      <c r="CUW15" s="52"/>
      <c r="CUX15" s="52"/>
      <c r="CUY15" s="52"/>
      <c r="CUZ15" s="52"/>
      <c r="CVA15" s="52"/>
      <c r="CVB15" s="52"/>
      <c r="CVC15" s="52"/>
      <c r="CVD15" s="52"/>
      <c r="CVE15" s="52"/>
      <c r="CVF15" s="52"/>
      <c r="CVG15" s="52"/>
      <c r="CVH15" s="52"/>
      <c r="CVI15" s="52"/>
      <c r="CVJ15" s="52"/>
      <c r="CVK15" s="52"/>
      <c r="CVL15" s="52"/>
      <c r="CVM15" s="52"/>
      <c r="CVN15" s="52"/>
      <c r="CVO15" s="52"/>
      <c r="CVP15" s="52"/>
      <c r="CVQ15" s="52"/>
      <c r="CVR15" s="52"/>
      <c r="CVS15" s="52"/>
      <c r="CVT15" s="52"/>
      <c r="CVU15" s="52"/>
      <c r="CVV15" s="52"/>
      <c r="CVW15" s="52"/>
      <c r="CVX15" s="52"/>
      <c r="CVY15" s="52"/>
      <c r="CVZ15" s="52"/>
      <c r="CWA15" s="52"/>
      <c r="CWB15" s="52"/>
      <c r="CWC15" s="52"/>
      <c r="CWD15" s="52"/>
      <c r="CWE15" s="52"/>
      <c r="CWF15" s="52"/>
      <c r="CWG15" s="52"/>
      <c r="CWH15" s="52"/>
      <c r="CWI15" s="52"/>
      <c r="CWJ15" s="52"/>
      <c r="CWK15" s="52"/>
      <c r="CWL15" s="52"/>
      <c r="CWM15" s="52"/>
      <c r="CWN15" s="52"/>
      <c r="CWO15" s="52"/>
      <c r="CWP15" s="52"/>
      <c r="CWQ15" s="52"/>
      <c r="CWR15" s="52"/>
      <c r="CWS15" s="52"/>
      <c r="CWT15" s="52"/>
      <c r="CWU15" s="52"/>
      <c r="CWV15" s="52"/>
      <c r="CWW15" s="52"/>
      <c r="CWX15" s="52"/>
      <c r="CWY15" s="52"/>
      <c r="CWZ15" s="52"/>
      <c r="CXA15" s="52"/>
      <c r="CXB15" s="52"/>
      <c r="CXC15" s="52"/>
      <c r="CXD15" s="52"/>
      <c r="CXE15" s="52"/>
      <c r="CXF15" s="52"/>
      <c r="CXG15" s="52"/>
      <c r="CXH15" s="52"/>
      <c r="CXI15" s="52"/>
      <c r="CXJ15" s="52"/>
      <c r="CXK15" s="52"/>
      <c r="CXL15" s="52"/>
      <c r="CXM15" s="52"/>
      <c r="CXN15" s="52"/>
      <c r="CXO15" s="52"/>
      <c r="CXP15" s="52"/>
      <c r="CXQ15" s="52"/>
      <c r="CXR15" s="52"/>
      <c r="CXS15" s="52"/>
      <c r="CXT15" s="52"/>
      <c r="CXU15" s="52"/>
      <c r="CXV15" s="52"/>
      <c r="CXW15" s="52"/>
      <c r="CXX15" s="52"/>
      <c r="CXY15" s="52"/>
      <c r="CXZ15" s="52"/>
      <c r="CYA15" s="52"/>
      <c r="CYB15" s="52"/>
      <c r="CYC15" s="52"/>
      <c r="CYD15" s="52"/>
      <c r="CYE15" s="52"/>
      <c r="CYF15" s="52"/>
      <c r="CYG15" s="52"/>
      <c r="CYH15" s="52"/>
      <c r="CYI15" s="52"/>
      <c r="CYJ15" s="52"/>
      <c r="CYK15" s="52"/>
      <c r="CYL15" s="52"/>
      <c r="CYM15" s="52"/>
      <c r="CYN15" s="52"/>
      <c r="CYO15" s="52"/>
      <c r="CYP15" s="52"/>
      <c r="CYQ15" s="52"/>
      <c r="CYR15" s="52"/>
      <c r="CYS15" s="52"/>
      <c r="CYT15" s="52"/>
      <c r="CYU15" s="52"/>
      <c r="CYV15" s="52"/>
      <c r="CYW15" s="52"/>
      <c r="CYX15" s="52"/>
      <c r="CYY15" s="52"/>
      <c r="CYZ15" s="52"/>
      <c r="CZA15" s="52"/>
      <c r="CZB15" s="52"/>
      <c r="CZC15" s="52"/>
      <c r="CZD15" s="52"/>
      <c r="CZE15" s="52"/>
      <c r="CZF15" s="52"/>
      <c r="CZG15" s="52"/>
      <c r="CZH15" s="52"/>
      <c r="CZI15" s="52"/>
      <c r="CZJ15" s="52"/>
      <c r="CZK15" s="52"/>
      <c r="CZL15" s="52"/>
      <c r="CZM15" s="52"/>
      <c r="CZN15" s="52"/>
      <c r="CZO15" s="52"/>
      <c r="CZP15" s="52"/>
      <c r="CZQ15" s="52"/>
      <c r="CZR15" s="52"/>
      <c r="CZS15" s="52"/>
      <c r="CZT15" s="52"/>
      <c r="CZU15" s="52"/>
      <c r="CZV15" s="52"/>
      <c r="CZW15" s="52"/>
      <c r="CZX15" s="52"/>
      <c r="CZY15" s="52"/>
      <c r="CZZ15" s="52"/>
      <c r="DAA15" s="52"/>
      <c r="DAB15" s="52"/>
      <c r="DAC15" s="52"/>
      <c r="DAD15" s="52"/>
      <c r="DAE15" s="52"/>
      <c r="DAF15" s="52"/>
      <c r="DAG15" s="52"/>
      <c r="DAH15" s="52"/>
      <c r="DAI15" s="52"/>
      <c r="DAJ15" s="52"/>
      <c r="DAK15" s="52"/>
      <c r="DAL15" s="52"/>
      <c r="DAM15" s="52"/>
      <c r="DAN15" s="52"/>
      <c r="DAO15" s="52"/>
      <c r="DAP15" s="52"/>
      <c r="DAQ15" s="52"/>
      <c r="DAR15" s="52"/>
      <c r="DAS15" s="52"/>
      <c r="DAT15" s="52"/>
      <c r="DAU15" s="52"/>
      <c r="DAV15" s="52"/>
      <c r="DAW15" s="52"/>
      <c r="DAX15" s="52"/>
      <c r="DAY15" s="52"/>
      <c r="DAZ15" s="52"/>
      <c r="DBA15" s="52"/>
      <c r="DBB15" s="52"/>
      <c r="DBC15" s="52"/>
      <c r="DBD15" s="52"/>
      <c r="DBE15" s="52"/>
      <c r="DBF15" s="52"/>
      <c r="DBG15" s="52"/>
      <c r="DBH15" s="52"/>
      <c r="DBI15" s="52"/>
      <c r="DBJ15" s="52"/>
      <c r="DBK15" s="52"/>
      <c r="DBL15" s="52"/>
      <c r="DBM15" s="52"/>
      <c r="DBN15" s="52"/>
      <c r="DBO15" s="52"/>
      <c r="DBP15" s="52"/>
      <c r="DBQ15" s="52"/>
      <c r="DBR15" s="52"/>
      <c r="DBS15" s="52"/>
      <c r="DBT15" s="52"/>
      <c r="DBU15" s="52"/>
      <c r="DBV15" s="52"/>
      <c r="DBW15" s="52"/>
      <c r="DBX15" s="52"/>
      <c r="DBY15" s="52"/>
      <c r="DBZ15" s="52"/>
      <c r="DCA15" s="52"/>
      <c r="DCB15" s="52"/>
      <c r="DCC15" s="52"/>
      <c r="DCD15" s="52"/>
      <c r="DCE15" s="52"/>
      <c r="DCF15" s="52"/>
      <c r="DCG15" s="52"/>
      <c r="DCH15" s="52"/>
      <c r="DCI15" s="52"/>
      <c r="DCJ15" s="52"/>
      <c r="DCK15" s="52"/>
      <c r="DCL15" s="52"/>
      <c r="DCM15" s="52"/>
      <c r="DCN15" s="52"/>
      <c r="DCO15" s="52"/>
      <c r="DCP15" s="52"/>
      <c r="DCQ15" s="52"/>
      <c r="DCR15" s="52"/>
      <c r="DCS15" s="52"/>
      <c r="DCT15" s="52"/>
      <c r="DCU15" s="52"/>
      <c r="DCV15" s="52"/>
      <c r="DCW15" s="52"/>
      <c r="DCX15" s="52"/>
      <c r="DCY15" s="52"/>
      <c r="DCZ15" s="52"/>
      <c r="DDA15" s="52"/>
      <c r="DDB15" s="52"/>
      <c r="DDC15" s="52"/>
      <c r="DDD15" s="52"/>
      <c r="DDE15" s="52"/>
      <c r="DDF15" s="52"/>
      <c r="DDG15" s="52"/>
      <c r="DDH15" s="52"/>
      <c r="DDI15" s="52"/>
      <c r="DDJ15" s="52"/>
      <c r="DDK15" s="52"/>
      <c r="DDL15" s="52"/>
      <c r="DDM15" s="52"/>
      <c r="DDN15" s="52"/>
      <c r="DDO15" s="52"/>
      <c r="DDP15" s="52"/>
      <c r="DDQ15" s="52"/>
      <c r="DDR15" s="52"/>
      <c r="DDS15" s="52"/>
      <c r="DDT15" s="52"/>
      <c r="DDU15" s="52"/>
      <c r="DDV15" s="52"/>
      <c r="DDW15" s="52"/>
      <c r="DDX15" s="52"/>
      <c r="DDY15" s="52"/>
      <c r="DDZ15" s="52"/>
      <c r="DEA15" s="52"/>
      <c r="DEB15" s="52"/>
      <c r="DEC15" s="52"/>
      <c r="DED15" s="52"/>
      <c r="DEE15" s="52"/>
      <c r="DEF15" s="52"/>
      <c r="DEG15" s="52"/>
      <c r="DEH15" s="52"/>
      <c r="DEI15" s="52"/>
      <c r="DEJ15" s="52"/>
      <c r="DEK15" s="52"/>
      <c r="DEL15" s="52"/>
      <c r="DEM15" s="52"/>
      <c r="DEN15" s="52"/>
      <c r="DEO15" s="52"/>
      <c r="DEP15" s="52"/>
      <c r="DEQ15" s="52"/>
      <c r="DER15" s="52"/>
      <c r="DES15" s="52"/>
      <c r="DET15" s="52"/>
      <c r="DEU15" s="52"/>
      <c r="DEV15" s="52"/>
      <c r="DEW15" s="52"/>
      <c r="DEX15" s="52"/>
      <c r="DEY15" s="52"/>
      <c r="DEZ15" s="52"/>
      <c r="DFA15" s="52"/>
      <c r="DFB15" s="52"/>
      <c r="DFC15" s="52"/>
      <c r="DFD15" s="52"/>
      <c r="DFE15" s="52"/>
      <c r="DFF15" s="52"/>
      <c r="DFG15" s="52"/>
      <c r="DFH15" s="52"/>
      <c r="DFI15" s="52"/>
      <c r="DFJ15" s="52"/>
      <c r="DFK15" s="52"/>
      <c r="DFL15" s="52"/>
      <c r="DFM15" s="52"/>
      <c r="DFN15" s="52"/>
      <c r="DFO15" s="52"/>
      <c r="DFP15" s="52"/>
      <c r="DFQ15" s="52"/>
      <c r="DFR15" s="52"/>
      <c r="DFS15" s="52"/>
      <c r="DFT15" s="52"/>
      <c r="DFU15" s="52"/>
      <c r="DFV15" s="52"/>
      <c r="DFW15" s="52"/>
      <c r="DFX15" s="52"/>
      <c r="DFY15" s="52"/>
      <c r="DFZ15" s="52"/>
      <c r="DGA15" s="52"/>
      <c r="DGB15" s="52"/>
      <c r="DGC15" s="52"/>
      <c r="DGD15" s="52"/>
      <c r="DGE15" s="52"/>
      <c r="DGF15" s="52"/>
      <c r="DGG15" s="52"/>
      <c r="DGH15" s="52"/>
      <c r="DGI15" s="52"/>
      <c r="DGJ15" s="52"/>
      <c r="DGK15" s="52"/>
      <c r="DGL15" s="52"/>
      <c r="DGM15" s="52"/>
      <c r="DGN15" s="52"/>
      <c r="DGO15" s="52"/>
      <c r="DGP15" s="52"/>
      <c r="DGQ15" s="52"/>
      <c r="DGR15" s="52"/>
      <c r="DGS15" s="52"/>
      <c r="DGT15" s="52"/>
      <c r="DGU15" s="52"/>
      <c r="DGV15" s="52"/>
      <c r="DGW15" s="52"/>
      <c r="DGX15" s="52"/>
      <c r="DGY15" s="52"/>
      <c r="DGZ15" s="52"/>
      <c r="DHA15" s="52"/>
      <c r="DHB15" s="52"/>
      <c r="DHC15" s="52"/>
      <c r="DHD15" s="52"/>
      <c r="DHE15" s="52"/>
      <c r="DHF15" s="52"/>
      <c r="DHG15" s="52"/>
      <c r="DHH15" s="52"/>
      <c r="DHI15" s="52"/>
      <c r="DHJ15" s="52"/>
      <c r="DHK15" s="52"/>
      <c r="DHL15" s="52"/>
      <c r="DHM15" s="52"/>
      <c r="DHN15" s="52"/>
      <c r="DHO15" s="52"/>
      <c r="DHP15" s="52"/>
      <c r="DHQ15" s="52"/>
      <c r="DHR15" s="52"/>
      <c r="DHS15" s="52"/>
      <c r="DHT15" s="52"/>
      <c r="DHU15" s="52"/>
      <c r="DHV15" s="52"/>
      <c r="DHW15" s="52"/>
      <c r="DHX15" s="52"/>
      <c r="DHY15" s="52"/>
      <c r="DHZ15" s="52"/>
      <c r="DIA15" s="52"/>
      <c r="DIB15" s="52"/>
      <c r="DIC15" s="52"/>
      <c r="DID15" s="52"/>
      <c r="DIE15" s="52"/>
      <c r="DIF15" s="52"/>
      <c r="DIG15" s="52"/>
      <c r="DIH15" s="52"/>
      <c r="DII15" s="52"/>
      <c r="DIJ15" s="52"/>
      <c r="DIK15" s="52"/>
      <c r="DIL15" s="52"/>
      <c r="DIM15" s="52"/>
      <c r="DIN15" s="52"/>
      <c r="DIO15" s="52"/>
      <c r="DIP15" s="52"/>
      <c r="DIQ15" s="52"/>
      <c r="DIR15" s="52"/>
      <c r="DIS15" s="52"/>
      <c r="DIT15" s="52"/>
      <c r="DIU15" s="52"/>
      <c r="DIV15" s="52"/>
      <c r="DIW15" s="52"/>
      <c r="DIX15" s="52"/>
      <c r="DIY15" s="52"/>
      <c r="DIZ15" s="52"/>
      <c r="DJA15" s="52"/>
      <c r="DJB15" s="52"/>
      <c r="DJC15" s="52"/>
      <c r="DJD15" s="52"/>
      <c r="DJE15" s="52"/>
      <c r="DJF15" s="52"/>
      <c r="DJG15" s="52"/>
      <c r="DJH15" s="52"/>
      <c r="DJI15" s="52"/>
      <c r="DJJ15" s="52"/>
      <c r="DJK15" s="52"/>
      <c r="DJL15" s="52"/>
      <c r="DJM15" s="52"/>
      <c r="DJN15" s="52"/>
      <c r="DJO15" s="52"/>
      <c r="DJP15" s="52"/>
      <c r="DJQ15" s="52"/>
      <c r="DJR15" s="52"/>
      <c r="DJS15" s="52"/>
      <c r="DJT15" s="52"/>
      <c r="DJU15" s="52"/>
      <c r="DJV15" s="52"/>
      <c r="DJW15" s="52"/>
      <c r="DJX15" s="52"/>
      <c r="DJY15" s="52"/>
      <c r="DJZ15" s="52"/>
      <c r="DKA15" s="52"/>
      <c r="DKB15" s="52"/>
      <c r="DKC15" s="52"/>
      <c r="DKD15" s="52"/>
      <c r="DKE15" s="52"/>
      <c r="DKF15" s="52"/>
      <c r="DKG15" s="52"/>
      <c r="DKH15" s="52"/>
      <c r="DKI15" s="52"/>
      <c r="DKJ15" s="52"/>
      <c r="DKK15" s="52"/>
      <c r="DKL15" s="52"/>
      <c r="DKM15" s="52"/>
      <c r="DKN15" s="52"/>
      <c r="DKO15" s="52"/>
      <c r="DKP15" s="52"/>
      <c r="DKQ15" s="52"/>
      <c r="DKR15" s="52"/>
      <c r="DKS15" s="52"/>
      <c r="DKT15" s="52"/>
      <c r="DKU15" s="52"/>
      <c r="DKV15" s="52"/>
      <c r="DKW15" s="52"/>
      <c r="DKX15" s="52"/>
      <c r="DKY15" s="52"/>
      <c r="DKZ15" s="52"/>
      <c r="DLA15" s="52"/>
      <c r="DLB15" s="52"/>
      <c r="DLC15" s="52"/>
      <c r="DLD15" s="52"/>
      <c r="DLE15" s="52"/>
      <c r="DLF15" s="52"/>
      <c r="DLG15" s="52"/>
      <c r="DLH15" s="52"/>
      <c r="DLI15" s="52"/>
      <c r="DLJ15" s="52"/>
      <c r="DLK15" s="52"/>
      <c r="DLL15" s="52"/>
      <c r="DLM15" s="52"/>
      <c r="DLN15" s="52"/>
      <c r="DLO15" s="52"/>
      <c r="DLP15" s="52"/>
      <c r="DLQ15" s="52"/>
      <c r="DLR15" s="52"/>
      <c r="DLS15" s="52"/>
      <c r="DLT15" s="52"/>
      <c r="DLU15" s="52"/>
      <c r="DLV15" s="52"/>
      <c r="DLW15" s="52"/>
      <c r="DLX15" s="52"/>
      <c r="DLY15" s="52"/>
      <c r="DLZ15" s="52"/>
      <c r="DMA15" s="52"/>
      <c r="DMB15" s="52"/>
      <c r="DMC15" s="52"/>
      <c r="DMD15" s="52"/>
      <c r="DME15" s="52"/>
      <c r="DMF15" s="52"/>
      <c r="DMG15" s="52"/>
      <c r="DMH15" s="52"/>
      <c r="DMI15" s="52"/>
      <c r="DMJ15" s="52"/>
      <c r="DMK15" s="52"/>
      <c r="DML15" s="52"/>
      <c r="DMM15" s="52"/>
      <c r="DMN15" s="52"/>
      <c r="DMO15" s="52"/>
      <c r="DMP15" s="52"/>
      <c r="DMQ15" s="52"/>
      <c r="DMR15" s="52"/>
      <c r="DMS15" s="52"/>
      <c r="DMT15" s="52"/>
      <c r="DMU15" s="52"/>
      <c r="DMV15" s="52"/>
      <c r="DMW15" s="52"/>
      <c r="DMX15" s="52"/>
      <c r="DMY15" s="52"/>
      <c r="DMZ15" s="52"/>
      <c r="DNA15" s="52"/>
      <c r="DNB15" s="52"/>
      <c r="DNC15" s="52"/>
      <c r="DND15" s="52"/>
      <c r="DNE15" s="52"/>
      <c r="DNF15" s="52"/>
      <c r="DNG15" s="52"/>
      <c r="DNH15" s="52"/>
      <c r="DNI15" s="52"/>
      <c r="DNJ15" s="52"/>
      <c r="DNK15" s="52"/>
      <c r="DNL15" s="52"/>
      <c r="DNM15" s="52"/>
      <c r="DNN15" s="52"/>
      <c r="DNO15" s="52"/>
      <c r="DNP15" s="52"/>
      <c r="DNQ15" s="52"/>
      <c r="DNR15" s="52"/>
      <c r="DNS15" s="52"/>
      <c r="DNT15" s="52"/>
      <c r="DNU15" s="52"/>
      <c r="DNV15" s="52"/>
      <c r="DNW15" s="52"/>
      <c r="DNX15" s="52"/>
      <c r="DNY15" s="52"/>
      <c r="DNZ15" s="52"/>
      <c r="DOA15" s="52"/>
      <c r="DOB15" s="52"/>
      <c r="DOC15" s="52"/>
      <c r="DOD15" s="52"/>
      <c r="DOE15" s="52"/>
      <c r="DOF15" s="52"/>
      <c r="DOG15" s="52"/>
      <c r="DOH15" s="52"/>
      <c r="DOI15" s="52"/>
      <c r="DOJ15" s="52"/>
      <c r="DOK15" s="52"/>
      <c r="DOL15" s="52"/>
      <c r="DOM15" s="52"/>
      <c r="DON15" s="52"/>
      <c r="DOO15" s="52"/>
      <c r="DOP15" s="52"/>
      <c r="DOQ15" s="52"/>
      <c r="DOR15" s="52"/>
      <c r="DOS15" s="52"/>
      <c r="DOT15" s="52"/>
      <c r="DOU15" s="52"/>
      <c r="DOV15" s="52"/>
      <c r="DOW15" s="52"/>
      <c r="DOX15" s="52"/>
      <c r="DOY15" s="52"/>
      <c r="DOZ15" s="52"/>
      <c r="DPA15" s="52"/>
      <c r="DPB15" s="52"/>
      <c r="DPC15" s="52"/>
      <c r="DPD15" s="52"/>
      <c r="DPE15" s="52"/>
      <c r="DPF15" s="52"/>
      <c r="DPG15" s="52"/>
      <c r="DPH15" s="52"/>
      <c r="DPI15" s="52"/>
      <c r="DPJ15" s="52"/>
      <c r="DPK15" s="52"/>
      <c r="DPL15" s="52"/>
      <c r="DPM15" s="52"/>
      <c r="DPN15" s="52"/>
      <c r="DPO15" s="52"/>
      <c r="DPP15" s="52"/>
      <c r="DPQ15" s="52"/>
      <c r="DPR15" s="52"/>
      <c r="DPS15" s="52"/>
      <c r="DPT15" s="52"/>
      <c r="DPU15" s="52"/>
      <c r="DPV15" s="52"/>
      <c r="DPW15" s="52"/>
      <c r="DPX15" s="52"/>
      <c r="DPY15" s="52"/>
      <c r="DPZ15" s="52"/>
      <c r="DQA15" s="52"/>
      <c r="DQB15" s="52"/>
      <c r="DQC15" s="52"/>
      <c r="DQD15" s="52"/>
      <c r="DQE15" s="52"/>
      <c r="DQF15" s="52"/>
      <c r="DQG15" s="52"/>
      <c r="DQH15" s="52"/>
      <c r="DQI15" s="52"/>
      <c r="DQJ15" s="52"/>
      <c r="DQK15" s="52"/>
      <c r="DQL15" s="52"/>
      <c r="DQM15" s="52"/>
      <c r="DQN15" s="52"/>
      <c r="DQO15" s="52"/>
      <c r="DQP15" s="52"/>
      <c r="DQQ15" s="52"/>
      <c r="DQR15" s="52"/>
      <c r="DQS15" s="52"/>
      <c r="DQT15" s="52"/>
      <c r="DQU15" s="52"/>
      <c r="DQV15" s="52"/>
      <c r="DQW15" s="52"/>
      <c r="DQX15" s="52"/>
      <c r="DQY15" s="52"/>
      <c r="DQZ15" s="52"/>
      <c r="DRA15" s="52"/>
      <c r="DRB15" s="52"/>
      <c r="DRC15" s="52"/>
      <c r="DRD15" s="52"/>
      <c r="DRE15" s="52"/>
      <c r="DRF15" s="52"/>
      <c r="DRG15" s="52"/>
      <c r="DRH15" s="52"/>
      <c r="DRI15" s="52"/>
      <c r="DRJ15" s="52"/>
      <c r="DRK15" s="52"/>
      <c r="DRL15" s="52"/>
      <c r="DRM15" s="52"/>
      <c r="DRN15" s="52"/>
      <c r="DRO15" s="52"/>
      <c r="DRP15" s="52"/>
      <c r="DRQ15" s="52"/>
      <c r="DRR15" s="52"/>
      <c r="DRS15" s="52"/>
      <c r="DRT15" s="52"/>
      <c r="DRU15" s="52"/>
      <c r="DRV15" s="52"/>
      <c r="DRW15" s="52"/>
      <c r="DRX15" s="52"/>
      <c r="DRY15" s="52"/>
      <c r="DRZ15" s="52"/>
      <c r="DSA15" s="52"/>
      <c r="DSB15" s="52"/>
      <c r="DSC15" s="52"/>
      <c r="DSD15" s="52"/>
      <c r="DSE15" s="52"/>
      <c r="DSF15" s="52"/>
      <c r="DSG15" s="52"/>
      <c r="DSH15" s="52"/>
      <c r="DSI15" s="52"/>
      <c r="DSJ15" s="52"/>
      <c r="DSK15" s="52"/>
      <c r="DSL15" s="52"/>
      <c r="DSM15" s="52"/>
      <c r="DSN15" s="52"/>
      <c r="DSO15" s="52"/>
      <c r="DSP15" s="52"/>
      <c r="DSQ15" s="52"/>
      <c r="DSR15" s="52"/>
      <c r="DSS15" s="52"/>
      <c r="DST15" s="52"/>
      <c r="DSU15" s="52"/>
      <c r="DSV15" s="52"/>
      <c r="DSW15" s="52"/>
      <c r="DSX15" s="52"/>
      <c r="DSY15" s="52"/>
      <c r="DSZ15" s="52"/>
      <c r="DTA15" s="52"/>
      <c r="DTB15" s="52"/>
      <c r="DTC15" s="52"/>
      <c r="DTD15" s="52"/>
      <c r="DTE15" s="52"/>
      <c r="DTF15" s="52"/>
      <c r="DTG15" s="52"/>
      <c r="DTH15" s="52"/>
      <c r="DTI15" s="52"/>
      <c r="DTJ15" s="52"/>
      <c r="DTK15" s="52"/>
      <c r="DTL15" s="52"/>
      <c r="DTM15" s="52"/>
      <c r="DTN15" s="52"/>
      <c r="DTO15" s="52"/>
      <c r="DTP15" s="52"/>
      <c r="DTQ15" s="52"/>
      <c r="DTR15" s="52"/>
      <c r="DTS15" s="52"/>
      <c r="DTT15" s="52"/>
      <c r="DTU15" s="52"/>
      <c r="DTV15" s="52"/>
      <c r="DTW15" s="52"/>
      <c r="DTX15" s="52"/>
      <c r="DTY15" s="52"/>
      <c r="DTZ15" s="52"/>
      <c r="DUA15" s="52"/>
      <c r="DUB15" s="52"/>
      <c r="DUC15" s="52"/>
      <c r="DUD15" s="52"/>
      <c r="DUE15" s="52"/>
      <c r="DUF15" s="52"/>
      <c r="DUG15" s="52"/>
      <c r="DUH15" s="52"/>
      <c r="DUI15" s="52"/>
      <c r="DUJ15" s="52"/>
      <c r="DUK15" s="52"/>
      <c r="DUL15" s="52"/>
      <c r="DUM15" s="52"/>
      <c r="DUN15" s="52"/>
      <c r="DUO15" s="52"/>
      <c r="DUP15" s="52"/>
      <c r="DUQ15" s="52"/>
      <c r="DUR15" s="52"/>
      <c r="DUS15" s="52"/>
      <c r="DUT15" s="52"/>
      <c r="DUU15" s="52"/>
      <c r="DUV15" s="52"/>
      <c r="DUW15" s="52"/>
      <c r="DUX15" s="52"/>
      <c r="DUY15" s="52"/>
      <c r="DUZ15" s="52"/>
      <c r="DVA15" s="52"/>
      <c r="DVB15" s="52"/>
      <c r="DVC15" s="52"/>
      <c r="DVD15" s="52"/>
      <c r="DVE15" s="52"/>
      <c r="DVF15" s="52"/>
      <c r="DVG15" s="52"/>
      <c r="DVH15" s="52"/>
      <c r="DVI15" s="52"/>
      <c r="DVJ15" s="52"/>
      <c r="DVK15" s="52"/>
      <c r="DVL15" s="52"/>
      <c r="DVM15" s="52"/>
      <c r="DVN15" s="52"/>
      <c r="DVO15" s="52"/>
      <c r="DVP15" s="52"/>
      <c r="DVQ15" s="52"/>
      <c r="DVR15" s="52"/>
      <c r="DVS15" s="52"/>
      <c r="DVT15" s="52"/>
      <c r="DVU15" s="52"/>
      <c r="DVV15" s="52"/>
      <c r="DVW15" s="52"/>
      <c r="DVX15" s="52"/>
      <c r="DVY15" s="52"/>
      <c r="DVZ15" s="52"/>
      <c r="DWA15" s="52"/>
      <c r="DWB15" s="52"/>
      <c r="DWC15" s="52"/>
      <c r="DWD15" s="52"/>
      <c r="DWE15" s="52"/>
      <c r="DWF15" s="52"/>
      <c r="DWG15" s="52"/>
      <c r="DWH15" s="52"/>
      <c r="DWI15" s="52"/>
      <c r="DWJ15" s="52"/>
      <c r="DWK15" s="52"/>
      <c r="DWL15" s="52"/>
      <c r="DWM15" s="52"/>
      <c r="DWN15" s="52"/>
      <c r="DWO15" s="52"/>
      <c r="DWP15" s="52"/>
      <c r="DWQ15" s="52"/>
      <c r="DWR15" s="52"/>
      <c r="DWS15" s="52"/>
      <c r="DWT15" s="52"/>
      <c r="DWU15" s="52"/>
      <c r="DWV15" s="52"/>
      <c r="DWW15" s="52"/>
      <c r="DWX15" s="52"/>
      <c r="DWY15" s="52"/>
      <c r="DWZ15" s="52"/>
      <c r="DXA15" s="52"/>
      <c r="DXB15" s="52"/>
      <c r="DXC15" s="52"/>
      <c r="DXD15" s="52"/>
      <c r="DXE15" s="52"/>
      <c r="DXF15" s="52"/>
      <c r="DXG15" s="52"/>
      <c r="DXH15" s="52"/>
      <c r="DXI15" s="52"/>
      <c r="DXJ15" s="52"/>
      <c r="DXK15" s="52"/>
      <c r="DXL15" s="52"/>
      <c r="DXM15" s="52"/>
      <c r="DXN15" s="52"/>
      <c r="DXO15" s="52"/>
      <c r="DXP15" s="52"/>
      <c r="DXQ15" s="52"/>
      <c r="DXR15" s="52"/>
      <c r="DXS15" s="52"/>
      <c r="DXT15" s="52"/>
      <c r="DXU15" s="52"/>
      <c r="DXV15" s="52"/>
      <c r="DXW15" s="52"/>
      <c r="DXX15" s="52"/>
      <c r="DXY15" s="52"/>
      <c r="DXZ15" s="52"/>
      <c r="DYA15" s="52"/>
      <c r="DYB15" s="52"/>
      <c r="DYC15" s="52"/>
      <c r="DYD15" s="52"/>
      <c r="DYE15" s="52"/>
      <c r="DYF15" s="52"/>
      <c r="DYG15" s="52"/>
      <c r="DYH15" s="52"/>
      <c r="DYI15" s="52"/>
      <c r="DYJ15" s="52"/>
      <c r="DYK15" s="52"/>
      <c r="DYL15" s="52"/>
      <c r="DYM15" s="52"/>
      <c r="DYN15" s="52"/>
      <c r="DYO15" s="52"/>
      <c r="DYP15" s="52"/>
      <c r="DYQ15" s="52"/>
      <c r="DYR15" s="52"/>
      <c r="DYS15" s="52"/>
      <c r="DYT15" s="52"/>
      <c r="DYU15" s="52"/>
      <c r="DYV15" s="52"/>
      <c r="DYW15" s="52"/>
      <c r="DYX15" s="52"/>
      <c r="DYY15" s="52"/>
      <c r="DYZ15" s="52"/>
      <c r="DZA15" s="52"/>
      <c r="DZB15" s="52"/>
      <c r="DZC15" s="52"/>
      <c r="DZD15" s="52"/>
      <c r="DZE15" s="52"/>
      <c r="DZF15" s="52"/>
      <c r="DZG15" s="52"/>
      <c r="DZH15" s="52"/>
      <c r="DZI15" s="52"/>
      <c r="DZJ15" s="52"/>
      <c r="DZK15" s="52"/>
      <c r="DZL15" s="52"/>
      <c r="DZM15" s="52"/>
      <c r="DZN15" s="52"/>
      <c r="DZO15" s="52"/>
      <c r="DZP15" s="52"/>
      <c r="DZQ15" s="52"/>
      <c r="DZR15" s="52"/>
      <c r="DZS15" s="52"/>
      <c r="DZT15" s="52"/>
      <c r="DZU15" s="52"/>
      <c r="DZV15" s="52"/>
      <c r="DZW15" s="52"/>
      <c r="DZX15" s="52"/>
      <c r="DZY15" s="52"/>
      <c r="DZZ15" s="52"/>
      <c r="EAA15" s="52"/>
      <c r="EAB15" s="52"/>
      <c r="EAC15" s="52"/>
      <c r="EAD15" s="52"/>
      <c r="EAE15" s="52"/>
      <c r="EAF15" s="52"/>
      <c r="EAG15" s="52"/>
      <c r="EAH15" s="52"/>
      <c r="EAI15" s="52"/>
      <c r="EAJ15" s="52"/>
      <c r="EAK15" s="52"/>
      <c r="EAL15" s="52"/>
      <c r="EAM15" s="52"/>
      <c r="EAN15" s="52"/>
      <c r="EAO15" s="52"/>
      <c r="EAP15" s="52"/>
      <c r="EAQ15" s="52"/>
      <c r="EAR15" s="52"/>
      <c r="EAS15" s="52"/>
      <c r="EAT15" s="52"/>
      <c r="EAU15" s="52"/>
      <c r="EAV15" s="52"/>
      <c r="EAW15" s="52"/>
      <c r="EAX15" s="52"/>
      <c r="EAY15" s="52"/>
      <c r="EAZ15" s="52"/>
      <c r="EBA15" s="52"/>
      <c r="EBB15" s="52"/>
      <c r="EBC15" s="52"/>
      <c r="EBD15" s="52"/>
      <c r="EBE15" s="52"/>
      <c r="EBF15" s="52"/>
      <c r="EBG15" s="52"/>
      <c r="EBH15" s="52"/>
      <c r="EBI15" s="52"/>
      <c r="EBJ15" s="52"/>
      <c r="EBK15" s="52"/>
      <c r="EBL15" s="52"/>
      <c r="EBM15" s="52"/>
      <c r="EBN15" s="52"/>
      <c r="EBO15" s="52"/>
      <c r="EBP15" s="52"/>
      <c r="EBQ15" s="52"/>
      <c r="EBR15" s="52"/>
      <c r="EBS15" s="52"/>
      <c r="EBT15" s="52"/>
      <c r="EBU15" s="52"/>
      <c r="EBV15" s="52"/>
      <c r="EBW15" s="52"/>
      <c r="EBX15" s="52"/>
      <c r="EBY15" s="52"/>
      <c r="EBZ15" s="52"/>
      <c r="ECA15" s="52"/>
      <c r="ECB15" s="52"/>
      <c r="ECC15" s="52"/>
      <c r="ECD15" s="52"/>
      <c r="ECE15" s="52"/>
      <c r="ECF15" s="52"/>
      <c r="ECG15" s="52"/>
      <c r="ECH15" s="52"/>
      <c r="ECI15" s="52"/>
      <c r="ECJ15" s="52"/>
      <c r="ECK15" s="52"/>
      <c r="ECL15" s="52"/>
      <c r="ECM15" s="52"/>
      <c r="ECN15" s="52"/>
      <c r="ECO15" s="52"/>
      <c r="ECP15" s="52"/>
      <c r="ECQ15" s="52"/>
      <c r="ECR15" s="52"/>
      <c r="ECS15" s="52"/>
      <c r="ECT15" s="52"/>
      <c r="ECU15" s="52"/>
      <c r="ECV15" s="52"/>
      <c r="ECW15" s="52"/>
      <c r="ECX15" s="52"/>
      <c r="ECY15" s="52"/>
      <c r="ECZ15" s="52"/>
      <c r="EDA15" s="52"/>
      <c r="EDB15" s="52"/>
      <c r="EDC15" s="52"/>
      <c r="EDD15" s="52"/>
      <c r="EDE15" s="52"/>
      <c r="EDF15" s="52"/>
      <c r="EDG15" s="52"/>
      <c r="EDH15" s="52"/>
      <c r="EDI15" s="52"/>
      <c r="EDJ15" s="52"/>
      <c r="EDK15" s="52"/>
      <c r="EDL15" s="52"/>
      <c r="EDM15" s="52"/>
      <c r="EDN15" s="52"/>
      <c r="EDO15" s="52"/>
      <c r="EDP15" s="52"/>
      <c r="EDQ15" s="52"/>
      <c r="EDR15" s="52"/>
      <c r="EDS15" s="52"/>
      <c r="EDT15" s="52"/>
      <c r="EDU15" s="52"/>
      <c r="EDV15" s="52"/>
      <c r="EDW15" s="52"/>
      <c r="EDX15" s="52"/>
      <c r="EDY15" s="52"/>
      <c r="EDZ15" s="52"/>
      <c r="EEA15" s="52"/>
      <c r="EEB15" s="52"/>
      <c r="EEC15" s="52"/>
      <c r="EED15" s="52"/>
      <c r="EEE15" s="52"/>
      <c r="EEF15" s="52"/>
      <c r="EEG15" s="52"/>
      <c r="EEH15" s="52"/>
      <c r="EEI15" s="52"/>
      <c r="EEJ15" s="52"/>
      <c r="EEK15" s="52"/>
      <c r="EEL15" s="52"/>
      <c r="EEM15" s="52"/>
      <c r="EEN15" s="52"/>
      <c r="EEO15" s="52"/>
      <c r="EEP15" s="52"/>
      <c r="EEQ15" s="52"/>
      <c r="EER15" s="52"/>
      <c r="EES15" s="52"/>
      <c r="EET15" s="52"/>
      <c r="EEU15" s="52"/>
      <c r="EEV15" s="52"/>
      <c r="EEW15" s="52"/>
      <c r="EEX15" s="52"/>
      <c r="EEY15" s="52"/>
      <c r="EEZ15" s="52"/>
      <c r="EFA15" s="52"/>
      <c r="EFB15" s="52"/>
      <c r="EFC15" s="52"/>
      <c r="EFD15" s="52"/>
      <c r="EFE15" s="52"/>
      <c r="EFF15" s="52"/>
      <c r="EFG15" s="52"/>
      <c r="EFH15" s="52"/>
      <c r="EFI15" s="52"/>
      <c r="EFJ15" s="52"/>
      <c r="EFK15" s="52"/>
      <c r="EFL15" s="52"/>
      <c r="EFM15" s="52"/>
      <c r="EFN15" s="52"/>
      <c r="EFO15" s="52"/>
      <c r="EFP15" s="52"/>
      <c r="EFQ15" s="52"/>
      <c r="EFR15" s="52"/>
      <c r="EFS15" s="52"/>
      <c r="EFT15" s="52"/>
      <c r="EFU15" s="52"/>
      <c r="EFV15" s="52"/>
      <c r="EFW15" s="52"/>
      <c r="EFX15" s="52"/>
      <c r="EFY15" s="52"/>
      <c r="EFZ15" s="52"/>
      <c r="EGA15" s="52"/>
      <c r="EGB15" s="52"/>
      <c r="EGC15" s="52"/>
      <c r="EGD15" s="52"/>
      <c r="EGE15" s="52"/>
      <c r="EGF15" s="52"/>
      <c r="EGG15" s="52"/>
      <c r="EGH15" s="52"/>
      <c r="EGI15" s="52"/>
      <c r="EGJ15" s="52"/>
      <c r="EGK15" s="52"/>
      <c r="EGL15" s="52"/>
      <c r="EGM15" s="52"/>
      <c r="EGN15" s="52"/>
      <c r="EGO15" s="52"/>
      <c r="EGP15" s="52"/>
      <c r="EGQ15" s="52"/>
      <c r="EGR15" s="52"/>
      <c r="EGS15" s="52"/>
      <c r="EGT15" s="52"/>
      <c r="EGU15" s="52"/>
      <c r="EGV15" s="52"/>
      <c r="EGW15" s="52"/>
      <c r="EGX15" s="52"/>
      <c r="EGY15" s="52"/>
      <c r="EGZ15" s="52"/>
      <c r="EHA15" s="52"/>
      <c r="EHB15" s="52"/>
      <c r="EHC15" s="52"/>
      <c r="EHD15" s="52"/>
      <c r="EHE15" s="52"/>
      <c r="EHF15" s="52"/>
      <c r="EHG15" s="52"/>
      <c r="EHH15" s="52"/>
      <c r="EHI15" s="52"/>
      <c r="EHJ15" s="52"/>
      <c r="EHK15" s="52"/>
      <c r="EHL15" s="52"/>
      <c r="EHM15" s="52"/>
      <c r="EHN15" s="52"/>
      <c r="EHO15" s="52"/>
      <c r="EHP15" s="52"/>
      <c r="EHQ15" s="52"/>
      <c r="EHR15" s="52"/>
      <c r="EHS15" s="52"/>
      <c r="EHT15" s="52"/>
      <c r="EHU15" s="52"/>
      <c r="EHV15" s="52"/>
      <c r="EHW15" s="52"/>
      <c r="EHX15" s="52"/>
      <c r="EHY15" s="52"/>
      <c r="EHZ15" s="52"/>
      <c r="EIA15" s="52"/>
      <c r="EIB15" s="52"/>
      <c r="EIC15" s="52"/>
      <c r="EID15" s="52"/>
      <c r="EIE15" s="52"/>
      <c r="EIF15" s="52"/>
      <c r="EIG15" s="52"/>
      <c r="EIH15" s="52"/>
      <c r="EII15" s="52"/>
      <c r="EIJ15" s="52"/>
      <c r="EIK15" s="52"/>
      <c r="EIL15" s="52"/>
      <c r="EIM15" s="52"/>
      <c r="EIN15" s="52"/>
      <c r="EIO15" s="52"/>
      <c r="EIP15" s="52"/>
      <c r="EIQ15" s="52"/>
      <c r="EIR15" s="52"/>
      <c r="EIS15" s="52"/>
      <c r="EIT15" s="52"/>
      <c r="EIU15" s="52"/>
      <c r="EIV15" s="52"/>
      <c r="EIW15" s="52"/>
      <c r="EIX15" s="52"/>
      <c r="EIY15" s="52"/>
      <c r="EIZ15" s="52"/>
      <c r="EJA15" s="52"/>
      <c r="EJB15" s="52"/>
      <c r="EJC15" s="52"/>
      <c r="EJD15" s="52"/>
      <c r="EJE15" s="52"/>
      <c r="EJF15" s="52"/>
      <c r="EJG15" s="52"/>
      <c r="EJH15" s="52"/>
      <c r="EJI15" s="52"/>
      <c r="EJJ15" s="52"/>
      <c r="EJK15" s="52"/>
      <c r="EJL15" s="52"/>
      <c r="EJM15" s="52"/>
      <c r="EJN15" s="52"/>
      <c r="EJO15" s="52"/>
      <c r="EJP15" s="52"/>
      <c r="EJQ15" s="52"/>
      <c r="EJR15" s="52"/>
      <c r="EJS15" s="52"/>
      <c r="EJT15" s="52"/>
      <c r="EJU15" s="52"/>
      <c r="EJV15" s="52"/>
      <c r="EJW15" s="52"/>
      <c r="EJX15" s="52"/>
      <c r="EJY15" s="52"/>
      <c r="EJZ15" s="52"/>
      <c r="EKA15" s="52"/>
      <c r="EKB15" s="52"/>
      <c r="EKC15" s="52"/>
      <c r="EKD15" s="52"/>
      <c r="EKE15" s="52"/>
      <c r="EKF15" s="52"/>
      <c r="EKG15" s="52"/>
      <c r="EKH15" s="52"/>
      <c r="EKI15" s="52"/>
      <c r="EKJ15" s="52"/>
      <c r="EKK15" s="52"/>
      <c r="EKL15" s="52"/>
      <c r="EKM15" s="52"/>
      <c r="EKN15" s="52"/>
      <c r="EKO15" s="52"/>
      <c r="EKP15" s="52"/>
      <c r="EKQ15" s="52"/>
      <c r="EKR15" s="52"/>
      <c r="EKS15" s="52"/>
      <c r="EKT15" s="52"/>
      <c r="EKU15" s="52"/>
      <c r="EKV15" s="52"/>
      <c r="EKW15" s="52"/>
      <c r="EKX15" s="52"/>
      <c r="EKY15" s="52"/>
      <c r="EKZ15" s="52"/>
      <c r="ELA15" s="52"/>
      <c r="ELB15" s="52"/>
      <c r="ELC15" s="52"/>
      <c r="ELD15" s="52"/>
      <c r="ELE15" s="52"/>
      <c r="ELF15" s="52"/>
      <c r="ELG15" s="52"/>
      <c r="ELH15" s="52"/>
      <c r="ELI15" s="52"/>
      <c r="ELJ15" s="52"/>
      <c r="ELK15" s="52"/>
      <c r="ELL15" s="52"/>
      <c r="ELM15" s="52"/>
      <c r="ELN15" s="52"/>
      <c r="ELO15" s="52"/>
      <c r="ELP15" s="52"/>
      <c r="ELQ15" s="52"/>
      <c r="ELR15" s="52"/>
      <c r="ELS15" s="52"/>
      <c r="ELT15" s="52"/>
      <c r="ELU15" s="52"/>
      <c r="ELV15" s="52"/>
      <c r="ELW15" s="52"/>
      <c r="ELX15" s="52"/>
      <c r="ELY15" s="52"/>
      <c r="ELZ15" s="52"/>
      <c r="EMA15" s="52"/>
      <c r="EMB15" s="52"/>
      <c r="EMC15" s="52"/>
      <c r="EMD15" s="52"/>
      <c r="EME15" s="52"/>
      <c r="EMF15" s="52"/>
      <c r="EMG15" s="52"/>
      <c r="EMH15" s="52"/>
      <c r="EMI15" s="52"/>
      <c r="EMJ15" s="52"/>
      <c r="EMK15" s="52"/>
      <c r="EML15" s="52"/>
      <c r="EMM15" s="52"/>
      <c r="EMN15" s="52"/>
      <c r="EMO15" s="52"/>
      <c r="EMP15" s="52"/>
      <c r="EMQ15" s="52"/>
      <c r="EMR15" s="52"/>
      <c r="EMS15" s="52"/>
      <c r="EMT15" s="52"/>
      <c r="EMU15" s="52"/>
      <c r="EMV15" s="52"/>
      <c r="EMW15" s="52"/>
      <c r="EMX15" s="52"/>
      <c r="EMY15" s="52"/>
      <c r="EMZ15" s="52"/>
      <c r="ENA15" s="52"/>
      <c r="ENB15" s="52"/>
      <c r="ENC15" s="52"/>
      <c r="END15" s="52"/>
      <c r="ENE15" s="52"/>
      <c r="ENF15" s="52"/>
      <c r="ENG15" s="52"/>
      <c r="ENH15" s="52"/>
      <c r="ENI15" s="52"/>
      <c r="ENJ15" s="52"/>
      <c r="ENK15" s="52"/>
      <c r="ENL15" s="52"/>
      <c r="ENM15" s="52"/>
      <c r="ENN15" s="52"/>
      <c r="ENO15" s="52"/>
      <c r="ENP15" s="52"/>
      <c r="ENQ15" s="52"/>
      <c r="ENR15" s="52"/>
      <c r="ENS15" s="52"/>
      <c r="ENT15" s="52"/>
      <c r="ENU15" s="52"/>
      <c r="ENV15" s="52"/>
      <c r="ENW15" s="52"/>
      <c r="ENX15" s="52"/>
      <c r="ENY15" s="52"/>
      <c r="ENZ15" s="52"/>
      <c r="EOA15" s="52"/>
      <c r="EOB15" s="52"/>
      <c r="EOC15" s="52"/>
      <c r="EOD15" s="52"/>
      <c r="EOE15" s="52"/>
      <c r="EOF15" s="52"/>
      <c r="EOG15" s="52"/>
      <c r="EOH15" s="52"/>
      <c r="EOI15" s="52"/>
      <c r="EOJ15" s="52"/>
      <c r="EOK15" s="52"/>
      <c r="EOL15" s="52"/>
      <c r="EOM15" s="52"/>
      <c r="EON15" s="52"/>
      <c r="EOO15" s="52"/>
      <c r="EOP15" s="52"/>
      <c r="EOQ15" s="52"/>
      <c r="EOR15" s="52"/>
      <c r="EOS15" s="52"/>
      <c r="EOT15" s="52"/>
      <c r="EOU15" s="52"/>
      <c r="EOV15" s="52"/>
      <c r="EOW15" s="52"/>
      <c r="EOX15" s="52"/>
      <c r="EOY15" s="52"/>
      <c r="EOZ15" s="52"/>
      <c r="EPA15" s="52"/>
      <c r="EPB15" s="52"/>
      <c r="EPC15" s="52"/>
      <c r="EPD15" s="52"/>
      <c r="EPE15" s="52"/>
      <c r="EPF15" s="52"/>
      <c r="EPG15" s="52"/>
      <c r="EPH15" s="52"/>
      <c r="EPI15" s="52"/>
      <c r="EPJ15" s="52"/>
      <c r="EPK15" s="52"/>
      <c r="EPL15" s="52"/>
      <c r="EPM15" s="52"/>
      <c r="EPN15" s="52"/>
      <c r="EPO15" s="52"/>
      <c r="EPP15" s="52"/>
      <c r="EPQ15" s="52"/>
      <c r="EPR15" s="52"/>
      <c r="EPS15" s="52"/>
      <c r="EPT15" s="52"/>
      <c r="EPU15" s="52"/>
      <c r="EPV15" s="52"/>
      <c r="EPW15" s="52"/>
      <c r="EPX15" s="52"/>
      <c r="EPY15" s="52"/>
      <c r="EPZ15" s="52"/>
      <c r="EQA15" s="52"/>
      <c r="EQB15" s="52"/>
      <c r="EQC15" s="52"/>
      <c r="EQD15" s="52"/>
      <c r="EQE15" s="52"/>
      <c r="EQF15" s="52"/>
      <c r="EQG15" s="52"/>
      <c r="EQH15" s="52"/>
      <c r="EQI15" s="52"/>
      <c r="EQJ15" s="52"/>
      <c r="EQK15" s="52"/>
      <c r="EQL15" s="52"/>
      <c r="EQM15" s="52"/>
      <c r="EQN15" s="52"/>
      <c r="EQO15" s="52"/>
      <c r="EQP15" s="52"/>
      <c r="EQQ15" s="52"/>
      <c r="EQR15" s="52"/>
      <c r="EQS15" s="52"/>
      <c r="EQT15" s="52"/>
      <c r="EQU15" s="52"/>
      <c r="EQV15" s="52"/>
      <c r="EQW15" s="52"/>
      <c r="EQX15" s="52"/>
      <c r="EQY15" s="52"/>
      <c r="EQZ15" s="52"/>
      <c r="ERA15" s="52"/>
      <c r="ERB15" s="52"/>
      <c r="ERC15" s="52"/>
      <c r="ERD15" s="52"/>
      <c r="ERE15" s="52"/>
      <c r="ERF15" s="52"/>
      <c r="ERG15" s="52"/>
      <c r="ERH15" s="52"/>
      <c r="ERI15" s="52"/>
      <c r="ERJ15" s="52"/>
      <c r="ERK15" s="52"/>
      <c r="ERL15" s="52"/>
      <c r="ERM15" s="52"/>
      <c r="ERN15" s="52"/>
      <c r="ERO15" s="52"/>
      <c r="ERP15" s="52"/>
      <c r="ERQ15" s="52"/>
      <c r="ERR15" s="52"/>
      <c r="ERS15" s="52"/>
      <c r="ERT15" s="52"/>
      <c r="ERU15" s="52"/>
      <c r="ERV15" s="52"/>
      <c r="ERW15" s="52"/>
      <c r="ERX15" s="52"/>
      <c r="ERY15" s="52"/>
      <c r="ERZ15" s="52"/>
      <c r="ESA15" s="52"/>
      <c r="ESB15" s="52"/>
      <c r="ESC15" s="52"/>
      <c r="ESD15" s="52"/>
      <c r="ESE15" s="52"/>
      <c r="ESF15" s="52"/>
      <c r="ESG15" s="52"/>
      <c r="ESH15" s="52"/>
      <c r="ESI15" s="52"/>
      <c r="ESJ15" s="52"/>
      <c r="ESK15" s="52"/>
      <c r="ESL15" s="52"/>
      <c r="ESM15" s="52"/>
      <c r="ESN15" s="52"/>
      <c r="ESO15" s="52"/>
      <c r="ESP15" s="52"/>
      <c r="ESQ15" s="52"/>
      <c r="ESR15" s="52"/>
      <c r="ESS15" s="52"/>
      <c r="EST15" s="52"/>
      <c r="ESU15" s="52"/>
      <c r="ESV15" s="52"/>
      <c r="ESW15" s="52"/>
      <c r="ESX15" s="52"/>
      <c r="ESY15" s="52"/>
      <c r="ESZ15" s="52"/>
      <c r="ETA15" s="52"/>
      <c r="ETB15" s="52"/>
      <c r="ETC15" s="52"/>
      <c r="ETD15" s="52"/>
      <c r="ETE15" s="52"/>
      <c r="ETF15" s="52"/>
      <c r="ETG15" s="52"/>
      <c r="ETH15" s="52"/>
      <c r="ETI15" s="52"/>
      <c r="ETJ15" s="52"/>
      <c r="ETK15" s="52"/>
      <c r="ETL15" s="52"/>
      <c r="ETM15" s="52"/>
      <c r="ETN15" s="52"/>
      <c r="ETO15" s="52"/>
      <c r="ETP15" s="52"/>
      <c r="ETQ15" s="52"/>
      <c r="ETR15" s="52"/>
      <c r="ETS15" s="52"/>
      <c r="ETT15" s="52"/>
      <c r="ETU15" s="52"/>
      <c r="ETV15" s="52"/>
      <c r="ETW15" s="52"/>
      <c r="ETX15" s="52"/>
      <c r="ETY15" s="52"/>
      <c r="ETZ15" s="52"/>
      <c r="EUA15" s="52"/>
      <c r="EUB15" s="52"/>
      <c r="EUC15" s="52"/>
      <c r="EUD15" s="52"/>
      <c r="EUE15" s="52"/>
      <c r="EUF15" s="52"/>
      <c r="EUG15" s="52"/>
      <c r="EUH15" s="52"/>
      <c r="EUI15" s="52"/>
      <c r="EUJ15" s="52"/>
      <c r="EUK15" s="52"/>
      <c r="EUL15" s="52"/>
      <c r="EUM15" s="52"/>
      <c r="EUN15" s="52"/>
      <c r="EUO15" s="52"/>
      <c r="EUP15" s="52"/>
      <c r="EUQ15" s="52"/>
      <c r="EUR15" s="52"/>
      <c r="EUS15" s="52"/>
      <c r="EUT15" s="52"/>
      <c r="EUU15" s="52"/>
      <c r="EUV15" s="52"/>
      <c r="EUW15" s="52"/>
      <c r="EUX15" s="52"/>
      <c r="EUY15" s="52"/>
      <c r="EUZ15" s="52"/>
      <c r="EVA15" s="52"/>
      <c r="EVB15" s="52"/>
      <c r="EVC15" s="52"/>
      <c r="EVD15" s="52"/>
      <c r="EVE15" s="52"/>
      <c r="EVF15" s="52"/>
      <c r="EVG15" s="52"/>
      <c r="EVH15" s="52"/>
      <c r="EVI15" s="52"/>
      <c r="EVJ15" s="52"/>
      <c r="EVK15" s="52"/>
      <c r="EVL15" s="52"/>
      <c r="EVM15" s="52"/>
      <c r="EVN15" s="52"/>
      <c r="EVO15" s="52"/>
      <c r="EVP15" s="52"/>
      <c r="EVQ15" s="52"/>
      <c r="EVR15" s="52"/>
      <c r="EVS15" s="52"/>
      <c r="EVT15" s="52"/>
      <c r="EVU15" s="52"/>
      <c r="EVV15" s="52"/>
      <c r="EVW15" s="52"/>
      <c r="EVX15" s="52"/>
      <c r="EVY15" s="52"/>
      <c r="EVZ15" s="52"/>
      <c r="EWA15" s="52"/>
      <c r="EWB15" s="52"/>
      <c r="EWC15" s="52"/>
      <c r="EWD15" s="52"/>
      <c r="EWE15" s="52"/>
      <c r="EWF15" s="52"/>
      <c r="EWG15" s="52"/>
      <c r="EWH15" s="52"/>
      <c r="EWI15" s="52"/>
      <c r="EWJ15" s="52"/>
      <c r="EWK15" s="52"/>
      <c r="EWL15" s="52"/>
      <c r="EWM15" s="52"/>
      <c r="EWN15" s="52"/>
      <c r="EWO15" s="52"/>
      <c r="EWP15" s="52"/>
      <c r="EWQ15" s="52"/>
      <c r="EWR15" s="52"/>
      <c r="EWS15" s="52"/>
      <c r="EWT15" s="52"/>
      <c r="EWU15" s="52"/>
      <c r="EWV15" s="52"/>
      <c r="EWW15" s="52"/>
      <c r="EWX15" s="52"/>
      <c r="EWY15" s="52"/>
      <c r="EWZ15" s="52"/>
      <c r="EXA15" s="52"/>
      <c r="EXB15" s="52"/>
      <c r="EXC15" s="52"/>
      <c r="EXD15" s="52"/>
      <c r="EXE15" s="52"/>
      <c r="EXF15" s="52"/>
      <c r="EXG15" s="52"/>
      <c r="EXH15" s="52"/>
      <c r="EXI15" s="52"/>
      <c r="EXJ15" s="52"/>
      <c r="EXK15" s="52"/>
      <c r="EXL15" s="52"/>
      <c r="EXM15" s="52"/>
      <c r="EXN15" s="52"/>
      <c r="EXO15" s="52"/>
      <c r="EXP15" s="52"/>
      <c r="EXQ15" s="52"/>
      <c r="EXR15" s="52"/>
      <c r="EXS15" s="52"/>
      <c r="EXT15" s="52"/>
      <c r="EXU15" s="52"/>
      <c r="EXV15" s="52"/>
      <c r="EXW15" s="52"/>
      <c r="EXX15" s="52"/>
      <c r="EXY15" s="52"/>
      <c r="EXZ15" s="52"/>
      <c r="EYA15" s="52"/>
      <c r="EYB15" s="52"/>
      <c r="EYC15" s="52"/>
      <c r="EYD15" s="52"/>
      <c r="EYE15" s="52"/>
      <c r="EYF15" s="52"/>
      <c r="EYG15" s="52"/>
      <c r="EYH15" s="52"/>
      <c r="EYI15" s="52"/>
      <c r="EYJ15" s="52"/>
      <c r="EYK15" s="52"/>
      <c r="EYL15" s="52"/>
      <c r="EYM15" s="52"/>
      <c r="EYN15" s="52"/>
      <c r="EYO15" s="52"/>
      <c r="EYP15" s="52"/>
      <c r="EYQ15" s="52"/>
      <c r="EYR15" s="52"/>
      <c r="EYS15" s="52"/>
      <c r="EYT15" s="52"/>
      <c r="EYU15" s="52"/>
      <c r="EYV15" s="52"/>
      <c r="EYW15" s="52"/>
      <c r="EYX15" s="52"/>
      <c r="EYY15" s="52"/>
      <c r="EYZ15" s="52"/>
      <c r="EZA15" s="52"/>
      <c r="EZB15" s="52"/>
      <c r="EZC15" s="52"/>
      <c r="EZD15" s="52"/>
      <c r="EZE15" s="52"/>
      <c r="EZF15" s="52"/>
      <c r="EZG15" s="52"/>
      <c r="EZH15" s="52"/>
      <c r="EZI15" s="52"/>
      <c r="EZJ15" s="52"/>
      <c r="EZK15" s="52"/>
      <c r="EZL15" s="52"/>
      <c r="EZM15" s="52"/>
      <c r="EZN15" s="52"/>
      <c r="EZO15" s="52"/>
      <c r="EZP15" s="52"/>
      <c r="EZQ15" s="52"/>
      <c r="EZR15" s="52"/>
      <c r="EZS15" s="52"/>
      <c r="EZT15" s="52"/>
      <c r="EZU15" s="52"/>
      <c r="EZV15" s="52"/>
      <c r="EZW15" s="52"/>
      <c r="EZX15" s="52"/>
      <c r="EZY15" s="52"/>
      <c r="EZZ15" s="52"/>
      <c r="FAA15" s="52"/>
      <c r="FAB15" s="52"/>
      <c r="FAC15" s="52"/>
      <c r="FAD15" s="52"/>
      <c r="FAE15" s="52"/>
      <c r="FAF15" s="52"/>
      <c r="FAG15" s="52"/>
      <c r="FAH15" s="52"/>
      <c r="FAI15" s="52"/>
      <c r="FAJ15" s="52"/>
      <c r="FAK15" s="52"/>
      <c r="FAL15" s="52"/>
      <c r="FAM15" s="52"/>
      <c r="FAN15" s="52"/>
      <c r="FAO15" s="52"/>
      <c r="FAP15" s="52"/>
      <c r="FAQ15" s="52"/>
      <c r="FAR15" s="52"/>
      <c r="FAS15" s="52"/>
      <c r="FAT15" s="52"/>
      <c r="FAU15" s="52"/>
      <c r="FAV15" s="52"/>
      <c r="FAW15" s="52"/>
      <c r="FAX15" s="52"/>
      <c r="FAY15" s="52"/>
      <c r="FAZ15" s="52"/>
      <c r="FBA15" s="52"/>
      <c r="FBB15" s="52"/>
      <c r="FBC15" s="52"/>
      <c r="FBD15" s="52"/>
      <c r="FBE15" s="52"/>
      <c r="FBF15" s="52"/>
      <c r="FBG15" s="52"/>
      <c r="FBH15" s="52"/>
      <c r="FBI15" s="52"/>
      <c r="FBJ15" s="52"/>
      <c r="FBK15" s="52"/>
      <c r="FBL15" s="52"/>
      <c r="FBM15" s="52"/>
      <c r="FBN15" s="52"/>
      <c r="FBO15" s="52"/>
      <c r="FBP15" s="52"/>
      <c r="FBQ15" s="52"/>
      <c r="FBR15" s="52"/>
      <c r="FBS15" s="52"/>
      <c r="FBT15" s="52"/>
      <c r="FBU15" s="52"/>
      <c r="FBV15" s="52"/>
      <c r="FBW15" s="52"/>
      <c r="FBX15" s="52"/>
      <c r="FBY15" s="52"/>
      <c r="FBZ15" s="52"/>
      <c r="FCA15" s="52"/>
      <c r="FCB15" s="52"/>
      <c r="FCC15" s="52"/>
      <c r="FCD15" s="52"/>
      <c r="FCE15" s="52"/>
      <c r="FCF15" s="52"/>
      <c r="FCG15" s="52"/>
      <c r="FCH15" s="52"/>
      <c r="FCI15" s="52"/>
      <c r="FCJ15" s="52"/>
      <c r="FCK15" s="52"/>
      <c r="FCL15" s="52"/>
      <c r="FCM15" s="52"/>
      <c r="FCN15" s="52"/>
      <c r="FCO15" s="52"/>
      <c r="FCP15" s="52"/>
      <c r="FCQ15" s="52"/>
      <c r="FCR15" s="52"/>
      <c r="FCS15" s="52"/>
      <c r="FCT15" s="52"/>
      <c r="FCU15" s="52"/>
      <c r="FCV15" s="52"/>
      <c r="FCW15" s="52"/>
      <c r="FCX15" s="52"/>
      <c r="FCY15" s="52"/>
      <c r="FCZ15" s="52"/>
      <c r="FDA15" s="52"/>
      <c r="FDB15" s="52"/>
      <c r="FDC15" s="52"/>
      <c r="FDD15" s="52"/>
      <c r="FDE15" s="52"/>
      <c r="FDF15" s="52"/>
      <c r="FDG15" s="52"/>
      <c r="FDH15" s="52"/>
      <c r="FDI15" s="52"/>
      <c r="FDJ15" s="52"/>
      <c r="FDK15" s="52"/>
      <c r="FDL15" s="52"/>
      <c r="FDM15" s="52"/>
      <c r="FDN15" s="52"/>
      <c r="FDO15" s="52"/>
      <c r="FDP15" s="52"/>
      <c r="FDQ15" s="52"/>
      <c r="FDR15" s="52"/>
      <c r="FDS15" s="52"/>
      <c r="FDT15" s="52"/>
      <c r="FDU15" s="52"/>
      <c r="FDV15" s="52"/>
      <c r="FDW15" s="52"/>
      <c r="FDX15" s="52"/>
      <c r="FDY15" s="52"/>
      <c r="FDZ15" s="52"/>
      <c r="FEA15" s="52"/>
      <c r="FEB15" s="52"/>
      <c r="FEC15" s="52"/>
      <c r="FED15" s="52"/>
      <c r="FEE15" s="52"/>
      <c r="FEF15" s="52"/>
      <c r="FEG15" s="52"/>
      <c r="FEH15" s="52"/>
      <c r="FEI15" s="52"/>
      <c r="FEJ15" s="52"/>
      <c r="FEK15" s="52"/>
      <c r="FEL15" s="52"/>
      <c r="FEM15" s="52"/>
      <c r="FEN15" s="52"/>
      <c r="FEO15" s="52"/>
      <c r="FEP15" s="52"/>
      <c r="FEQ15" s="52"/>
      <c r="FER15" s="52"/>
      <c r="FES15" s="52"/>
      <c r="FET15" s="52"/>
      <c r="FEU15" s="52"/>
      <c r="FEV15" s="52"/>
      <c r="FEW15" s="52"/>
      <c r="FEX15" s="52"/>
      <c r="FEY15" s="52"/>
      <c r="FEZ15" s="52"/>
      <c r="FFA15" s="52"/>
      <c r="FFB15" s="52"/>
      <c r="FFC15" s="52"/>
      <c r="FFD15" s="52"/>
      <c r="FFE15" s="52"/>
      <c r="FFF15" s="52"/>
      <c r="FFG15" s="52"/>
      <c r="FFH15" s="52"/>
      <c r="FFI15" s="52"/>
      <c r="FFJ15" s="52"/>
      <c r="FFK15" s="52"/>
      <c r="FFL15" s="52"/>
      <c r="FFM15" s="52"/>
      <c r="FFN15" s="52"/>
      <c r="FFO15" s="52"/>
      <c r="FFP15" s="52"/>
      <c r="FFQ15" s="52"/>
      <c r="FFR15" s="52"/>
      <c r="FFS15" s="52"/>
      <c r="FFT15" s="52"/>
      <c r="FFU15" s="52"/>
      <c r="FFV15" s="52"/>
      <c r="FFW15" s="52"/>
      <c r="FFX15" s="52"/>
      <c r="FFY15" s="52"/>
      <c r="FFZ15" s="52"/>
      <c r="FGA15" s="52"/>
      <c r="FGB15" s="52"/>
      <c r="FGC15" s="52"/>
      <c r="FGD15" s="52"/>
      <c r="FGE15" s="52"/>
      <c r="FGF15" s="52"/>
      <c r="FGG15" s="52"/>
      <c r="FGH15" s="52"/>
      <c r="FGI15" s="52"/>
      <c r="FGJ15" s="52"/>
      <c r="FGK15" s="52"/>
      <c r="FGL15" s="52"/>
      <c r="FGM15" s="52"/>
      <c r="FGN15" s="52"/>
      <c r="FGO15" s="52"/>
      <c r="FGP15" s="52"/>
      <c r="FGQ15" s="52"/>
      <c r="FGR15" s="52"/>
      <c r="FGS15" s="52"/>
      <c r="FGT15" s="52"/>
      <c r="FGU15" s="52"/>
      <c r="FGV15" s="52"/>
      <c r="FGW15" s="52"/>
      <c r="FGX15" s="52"/>
      <c r="FGY15" s="52"/>
      <c r="FGZ15" s="52"/>
      <c r="FHA15" s="52"/>
      <c r="FHB15" s="52"/>
      <c r="FHC15" s="52"/>
      <c r="FHD15" s="52"/>
      <c r="FHE15" s="52"/>
      <c r="FHF15" s="52"/>
      <c r="FHG15" s="52"/>
      <c r="FHH15" s="52"/>
      <c r="FHI15" s="52"/>
      <c r="FHJ15" s="52"/>
      <c r="FHK15" s="52"/>
      <c r="FHL15" s="52"/>
      <c r="FHM15" s="52"/>
      <c r="FHN15" s="52"/>
      <c r="FHO15" s="52"/>
      <c r="FHP15" s="52"/>
      <c r="FHQ15" s="52"/>
      <c r="FHR15" s="52"/>
      <c r="FHS15" s="52"/>
      <c r="FHT15" s="52"/>
      <c r="FHU15" s="52"/>
      <c r="FHV15" s="52"/>
      <c r="FHW15" s="52"/>
      <c r="FHX15" s="52"/>
      <c r="FHY15" s="52"/>
      <c r="FHZ15" s="52"/>
      <c r="FIA15" s="52"/>
      <c r="FIB15" s="52"/>
      <c r="FIC15" s="52"/>
      <c r="FID15" s="52"/>
      <c r="FIE15" s="52"/>
      <c r="FIF15" s="52"/>
      <c r="FIG15" s="52"/>
      <c r="FIH15" s="52"/>
      <c r="FII15" s="52"/>
      <c r="FIJ15" s="52"/>
      <c r="FIK15" s="52"/>
      <c r="FIL15" s="52"/>
      <c r="FIM15" s="52"/>
      <c r="FIN15" s="52"/>
      <c r="FIO15" s="52"/>
      <c r="FIP15" s="52"/>
      <c r="FIQ15" s="52"/>
      <c r="FIR15" s="52"/>
      <c r="FIS15" s="52"/>
      <c r="FIT15" s="52"/>
      <c r="FIU15" s="52"/>
      <c r="FIV15" s="52"/>
      <c r="FIW15" s="52"/>
      <c r="FIX15" s="52"/>
      <c r="FIY15" s="52"/>
      <c r="FIZ15" s="52"/>
      <c r="FJA15" s="52"/>
      <c r="FJB15" s="52"/>
      <c r="FJC15" s="52"/>
      <c r="FJD15" s="52"/>
      <c r="FJE15" s="52"/>
      <c r="FJF15" s="52"/>
      <c r="FJG15" s="52"/>
      <c r="FJH15" s="52"/>
      <c r="FJI15" s="52"/>
      <c r="FJJ15" s="52"/>
      <c r="FJK15" s="52"/>
      <c r="FJL15" s="52"/>
      <c r="FJM15" s="52"/>
      <c r="FJN15" s="52"/>
      <c r="FJO15" s="52"/>
      <c r="FJP15" s="52"/>
      <c r="FJQ15" s="52"/>
      <c r="FJR15" s="52"/>
      <c r="FJS15" s="52"/>
      <c r="FJT15" s="52"/>
      <c r="FJU15" s="52"/>
      <c r="FJV15" s="52"/>
      <c r="FJW15" s="52"/>
      <c r="FJX15" s="52"/>
      <c r="FJY15" s="52"/>
      <c r="FJZ15" s="52"/>
      <c r="FKA15" s="52"/>
      <c r="FKB15" s="52"/>
      <c r="FKC15" s="52"/>
      <c r="FKD15" s="52"/>
      <c r="FKE15" s="52"/>
      <c r="FKF15" s="52"/>
      <c r="FKG15" s="52"/>
      <c r="FKH15" s="52"/>
      <c r="FKI15" s="52"/>
      <c r="FKJ15" s="52"/>
      <c r="FKK15" s="52"/>
      <c r="FKL15" s="52"/>
      <c r="FKM15" s="52"/>
      <c r="FKN15" s="52"/>
      <c r="FKO15" s="52"/>
      <c r="FKP15" s="52"/>
      <c r="FKQ15" s="52"/>
      <c r="FKR15" s="52"/>
      <c r="FKS15" s="52"/>
      <c r="FKT15" s="52"/>
      <c r="FKU15" s="52"/>
      <c r="FKV15" s="52"/>
      <c r="FKW15" s="52"/>
      <c r="FKX15" s="52"/>
      <c r="FKY15" s="52"/>
      <c r="FKZ15" s="52"/>
      <c r="FLA15" s="52"/>
      <c r="FLB15" s="52"/>
      <c r="FLC15" s="52"/>
      <c r="FLD15" s="52"/>
      <c r="FLE15" s="52"/>
      <c r="FLF15" s="52"/>
      <c r="FLG15" s="52"/>
      <c r="FLH15" s="52"/>
      <c r="FLI15" s="52"/>
      <c r="FLJ15" s="52"/>
      <c r="FLK15" s="52"/>
      <c r="FLL15" s="52"/>
      <c r="FLM15" s="52"/>
      <c r="FLN15" s="52"/>
      <c r="FLO15" s="52"/>
      <c r="FLP15" s="52"/>
      <c r="FLQ15" s="52"/>
      <c r="FLR15" s="52"/>
      <c r="FLS15" s="52"/>
      <c r="FLT15" s="52"/>
      <c r="FLU15" s="52"/>
      <c r="FLV15" s="52"/>
      <c r="FLW15" s="52"/>
      <c r="FLX15" s="52"/>
      <c r="FLY15" s="52"/>
      <c r="FLZ15" s="52"/>
      <c r="FMA15" s="52"/>
      <c r="FMB15" s="52"/>
      <c r="FMC15" s="52"/>
      <c r="FMD15" s="52"/>
      <c r="FME15" s="52"/>
      <c r="FMF15" s="52"/>
      <c r="FMG15" s="52"/>
      <c r="FMH15" s="52"/>
      <c r="FMI15" s="52"/>
      <c r="FMJ15" s="52"/>
      <c r="FMK15" s="52"/>
      <c r="FML15" s="52"/>
      <c r="FMM15" s="52"/>
      <c r="FMN15" s="52"/>
      <c r="FMO15" s="52"/>
      <c r="FMP15" s="52"/>
      <c r="FMQ15" s="52"/>
      <c r="FMR15" s="52"/>
      <c r="FMS15" s="52"/>
      <c r="FMT15" s="52"/>
      <c r="FMU15" s="52"/>
      <c r="FMV15" s="52"/>
      <c r="FMW15" s="52"/>
      <c r="FMX15" s="52"/>
      <c r="FMY15" s="52"/>
      <c r="FMZ15" s="52"/>
      <c r="FNA15" s="52"/>
      <c r="FNB15" s="52"/>
      <c r="FNC15" s="52"/>
      <c r="FND15" s="52"/>
      <c r="FNE15" s="52"/>
      <c r="FNF15" s="52"/>
      <c r="FNG15" s="52"/>
      <c r="FNH15" s="52"/>
      <c r="FNI15" s="52"/>
      <c r="FNJ15" s="52"/>
      <c r="FNK15" s="52"/>
      <c r="FNL15" s="52"/>
      <c r="FNM15" s="52"/>
      <c r="FNN15" s="52"/>
      <c r="FNO15" s="52"/>
      <c r="FNP15" s="52"/>
      <c r="FNQ15" s="52"/>
      <c r="FNR15" s="52"/>
      <c r="FNS15" s="52"/>
      <c r="FNT15" s="52"/>
      <c r="FNU15" s="52"/>
      <c r="FNV15" s="52"/>
      <c r="FNW15" s="52"/>
      <c r="FNX15" s="52"/>
      <c r="FNY15" s="52"/>
      <c r="FNZ15" s="52"/>
      <c r="FOA15" s="52"/>
      <c r="FOB15" s="52"/>
      <c r="FOC15" s="52"/>
      <c r="FOD15" s="52"/>
      <c r="FOE15" s="52"/>
      <c r="FOF15" s="52"/>
      <c r="FOG15" s="52"/>
      <c r="FOH15" s="52"/>
      <c r="FOI15" s="52"/>
      <c r="FOJ15" s="52"/>
      <c r="FOK15" s="52"/>
      <c r="FOL15" s="52"/>
      <c r="FOM15" s="52"/>
      <c r="FON15" s="52"/>
      <c r="FOO15" s="52"/>
      <c r="FOP15" s="52"/>
      <c r="FOQ15" s="52"/>
      <c r="FOR15" s="52"/>
      <c r="FOS15" s="52"/>
      <c r="FOT15" s="52"/>
      <c r="FOU15" s="52"/>
      <c r="FOV15" s="52"/>
      <c r="FOW15" s="52"/>
      <c r="FOX15" s="52"/>
      <c r="FOY15" s="52"/>
      <c r="FOZ15" s="52"/>
      <c r="FPA15" s="52"/>
      <c r="FPB15" s="52"/>
      <c r="FPC15" s="52"/>
      <c r="FPD15" s="52"/>
      <c r="FPE15" s="52"/>
      <c r="FPF15" s="52"/>
      <c r="FPG15" s="52"/>
      <c r="FPH15" s="52"/>
      <c r="FPI15" s="52"/>
      <c r="FPJ15" s="52"/>
      <c r="FPK15" s="52"/>
      <c r="FPL15" s="52"/>
      <c r="FPM15" s="52"/>
      <c r="FPN15" s="52"/>
      <c r="FPO15" s="52"/>
      <c r="FPP15" s="52"/>
      <c r="FPQ15" s="52"/>
      <c r="FPR15" s="52"/>
      <c r="FPS15" s="52"/>
      <c r="FPT15" s="52"/>
      <c r="FPU15" s="52"/>
      <c r="FPV15" s="52"/>
      <c r="FPW15" s="52"/>
      <c r="FPX15" s="52"/>
      <c r="FPY15" s="52"/>
      <c r="FPZ15" s="52"/>
      <c r="FQA15" s="52"/>
      <c r="FQB15" s="52"/>
      <c r="FQC15" s="52"/>
      <c r="FQD15" s="52"/>
      <c r="FQE15" s="52"/>
      <c r="FQF15" s="52"/>
      <c r="FQG15" s="52"/>
      <c r="FQH15" s="52"/>
      <c r="FQI15" s="52"/>
      <c r="FQJ15" s="52"/>
      <c r="FQK15" s="52"/>
      <c r="FQL15" s="52"/>
      <c r="FQM15" s="52"/>
      <c r="FQN15" s="52"/>
      <c r="FQO15" s="52"/>
      <c r="FQP15" s="52"/>
      <c r="FQQ15" s="52"/>
      <c r="FQR15" s="52"/>
      <c r="FQS15" s="52"/>
      <c r="FQT15" s="52"/>
      <c r="FQU15" s="52"/>
      <c r="FQV15" s="52"/>
      <c r="FQW15" s="52"/>
      <c r="FQX15" s="52"/>
      <c r="FQY15" s="52"/>
      <c r="FQZ15" s="52"/>
      <c r="FRA15" s="52"/>
      <c r="FRB15" s="52"/>
      <c r="FRC15" s="52"/>
      <c r="FRD15" s="52"/>
      <c r="FRE15" s="52"/>
      <c r="FRF15" s="52"/>
      <c r="FRG15" s="52"/>
      <c r="FRH15" s="52"/>
      <c r="FRI15" s="52"/>
      <c r="FRJ15" s="52"/>
      <c r="FRK15" s="52"/>
      <c r="FRL15" s="52"/>
      <c r="FRM15" s="52"/>
      <c r="FRN15" s="52"/>
      <c r="FRO15" s="52"/>
      <c r="FRP15" s="52"/>
      <c r="FRQ15" s="52"/>
      <c r="FRR15" s="52"/>
      <c r="FRS15" s="52"/>
      <c r="FRT15" s="52"/>
      <c r="FRU15" s="52"/>
      <c r="FRV15" s="52"/>
      <c r="FRW15" s="52"/>
      <c r="FRX15" s="52"/>
      <c r="FRY15" s="52"/>
      <c r="FRZ15" s="52"/>
      <c r="FSA15" s="52"/>
      <c r="FSB15" s="52"/>
      <c r="FSC15" s="52"/>
      <c r="FSD15" s="52"/>
      <c r="FSE15" s="52"/>
      <c r="FSF15" s="52"/>
      <c r="FSG15" s="52"/>
      <c r="FSH15" s="52"/>
      <c r="FSI15" s="52"/>
      <c r="FSJ15" s="52"/>
      <c r="FSK15" s="52"/>
      <c r="FSL15" s="52"/>
      <c r="FSM15" s="52"/>
      <c r="FSN15" s="52"/>
      <c r="FSO15" s="52"/>
      <c r="FSP15" s="52"/>
      <c r="FSQ15" s="52"/>
      <c r="FSR15" s="52"/>
      <c r="FSS15" s="52"/>
      <c r="FST15" s="52"/>
      <c r="FSU15" s="52"/>
      <c r="FSV15" s="52"/>
      <c r="FSW15" s="52"/>
      <c r="FSX15" s="52"/>
      <c r="FSY15" s="52"/>
      <c r="FSZ15" s="52"/>
      <c r="FTA15" s="52"/>
      <c r="FTB15" s="52"/>
      <c r="FTC15" s="52"/>
      <c r="FTD15" s="52"/>
      <c r="FTE15" s="52"/>
      <c r="FTF15" s="52"/>
      <c r="FTG15" s="52"/>
      <c r="FTH15" s="52"/>
      <c r="FTI15" s="52"/>
      <c r="FTJ15" s="52"/>
      <c r="FTK15" s="52"/>
      <c r="FTL15" s="52"/>
      <c r="FTM15" s="52"/>
      <c r="FTN15" s="52"/>
      <c r="FTO15" s="52"/>
      <c r="FTP15" s="52"/>
      <c r="FTQ15" s="52"/>
      <c r="FTR15" s="52"/>
      <c r="FTS15" s="52"/>
      <c r="FTT15" s="52"/>
      <c r="FTU15" s="52"/>
      <c r="FTV15" s="52"/>
      <c r="FTW15" s="52"/>
      <c r="FTX15" s="52"/>
      <c r="FTY15" s="52"/>
      <c r="FTZ15" s="52"/>
      <c r="FUA15" s="52"/>
      <c r="FUB15" s="52"/>
      <c r="FUC15" s="52"/>
      <c r="FUD15" s="52"/>
      <c r="FUE15" s="52"/>
      <c r="FUF15" s="52"/>
      <c r="FUG15" s="52"/>
      <c r="FUH15" s="52"/>
      <c r="FUI15" s="52"/>
      <c r="FUJ15" s="52"/>
      <c r="FUK15" s="52"/>
      <c r="FUL15" s="52"/>
      <c r="FUM15" s="52"/>
      <c r="FUN15" s="52"/>
      <c r="FUO15" s="52"/>
      <c r="FUP15" s="52"/>
      <c r="FUQ15" s="52"/>
      <c r="FUR15" s="52"/>
      <c r="FUS15" s="52"/>
      <c r="FUT15" s="52"/>
      <c r="FUU15" s="52"/>
      <c r="FUV15" s="52"/>
      <c r="FUW15" s="52"/>
      <c r="FUX15" s="52"/>
      <c r="FUY15" s="52"/>
      <c r="FUZ15" s="52"/>
      <c r="FVA15" s="52"/>
      <c r="FVB15" s="52"/>
      <c r="FVC15" s="52"/>
      <c r="FVD15" s="52"/>
      <c r="FVE15" s="52"/>
      <c r="FVF15" s="52"/>
      <c r="FVG15" s="52"/>
      <c r="FVH15" s="52"/>
      <c r="FVI15" s="52"/>
      <c r="FVJ15" s="52"/>
      <c r="FVK15" s="52"/>
      <c r="FVL15" s="52"/>
      <c r="FVM15" s="52"/>
      <c r="FVN15" s="52"/>
      <c r="FVO15" s="52"/>
      <c r="FVP15" s="52"/>
      <c r="FVQ15" s="52"/>
      <c r="FVR15" s="52"/>
      <c r="FVS15" s="52"/>
      <c r="FVT15" s="52"/>
      <c r="FVU15" s="52"/>
      <c r="FVV15" s="52"/>
      <c r="FVW15" s="52"/>
      <c r="FVX15" s="52"/>
      <c r="FVY15" s="52"/>
      <c r="FVZ15" s="52"/>
      <c r="FWA15" s="52"/>
      <c r="FWB15" s="52"/>
      <c r="FWC15" s="52"/>
      <c r="FWD15" s="52"/>
      <c r="FWE15" s="52"/>
      <c r="FWF15" s="52"/>
      <c r="FWG15" s="52"/>
      <c r="FWH15" s="52"/>
      <c r="FWI15" s="52"/>
      <c r="FWJ15" s="52"/>
      <c r="FWK15" s="52"/>
      <c r="FWL15" s="52"/>
      <c r="FWM15" s="52"/>
      <c r="FWN15" s="52"/>
      <c r="FWO15" s="52"/>
      <c r="FWP15" s="52"/>
      <c r="FWQ15" s="52"/>
      <c r="FWR15" s="52"/>
      <c r="FWS15" s="52"/>
      <c r="FWT15" s="52"/>
      <c r="FWU15" s="52"/>
      <c r="FWV15" s="52"/>
      <c r="FWW15" s="52"/>
      <c r="FWX15" s="52"/>
      <c r="FWY15" s="52"/>
      <c r="FWZ15" s="52"/>
      <c r="FXA15" s="52"/>
      <c r="FXB15" s="52"/>
      <c r="FXC15" s="52"/>
      <c r="FXD15" s="52"/>
      <c r="FXE15" s="52"/>
      <c r="FXF15" s="52"/>
      <c r="FXG15" s="52"/>
      <c r="FXH15" s="52"/>
      <c r="FXI15" s="52"/>
      <c r="FXJ15" s="52"/>
      <c r="FXK15" s="52"/>
      <c r="FXL15" s="52"/>
      <c r="FXM15" s="52"/>
      <c r="FXN15" s="52"/>
      <c r="FXO15" s="52"/>
      <c r="FXP15" s="52"/>
      <c r="FXQ15" s="52"/>
      <c r="FXR15" s="52"/>
      <c r="FXS15" s="52"/>
      <c r="FXT15" s="52"/>
      <c r="FXU15" s="52"/>
      <c r="FXV15" s="52"/>
      <c r="FXW15" s="52"/>
      <c r="FXX15" s="52"/>
      <c r="FXY15" s="52"/>
      <c r="FXZ15" s="52"/>
      <c r="FYA15" s="52"/>
      <c r="FYB15" s="52"/>
      <c r="FYC15" s="52"/>
      <c r="FYD15" s="52"/>
      <c r="FYE15" s="52"/>
      <c r="FYF15" s="52"/>
      <c r="FYG15" s="52"/>
      <c r="FYH15" s="52"/>
      <c r="FYI15" s="52"/>
      <c r="FYJ15" s="52"/>
      <c r="FYK15" s="52"/>
      <c r="FYL15" s="52"/>
      <c r="FYM15" s="52"/>
      <c r="FYN15" s="52"/>
      <c r="FYO15" s="52"/>
      <c r="FYP15" s="52"/>
      <c r="FYQ15" s="52"/>
      <c r="FYR15" s="52"/>
      <c r="FYS15" s="52"/>
      <c r="FYT15" s="52"/>
      <c r="FYU15" s="52"/>
      <c r="FYV15" s="52"/>
      <c r="FYW15" s="52"/>
      <c r="FYX15" s="52"/>
      <c r="FYY15" s="52"/>
      <c r="FYZ15" s="52"/>
      <c r="FZA15" s="52"/>
      <c r="FZB15" s="52"/>
      <c r="FZC15" s="52"/>
      <c r="FZD15" s="52"/>
      <c r="FZE15" s="52"/>
      <c r="FZF15" s="52"/>
      <c r="FZG15" s="52"/>
      <c r="FZH15" s="52"/>
      <c r="FZI15" s="52"/>
      <c r="FZJ15" s="52"/>
      <c r="FZK15" s="52"/>
      <c r="FZL15" s="52"/>
      <c r="FZM15" s="52"/>
      <c r="FZN15" s="52"/>
      <c r="FZO15" s="52"/>
      <c r="FZP15" s="52"/>
      <c r="FZQ15" s="52"/>
      <c r="FZR15" s="52"/>
      <c r="FZS15" s="52"/>
      <c r="FZT15" s="52"/>
      <c r="FZU15" s="52"/>
      <c r="FZV15" s="52"/>
      <c r="FZW15" s="52"/>
      <c r="FZX15" s="52"/>
      <c r="FZY15" s="52"/>
      <c r="FZZ15" s="52"/>
      <c r="GAA15" s="52"/>
      <c r="GAB15" s="52"/>
      <c r="GAC15" s="52"/>
      <c r="GAD15" s="52"/>
      <c r="GAE15" s="52"/>
      <c r="GAF15" s="52"/>
      <c r="GAG15" s="52"/>
      <c r="GAH15" s="52"/>
      <c r="GAI15" s="52"/>
      <c r="GAJ15" s="52"/>
      <c r="GAK15" s="52"/>
      <c r="GAL15" s="52"/>
      <c r="GAM15" s="52"/>
      <c r="GAN15" s="52"/>
      <c r="GAO15" s="52"/>
      <c r="GAP15" s="52"/>
      <c r="GAQ15" s="52"/>
      <c r="GAR15" s="52"/>
      <c r="GAS15" s="52"/>
      <c r="GAT15" s="52"/>
      <c r="GAU15" s="52"/>
      <c r="GAV15" s="52"/>
      <c r="GAW15" s="52"/>
      <c r="GAX15" s="52"/>
      <c r="GAY15" s="52"/>
      <c r="GAZ15" s="52"/>
      <c r="GBA15" s="52"/>
      <c r="GBB15" s="52"/>
      <c r="GBC15" s="52"/>
      <c r="GBD15" s="52"/>
      <c r="GBE15" s="52"/>
      <c r="GBF15" s="52"/>
      <c r="GBG15" s="52"/>
      <c r="GBH15" s="52"/>
      <c r="GBI15" s="52"/>
      <c r="GBJ15" s="52"/>
      <c r="GBK15" s="52"/>
      <c r="GBL15" s="52"/>
      <c r="GBM15" s="52"/>
      <c r="GBN15" s="52"/>
      <c r="GBO15" s="52"/>
      <c r="GBP15" s="52"/>
      <c r="GBQ15" s="52"/>
      <c r="GBR15" s="52"/>
      <c r="GBS15" s="52"/>
      <c r="GBT15" s="52"/>
      <c r="GBU15" s="52"/>
      <c r="GBV15" s="52"/>
      <c r="GBW15" s="52"/>
      <c r="GBX15" s="52"/>
      <c r="GBY15" s="52"/>
      <c r="GBZ15" s="52"/>
      <c r="GCA15" s="52"/>
      <c r="GCB15" s="52"/>
      <c r="GCC15" s="52"/>
      <c r="GCD15" s="52"/>
      <c r="GCE15" s="52"/>
      <c r="GCF15" s="52"/>
      <c r="GCG15" s="52"/>
      <c r="GCH15" s="52"/>
      <c r="GCI15" s="52"/>
      <c r="GCJ15" s="52"/>
      <c r="GCK15" s="52"/>
      <c r="GCL15" s="52"/>
      <c r="GCM15" s="52"/>
      <c r="GCN15" s="52"/>
      <c r="GCO15" s="52"/>
      <c r="GCP15" s="52"/>
      <c r="GCQ15" s="52"/>
      <c r="GCR15" s="52"/>
      <c r="GCS15" s="52"/>
      <c r="GCT15" s="52"/>
      <c r="GCU15" s="52"/>
      <c r="GCV15" s="52"/>
      <c r="GCW15" s="52"/>
      <c r="GCX15" s="52"/>
      <c r="GCY15" s="52"/>
      <c r="GCZ15" s="52"/>
      <c r="GDA15" s="52"/>
      <c r="GDB15" s="52"/>
      <c r="GDC15" s="52"/>
      <c r="GDD15" s="52"/>
      <c r="GDE15" s="52"/>
      <c r="GDF15" s="52"/>
      <c r="GDG15" s="52"/>
      <c r="GDH15" s="52"/>
      <c r="GDI15" s="52"/>
      <c r="GDJ15" s="52"/>
      <c r="GDK15" s="52"/>
      <c r="GDL15" s="52"/>
      <c r="GDM15" s="52"/>
      <c r="GDN15" s="52"/>
      <c r="GDO15" s="52"/>
      <c r="GDP15" s="52"/>
      <c r="GDQ15" s="52"/>
      <c r="GDR15" s="52"/>
      <c r="GDS15" s="52"/>
      <c r="GDT15" s="52"/>
      <c r="GDU15" s="52"/>
      <c r="GDV15" s="52"/>
      <c r="GDW15" s="52"/>
      <c r="GDX15" s="52"/>
      <c r="GDY15" s="52"/>
      <c r="GDZ15" s="52"/>
      <c r="GEA15" s="52"/>
      <c r="GEB15" s="52"/>
      <c r="GEC15" s="52"/>
      <c r="GED15" s="52"/>
      <c r="GEE15" s="52"/>
      <c r="GEF15" s="52"/>
      <c r="GEG15" s="52"/>
      <c r="GEH15" s="52"/>
      <c r="GEI15" s="52"/>
      <c r="GEJ15" s="52"/>
      <c r="GEK15" s="52"/>
      <c r="GEL15" s="52"/>
      <c r="GEM15" s="52"/>
      <c r="GEN15" s="52"/>
      <c r="GEO15" s="52"/>
      <c r="GEP15" s="52"/>
      <c r="GEQ15" s="52"/>
      <c r="GER15" s="52"/>
      <c r="GES15" s="52"/>
      <c r="GET15" s="52"/>
      <c r="GEU15" s="52"/>
      <c r="GEV15" s="52"/>
      <c r="GEW15" s="52"/>
      <c r="GEX15" s="52"/>
      <c r="GEY15" s="52"/>
      <c r="GEZ15" s="52"/>
      <c r="GFA15" s="52"/>
      <c r="GFB15" s="52"/>
      <c r="GFC15" s="52"/>
      <c r="GFD15" s="52"/>
      <c r="GFE15" s="52"/>
      <c r="GFF15" s="52"/>
      <c r="GFG15" s="52"/>
      <c r="GFH15" s="52"/>
      <c r="GFI15" s="52"/>
      <c r="GFJ15" s="52"/>
      <c r="GFK15" s="52"/>
      <c r="GFL15" s="52"/>
      <c r="GFM15" s="52"/>
      <c r="GFN15" s="52"/>
      <c r="GFO15" s="52"/>
      <c r="GFP15" s="52"/>
      <c r="GFQ15" s="52"/>
      <c r="GFR15" s="52"/>
      <c r="GFS15" s="52"/>
      <c r="GFT15" s="52"/>
      <c r="GFU15" s="52"/>
      <c r="GFV15" s="52"/>
      <c r="GFW15" s="52"/>
      <c r="GFX15" s="52"/>
      <c r="GFY15" s="52"/>
      <c r="GFZ15" s="52"/>
      <c r="GGA15" s="52"/>
      <c r="GGB15" s="52"/>
      <c r="GGC15" s="52"/>
      <c r="GGD15" s="52"/>
      <c r="GGE15" s="52"/>
      <c r="GGF15" s="52"/>
      <c r="GGG15" s="52"/>
      <c r="GGH15" s="52"/>
      <c r="GGI15" s="52"/>
      <c r="GGJ15" s="52"/>
      <c r="GGK15" s="52"/>
      <c r="GGL15" s="52"/>
      <c r="GGM15" s="52"/>
      <c r="GGN15" s="52"/>
      <c r="GGO15" s="52"/>
      <c r="GGP15" s="52"/>
      <c r="GGQ15" s="52"/>
      <c r="GGR15" s="52"/>
      <c r="GGS15" s="52"/>
      <c r="GGT15" s="52"/>
      <c r="GGU15" s="52"/>
      <c r="GGV15" s="52"/>
      <c r="GGW15" s="52"/>
      <c r="GGX15" s="52"/>
      <c r="GGY15" s="52"/>
      <c r="GGZ15" s="52"/>
      <c r="GHA15" s="52"/>
      <c r="GHB15" s="52"/>
      <c r="GHC15" s="52"/>
      <c r="GHD15" s="52"/>
      <c r="GHE15" s="52"/>
      <c r="GHF15" s="52"/>
      <c r="GHG15" s="52"/>
      <c r="GHH15" s="52"/>
      <c r="GHI15" s="52"/>
      <c r="GHJ15" s="52"/>
      <c r="GHK15" s="52"/>
      <c r="GHL15" s="52"/>
      <c r="GHM15" s="52"/>
      <c r="GHN15" s="52"/>
      <c r="GHO15" s="52"/>
      <c r="GHP15" s="52"/>
      <c r="GHQ15" s="52"/>
      <c r="GHR15" s="52"/>
      <c r="GHS15" s="52"/>
      <c r="GHT15" s="52"/>
      <c r="GHU15" s="52"/>
      <c r="GHV15" s="52"/>
      <c r="GHW15" s="52"/>
      <c r="GHX15" s="52"/>
      <c r="GHY15" s="52"/>
      <c r="GHZ15" s="52"/>
      <c r="GIA15" s="52"/>
      <c r="GIB15" s="52"/>
      <c r="GIC15" s="52"/>
      <c r="GID15" s="52"/>
      <c r="GIE15" s="52"/>
      <c r="GIF15" s="52"/>
      <c r="GIG15" s="52"/>
      <c r="GIH15" s="52"/>
      <c r="GII15" s="52"/>
      <c r="GIJ15" s="52"/>
      <c r="GIK15" s="52"/>
      <c r="GIL15" s="52"/>
      <c r="GIM15" s="52"/>
      <c r="GIN15" s="52"/>
      <c r="GIO15" s="52"/>
      <c r="GIP15" s="52"/>
      <c r="GIQ15" s="52"/>
      <c r="GIR15" s="52"/>
      <c r="GIS15" s="52"/>
      <c r="GIT15" s="52"/>
      <c r="GIU15" s="52"/>
      <c r="GIV15" s="52"/>
      <c r="GIW15" s="52"/>
      <c r="GIX15" s="52"/>
      <c r="GIY15" s="52"/>
      <c r="GIZ15" s="52"/>
      <c r="GJA15" s="52"/>
      <c r="GJB15" s="52"/>
      <c r="GJC15" s="52"/>
      <c r="GJD15" s="52"/>
      <c r="GJE15" s="52"/>
      <c r="GJF15" s="52"/>
      <c r="GJG15" s="52"/>
      <c r="GJH15" s="52"/>
      <c r="GJI15" s="52"/>
      <c r="GJJ15" s="52"/>
      <c r="GJK15" s="52"/>
      <c r="GJL15" s="52"/>
      <c r="GJM15" s="52"/>
      <c r="GJN15" s="52"/>
      <c r="GJO15" s="52"/>
      <c r="GJP15" s="52"/>
      <c r="GJQ15" s="52"/>
      <c r="GJR15" s="52"/>
      <c r="GJS15" s="52"/>
      <c r="GJT15" s="52"/>
      <c r="GJU15" s="52"/>
      <c r="GJV15" s="52"/>
      <c r="GJW15" s="52"/>
      <c r="GJX15" s="52"/>
      <c r="GJY15" s="52"/>
      <c r="GJZ15" s="52"/>
      <c r="GKA15" s="52"/>
      <c r="GKB15" s="52"/>
      <c r="GKC15" s="52"/>
      <c r="GKD15" s="52"/>
      <c r="GKE15" s="52"/>
      <c r="GKF15" s="52"/>
      <c r="GKG15" s="52"/>
      <c r="GKH15" s="52"/>
      <c r="GKI15" s="52"/>
      <c r="GKJ15" s="52"/>
      <c r="GKK15" s="52"/>
      <c r="GKL15" s="52"/>
      <c r="GKM15" s="52"/>
      <c r="GKN15" s="52"/>
      <c r="GKO15" s="52"/>
      <c r="GKP15" s="52"/>
      <c r="GKQ15" s="52"/>
      <c r="GKR15" s="52"/>
      <c r="GKS15" s="52"/>
      <c r="GKT15" s="52"/>
      <c r="GKU15" s="52"/>
      <c r="GKV15" s="52"/>
      <c r="GKW15" s="52"/>
      <c r="GKX15" s="52"/>
      <c r="GKY15" s="52"/>
      <c r="GKZ15" s="52"/>
      <c r="GLA15" s="52"/>
      <c r="GLB15" s="52"/>
      <c r="GLC15" s="52"/>
      <c r="GLD15" s="52"/>
      <c r="GLE15" s="52"/>
      <c r="GLF15" s="52"/>
      <c r="GLG15" s="52"/>
      <c r="GLH15" s="52"/>
      <c r="GLI15" s="52"/>
      <c r="GLJ15" s="52"/>
      <c r="GLK15" s="52"/>
      <c r="GLL15" s="52"/>
      <c r="GLM15" s="52"/>
      <c r="GLN15" s="52"/>
      <c r="GLO15" s="52"/>
      <c r="GLP15" s="52"/>
      <c r="GLQ15" s="52"/>
      <c r="GLR15" s="52"/>
      <c r="GLS15" s="52"/>
      <c r="GLT15" s="52"/>
      <c r="GLU15" s="52"/>
      <c r="GLV15" s="52"/>
      <c r="GLW15" s="52"/>
      <c r="GLX15" s="52"/>
      <c r="GLY15" s="52"/>
      <c r="GLZ15" s="52"/>
      <c r="GMA15" s="52"/>
      <c r="GMB15" s="52"/>
      <c r="GMC15" s="52"/>
      <c r="GMD15" s="52"/>
      <c r="GME15" s="52"/>
      <c r="GMF15" s="52"/>
      <c r="GMG15" s="52"/>
      <c r="GMH15" s="52"/>
      <c r="GMI15" s="52"/>
      <c r="GMJ15" s="52"/>
      <c r="GMK15" s="52"/>
      <c r="GML15" s="52"/>
      <c r="GMM15" s="52"/>
      <c r="GMN15" s="52"/>
      <c r="GMO15" s="52"/>
      <c r="GMP15" s="52"/>
      <c r="GMQ15" s="52"/>
      <c r="GMR15" s="52"/>
      <c r="GMS15" s="52"/>
      <c r="GMT15" s="52"/>
      <c r="GMU15" s="52"/>
      <c r="GMV15" s="52"/>
      <c r="GMW15" s="52"/>
      <c r="GMX15" s="52"/>
      <c r="GMY15" s="52"/>
      <c r="GMZ15" s="52"/>
      <c r="GNA15" s="52"/>
      <c r="GNB15" s="52"/>
      <c r="GNC15" s="52"/>
      <c r="GND15" s="52"/>
      <c r="GNE15" s="52"/>
      <c r="GNF15" s="52"/>
      <c r="GNG15" s="52"/>
      <c r="GNH15" s="52"/>
      <c r="GNI15" s="52"/>
      <c r="GNJ15" s="52"/>
      <c r="GNK15" s="52"/>
      <c r="GNL15" s="52"/>
      <c r="GNM15" s="52"/>
      <c r="GNN15" s="52"/>
      <c r="GNO15" s="52"/>
      <c r="GNP15" s="52"/>
      <c r="GNQ15" s="52"/>
      <c r="GNR15" s="52"/>
      <c r="GNS15" s="52"/>
      <c r="GNT15" s="52"/>
      <c r="GNU15" s="52"/>
      <c r="GNV15" s="52"/>
      <c r="GNW15" s="52"/>
      <c r="GNX15" s="52"/>
      <c r="GNY15" s="52"/>
      <c r="GNZ15" s="52"/>
      <c r="GOA15" s="52"/>
      <c r="GOB15" s="52"/>
      <c r="GOC15" s="52"/>
      <c r="GOD15" s="52"/>
      <c r="GOE15" s="52"/>
      <c r="GOF15" s="52"/>
      <c r="GOG15" s="52"/>
      <c r="GOH15" s="52"/>
      <c r="GOI15" s="52"/>
      <c r="GOJ15" s="52"/>
      <c r="GOK15" s="52"/>
      <c r="GOL15" s="52"/>
      <c r="GOM15" s="52"/>
      <c r="GON15" s="52"/>
      <c r="GOO15" s="52"/>
      <c r="GOP15" s="52"/>
      <c r="GOQ15" s="52"/>
      <c r="GOR15" s="52"/>
      <c r="GOS15" s="52"/>
      <c r="GOT15" s="52"/>
      <c r="GOU15" s="52"/>
      <c r="GOV15" s="52"/>
      <c r="GOW15" s="52"/>
      <c r="GOX15" s="52"/>
      <c r="GOY15" s="52"/>
      <c r="GOZ15" s="52"/>
      <c r="GPA15" s="52"/>
      <c r="GPB15" s="52"/>
      <c r="GPC15" s="52"/>
      <c r="GPD15" s="52"/>
      <c r="GPE15" s="52"/>
      <c r="GPF15" s="52"/>
      <c r="GPG15" s="52"/>
      <c r="GPH15" s="52"/>
      <c r="GPI15" s="52"/>
      <c r="GPJ15" s="52"/>
      <c r="GPK15" s="52"/>
      <c r="GPL15" s="52"/>
      <c r="GPM15" s="52"/>
      <c r="GPN15" s="52"/>
      <c r="GPO15" s="52"/>
      <c r="GPP15" s="52"/>
      <c r="GPQ15" s="52"/>
      <c r="GPR15" s="52"/>
      <c r="GPS15" s="52"/>
      <c r="GPT15" s="52"/>
      <c r="GPU15" s="52"/>
      <c r="GPV15" s="52"/>
      <c r="GPW15" s="52"/>
      <c r="GPX15" s="52"/>
      <c r="GPY15" s="52"/>
      <c r="GPZ15" s="52"/>
      <c r="GQA15" s="52"/>
      <c r="GQB15" s="52"/>
      <c r="GQC15" s="52"/>
      <c r="GQD15" s="52"/>
      <c r="GQE15" s="52"/>
      <c r="GQF15" s="52"/>
      <c r="GQG15" s="52"/>
      <c r="GQH15" s="52"/>
      <c r="GQI15" s="52"/>
      <c r="GQJ15" s="52"/>
      <c r="GQK15" s="52"/>
      <c r="GQL15" s="52"/>
      <c r="GQM15" s="52"/>
      <c r="GQN15" s="52"/>
      <c r="GQO15" s="52"/>
      <c r="GQP15" s="52"/>
      <c r="GQQ15" s="52"/>
      <c r="GQR15" s="52"/>
      <c r="GQS15" s="52"/>
      <c r="GQT15" s="52"/>
      <c r="GQU15" s="52"/>
      <c r="GQV15" s="52"/>
      <c r="GQW15" s="52"/>
      <c r="GQX15" s="52"/>
      <c r="GQY15" s="52"/>
      <c r="GQZ15" s="52"/>
      <c r="GRA15" s="52"/>
      <c r="GRB15" s="52"/>
      <c r="GRC15" s="52"/>
      <c r="GRD15" s="52"/>
      <c r="GRE15" s="52"/>
      <c r="GRF15" s="52"/>
      <c r="GRG15" s="52"/>
      <c r="GRH15" s="52"/>
      <c r="GRI15" s="52"/>
      <c r="GRJ15" s="52"/>
      <c r="GRK15" s="52"/>
      <c r="GRL15" s="52"/>
      <c r="GRM15" s="52"/>
      <c r="GRN15" s="52"/>
      <c r="GRO15" s="52"/>
      <c r="GRP15" s="52"/>
      <c r="GRQ15" s="52"/>
      <c r="GRR15" s="52"/>
      <c r="GRS15" s="52"/>
      <c r="GRT15" s="52"/>
      <c r="GRU15" s="52"/>
      <c r="GRV15" s="52"/>
      <c r="GRW15" s="52"/>
      <c r="GRX15" s="52"/>
      <c r="GRY15" s="52"/>
      <c r="GRZ15" s="52"/>
      <c r="GSA15" s="52"/>
      <c r="GSB15" s="52"/>
      <c r="GSC15" s="52"/>
      <c r="GSD15" s="52"/>
      <c r="GSE15" s="52"/>
      <c r="GSF15" s="52"/>
      <c r="GSG15" s="52"/>
      <c r="GSH15" s="52"/>
      <c r="GSI15" s="52"/>
      <c r="GSJ15" s="52"/>
      <c r="GSK15" s="52"/>
      <c r="GSL15" s="52"/>
      <c r="GSM15" s="52"/>
      <c r="GSN15" s="52"/>
      <c r="GSO15" s="52"/>
      <c r="GSP15" s="52"/>
      <c r="GSQ15" s="52"/>
      <c r="GSR15" s="52"/>
      <c r="GSS15" s="52"/>
      <c r="GST15" s="52"/>
      <c r="GSU15" s="52"/>
      <c r="GSV15" s="52"/>
      <c r="GSW15" s="52"/>
      <c r="GSX15" s="52"/>
      <c r="GSY15" s="52"/>
      <c r="GSZ15" s="52"/>
      <c r="GTA15" s="52"/>
      <c r="GTB15" s="52"/>
      <c r="GTC15" s="52"/>
      <c r="GTD15" s="52"/>
      <c r="GTE15" s="52"/>
      <c r="GTF15" s="52"/>
      <c r="GTG15" s="52"/>
      <c r="GTH15" s="52"/>
      <c r="GTI15" s="52"/>
      <c r="GTJ15" s="52"/>
      <c r="GTK15" s="52"/>
      <c r="GTL15" s="52"/>
      <c r="GTM15" s="52"/>
      <c r="GTN15" s="52"/>
      <c r="GTO15" s="52"/>
      <c r="GTP15" s="52"/>
      <c r="GTQ15" s="52"/>
      <c r="GTR15" s="52"/>
      <c r="GTS15" s="52"/>
      <c r="GTT15" s="52"/>
      <c r="GTU15" s="52"/>
      <c r="GTV15" s="52"/>
      <c r="GTW15" s="52"/>
      <c r="GTX15" s="52"/>
      <c r="GTY15" s="52"/>
      <c r="GTZ15" s="52"/>
      <c r="GUA15" s="52"/>
      <c r="GUB15" s="52"/>
      <c r="GUC15" s="52"/>
      <c r="GUD15" s="52"/>
      <c r="GUE15" s="52"/>
      <c r="GUF15" s="52"/>
      <c r="GUG15" s="52"/>
      <c r="GUH15" s="52"/>
      <c r="GUI15" s="52"/>
      <c r="GUJ15" s="52"/>
      <c r="GUK15" s="52"/>
      <c r="GUL15" s="52"/>
      <c r="GUM15" s="52"/>
      <c r="GUN15" s="52"/>
      <c r="GUO15" s="52"/>
      <c r="GUP15" s="52"/>
      <c r="GUQ15" s="52"/>
      <c r="GUR15" s="52"/>
      <c r="GUS15" s="52"/>
      <c r="GUT15" s="52"/>
      <c r="GUU15" s="52"/>
      <c r="GUV15" s="52"/>
      <c r="GUW15" s="52"/>
      <c r="GUX15" s="52"/>
      <c r="GUY15" s="52"/>
      <c r="GUZ15" s="52"/>
      <c r="GVA15" s="52"/>
      <c r="GVB15" s="52"/>
      <c r="GVC15" s="52"/>
      <c r="GVD15" s="52"/>
      <c r="GVE15" s="52"/>
      <c r="GVF15" s="52"/>
      <c r="GVG15" s="52"/>
      <c r="GVH15" s="52"/>
      <c r="GVI15" s="52"/>
      <c r="GVJ15" s="52"/>
      <c r="GVK15" s="52"/>
      <c r="GVL15" s="52"/>
      <c r="GVM15" s="52"/>
      <c r="GVN15" s="52"/>
      <c r="GVO15" s="52"/>
      <c r="GVP15" s="52"/>
      <c r="GVQ15" s="52"/>
      <c r="GVR15" s="52"/>
      <c r="GVS15" s="52"/>
      <c r="GVT15" s="52"/>
      <c r="GVU15" s="52"/>
      <c r="GVV15" s="52"/>
      <c r="GVW15" s="52"/>
      <c r="GVX15" s="52"/>
      <c r="GVY15" s="52"/>
      <c r="GVZ15" s="52"/>
      <c r="GWA15" s="52"/>
      <c r="GWB15" s="52"/>
      <c r="GWC15" s="52"/>
      <c r="GWD15" s="52"/>
      <c r="GWE15" s="52"/>
      <c r="GWF15" s="52"/>
      <c r="GWG15" s="52"/>
      <c r="GWH15" s="52"/>
      <c r="GWI15" s="52"/>
      <c r="GWJ15" s="52"/>
      <c r="GWK15" s="52"/>
      <c r="GWL15" s="52"/>
      <c r="GWM15" s="52"/>
      <c r="GWN15" s="52"/>
      <c r="GWO15" s="52"/>
      <c r="GWP15" s="52"/>
      <c r="GWQ15" s="52"/>
      <c r="GWR15" s="52"/>
      <c r="GWS15" s="52"/>
      <c r="GWT15" s="52"/>
      <c r="GWU15" s="52"/>
      <c r="GWV15" s="52"/>
      <c r="GWW15" s="52"/>
      <c r="GWX15" s="52"/>
      <c r="GWY15" s="52"/>
      <c r="GWZ15" s="52"/>
      <c r="GXA15" s="52"/>
      <c r="GXB15" s="52"/>
      <c r="GXC15" s="52"/>
      <c r="GXD15" s="52"/>
      <c r="GXE15" s="52"/>
      <c r="GXF15" s="52"/>
      <c r="GXG15" s="52"/>
      <c r="GXH15" s="52"/>
      <c r="GXI15" s="52"/>
      <c r="GXJ15" s="52"/>
      <c r="GXK15" s="52"/>
      <c r="GXL15" s="52"/>
      <c r="GXM15" s="52"/>
      <c r="GXN15" s="52"/>
      <c r="GXO15" s="52"/>
      <c r="GXP15" s="52"/>
      <c r="GXQ15" s="52"/>
      <c r="GXR15" s="52"/>
      <c r="GXS15" s="52"/>
      <c r="GXT15" s="52"/>
      <c r="GXU15" s="52"/>
      <c r="GXV15" s="52"/>
      <c r="GXW15" s="52"/>
      <c r="GXX15" s="52"/>
      <c r="GXY15" s="52"/>
      <c r="GXZ15" s="52"/>
      <c r="GYA15" s="52"/>
      <c r="GYB15" s="52"/>
      <c r="GYC15" s="52"/>
      <c r="GYD15" s="52"/>
      <c r="GYE15" s="52"/>
      <c r="GYF15" s="52"/>
      <c r="GYG15" s="52"/>
      <c r="GYH15" s="52"/>
      <c r="GYI15" s="52"/>
      <c r="GYJ15" s="52"/>
      <c r="GYK15" s="52"/>
      <c r="GYL15" s="52"/>
      <c r="GYM15" s="52"/>
      <c r="GYN15" s="52"/>
      <c r="GYO15" s="52"/>
      <c r="GYP15" s="52"/>
      <c r="GYQ15" s="52"/>
      <c r="GYR15" s="52"/>
      <c r="GYS15" s="52"/>
      <c r="GYT15" s="52"/>
      <c r="GYU15" s="52"/>
      <c r="GYV15" s="52"/>
      <c r="GYW15" s="52"/>
      <c r="GYX15" s="52"/>
      <c r="GYY15" s="52"/>
      <c r="GYZ15" s="52"/>
      <c r="GZA15" s="52"/>
      <c r="GZB15" s="52"/>
      <c r="GZC15" s="52"/>
      <c r="GZD15" s="52"/>
      <c r="GZE15" s="52"/>
      <c r="GZF15" s="52"/>
      <c r="GZG15" s="52"/>
      <c r="GZH15" s="52"/>
      <c r="GZI15" s="52"/>
      <c r="GZJ15" s="52"/>
      <c r="GZK15" s="52"/>
      <c r="GZL15" s="52"/>
      <c r="GZM15" s="52"/>
      <c r="GZN15" s="52"/>
      <c r="GZO15" s="52"/>
      <c r="GZP15" s="52"/>
      <c r="GZQ15" s="52"/>
      <c r="GZR15" s="52"/>
      <c r="GZS15" s="52"/>
      <c r="GZT15" s="52"/>
      <c r="GZU15" s="52"/>
      <c r="GZV15" s="52"/>
      <c r="GZW15" s="52"/>
      <c r="GZX15" s="52"/>
      <c r="GZY15" s="52"/>
      <c r="GZZ15" s="52"/>
      <c r="HAA15" s="52"/>
      <c r="HAB15" s="52"/>
      <c r="HAC15" s="52"/>
      <c r="HAD15" s="52"/>
      <c r="HAE15" s="52"/>
      <c r="HAF15" s="52"/>
      <c r="HAG15" s="52"/>
      <c r="HAH15" s="52"/>
      <c r="HAI15" s="52"/>
      <c r="HAJ15" s="52"/>
      <c r="HAK15" s="52"/>
      <c r="HAL15" s="52"/>
      <c r="HAM15" s="52"/>
      <c r="HAN15" s="52"/>
      <c r="HAO15" s="52"/>
      <c r="HAP15" s="52"/>
      <c r="HAQ15" s="52"/>
      <c r="HAR15" s="52"/>
      <c r="HAS15" s="52"/>
      <c r="HAT15" s="52"/>
      <c r="HAU15" s="52"/>
      <c r="HAV15" s="52"/>
      <c r="HAW15" s="52"/>
      <c r="HAX15" s="52"/>
      <c r="HAY15" s="52"/>
      <c r="HAZ15" s="52"/>
      <c r="HBA15" s="52"/>
      <c r="HBB15" s="52"/>
      <c r="HBC15" s="52"/>
      <c r="HBD15" s="52"/>
      <c r="HBE15" s="52"/>
      <c r="HBF15" s="52"/>
      <c r="HBG15" s="52"/>
      <c r="HBH15" s="52"/>
      <c r="HBI15" s="52"/>
      <c r="HBJ15" s="52"/>
      <c r="HBK15" s="52"/>
      <c r="HBL15" s="52"/>
      <c r="HBM15" s="52"/>
      <c r="HBN15" s="52"/>
      <c r="HBO15" s="52"/>
      <c r="HBP15" s="52"/>
      <c r="HBQ15" s="52"/>
      <c r="HBR15" s="52"/>
      <c r="HBS15" s="52"/>
      <c r="HBT15" s="52"/>
      <c r="HBU15" s="52"/>
      <c r="HBV15" s="52"/>
      <c r="HBW15" s="52"/>
      <c r="HBX15" s="52"/>
      <c r="HBY15" s="52"/>
      <c r="HBZ15" s="52"/>
      <c r="HCA15" s="52"/>
      <c r="HCB15" s="52"/>
      <c r="HCC15" s="52"/>
      <c r="HCD15" s="52"/>
      <c r="HCE15" s="52"/>
      <c r="HCF15" s="52"/>
      <c r="HCG15" s="52"/>
      <c r="HCH15" s="52"/>
      <c r="HCI15" s="52"/>
      <c r="HCJ15" s="52"/>
      <c r="HCK15" s="52"/>
      <c r="HCL15" s="52"/>
      <c r="HCM15" s="52"/>
      <c r="HCN15" s="52"/>
      <c r="HCO15" s="52"/>
      <c r="HCP15" s="52"/>
      <c r="HCQ15" s="52"/>
      <c r="HCR15" s="52"/>
      <c r="HCS15" s="52"/>
      <c r="HCT15" s="52"/>
      <c r="HCU15" s="52"/>
      <c r="HCV15" s="52"/>
      <c r="HCW15" s="52"/>
      <c r="HCX15" s="52"/>
      <c r="HCY15" s="52"/>
      <c r="HCZ15" s="52"/>
      <c r="HDA15" s="52"/>
      <c r="HDB15" s="52"/>
      <c r="HDC15" s="52"/>
      <c r="HDD15" s="52"/>
      <c r="HDE15" s="52"/>
      <c r="HDF15" s="52"/>
      <c r="HDG15" s="52"/>
      <c r="HDH15" s="52"/>
      <c r="HDI15" s="52"/>
      <c r="HDJ15" s="52"/>
      <c r="HDK15" s="52"/>
      <c r="HDL15" s="52"/>
      <c r="HDM15" s="52"/>
      <c r="HDN15" s="52"/>
      <c r="HDO15" s="52"/>
      <c r="HDP15" s="52"/>
      <c r="HDQ15" s="52"/>
      <c r="HDR15" s="52"/>
      <c r="HDS15" s="52"/>
      <c r="HDT15" s="52"/>
      <c r="HDU15" s="52"/>
      <c r="HDV15" s="52"/>
      <c r="HDW15" s="52"/>
      <c r="HDX15" s="52"/>
      <c r="HDY15" s="52"/>
      <c r="HDZ15" s="52"/>
      <c r="HEA15" s="52"/>
      <c r="HEB15" s="52"/>
      <c r="HEC15" s="52"/>
      <c r="HED15" s="52"/>
      <c r="HEE15" s="52"/>
      <c r="HEF15" s="52"/>
      <c r="HEG15" s="52"/>
      <c r="HEH15" s="52"/>
      <c r="HEI15" s="52"/>
      <c r="HEJ15" s="52"/>
      <c r="HEK15" s="52"/>
      <c r="HEL15" s="52"/>
      <c r="HEM15" s="52"/>
      <c r="HEN15" s="52"/>
      <c r="HEO15" s="52"/>
      <c r="HEP15" s="52"/>
      <c r="HEQ15" s="52"/>
      <c r="HER15" s="52"/>
      <c r="HES15" s="52"/>
      <c r="HET15" s="52"/>
      <c r="HEU15" s="52"/>
      <c r="HEV15" s="52"/>
      <c r="HEW15" s="52"/>
      <c r="HEX15" s="52"/>
      <c r="HEY15" s="52"/>
      <c r="HEZ15" s="52"/>
      <c r="HFA15" s="52"/>
      <c r="HFB15" s="52"/>
      <c r="HFC15" s="52"/>
      <c r="HFD15" s="52"/>
      <c r="HFE15" s="52"/>
      <c r="HFF15" s="52"/>
      <c r="HFG15" s="52"/>
      <c r="HFH15" s="52"/>
      <c r="HFI15" s="52"/>
      <c r="HFJ15" s="52"/>
      <c r="HFK15" s="52"/>
      <c r="HFL15" s="52"/>
      <c r="HFM15" s="52"/>
      <c r="HFN15" s="52"/>
      <c r="HFO15" s="52"/>
      <c r="HFP15" s="52"/>
      <c r="HFQ15" s="52"/>
      <c r="HFR15" s="52"/>
      <c r="HFS15" s="52"/>
      <c r="HFT15" s="52"/>
      <c r="HFU15" s="52"/>
      <c r="HFV15" s="52"/>
      <c r="HFW15" s="52"/>
      <c r="HFX15" s="52"/>
      <c r="HFY15" s="52"/>
      <c r="HFZ15" s="52"/>
      <c r="HGA15" s="52"/>
      <c r="HGB15" s="52"/>
      <c r="HGC15" s="52"/>
      <c r="HGD15" s="52"/>
      <c r="HGE15" s="52"/>
      <c r="HGF15" s="52"/>
      <c r="HGG15" s="52"/>
      <c r="HGH15" s="52"/>
      <c r="HGI15" s="52"/>
      <c r="HGJ15" s="52"/>
      <c r="HGK15" s="52"/>
      <c r="HGL15" s="52"/>
      <c r="HGM15" s="52"/>
      <c r="HGN15" s="52"/>
      <c r="HGO15" s="52"/>
      <c r="HGP15" s="52"/>
      <c r="HGQ15" s="52"/>
      <c r="HGR15" s="52"/>
      <c r="HGS15" s="52"/>
      <c r="HGT15" s="52"/>
      <c r="HGU15" s="52"/>
      <c r="HGV15" s="52"/>
      <c r="HGW15" s="52"/>
      <c r="HGX15" s="52"/>
      <c r="HGY15" s="52"/>
      <c r="HGZ15" s="52"/>
      <c r="HHA15" s="52"/>
      <c r="HHB15" s="52"/>
      <c r="HHC15" s="52"/>
      <c r="HHD15" s="52"/>
      <c r="HHE15" s="52"/>
      <c r="HHF15" s="52"/>
      <c r="HHG15" s="52"/>
      <c r="HHH15" s="52"/>
      <c r="HHI15" s="52"/>
      <c r="HHJ15" s="52"/>
      <c r="HHK15" s="52"/>
      <c r="HHL15" s="52"/>
      <c r="HHM15" s="52"/>
      <c r="HHN15" s="52"/>
      <c r="HHO15" s="52"/>
      <c r="HHP15" s="52"/>
      <c r="HHQ15" s="52"/>
      <c r="HHR15" s="52"/>
      <c r="HHS15" s="52"/>
      <c r="HHT15" s="52"/>
      <c r="HHU15" s="52"/>
      <c r="HHV15" s="52"/>
      <c r="HHW15" s="52"/>
      <c r="HHX15" s="52"/>
      <c r="HHY15" s="52"/>
      <c r="HHZ15" s="52"/>
      <c r="HIA15" s="52"/>
      <c r="HIB15" s="52"/>
      <c r="HIC15" s="52"/>
      <c r="HID15" s="52"/>
      <c r="HIE15" s="52"/>
      <c r="HIF15" s="52"/>
      <c r="HIG15" s="52"/>
      <c r="HIH15" s="52"/>
      <c r="HII15" s="52"/>
      <c r="HIJ15" s="52"/>
      <c r="HIK15" s="52"/>
      <c r="HIL15" s="52"/>
      <c r="HIM15" s="52"/>
      <c r="HIN15" s="52"/>
      <c r="HIO15" s="52"/>
      <c r="HIP15" s="52"/>
      <c r="HIQ15" s="52"/>
      <c r="HIR15" s="52"/>
      <c r="HIS15" s="52"/>
      <c r="HIT15" s="52"/>
      <c r="HIU15" s="52"/>
      <c r="HIV15" s="52"/>
      <c r="HIW15" s="52"/>
      <c r="HIX15" s="52"/>
      <c r="HIY15" s="52"/>
      <c r="HIZ15" s="52"/>
      <c r="HJA15" s="52"/>
      <c r="HJB15" s="52"/>
      <c r="HJC15" s="52"/>
      <c r="HJD15" s="52"/>
      <c r="HJE15" s="52"/>
      <c r="HJF15" s="52"/>
      <c r="HJG15" s="52"/>
      <c r="HJH15" s="52"/>
      <c r="HJI15" s="52"/>
      <c r="HJJ15" s="52"/>
      <c r="HJK15" s="52"/>
      <c r="HJL15" s="52"/>
      <c r="HJM15" s="52"/>
      <c r="HJN15" s="52"/>
      <c r="HJO15" s="52"/>
      <c r="HJP15" s="52"/>
      <c r="HJQ15" s="52"/>
      <c r="HJR15" s="52"/>
      <c r="HJS15" s="52"/>
      <c r="HJT15" s="52"/>
      <c r="HJU15" s="52"/>
      <c r="HJV15" s="52"/>
      <c r="HJW15" s="52"/>
      <c r="HJX15" s="52"/>
      <c r="HJY15" s="52"/>
      <c r="HJZ15" s="52"/>
      <c r="HKA15" s="52"/>
      <c r="HKB15" s="52"/>
      <c r="HKC15" s="52"/>
      <c r="HKD15" s="52"/>
      <c r="HKE15" s="52"/>
      <c r="HKF15" s="52"/>
      <c r="HKG15" s="52"/>
      <c r="HKH15" s="52"/>
      <c r="HKI15" s="52"/>
      <c r="HKJ15" s="52"/>
      <c r="HKK15" s="52"/>
      <c r="HKL15" s="52"/>
      <c r="HKM15" s="52"/>
      <c r="HKN15" s="52"/>
      <c r="HKO15" s="52"/>
      <c r="HKP15" s="52"/>
      <c r="HKQ15" s="52"/>
      <c r="HKR15" s="52"/>
      <c r="HKS15" s="52"/>
      <c r="HKT15" s="52"/>
      <c r="HKU15" s="52"/>
      <c r="HKV15" s="52"/>
      <c r="HKW15" s="52"/>
      <c r="HKX15" s="52"/>
      <c r="HKY15" s="52"/>
      <c r="HKZ15" s="52"/>
      <c r="HLA15" s="52"/>
      <c r="HLB15" s="52"/>
      <c r="HLC15" s="52"/>
      <c r="HLD15" s="52"/>
      <c r="HLE15" s="52"/>
      <c r="HLF15" s="52"/>
      <c r="HLG15" s="52"/>
      <c r="HLH15" s="52"/>
      <c r="HLI15" s="52"/>
      <c r="HLJ15" s="52"/>
      <c r="HLK15" s="52"/>
      <c r="HLL15" s="52"/>
      <c r="HLM15" s="52"/>
      <c r="HLN15" s="52"/>
      <c r="HLO15" s="52"/>
      <c r="HLP15" s="52"/>
      <c r="HLQ15" s="52"/>
      <c r="HLR15" s="52"/>
      <c r="HLS15" s="52"/>
      <c r="HLT15" s="52"/>
      <c r="HLU15" s="52"/>
      <c r="HLV15" s="52"/>
      <c r="HLW15" s="52"/>
      <c r="HLX15" s="52"/>
      <c r="HLY15" s="52"/>
      <c r="HLZ15" s="52"/>
      <c r="HMA15" s="52"/>
      <c r="HMB15" s="52"/>
      <c r="HMC15" s="52"/>
      <c r="HMD15" s="52"/>
      <c r="HME15" s="52"/>
      <c r="HMF15" s="52"/>
      <c r="HMG15" s="52"/>
      <c r="HMH15" s="52"/>
      <c r="HMI15" s="52"/>
      <c r="HMJ15" s="52"/>
      <c r="HMK15" s="52"/>
      <c r="HML15" s="52"/>
      <c r="HMM15" s="52"/>
      <c r="HMN15" s="52"/>
      <c r="HMO15" s="52"/>
      <c r="HMP15" s="52"/>
      <c r="HMQ15" s="52"/>
      <c r="HMR15" s="52"/>
      <c r="HMS15" s="52"/>
      <c r="HMT15" s="52"/>
      <c r="HMU15" s="52"/>
      <c r="HMV15" s="52"/>
      <c r="HMW15" s="52"/>
      <c r="HMX15" s="52"/>
      <c r="HMY15" s="52"/>
      <c r="HMZ15" s="52"/>
      <c r="HNA15" s="52"/>
      <c r="HNB15" s="52"/>
      <c r="HNC15" s="52"/>
      <c r="HND15" s="52"/>
      <c r="HNE15" s="52"/>
      <c r="HNF15" s="52"/>
      <c r="HNG15" s="52"/>
      <c r="HNH15" s="52"/>
      <c r="HNI15" s="52"/>
      <c r="HNJ15" s="52"/>
      <c r="HNK15" s="52"/>
      <c r="HNL15" s="52"/>
      <c r="HNM15" s="52"/>
      <c r="HNN15" s="52"/>
      <c r="HNO15" s="52"/>
      <c r="HNP15" s="52"/>
      <c r="HNQ15" s="52"/>
      <c r="HNR15" s="52"/>
      <c r="HNS15" s="52"/>
      <c r="HNT15" s="52"/>
      <c r="HNU15" s="52"/>
      <c r="HNV15" s="52"/>
      <c r="HNW15" s="52"/>
      <c r="HNX15" s="52"/>
      <c r="HNY15" s="52"/>
      <c r="HNZ15" s="52"/>
      <c r="HOA15" s="52"/>
      <c r="HOB15" s="52"/>
      <c r="HOC15" s="52"/>
      <c r="HOD15" s="52"/>
      <c r="HOE15" s="52"/>
      <c r="HOF15" s="52"/>
      <c r="HOG15" s="52"/>
      <c r="HOH15" s="52"/>
      <c r="HOI15" s="52"/>
      <c r="HOJ15" s="52"/>
      <c r="HOK15" s="52"/>
      <c r="HOL15" s="52"/>
      <c r="HOM15" s="52"/>
      <c r="HON15" s="52"/>
      <c r="HOO15" s="52"/>
      <c r="HOP15" s="52"/>
      <c r="HOQ15" s="52"/>
      <c r="HOR15" s="52"/>
      <c r="HOS15" s="52"/>
      <c r="HOT15" s="52"/>
      <c r="HOU15" s="52"/>
      <c r="HOV15" s="52"/>
      <c r="HOW15" s="52"/>
      <c r="HOX15" s="52"/>
      <c r="HOY15" s="52"/>
      <c r="HOZ15" s="52"/>
      <c r="HPA15" s="52"/>
      <c r="HPB15" s="52"/>
      <c r="HPC15" s="52"/>
      <c r="HPD15" s="52"/>
      <c r="HPE15" s="52"/>
      <c r="HPF15" s="52"/>
      <c r="HPG15" s="52"/>
      <c r="HPH15" s="52"/>
      <c r="HPI15" s="52"/>
      <c r="HPJ15" s="52"/>
      <c r="HPK15" s="52"/>
      <c r="HPL15" s="52"/>
      <c r="HPM15" s="52"/>
      <c r="HPN15" s="52"/>
      <c r="HPO15" s="52"/>
      <c r="HPP15" s="52"/>
      <c r="HPQ15" s="52"/>
      <c r="HPR15" s="52"/>
      <c r="HPS15" s="52"/>
      <c r="HPT15" s="52"/>
      <c r="HPU15" s="52"/>
      <c r="HPV15" s="52"/>
      <c r="HPW15" s="52"/>
      <c r="HPX15" s="52"/>
      <c r="HPY15" s="52"/>
      <c r="HPZ15" s="52"/>
      <c r="HQA15" s="52"/>
      <c r="HQB15" s="52"/>
      <c r="HQC15" s="52"/>
      <c r="HQD15" s="52"/>
      <c r="HQE15" s="52"/>
      <c r="HQF15" s="52"/>
      <c r="HQG15" s="52"/>
      <c r="HQH15" s="52"/>
      <c r="HQI15" s="52"/>
      <c r="HQJ15" s="52"/>
      <c r="HQK15" s="52"/>
      <c r="HQL15" s="52"/>
      <c r="HQM15" s="52"/>
      <c r="HQN15" s="52"/>
      <c r="HQO15" s="52"/>
      <c r="HQP15" s="52"/>
      <c r="HQQ15" s="52"/>
      <c r="HQR15" s="52"/>
      <c r="HQS15" s="52"/>
      <c r="HQT15" s="52"/>
      <c r="HQU15" s="52"/>
      <c r="HQV15" s="52"/>
      <c r="HQW15" s="52"/>
      <c r="HQX15" s="52"/>
      <c r="HQY15" s="52"/>
      <c r="HQZ15" s="52"/>
      <c r="HRA15" s="52"/>
      <c r="HRB15" s="52"/>
      <c r="HRC15" s="52"/>
      <c r="HRD15" s="52"/>
      <c r="HRE15" s="52"/>
      <c r="HRF15" s="52"/>
      <c r="HRG15" s="52"/>
      <c r="HRH15" s="52"/>
      <c r="HRI15" s="52"/>
      <c r="HRJ15" s="52"/>
      <c r="HRK15" s="52"/>
      <c r="HRL15" s="52"/>
      <c r="HRM15" s="52"/>
      <c r="HRN15" s="52"/>
      <c r="HRO15" s="52"/>
      <c r="HRP15" s="52"/>
      <c r="HRQ15" s="52"/>
      <c r="HRR15" s="52"/>
      <c r="HRS15" s="52"/>
      <c r="HRT15" s="52"/>
      <c r="HRU15" s="52"/>
      <c r="HRV15" s="52"/>
      <c r="HRW15" s="52"/>
      <c r="HRX15" s="52"/>
      <c r="HRY15" s="52"/>
      <c r="HRZ15" s="52"/>
      <c r="HSA15" s="52"/>
      <c r="HSB15" s="52"/>
      <c r="HSC15" s="52"/>
      <c r="HSD15" s="52"/>
      <c r="HSE15" s="52"/>
      <c r="HSF15" s="52"/>
      <c r="HSG15" s="52"/>
      <c r="HSH15" s="52"/>
      <c r="HSI15" s="52"/>
      <c r="HSJ15" s="52"/>
      <c r="HSK15" s="52"/>
      <c r="HSL15" s="52"/>
      <c r="HSM15" s="52"/>
      <c r="HSN15" s="52"/>
      <c r="HSO15" s="52"/>
      <c r="HSP15" s="52"/>
      <c r="HSQ15" s="52"/>
      <c r="HSR15" s="52"/>
      <c r="HSS15" s="52"/>
      <c r="HST15" s="52"/>
      <c r="HSU15" s="52"/>
      <c r="HSV15" s="52"/>
      <c r="HSW15" s="52"/>
      <c r="HSX15" s="52"/>
      <c r="HSY15" s="52"/>
      <c r="HSZ15" s="52"/>
      <c r="HTA15" s="52"/>
      <c r="HTB15" s="52"/>
      <c r="HTC15" s="52"/>
      <c r="HTD15" s="52"/>
      <c r="HTE15" s="52"/>
      <c r="HTF15" s="52"/>
      <c r="HTG15" s="52"/>
      <c r="HTH15" s="52"/>
      <c r="HTI15" s="52"/>
      <c r="HTJ15" s="52"/>
      <c r="HTK15" s="52"/>
      <c r="HTL15" s="52"/>
      <c r="HTM15" s="52"/>
      <c r="HTN15" s="52"/>
      <c r="HTO15" s="52"/>
      <c r="HTP15" s="52"/>
      <c r="HTQ15" s="52"/>
      <c r="HTR15" s="52"/>
      <c r="HTS15" s="52"/>
      <c r="HTT15" s="52"/>
      <c r="HTU15" s="52"/>
      <c r="HTV15" s="52"/>
      <c r="HTW15" s="52"/>
      <c r="HTX15" s="52"/>
      <c r="HTY15" s="52"/>
      <c r="HTZ15" s="52"/>
      <c r="HUA15" s="52"/>
      <c r="HUB15" s="52"/>
      <c r="HUC15" s="52"/>
      <c r="HUD15" s="52"/>
      <c r="HUE15" s="52"/>
      <c r="HUF15" s="52"/>
      <c r="HUG15" s="52"/>
      <c r="HUH15" s="52"/>
      <c r="HUI15" s="52"/>
      <c r="HUJ15" s="52"/>
      <c r="HUK15" s="52"/>
      <c r="HUL15" s="52"/>
      <c r="HUM15" s="52"/>
      <c r="HUN15" s="52"/>
      <c r="HUO15" s="52"/>
      <c r="HUP15" s="52"/>
      <c r="HUQ15" s="52"/>
      <c r="HUR15" s="52"/>
      <c r="HUS15" s="52"/>
      <c r="HUT15" s="52"/>
      <c r="HUU15" s="52"/>
      <c r="HUV15" s="52"/>
      <c r="HUW15" s="52"/>
      <c r="HUX15" s="52"/>
      <c r="HUY15" s="52"/>
      <c r="HUZ15" s="52"/>
      <c r="HVA15" s="52"/>
      <c r="HVB15" s="52"/>
      <c r="HVC15" s="52"/>
      <c r="HVD15" s="52"/>
      <c r="HVE15" s="52"/>
      <c r="HVF15" s="52"/>
      <c r="HVG15" s="52"/>
      <c r="HVH15" s="52"/>
      <c r="HVI15" s="52"/>
      <c r="HVJ15" s="52"/>
      <c r="HVK15" s="52"/>
      <c r="HVL15" s="52"/>
      <c r="HVM15" s="52"/>
      <c r="HVN15" s="52"/>
      <c r="HVO15" s="52"/>
      <c r="HVP15" s="52"/>
      <c r="HVQ15" s="52"/>
      <c r="HVR15" s="52"/>
      <c r="HVS15" s="52"/>
      <c r="HVT15" s="52"/>
      <c r="HVU15" s="52"/>
      <c r="HVV15" s="52"/>
      <c r="HVW15" s="52"/>
      <c r="HVX15" s="52"/>
      <c r="HVY15" s="52"/>
      <c r="HVZ15" s="52"/>
      <c r="HWA15" s="52"/>
      <c r="HWB15" s="52"/>
      <c r="HWC15" s="52"/>
      <c r="HWD15" s="52"/>
      <c r="HWE15" s="52"/>
      <c r="HWF15" s="52"/>
      <c r="HWG15" s="52"/>
      <c r="HWH15" s="52"/>
      <c r="HWI15" s="52"/>
      <c r="HWJ15" s="52"/>
      <c r="HWK15" s="52"/>
      <c r="HWL15" s="52"/>
      <c r="HWM15" s="52"/>
      <c r="HWN15" s="52"/>
      <c r="HWO15" s="52"/>
      <c r="HWP15" s="52"/>
      <c r="HWQ15" s="52"/>
      <c r="HWR15" s="52"/>
      <c r="HWS15" s="52"/>
      <c r="HWT15" s="52"/>
      <c r="HWU15" s="52"/>
      <c r="HWV15" s="52"/>
      <c r="HWW15" s="52"/>
      <c r="HWX15" s="52"/>
      <c r="HWY15" s="52"/>
      <c r="HWZ15" s="52"/>
      <c r="HXA15" s="52"/>
      <c r="HXB15" s="52"/>
      <c r="HXC15" s="52"/>
      <c r="HXD15" s="52"/>
      <c r="HXE15" s="52"/>
      <c r="HXF15" s="52"/>
      <c r="HXG15" s="52"/>
      <c r="HXH15" s="52"/>
      <c r="HXI15" s="52"/>
      <c r="HXJ15" s="52"/>
      <c r="HXK15" s="52"/>
      <c r="HXL15" s="52"/>
      <c r="HXM15" s="52"/>
      <c r="HXN15" s="52"/>
      <c r="HXO15" s="52"/>
      <c r="HXP15" s="52"/>
      <c r="HXQ15" s="52"/>
      <c r="HXR15" s="52"/>
      <c r="HXS15" s="52"/>
      <c r="HXT15" s="52"/>
      <c r="HXU15" s="52"/>
      <c r="HXV15" s="52"/>
      <c r="HXW15" s="52"/>
      <c r="HXX15" s="52"/>
      <c r="HXY15" s="52"/>
      <c r="HXZ15" s="52"/>
      <c r="HYA15" s="52"/>
      <c r="HYB15" s="52"/>
      <c r="HYC15" s="52"/>
      <c r="HYD15" s="52"/>
      <c r="HYE15" s="52"/>
      <c r="HYF15" s="52"/>
      <c r="HYG15" s="52"/>
      <c r="HYH15" s="52"/>
      <c r="HYI15" s="52"/>
      <c r="HYJ15" s="52"/>
      <c r="HYK15" s="52"/>
      <c r="HYL15" s="52"/>
      <c r="HYM15" s="52"/>
      <c r="HYN15" s="52"/>
      <c r="HYO15" s="52"/>
      <c r="HYP15" s="52"/>
      <c r="HYQ15" s="52"/>
      <c r="HYR15" s="52"/>
      <c r="HYS15" s="52"/>
      <c r="HYT15" s="52"/>
      <c r="HYU15" s="52"/>
      <c r="HYV15" s="52"/>
      <c r="HYW15" s="52"/>
      <c r="HYX15" s="52"/>
      <c r="HYY15" s="52"/>
      <c r="HYZ15" s="52"/>
      <c r="HZA15" s="52"/>
      <c r="HZB15" s="52"/>
      <c r="HZC15" s="52"/>
      <c r="HZD15" s="52"/>
      <c r="HZE15" s="52"/>
      <c r="HZF15" s="52"/>
      <c r="HZG15" s="52"/>
      <c r="HZH15" s="52"/>
      <c r="HZI15" s="52"/>
      <c r="HZJ15" s="52"/>
      <c r="HZK15" s="52"/>
      <c r="HZL15" s="52"/>
      <c r="HZM15" s="52"/>
      <c r="HZN15" s="52"/>
      <c r="HZO15" s="52"/>
      <c r="HZP15" s="52"/>
      <c r="HZQ15" s="52"/>
      <c r="HZR15" s="52"/>
      <c r="HZS15" s="52"/>
      <c r="HZT15" s="52"/>
      <c r="HZU15" s="52"/>
      <c r="HZV15" s="52"/>
      <c r="HZW15" s="52"/>
      <c r="HZX15" s="52"/>
      <c r="HZY15" s="52"/>
      <c r="HZZ15" s="52"/>
      <c r="IAA15" s="52"/>
      <c r="IAB15" s="52"/>
      <c r="IAC15" s="52"/>
      <c r="IAD15" s="52"/>
      <c r="IAE15" s="52"/>
      <c r="IAF15" s="52"/>
      <c r="IAG15" s="52"/>
      <c r="IAH15" s="52"/>
      <c r="IAI15" s="52"/>
      <c r="IAJ15" s="52"/>
      <c r="IAK15" s="52"/>
      <c r="IAL15" s="52"/>
      <c r="IAM15" s="52"/>
      <c r="IAN15" s="52"/>
      <c r="IAO15" s="52"/>
      <c r="IAP15" s="52"/>
      <c r="IAQ15" s="52"/>
      <c r="IAR15" s="52"/>
      <c r="IAS15" s="52"/>
      <c r="IAT15" s="52"/>
      <c r="IAU15" s="52"/>
      <c r="IAV15" s="52"/>
      <c r="IAW15" s="52"/>
      <c r="IAX15" s="52"/>
      <c r="IAY15" s="52"/>
      <c r="IAZ15" s="52"/>
      <c r="IBA15" s="52"/>
      <c r="IBB15" s="52"/>
      <c r="IBC15" s="52"/>
      <c r="IBD15" s="52"/>
      <c r="IBE15" s="52"/>
      <c r="IBF15" s="52"/>
      <c r="IBG15" s="52"/>
      <c r="IBH15" s="52"/>
      <c r="IBI15" s="52"/>
      <c r="IBJ15" s="52"/>
      <c r="IBK15" s="52"/>
      <c r="IBL15" s="52"/>
      <c r="IBM15" s="52"/>
      <c r="IBN15" s="52"/>
      <c r="IBO15" s="52"/>
      <c r="IBP15" s="52"/>
      <c r="IBQ15" s="52"/>
      <c r="IBR15" s="52"/>
      <c r="IBS15" s="52"/>
      <c r="IBT15" s="52"/>
      <c r="IBU15" s="52"/>
      <c r="IBV15" s="52"/>
      <c r="IBW15" s="52"/>
      <c r="IBX15" s="52"/>
      <c r="IBY15" s="52"/>
      <c r="IBZ15" s="52"/>
      <c r="ICA15" s="52"/>
      <c r="ICB15" s="52"/>
      <c r="ICC15" s="52"/>
      <c r="ICD15" s="52"/>
      <c r="ICE15" s="52"/>
      <c r="ICF15" s="52"/>
      <c r="ICG15" s="52"/>
      <c r="ICH15" s="52"/>
      <c r="ICI15" s="52"/>
      <c r="ICJ15" s="52"/>
      <c r="ICK15" s="52"/>
      <c r="ICL15" s="52"/>
      <c r="ICM15" s="52"/>
      <c r="ICN15" s="52"/>
      <c r="ICO15" s="52"/>
      <c r="ICP15" s="52"/>
      <c r="ICQ15" s="52"/>
      <c r="ICR15" s="52"/>
      <c r="ICS15" s="52"/>
      <c r="ICT15" s="52"/>
      <c r="ICU15" s="52"/>
      <c r="ICV15" s="52"/>
      <c r="ICW15" s="52"/>
      <c r="ICX15" s="52"/>
      <c r="ICY15" s="52"/>
      <c r="ICZ15" s="52"/>
      <c r="IDA15" s="52"/>
      <c r="IDB15" s="52"/>
      <c r="IDC15" s="52"/>
      <c r="IDD15" s="52"/>
      <c r="IDE15" s="52"/>
      <c r="IDF15" s="52"/>
      <c r="IDG15" s="52"/>
      <c r="IDH15" s="52"/>
      <c r="IDI15" s="52"/>
      <c r="IDJ15" s="52"/>
      <c r="IDK15" s="52"/>
      <c r="IDL15" s="52"/>
      <c r="IDM15" s="52"/>
      <c r="IDN15" s="52"/>
      <c r="IDO15" s="52"/>
      <c r="IDP15" s="52"/>
      <c r="IDQ15" s="52"/>
      <c r="IDR15" s="52"/>
      <c r="IDS15" s="52"/>
      <c r="IDT15" s="52"/>
      <c r="IDU15" s="52"/>
      <c r="IDV15" s="52"/>
      <c r="IDW15" s="52"/>
      <c r="IDX15" s="52"/>
      <c r="IDY15" s="52"/>
      <c r="IDZ15" s="52"/>
      <c r="IEA15" s="52"/>
      <c r="IEB15" s="52"/>
      <c r="IEC15" s="52"/>
      <c r="IED15" s="52"/>
      <c r="IEE15" s="52"/>
      <c r="IEF15" s="52"/>
      <c r="IEG15" s="52"/>
      <c r="IEH15" s="52"/>
      <c r="IEI15" s="52"/>
      <c r="IEJ15" s="52"/>
      <c r="IEK15" s="52"/>
      <c r="IEL15" s="52"/>
      <c r="IEM15" s="52"/>
      <c r="IEN15" s="52"/>
      <c r="IEO15" s="52"/>
      <c r="IEP15" s="52"/>
      <c r="IEQ15" s="52"/>
      <c r="IER15" s="52"/>
      <c r="IES15" s="52"/>
      <c r="IET15" s="52"/>
      <c r="IEU15" s="52"/>
      <c r="IEV15" s="52"/>
      <c r="IEW15" s="52"/>
      <c r="IEX15" s="52"/>
      <c r="IEY15" s="52"/>
      <c r="IEZ15" s="52"/>
      <c r="IFA15" s="52"/>
      <c r="IFB15" s="52"/>
      <c r="IFC15" s="52"/>
      <c r="IFD15" s="52"/>
      <c r="IFE15" s="52"/>
      <c r="IFF15" s="52"/>
      <c r="IFG15" s="52"/>
      <c r="IFH15" s="52"/>
      <c r="IFI15" s="52"/>
      <c r="IFJ15" s="52"/>
      <c r="IFK15" s="52"/>
      <c r="IFL15" s="52"/>
      <c r="IFM15" s="52"/>
      <c r="IFN15" s="52"/>
      <c r="IFO15" s="52"/>
      <c r="IFP15" s="52"/>
      <c r="IFQ15" s="52"/>
      <c r="IFR15" s="52"/>
      <c r="IFS15" s="52"/>
      <c r="IFT15" s="52"/>
      <c r="IFU15" s="52"/>
      <c r="IFV15" s="52"/>
      <c r="IFW15" s="52"/>
      <c r="IFX15" s="52"/>
      <c r="IFY15" s="52"/>
      <c r="IFZ15" s="52"/>
      <c r="IGA15" s="52"/>
      <c r="IGB15" s="52"/>
      <c r="IGC15" s="52"/>
      <c r="IGD15" s="52"/>
      <c r="IGE15" s="52"/>
      <c r="IGF15" s="52"/>
      <c r="IGG15" s="52"/>
      <c r="IGH15" s="52"/>
      <c r="IGI15" s="52"/>
      <c r="IGJ15" s="52"/>
      <c r="IGK15" s="52"/>
      <c r="IGL15" s="52"/>
      <c r="IGM15" s="52"/>
      <c r="IGN15" s="52"/>
      <c r="IGO15" s="52"/>
      <c r="IGP15" s="52"/>
      <c r="IGQ15" s="52"/>
      <c r="IGR15" s="52"/>
      <c r="IGS15" s="52"/>
      <c r="IGT15" s="52"/>
      <c r="IGU15" s="52"/>
      <c r="IGV15" s="52"/>
      <c r="IGW15" s="52"/>
      <c r="IGX15" s="52"/>
      <c r="IGY15" s="52"/>
      <c r="IGZ15" s="52"/>
      <c r="IHA15" s="52"/>
      <c r="IHB15" s="52"/>
      <c r="IHC15" s="52"/>
      <c r="IHD15" s="52"/>
      <c r="IHE15" s="52"/>
      <c r="IHF15" s="52"/>
      <c r="IHG15" s="52"/>
      <c r="IHH15" s="52"/>
      <c r="IHI15" s="52"/>
      <c r="IHJ15" s="52"/>
      <c r="IHK15" s="52"/>
      <c r="IHL15" s="52"/>
      <c r="IHM15" s="52"/>
      <c r="IHN15" s="52"/>
      <c r="IHO15" s="52"/>
      <c r="IHP15" s="52"/>
      <c r="IHQ15" s="52"/>
      <c r="IHR15" s="52"/>
      <c r="IHS15" s="52"/>
      <c r="IHT15" s="52"/>
      <c r="IHU15" s="52"/>
      <c r="IHV15" s="52"/>
      <c r="IHW15" s="52"/>
      <c r="IHX15" s="52"/>
      <c r="IHY15" s="52"/>
      <c r="IHZ15" s="52"/>
      <c r="IIA15" s="52"/>
      <c r="IIB15" s="52"/>
      <c r="IIC15" s="52"/>
      <c r="IID15" s="52"/>
      <c r="IIE15" s="52"/>
      <c r="IIF15" s="52"/>
      <c r="IIG15" s="52"/>
      <c r="IIH15" s="52"/>
      <c r="III15" s="52"/>
      <c r="IIJ15" s="52"/>
      <c r="IIK15" s="52"/>
      <c r="IIL15" s="52"/>
      <c r="IIM15" s="52"/>
      <c r="IIN15" s="52"/>
      <c r="IIO15" s="52"/>
      <c r="IIP15" s="52"/>
      <c r="IIQ15" s="52"/>
      <c r="IIR15" s="52"/>
      <c r="IIS15" s="52"/>
      <c r="IIT15" s="52"/>
      <c r="IIU15" s="52"/>
      <c r="IIV15" s="52"/>
      <c r="IIW15" s="52"/>
      <c r="IIX15" s="52"/>
      <c r="IIY15" s="52"/>
      <c r="IIZ15" s="52"/>
      <c r="IJA15" s="52"/>
      <c r="IJB15" s="52"/>
      <c r="IJC15" s="52"/>
      <c r="IJD15" s="52"/>
      <c r="IJE15" s="52"/>
      <c r="IJF15" s="52"/>
      <c r="IJG15" s="52"/>
      <c r="IJH15" s="52"/>
      <c r="IJI15" s="52"/>
      <c r="IJJ15" s="52"/>
      <c r="IJK15" s="52"/>
      <c r="IJL15" s="52"/>
      <c r="IJM15" s="52"/>
      <c r="IJN15" s="52"/>
      <c r="IJO15" s="52"/>
      <c r="IJP15" s="52"/>
      <c r="IJQ15" s="52"/>
      <c r="IJR15" s="52"/>
      <c r="IJS15" s="52"/>
      <c r="IJT15" s="52"/>
      <c r="IJU15" s="52"/>
      <c r="IJV15" s="52"/>
      <c r="IJW15" s="52"/>
      <c r="IJX15" s="52"/>
      <c r="IJY15" s="52"/>
      <c r="IJZ15" s="52"/>
      <c r="IKA15" s="52"/>
      <c r="IKB15" s="52"/>
      <c r="IKC15" s="52"/>
      <c r="IKD15" s="52"/>
      <c r="IKE15" s="52"/>
      <c r="IKF15" s="52"/>
      <c r="IKG15" s="52"/>
      <c r="IKH15" s="52"/>
      <c r="IKI15" s="52"/>
      <c r="IKJ15" s="52"/>
      <c r="IKK15" s="52"/>
      <c r="IKL15" s="52"/>
      <c r="IKM15" s="52"/>
      <c r="IKN15" s="52"/>
      <c r="IKO15" s="52"/>
      <c r="IKP15" s="52"/>
      <c r="IKQ15" s="52"/>
      <c r="IKR15" s="52"/>
      <c r="IKS15" s="52"/>
      <c r="IKT15" s="52"/>
      <c r="IKU15" s="52"/>
      <c r="IKV15" s="52"/>
      <c r="IKW15" s="52"/>
      <c r="IKX15" s="52"/>
      <c r="IKY15" s="52"/>
      <c r="IKZ15" s="52"/>
      <c r="ILA15" s="52"/>
      <c r="ILB15" s="52"/>
      <c r="ILC15" s="52"/>
      <c r="ILD15" s="52"/>
      <c r="ILE15" s="52"/>
      <c r="ILF15" s="52"/>
      <c r="ILG15" s="52"/>
      <c r="ILH15" s="52"/>
      <c r="ILI15" s="52"/>
      <c r="ILJ15" s="52"/>
      <c r="ILK15" s="52"/>
      <c r="ILL15" s="52"/>
      <c r="ILM15" s="52"/>
      <c r="ILN15" s="52"/>
      <c r="ILO15" s="52"/>
      <c r="ILP15" s="52"/>
      <c r="ILQ15" s="52"/>
      <c r="ILR15" s="52"/>
      <c r="ILS15" s="52"/>
      <c r="ILT15" s="52"/>
      <c r="ILU15" s="52"/>
      <c r="ILV15" s="52"/>
      <c r="ILW15" s="52"/>
      <c r="ILX15" s="52"/>
      <c r="ILY15" s="52"/>
      <c r="ILZ15" s="52"/>
      <c r="IMA15" s="52"/>
      <c r="IMB15" s="52"/>
      <c r="IMC15" s="52"/>
      <c r="IMD15" s="52"/>
      <c r="IME15" s="52"/>
      <c r="IMF15" s="52"/>
      <c r="IMG15" s="52"/>
      <c r="IMH15" s="52"/>
      <c r="IMI15" s="52"/>
      <c r="IMJ15" s="52"/>
      <c r="IMK15" s="52"/>
      <c r="IML15" s="52"/>
      <c r="IMM15" s="52"/>
      <c r="IMN15" s="52"/>
      <c r="IMO15" s="52"/>
      <c r="IMP15" s="52"/>
      <c r="IMQ15" s="52"/>
      <c r="IMR15" s="52"/>
      <c r="IMS15" s="52"/>
      <c r="IMT15" s="52"/>
      <c r="IMU15" s="52"/>
      <c r="IMV15" s="52"/>
      <c r="IMW15" s="52"/>
      <c r="IMX15" s="52"/>
      <c r="IMY15" s="52"/>
      <c r="IMZ15" s="52"/>
      <c r="INA15" s="52"/>
      <c r="INB15" s="52"/>
      <c r="INC15" s="52"/>
      <c r="IND15" s="52"/>
      <c r="INE15" s="52"/>
      <c r="INF15" s="52"/>
      <c r="ING15" s="52"/>
      <c r="INH15" s="52"/>
      <c r="INI15" s="52"/>
      <c r="INJ15" s="52"/>
      <c r="INK15" s="52"/>
      <c r="INL15" s="52"/>
      <c r="INM15" s="52"/>
      <c r="INN15" s="52"/>
      <c r="INO15" s="52"/>
      <c r="INP15" s="52"/>
      <c r="INQ15" s="52"/>
      <c r="INR15" s="52"/>
      <c r="INS15" s="52"/>
      <c r="INT15" s="52"/>
      <c r="INU15" s="52"/>
      <c r="INV15" s="52"/>
      <c r="INW15" s="52"/>
      <c r="INX15" s="52"/>
      <c r="INY15" s="52"/>
      <c r="INZ15" s="52"/>
      <c r="IOA15" s="52"/>
      <c r="IOB15" s="52"/>
      <c r="IOC15" s="52"/>
      <c r="IOD15" s="52"/>
      <c r="IOE15" s="52"/>
      <c r="IOF15" s="52"/>
      <c r="IOG15" s="52"/>
      <c r="IOH15" s="52"/>
      <c r="IOI15" s="52"/>
      <c r="IOJ15" s="52"/>
      <c r="IOK15" s="52"/>
      <c r="IOL15" s="52"/>
      <c r="IOM15" s="52"/>
      <c r="ION15" s="52"/>
      <c r="IOO15" s="52"/>
      <c r="IOP15" s="52"/>
      <c r="IOQ15" s="52"/>
      <c r="IOR15" s="52"/>
      <c r="IOS15" s="52"/>
      <c r="IOT15" s="52"/>
      <c r="IOU15" s="52"/>
      <c r="IOV15" s="52"/>
      <c r="IOW15" s="52"/>
      <c r="IOX15" s="52"/>
      <c r="IOY15" s="52"/>
      <c r="IOZ15" s="52"/>
      <c r="IPA15" s="52"/>
      <c r="IPB15" s="52"/>
      <c r="IPC15" s="52"/>
      <c r="IPD15" s="52"/>
      <c r="IPE15" s="52"/>
      <c r="IPF15" s="52"/>
      <c r="IPG15" s="52"/>
      <c r="IPH15" s="52"/>
      <c r="IPI15" s="52"/>
      <c r="IPJ15" s="52"/>
      <c r="IPK15" s="52"/>
      <c r="IPL15" s="52"/>
      <c r="IPM15" s="52"/>
      <c r="IPN15" s="52"/>
      <c r="IPO15" s="52"/>
      <c r="IPP15" s="52"/>
      <c r="IPQ15" s="52"/>
      <c r="IPR15" s="52"/>
      <c r="IPS15" s="52"/>
      <c r="IPT15" s="52"/>
      <c r="IPU15" s="52"/>
      <c r="IPV15" s="52"/>
      <c r="IPW15" s="52"/>
      <c r="IPX15" s="52"/>
      <c r="IPY15" s="52"/>
      <c r="IPZ15" s="52"/>
      <c r="IQA15" s="52"/>
      <c r="IQB15" s="52"/>
      <c r="IQC15" s="52"/>
      <c r="IQD15" s="52"/>
      <c r="IQE15" s="52"/>
      <c r="IQF15" s="52"/>
      <c r="IQG15" s="52"/>
      <c r="IQH15" s="52"/>
      <c r="IQI15" s="52"/>
      <c r="IQJ15" s="52"/>
      <c r="IQK15" s="52"/>
      <c r="IQL15" s="52"/>
      <c r="IQM15" s="52"/>
      <c r="IQN15" s="52"/>
      <c r="IQO15" s="52"/>
      <c r="IQP15" s="52"/>
      <c r="IQQ15" s="52"/>
      <c r="IQR15" s="52"/>
      <c r="IQS15" s="52"/>
      <c r="IQT15" s="52"/>
      <c r="IQU15" s="52"/>
      <c r="IQV15" s="52"/>
      <c r="IQW15" s="52"/>
      <c r="IQX15" s="52"/>
      <c r="IQY15" s="52"/>
      <c r="IQZ15" s="52"/>
      <c r="IRA15" s="52"/>
      <c r="IRB15" s="52"/>
      <c r="IRC15" s="52"/>
      <c r="IRD15" s="52"/>
      <c r="IRE15" s="52"/>
      <c r="IRF15" s="52"/>
      <c r="IRG15" s="52"/>
      <c r="IRH15" s="52"/>
      <c r="IRI15" s="52"/>
      <c r="IRJ15" s="52"/>
      <c r="IRK15" s="52"/>
      <c r="IRL15" s="52"/>
      <c r="IRM15" s="52"/>
      <c r="IRN15" s="52"/>
      <c r="IRO15" s="52"/>
      <c r="IRP15" s="52"/>
      <c r="IRQ15" s="52"/>
      <c r="IRR15" s="52"/>
      <c r="IRS15" s="52"/>
      <c r="IRT15" s="52"/>
      <c r="IRU15" s="52"/>
      <c r="IRV15" s="52"/>
      <c r="IRW15" s="52"/>
      <c r="IRX15" s="52"/>
      <c r="IRY15" s="52"/>
      <c r="IRZ15" s="52"/>
      <c r="ISA15" s="52"/>
      <c r="ISB15" s="52"/>
      <c r="ISC15" s="52"/>
      <c r="ISD15" s="52"/>
      <c r="ISE15" s="52"/>
      <c r="ISF15" s="52"/>
      <c r="ISG15" s="52"/>
      <c r="ISH15" s="52"/>
      <c r="ISI15" s="52"/>
      <c r="ISJ15" s="52"/>
      <c r="ISK15" s="52"/>
      <c r="ISL15" s="52"/>
      <c r="ISM15" s="52"/>
      <c r="ISN15" s="52"/>
      <c r="ISO15" s="52"/>
      <c r="ISP15" s="52"/>
      <c r="ISQ15" s="52"/>
      <c r="ISR15" s="52"/>
      <c r="ISS15" s="52"/>
      <c r="IST15" s="52"/>
      <c r="ISU15" s="52"/>
      <c r="ISV15" s="52"/>
      <c r="ISW15" s="52"/>
      <c r="ISX15" s="52"/>
      <c r="ISY15" s="52"/>
      <c r="ISZ15" s="52"/>
      <c r="ITA15" s="52"/>
      <c r="ITB15" s="52"/>
      <c r="ITC15" s="52"/>
      <c r="ITD15" s="52"/>
      <c r="ITE15" s="52"/>
      <c r="ITF15" s="52"/>
      <c r="ITG15" s="52"/>
      <c r="ITH15" s="52"/>
      <c r="ITI15" s="52"/>
      <c r="ITJ15" s="52"/>
      <c r="ITK15" s="52"/>
      <c r="ITL15" s="52"/>
      <c r="ITM15" s="52"/>
      <c r="ITN15" s="52"/>
      <c r="ITO15" s="52"/>
      <c r="ITP15" s="52"/>
      <c r="ITQ15" s="52"/>
      <c r="ITR15" s="52"/>
      <c r="ITS15" s="52"/>
      <c r="ITT15" s="52"/>
      <c r="ITU15" s="52"/>
      <c r="ITV15" s="52"/>
      <c r="ITW15" s="52"/>
      <c r="ITX15" s="52"/>
      <c r="ITY15" s="52"/>
      <c r="ITZ15" s="52"/>
      <c r="IUA15" s="52"/>
      <c r="IUB15" s="52"/>
      <c r="IUC15" s="52"/>
      <c r="IUD15" s="52"/>
      <c r="IUE15" s="52"/>
      <c r="IUF15" s="52"/>
      <c r="IUG15" s="52"/>
      <c r="IUH15" s="52"/>
      <c r="IUI15" s="52"/>
      <c r="IUJ15" s="52"/>
      <c r="IUK15" s="52"/>
      <c r="IUL15" s="52"/>
      <c r="IUM15" s="52"/>
      <c r="IUN15" s="52"/>
      <c r="IUO15" s="52"/>
      <c r="IUP15" s="52"/>
      <c r="IUQ15" s="52"/>
      <c r="IUR15" s="52"/>
      <c r="IUS15" s="52"/>
      <c r="IUT15" s="52"/>
      <c r="IUU15" s="52"/>
      <c r="IUV15" s="52"/>
      <c r="IUW15" s="52"/>
      <c r="IUX15" s="52"/>
      <c r="IUY15" s="52"/>
      <c r="IUZ15" s="52"/>
      <c r="IVA15" s="52"/>
      <c r="IVB15" s="52"/>
      <c r="IVC15" s="52"/>
      <c r="IVD15" s="52"/>
      <c r="IVE15" s="52"/>
      <c r="IVF15" s="52"/>
      <c r="IVG15" s="52"/>
      <c r="IVH15" s="52"/>
      <c r="IVI15" s="52"/>
      <c r="IVJ15" s="52"/>
      <c r="IVK15" s="52"/>
      <c r="IVL15" s="52"/>
      <c r="IVM15" s="52"/>
      <c r="IVN15" s="52"/>
      <c r="IVO15" s="52"/>
      <c r="IVP15" s="52"/>
      <c r="IVQ15" s="52"/>
      <c r="IVR15" s="52"/>
      <c r="IVS15" s="52"/>
      <c r="IVT15" s="52"/>
      <c r="IVU15" s="52"/>
      <c r="IVV15" s="52"/>
      <c r="IVW15" s="52"/>
      <c r="IVX15" s="52"/>
      <c r="IVY15" s="52"/>
      <c r="IVZ15" s="52"/>
      <c r="IWA15" s="52"/>
      <c r="IWB15" s="52"/>
      <c r="IWC15" s="52"/>
      <c r="IWD15" s="52"/>
      <c r="IWE15" s="52"/>
      <c r="IWF15" s="52"/>
      <c r="IWG15" s="52"/>
      <c r="IWH15" s="52"/>
      <c r="IWI15" s="52"/>
      <c r="IWJ15" s="52"/>
      <c r="IWK15" s="52"/>
      <c r="IWL15" s="52"/>
      <c r="IWM15" s="52"/>
      <c r="IWN15" s="52"/>
      <c r="IWO15" s="52"/>
      <c r="IWP15" s="52"/>
      <c r="IWQ15" s="52"/>
      <c r="IWR15" s="52"/>
      <c r="IWS15" s="52"/>
      <c r="IWT15" s="52"/>
      <c r="IWU15" s="52"/>
      <c r="IWV15" s="52"/>
      <c r="IWW15" s="52"/>
      <c r="IWX15" s="52"/>
      <c r="IWY15" s="52"/>
      <c r="IWZ15" s="52"/>
      <c r="IXA15" s="52"/>
      <c r="IXB15" s="52"/>
      <c r="IXC15" s="52"/>
      <c r="IXD15" s="52"/>
      <c r="IXE15" s="52"/>
      <c r="IXF15" s="52"/>
      <c r="IXG15" s="52"/>
      <c r="IXH15" s="52"/>
      <c r="IXI15" s="52"/>
      <c r="IXJ15" s="52"/>
      <c r="IXK15" s="52"/>
      <c r="IXL15" s="52"/>
      <c r="IXM15" s="52"/>
      <c r="IXN15" s="52"/>
      <c r="IXO15" s="52"/>
      <c r="IXP15" s="52"/>
      <c r="IXQ15" s="52"/>
      <c r="IXR15" s="52"/>
      <c r="IXS15" s="52"/>
      <c r="IXT15" s="52"/>
      <c r="IXU15" s="52"/>
      <c r="IXV15" s="52"/>
      <c r="IXW15" s="52"/>
      <c r="IXX15" s="52"/>
      <c r="IXY15" s="52"/>
      <c r="IXZ15" s="52"/>
      <c r="IYA15" s="52"/>
      <c r="IYB15" s="52"/>
      <c r="IYC15" s="52"/>
      <c r="IYD15" s="52"/>
      <c r="IYE15" s="52"/>
      <c r="IYF15" s="52"/>
      <c r="IYG15" s="52"/>
      <c r="IYH15" s="52"/>
      <c r="IYI15" s="52"/>
      <c r="IYJ15" s="52"/>
      <c r="IYK15" s="52"/>
      <c r="IYL15" s="52"/>
      <c r="IYM15" s="52"/>
      <c r="IYN15" s="52"/>
      <c r="IYO15" s="52"/>
      <c r="IYP15" s="52"/>
      <c r="IYQ15" s="52"/>
      <c r="IYR15" s="52"/>
      <c r="IYS15" s="52"/>
      <c r="IYT15" s="52"/>
      <c r="IYU15" s="52"/>
      <c r="IYV15" s="52"/>
      <c r="IYW15" s="52"/>
      <c r="IYX15" s="52"/>
      <c r="IYY15" s="52"/>
      <c r="IYZ15" s="52"/>
      <c r="IZA15" s="52"/>
      <c r="IZB15" s="52"/>
      <c r="IZC15" s="52"/>
      <c r="IZD15" s="52"/>
      <c r="IZE15" s="52"/>
      <c r="IZF15" s="52"/>
      <c r="IZG15" s="52"/>
      <c r="IZH15" s="52"/>
      <c r="IZI15" s="52"/>
      <c r="IZJ15" s="52"/>
      <c r="IZK15" s="52"/>
      <c r="IZL15" s="52"/>
      <c r="IZM15" s="52"/>
      <c r="IZN15" s="52"/>
      <c r="IZO15" s="52"/>
      <c r="IZP15" s="52"/>
      <c r="IZQ15" s="52"/>
      <c r="IZR15" s="52"/>
      <c r="IZS15" s="52"/>
      <c r="IZT15" s="52"/>
      <c r="IZU15" s="52"/>
      <c r="IZV15" s="52"/>
      <c r="IZW15" s="52"/>
      <c r="IZX15" s="52"/>
      <c r="IZY15" s="52"/>
      <c r="IZZ15" s="52"/>
      <c r="JAA15" s="52"/>
      <c r="JAB15" s="52"/>
      <c r="JAC15" s="52"/>
      <c r="JAD15" s="52"/>
      <c r="JAE15" s="52"/>
      <c r="JAF15" s="52"/>
      <c r="JAG15" s="52"/>
      <c r="JAH15" s="52"/>
      <c r="JAI15" s="52"/>
      <c r="JAJ15" s="52"/>
      <c r="JAK15" s="52"/>
      <c r="JAL15" s="52"/>
      <c r="JAM15" s="52"/>
      <c r="JAN15" s="52"/>
      <c r="JAO15" s="52"/>
      <c r="JAP15" s="52"/>
      <c r="JAQ15" s="52"/>
      <c r="JAR15" s="52"/>
      <c r="JAS15" s="52"/>
      <c r="JAT15" s="52"/>
      <c r="JAU15" s="52"/>
      <c r="JAV15" s="52"/>
      <c r="JAW15" s="52"/>
      <c r="JAX15" s="52"/>
      <c r="JAY15" s="52"/>
      <c r="JAZ15" s="52"/>
      <c r="JBA15" s="52"/>
      <c r="JBB15" s="52"/>
      <c r="JBC15" s="52"/>
      <c r="JBD15" s="52"/>
      <c r="JBE15" s="52"/>
      <c r="JBF15" s="52"/>
      <c r="JBG15" s="52"/>
      <c r="JBH15" s="52"/>
      <c r="JBI15" s="52"/>
      <c r="JBJ15" s="52"/>
      <c r="JBK15" s="52"/>
      <c r="JBL15" s="52"/>
      <c r="JBM15" s="52"/>
      <c r="JBN15" s="52"/>
      <c r="JBO15" s="52"/>
      <c r="JBP15" s="52"/>
      <c r="JBQ15" s="52"/>
      <c r="JBR15" s="52"/>
      <c r="JBS15" s="52"/>
      <c r="JBT15" s="52"/>
      <c r="JBU15" s="52"/>
      <c r="JBV15" s="52"/>
      <c r="JBW15" s="52"/>
      <c r="JBX15" s="52"/>
      <c r="JBY15" s="52"/>
      <c r="JBZ15" s="52"/>
      <c r="JCA15" s="52"/>
      <c r="JCB15" s="52"/>
      <c r="JCC15" s="52"/>
      <c r="JCD15" s="52"/>
      <c r="JCE15" s="52"/>
      <c r="JCF15" s="52"/>
      <c r="JCG15" s="52"/>
      <c r="JCH15" s="52"/>
      <c r="JCI15" s="52"/>
      <c r="JCJ15" s="52"/>
      <c r="JCK15" s="52"/>
      <c r="JCL15" s="52"/>
      <c r="JCM15" s="52"/>
      <c r="JCN15" s="52"/>
      <c r="JCO15" s="52"/>
      <c r="JCP15" s="52"/>
      <c r="JCQ15" s="52"/>
      <c r="JCR15" s="52"/>
      <c r="JCS15" s="52"/>
      <c r="JCT15" s="52"/>
      <c r="JCU15" s="52"/>
      <c r="JCV15" s="52"/>
      <c r="JCW15" s="52"/>
      <c r="JCX15" s="52"/>
      <c r="JCY15" s="52"/>
      <c r="JCZ15" s="52"/>
      <c r="JDA15" s="52"/>
      <c r="JDB15" s="52"/>
      <c r="JDC15" s="52"/>
      <c r="JDD15" s="52"/>
      <c r="JDE15" s="52"/>
      <c r="JDF15" s="52"/>
      <c r="JDG15" s="52"/>
      <c r="JDH15" s="52"/>
      <c r="JDI15" s="52"/>
      <c r="JDJ15" s="52"/>
      <c r="JDK15" s="52"/>
      <c r="JDL15" s="52"/>
      <c r="JDM15" s="52"/>
      <c r="JDN15" s="52"/>
      <c r="JDO15" s="52"/>
      <c r="JDP15" s="52"/>
      <c r="JDQ15" s="52"/>
      <c r="JDR15" s="52"/>
      <c r="JDS15" s="52"/>
      <c r="JDT15" s="52"/>
      <c r="JDU15" s="52"/>
      <c r="JDV15" s="52"/>
      <c r="JDW15" s="52"/>
      <c r="JDX15" s="52"/>
      <c r="JDY15" s="52"/>
      <c r="JDZ15" s="52"/>
      <c r="JEA15" s="52"/>
      <c r="JEB15" s="52"/>
      <c r="JEC15" s="52"/>
      <c r="JED15" s="52"/>
      <c r="JEE15" s="52"/>
      <c r="JEF15" s="52"/>
      <c r="JEG15" s="52"/>
      <c r="JEH15" s="52"/>
      <c r="JEI15" s="52"/>
      <c r="JEJ15" s="52"/>
      <c r="JEK15" s="52"/>
      <c r="JEL15" s="52"/>
      <c r="JEM15" s="52"/>
      <c r="JEN15" s="52"/>
      <c r="JEO15" s="52"/>
      <c r="JEP15" s="52"/>
      <c r="JEQ15" s="52"/>
      <c r="JER15" s="52"/>
      <c r="JES15" s="52"/>
      <c r="JET15" s="52"/>
      <c r="JEU15" s="52"/>
      <c r="JEV15" s="52"/>
      <c r="JEW15" s="52"/>
      <c r="JEX15" s="52"/>
      <c r="JEY15" s="52"/>
      <c r="JEZ15" s="52"/>
      <c r="JFA15" s="52"/>
      <c r="JFB15" s="52"/>
      <c r="JFC15" s="52"/>
      <c r="JFD15" s="52"/>
      <c r="JFE15" s="52"/>
      <c r="JFF15" s="52"/>
      <c r="JFG15" s="52"/>
      <c r="JFH15" s="52"/>
      <c r="JFI15" s="52"/>
      <c r="JFJ15" s="52"/>
      <c r="JFK15" s="52"/>
      <c r="JFL15" s="52"/>
      <c r="JFM15" s="52"/>
      <c r="JFN15" s="52"/>
      <c r="JFO15" s="52"/>
      <c r="JFP15" s="52"/>
      <c r="JFQ15" s="52"/>
      <c r="JFR15" s="52"/>
      <c r="JFS15" s="52"/>
      <c r="JFT15" s="52"/>
      <c r="JFU15" s="52"/>
      <c r="JFV15" s="52"/>
      <c r="JFW15" s="52"/>
      <c r="JFX15" s="52"/>
      <c r="JFY15" s="52"/>
      <c r="JFZ15" s="52"/>
      <c r="JGA15" s="52"/>
      <c r="JGB15" s="52"/>
      <c r="JGC15" s="52"/>
      <c r="JGD15" s="52"/>
      <c r="JGE15" s="52"/>
      <c r="JGF15" s="52"/>
      <c r="JGG15" s="52"/>
      <c r="JGH15" s="52"/>
      <c r="JGI15" s="52"/>
      <c r="JGJ15" s="52"/>
      <c r="JGK15" s="52"/>
      <c r="JGL15" s="52"/>
      <c r="JGM15" s="52"/>
      <c r="JGN15" s="52"/>
      <c r="JGO15" s="52"/>
      <c r="JGP15" s="52"/>
      <c r="JGQ15" s="52"/>
      <c r="JGR15" s="52"/>
      <c r="JGS15" s="52"/>
      <c r="JGT15" s="52"/>
      <c r="JGU15" s="52"/>
      <c r="JGV15" s="52"/>
      <c r="JGW15" s="52"/>
      <c r="JGX15" s="52"/>
      <c r="JGY15" s="52"/>
      <c r="JGZ15" s="52"/>
      <c r="JHA15" s="52"/>
      <c r="JHB15" s="52"/>
      <c r="JHC15" s="52"/>
      <c r="JHD15" s="52"/>
      <c r="JHE15" s="52"/>
      <c r="JHF15" s="52"/>
      <c r="JHG15" s="52"/>
      <c r="JHH15" s="52"/>
      <c r="JHI15" s="52"/>
      <c r="JHJ15" s="52"/>
      <c r="JHK15" s="52"/>
      <c r="JHL15" s="52"/>
      <c r="JHM15" s="52"/>
      <c r="JHN15" s="52"/>
      <c r="JHO15" s="52"/>
      <c r="JHP15" s="52"/>
      <c r="JHQ15" s="52"/>
      <c r="JHR15" s="52"/>
      <c r="JHS15" s="52"/>
      <c r="JHT15" s="52"/>
      <c r="JHU15" s="52"/>
      <c r="JHV15" s="52"/>
      <c r="JHW15" s="52"/>
      <c r="JHX15" s="52"/>
      <c r="JHY15" s="52"/>
      <c r="JHZ15" s="52"/>
      <c r="JIA15" s="52"/>
      <c r="JIB15" s="52"/>
      <c r="JIC15" s="52"/>
      <c r="JID15" s="52"/>
      <c r="JIE15" s="52"/>
      <c r="JIF15" s="52"/>
      <c r="JIG15" s="52"/>
      <c r="JIH15" s="52"/>
      <c r="JII15" s="52"/>
      <c r="JIJ15" s="52"/>
      <c r="JIK15" s="52"/>
      <c r="JIL15" s="52"/>
      <c r="JIM15" s="52"/>
      <c r="JIN15" s="52"/>
      <c r="JIO15" s="52"/>
      <c r="JIP15" s="52"/>
      <c r="JIQ15" s="52"/>
      <c r="JIR15" s="52"/>
      <c r="JIS15" s="52"/>
      <c r="JIT15" s="52"/>
      <c r="JIU15" s="52"/>
      <c r="JIV15" s="52"/>
      <c r="JIW15" s="52"/>
      <c r="JIX15" s="52"/>
      <c r="JIY15" s="52"/>
      <c r="JIZ15" s="52"/>
      <c r="JJA15" s="52"/>
      <c r="JJB15" s="52"/>
      <c r="JJC15" s="52"/>
      <c r="JJD15" s="52"/>
      <c r="JJE15" s="52"/>
      <c r="JJF15" s="52"/>
      <c r="JJG15" s="52"/>
      <c r="JJH15" s="52"/>
      <c r="JJI15" s="52"/>
      <c r="JJJ15" s="52"/>
      <c r="JJK15" s="52"/>
      <c r="JJL15" s="52"/>
      <c r="JJM15" s="52"/>
      <c r="JJN15" s="52"/>
      <c r="JJO15" s="52"/>
      <c r="JJP15" s="52"/>
      <c r="JJQ15" s="52"/>
      <c r="JJR15" s="52"/>
      <c r="JJS15" s="52"/>
      <c r="JJT15" s="52"/>
      <c r="JJU15" s="52"/>
      <c r="JJV15" s="52"/>
      <c r="JJW15" s="52"/>
      <c r="JJX15" s="52"/>
      <c r="JJY15" s="52"/>
      <c r="JJZ15" s="52"/>
      <c r="JKA15" s="52"/>
      <c r="JKB15" s="52"/>
      <c r="JKC15" s="52"/>
      <c r="JKD15" s="52"/>
      <c r="JKE15" s="52"/>
      <c r="JKF15" s="52"/>
      <c r="JKG15" s="52"/>
      <c r="JKH15" s="52"/>
      <c r="JKI15" s="52"/>
      <c r="JKJ15" s="52"/>
      <c r="JKK15" s="52"/>
      <c r="JKL15" s="52"/>
      <c r="JKM15" s="52"/>
      <c r="JKN15" s="52"/>
      <c r="JKO15" s="52"/>
      <c r="JKP15" s="52"/>
      <c r="JKQ15" s="52"/>
      <c r="JKR15" s="52"/>
      <c r="JKS15" s="52"/>
      <c r="JKT15" s="52"/>
      <c r="JKU15" s="52"/>
      <c r="JKV15" s="52"/>
      <c r="JKW15" s="52"/>
      <c r="JKX15" s="52"/>
      <c r="JKY15" s="52"/>
      <c r="JKZ15" s="52"/>
      <c r="JLA15" s="52"/>
      <c r="JLB15" s="52"/>
      <c r="JLC15" s="52"/>
      <c r="JLD15" s="52"/>
      <c r="JLE15" s="52"/>
      <c r="JLF15" s="52"/>
      <c r="JLG15" s="52"/>
      <c r="JLH15" s="52"/>
      <c r="JLI15" s="52"/>
      <c r="JLJ15" s="52"/>
      <c r="JLK15" s="52"/>
      <c r="JLL15" s="52"/>
      <c r="JLM15" s="52"/>
      <c r="JLN15" s="52"/>
      <c r="JLO15" s="52"/>
      <c r="JLP15" s="52"/>
      <c r="JLQ15" s="52"/>
      <c r="JLR15" s="52"/>
      <c r="JLS15" s="52"/>
      <c r="JLT15" s="52"/>
      <c r="JLU15" s="52"/>
      <c r="JLV15" s="52"/>
      <c r="JLW15" s="52"/>
      <c r="JLX15" s="52"/>
      <c r="JLY15" s="52"/>
      <c r="JLZ15" s="52"/>
      <c r="JMA15" s="52"/>
      <c r="JMB15" s="52"/>
      <c r="JMC15" s="52"/>
      <c r="JMD15" s="52"/>
      <c r="JME15" s="52"/>
      <c r="JMF15" s="52"/>
      <c r="JMG15" s="52"/>
      <c r="JMH15" s="52"/>
      <c r="JMI15" s="52"/>
      <c r="JMJ15" s="52"/>
      <c r="JMK15" s="52"/>
      <c r="JML15" s="52"/>
      <c r="JMM15" s="52"/>
      <c r="JMN15" s="52"/>
      <c r="JMO15" s="52"/>
      <c r="JMP15" s="52"/>
      <c r="JMQ15" s="52"/>
      <c r="JMR15" s="52"/>
      <c r="JMS15" s="52"/>
      <c r="JMT15" s="52"/>
      <c r="JMU15" s="52"/>
      <c r="JMV15" s="52"/>
      <c r="JMW15" s="52"/>
      <c r="JMX15" s="52"/>
      <c r="JMY15" s="52"/>
      <c r="JMZ15" s="52"/>
      <c r="JNA15" s="52"/>
      <c r="JNB15" s="52"/>
      <c r="JNC15" s="52"/>
      <c r="JND15" s="52"/>
      <c r="JNE15" s="52"/>
      <c r="JNF15" s="52"/>
      <c r="JNG15" s="52"/>
      <c r="JNH15" s="52"/>
      <c r="JNI15" s="52"/>
      <c r="JNJ15" s="52"/>
      <c r="JNK15" s="52"/>
      <c r="JNL15" s="52"/>
      <c r="JNM15" s="52"/>
      <c r="JNN15" s="52"/>
      <c r="JNO15" s="52"/>
      <c r="JNP15" s="52"/>
      <c r="JNQ15" s="52"/>
      <c r="JNR15" s="52"/>
      <c r="JNS15" s="52"/>
      <c r="JNT15" s="52"/>
      <c r="JNU15" s="52"/>
      <c r="JNV15" s="52"/>
      <c r="JNW15" s="52"/>
      <c r="JNX15" s="52"/>
      <c r="JNY15" s="52"/>
      <c r="JNZ15" s="52"/>
      <c r="JOA15" s="52"/>
      <c r="JOB15" s="52"/>
      <c r="JOC15" s="52"/>
      <c r="JOD15" s="52"/>
      <c r="JOE15" s="52"/>
      <c r="JOF15" s="52"/>
      <c r="JOG15" s="52"/>
      <c r="JOH15" s="52"/>
      <c r="JOI15" s="52"/>
      <c r="JOJ15" s="52"/>
      <c r="JOK15" s="52"/>
      <c r="JOL15" s="52"/>
      <c r="JOM15" s="52"/>
      <c r="JON15" s="52"/>
      <c r="JOO15" s="52"/>
      <c r="JOP15" s="52"/>
      <c r="JOQ15" s="52"/>
      <c r="JOR15" s="52"/>
      <c r="JOS15" s="52"/>
      <c r="JOT15" s="52"/>
      <c r="JOU15" s="52"/>
      <c r="JOV15" s="52"/>
      <c r="JOW15" s="52"/>
      <c r="JOX15" s="52"/>
      <c r="JOY15" s="52"/>
      <c r="JOZ15" s="52"/>
      <c r="JPA15" s="52"/>
      <c r="JPB15" s="52"/>
      <c r="JPC15" s="52"/>
      <c r="JPD15" s="52"/>
      <c r="JPE15" s="52"/>
      <c r="JPF15" s="52"/>
      <c r="JPG15" s="52"/>
      <c r="JPH15" s="52"/>
      <c r="JPI15" s="52"/>
      <c r="JPJ15" s="52"/>
      <c r="JPK15" s="52"/>
      <c r="JPL15" s="52"/>
      <c r="JPM15" s="52"/>
      <c r="JPN15" s="52"/>
      <c r="JPO15" s="52"/>
      <c r="JPP15" s="52"/>
      <c r="JPQ15" s="52"/>
      <c r="JPR15" s="52"/>
      <c r="JPS15" s="52"/>
      <c r="JPT15" s="52"/>
      <c r="JPU15" s="52"/>
      <c r="JPV15" s="52"/>
      <c r="JPW15" s="52"/>
      <c r="JPX15" s="52"/>
      <c r="JPY15" s="52"/>
      <c r="JPZ15" s="52"/>
      <c r="JQA15" s="52"/>
      <c r="JQB15" s="52"/>
      <c r="JQC15" s="52"/>
      <c r="JQD15" s="52"/>
      <c r="JQE15" s="52"/>
      <c r="JQF15" s="52"/>
      <c r="JQG15" s="52"/>
      <c r="JQH15" s="52"/>
      <c r="JQI15" s="52"/>
      <c r="JQJ15" s="52"/>
      <c r="JQK15" s="52"/>
      <c r="JQL15" s="52"/>
      <c r="JQM15" s="52"/>
      <c r="JQN15" s="52"/>
      <c r="JQO15" s="52"/>
      <c r="JQP15" s="52"/>
      <c r="JQQ15" s="52"/>
      <c r="JQR15" s="52"/>
      <c r="JQS15" s="52"/>
      <c r="JQT15" s="52"/>
      <c r="JQU15" s="52"/>
      <c r="JQV15" s="52"/>
      <c r="JQW15" s="52"/>
      <c r="JQX15" s="52"/>
      <c r="JQY15" s="52"/>
      <c r="JQZ15" s="52"/>
      <c r="JRA15" s="52"/>
      <c r="JRB15" s="52"/>
      <c r="JRC15" s="52"/>
      <c r="JRD15" s="52"/>
      <c r="JRE15" s="52"/>
      <c r="JRF15" s="52"/>
      <c r="JRG15" s="52"/>
      <c r="JRH15" s="52"/>
      <c r="JRI15" s="52"/>
      <c r="JRJ15" s="52"/>
      <c r="JRK15" s="52"/>
      <c r="JRL15" s="52"/>
      <c r="JRM15" s="52"/>
      <c r="JRN15" s="52"/>
      <c r="JRO15" s="52"/>
      <c r="JRP15" s="52"/>
      <c r="JRQ15" s="52"/>
      <c r="JRR15" s="52"/>
      <c r="JRS15" s="52"/>
      <c r="JRT15" s="52"/>
      <c r="JRU15" s="52"/>
      <c r="JRV15" s="52"/>
      <c r="JRW15" s="52"/>
      <c r="JRX15" s="52"/>
      <c r="JRY15" s="52"/>
      <c r="JRZ15" s="52"/>
      <c r="JSA15" s="52"/>
      <c r="JSB15" s="52"/>
      <c r="JSC15" s="52"/>
      <c r="JSD15" s="52"/>
      <c r="JSE15" s="52"/>
      <c r="JSF15" s="52"/>
      <c r="JSG15" s="52"/>
      <c r="JSH15" s="52"/>
      <c r="JSI15" s="52"/>
      <c r="JSJ15" s="52"/>
      <c r="JSK15" s="52"/>
      <c r="JSL15" s="52"/>
      <c r="JSM15" s="52"/>
      <c r="JSN15" s="52"/>
      <c r="JSO15" s="52"/>
      <c r="JSP15" s="52"/>
      <c r="JSQ15" s="52"/>
      <c r="JSR15" s="52"/>
      <c r="JSS15" s="52"/>
      <c r="JST15" s="52"/>
      <c r="JSU15" s="52"/>
      <c r="JSV15" s="52"/>
      <c r="JSW15" s="52"/>
      <c r="JSX15" s="52"/>
      <c r="JSY15" s="52"/>
      <c r="JSZ15" s="52"/>
      <c r="JTA15" s="52"/>
      <c r="JTB15" s="52"/>
      <c r="JTC15" s="52"/>
      <c r="JTD15" s="52"/>
      <c r="JTE15" s="52"/>
      <c r="JTF15" s="52"/>
      <c r="JTG15" s="52"/>
      <c r="JTH15" s="52"/>
      <c r="JTI15" s="52"/>
      <c r="JTJ15" s="52"/>
      <c r="JTK15" s="52"/>
      <c r="JTL15" s="52"/>
      <c r="JTM15" s="52"/>
      <c r="JTN15" s="52"/>
      <c r="JTO15" s="52"/>
      <c r="JTP15" s="52"/>
      <c r="JTQ15" s="52"/>
      <c r="JTR15" s="52"/>
      <c r="JTS15" s="52"/>
      <c r="JTT15" s="52"/>
      <c r="JTU15" s="52"/>
      <c r="JTV15" s="52"/>
      <c r="JTW15" s="52"/>
      <c r="JTX15" s="52"/>
      <c r="JTY15" s="52"/>
      <c r="JTZ15" s="52"/>
      <c r="JUA15" s="52"/>
      <c r="JUB15" s="52"/>
      <c r="JUC15" s="52"/>
      <c r="JUD15" s="52"/>
      <c r="JUE15" s="52"/>
      <c r="JUF15" s="52"/>
      <c r="JUG15" s="52"/>
      <c r="JUH15" s="52"/>
      <c r="JUI15" s="52"/>
      <c r="JUJ15" s="52"/>
      <c r="JUK15" s="52"/>
      <c r="JUL15" s="52"/>
      <c r="JUM15" s="52"/>
      <c r="JUN15" s="52"/>
      <c r="JUO15" s="52"/>
      <c r="JUP15" s="52"/>
      <c r="JUQ15" s="52"/>
      <c r="JUR15" s="52"/>
      <c r="JUS15" s="52"/>
      <c r="JUT15" s="52"/>
      <c r="JUU15" s="52"/>
      <c r="JUV15" s="52"/>
      <c r="JUW15" s="52"/>
      <c r="JUX15" s="52"/>
      <c r="JUY15" s="52"/>
      <c r="JUZ15" s="52"/>
      <c r="JVA15" s="52"/>
      <c r="JVB15" s="52"/>
      <c r="JVC15" s="52"/>
      <c r="JVD15" s="52"/>
      <c r="JVE15" s="52"/>
      <c r="JVF15" s="52"/>
      <c r="JVG15" s="52"/>
      <c r="JVH15" s="52"/>
      <c r="JVI15" s="52"/>
      <c r="JVJ15" s="52"/>
      <c r="JVK15" s="52"/>
      <c r="JVL15" s="52"/>
      <c r="JVM15" s="52"/>
      <c r="JVN15" s="52"/>
      <c r="JVO15" s="52"/>
      <c r="JVP15" s="52"/>
      <c r="JVQ15" s="52"/>
      <c r="JVR15" s="52"/>
      <c r="JVS15" s="52"/>
      <c r="JVT15" s="52"/>
      <c r="JVU15" s="52"/>
      <c r="JVV15" s="52"/>
      <c r="JVW15" s="52"/>
      <c r="JVX15" s="52"/>
      <c r="JVY15" s="52"/>
      <c r="JVZ15" s="52"/>
      <c r="JWA15" s="52"/>
      <c r="JWB15" s="52"/>
      <c r="JWC15" s="52"/>
      <c r="JWD15" s="52"/>
      <c r="JWE15" s="52"/>
      <c r="JWF15" s="52"/>
      <c r="JWG15" s="52"/>
      <c r="JWH15" s="52"/>
      <c r="JWI15" s="52"/>
      <c r="JWJ15" s="52"/>
      <c r="JWK15" s="52"/>
      <c r="JWL15" s="52"/>
      <c r="JWM15" s="52"/>
      <c r="JWN15" s="52"/>
      <c r="JWO15" s="52"/>
      <c r="JWP15" s="52"/>
      <c r="JWQ15" s="52"/>
      <c r="JWR15" s="52"/>
      <c r="JWS15" s="52"/>
      <c r="JWT15" s="52"/>
      <c r="JWU15" s="52"/>
      <c r="JWV15" s="52"/>
      <c r="JWW15" s="52"/>
      <c r="JWX15" s="52"/>
      <c r="JWY15" s="52"/>
      <c r="JWZ15" s="52"/>
      <c r="JXA15" s="52"/>
      <c r="JXB15" s="52"/>
      <c r="JXC15" s="52"/>
      <c r="JXD15" s="52"/>
      <c r="JXE15" s="52"/>
      <c r="JXF15" s="52"/>
      <c r="JXG15" s="52"/>
      <c r="JXH15" s="52"/>
      <c r="JXI15" s="52"/>
      <c r="JXJ15" s="52"/>
      <c r="JXK15" s="52"/>
      <c r="JXL15" s="52"/>
      <c r="JXM15" s="52"/>
      <c r="JXN15" s="52"/>
      <c r="JXO15" s="52"/>
      <c r="JXP15" s="52"/>
      <c r="JXQ15" s="52"/>
      <c r="JXR15" s="52"/>
      <c r="JXS15" s="52"/>
      <c r="JXT15" s="52"/>
      <c r="JXU15" s="52"/>
      <c r="JXV15" s="52"/>
      <c r="JXW15" s="52"/>
      <c r="JXX15" s="52"/>
      <c r="JXY15" s="52"/>
      <c r="JXZ15" s="52"/>
      <c r="JYA15" s="52"/>
      <c r="JYB15" s="52"/>
      <c r="JYC15" s="52"/>
      <c r="JYD15" s="52"/>
      <c r="JYE15" s="52"/>
      <c r="JYF15" s="52"/>
      <c r="JYG15" s="52"/>
      <c r="JYH15" s="52"/>
      <c r="JYI15" s="52"/>
      <c r="JYJ15" s="52"/>
      <c r="JYK15" s="52"/>
      <c r="JYL15" s="52"/>
      <c r="JYM15" s="52"/>
      <c r="JYN15" s="52"/>
      <c r="JYO15" s="52"/>
      <c r="JYP15" s="52"/>
      <c r="JYQ15" s="52"/>
      <c r="JYR15" s="52"/>
      <c r="JYS15" s="52"/>
      <c r="JYT15" s="52"/>
      <c r="JYU15" s="52"/>
      <c r="JYV15" s="52"/>
      <c r="JYW15" s="52"/>
      <c r="JYX15" s="52"/>
      <c r="JYY15" s="52"/>
      <c r="JYZ15" s="52"/>
      <c r="JZA15" s="52"/>
      <c r="JZB15" s="52"/>
      <c r="JZC15" s="52"/>
      <c r="JZD15" s="52"/>
      <c r="JZE15" s="52"/>
      <c r="JZF15" s="52"/>
      <c r="JZG15" s="52"/>
      <c r="JZH15" s="52"/>
      <c r="JZI15" s="52"/>
      <c r="JZJ15" s="52"/>
      <c r="JZK15" s="52"/>
      <c r="JZL15" s="52"/>
      <c r="JZM15" s="52"/>
      <c r="JZN15" s="52"/>
      <c r="JZO15" s="52"/>
      <c r="JZP15" s="52"/>
      <c r="JZQ15" s="52"/>
      <c r="JZR15" s="52"/>
      <c r="JZS15" s="52"/>
      <c r="JZT15" s="52"/>
      <c r="JZU15" s="52"/>
      <c r="JZV15" s="52"/>
      <c r="JZW15" s="52"/>
      <c r="JZX15" s="52"/>
      <c r="JZY15" s="52"/>
      <c r="JZZ15" s="52"/>
      <c r="KAA15" s="52"/>
      <c r="KAB15" s="52"/>
      <c r="KAC15" s="52"/>
      <c r="KAD15" s="52"/>
      <c r="KAE15" s="52"/>
      <c r="KAF15" s="52"/>
      <c r="KAG15" s="52"/>
      <c r="KAH15" s="52"/>
      <c r="KAI15" s="52"/>
      <c r="KAJ15" s="52"/>
      <c r="KAK15" s="52"/>
      <c r="KAL15" s="52"/>
      <c r="KAM15" s="52"/>
      <c r="KAN15" s="52"/>
      <c r="KAO15" s="52"/>
      <c r="KAP15" s="52"/>
      <c r="KAQ15" s="52"/>
      <c r="KAR15" s="52"/>
      <c r="KAS15" s="52"/>
      <c r="KAT15" s="52"/>
      <c r="KAU15" s="52"/>
      <c r="KAV15" s="52"/>
      <c r="KAW15" s="52"/>
      <c r="KAX15" s="52"/>
      <c r="KAY15" s="52"/>
      <c r="KAZ15" s="52"/>
      <c r="KBA15" s="52"/>
      <c r="KBB15" s="52"/>
      <c r="KBC15" s="52"/>
      <c r="KBD15" s="52"/>
      <c r="KBE15" s="52"/>
      <c r="KBF15" s="52"/>
      <c r="KBG15" s="52"/>
      <c r="KBH15" s="52"/>
      <c r="KBI15" s="52"/>
      <c r="KBJ15" s="52"/>
      <c r="KBK15" s="52"/>
      <c r="KBL15" s="52"/>
      <c r="KBM15" s="52"/>
      <c r="KBN15" s="52"/>
      <c r="KBO15" s="52"/>
      <c r="KBP15" s="52"/>
      <c r="KBQ15" s="52"/>
      <c r="KBR15" s="52"/>
      <c r="KBS15" s="52"/>
      <c r="KBT15" s="52"/>
      <c r="KBU15" s="52"/>
      <c r="KBV15" s="52"/>
      <c r="KBW15" s="52"/>
      <c r="KBX15" s="52"/>
      <c r="KBY15" s="52"/>
      <c r="KBZ15" s="52"/>
      <c r="KCA15" s="52"/>
      <c r="KCB15" s="52"/>
      <c r="KCC15" s="52"/>
      <c r="KCD15" s="52"/>
      <c r="KCE15" s="52"/>
      <c r="KCF15" s="52"/>
      <c r="KCG15" s="52"/>
      <c r="KCH15" s="52"/>
      <c r="KCI15" s="52"/>
      <c r="KCJ15" s="52"/>
      <c r="KCK15" s="52"/>
      <c r="KCL15" s="52"/>
      <c r="KCM15" s="52"/>
      <c r="KCN15" s="52"/>
      <c r="KCO15" s="52"/>
      <c r="KCP15" s="52"/>
      <c r="KCQ15" s="52"/>
      <c r="KCR15" s="52"/>
      <c r="KCS15" s="52"/>
      <c r="KCT15" s="52"/>
      <c r="KCU15" s="52"/>
      <c r="KCV15" s="52"/>
      <c r="KCW15" s="52"/>
      <c r="KCX15" s="52"/>
      <c r="KCY15" s="52"/>
      <c r="KCZ15" s="52"/>
      <c r="KDA15" s="52"/>
      <c r="KDB15" s="52"/>
      <c r="KDC15" s="52"/>
      <c r="KDD15" s="52"/>
      <c r="KDE15" s="52"/>
      <c r="KDF15" s="52"/>
      <c r="KDG15" s="52"/>
      <c r="KDH15" s="52"/>
      <c r="KDI15" s="52"/>
      <c r="KDJ15" s="52"/>
      <c r="KDK15" s="52"/>
      <c r="KDL15" s="52"/>
      <c r="KDM15" s="52"/>
      <c r="KDN15" s="52"/>
      <c r="KDO15" s="52"/>
      <c r="KDP15" s="52"/>
      <c r="KDQ15" s="52"/>
      <c r="KDR15" s="52"/>
      <c r="KDS15" s="52"/>
      <c r="KDT15" s="52"/>
      <c r="KDU15" s="52"/>
      <c r="KDV15" s="52"/>
      <c r="KDW15" s="52"/>
      <c r="KDX15" s="52"/>
      <c r="KDY15" s="52"/>
      <c r="KDZ15" s="52"/>
      <c r="KEA15" s="52"/>
      <c r="KEB15" s="52"/>
      <c r="KEC15" s="52"/>
      <c r="KED15" s="52"/>
      <c r="KEE15" s="52"/>
      <c r="KEF15" s="52"/>
      <c r="KEG15" s="52"/>
      <c r="KEH15" s="52"/>
      <c r="KEI15" s="52"/>
      <c r="KEJ15" s="52"/>
      <c r="KEK15" s="52"/>
      <c r="KEL15" s="52"/>
      <c r="KEM15" s="52"/>
      <c r="KEN15" s="52"/>
      <c r="KEO15" s="52"/>
      <c r="KEP15" s="52"/>
      <c r="KEQ15" s="52"/>
      <c r="KER15" s="52"/>
      <c r="KES15" s="52"/>
      <c r="KET15" s="52"/>
      <c r="KEU15" s="52"/>
      <c r="KEV15" s="52"/>
      <c r="KEW15" s="52"/>
      <c r="KEX15" s="52"/>
      <c r="KEY15" s="52"/>
      <c r="KEZ15" s="52"/>
      <c r="KFA15" s="52"/>
      <c r="KFB15" s="52"/>
      <c r="KFC15" s="52"/>
      <c r="KFD15" s="52"/>
      <c r="KFE15" s="52"/>
      <c r="KFF15" s="52"/>
      <c r="KFG15" s="52"/>
      <c r="KFH15" s="52"/>
      <c r="KFI15" s="52"/>
      <c r="KFJ15" s="52"/>
      <c r="KFK15" s="52"/>
      <c r="KFL15" s="52"/>
      <c r="KFM15" s="52"/>
      <c r="KFN15" s="52"/>
      <c r="KFO15" s="52"/>
      <c r="KFP15" s="52"/>
      <c r="KFQ15" s="52"/>
      <c r="KFR15" s="52"/>
      <c r="KFS15" s="52"/>
      <c r="KFT15" s="52"/>
      <c r="KFU15" s="52"/>
      <c r="KFV15" s="52"/>
      <c r="KFW15" s="52"/>
      <c r="KFX15" s="52"/>
      <c r="KFY15" s="52"/>
      <c r="KFZ15" s="52"/>
      <c r="KGA15" s="52"/>
      <c r="KGB15" s="52"/>
      <c r="KGC15" s="52"/>
      <c r="KGD15" s="52"/>
      <c r="KGE15" s="52"/>
      <c r="KGF15" s="52"/>
      <c r="KGG15" s="52"/>
      <c r="KGH15" s="52"/>
      <c r="KGI15" s="52"/>
      <c r="KGJ15" s="52"/>
      <c r="KGK15" s="52"/>
      <c r="KGL15" s="52"/>
      <c r="KGM15" s="52"/>
      <c r="KGN15" s="52"/>
      <c r="KGO15" s="52"/>
      <c r="KGP15" s="52"/>
      <c r="KGQ15" s="52"/>
      <c r="KGR15" s="52"/>
      <c r="KGS15" s="52"/>
      <c r="KGT15" s="52"/>
      <c r="KGU15" s="52"/>
      <c r="KGV15" s="52"/>
      <c r="KGW15" s="52"/>
      <c r="KGX15" s="52"/>
      <c r="KGY15" s="52"/>
      <c r="KGZ15" s="52"/>
      <c r="KHA15" s="52"/>
      <c r="KHB15" s="52"/>
      <c r="KHC15" s="52"/>
      <c r="KHD15" s="52"/>
      <c r="KHE15" s="52"/>
      <c r="KHF15" s="52"/>
      <c r="KHG15" s="52"/>
      <c r="KHH15" s="52"/>
      <c r="KHI15" s="52"/>
      <c r="KHJ15" s="52"/>
      <c r="KHK15" s="52"/>
      <c r="KHL15" s="52"/>
      <c r="KHM15" s="52"/>
      <c r="KHN15" s="52"/>
      <c r="KHO15" s="52"/>
      <c r="KHP15" s="52"/>
      <c r="KHQ15" s="52"/>
      <c r="KHR15" s="52"/>
      <c r="KHS15" s="52"/>
      <c r="KHT15" s="52"/>
      <c r="KHU15" s="52"/>
      <c r="KHV15" s="52"/>
      <c r="KHW15" s="52"/>
      <c r="KHX15" s="52"/>
      <c r="KHY15" s="52"/>
      <c r="KHZ15" s="52"/>
      <c r="KIA15" s="52"/>
      <c r="KIB15" s="52"/>
      <c r="KIC15" s="52"/>
      <c r="KID15" s="52"/>
      <c r="KIE15" s="52"/>
      <c r="KIF15" s="52"/>
      <c r="KIG15" s="52"/>
      <c r="KIH15" s="52"/>
      <c r="KII15" s="52"/>
      <c r="KIJ15" s="52"/>
      <c r="KIK15" s="52"/>
      <c r="KIL15" s="52"/>
      <c r="KIM15" s="52"/>
      <c r="KIN15" s="52"/>
      <c r="KIO15" s="52"/>
      <c r="KIP15" s="52"/>
      <c r="KIQ15" s="52"/>
      <c r="KIR15" s="52"/>
      <c r="KIS15" s="52"/>
      <c r="KIT15" s="52"/>
      <c r="KIU15" s="52"/>
      <c r="KIV15" s="52"/>
      <c r="KIW15" s="52"/>
      <c r="KIX15" s="52"/>
      <c r="KIY15" s="52"/>
      <c r="KIZ15" s="52"/>
      <c r="KJA15" s="52"/>
      <c r="KJB15" s="52"/>
      <c r="KJC15" s="52"/>
      <c r="KJD15" s="52"/>
      <c r="KJE15" s="52"/>
      <c r="KJF15" s="52"/>
      <c r="KJG15" s="52"/>
      <c r="KJH15" s="52"/>
      <c r="KJI15" s="52"/>
      <c r="KJJ15" s="52"/>
      <c r="KJK15" s="52"/>
      <c r="KJL15" s="52"/>
      <c r="KJM15" s="52"/>
      <c r="KJN15" s="52"/>
      <c r="KJO15" s="52"/>
      <c r="KJP15" s="52"/>
      <c r="KJQ15" s="52"/>
      <c r="KJR15" s="52"/>
      <c r="KJS15" s="52"/>
      <c r="KJT15" s="52"/>
      <c r="KJU15" s="52"/>
      <c r="KJV15" s="52"/>
      <c r="KJW15" s="52"/>
      <c r="KJX15" s="52"/>
      <c r="KJY15" s="52"/>
      <c r="KJZ15" s="52"/>
      <c r="KKA15" s="52"/>
      <c r="KKB15" s="52"/>
      <c r="KKC15" s="52"/>
      <c r="KKD15" s="52"/>
      <c r="KKE15" s="52"/>
      <c r="KKF15" s="52"/>
      <c r="KKG15" s="52"/>
      <c r="KKH15" s="52"/>
      <c r="KKI15" s="52"/>
      <c r="KKJ15" s="52"/>
      <c r="KKK15" s="52"/>
      <c r="KKL15" s="52"/>
      <c r="KKM15" s="52"/>
      <c r="KKN15" s="52"/>
      <c r="KKO15" s="52"/>
      <c r="KKP15" s="52"/>
      <c r="KKQ15" s="52"/>
      <c r="KKR15" s="52"/>
      <c r="KKS15" s="52"/>
      <c r="KKT15" s="52"/>
      <c r="KKU15" s="52"/>
      <c r="KKV15" s="52"/>
      <c r="KKW15" s="52"/>
      <c r="KKX15" s="52"/>
      <c r="KKY15" s="52"/>
      <c r="KKZ15" s="52"/>
      <c r="KLA15" s="52"/>
      <c r="KLB15" s="52"/>
      <c r="KLC15" s="52"/>
      <c r="KLD15" s="52"/>
      <c r="KLE15" s="52"/>
      <c r="KLF15" s="52"/>
      <c r="KLG15" s="52"/>
      <c r="KLH15" s="52"/>
      <c r="KLI15" s="52"/>
      <c r="KLJ15" s="52"/>
      <c r="KLK15" s="52"/>
      <c r="KLL15" s="52"/>
      <c r="KLM15" s="52"/>
      <c r="KLN15" s="52"/>
      <c r="KLO15" s="52"/>
      <c r="KLP15" s="52"/>
      <c r="KLQ15" s="52"/>
      <c r="KLR15" s="52"/>
      <c r="KLS15" s="52"/>
      <c r="KLT15" s="52"/>
      <c r="KLU15" s="52"/>
      <c r="KLV15" s="52"/>
      <c r="KLW15" s="52"/>
      <c r="KLX15" s="52"/>
      <c r="KLY15" s="52"/>
      <c r="KLZ15" s="52"/>
      <c r="KMA15" s="52"/>
      <c r="KMB15" s="52"/>
      <c r="KMC15" s="52"/>
      <c r="KMD15" s="52"/>
      <c r="KME15" s="52"/>
      <c r="KMF15" s="52"/>
      <c r="KMG15" s="52"/>
      <c r="KMH15" s="52"/>
      <c r="KMI15" s="52"/>
      <c r="KMJ15" s="52"/>
      <c r="KMK15" s="52"/>
      <c r="KML15" s="52"/>
      <c r="KMM15" s="52"/>
      <c r="KMN15" s="52"/>
      <c r="KMO15" s="52"/>
      <c r="KMP15" s="52"/>
      <c r="KMQ15" s="52"/>
      <c r="KMR15" s="52"/>
      <c r="KMS15" s="52"/>
      <c r="KMT15" s="52"/>
      <c r="KMU15" s="52"/>
      <c r="KMV15" s="52"/>
      <c r="KMW15" s="52"/>
      <c r="KMX15" s="52"/>
      <c r="KMY15" s="52"/>
      <c r="KMZ15" s="52"/>
      <c r="KNA15" s="52"/>
      <c r="KNB15" s="52"/>
      <c r="KNC15" s="52"/>
      <c r="KND15" s="52"/>
      <c r="KNE15" s="52"/>
      <c r="KNF15" s="52"/>
      <c r="KNG15" s="52"/>
      <c r="KNH15" s="52"/>
      <c r="KNI15" s="52"/>
      <c r="KNJ15" s="52"/>
      <c r="KNK15" s="52"/>
      <c r="KNL15" s="52"/>
      <c r="KNM15" s="52"/>
      <c r="KNN15" s="52"/>
      <c r="KNO15" s="52"/>
      <c r="KNP15" s="52"/>
      <c r="KNQ15" s="52"/>
      <c r="KNR15" s="52"/>
      <c r="KNS15" s="52"/>
      <c r="KNT15" s="52"/>
      <c r="KNU15" s="52"/>
      <c r="KNV15" s="52"/>
      <c r="KNW15" s="52"/>
      <c r="KNX15" s="52"/>
      <c r="KNY15" s="52"/>
      <c r="KNZ15" s="52"/>
      <c r="KOA15" s="52"/>
      <c r="KOB15" s="52"/>
      <c r="KOC15" s="52"/>
      <c r="KOD15" s="52"/>
      <c r="KOE15" s="52"/>
      <c r="KOF15" s="52"/>
      <c r="KOG15" s="52"/>
      <c r="KOH15" s="52"/>
      <c r="KOI15" s="52"/>
      <c r="KOJ15" s="52"/>
      <c r="KOK15" s="52"/>
      <c r="KOL15" s="52"/>
      <c r="KOM15" s="52"/>
      <c r="KON15" s="52"/>
      <c r="KOO15" s="52"/>
      <c r="KOP15" s="52"/>
      <c r="KOQ15" s="52"/>
      <c r="KOR15" s="52"/>
      <c r="KOS15" s="52"/>
      <c r="KOT15" s="52"/>
      <c r="KOU15" s="52"/>
      <c r="KOV15" s="52"/>
      <c r="KOW15" s="52"/>
      <c r="KOX15" s="52"/>
      <c r="KOY15" s="52"/>
      <c r="KOZ15" s="52"/>
      <c r="KPA15" s="52"/>
      <c r="KPB15" s="52"/>
      <c r="KPC15" s="52"/>
      <c r="KPD15" s="52"/>
      <c r="KPE15" s="52"/>
      <c r="KPF15" s="52"/>
      <c r="KPG15" s="52"/>
      <c r="KPH15" s="52"/>
      <c r="KPI15" s="52"/>
      <c r="KPJ15" s="52"/>
      <c r="KPK15" s="52"/>
      <c r="KPL15" s="52"/>
      <c r="KPM15" s="52"/>
      <c r="KPN15" s="52"/>
      <c r="KPO15" s="52"/>
      <c r="KPP15" s="52"/>
      <c r="KPQ15" s="52"/>
      <c r="KPR15" s="52"/>
      <c r="KPS15" s="52"/>
      <c r="KPT15" s="52"/>
      <c r="KPU15" s="52"/>
      <c r="KPV15" s="52"/>
      <c r="KPW15" s="52"/>
      <c r="KPX15" s="52"/>
      <c r="KPY15" s="52"/>
      <c r="KPZ15" s="52"/>
      <c r="KQA15" s="52"/>
      <c r="KQB15" s="52"/>
      <c r="KQC15" s="52"/>
      <c r="KQD15" s="52"/>
      <c r="KQE15" s="52"/>
      <c r="KQF15" s="52"/>
      <c r="KQG15" s="52"/>
      <c r="KQH15" s="52"/>
      <c r="KQI15" s="52"/>
      <c r="KQJ15" s="52"/>
      <c r="KQK15" s="52"/>
      <c r="KQL15" s="52"/>
      <c r="KQM15" s="52"/>
      <c r="KQN15" s="52"/>
      <c r="KQO15" s="52"/>
      <c r="KQP15" s="52"/>
      <c r="KQQ15" s="52"/>
      <c r="KQR15" s="52"/>
      <c r="KQS15" s="52"/>
      <c r="KQT15" s="52"/>
      <c r="KQU15" s="52"/>
      <c r="KQV15" s="52"/>
      <c r="KQW15" s="52"/>
      <c r="KQX15" s="52"/>
      <c r="KQY15" s="52"/>
      <c r="KQZ15" s="52"/>
      <c r="KRA15" s="52"/>
      <c r="KRB15" s="52"/>
      <c r="KRC15" s="52"/>
      <c r="KRD15" s="52"/>
      <c r="KRE15" s="52"/>
      <c r="KRF15" s="52"/>
      <c r="KRG15" s="52"/>
      <c r="KRH15" s="52"/>
      <c r="KRI15" s="52"/>
      <c r="KRJ15" s="52"/>
      <c r="KRK15" s="52"/>
      <c r="KRL15" s="52"/>
      <c r="KRM15" s="52"/>
      <c r="KRN15" s="52"/>
      <c r="KRO15" s="52"/>
      <c r="KRP15" s="52"/>
      <c r="KRQ15" s="52"/>
      <c r="KRR15" s="52"/>
      <c r="KRS15" s="52"/>
      <c r="KRT15" s="52"/>
      <c r="KRU15" s="52"/>
      <c r="KRV15" s="52"/>
      <c r="KRW15" s="52"/>
      <c r="KRX15" s="52"/>
      <c r="KRY15" s="52"/>
      <c r="KRZ15" s="52"/>
      <c r="KSA15" s="52"/>
      <c r="KSB15" s="52"/>
      <c r="KSC15" s="52"/>
      <c r="KSD15" s="52"/>
      <c r="KSE15" s="52"/>
      <c r="KSF15" s="52"/>
      <c r="KSG15" s="52"/>
      <c r="KSH15" s="52"/>
      <c r="KSI15" s="52"/>
      <c r="KSJ15" s="52"/>
      <c r="KSK15" s="52"/>
      <c r="KSL15" s="52"/>
      <c r="KSM15" s="52"/>
      <c r="KSN15" s="52"/>
      <c r="KSO15" s="52"/>
      <c r="KSP15" s="52"/>
      <c r="KSQ15" s="52"/>
      <c r="KSR15" s="52"/>
      <c r="KSS15" s="52"/>
      <c r="KST15" s="52"/>
      <c r="KSU15" s="52"/>
      <c r="KSV15" s="52"/>
      <c r="KSW15" s="52"/>
      <c r="KSX15" s="52"/>
      <c r="KSY15" s="52"/>
      <c r="KSZ15" s="52"/>
      <c r="KTA15" s="52"/>
      <c r="KTB15" s="52"/>
      <c r="KTC15" s="52"/>
      <c r="KTD15" s="52"/>
      <c r="KTE15" s="52"/>
      <c r="KTF15" s="52"/>
      <c r="KTG15" s="52"/>
      <c r="KTH15" s="52"/>
      <c r="KTI15" s="52"/>
      <c r="KTJ15" s="52"/>
      <c r="KTK15" s="52"/>
      <c r="KTL15" s="52"/>
      <c r="KTM15" s="52"/>
      <c r="KTN15" s="52"/>
      <c r="KTO15" s="52"/>
      <c r="KTP15" s="52"/>
      <c r="KTQ15" s="52"/>
      <c r="KTR15" s="52"/>
      <c r="KTS15" s="52"/>
      <c r="KTT15" s="52"/>
      <c r="KTU15" s="52"/>
      <c r="KTV15" s="52"/>
      <c r="KTW15" s="52"/>
      <c r="KTX15" s="52"/>
      <c r="KTY15" s="52"/>
      <c r="KTZ15" s="52"/>
      <c r="KUA15" s="52"/>
      <c r="KUB15" s="52"/>
      <c r="KUC15" s="52"/>
      <c r="KUD15" s="52"/>
      <c r="KUE15" s="52"/>
      <c r="KUF15" s="52"/>
      <c r="KUG15" s="52"/>
      <c r="KUH15" s="52"/>
      <c r="KUI15" s="52"/>
      <c r="KUJ15" s="52"/>
      <c r="KUK15" s="52"/>
      <c r="KUL15" s="52"/>
      <c r="KUM15" s="52"/>
      <c r="KUN15" s="52"/>
      <c r="KUO15" s="52"/>
      <c r="KUP15" s="52"/>
      <c r="KUQ15" s="52"/>
      <c r="KUR15" s="52"/>
      <c r="KUS15" s="52"/>
      <c r="KUT15" s="52"/>
      <c r="KUU15" s="52"/>
      <c r="KUV15" s="52"/>
      <c r="KUW15" s="52"/>
      <c r="KUX15" s="52"/>
      <c r="KUY15" s="52"/>
      <c r="KUZ15" s="52"/>
      <c r="KVA15" s="52"/>
      <c r="KVB15" s="52"/>
      <c r="KVC15" s="52"/>
      <c r="KVD15" s="52"/>
      <c r="KVE15" s="52"/>
      <c r="KVF15" s="52"/>
      <c r="KVG15" s="52"/>
      <c r="KVH15" s="52"/>
      <c r="KVI15" s="52"/>
      <c r="KVJ15" s="52"/>
      <c r="KVK15" s="52"/>
      <c r="KVL15" s="52"/>
      <c r="KVM15" s="52"/>
      <c r="KVN15" s="52"/>
      <c r="KVO15" s="52"/>
      <c r="KVP15" s="52"/>
      <c r="KVQ15" s="52"/>
      <c r="KVR15" s="52"/>
      <c r="KVS15" s="52"/>
      <c r="KVT15" s="52"/>
      <c r="KVU15" s="52"/>
      <c r="KVV15" s="52"/>
      <c r="KVW15" s="52"/>
      <c r="KVX15" s="52"/>
      <c r="KVY15" s="52"/>
      <c r="KVZ15" s="52"/>
      <c r="KWA15" s="52"/>
      <c r="KWB15" s="52"/>
      <c r="KWC15" s="52"/>
      <c r="KWD15" s="52"/>
      <c r="KWE15" s="52"/>
      <c r="KWF15" s="52"/>
      <c r="KWG15" s="52"/>
      <c r="KWH15" s="52"/>
      <c r="KWI15" s="52"/>
      <c r="KWJ15" s="52"/>
      <c r="KWK15" s="52"/>
      <c r="KWL15" s="52"/>
      <c r="KWM15" s="52"/>
      <c r="KWN15" s="52"/>
      <c r="KWO15" s="52"/>
      <c r="KWP15" s="52"/>
      <c r="KWQ15" s="52"/>
      <c r="KWR15" s="52"/>
      <c r="KWS15" s="52"/>
      <c r="KWT15" s="52"/>
      <c r="KWU15" s="52"/>
      <c r="KWV15" s="52"/>
      <c r="KWW15" s="52"/>
      <c r="KWX15" s="52"/>
      <c r="KWY15" s="52"/>
      <c r="KWZ15" s="52"/>
      <c r="KXA15" s="52"/>
      <c r="KXB15" s="52"/>
      <c r="KXC15" s="52"/>
      <c r="KXD15" s="52"/>
      <c r="KXE15" s="52"/>
      <c r="KXF15" s="52"/>
      <c r="KXG15" s="52"/>
      <c r="KXH15" s="52"/>
      <c r="KXI15" s="52"/>
      <c r="KXJ15" s="52"/>
      <c r="KXK15" s="52"/>
      <c r="KXL15" s="52"/>
      <c r="KXM15" s="52"/>
      <c r="KXN15" s="52"/>
      <c r="KXO15" s="52"/>
      <c r="KXP15" s="52"/>
      <c r="KXQ15" s="52"/>
      <c r="KXR15" s="52"/>
      <c r="KXS15" s="52"/>
      <c r="KXT15" s="52"/>
      <c r="KXU15" s="52"/>
      <c r="KXV15" s="52"/>
      <c r="KXW15" s="52"/>
      <c r="KXX15" s="52"/>
      <c r="KXY15" s="52"/>
      <c r="KXZ15" s="52"/>
      <c r="KYA15" s="52"/>
      <c r="KYB15" s="52"/>
      <c r="KYC15" s="52"/>
      <c r="KYD15" s="52"/>
      <c r="KYE15" s="52"/>
      <c r="KYF15" s="52"/>
      <c r="KYG15" s="52"/>
      <c r="KYH15" s="52"/>
      <c r="KYI15" s="52"/>
      <c r="KYJ15" s="52"/>
      <c r="KYK15" s="52"/>
      <c r="KYL15" s="52"/>
      <c r="KYM15" s="52"/>
      <c r="KYN15" s="52"/>
      <c r="KYO15" s="52"/>
      <c r="KYP15" s="52"/>
      <c r="KYQ15" s="52"/>
      <c r="KYR15" s="52"/>
      <c r="KYS15" s="52"/>
      <c r="KYT15" s="52"/>
      <c r="KYU15" s="52"/>
      <c r="KYV15" s="52"/>
      <c r="KYW15" s="52"/>
      <c r="KYX15" s="52"/>
      <c r="KYY15" s="52"/>
      <c r="KYZ15" s="52"/>
      <c r="KZA15" s="52"/>
      <c r="KZB15" s="52"/>
      <c r="KZC15" s="52"/>
      <c r="KZD15" s="52"/>
      <c r="KZE15" s="52"/>
      <c r="KZF15" s="52"/>
      <c r="KZG15" s="52"/>
      <c r="KZH15" s="52"/>
      <c r="KZI15" s="52"/>
      <c r="KZJ15" s="52"/>
      <c r="KZK15" s="52"/>
      <c r="KZL15" s="52"/>
      <c r="KZM15" s="52"/>
      <c r="KZN15" s="52"/>
      <c r="KZO15" s="52"/>
      <c r="KZP15" s="52"/>
      <c r="KZQ15" s="52"/>
      <c r="KZR15" s="52"/>
      <c r="KZS15" s="52"/>
      <c r="KZT15" s="52"/>
      <c r="KZU15" s="52"/>
      <c r="KZV15" s="52"/>
      <c r="KZW15" s="52"/>
      <c r="KZX15" s="52"/>
      <c r="KZY15" s="52"/>
      <c r="KZZ15" s="52"/>
      <c r="LAA15" s="52"/>
      <c r="LAB15" s="52"/>
      <c r="LAC15" s="52"/>
      <c r="LAD15" s="52"/>
      <c r="LAE15" s="52"/>
      <c r="LAF15" s="52"/>
      <c r="LAG15" s="52"/>
      <c r="LAH15" s="52"/>
      <c r="LAI15" s="52"/>
      <c r="LAJ15" s="52"/>
      <c r="LAK15" s="52"/>
      <c r="LAL15" s="52"/>
      <c r="LAM15" s="52"/>
      <c r="LAN15" s="52"/>
      <c r="LAO15" s="52"/>
      <c r="LAP15" s="52"/>
      <c r="LAQ15" s="52"/>
      <c r="LAR15" s="52"/>
      <c r="LAS15" s="52"/>
      <c r="LAT15" s="52"/>
      <c r="LAU15" s="52"/>
      <c r="LAV15" s="52"/>
      <c r="LAW15" s="52"/>
      <c r="LAX15" s="52"/>
      <c r="LAY15" s="52"/>
      <c r="LAZ15" s="52"/>
      <c r="LBA15" s="52"/>
      <c r="LBB15" s="52"/>
      <c r="LBC15" s="52"/>
      <c r="LBD15" s="52"/>
      <c r="LBE15" s="52"/>
      <c r="LBF15" s="52"/>
      <c r="LBG15" s="52"/>
      <c r="LBH15" s="52"/>
      <c r="LBI15" s="52"/>
      <c r="LBJ15" s="52"/>
      <c r="LBK15" s="52"/>
      <c r="LBL15" s="52"/>
      <c r="LBM15" s="52"/>
      <c r="LBN15" s="52"/>
      <c r="LBO15" s="52"/>
      <c r="LBP15" s="52"/>
      <c r="LBQ15" s="52"/>
      <c r="LBR15" s="52"/>
      <c r="LBS15" s="52"/>
      <c r="LBT15" s="52"/>
      <c r="LBU15" s="52"/>
      <c r="LBV15" s="52"/>
      <c r="LBW15" s="52"/>
      <c r="LBX15" s="52"/>
      <c r="LBY15" s="52"/>
      <c r="LBZ15" s="52"/>
      <c r="LCA15" s="52"/>
      <c r="LCB15" s="52"/>
      <c r="LCC15" s="52"/>
      <c r="LCD15" s="52"/>
      <c r="LCE15" s="52"/>
      <c r="LCF15" s="52"/>
      <c r="LCG15" s="52"/>
      <c r="LCH15" s="52"/>
      <c r="LCI15" s="52"/>
      <c r="LCJ15" s="52"/>
      <c r="LCK15" s="52"/>
      <c r="LCL15" s="52"/>
      <c r="LCM15" s="52"/>
      <c r="LCN15" s="52"/>
      <c r="LCO15" s="52"/>
      <c r="LCP15" s="52"/>
      <c r="LCQ15" s="52"/>
      <c r="LCR15" s="52"/>
      <c r="LCS15" s="52"/>
      <c r="LCT15" s="52"/>
      <c r="LCU15" s="52"/>
      <c r="LCV15" s="52"/>
      <c r="LCW15" s="52"/>
      <c r="LCX15" s="52"/>
      <c r="LCY15" s="52"/>
      <c r="LCZ15" s="52"/>
      <c r="LDA15" s="52"/>
      <c r="LDB15" s="52"/>
      <c r="LDC15" s="52"/>
      <c r="LDD15" s="52"/>
      <c r="LDE15" s="52"/>
      <c r="LDF15" s="52"/>
      <c r="LDG15" s="52"/>
      <c r="LDH15" s="52"/>
      <c r="LDI15" s="52"/>
      <c r="LDJ15" s="52"/>
      <c r="LDK15" s="52"/>
      <c r="LDL15" s="52"/>
      <c r="LDM15" s="52"/>
      <c r="LDN15" s="52"/>
      <c r="LDO15" s="52"/>
      <c r="LDP15" s="52"/>
      <c r="LDQ15" s="52"/>
      <c r="LDR15" s="52"/>
      <c r="LDS15" s="52"/>
      <c r="LDT15" s="52"/>
      <c r="LDU15" s="52"/>
      <c r="LDV15" s="52"/>
      <c r="LDW15" s="52"/>
      <c r="LDX15" s="52"/>
      <c r="LDY15" s="52"/>
      <c r="LDZ15" s="52"/>
      <c r="LEA15" s="52"/>
      <c r="LEB15" s="52"/>
      <c r="LEC15" s="52"/>
      <c r="LED15" s="52"/>
      <c r="LEE15" s="52"/>
      <c r="LEF15" s="52"/>
      <c r="LEG15" s="52"/>
      <c r="LEH15" s="52"/>
      <c r="LEI15" s="52"/>
      <c r="LEJ15" s="52"/>
      <c r="LEK15" s="52"/>
      <c r="LEL15" s="52"/>
      <c r="LEM15" s="52"/>
      <c r="LEN15" s="52"/>
      <c r="LEO15" s="52"/>
      <c r="LEP15" s="52"/>
      <c r="LEQ15" s="52"/>
      <c r="LER15" s="52"/>
      <c r="LES15" s="52"/>
      <c r="LET15" s="52"/>
      <c r="LEU15" s="52"/>
      <c r="LEV15" s="52"/>
      <c r="LEW15" s="52"/>
      <c r="LEX15" s="52"/>
      <c r="LEY15" s="52"/>
      <c r="LEZ15" s="52"/>
      <c r="LFA15" s="52"/>
      <c r="LFB15" s="52"/>
      <c r="LFC15" s="52"/>
      <c r="LFD15" s="52"/>
      <c r="LFE15" s="52"/>
      <c r="LFF15" s="52"/>
      <c r="LFG15" s="52"/>
      <c r="LFH15" s="52"/>
      <c r="LFI15" s="52"/>
      <c r="LFJ15" s="52"/>
      <c r="LFK15" s="52"/>
      <c r="LFL15" s="52"/>
      <c r="LFM15" s="52"/>
      <c r="LFN15" s="52"/>
      <c r="LFO15" s="52"/>
      <c r="LFP15" s="52"/>
      <c r="LFQ15" s="52"/>
      <c r="LFR15" s="52"/>
      <c r="LFS15" s="52"/>
      <c r="LFT15" s="52"/>
      <c r="LFU15" s="52"/>
      <c r="LFV15" s="52"/>
      <c r="LFW15" s="52"/>
      <c r="LFX15" s="52"/>
      <c r="LFY15" s="52"/>
      <c r="LFZ15" s="52"/>
      <c r="LGA15" s="52"/>
      <c r="LGB15" s="52"/>
      <c r="LGC15" s="52"/>
      <c r="LGD15" s="52"/>
      <c r="LGE15" s="52"/>
      <c r="LGF15" s="52"/>
      <c r="LGG15" s="52"/>
      <c r="LGH15" s="52"/>
      <c r="LGI15" s="52"/>
      <c r="LGJ15" s="52"/>
      <c r="LGK15" s="52"/>
      <c r="LGL15" s="52"/>
      <c r="LGM15" s="52"/>
      <c r="LGN15" s="52"/>
      <c r="LGO15" s="52"/>
      <c r="LGP15" s="52"/>
      <c r="LGQ15" s="52"/>
      <c r="LGR15" s="52"/>
      <c r="LGS15" s="52"/>
      <c r="LGT15" s="52"/>
      <c r="LGU15" s="52"/>
      <c r="LGV15" s="52"/>
      <c r="LGW15" s="52"/>
      <c r="LGX15" s="52"/>
      <c r="LGY15" s="52"/>
      <c r="LGZ15" s="52"/>
      <c r="LHA15" s="52"/>
      <c r="LHB15" s="52"/>
      <c r="LHC15" s="52"/>
      <c r="LHD15" s="52"/>
      <c r="LHE15" s="52"/>
      <c r="LHF15" s="52"/>
      <c r="LHG15" s="52"/>
      <c r="LHH15" s="52"/>
      <c r="LHI15" s="52"/>
      <c r="LHJ15" s="52"/>
      <c r="LHK15" s="52"/>
      <c r="LHL15" s="52"/>
      <c r="LHM15" s="52"/>
      <c r="LHN15" s="52"/>
      <c r="LHO15" s="52"/>
      <c r="LHP15" s="52"/>
      <c r="LHQ15" s="52"/>
      <c r="LHR15" s="52"/>
      <c r="LHS15" s="52"/>
      <c r="LHT15" s="52"/>
      <c r="LHU15" s="52"/>
      <c r="LHV15" s="52"/>
      <c r="LHW15" s="52"/>
      <c r="LHX15" s="52"/>
      <c r="LHY15" s="52"/>
      <c r="LHZ15" s="52"/>
      <c r="LIA15" s="52"/>
      <c r="LIB15" s="52"/>
      <c r="LIC15" s="52"/>
      <c r="LID15" s="52"/>
      <c r="LIE15" s="52"/>
      <c r="LIF15" s="52"/>
      <c r="LIG15" s="52"/>
      <c r="LIH15" s="52"/>
      <c r="LII15" s="52"/>
      <c r="LIJ15" s="52"/>
      <c r="LIK15" s="52"/>
      <c r="LIL15" s="52"/>
      <c r="LIM15" s="52"/>
      <c r="LIN15" s="52"/>
      <c r="LIO15" s="52"/>
      <c r="LIP15" s="52"/>
      <c r="LIQ15" s="52"/>
      <c r="LIR15" s="52"/>
      <c r="LIS15" s="52"/>
      <c r="LIT15" s="52"/>
      <c r="LIU15" s="52"/>
      <c r="LIV15" s="52"/>
      <c r="LIW15" s="52"/>
      <c r="LIX15" s="52"/>
      <c r="LIY15" s="52"/>
      <c r="LIZ15" s="52"/>
      <c r="LJA15" s="52"/>
      <c r="LJB15" s="52"/>
      <c r="LJC15" s="52"/>
      <c r="LJD15" s="52"/>
      <c r="LJE15" s="52"/>
      <c r="LJF15" s="52"/>
      <c r="LJG15" s="52"/>
      <c r="LJH15" s="52"/>
      <c r="LJI15" s="52"/>
      <c r="LJJ15" s="52"/>
      <c r="LJK15" s="52"/>
      <c r="LJL15" s="52"/>
      <c r="LJM15" s="52"/>
      <c r="LJN15" s="52"/>
      <c r="LJO15" s="52"/>
      <c r="LJP15" s="52"/>
      <c r="LJQ15" s="52"/>
      <c r="LJR15" s="52"/>
      <c r="LJS15" s="52"/>
      <c r="LJT15" s="52"/>
      <c r="LJU15" s="52"/>
      <c r="LJV15" s="52"/>
      <c r="LJW15" s="52"/>
      <c r="LJX15" s="52"/>
      <c r="LJY15" s="52"/>
      <c r="LJZ15" s="52"/>
      <c r="LKA15" s="52"/>
      <c r="LKB15" s="52"/>
      <c r="LKC15" s="52"/>
      <c r="LKD15" s="52"/>
      <c r="LKE15" s="52"/>
      <c r="LKF15" s="52"/>
      <c r="LKG15" s="52"/>
      <c r="LKH15" s="52"/>
      <c r="LKI15" s="52"/>
      <c r="LKJ15" s="52"/>
      <c r="LKK15" s="52"/>
      <c r="LKL15" s="52"/>
      <c r="LKM15" s="52"/>
      <c r="LKN15" s="52"/>
      <c r="LKO15" s="52"/>
      <c r="LKP15" s="52"/>
      <c r="LKQ15" s="52"/>
      <c r="LKR15" s="52"/>
      <c r="LKS15" s="52"/>
      <c r="LKT15" s="52"/>
      <c r="LKU15" s="52"/>
      <c r="LKV15" s="52"/>
      <c r="LKW15" s="52"/>
      <c r="LKX15" s="52"/>
      <c r="LKY15" s="52"/>
      <c r="LKZ15" s="52"/>
      <c r="LLA15" s="52"/>
      <c r="LLB15" s="52"/>
      <c r="LLC15" s="52"/>
      <c r="LLD15" s="52"/>
      <c r="LLE15" s="52"/>
      <c r="LLF15" s="52"/>
      <c r="LLG15" s="52"/>
      <c r="LLH15" s="52"/>
      <c r="LLI15" s="52"/>
      <c r="LLJ15" s="52"/>
      <c r="LLK15" s="52"/>
      <c r="LLL15" s="52"/>
      <c r="LLM15" s="52"/>
      <c r="LLN15" s="52"/>
      <c r="LLO15" s="52"/>
      <c r="LLP15" s="52"/>
      <c r="LLQ15" s="52"/>
      <c r="LLR15" s="52"/>
      <c r="LLS15" s="52"/>
      <c r="LLT15" s="52"/>
      <c r="LLU15" s="52"/>
      <c r="LLV15" s="52"/>
      <c r="LLW15" s="52"/>
      <c r="LLX15" s="52"/>
      <c r="LLY15" s="52"/>
      <c r="LLZ15" s="52"/>
      <c r="LMA15" s="52"/>
      <c r="LMB15" s="52"/>
      <c r="LMC15" s="52"/>
      <c r="LMD15" s="52"/>
      <c r="LME15" s="52"/>
      <c r="LMF15" s="52"/>
      <c r="LMG15" s="52"/>
      <c r="LMH15" s="52"/>
      <c r="LMI15" s="52"/>
      <c r="LMJ15" s="52"/>
      <c r="LMK15" s="52"/>
      <c r="LML15" s="52"/>
      <c r="LMM15" s="52"/>
      <c r="LMN15" s="52"/>
      <c r="LMO15" s="52"/>
      <c r="LMP15" s="52"/>
      <c r="LMQ15" s="52"/>
      <c r="LMR15" s="52"/>
      <c r="LMS15" s="52"/>
      <c r="LMT15" s="52"/>
      <c r="LMU15" s="52"/>
      <c r="LMV15" s="52"/>
      <c r="LMW15" s="52"/>
      <c r="LMX15" s="52"/>
      <c r="LMY15" s="52"/>
      <c r="LMZ15" s="52"/>
      <c r="LNA15" s="52"/>
      <c r="LNB15" s="52"/>
      <c r="LNC15" s="52"/>
      <c r="LND15" s="52"/>
      <c r="LNE15" s="52"/>
      <c r="LNF15" s="52"/>
      <c r="LNG15" s="52"/>
      <c r="LNH15" s="52"/>
      <c r="LNI15" s="52"/>
      <c r="LNJ15" s="52"/>
      <c r="LNK15" s="52"/>
      <c r="LNL15" s="52"/>
      <c r="LNM15" s="52"/>
      <c r="LNN15" s="52"/>
      <c r="LNO15" s="52"/>
      <c r="LNP15" s="52"/>
      <c r="LNQ15" s="52"/>
      <c r="LNR15" s="52"/>
      <c r="LNS15" s="52"/>
      <c r="LNT15" s="52"/>
      <c r="LNU15" s="52"/>
      <c r="LNV15" s="52"/>
      <c r="LNW15" s="52"/>
      <c r="LNX15" s="52"/>
      <c r="LNY15" s="52"/>
      <c r="LNZ15" s="52"/>
      <c r="LOA15" s="52"/>
      <c r="LOB15" s="52"/>
      <c r="LOC15" s="52"/>
      <c r="LOD15" s="52"/>
      <c r="LOE15" s="52"/>
      <c r="LOF15" s="52"/>
      <c r="LOG15" s="52"/>
      <c r="LOH15" s="52"/>
      <c r="LOI15" s="52"/>
      <c r="LOJ15" s="52"/>
      <c r="LOK15" s="52"/>
      <c r="LOL15" s="52"/>
      <c r="LOM15" s="52"/>
      <c r="LON15" s="52"/>
      <c r="LOO15" s="52"/>
      <c r="LOP15" s="52"/>
      <c r="LOQ15" s="52"/>
      <c r="LOR15" s="52"/>
      <c r="LOS15" s="52"/>
      <c r="LOT15" s="52"/>
      <c r="LOU15" s="52"/>
      <c r="LOV15" s="52"/>
      <c r="LOW15" s="52"/>
      <c r="LOX15" s="52"/>
      <c r="LOY15" s="52"/>
      <c r="LOZ15" s="52"/>
      <c r="LPA15" s="52"/>
      <c r="LPB15" s="52"/>
      <c r="LPC15" s="52"/>
      <c r="LPD15" s="52"/>
      <c r="LPE15" s="52"/>
      <c r="LPF15" s="52"/>
      <c r="LPG15" s="52"/>
      <c r="LPH15" s="52"/>
      <c r="LPI15" s="52"/>
      <c r="LPJ15" s="52"/>
      <c r="LPK15" s="52"/>
      <c r="LPL15" s="52"/>
      <c r="LPM15" s="52"/>
      <c r="LPN15" s="52"/>
      <c r="LPO15" s="52"/>
      <c r="LPP15" s="52"/>
      <c r="LPQ15" s="52"/>
      <c r="LPR15" s="52"/>
      <c r="LPS15" s="52"/>
      <c r="LPT15" s="52"/>
      <c r="LPU15" s="52"/>
      <c r="LPV15" s="52"/>
      <c r="LPW15" s="52"/>
      <c r="LPX15" s="52"/>
      <c r="LPY15" s="52"/>
      <c r="LPZ15" s="52"/>
      <c r="LQA15" s="52"/>
      <c r="LQB15" s="52"/>
      <c r="LQC15" s="52"/>
      <c r="LQD15" s="52"/>
      <c r="LQE15" s="52"/>
      <c r="LQF15" s="52"/>
      <c r="LQG15" s="52"/>
      <c r="LQH15" s="52"/>
      <c r="LQI15" s="52"/>
      <c r="LQJ15" s="52"/>
      <c r="LQK15" s="52"/>
      <c r="LQL15" s="52"/>
      <c r="LQM15" s="52"/>
      <c r="LQN15" s="52"/>
      <c r="LQO15" s="52"/>
      <c r="LQP15" s="52"/>
      <c r="LQQ15" s="52"/>
      <c r="LQR15" s="52"/>
      <c r="LQS15" s="52"/>
      <c r="LQT15" s="52"/>
      <c r="LQU15" s="52"/>
      <c r="LQV15" s="52"/>
      <c r="LQW15" s="52"/>
      <c r="LQX15" s="52"/>
      <c r="LQY15" s="52"/>
      <c r="LQZ15" s="52"/>
      <c r="LRA15" s="52"/>
      <c r="LRB15" s="52"/>
      <c r="LRC15" s="52"/>
      <c r="LRD15" s="52"/>
      <c r="LRE15" s="52"/>
      <c r="LRF15" s="52"/>
      <c r="LRG15" s="52"/>
      <c r="LRH15" s="52"/>
      <c r="LRI15" s="52"/>
      <c r="LRJ15" s="52"/>
      <c r="LRK15" s="52"/>
      <c r="LRL15" s="52"/>
      <c r="LRM15" s="52"/>
      <c r="LRN15" s="52"/>
      <c r="LRO15" s="52"/>
      <c r="LRP15" s="52"/>
      <c r="LRQ15" s="52"/>
      <c r="LRR15" s="52"/>
      <c r="LRS15" s="52"/>
      <c r="LRT15" s="52"/>
      <c r="LRU15" s="52"/>
      <c r="LRV15" s="52"/>
      <c r="LRW15" s="52"/>
      <c r="LRX15" s="52"/>
      <c r="LRY15" s="52"/>
      <c r="LRZ15" s="52"/>
      <c r="LSA15" s="52"/>
      <c r="LSB15" s="52"/>
      <c r="LSC15" s="52"/>
      <c r="LSD15" s="52"/>
      <c r="LSE15" s="52"/>
      <c r="LSF15" s="52"/>
      <c r="LSG15" s="52"/>
      <c r="LSH15" s="52"/>
      <c r="LSI15" s="52"/>
      <c r="LSJ15" s="52"/>
      <c r="LSK15" s="52"/>
      <c r="LSL15" s="52"/>
      <c r="LSM15" s="52"/>
      <c r="LSN15" s="52"/>
      <c r="LSO15" s="52"/>
      <c r="LSP15" s="52"/>
      <c r="LSQ15" s="52"/>
      <c r="LSR15" s="52"/>
      <c r="LSS15" s="52"/>
      <c r="LST15" s="52"/>
      <c r="LSU15" s="52"/>
      <c r="LSV15" s="52"/>
      <c r="LSW15" s="52"/>
      <c r="LSX15" s="52"/>
      <c r="LSY15" s="52"/>
      <c r="LSZ15" s="52"/>
      <c r="LTA15" s="52"/>
      <c r="LTB15" s="52"/>
      <c r="LTC15" s="52"/>
      <c r="LTD15" s="52"/>
      <c r="LTE15" s="52"/>
      <c r="LTF15" s="52"/>
      <c r="LTG15" s="52"/>
      <c r="LTH15" s="52"/>
      <c r="LTI15" s="52"/>
      <c r="LTJ15" s="52"/>
      <c r="LTK15" s="52"/>
      <c r="LTL15" s="52"/>
      <c r="LTM15" s="52"/>
      <c r="LTN15" s="52"/>
      <c r="LTO15" s="52"/>
      <c r="LTP15" s="52"/>
      <c r="LTQ15" s="52"/>
      <c r="LTR15" s="52"/>
      <c r="LTS15" s="52"/>
      <c r="LTT15" s="52"/>
      <c r="LTU15" s="52"/>
      <c r="LTV15" s="52"/>
      <c r="LTW15" s="52"/>
      <c r="LTX15" s="52"/>
      <c r="LTY15" s="52"/>
      <c r="LTZ15" s="52"/>
      <c r="LUA15" s="52"/>
      <c r="LUB15" s="52"/>
      <c r="LUC15" s="52"/>
      <c r="LUD15" s="52"/>
      <c r="LUE15" s="52"/>
      <c r="LUF15" s="52"/>
      <c r="LUG15" s="52"/>
      <c r="LUH15" s="52"/>
      <c r="LUI15" s="52"/>
      <c r="LUJ15" s="52"/>
      <c r="LUK15" s="52"/>
      <c r="LUL15" s="52"/>
      <c r="LUM15" s="52"/>
      <c r="LUN15" s="52"/>
      <c r="LUO15" s="52"/>
      <c r="LUP15" s="52"/>
      <c r="LUQ15" s="52"/>
      <c r="LUR15" s="52"/>
      <c r="LUS15" s="52"/>
      <c r="LUT15" s="52"/>
      <c r="LUU15" s="52"/>
      <c r="LUV15" s="52"/>
      <c r="LUW15" s="52"/>
      <c r="LUX15" s="52"/>
      <c r="LUY15" s="52"/>
      <c r="LUZ15" s="52"/>
      <c r="LVA15" s="52"/>
      <c r="LVB15" s="52"/>
      <c r="LVC15" s="52"/>
      <c r="LVD15" s="52"/>
      <c r="LVE15" s="52"/>
      <c r="LVF15" s="52"/>
      <c r="LVG15" s="52"/>
      <c r="LVH15" s="52"/>
      <c r="LVI15" s="52"/>
      <c r="LVJ15" s="52"/>
      <c r="LVK15" s="52"/>
      <c r="LVL15" s="52"/>
      <c r="LVM15" s="52"/>
      <c r="LVN15" s="52"/>
      <c r="LVO15" s="52"/>
      <c r="LVP15" s="52"/>
      <c r="LVQ15" s="52"/>
      <c r="LVR15" s="52"/>
      <c r="LVS15" s="52"/>
      <c r="LVT15" s="52"/>
      <c r="LVU15" s="52"/>
      <c r="LVV15" s="52"/>
      <c r="LVW15" s="52"/>
      <c r="LVX15" s="52"/>
      <c r="LVY15" s="52"/>
      <c r="LVZ15" s="52"/>
      <c r="LWA15" s="52"/>
      <c r="LWB15" s="52"/>
      <c r="LWC15" s="52"/>
      <c r="LWD15" s="52"/>
      <c r="LWE15" s="52"/>
      <c r="LWF15" s="52"/>
      <c r="LWG15" s="52"/>
      <c r="LWH15" s="52"/>
      <c r="LWI15" s="52"/>
      <c r="LWJ15" s="52"/>
      <c r="LWK15" s="52"/>
      <c r="LWL15" s="52"/>
      <c r="LWM15" s="52"/>
      <c r="LWN15" s="52"/>
      <c r="LWO15" s="52"/>
      <c r="LWP15" s="52"/>
      <c r="LWQ15" s="52"/>
      <c r="LWR15" s="52"/>
      <c r="LWS15" s="52"/>
      <c r="LWT15" s="52"/>
      <c r="LWU15" s="52"/>
      <c r="LWV15" s="52"/>
      <c r="LWW15" s="52"/>
      <c r="LWX15" s="52"/>
      <c r="LWY15" s="52"/>
      <c r="LWZ15" s="52"/>
      <c r="LXA15" s="52"/>
      <c r="LXB15" s="52"/>
      <c r="LXC15" s="52"/>
      <c r="LXD15" s="52"/>
      <c r="LXE15" s="52"/>
      <c r="LXF15" s="52"/>
      <c r="LXG15" s="52"/>
      <c r="LXH15" s="52"/>
      <c r="LXI15" s="52"/>
      <c r="LXJ15" s="52"/>
      <c r="LXK15" s="52"/>
      <c r="LXL15" s="52"/>
      <c r="LXM15" s="52"/>
      <c r="LXN15" s="52"/>
      <c r="LXO15" s="52"/>
      <c r="LXP15" s="52"/>
      <c r="LXQ15" s="52"/>
      <c r="LXR15" s="52"/>
      <c r="LXS15" s="52"/>
      <c r="LXT15" s="52"/>
      <c r="LXU15" s="52"/>
      <c r="LXV15" s="52"/>
      <c r="LXW15" s="52"/>
      <c r="LXX15" s="52"/>
      <c r="LXY15" s="52"/>
      <c r="LXZ15" s="52"/>
      <c r="LYA15" s="52"/>
      <c r="LYB15" s="52"/>
      <c r="LYC15" s="52"/>
      <c r="LYD15" s="52"/>
      <c r="LYE15" s="52"/>
      <c r="LYF15" s="52"/>
      <c r="LYG15" s="52"/>
      <c r="LYH15" s="52"/>
      <c r="LYI15" s="52"/>
      <c r="LYJ15" s="52"/>
      <c r="LYK15" s="52"/>
      <c r="LYL15" s="52"/>
      <c r="LYM15" s="52"/>
      <c r="LYN15" s="52"/>
      <c r="LYO15" s="52"/>
      <c r="LYP15" s="52"/>
      <c r="LYQ15" s="52"/>
      <c r="LYR15" s="52"/>
      <c r="LYS15" s="52"/>
      <c r="LYT15" s="52"/>
      <c r="LYU15" s="52"/>
      <c r="LYV15" s="52"/>
      <c r="LYW15" s="52"/>
      <c r="LYX15" s="52"/>
      <c r="LYY15" s="52"/>
      <c r="LYZ15" s="52"/>
      <c r="LZA15" s="52"/>
      <c r="LZB15" s="52"/>
      <c r="LZC15" s="52"/>
      <c r="LZD15" s="52"/>
      <c r="LZE15" s="52"/>
      <c r="LZF15" s="52"/>
      <c r="LZG15" s="52"/>
      <c r="LZH15" s="52"/>
      <c r="LZI15" s="52"/>
      <c r="LZJ15" s="52"/>
      <c r="LZK15" s="52"/>
      <c r="LZL15" s="52"/>
      <c r="LZM15" s="52"/>
      <c r="LZN15" s="52"/>
      <c r="LZO15" s="52"/>
      <c r="LZP15" s="52"/>
      <c r="LZQ15" s="52"/>
      <c r="LZR15" s="52"/>
      <c r="LZS15" s="52"/>
      <c r="LZT15" s="52"/>
      <c r="LZU15" s="52"/>
      <c r="LZV15" s="52"/>
      <c r="LZW15" s="52"/>
      <c r="LZX15" s="52"/>
      <c r="LZY15" s="52"/>
      <c r="LZZ15" s="52"/>
      <c r="MAA15" s="52"/>
      <c r="MAB15" s="52"/>
      <c r="MAC15" s="52"/>
      <c r="MAD15" s="52"/>
      <c r="MAE15" s="52"/>
      <c r="MAF15" s="52"/>
      <c r="MAG15" s="52"/>
      <c r="MAH15" s="52"/>
      <c r="MAI15" s="52"/>
      <c r="MAJ15" s="52"/>
      <c r="MAK15" s="52"/>
      <c r="MAL15" s="52"/>
      <c r="MAM15" s="52"/>
      <c r="MAN15" s="52"/>
      <c r="MAO15" s="52"/>
      <c r="MAP15" s="52"/>
      <c r="MAQ15" s="52"/>
      <c r="MAR15" s="52"/>
      <c r="MAS15" s="52"/>
      <c r="MAT15" s="52"/>
      <c r="MAU15" s="52"/>
      <c r="MAV15" s="52"/>
      <c r="MAW15" s="52"/>
      <c r="MAX15" s="52"/>
      <c r="MAY15" s="52"/>
      <c r="MAZ15" s="52"/>
      <c r="MBA15" s="52"/>
      <c r="MBB15" s="52"/>
      <c r="MBC15" s="52"/>
      <c r="MBD15" s="52"/>
      <c r="MBE15" s="52"/>
      <c r="MBF15" s="52"/>
      <c r="MBG15" s="52"/>
      <c r="MBH15" s="52"/>
      <c r="MBI15" s="52"/>
      <c r="MBJ15" s="52"/>
      <c r="MBK15" s="52"/>
      <c r="MBL15" s="52"/>
      <c r="MBM15" s="52"/>
      <c r="MBN15" s="52"/>
      <c r="MBO15" s="52"/>
      <c r="MBP15" s="52"/>
      <c r="MBQ15" s="52"/>
      <c r="MBR15" s="52"/>
      <c r="MBS15" s="52"/>
      <c r="MBT15" s="52"/>
      <c r="MBU15" s="52"/>
      <c r="MBV15" s="52"/>
      <c r="MBW15" s="52"/>
      <c r="MBX15" s="52"/>
      <c r="MBY15" s="52"/>
      <c r="MBZ15" s="52"/>
      <c r="MCA15" s="52"/>
      <c r="MCB15" s="52"/>
      <c r="MCC15" s="52"/>
      <c r="MCD15" s="52"/>
      <c r="MCE15" s="52"/>
      <c r="MCF15" s="52"/>
      <c r="MCG15" s="52"/>
      <c r="MCH15" s="52"/>
      <c r="MCI15" s="52"/>
      <c r="MCJ15" s="52"/>
      <c r="MCK15" s="52"/>
      <c r="MCL15" s="52"/>
      <c r="MCM15" s="52"/>
      <c r="MCN15" s="52"/>
      <c r="MCO15" s="52"/>
      <c r="MCP15" s="52"/>
      <c r="MCQ15" s="52"/>
      <c r="MCR15" s="52"/>
      <c r="MCS15" s="52"/>
      <c r="MCT15" s="52"/>
      <c r="MCU15" s="52"/>
      <c r="MCV15" s="52"/>
      <c r="MCW15" s="52"/>
      <c r="MCX15" s="52"/>
      <c r="MCY15" s="52"/>
      <c r="MCZ15" s="52"/>
      <c r="MDA15" s="52"/>
      <c r="MDB15" s="52"/>
      <c r="MDC15" s="52"/>
      <c r="MDD15" s="52"/>
      <c r="MDE15" s="52"/>
      <c r="MDF15" s="52"/>
      <c r="MDG15" s="52"/>
      <c r="MDH15" s="52"/>
      <c r="MDI15" s="52"/>
      <c r="MDJ15" s="52"/>
      <c r="MDK15" s="52"/>
      <c r="MDL15" s="52"/>
      <c r="MDM15" s="52"/>
      <c r="MDN15" s="52"/>
      <c r="MDO15" s="52"/>
      <c r="MDP15" s="52"/>
      <c r="MDQ15" s="52"/>
      <c r="MDR15" s="52"/>
      <c r="MDS15" s="52"/>
      <c r="MDT15" s="52"/>
      <c r="MDU15" s="52"/>
      <c r="MDV15" s="52"/>
      <c r="MDW15" s="52"/>
      <c r="MDX15" s="52"/>
      <c r="MDY15" s="52"/>
      <c r="MDZ15" s="52"/>
      <c r="MEA15" s="52"/>
      <c r="MEB15" s="52"/>
      <c r="MEC15" s="52"/>
      <c r="MED15" s="52"/>
      <c r="MEE15" s="52"/>
      <c r="MEF15" s="52"/>
      <c r="MEG15" s="52"/>
      <c r="MEH15" s="52"/>
      <c r="MEI15" s="52"/>
      <c r="MEJ15" s="52"/>
      <c r="MEK15" s="52"/>
      <c r="MEL15" s="52"/>
      <c r="MEM15" s="52"/>
      <c r="MEN15" s="52"/>
      <c r="MEO15" s="52"/>
      <c r="MEP15" s="52"/>
      <c r="MEQ15" s="52"/>
      <c r="MER15" s="52"/>
      <c r="MES15" s="52"/>
      <c r="MET15" s="52"/>
      <c r="MEU15" s="52"/>
      <c r="MEV15" s="52"/>
      <c r="MEW15" s="52"/>
      <c r="MEX15" s="52"/>
      <c r="MEY15" s="52"/>
      <c r="MEZ15" s="52"/>
      <c r="MFA15" s="52"/>
      <c r="MFB15" s="52"/>
      <c r="MFC15" s="52"/>
      <c r="MFD15" s="52"/>
      <c r="MFE15" s="52"/>
      <c r="MFF15" s="52"/>
      <c r="MFG15" s="52"/>
      <c r="MFH15" s="52"/>
      <c r="MFI15" s="52"/>
      <c r="MFJ15" s="52"/>
      <c r="MFK15" s="52"/>
      <c r="MFL15" s="52"/>
      <c r="MFM15" s="52"/>
      <c r="MFN15" s="52"/>
      <c r="MFO15" s="52"/>
      <c r="MFP15" s="52"/>
      <c r="MFQ15" s="52"/>
      <c r="MFR15" s="52"/>
      <c r="MFS15" s="52"/>
      <c r="MFT15" s="52"/>
      <c r="MFU15" s="52"/>
      <c r="MFV15" s="52"/>
      <c r="MFW15" s="52"/>
      <c r="MFX15" s="52"/>
      <c r="MFY15" s="52"/>
      <c r="MFZ15" s="52"/>
      <c r="MGA15" s="52"/>
      <c r="MGB15" s="52"/>
      <c r="MGC15" s="52"/>
      <c r="MGD15" s="52"/>
      <c r="MGE15" s="52"/>
      <c r="MGF15" s="52"/>
      <c r="MGG15" s="52"/>
      <c r="MGH15" s="52"/>
      <c r="MGI15" s="52"/>
      <c r="MGJ15" s="52"/>
      <c r="MGK15" s="52"/>
      <c r="MGL15" s="52"/>
      <c r="MGM15" s="52"/>
      <c r="MGN15" s="52"/>
      <c r="MGO15" s="52"/>
      <c r="MGP15" s="52"/>
      <c r="MGQ15" s="52"/>
      <c r="MGR15" s="52"/>
      <c r="MGS15" s="52"/>
      <c r="MGT15" s="52"/>
      <c r="MGU15" s="52"/>
      <c r="MGV15" s="52"/>
      <c r="MGW15" s="52"/>
      <c r="MGX15" s="52"/>
      <c r="MGY15" s="52"/>
      <c r="MGZ15" s="52"/>
      <c r="MHA15" s="52"/>
      <c r="MHB15" s="52"/>
      <c r="MHC15" s="52"/>
      <c r="MHD15" s="52"/>
      <c r="MHE15" s="52"/>
      <c r="MHF15" s="52"/>
      <c r="MHG15" s="52"/>
      <c r="MHH15" s="52"/>
      <c r="MHI15" s="52"/>
      <c r="MHJ15" s="52"/>
      <c r="MHK15" s="52"/>
      <c r="MHL15" s="52"/>
      <c r="MHM15" s="52"/>
      <c r="MHN15" s="52"/>
      <c r="MHO15" s="52"/>
      <c r="MHP15" s="52"/>
      <c r="MHQ15" s="52"/>
      <c r="MHR15" s="52"/>
      <c r="MHS15" s="52"/>
      <c r="MHT15" s="52"/>
      <c r="MHU15" s="52"/>
      <c r="MHV15" s="52"/>
      <c r="MHW15" s="52"/>
      <c r="MHX15" s="52"/>
      <c r="MHY15" s="52"/>
      <c r="MHZ15" s="52"/>
      <c r="MIA15" s="52"/>
      <c r="MIB15" s="52"/>
      <c r="MIC15" s="52"/>
      <c r="MID15" s="52"/>
      <c r="MIE15" s="52"/>
      <c r="MIF15" s="52"/>
      <c r="MIG15" s="52"/>
      <c r="MIH15" s="52"/>
      <c r="MII15" s="52"/>
      <c r="MIJ15" s="52"/>
      <c r="MIK15" s="52"/>
      <c r="MIL15" s="52"/>
      <c r="MIM15" s="52"/>
      <c r="MIN15" s="52"/>
      <c r="MIO15" s="52"/>
      <c r="MIP15" s="52"/>
      <c r="MIQ15" s="52"/>
      <c r="MIR15" s="52"/>
      <c r="MIS15" s="52"/>
      <c r="MIT15" s="52"/>
      <c r="MIU15" s="52"/>
      <c r="MIV15" s="52"/>
      <c r="MIW15" s="52"/>
      <c r="MIX15" s="52"/>
      <c r="MIY15" s="52"/>
      <c r="MIZ15" s="52"/>
      <c r="MJA15" s="52"/>
      <c r="MJB15" s="52"/>
      <c r="MJC15" s="52"/>
      <c r="MJD15" s="52"/>
      <c r="MJE15" s="52"/>
      <c r="MJF15" s="52"/>
      <c r="MJG15" s="52"/>
      <c r="MJH15" s="52"/>
      <c r="MJI15" s="52"/>
      <c r="MJJ15" s="52"/>
      <c r="MJK15" s="52"/>
      <c r="MJL15" s="52"/>
      <c r="MJM15" s="52"/>
      <c r="MJN15" s="52"/>
      <c r="MJO15" s="52"/>
      <c r="MJP15" s="52"/>
      <c r="MJQ15" s="52"/>
      <c r="MJR15" s="52"/>
      <c r="MJS15" s="52"/>
      <c r="MJT15" s="52"/>
      <c r="MJU15" s="52"/>
      <c r="MJV15" s="52"/>
      <c r="MJW15" s="52"/>
      <c r="MJX15" s="52"/>
      <c r="MJY15" s="52"/>
      <c r="MJZ15" s="52"/>
      <c r="MKA15" s="52"/>
      <c r="MKB15" s="52"/>
      <c r="MKC15" s="52"/>
      <c r="MKD15" s="52"/>
      <c r="MKE15" s="52"/>
      <c r="MKF15" s="52"/>
      <c r="MKG15" s="52"/>
      <c r="MKH15" s="52"/>
      <c r="MKI15" s="52"/>
      <c r="MKJ15" s="52"/>
      <c r="MKK15" s="52"/>
      <c r="MKL15" s="52"/>
      <c r="MKM15" s="52"/>
      <c r="MKN15" s="52"/>
      <c r="MKO15" s="52"/>
      <c r="MKP15" s="52"/>
      <c r="MKQ15" s="52"/>
      <c r="MKR15" s="52"/>
      <c r="MKS15" s="52"/>
      <c r="MKT15" s="52"/>
      <c r="MKU15" s="52"/>
      <c r="MKV15" s="52"/>
      <c r="MKW15" s="52"/>
      <c r="MKX15" s="52"/>
      <c r="MKY15" s="52"/>
      <c r="MKZ15" s="52"/>
      <c r="MLA15" s="52"/>
      <c r="MLB15" s="52"/>
      <c r="MLC15" s="52"/>
      <c r="MLD15" s="52"/>
      <c r="MLE15" s="52"/>
      <c r="MLF15" s="52"/>
      <c r="MLG15" s="52"/>
      <c r="MLH15" s="52"/>
      <c r="MLI15" s="52"/>
      <c r="MLJ15" s="52"/>
      <c r="MLK15" s="52"/>
      <c r="MLL15" s="52"/>
      <c r="MLM15" s="52"/>
      <c r="MLN15" s="52"/>
      <c r="MLO15" s="52"/>
      <c r="MLP15" s="52"/>
      <c r="MLQ15" s="52"/>
      <c r="MLR15" s="52"/>
      <c r="MLS15" s="52"/>
      <c r="MLT15" s="52"/>
      <c r="MLU15" s="52"/>
      <c r="MLV15" s="52"/>
      <c r="MLW15" s="52"/>
      <c r="MLX15" s="52"/>
      <c r="MLY15" s="52"/>
      <c r="MLZ15" s="52"/>
      <c r="MMA15" s="52"/>
      <c r="MMB15" s="52"/>
      <c r="MMC15" s="52"/>
      <c r="MMD15" s="52"/>
      <c r="MME15" s="52"/>
      <c r="MMF15" s="52"/>
      <c r="MMG15" s="52"/>
      <c r="MMH15" s="52"/>
      <c r="MMI15" s="52"/>
      <c r="MMJ15" s="52"/>
      <c r="MMK15" s="52"/>
      <c r="MML15" s="52"/>
      <c r="MMM15" s="52"/>
      <c r="MMN15" s="52"/>
      <c r="MMO15" s="52"/>
      <c r="MMP15" s="52"/>
      <c r="MMQ15" s="52"/>
      <c r="MMR15" s="52"/>
      <c r="MMS15" s="52"/>
      <c r="MMT15" s="52"/>
      <c r="MMU15" s="52"/>
      <c r="MMV15" s="52"/>
      <c r="MMW15" s="52"/>
      <c r="MMX15" s="52"/>
      <c r="MMY15" s="52"/>
      <c r="MMZ15" s="52"/>
      <c r="MNA15" s="52"/>
      <c r="MNB15" s="52"/>
      <c r="MNC15" s="52"/>
      <c r="MND15" s="52"/>
      <c r="MNE15" s="52"/>
      <c r="MNF15" s="52"/>
      <c r="MNG15" s="52"/>
      <c r="MNH15" s="52"/>
      <c r="MNI15" s="52"/>
      <c r="MNJ15" s="52"/>
      <c r="MNK15" s="52"/>
      <c r="MNL15" s="52"/>
      <c r="MNM15" s="52"/>
      <c r="MNN15" s="52"/>
      <c r="MNO15" s="52"/>
      <c r="MNP15" s="52"/>
      <c r="MNQ15" s="52"/>
      <c r="MNR15" s="52"/>
      <c r="MNS15" s="52"/>
      <c r="MNT15" s="52"/>
      <c r="MNU15" s="52"/>
      <c r="MNV15" s="52"/>
      <c r="MNW15" s="52"/>
      <c r="MNX15" s="52"/>
      <c r="MNY15" s="52"/>
      <c r="MNZ15" s="52"/>
      <c r="MOA15" s="52"/>
      <c r="MOB15" s="52"/>
      <c r="MOC15" s="52"/>
      <c r="MOD15" s="52"/>
      <c r="MOE15" s="52"/>
      <c r="MOF15" s="52"/>
      <c r="MOG15" s="52"/>
      <c r="MOH15" s="52"/>
      <c r="MOI15" s="52"/>
      <c r="MOJ15" s="52"/>
      <c r="MOK15" s="52"/>
      <c r="MOL15" s="52"/>
      <c r="MOM15" s="52"/>
      <c r="MON15" s="52"/>
      <c r="MOO15" s="52"/>
      <c r="MOP15" s="52"/>
      <c r="MOQ15" s="52"/>
      <c r="MOR15" s="52"/>
      <c r="MOS15" s="52"/>
      <c r="MOT15" s="52"/>
      <c r="MOU15" s="52"/>
      <c r="MOV15" s="52"/>
      <c r="MOW15" s="52"/>
      <c r="MOX15" s="52"/>
      <c r="MOY15" s="52"/>
      <c r="MOZ15" s="52"/>
      <c r="MPA15" s="52"/>
      <c r="MPB15" s="52"/>
      <c r="MPC15" s="52"/>
      <c r="MPD15" s="52"/>
      <c r="MPE15" s="52"/>
      <c r="MPF15" s="52"/>
      <c r="MPG15" s="52"/>
      <c r="MPH15" s="52"/>
      <c r="MPI15" s="52"/>
      <c r="MPJ15" s="52"/>
      <c r="MPK15" s="52"/>
      <c r="MPL15" s="52"/>
      <c r="MPM15" s="52"/>
      <c r="MPN15" s="52"/>
      <c r="MPO15" s="52"/>
      <c r="MPP15" s="52"/>
      <c r="MPQ15" s="52"/>
      <c r="MPR15" s="52"/>
      <c r="MPS15" s="52"/>
      <c r="MPT15" s="52"/>
      <c r="MPU15" s="52"/>
      <c r="MPV15" s="52"/>
      <c r="MPW15" s="52"/>
      <c r="MPX15" s="52"/>
      <c r="MPY15" s="52"/>
      <c r="MPZ15" s="52"/>
      <c r="MQA15" s="52"/>
      <c r="MQB15" s="52"/>
      <c r="MQC15" s="52"/>
      <c r="MQD15" s="52"/>
      <c r="MQE15" s="52"/>
      <c r="MQF15" s="52"/>
      <c r="MQG15" s="52"/>
      <c r="MQH15" s="52"/>
      <c r="MQI15" s="52"/>
      <c r="MQJ15" s="52"/>
      <c r="MQK15" s="52"/>
      <c r="MQL15" s="52"/>
      <c r="MQM15" s="52"/>
      <c r="MQN15" s="52"/>
      <c r="MQO15" s="52"/>
      <c r="MQP15" s="52"/>
      <c r="MQQ15" s="52"/>
      <c r="MQR15" s="52"/>
      <c r="MQS15" s="52"/>
      <c r="MQT15" s="52"/>
      <c r="MQU15" s="52"/>
      <c r="MQV15" s="52"/>
      <c r="MQW15" s="52"/>
      <c r="MQX15" s="52"/>
      <c r="MQY15" s="52"/>
      <c r="MQZ15" s="52"/>
      <c r="MRA15" s="52"/>
      <c r="MRB15" s="52"/>
      <c r="MRC15" s="52"/>
      <c r="MRD15" s="52"/>
      <c r="MRE15" s="52"/>
      <c r="MRF15" s="52"/>
      <c r="MRG15" s="52"/>
      <c r="MRH15" s="52"/>
      <c r="MRI15" s="52"/>
      <c r="MRJ15" s="52"/>
      <c r="MRK15" s="52"/>
      <c r="MRL15" s="52"/>
      <c r="MRM15" s="52"/>
      <c r="MRN15" s="52"/>
      <c r="MRO15" s="52"/>
      <c r="MRP15" s="52"/>
      <c r="MRQ15" s="52"/>
      <c r="MRR15" s="52"/>
      <c r="MRS15" s="52"/>
      <c r="MRT15" s="52"/>
      <c r="MRU15" s="52"/>
      <c r="MRV15" s="52"/>
      <c r="MRW15" s="52"/>
      <c r="MRX15" s="52"/>
      <c r="MRY15" s="52"/>
      <c r="MRZ15" s="52"/>
      <c r="MSA15" s="52"/>
      <c r="MSB15" s="52"/>
      <c r="MSC15" s="52"/>
      <c r="MSD15" s="52"/>
      <c r="MSE15" s="52"/>
      <c r="MSF15" s="52"/>
      <c r="MSG15" s="52"/>
      <c r="MSH15" s="52"/>
      <c r="MSI15" s="52"/>
      <c r="MSJ15" s="52"/>
      <c r="MSK15" s="52"/>
      <c r="MSL15" s="52"/>
      <c r="MSM15" s="52"/>
      <c r="MSN15" s="52"/>
      <c r="MSO15" s="52"/>
      <c r="MSP15" s="52"/>
      <c r="MSQ15" s="52"/>
      <c r="MSR15" s="52"/>
      <c r="MSS15" s="52"/>
      <c r="MST15" s="52"/>
      <c r="MSU15" s="52"/>
      <c r="MSV15" s="52"/>
      <c r="MSW15" s="52"/>
      <c r="MSX15" s="52"/>
      <c r="MSY15" s="52"/>
      <c r="MSZ15" s="52"/>
      <c r="MTA15" s="52"/>
      <c r="MTB15" s="52"/>
      <c r="MTC15" s="52"/>
      <c r="MTD15" s="52"/>
      <c r="MTE15" s="52"/>
      <c r="MTF15" s="52"/>
      <c r="MTG15" s="52"/>
      <c r="MTH15" s="52"/>
      <c r="MTI15" s="52"/>
      <c r="MTJ15" s="52"/>
      <c r="MTK15" s="52"/>
      <c r="MTL15" s="52"/>
      <c r="MTM15" s="52"/>
      <c r="MTN15" s="52"/>
      <c r="MTO15" s="52"/>
      <c r="MTP15" s="52"/>
      <c r="MTQ15" s="52"/>
      <c r="MTR15" s="52"/>
      <c r="MTS15" s="52"/>
      <c r="MTT15" s="52"/>
      <c r="MTU15" s="52"/>
      <c r="MTV15" s="52"/>
      <c r="MTW15" s="52"/>
      <c r="MTX15" s="52"/>
      <c r="MTY15" s="52"/>
      <c r="MTZ15" s="52"/>
      <c r="MUA15" s="52"/>
      <c r="MUB15" s="52"/>
      <c r="MUC15" s="52"/>
      <c r="MUD15" s="52"/>
      <c r="MUE15" s="52"/>
      <c r="MUF15" s="52"/>
      <c r="MUG15" s="52"/>
      <c r="MUH15" s="52"/>
      <c r="MUI15" s="52"/>
      <c r="MUJ15" s="52"/>
      <c r="MUK15" s="52"/>
      <c r="MUL15" s="52"/>
      <c r="MUM15" s="52"/>
      <c r="MUN15" s="52"/>
      <c r="MUO15" s="52"/>
      <c r="MUP15" s="52"/>
      <c r="MUQ15" s="52"/>
      <c r="MUR15" s="52"/>
      <c r="MUS15" s="52"/>
      <c r="MUT15" s="52"/>
      <c r="MUU15" s="52"/>
      <c r="MUV15" s="52"/>
      <c r="MUW15" s="52"/>
      <c r="MUX15" s="52"/>
      <c r="MUY15" s="52"/>
      <c r="MUZ15" s="52"/>
      <c r="MVA15" s="52"/>
      <c r="MVB15" s="52"/>
      <c r="MVC15" s="52"/>
      <c r="MVD15" s="52"/>
      <c r="MVE15" s="52"/>
      <c r="MVF15" s="52"/>
      <c r="MVG15" s="52"/>
      <c r="MVH15" s="52"/>
      <c r="MVI15" s="52"/>
      <c r="MVJ15" s="52"/>
      <c r="MVK15" s="52"/>
      <c r="MVL15" s="52"/>
      <c r="MVM15" s="52"/>
      <c r="MVN15" s="52"/>
      <c r="MVO15" s="52"/>
      <c r="MVP15" s="52"/>
      <c r="MVQ15" s="52"/>
      <c r="MVR15" s="52"/>
      <c r="MVS15" s="52"/>
      <c r="MVT15" s="52"/>
      <c r="MVU15" s="52"/>
      <c r="MVV15" s="52"/>
      <c r="MVW15" s="52"/>
      <c r="MVX15" s="52"/>
      <c r="MVY15" s="52"/>
      <c r="MVZ15" s="52"/>
      <c r="MWA15" s="52"/>
      <c r="MWB15" s="52"/>
      <c r="MWC15" s="52"/>
      <c r="MWD15" s="52"/>
      <c r="MWE15" s="52"/>
      <c r="MWF15" s="52"/>
      <c r="MWG15" s="52"/>
      <c r="MWH15" s="52"/>
      <c r="MWI15" s="52"/>
      <c r="MWJ15" s="52"/>
      <c r="MWK15" s="52"/>
      <c r="MWL15" s="52"/>
      <c r="MWM15" s="52"/>
      <c r="MWN15" s="52"/>
      <c r="MWO15" s="52"/>
      <c r="MWP15" s="52"/>
      <c r="MWQ15" s="52"/>
      <c r="MWR15" s="52"/>
      <c r="MWS15" s="52"/>
      <c r="MWT15" s="52"/>
      <c r="MWU15" s="52"/>
      <c r="MWV15" s="52"/>
      <c r="MWW15" s="52"/>
      <c r="MWX15" s="52"/>
      <c r="MWY15" s="52"/>
      <c r="MWZ15" s="52"/>
      <c r="MXA15" s="52"/>
      <c r="MXB15" s="52"/>
      <c r="MXC15" s="52"/>
      <c r="MXD15" s="52"/>
      <c r="MXE15" s="52"/>
      <c r="MXF15" s="52"/>
      <c r="MXG15" s="52"/>
      <c r="MXH15" s="52"/>
      <c r="MXI15" s="52"/>
      <c r="MXJ15" s="52"/>
      <c r="MXK15" s="52"/>
      <c r="MXL15" s="52"/>
      <c r="MXM15" s="52"/>
      <c r="MXN15" s="52"/>
      <c r="MXO15" s="52"/>
      <c r="MXP15" s="52"/>
      <c r="MXQ15" s="52"/>
      <c r="MXR15" s="52"/>
      <c r="MXS15" s="52"/>
      <c r="MXT15" s="52"/>
      <c r="MXU15" s="52"/>
      <c r="MXV15" s="52"/>
      <c r="MXW15" s="52"/>
      <c r="MXX15" s="52"/>
      <c r="MXY15" s="52"/>
      <c r="MXZ15" s="52"/>
      <c r="MYA15" s="52"/>
      <c r="MYB15" s="52"/>
      <c r="MYC15" s="52"/>
      <c r="MYD15" s="52"/>
      <c r="MYE15" s="52"/>
      <c r="MYF15" s="52"/>
      <c r="MYG15" s="52"/>
      <c r="MYH15" s="52"/>
      <c r="MYI15" s="52"/>
      <c r="MYJ15" s="52"/>
      <c r="MYK15" s="52"/>
      <c r="MYL15" s="52"/>
      <c r="MYM15" s="52"/>
      <c r="MYN15" s="52"/>
      <c r="MYO15" s="52"/>
      <c r="MYP15" s="52"/>
      <c r="MYQ15" s="52"/>
      <c r="MYR15" s="52"/>
      <c r="MYS15" s="52"/>
      <c r="MYT15" s="52"/>
      <c r="MYU15" s="52"/>
      <c r="MYV15" s="52"/>
      <c r="MYW15" s="52"/>
      <c r="MYX15" s="52"/>
      <c r="MYY15" s="52"/>
      <c r="MYZ15" s="52"/>
      <c r="MZA15" s="52"/>
      <c r="MZB15" s="52"/>
      <c r="MZC15" s="52"/>
      <c r="MZD15" s="52"/>
      <c r="MZE15" s="52"/>
      <c r="MZF15" s="52"/>
      <c r="MZG15" s="52"/>
      <c r="MZH15" s="52"/>
      <c r="MZI15" s="52"/>
      <c r="MZJ15" s="52"/>
      <c r="MZK15" s="52"/>
      <c r="MZL15" s="52"/>
      <c r="MZM15" s="52"/>
      <c r="MZN15" s="52"/>
      <c r="MZO15" s="52"/>
      <c r="MZP15" s="52"/>
      <c r="MZQ15" s="52"/>
      <c r="MZR15" s="52"/>
      <c r="MZS15" s="52"/>
      <c r="MZT15" s="52"/>
      <c r="MZU15" s="52"/>
      <c r="MZV15" s="52"/>
      <c r="MZW15" s="52"/>
      <c r="MZX15" s="52"/>
      <c r="MZY15" s="52"/>
      <c r="MZZ15" s="52"/>
      <c r="NAA15" s="52"/>
      <c r="NAB15" s="52"/>
      <c r="NAC15" s="52"/>
      <c r="NAD15" s="52"/>
      <c r="NAE15" s="52"/>
      <c r="NAF15" s="52"/>
      <c r="NAG15" s="52"/>
      <c r="NAH15" s="52"/>
      <c r="NAI15" s="52"/>
      <c r="NAJ15" s="52"/>
      <c r="NAK15" s="52"/>
      <c r="NAL15" s="52"/>
      <c r="NAM15" s="52"/>
      <c r="NAN15" s="52"/>
      <c r="NAO15" s="52"/>
      <c r="NAP15" s="52"/>
      <c r="NAQ15" s="52"/>
      <c r="NAR15" s="52"/>
      <c r="NAS15" s="52"/>
      <c r="NAT15" s="52"/>
      <c r="NAU15" s="52"/>
      <c r="NAV15" s="52"/>
      <c r="NAW15" s="52"/>
      <c r="NAX15" s="52"/>
      <c r="NAY15" s="52"/>
      <c r="NAZ15" s="52"/>
      <c r="NBA15" s="52"/>
      <c r="NBB15" s="52"/>
      <c r="NBC15" s="52"/>
      <c r="NBD15" s="52"/>
      <c r="NBE15" s="52"/>
      <c r="NBF15" s="52"/>
      <c r="NBG15" s="52"/>
      <c r="NBH15" s="52"/>
      <c r="NBI15" s="52"/>
      <c r="NBJ15" s="52"/>
      <c r="NBK15" s="52"/>
      <c r="NBL15" s="52"/>
      <c r="NBM15" s="52"/>
      <c r="NBN15" s="52"/>
      <c r="NBO15" s="52"/>
      <c r="NBP15" s="52"/>
      <c r="NBQ15" s="52"/>
      <c r="NBR15" s="52"/>
      <c r="NBS15" s="52"/>
      <c r="NBT15" s="52"/>
      <c r="NBU15" s="52"/>
      <c r="NBV15" s="52"/>
      <c r="NBW15" s="52"/>
      <c r="NBX15" s="52"/>
      <c r="NBY15" s="52"/>
      <c r="NBZ15" s="52"/>
      <c r="NCA15" s="52"/>
      <c r="NCB15" s="52"/>
      <c r="NCC15" s="52"/>
      <c r="NCD15" s="52"/>
      <c r="NCE15" s="52"/>
      <c r="NCF15" s="52"/>
      <c r="NCG15" s="52"/>
      <c r="NCH15" s="52"/>
      <c r="NCI15" s="52"/>
      <c r="NCJ15" s="52"/>
      <c r="NCK15" s="52"/>
      <c r="NCL15" s="52"/>
      <c r="NCM15" s="52"/>
      <c r="NCN15" s="52"/>
      <c r="NCO15" s="52"/>
      <c r="NCP15" s="52"/>
      <c r="NCQ15" s="52"/>
      <c r="NCR15" s="52"/>
      <c r="NCS15" s="52"/>
      <c r="NCT15" s="52"/>
      <c r="NCU15" s="52"/>
      <c r="NCV15" s="52"/>
      <c r="NCW15" s="52"/>
      <c r="NCX15" s="52"/>
      <c r="NCY15" s="52"/>
      <c r="NCZ15" s="52"/>
      <c r="NDA15" s="52"/>
      <c r="NDB15" s="52"/>
      <c r="NDC15" s="52"/>
      <c r="NDD15" s="52"/>
      <c r="NDE15" s="52"/>
      <c r="NDF15" s="52"/>
      <c r="NDG15" s="52"/>
      <c r="NDH15" s="52"/>
      <c r="NDI15" s="52"/>
      <c r="NDJ15" s="52"/>
      <c r="NDK15" s="52"/>
      <c r="NDL15" s="52"/>
      <c r="NDM15" s="52"/>
      <c r="NDN15" s="52"/>
      <c r="NDO15" s="52"/>
      <c r="NDP15" s="52"/>
      <c r="NDQ15" s="52"/>
      <c r="NDR15" s="52"/>
      <c r="NDS15" s="52"/>
      <c r="NDT15" s="52"/>
      <c r="NDU15" s="52"/>
      <c r="NDV15" s="52"/>
      <c r="NDW15" s="52"/>
      <c r="NDX15" s="52"/>
      <c r="NDY15" s="52"/>
      <c r="NDZ15" s="52"/>
      <c r="NEA15" s="52"/>
      <c r="NEB15" s="52"/>
      <c r="NEC15" s="52"/>
      <c r="NED15" s="52"/>
      <c r="NEE15" s="52"/>
      <c r="NEF15" s="52"/>
      <c r="NEG15" s="52"/>
      <c r="NEH15" s="52"/>
      <c r="NEI15" s="52"/>
      <c r="NEJ15" s="52"/>
      <c r="NEK15" s="52"/>
      <c r="NEL15" s="52"/>
      <c r="NEM15" s="52"/>
      <c r="NEN15" s="52"/>
      <c r="NEO15" s="52"/>
      <c r="NEP15" s="52"/>
      <c r="NEQ15" s="52"/>
      <c r="NER15" s="52"/>
      <c r="NES15" s="52"/>
      <c r="NET15" s="52"/>
      <c r="NEU15" s="52"/>
      <c r="NEV15" s="52"/>
      <c r="NEW15" s="52"/>
      <c r="NEX15" s="52"/>
      <c r="NEY15" s="52"/>
      <c r="NEZ15" s="52"/>
      <c r="NFA15" s="52"/>
      <c r="NFB15" s="52"/>
      <c r="NFC15" s="52"/>
      <c r="NFD15" s="52"/>
      <c r="NFE15" s="52"/>
      <c r="NFF15" s="52"/>
      <c r="NFG15" s="52"/>
      <c r="NFH15" s="52"/>
      <c r="NFI15" s="52"/>
      <c r="NFJ15" s="52"/>
      <c r="NFK15" s="52"/>
      <c r="NFL15" s="52"/>
      <c r="NFM15" s="52"/>
      <c r="NFN15" s="52"/>
      <c r="NFO15" s="52"/>
      <c r="NFP15" s="52"/>
      <c r="NFQ15" s="52"/>
      <c r="NFR15" s="52"/>
      <c r="NFS15" s="52"/>
      <c r="NFT15" s="52"/>
      <c r="NFU15" s="52"/>
      <c r="NFV15" s="52"/>
      <c r="NFW15" s="52"/>
      <c r="NFX15" s="52"/>
      <c r="NFY15" s="52"/>
      <c r="NFZ15" s="52"/>
      <c r="NGA15" s="52"/>
      <c r="NGB15" s="52"/>
      <c r="NGC15" s="52"/>
      <c r="NGD15" s="52"/>
      <c r="NGE15" s="52"/>
      <c r="NGF15" s="52"/>
      <c r="NGG15" s="52"/>
      <c r="NGH15" s="52"/>
      <c r="NGI15" s="52"/>
      <c r="NGJ15" s="52"/>
      <c r="NGK15" s="52"/>
      <c r="NGL15" s="52"/>
      <c r="NGM15" s="52"/>
      <c r="NGN15" s="52"/>
      <c r="NGO15" s="52"/>
      <c r="NGP15" s="52"/>
      <c r="NGQ15" s="52"/>
      <c r="NGR15" s="52"/>
      <c r="NGS15" s="52"/>
      <c r="NGT15" s="52"/>
      <c r="NGU15" s="52"/>
      <c r="NGV15" s="52"/>
      <c r="NGW15" s="52"/>
      <c r="NGX15" s="52"/>
      <c r="NGY15" s="52"/>
      <c r="NGZ15" s="52"/>
      <c r="NHA15" s="52"/>
      <c r="NHB15" s="52"/>
      <c r="NHC15" s="52"/>
      <c r="NHD15" s="52"/>
      <c r="NHE15" s="52"/>
      <c r="NHF15" s="52"/>
      <c r="NHG15" s="52"/>
      <c r="NHH15" s="52"/>
      <c r="NHI15" s="52"/>
      <c r="NHJ15" s="52"/>
      <c r="NHK15" s="52"/>
      <c r="NHL15" s="52"/>
      <c r="NHM15" s="52"/>
      <c r="NHN15" s="52"/>
      <c r="NHO15" s="52"/>
      <c r="NHP15" s="52"/>
      <c r="NHQ15" s="52"/>
      <c r="NHR15" s="52"/>
      <c r="NHS15" s="52"/>
      <c r="NHT15" s="52"/>
      <c r="NHU15" s="52"/>
      <c r="NHV15" s="52"/>
      <c r="NHW15" s="52"/>
      <c r="NHX15" s="52"/>
      <c r="NHY15" s="52"/>
      <c r="NHZ15" s="52"/>
      <c r="NIA15" s="52"/>
      <c r="NIB15" s="52"/>
      <c r="NIC15" s="52"/>
      <c r="NID15" s="52"/>
      <c r="NIE15" s="52"/>
      <c r="NIF15" s="52"/>
      <c r="NIG15" s="52"/>
      <c r="NIH15" s="52"/>
      <c r="NII15" s="52"/>
      <c r="NIJ15" s="52"/>
      <c r="NIK15" s="52"/>
      <c r="NIL15" s="52"/>
      <c r="NIM15" s="52"/>
      <c r="NIN15" s="52"/>
      <c r="NIO15" s="52"/>
      <c r="NIP15" s="52"/>
      <c r="NIQ15" s="52"/>
      <c r="NIR15" s="52"/>
      <c r="NIS15" s="52"/>
      <c r="NIT15" s="52"/>
      <c r="NIU15" s="52"/>
      <c r="NIV15" s="52"/>
      <c r="NIW15" s="52"/>
      <c r="NIX15" s="52"/>
      <c r="NIY15" s="52"/>
      <c r="NIZ15" s="52"/>
      <c r="NJA15" s="52"/>
      <c r="NJB15" s="52"/>
      <c r="NJC15" s="52"/>
      <c r="NJD15" s="52"/>
      <c r="NJE15" s="52"/>
      <c r="NJF15" s="52"/>
      <c r="NJG15" s="52"/>
      <c r="NJH15" s="52"/>
      <c r="NJI15" s="52"/>
      <c r="NJJ15" s="52"/>
      <c r="NJK15" s="52"/>
      <c r="NJL15" s="52"/>
      <c r="NJM15" s="52"/>
      <c r="NJN15" s="52"/>
      <c r="NJO15" s="52"/>
      <c r="NJP15" s="52"/>
      <c r="NJQ15" s="52"/>
      <c r="NJR15" s="52"/>
      <c r="NJS15" s="52"/>
      <c r="NJT15" s="52"/>
      <c r="NJU15" s="52"/>
      <c r="NJV15" s="52"/>
      <c r="NJW15" s="52"/>
      <c r="NJX15" s="52"/>
      <c r="NJY15" s="52"/>
      <c r="NJZ15" s="52"/>
      <c r="NKA15" s="52"/>
      <c r="NKB15" s="52"/>
      <c r="NKC15" s="52"/>
      <c r="NKD15" s="52"/>
      <c r="NKE15" s="52"/>
      <c r="NKF15" s="52"/>
      <c r="NKG15" s="52"/>
      <c r="NKH15" s="52"/>
      <c r="NKI15" s="52"/>
      <c r="NKJ15" s="52"/>
      <c r="NKK15" s="52"/>
      <c r="NKL15" s="52"/>
      <c r="NKM15" s="52"/>
      <c r="NKN15" s="52"/>
      <c r="NKO15" s="52"/>
      <c r="NKP15" s="52"/>
      <c r="NKQ15" s="52"/>
      <c r="NKR15" s="52"/>
      <c r="NKS15" s="52"/>
      <c r="NKT15" s="52"/>
      <c r="NKU15" s="52"/>
      <c r="NKV15" s="52"/>
      <c r="NKW15" s="52"/>
      <c r="NKX15" s="52"/>
      <c r="NKY15" s="52"/>
      <c r="NKZ15" s="52"/>
      <c r="NLA15" s="52"/>
      <c r="NLB15" s="52"/>
      <c r="NLC15" s="52"/>
      <c r="NLD15" s="52"/>
      <c r="NLE15" s="52"/>
      <c r="NLF15" s="52"/>
      <c r="NLG15" s="52"/>
      <c r="NLH15" s="52"/>
      <c r="NLI15" s="52"/>
      <c r="NLJ15" s="52"/>
      <c r="NLK15" s="52"/>
      <c r="NLL15" s="52"/>
      <c r="NLM15" s="52"/>
      <c r="NLN15" s="52"/>
      <c r="NLO15" s="52"/>
      <c r="NLP15" s="52"/>
      <c r="NLQ15" s="52"/>
      <c r="NLR15" s="52"/>
      <c r="NLS15" s="52"/>
      <c r="NLT15" s="52"/>
      <c r="NLU15" s="52"/>
      <c r="NLV15" s="52"/>
      <c r="NLW15" s="52"/>
      <c r="NLX15" s="52"/>
      <c r="NLY15" s="52"/>
      <c r="NLZ15" s="52"/>
      <c r="NMA15" s="52"/>
      <c r="NMB15" s="52"/>
      <c r="NMC15" s="52"/>
      <c r="NMD15" s="52"/>
      <c r="NME15" s="52"/>
      <c r="NMF15" s="52"/>
      <c r="NMG15" s="52"/>
      <c r="NMH15" s="52"/>
      <c r="NMI15" s="52"/>
      <c r="NMJ15" s="52"/>
      <c r="NMK15" s="52"/>
      <c r="NML15" s="52"/>
      <c r="NMM15" s="52"/>
      <c r="NMN15" s="52"/>
      <c r="NMO15" s="52"/>
      <c r="NMP15" s="52"/>
      <c r="NMQ15" s="52"/>
      <c r="NMR15" s="52"/>
      <c r="NMS15" s="52"/>
      <c r="NMT15" s="52"/>
      <c r="NMU15" s="52"/>
      <c r="NMV15" s="52"/>
      <c r="NMW15" s="52"/>
      <c r="NMX15" s="52"/>
      <c r="NMY15" s="52"/>
      <c r="NMZ15" s="52"/>
      <c r="NNA15" s="52"/>
      <c r="NNB15" s="52"/>
      <c r="NNC15" s="52"/>
      <c r="NND15" s="52"/>
      <c r="NNE15" s="52"/>
      <c r="NNF15" s="52"/>
      <c r="NNG15" s="52"/>
      <c r="NNH15" s="52"/>
      <c r="NNI15" s="52"/>
      <c r="NNJ15" s="52"/>
      <c r="NNK15" s="52"/>
      <c r="NNL15" s="52"/>
      <c r="NNM15" s="52"/>
      <c r="NNN15" s="52"/>
      <c r="NNO15" s="52"/>
      <c r="NNP15" s="52"/>
      <c r="NNQ15" s="52"/>
      <c r="NNR15" s="52"/>
      <c r="NNS15" s="52"/>
      <c r="NNT15" s="52"/>
      <c r="NNU15" s="52"/>
      <c r="NNV15" s="52"/>
      <c r="NNW15" s="52"/>
      <c r="NNX15" s="52"/>
      <c r="NNY15" s="52"/>
      <c r="NNZ15" s="52"/>
      <c r="NOA15" s="52"/>
      <c r="NOB15" s="52"/>
      <c r="NOC15" s="52"/>
      <c r="NOD15" s="52"/>
      <c r="NOE15" s="52"/>
      <c r="NOF15" s="52"/>
      <c r="NOG15" s="52"/>
      <c r="NOH15" s="52"/>
      <c r="NOI15" s="52"/>
      <c r="NOJ15" s="52"/>
      <c r="NOK15" s="52"/>
      <c r="NOL15" s="52"/>
      <c r="NOM15" s="52"/>
      <c r="NON15" s="52"/>
      <c r="NOO15" s="52"/>
      <c r="NOP15" s="52"/>
      <c r="NOQ15" s="52"/>
      <c r="NOR15" s="52"/>
      <c r="NOS15" s="52"/>
      <c r="NOT15" s="52"/>
      <c r="NOU15" s="52"/>
      <c r="NOV15" s="52"/>
      <c r="NOW15" s="52"/>
      <c r="NOX15" s="52"/>
      <c r="NOY15" s="52"/>
      <c r="NOZ15" s="52"/>
      <c r="NPA15" s="52"/>
      <c r="NPB15" s="52"/>
      <c r="NPC15" s="52"/>
      <c r="NPD15" s="52"/>
      <c r="NPE15" s="52"/>
      <c r="NPF15" s="52"/>
      <c r="NPG15" s="52"/>
      <c r="NPH15" s="52"/>
      <c r="NPI15" s="52"/>
      <c r="NPJ15" s="52"/>
      <c r="NPK15" s="52"/>
      <c r="NPL15" s="52"/>
      <c r="NPM15" s="52"/>
      <c r="NPN15" s="52"/>
      <c r="NPO15" s="52"/>
      <c r="NPP15" s="52"/>
      <c r="NPQ15" s="52"/>
      <c r="NPR15" s="52"/>
      <c r="NPS15" s="52"/>
      <c r="NPT15" s="52"/>
      <c r="NPU15" s="52"/>
      <c r="NPV15" s="52"/>
      <c r="NPW15" s="52"/>
      <c r="NPX15" s="52"/>
      <c r="NPY15" s="52"/>
      <c r="NPZ15" s="52"/>
      <c r="NQA15" s="52"/>
      <c r="NQB15" s="52"/>
      <c r="NQC15" s="52"/>
      <c r="NQD15" s="52"/>
      <c r="NQE15" s="52"/>
      <c r="NQF15" s="52"/>
      <c r="NQG15" s="52"/>
      <c r="NQH15" s="52"/>
      <c r="NQI15" s="52"/>
      <c r="NQJ15" s="52"/>
      <c r="NQK15" s="52"/>
      <c r="NQL15" s="52"/>
      <c r="NQM15" s="52"/>
      <c r="NQN15" s="52"/>
      <c r="NQO15" s="52"/>
      <c r="NQP15" s="52"/>
      <c r="NQQ15" s="52"/>
      <c r="NQR15" s="52"/>
      <c r="NQS15" s="52"/>
      <c r="NQT15" s="52"/>
      <c r="NQU15" s="52"/>
      <c r="NQV15" s="52"/>
      <c r="NQW15" s="52"/>
      <c r="NQX15" s="52"/>
      <c r="NQY15" s="52"/>
      <c r="NQZ15" s="52"/>
      <c r="NRA15" s="52"/>
      <c r="NRB15" s="52"/>
      <c r="NRC15" s="52"/>
      <c r="NRD15" s="52"/>
      <c r="NRE15" s="52"/>
      <c r="NRF15" s="52"/>
      <c r="NRG15" s="52"/>
      <c r="NRH15" s="52"/>
      <c r="NRI15" s="52"/>
      <c r="NRJ15" s="52"/>
      <c r="NRK15" s="52"/>
      <c r="NRL15" s="52"/>
      <c r="NRM15" s="52"/>
      <c r="NRN15" s="52"/>
      <c r="NRO15" s="52"/>
      <c r="NRP15" s="52"/>
      <c r="NRQ15" s="52"/>
      <c r="NRR15" s="52"/>
      <c r="NRS15" s="52"/>
      <c r="NRT15" s="52"/>
      <c r="NRU15" s="52"/>
      <c r="NRV15" s="52"/>
      <c r="NRW15" s="52"/>
      <c r="NRX15" s="52"/>
      <c r="NRY15" s="52"/>
      <c r="NRZ15" s="52"/>
      <c r="NSA15" s="52"/>
      <c r="NSB15" s="52"/>
      <c r="NSC15" s="52"/>
      <c r="NSD15" s="52"/>
      <c r="NSE15" s="52"/>
      <c r="NSF15" s="52"/>
      <c r="NSG15" s="52"/>
      <c r="NSH15" s="52"/>
      <c r="NSI15" s="52"/>
      <c r="NSJ15" s="52"/>
      <c r="NSK15" s="52"/>
      <c r="NSL15" s="52"/>
      <c r="NSM15" s="52"/>
      <c r="NSN15" s="52"/>
      <c r="NSO15" s="52"/>
      <c r="NSP15" s="52"/>
      <c r="NSQ15" s="52"/>
      <c r="NSR15" s="52"/>
      <c r="NSS15" s="52"/>
      <c r="NST15" s="52"/>
      <c r="NSU15" s="52"/>
      <c r="NSV15" s="52"/>
      <c r="NSW15" s="52"/>
      <c r="NSX15" s="52"/>
      <c r="NSY15" s="52"/>
      <c r="NSZ15" s="52"/>
      <c r="NTA15" s="52"/>
      <c r="NTB15" s="52"/>
      <c r="NTC15" s="52"/>
      <c r="NTD15" s="52"/>
      <c r="NTE15" s="52"/>
      <c r="NTF15" s="52"/>
      <c r="NTG15" s="52"/>
      <c r="NTH15" s="52"/>
      <c r="NTI15" s="52"/>
      <c r="NTJ15" s="52"/>
      <c r="NTK15" s="52"/>
      <c r="NTL15" s="52"/>
      <c r="NTM15" s="52"/>
      <c r="NTN15" s="52"/>
      <c r="NTO15" s="52"/>
      <c r="NTP15" s="52"/>
      <c r="NTQ15" s="52"/>
      <c r="NTR15" s="52"/>
      <c r="NTS15" s="52"/>
      <c r="NTT15" s="52"/>
      <c r="NTU15" s="52"/>
      <c r="NTV15" s="52"/>
      <c r="NTW15" s="52"/>
      <c r="NTX15" s="52"/>
      <c r="NTY15" s="52"/>
      <c r="NTZ15" s="52"/>
      <c r="NUA15" s="52"/>
      <c r="NUB15" s="52"/>
      <c r="NUC15" s="52"/>
      <c r="NUD15" s="52"/>
      <c r="NUE15" s="52"/>
      <c r="NUF15" s="52"/>
      <c r="NUG15" s="52"/>
      <c r="NUH15" s="52"/>
      <c r="NUI15" s="52"/>
      <c r="NUJ15" s="52"/>
      <c r="NUK15" s="52"/>
      <c r="NUL15" s="52"/>
      <c r="NUM15" s="52"/>
      <c r="NUN15" s="52"/>
      <c r="NUO15" s="52"/>
      <c r="NUP15" s="52"/>
      <c r="NUQ15" s="52"/>
      <c r="NUR15" s="52"/>
      <c r="NUS15" s="52"/>
      <c r="NUT15" s="52"/>
      <c r="NUU15" s="52"/>
      <c r="NUV15" s="52"/>
      <c r="NUW15" s="52"/>
      <c r="NUX15" s="52"/>
      <c r="NUY15" s="52"/>
      <c r="NUZ15" s="52"/>
      <c r="NVA15" s="52"/>
      <c r="NVB15" s="52"/>
      <c r="NVC15" s="52"/>
      <c r="NVD15" s="52"/>
      <c r="NVE15" s="52"/>
      <c r="NVF15" s="52"/>
      <c r="NVG15" s="52"/>
      <c r="NVH15" s="52"/>
      <c r="NVI15" s="52"/>
      <c r="NVJ15" s="52"/>
      <c r="NVK15" s="52"/>
      <c r="NVL15" s="52"/>
      <c r="NVM15" s="52"/>
      <c r="NVN15" s="52"/>
      <c r="NVO15" s="52"/>
      <c r="NVP15" s="52"/>
      <c r="NVQ15" s="52"/>
      <c r="NVR15" s="52"/>
      <c r="NVS15" s="52"/>
      <c r="NVT15" s="52"/>
      <c r="NVU15" s="52"/>
      <c r="NVV15" s="52"/>
      <c r="NVW15" s="52"/>
      <c r="NVX15" s="52"/>
      <c r="NVY15" s="52"/>
      <c r="NVZ15" s="52"/>
      <c r="NWA15" s="52"/>
      <c r="NWB15" s="52"/>
      <c r="NWC15" s="52"/>
      <c r="NWD15" s="52"/>
      <c r="NWE15" s="52"/>
      <c r="NWF15" s="52"/>
      <c r="NWG15" s="52"/>
      <c r="NWH15" s="52"/>
      <c r="NWI15" s="52"/>
      <c r="NWJ15" s="52"/>
      <c r="NWK15" s="52"/>
      <c r="NWL15" s="52"/>
      <c r="NWM15" s="52"/>
      <c r="NWN15" s="52"/>
      <c r="NWO15" s="52"/>
      <c r="NWP15" s="52"/>
      <c r="NWQ15" s="52"/>
      <c r="NWR15" s="52"/>
      <c r="NWS15" s="52"/>
      <c r="NWT15" s="52"/>
      <c r="NWU15" s="52"/>
      <c r="NWV15" s="52"/>
      <c r="NWW15" s="52"/>
      <c r="NWX15" s="52"/>
      <c r="NWY15" s="52"/>
      <c r="NWZ15" s="52"/>
      <c r="NXA15" s="52"/>
      <c r="NXB15" s="52"/>
      <c r="NXC15" s="52"/>
      <c r="NXD15" s="52"/>
      <c r="NXE15" s="52"/>
      <c r="NXF15" s="52"/>
      <c r="NXG15" s="52"/>
      <c r="NXH15" s="52"/>
      <c r="NXI15" s="52"/>
      <c r="NXJ15" s="52"/>
      <c r="NXK15" s="52"/>
      <c r="NXL15" s="52"/>
      <c r="NXM15" s="52"/>
      <c r="NXN15" s="52"/>
      <c r="NXO15" s="52"/>
      <c r="NXP15" s="52"/>
      <c r="NXQ15" s="52"/>
      <c r="NXR15" s="52"/>
      <c r="NXS15" s="52"/>
      <c r="NXT15" s="52"/>
      <c r="NXU15" s="52"/>
      <c r="NXV15" s="52"/>
      <c r="NXW15" s="52"/>
      <c r="NXX15" s="52"/>
      <c r="NXY15" s="52"/>
      <c r="NXZ15" s="52"/>
      <c r="NYA15" s="52"/>
      <c r="NYB15" s="52"/>
      <c r="NYC15" s="52"/>
      <c r="NYD15" s="52"/>
      <c r="NYE15" s="52"/>
      <c r="NYF15" s="52"/>
      <c r="NYG15" s="52"/>
      <c r="NYH15" s="52"/>
      <c r="NYI15" s="52"/>
      <c r="NYJ15" s="52"/>
      <c r="NYK15" s="52"/>
      <c r="NYL15" s="52"/>
      <c r="NYM15" s="52"/>
      <c r="NYN15" s="52"/>
      <c r="NYO15" s="52"/>
      <c r="NYP15" s="52"/>
      <c r="NYQ15" s="52"/>
      <c r="NYR15" s="52"/>
      <c r="NYS15" s="52"/>
      <c r="NYT15" s="52"/>
      <c r="NYU15" s="52"/>
      <c r="NYV15" s="52"/>
      <c r="NYW15" s="52"/>
      <c r="NYX15" s="52"/>
      <c r="NYY15" s="52"/>
      <c r="NYZ15" s="52"/>
      <c r="NZA15" s="52"/>
      <c r="NZB15" s="52"/>
      <c r="NZC15" s="52"/>
      <c r="NZD15" s="52"/>
      <c r="NZE15" s="52"/>
      <c r="NZF15" s="52"/>
      <c r="NZG15" s="52"/>
      <c r="NZH15" s="52"/>
      <c r="NZI15" s="52"/>
      <c r="NZJ15" s="52"/>
      <c r="NZK15" s="52"/>
      <c r="NZL15" s="52"/>
      <c r="NZM15" s="52"/>
      <c r="NZN15" s="52"/>
      <c r="NZO15" s="52"/>
      <c r="NZP15" s="52"/>
      <c r="NZQ15" s="52"/>
      <c r="NZR15" s="52"/>
      <c r="NZS15" s="52"/>
      <c r="NZT15" s="52"/>
      <c r="NZU15" s="52"/>
      <c r="NZV15" s="52"/>
      <c r="NZW15" s="52"/>
      <c r="NZX15" s="52"/>
      <c r="NZY15" s="52"/>
      <c r="NZZ15" s="52"/>
      <c r="OAA15" s="52"/>
      <c r="OAB15" s="52"/>
      <c r="OAC15" s="52"/>
      <c r="OAD15" s="52"/>
      <c r="OAE15" s="52"/>
      <c r="OAF15" s="52"/>
      <c r="OAG15" s="52"/>
      <c r="OAH15" s="52"/>
      <c r="OAI15" s="52"/>
      <c r="OAJ15" s="52"/>
      <c r="OAK15" s="52"/>
      <c r="OAL15" s="52"/>
      <c r="OAM15" s="52"/>
      <c r="OAN15" s="52"/>
      <c r="OAO15" s="52"/>
      <c r="OAP15" s="52"/>
      <c r="OAQ15" s="52"/>
      <c r="OAR15" s="52"/>
      <c r="OAS15" s="52"/>
      <c r="OAT15" s="52"/>
      <c r="OAU15" s="52"/>
      <c r="OAV15" s="52"/>
      <c r="OAW15" s="52"/>
      <c r="OAX15" s="52"/>
      <c r="OAY15" s="52"/>
      <c r="OAZ15" s="52"/>
      <c r="OBA15" s="52"/>
      <c r="OBB15" s="52"/>
      <c r="OBC15" s="52"/>
      <c r="OBD15" s="52"/>
      <c r="OBE15" s="52"/>
      <c r="OBF15" s="52"/>
      <c r="OBG15" s="52"/>
      <c r="OBH15" s="52"/>
      <c r="OBI15" s="52"/>
      <c r="OBJ15" s="52"/>
      <c r="OBK15" s="52"/>
      <c r="OBL15" s="52"/>
      <c r="OBM15" s="52"/>
      <c r="OBN15" s="52"/>
      <c r="OBO15" s="52"/>
      <c r="OBP15" s="52"/>
      <c r="OBQ15" s="52"/>
      <c r="OBR15" s="52"/>
      <c r="OBS15" s="52"/>
      <c r="OBT15" s="52"/>
      <c r="OBU15" s="52"/>
      <c r="OBV15" s="52"/>
      <c r="OBW15" s="52"/>
      <c r="OBX15" s="52"/>
      <c r="OBY15" s="52"/>
      <c r="OBZ15" s="52"/>
      <c r="OCA15" s="52"/>
      <c r="OCB15" s="52"/>
      <c r="OCC15" s="52"/>
      <c r="OCD15" s="52"/>
      <c r="OCE15" s="52"/>
      <c r="OCF15" s="52"/>
      <c r="OCG15" s="52"/>
      <c r="OCH15" s="52"/>
      <c r="OCI15" s="52"/>
      <c r="OCJ15" s="52"/>
      <c r="OCK15" s="52"/>
      <c r="OCL15" s="52"/>
      <c r="OCM15" s="52"/>
      <c r="OCN15" s="52"/>
      <c r="OCO15" s="52"/>
      <c r="OCP15" s="52"/>
      <c r="OCQ15" s="52"/>
      <c r="OCR15" s="52"/>
      <c r="OCS15" s="52"/>
      <c r="OCT15" s="52"/>
      <c r="OCU15" s="52"/>
      <c r="OCV15" s="52"/>
      <c r="OCW15" s="52"/>
      <c r="OCX15" s="52"/>
      <c r="OCY15" s="52"/>
      <c r="OCZ15" s="52"/>
      <c r="ODA15" s="52"/>
      <c r="ODB15" s="52"/>
      <c r="ODC15" s="52"/>
      <c r="ODD15" s="52"/>
      <c r="ODE15" s="52"/>
      <c r="ODF15" s="52"/>
      <c r="ODG15" s="52"/>
      <c r="ODH15" s="52"/>
      <c r="ODI15" s="52"/>
      <c r="ODJ15" s="52"/>
      <c r="ODK15" s="52"/>
      <c r="ODL15" s="52"/>
      <c r="ODM15" s="52"/>
      <c r="ODN15" s="52"/>
      <c r="ODO15" s="52"/>
      <c r="ODP15" s="52"/>
      <c r="ODQ15" s="52"/>
      <c r="ODR15" s="52"/>
      <c r="ODS15" s="52"/>
      <c r="ODT15" s="52"/>
      <c r="ODU15" s="52"/>
      <c r="ODV15" s="52"/>
      <c r="ODW15" s="52"/>
      <c r="ODX15" s="52"/>
      <c r="ODY15" s="52"/>
      <c r="ODZ15" s="52"/>
      <c r="OEA15" s="52"/>
      <c r="OEB15" s="52"/>
      <c r="OEC15" s="52"/>
      <c r="OED15" s="52"/>
      <c r="OEE15" s="52"/>
      <c r="OEF15" s="52"/>
      <c r="OEG15" s="52"/>
      <c r="OEH15" s="52"/>
      <c r="OEI15" s="52"/>
      <c r="OEJ15" s="52"/>
      <c r="OEK15" s="52"/>
      <c r="OEL15" s="52"/>
      <c r="OEM15" s="52"/>
      <c r="OEN15" s="52"/>
      <c r="OEO15" s="52"/>
      <c r="OEP15" s="52"/>
      <c r="OEQ15" s="52"/>
      <c r="OER15" s="52"/>
      <c r="OES15" s="52"/>
      <c r="OET15" s="52"/>
      <c r="OEU15" s="52"/>
      <c r="OEV15" s="52"/>
      <c r="OEW15" s="52"/>
      <c r="OEX15" s="52"/>
      <c r="OEY15" s="52"/>
      <c r="OEZ15" s="52"/>
      <c r="OFA15" s="52"/>
      <c r="OFB15" s="52"/>
      <c r="OFC15" s="52"/>
      <c r="OFD15" s="52"/>
      <c r="OFE15" s="52"/>
      <c r="OFF15" s="52"/>
      <c r="OFG15" s="52"/>
      <c r="OFH15" s="52"/>
      <c r="OFI15" s="52"/>
      <c r="OFJ15" s="52"/>
      <c r="OFK15" s="52"/>
      <c r="OFL15" s="52"/>
      <c r="OFM15" s="52"/>
      <c r="OFN15" s="52"/>
      <c r="OFO15" s="52"/>
      <c r="OFP15" s="52"/>
      <c r="OFQ15" s="52"/>
      <c r="OFR15" s="52"/>
      <c r="OFS15" s="52"/>
      <c r="OFT15" s="52"/>
      <c r="OFU15" s="52"/>
      <c r="OFV15" s="52"/>
      <c r="OFW15" s="52"/>
      <c r="OFX15" s="52"/>
      <c r="OFY15" s="52"/>
      <c r="OFZ15" s="52"/>
      <c r="OGA15" s="52"/>
      <c r="OGB15" s="52"/>
      <c r="OGC15" s="52"/>
      <c r="OGD15" s="52"/>
      <c r="OGE15" s="52"/>
      <c r="OGF15" s="52"/>
      <c r="OGG15" s="52"/>
      <c r="OGH15" s="52"/>
      <c r="OGI15" s="52"/>
      <c r="OGJ15" s="52"/>
      <c r="OGK15" s="52"/>
      <c r="OGL15" s="52"/>
      <c r="OGM15" s="52"/>
      <c r="OGN15" s="52"/>
      <c r="OGO15" s="52"/>
      <c r="OGP15" s="52"/>
      <c r="OGQ15" s="52"/>
      <c r="OGR15" s="52"/>
      <c r="OGS15" s="52"/>
      <c r="OGT15" s="52"/>
      <c r="OGU15" s="52"/>
      <c r="OGV15" s="52"/>
      <c r="OGW15" s="52"/>
      <c r="OGX15" s="52"/>
      <c r="OGY15" s="52"/>
      <c r="OGZ15" s="52"/>
      <c r="OHA15" s="52"/>
      <c r="OHB15" s="52"/>
      <c r="OHC15" s="52"/>
      <c r="OHD15" s="52"/>
      <c r="OHE15" s="52"/>
      <c r="OHF15" s="52"/>
      <c r="OHG15" s="52"/>
      <c r="OHH15" s="52"/>
      <c r="OHI15" s="52"/>
      <c r="OHJ15" s="52"/>
      <c r="OHK15" s="52"/>
      <c r="OHL15" s="52"/>
      <c r="OHM15" s="52"/>
      <c r="OHN15" s="52"/>
      <c r="OHO15" s="52"/>
      <c r="OHP15" s="52"/>
      <c r="OHQ15" s="52"/>
      <c r="OHR15" s="52"/>
      <c r="OHS15" s="52"/>
      <c r="OHT15" s="52"/>
      <c r="OHU15" s="52"/>
      <c r="OHV15" s="52"/>
      <c r="OHW15" s="52"/>
      <c r="OHX15" s="52"/>
      <c r="OHY15" s="52"/>
      <c r="OHZ15" s="52"/>
      <c r="OIA15" s="52"/>
      <c r="OIB15" s="52"/>
      <c r="OIC15" s="52"/>
      <c r="OID15" s="52"/>
      <c r="OIE15" s="52"/>
      <c r="OIF15" s="52"/>
      <c r="OIG15" s="52"/>
      <c r="OIH15" s="52"/>
      <c r="OII15" s="52"/>
      <c r="OIJ15" s="52"/>
      <c r="OIK15" s="52"/>
      <c r="OIL15" s="52"/>
      <c r="OIM15" s="52"/>
      <c r="OIN15" s="52"/>
      <c r="OIO15" s="52"/>
      <c r="OIP15" s="52"/>
      <c r="OIQ15" s="52"/>
      <c r="OIR15" s="52"/>
      <c r="OIS15" s="52"/>
      <c r="OIT15" s="52"/>
      <c r="OIU15" s="52"/>
      <c r="OIV15" s="52"/>
      <c r="OIW15" s="52"/>
      <c r="OIX15" s="52"/>
      <c r="OIY15" s="52"/>
      <c r="OIZ15" s="52"/>
      <c r="OJA15" s="52"/>
      <c r="OJB15" s="52"/>
      <c r="OJC15" s="52"/>
      <c r="OJD15" s="52"/>
      <c r="OJE15" s="52"/>
      <c r="OJF15" s="52"/>
      <c r="OJG15" s="52"/>
      <c r="OJH15" s="52"/>
      <c r="OJI15" s="52"/>
      <c r="OJJ15" s="52"/>
      <c r="OJK15" s="52"/>
      <c r="OJL15" s="52"/>
      <c r="OJM15" s="52"/>
      <c r="OJN15" s="52"/>
      <c r="OJO15" s="52"/>
      <c r="OJP15" s="52"/>
      <c r="OJQ15" s="52"/>
      <c r="OJR15" s="52"/>
      <c r="OJS15" s="52"/>
      <c r="OJT15" s="52"/>
      <c r="OJU15" s="52"/>
      <c r="OJV15" s="52"/>
      <c r="OJW15" s="52"/>
      <c r="OJX15" s="52"/>
      <c r="OJY15" s="52"/>
      <c r="OJZ15" s="52"/>
      <c r="OKA15" s="52"/>
      <c r="OKB15" s="52"/>
      <c r="OKC15" s="52"/>
      <c r="OKD15" s="52"/>
      <c r="OKE15" s="52"/>
      <c r="OKF15" s="52"/>
      <c r="OKG15" s="52"/>
      <c r="OKH15" s="52"/>
      <c r="OKI15" s="52"/>
      <c r="OKJ15" s="52"/>
      <c r="OKK15" s="52"/>
      <c r="OKL15" s="52"/>
      <c r="OKM15" s="52"/>
      <c r="OKN15" s="52"/>
      <c r="OKO15" s="52"/>
      <c r="OKP15" s="52"/>
      <c r="OKQ15" s="52"/>
      <c r="OKR15" s="52"/>
      <c r="OKS15" s="52"/>
      <c r="OKT15" s="52"/>
      <c r="OKU15" s="52"/>
      <c r="OKV15" s="52"/>
      <c r="OKW15" s="52"/>
      <c r="OKX15" s="52"/>
      <c r="OKY15" s="52"/>
      <c r="OKZ15" s="52"/>
      <c r="OLA15" s="52"/>
      <c r="OLB15" s="52"/>
      <c r="OLC15" s="52"/>
      <c r="OLD15" s="52"/>
      <c r="OLE15" s="52"/>
      <c r="OLF15" s="52"/>
      <c r="OLG15" s="52"/>
      <c r="OLH15" s="52"/>
      <c r="OLI15" s="52"/>
      <c r="OLJ15" s="52"/>
      <c r="OLK15" s="52"/>
      <c r="OLL15" s="52"/>
      <c r="OLM15" s="52"/>
      <c r="OLN15" s="52"/>
      <c r="OLO15" s="52"/>
      <c r="OLP15" s="52"/>
      <c r="OLQ15" s="52"/>
      <c r="OLR15" s="52"/>
      <c r="OLS15" s="52"/>
      <c r="OLT15" s="52"/>
      <c r="OLU15" s="52"/>
      <c r="OLV15" s="52"/>
      <c r="OLW15" s="52"/>
      <c r="OLX15" s="52"/>
      <c r="OLY15" s="52"/>
      <c r="OLZ15" s="52"/>
      <c r="OMA15" s="52"/>
      <c r="OMB15" s="52"/>
      <c r="OMC15" s="52"/>
      <c r="OMD15" s="52"/>
      <c r="OME15" s="52"/>
      <c r="OMF15" s="52"/>
      <c r="OMG15" s="52"/>
      <c r="OMH15" s="52"/>
      <c r="OMI15" s="52"/>
      <c r="OMJ15" s="52"/>
      <c r="OMK15" s="52"/>
      <c r="OML15" s="52"/>
      <c r="OMM15" s="52"/>
      <c r="OMN15" s="52"/>
      <c r="OMO15" s="52"/>
      <c r="OMP15" s="52"/>
      <c r="OMQ15" s="52"/>
      <c r="OMR15" s="52"/>
      <c r="OMS15" s="52"/>
      <c r="OMT15" s="52"/>
      <c r="OMU15" s="52"/>
      <c r="OMV15" s="52"/>
      <c r="OMW15" s="52"/>
      <c r="OMX15" s="52"/>
      <c r="OMY15" s="52"/>
      <c r="OMZ15" s="52"/>
      <c r="ONA15" s="52"/>
      <c r="ONB15" s="52"/>
      <c r="ONC15" s="52"/>
      <c r="OND15" s="52"/>
      <c r="ONE15" s="52"/>
      <c r="ONF15" s="52"/>
      <c r="ONG15" s="52"/>
      <c r="ONH15" s="52"/>
      <c r="ONI15" s="52"/>
      <c r="ONJ15" s="52"/>
      <c r="ONK15" s="52"/>
      <c r="ONL15" s="52"/>
      <c r="ONM15" s="52"/>
      <c r="ONN15" s="52"/>
      <c r="ONO15" s="52"/>
      <c r="ONP15" s="52"/>
      <c r="ONQ15" s="52"/>
      <c r="ONR15" s="52"/>
      <c r="ONS15" s="52"/>
      <c r="ONT15" s="52"/>
      <c r="ONU15" s="52"/>
      <c r="ONV15" s="52"/>
      <c r="ONW15" s="52"/>
      <c r="ONX15" s="52"/>
      <c r="ONY15" s="52"/>
      <c r="ONZ15" s="52"/>
      <c r="OOA15" s="52"/>
      <c r="OOB15" s="52"/>
      <c r="OOC15" s="52"/>
      <c r="OOD15" s="52"/>
      <c r="OOE15" s="52"/>
      <c r="OOF15" s="52"/>
      <c r="OOG15" s="52"/>
      <c r="OOH15" s="52"/>
      <c r="OOI15" s="52"/>
      <c r="OOJ15" s="52"/>
      <c r="OOK15" s="52"/>
      <c r="OOL15" s="52"/>
      <c r="OOM15" s="52"/>
      <c r="OON15" s="52"/>
      <c r="OOO15" s="52"/>
      <c r="OOP15" s="52"/>
      <c r="OOQ15" s="52"/>
      <c r="OOR15" s="52"/>
      <c r="OOS15" s="52"/>
      <c r="OOT15" s="52"/>
      <c r="OOU15" s="52"/>
      <c r="OOV15" s="52"/>
      <c r="OOW15" s="52"/>
      <c r="OOX15" s="52"/>
      <c r="OOY15" s="52"/>
      <c r="OOZ15" s="52"/>
      <c r="OPA15" s="52"/>
      <c r="OPB15" s="52"/>
      <c r="OPC15" s="52"/>
      <c r="OPD15" s="52"/>
      <c r="OPE15" s="52"/>
      <c r="OPF15" s="52"/>
      <c r="OPG15" s="52"/>
      <c r="OPH15" s="52"/>
      <c r="OPI15" s="52"/>
      <c r="OPJ15" s="52"/>
      <c r="OPK15" s="52"/>
      <c r="OPL15" s="52"/>
      <c r="OPM15" s="52"/>
      <c r="OPN15" s="52"/>
      <c r="OPO15" s="52"/>
      <c r="OPP15" s="52"/>
      <c r="OPQ15" s="52"/>
      <c r="OPR15" s="52"/>
      <c r="OPS15" s="52"/>
      <c r="OPT15" s="52"/>
      <c r="OPU15" s="52"/>
      <c r="OPV15" s="52"/>
      <c r="OPW15" s="52"/>
      <c r="OPX15" s="52"/>
      <c r="OPY15" s="52"/>
      <c r="OPZ15" s="52"/>
      <c r="OQA15" s="52"/>
      <c r="OQB15" s="52"/>
      <c r="OQC15" s="52"/>
      <c r="OQD15" s="52"/>
      <c r="OQE15" s="52"/>
      <c r="OQF15" s="52"/>
      <c r="OQG15" s="52"/>
      <c r="OQH15" s="52"/>
      <c r="OQI15" s="52"/>
      <c r="OQJ15" s="52"/>
      <c r="OQK15" s="52"/>
      <c r="OQL15" s="52"/>
      <c r="OQM15" s="52"/>
      <c r="OQN15" s="52"/>
      <c r="OQO15" s="52"/>
      <c r="OQP15" s="52"/>
      <c r="OQQ15" s="52"/>
      <c r="OQR15" s="52"/>
      <c r="OQS15" s="52"/>
      <c r="OQT15" s="52"/>
      <c r="OQU15" s="52"/>
      <c r="OQV15" s="52"/>
      <c r="OQW15" s="52"/>
      <c r="OQX15" s="52"/>
      <c r="OQY15" s="52"/>
      <c r="OQZ15" s="52"/>
      <c r="ORA15" s="52"/>
      <c r="ORB15" s="52"/>
      <c r="ORC15" s="52"/>
      <c r="ORD15" s="52"/>
      <c r="ORE15" s="52"/>
      <c r="ORF15" s="52"/>
      <c r="ORG15" s="52"/>
      <c r="ORH15" s="52"/>
      <c r="ORI15" s="52"/>
      <c r="ORJ15" s="52"/>
      <c r="ORK15" s="52"/>
      <c r="ORL15" s="52"/>
      <c r="ORM15" s="52"/>
      <c r="ORN15" s="52"/>
      <c r="ORO15" s="52"/>
      <c r="ORP15" s="52"/>
      <c r="ORQ15" s="52"/>
      <c r="ORR15" s="52"/>
      <c r="ORS15" s="52"/>
      <c r="ORT15" s="52"/>
      <c r="ORU15" s="52"/>
      <c r="ORV15" s="52"/>
      <c r="ORW15" s="52"/>
      <c r="ORX15" s="52"/>
      <c r="ORY15" s="52"/>
      <c r="ORZ15" s="52"/>
      <c r="OSA15" s="52"/>
      <c r="OSB15" s="52"/>
      <c r="OSC15" s="52"/>
      <c r="OSD15" s="52"/>
      <c r="OSE15" s="52"/>
      <c r="OSF15" s="52"/>
      <c r="OSG15" s="52"/>
      <c r="OSH15" s="52"/>
      <c r="OSI15" s="52"/>
      <c r="OSJ15" s="52"/>
      <c r="OSK15" s="52"/>
      <c r="OSL15" s="52"/>
      <c r="OSM15" s="52"/>
      <c r="OSN15" s="52"/>
      <c r="OSO15" s="52"/>
      <c r="OSP15" s="52"/>
      <c r="OSQ15" s="52"/>
      <c r="OSR15" s="52"/>
      <c r="OSS15" s="52"/>
      <c r="OST15" s="52"/>
      <c r="OSU15" s="52"/>
      <c r="OSV15" s="52"/>
      <c r="OSW15" s="52"/>
      <c r="OSX15" s="52"/>
      <c r="OSY15" s="52"/>
      <c r="OSZ15" s="52"/>
      <c r="OTA15" s="52"/>
      <c r="OTB15" s="52"/>
      <c r="OTC15" s="52"/>
      <c r="OTD15" s="52"/>
      <c r="OTE15" s="52"/>
      <c r="OTF15" s="52"/>
      <c r="OTG15" s="52"/>
      <c r="OTH15" s="52"/>
      <c r="OTI15" s="52"/>
      <c r="OTJ15" s="52"/>
      <c r="OTK15" s="52"/>
      <c r="OTL15" s="52"/>
      <c r="OTM15" s="52"/>
      <c r="OTN15" s="52"/>
      <c r="OTO15" s="52"/>
      <c r="OTP15" s="52"/>
      <c r="OTQ15" s="52"/>
      <c r="OTR15" s="52"/>
      <c r="OTS15" s="52"/>
      <c r="OTT15" s="52"/>
      <c r="OTU15" s="52"/>
      <c r="OTV15" s="52"/>
      <c r="OTW15" s="52"/>
      <c r="OTX15" s="52"/>
      <c r="OTY15" s="52"/>
      <c r="OTZ15" s="52"/>
      <c r="OUA15" s="52"/>
      <c r="OUB15" s="52"/>
      <c r="OUC15" s="52"/>
      <c r="OUD15" s="52"/>
      <c r="OUE15" s="52"/>
      <c r="OUF15" s="52"/>
      <c r="OUG15" s="52"/>
      <c r="OUH15" s="52"/>
      <c r="OUI15" s="52"/>
      <c r="OUJ15" s="52"/>
      <c r="OUK15" s="52"/>
      <c r="OUL15" s="52"/>
      <c r="OUM15" s="52"/>
      <c r="OUN15" s="52"/>
      <c r="OUO15" s="52"/>
      <c r="OUP15" s="52"/>
      <c r="OUQ15" s="52"/>
      <c r="OUR15" s="52"/>
      <c r="OUS15" s="52"/>
      <c r="OUT15" s="52"/>
      <c r="OUU15" s="52"/>
      <c r="OUV15" s="52"/>
      <c r="OUW15" s="52"/>
      <c r="OUX15" s="52"/>
      <c r="OUY15" s="52"/>
      <c r="OUZ15" s="52"/>
      <c r="OVA15" s="52"/>
      <c r="OVB15" s="52"/>
      <c r="OVC15" s="52"/>
      <c r="OVD15" s="52"/>
      <c r="OVE15" s="52"/>
      <c r="OVF15" s="52"/>
      <c r="OVG15" s="52"/>
      <c r="OVH15" s="52"/>
      <c r="OVI15" s="52"/>
      <c r="OVJ15" s="52"/>
      <c r="OVK15" s="52"/>
      <c r="OVL15" s="52"/>
      <c r="OVM15" s="52"/>
      <c r="OVN15" s="52"/>
      <c r="OVO15" s="52"/>
      <c r="OVP15" s="52"/>
      <c r="OVQ15" s="52"/>
      <c r="OVR15" s="52"/>
      <c r="OVS15" s="52"/>
      <c r="OVT15" s="52"/>
      <c r="OVU15" s="52"/>
      <c r="OVV15" s="52"/>
      <c r="OVW15" s="52"/>
      <c r="OVX15" s="52"/>
      <c r="OVY15" s="52"/>
      <c r="OVZ15" s="52"/>
      <c r="OWA15" s="52"/>
      <c r="OWB15" s="52"/>
      <c r="OWC15" s="52"/>
      <c r="OWD15" s="52"/>
      <c r="OWE15" s="52"/>
      <c r="OWF15" s="52"/>
      <c r="OWG15" s="52"/>
      <c r="OWH15" s="52"/>
      <c r="OWI15" s="52"/>
      <c r="OWJ15" s="52"/>
      <c r="OWK15" s="52"/>
      <c r="OWL15" s="52"/>
      <c r="OWM15" s="52"/>
      <c r="OWN15" s="52"/>
      <c r="OWO15" s="52"/>
      <c r="OWP15" s="52"/>
      <c r="OWQ15" s="52"/>
      <c r="OWR15" s="52"/>
      <c r="OWS15" s="52"/>
      <c r="OWT15" s="52"/>
      <c r="OWU15" s="52"/>
      <c r="OWV15" s="52"/>
      <c r="OWW15" s="52"/>
      <c r="OWX15" s="52"/>
      <c r="OWY15" s="52"/>
      <c r="OWZ15" s="52"/>
      <c r="OXA15" s="52"/>
      <c r="OXB15" s="52"/>
      <c r="OXC15" s="52"/>
      <c r="OXD15" s="52"/>
      <c r="OXE15" s="52"/>
      <c r="OXF15" s="52"/>
      <c r="OXG15" s="52"/>
      <c r="OXH15" s="52"/>
      <c r="OXI15" s="52"/>
      <c r="OXJ15" s="52"/>
      <c r="OXK15" s="52"/>
      <c r="OXL15" s="52"/>
      <c r="OXM15" s="52"/>
      <c r="OXN15" s="52"/>
      <c r="OXO15" s="52"/>
      <c r="OXP15" s="52"/>
      <c r="OXQ15" s="52"/>
      <c r="OXR15" s="52"/>
      <c r="OXS15" s="52"/>
      <c r="OXT15" s="52"/>
      <c r="OXU15" s="52"/>
      <c r="OXV15" s="52"/>
      <c r="OXW15" s="52"/>
      <c r="OXX15" s="52"/>
      <c r="OXY15" s="52"/>
      <c r="OXZ15" s="52"/>
      <c r="OYA15" s="52"/>
      <c r="OYB15" s="52"/>
      <c r="OYC15" s="52"/>
      <c r="OYD15" s="52"/>
      <c r="OYE15" s="52"/>
      <c r="OYF15" s="52"/>
      <c r="OYG15" s="52"/>
      <c r="OYH15" s="52"/>
      <c r="OYI15" s="52"/>
      <c r="OYJ15" s="52"/>
      <c r="OYK15" s="52"/>
      <c r="OYL15" s="52"/>
      <c r="OYM15" s="52"/>
      <c r="OYN15" s="52"/>
      <c r="OYO15" s="52"/>
      <c r="OYP15" s="52"/>
      <c r="OYQ15" s="52"/>
      <c r="OYR15" s="52"/>
      <c r="OYS15" s="52"/>
      <c r="OYT15" s="52"/>
      <c r="OYU15" s="52"/>
      <c r="OYV15" s="52"/>
      <c r="OYW15" s="52"/>
      <c r="OYX15" s="52"/>
      <c r="OYY15" s="52"/>
      <c r="OYZ15" s="52"/>
      <c r="OZA15" s="52"/>
      <c r="OZB15" s="52"/>
      <c r="OZC15" s="52"/>
      <c r="OZD15" s="52"/>
      <c r="OZE15" s="52"/>
      <c r="OZF15" s="52"/>
      <c r="OZG15" s="52"/>
      <c r="OZH15" s="52"/>
      <c r="OZI15" s="52"/>
      <c r="OZJ15" s="52"/>
      <c r="OZK15" s="52"/>
      <c r="OZL15" s="52"/>
      <c r="OZM15" s="52"/>
      <c r="OZN15" s="52"/>
      <c r="OZO15" s="52"/>
      <c r="OZP15" s="52"/>
      <c r="OZQ15" s="52"/>
      <c r="OZR15" s="52"/>
      <c r="OZS15" s="52"/>
      <c r="OZT15" s="52"/>
      <c r="OZU15" s="52"/>
      <c r="OZV15" s="52"/>
      <c r="OZW15" s="52"/>
      <c r="OZX15" s="52"/>
      <c r="OZY15" s="52"/>
      <c r="OZZ15" s="52"/>
      <c r="PAA15" s="52"/>
      <c r="PAB15" s="52"/>
      <c r="PAC15" s="52"/>
      <c r="PAD15" s="52"/>
      <c r="PAE15" s="52"/>
      <c r="PAF15" s="52"/>
      <c r="PAG15" s="52"/>
      <c r="PAH15" s="52"/>
      <c r="PAI15" s="52"/>
      <c r="PAJ15" s="52"/>
      <c r="PAK15" s="52"/>
      <c r="PAL15" s="52"/>
      <c r="PAM15" s="52"/>
      <c r="PAN15" s="52"/>
      <c r="PAO15" s="52"/>
      <c r="PAP15" s="52"/>
      <c r="PAQ15" s="52"/>
      <c r="PAR15" s="52"/>
      <c r="PAS15" s="52"/>
      <c r="PAT15" s="52"/>
      <c r="PAU15" s="52"/>
      <c r="PAV15" s="52"/>
      <c r="PAW15" s="52"/>
      <c r="PAX15" s="52"/>
      <c r="PAY15" s="52"/>
      <c r="PAZ15" s="52"/>
      <c r="PBA15" s="52"/>
      <c r="PBB15" s="52"/>
      <c r="PBC15" s="52"/>
      <c r="PBD15" s="52"/>
      <c r="PBE15" s="52"/>
      <c r="PBF15" s="52"/>
      <c r="PBG15" s="52"/>
      <c r="PBH15" s="52"/>
      <c r="PBI15" s="52"/>
      <c r="PBJ15" s="52"/>
      <c r="PBK15" s="52"/>
      <c r="PBL15" s="52"/>
      <c r="PBM15" s="52"/>
      <c r="PBN15" s="52"/>
      <c r="PBO15" s="52"/>
      <c r="PBP15" s="52"/>
      <c r="PBQ15" s="52"/>
      <c r="PBR15" s="52"/>
      <c r="PBS15" s="52"/>
      <c r="PBT15" s="52"/>
      <c r="PBU15" s="52"/>
      <c r="PBV15" s="52"/>
      <c r="PBW15" s="52"/>
      <c r="PBX15" s="52"/>
      <c r="PBY15" s="52"/>
      <c r="PBZ15" s="52"/>
      <c r="PCA15" s="52"/>
      <c r="PCB15" s="52"/>
      <c r="PCC15" s="52"/>
      <c r="PCD15" s="52"/>
      <c r="PCE15" s="52"/>
      <c r="PCF15" s="52"/>
      <c r="PCG15" s="52"/>
      <c r="PCH15" s="52"/>
      <c r="PCI15" s="52"/>
      <c r="PCJ15" s="52"/>
      <c r="PCK15" s="52"/>
      <c r="PCL15" s="52"/>
      <c r="PCM15" s="52"/>
      <c r="PCN15" s="52"/>
      <c r="PCO15" s="52"/>
      <c r="PCP15" s="52"/>
      <c r="PCQ15" s="52"/>
      <c r="PCR15" s="52"/>
      <c r="PCS15" s="52"/>
      <c r="PCT15" s="52"/>
      <c r="PCU15" s="52"/>
      <c r="PCV15" s="52"/>
      <c r="PCW15" s="52"/>
      <c r="PCX15" s="52"/>
      <c r="PCY15" s="52"/>
      <c r="PCZ15" s="52"/>
      <c r="PDA15" s="52"/>
      <c r="PDB15" s="52"/>
      <c r="PDC15" s="52"/>
      <c r="PDD15" s="52"/>
      <c r="PDE15" s="52"/>
      <c r="PDF15" s="52"/>
      <c r="PDG15" s="52"/>
      <c r="PDH15" s="52"/>
      <c r="PDI15" s="52"/>
      <c r="PDJ15" s="52"/>
      <c r="PDK15" s="52"/>
      <c r="PDL15" s="52"/>
      <c r="PDM15" s="52"/>
      <c r="PDN15" s="52"/>
      <c r="PDO15" s="52"/>
      <c r="PDP15" s="52"/>
      <c r="PDQ15" s="52"/>
      <c r="PDR15" s="52"/>
      <c r="PDS15" s="52"/>
      <c r="PDT15" s="52"/>
      <c r="PDU15" s="52"/>
      <c r="PDV15" s="52"/>
      <c r="PDW15" s="52"/>
      <c r="PDX15" s="52"/>
      <c r="PDY15" s="52"/>
      <c r="PDZ15" s="52"/>
      <c r="PEA15" s="52"/>
      <c r="PEB15" s="52"/>
      <c r="PEC15" s="52"/>
      <c r="PED15" s="52"/>
      <c r="PEE15" s="52"/>
      <c r="PEF15" s="52"/>
      <c r="PEG15" s="52"/>
      <c r="PEH15" s="52"/>
      <c r="PEI15" s="52"/>
      <c r="PEJ15" s="52"/>
      <c r="PEK15" s="52"/>
      <c r="PEL15" s="52"/>
      <c r="PEM15" s="52"/>
      <c r="PEN15" s="52"/>
      <c r="PEO15" s="52"/>
      <c r="PEP15" s="52"/>
      <c r="PEQ15" s="52"/>
      <c r="PER15" s="52"/>
      <c r="PES15" s="52"/>
      <c r="PET15" s="52"/>
      <c r="PEU15" s="52"/>
      <c r="PEV15" s="52"/>
      <c r="PEW15" s="52"/>
      <c r="PEX15" s="52"/>
      <c r="PEY15" s="52"/>
      <c r="PEZ15" s="52"/>
      <c r="PFA15" s="52"/>
      <c r="PFB15" s="52"/>
      <c r="PFC15" s="52"/>
      <c r="PFD15" s="52"/>
      <c r="PFE15" s="52"/>
      <c r="PFF15" s="52"/>
      <c r="PFG15" s="52"/>
      <c r="PFH15" s="52"/>
      <c r="PFI15" s="52"/>
      <c r="PFJ15" s="52"/>
      <c r="PFK15" s="52"/>
      <c r="PFL15" s="52"/>
      <c r="PFM15" s="52"/>
      <c r="PFN15" s="52"/>
      <c r="PFO15" s="52"/>
      <c r="PFP15" s="52"/>
      <c r="PFQ15" s="52"/>
      <c r="PFR15" s="52"/>
      <c r="PFS15" s="52"/>
      <c r="PFT15" s="52"/>
      <c r="PFU15" s="52"/>
      <c r="PFV15" s="52"/>
      <c r="PFW15" s="52"/>
      <c r="PFX15" s="52"/>
      <c r="PFY15" s="52"/>
      <c r="PFZ15" s="52"/>
      <c r="PGA15" s="52"/>
      <c r="PGB15" s="52"/>
      <c r="PGC15" s="52"/>
      <c r="PGD15" s="52"/>
      <c r="PGE15" s="52"/>
      <c r="PGF15" s="52"/>
      <c r="PGG15" s="52"/>
      <c r="PGH15" s="52"/>
      <c r="PGI15" s="52"/>
      <c r="PGJ15" s="52"/>
      <c r="PGK15" s="52"/>
      <c r="PGL15" s="52"/>
      <c r="PGM15" s="52"/>
      <c r="PGN15" s="52"/>
      <c r="PGO15" s="52"/>
      <c r="PGP15" s="52"/>
      <c r="PGQ15" s="52"/>
      <c r="PGR15" s="52"/>
      <c r="PGS15" s="52"/>
      <c r="PGT15" s="52"/>
      <c r="PGU15" s="52"/>
      <c r="PGV15" s="52"/>
      <c r="PGW15" s="52"/>
      <c r="PGX15" s="52"/>
      <c r="PGY15" s="52"/>
      <c r="PGZ15" s="52"/>
      <c r="PHA15" s="52"/>
      <c r="PHB15" s="52"/>
      <c r="PHC15" s="52"/>
      <c r="PHD15" s="52"/>
      <c r="PHE15" s="52"/>
      <c r="PHF15" s="52"/>
      <c r="PHG15" s="52"/>
      <c r="PHH15" s="52"/>
      <c r="PHI15" s="52"/>
      <c r="PHJ15" s="52"/>
      <c r="PHK15" s="52"/>
      <c r="PHL15" s="52"/>
      <c r="PHM15" s="52"/>
      <c r="PHN15" s="52"/>
      <c r="PHO15" s="52"/>
      <c r="PHP15" s="52"/>
      <c r="PHQ15" s="52"/>
      <c r="PHR15" s="52"/>
      <c r="PHS15" s="52"/>
      <c r="PHT15" s="52"/>
      <c r="PHU15" s="52"/>
      <c r="PHV15" s="52"/>
      <c r="PHW15" s="52"/>
      <c r="PHX15" s="52"/>
      <c r="PHY15" s="52"/>
      <c r="PHZ15" s="52"/>
      <c r="PIA15" s="52"/>
      <c r="PIB15" s="52"/>
      <c r="PIC15" s="52"/>
      <c r="PID15" s="52"/>
      <c r="PIE15" s="52"/>
      <c r="PIF15" s="52"/>
      <c r="PIG15" s="52"/>
      <c r="PIH15" s="52"/>
      <c r="PII15" s="52"/>
      <c r="PIJ15" s="52"/>
      <c r="PIK15" s="52"/>
      <c r="PIL15" s="52"/>
      <c r="PIM15" s="52"/>
      <c r="PIN15" s="52"/>
      <c r="PIO15" s="52"/>
      <c r="PIP15" s="52"/>
      <c r="PIQ15" s="52"/>
      <c r="PIR15" s="52"/>
      <c r="PIS15" s="52"/>
      <c r="PIT15" s="52"/>
      <c r="PIU15" s="52"/>
      <c r="PIV15" s="52"/>
      <c r="PIW15" s="52"/>
      <c r="PIX15" s="52"/>
      <c r="PIY15" s="52"/>
      <c r="PIZ15" s="52"/>
      <c r="PJA15" s="52"/>
      <c r="PJB15" s="52"/>
      <c r="PJC15" s="52"/>
      <c r="PJD15" s="52"/>
      <c r="PJE15" s="52"/>
      <c r="PJF15" s="52"/>
      <c r="PJG15" s="52"/>
      <c r="PJH15" s="52"/>
      <c r="PJI15" s="52"/>
      <c r="PJJ15" s="52"/>
      <c r="PJK15" s="52"/>
      <c r="PJL15" s="52"/>
      <c r="PJM15" s="52"/>
      <c r="PJN15" s="52"/>
      <c r="PJO15" s="52"/>
      <c r="PJP15" s="52"/>
      <c r="PJQ15" s="52"/>
      <c r="PJR15" s="52"/>
      <c r="PJS15" s="52"/>
      <c r="PJT15" s="52"/>
      <c r="PJU15" s="52"/>
      <c r="PJV15" s="52"/>
      <c r="PJW15" s="52"/>
      <c r="PJX15" s="52"/>
      <c r="PJY15" s="52"/>
      <c r="PJZ15" s="52"/>
      <c r="PKA15" s="52"/>
      <c r="PKB15" s="52"/>
      <c r="PKC15" s="52"/>
      <c r="PKD15" s="52"/>
      <c r="PKE15" s="52"/>
      <c r="PKF15" s="52"/>
      <c r="PKG15" s="52"/>
      <c r="PKH15" s="52"/>
      <c r="PKI15" s="52"/>
      <c r="PKJ15" s="52"/>
      <c r="PKK15" s="52"/>
      <c r="PKL15" s="52"/>
      <c r="PKM15" s="52"/>
      <c r="PKN15" s="52"/>
      <c r="PKO15" s="52"/>
      <c r="PKP15" s="52"/>
      <c r="PKQ15" s="52"/>
      <c r="PKR15" s="52"/>
      <c r="PKS15" s="52"/>
      <c r="PKT15" s="52"/>
      <c r="PKU15" s="52"/>
      <c r="PKV15" s="52"/>
      <c r="PKW15" s="52"/>
      <c r="PKX15" s="52"/>
      <c r="PKY15" s="52"/>
      <c r="PKZ15" s="52"/>
      <c r="PLA15" s="52"/>
      <c r="PLB15" s="52"/>
      <c r="PLC15" s="52"/>
      <c r="PLD15" s="52"/>
      <c r="PLE15" s="52"/>
      <c r="PLF15" s="52"/>
      <c r="PLG15" s="52"/>
      <c r="PLH15" s="52"/>
      <c r="PLI15" s="52"/>
      <c r="PLJ15" s="52"/>
      <c r="PLK15" s="52"/>
      <c r="PLL15" s="52"/>
      <c r="PLM15" s="52"/>
      <c r="PLN15" s="52"/>
      <c r="PLO15" s="52"/>
      <c r="PLP15" s="52"/>
      <c r="PLQ15" s="52"/>
      <c r="PLR15" s="52"/>
      <c r="PLS15" s="52"/>
      <c r="PLT15" s="52"/>
      <c r="PLU15" s="52"/>
      <c r="PLV15" s="52"/>
      <c r="PLW15" s="52"/>
      <c r="PLX15" s="52"/>
      <c r="PLY15" s="52"/>
      <c r="PLZ15" s="52"/>
      <c r="PMA15" s="52"/>
      <c r="PMB15" s="52"/>
      <c r="PMC15" s="52"/>
      <c r="PMD15" s="52"/>
      <c r="PME15" s="52"/>
      <c r="PMF15" s="52"/>
      <c r="PMG15" s="52"/>
      <c r="PMH15" s="52"/>
      <c r="PMI15" s="52"/>
      <c r="PMJ15" s="52"/>
      <c r="PMK15" s="52"/>
      <c r="PML15" s="52"/>
      <c r="PMM15" s="52"/>
      <c r="PMN15" s="52"/>
      <c r="PMO15" s="52"/>
      <c r="PMP15" s="52"/>
      <c r="PMQ15" s="52"/>
      <c r="PMR15" s="52"/>
      <c r="PMS15" s="52"/>
      <c r="PMT15" s="52"/>
      <c r="PMU15" s="52"/>
      <c r="PMV15" s="52"/>
      <c r="PMW15" s="52"/>
      <c r="PMX15" s="52"/>
      <c r="PMY15" s="52"/>
      <c r="PMZ15" s="52"/>
      <c r="PNA15" s="52"/>
      <c r="PNB15" s="52"/>
      <c r="PNC15" s="52"/>
      <c r="PND15" s="52"/>
      <c r="PNE15" s="52"/>
      <c r="PNF15" s="52"/>
      <c r="PNG15" s="52"/>
      <c r="PNH15" s="52"/>
      <c r="PNI15" s="52"/>
      <c r="PNJ15" s="52"/>
      <c r="PNK15" s="52"/>
      <c r="PNL15" s="52"/>
      <c r="PNM15" s="52"/>
      <c r="PNN15" s="52"/>
      <c r="PNO15" s="52"/>
      <c r="PNP15" s="52"/>
      <c r="PNQ15" s="52"/>
      <c r="PNR15" s="52"/>
      <c r="PNS15" s="52"/>
      <c r="PNT15" s="52"/>
      <c r="PNU15" s="52"/>
      <c r="PNV15" s="52"/>
      <c r="PNW15" s="52"/>
      <c r="PNX15" s="52"/>
      <c r="PNY15" s="52"/>
      <c r="PNZ15" s="52"/>
      <c r="POA15" s="52"/>
      <c r="POB15" s="52"/>
      <c r="POC15" s="52"/>
      <c r="POD15" s="52"/>
      <c r="POE15" s="52"/>
      <c r="POF15" s="52"/>
      <c r="POG15" s="52"/>
      <c r="POH15" s="52"/>
      <c r="POI15" s="52"/>
      <c r="POJ15" s="52"/>
      <c r="POK15" s="52"/>
      <c r="POL15" s="52"/>
      <c r="POM15" s="52"/>
      <c r="PON15" s="52"/>
      <c r="POO15" s="52"/>
      <c r="POP15" s="52"/>
      <c r="POQ15" s="52"/>
      <c r="POR15" s="52"/>
      <c r="POS15" s="52"/>
      <c r="POT15" s="52"/>
      <c r="POU15" s="52"/>
      <c r="POV15" s="52"/>
      <c r="POW15" s="52"/>
      <c r="POX15" s="52"/>
      <c r="POY15" s="52"/>
      <c r="POZ15" s="52"/>
      <c r="PPA15" s="52"/>
      <c r="PPB15" s="52"/>
      <c r="PPC15" s="52"/>
      <c r="PPD15" s="52"/>
      <c r="PPE15" s="52"/>
      <c r="PPF15" s="52"/>
      <c r="PPG15" s="52"/>
      <c r="PPH15" s="52"/>
      <c r="PPI15" s="52"/>
      <c r="PPJ15" s="52"/>
      <c r="PPK15" s="52"/>
      <c r="PPL15" s="52"/>
      <c r="PPM15" s="52"/>
      <c r="PPN15" s="52"/>
      <c r="PPO15" s="52"/>
      <c r="PPP15" s="52"/>
      <c r="PPQ15" s="52"/>
      <c r="PPR15" s="52"/>
      <c r="PPS15" s="52"/>
      <c r="PPT15" s="52"/>
      <c r="PPU15" s="52"/>
      <c r="PPV15" s="52"/>
      <c r="PPW15" s="52"/>
      <c r="PPX15" s="52"/>
      <c r="PPY15" s="52"/>
      <c r="PPZ15" s="52"/>
      <c r="PQA15" s="52"/>
      <c r="PQB15" s="52"/>
      <c r="PQC15" s="52"/>
      <c r="PQD15" s="52"/>
      <c r="PQE15" s="52"/>
      <c r="PQF15" s="52"/>
      <c r="PQG15" s="52"/>
      <c r="PQH15" s="52"/>
      <c r="PQI15" s="52"/>
      <c r="PQJ15" s="52"/>
      <c r="PQK15" s="52"/>
      <c r="PQL15" s="52"/>
      <c r="PQM15" s="52"/>
      <c r="PQN15" s="52"/>
      <c r="PQO15" s="52"/>
      <c r="PQP15" s="52"/>
      <c r="PQQ15" s="52"/>
      <c r="PQR15" s="52"/>
      <c r="PQS15" s="52"/>
      <c r="PQT15" s="52"/>
      <c r="PQU15" s="52"/>
      <c r="PQV15" s="52"/>
      <c r="PQW15" s="52"/>
      <c r="PQX15" s="52"/>
      <c r="PQY15" s="52"/>
      <c r="PQZ15" s="52"/>
      <c r="PRA15" s="52"/>
      <c r="PRB15" s="52"/>
      <c r="PRC15" s="52"/>
      <c r="PRD15" s="52"/>
      <c r="PRE15" s="52"/>
      <c r="PRF15" s="52"/>
      <c r="PRG15" s="52"/>
      <c r="PRH15" s="52"/>
      <c r="PRI15" s="52"/>
      <c r="PRJ15" s="52"/>
      <c r="PRK15" s="52"/>
      <c r="PRL15" s="52"/>
      <c r="PRM15" s="52"/>
      <c r="PRN15" s="52"/>
      <c r="PRO15" s="52"/>
      <c r="PRP15" s="52"/>
      <c r="PRQ15" s="52"/>
      <c r="PRR15" s="52"/>
      <c r="PRS15" s="52"/>
      <c r="PRT15" s="52"/>
      <c r="PRU15" s="52"/>
      <c r="PRV15" s="52"/>
      <c r="PRW15" s="52"/>
      <c r="PRX15" s="52"/>
      <c r="PRY15" s="52"/>
      <c r="PRZ15" s="52"/>
      <c r="PSA15" s="52"/>
      <c r="PSB15" s="52"/>
      <c r="PSC15" s="52"/>
      <c r="PSD15" s="52"/>
      <c r="PSE15" s="52"/>
      <c r="PSF15" s="52"/>
      <c r="PSG15" s="52"/>
      <c r="PSH15" s="52"/>
      <c r="PSI15" s="52"/>
      <c r="PSJ15" s="52"/>
      <c r="PSK15" s="52"/>
      <c r="PSL15" s="52"/>
      <c r="PSM15" s="52"/>
      <c r="PSN15" s="52"/>
      <c r="PSO15" s="52"/>
      <c r="PSP15" s="52"/>
      <c r="PSQ15" s="52"/>
      <c r="PSR15" s="52"/>
      <c r="PSS15" s="52"/>
      <c r="PST15" s="52"/>
      <c r="PSU15" s="52"/>
      <c r="PSV15" s="52"/>
      <c r="PSW15" s="52"/>
      <c r="PSX15" s="52"/>
      <c r="PSY15" s="52"/>
      <c r="PSZ15" s="52"/>
      <c r="PTA15" s="52"/>
      <c r="PTB15" s="52"/>
      <c r="PTC15" s="52"/>
      <c r="PTD15" s="52"/>
      <c r="PTE15" s="52"/>
      <c r="PTF15" s="52"/>
      <c r="PTG15" s="52"/>
      <c r="PTH15" s="52"/>
      <c r="PTI15" s="52"/>
      <c r="PTJ15" s="52"/>
      <c r="PTK15" s="52"/>
      <c r="PTL15" s="52"/>
      <c r="PTM15" s="52"/>
      <c r="PTN15" s="52"/>
      <c r="PTO15" s="52"/>
      <c r="PTP15" s="52"/>
      <c r="PTQ15" s="52"/>
      <c r="PTR15" s="52"/>
      <c r="PTS15" s="52"/>
      <c r="PTT15" s="52"/>
      <c r="PTU15" s="52"/>
      <c r="PTV15" s="52"/>
      <c r="PTW15" s="52"/>
      <c r="PTX15" s="52"/>
      <c r="PTY15" s="52"/>
      <c r="PTZ15" s="52"/>
      <c r="PUA15" s="52"/>
      <c r="PUB15" s="52"/>
      <c r="PUC15" s="52"/>
      <c r="PUD15" s="52"/>
      <c r="PUE15" s="52"/>
      <c r="PUF15" s="52"/>
      <c r="PUG15" s="52"/>
      <c r="PUH15" s="52"/>
      <c r="PUI15" s="52"/>
      <c r="PUJ15" s="52"/>
      <c r="PUK15" s="52"/>
      <c r="PUL15" s="52"/>
      <c r="PUM15" s="52"/>
      <c r="PUN15" s="52"/>
      <c r="PUO15" s="52"/>
      <c r="PUP15" s="52"/>
      <c r="PUQ15" s="52"/>
      <c r="PUR15" s="52"/>
      <c r="PUS15" s="52"/>
      <c r="PUT15" s="52"/>
      <c r="PUU15" s="52"/>
      <c r="PUV15" s="52"/>
      <c r="PUW15" s="52"/>
      <c r="PUX15" s="52"/>
      <c r="PUY15" s="52"/>
      <c r="PUZ15" s="52"/>
      <c r="PVA15" s="52"/>
      <c r="PVB15" s="52"/>
      <c r="PVC15" s="52"/>
      <c r="PVD15" s="52"/>
      <c r="PVE15" s="52"/>
      <c r="PVF15" s="52"/>
      <c r="PVG15" s="52"/>
      <c r="PVH15" s="52"/>
      <c r="PVI15" s="52"/>
      <c r="PVJ15" s="52"/>
      <c r="PVK15" s="52"/>
      <c r="PVL15" s="52"/>
      <c r="PVM15" s="52"/>
      <c r="PVN15" s="52"/>
      <c r="PVO15" s="52"/>
      <c r="PVP15" s="52"/>
      <c r="PVQ15" s="52"/>
      <c r="PVR15" s="52"/>
      <c r="PVS15" s="52"/>
      <c r="PVT15" s="52"/>
      <c r="PVU15" s="52"/>
      <c r="PVV15" s="52"/>
      <c r="PVW15" s="52"/>
      <c r="PVX15" s="52"/>
      <c r="PVY15" s="52"/>
      <c r="PVZ15" s="52"/>
      <c r="PWA15" s="52"/>
      <c r="PWB15" s="52"/>
      <c r="PWC15" s="52"/>
      <c r="PWD15" s="52"/>
      <c r="PWE15" s="52"/>
      <c r="PWF15" s="52"/>
      <c r="PWG15" s="52"/>
      <c r="PWH15" s="52"/>
      <c r="PWI15" s="52"/>
      <c r="PWJ15" s="52"/>
      <c r="PWK15" s="52"/>
      <c r="PWL15" s="52"/>
      <c r="PWM15" s="52"/>
      <c r="PWN15" s="52"/>
      <c r="PWO15" s="52"/>
      <c r="PWP15" s="52"/>
      <c r="PWQ15" s="52"/>
      <c r="PWR15" s="52"/>
      <c r="PWS15" s="52"/>
      <c r="PWT15" s="52"/>
      <c r="PWU15" s="52"/>
      <c r="PWV15" s="52"/>
      <c r="PWW15" s="52"/>
      <c r="PWX15" s="52"/>
      <c r="PWY15" s="52"/>
      <c r="PWZ15" s="52"/>
      <c r="PXA15" s="52"/>
      <c r="PXB15" s="52"/>
      <c r="PXC15" s="52"/>
      <c r="PXD15" s="52"/>
      <c r="PXE15" s="52"/>
      <c r="PXF15" s="52"/>
      <c r="PXG15" s="52"/>
      <c r="PXH15" s="52"/>
      <c r="PXI15" s="52"/>
      <c r="PXJ15" s="52"/>
      <c r="PXK15" s="52"/>
      <c r="PXL15" s="52"/>
      <c r="PXM15" s="52"/>
      <c r="PXN15" s="52"/>
      <c r="PXO15" s="52"/>
      <c r="PXP15" s="52"/>
      <c r="PXQ15" s="52"/>
      <c r="PXR15" s="52"/>
      <c r="PXS15" s="52"/>
      <c r="PXT15" s="52"/>
      <c r="PXU15" s="52"/>
      <c r="PXV15" s="52"/>
      <c r="PXW15" s="52"/>
      <c r="PXX15" s="52"/>
      <c r="PXY15" s="52"/>
      <c r="PXZ15" s="52"/>
      <c r="PYA15" s="52"/>
      <c r="PYB15" s="52"/>
      <c r="PYC15" s="52"/>
      <c r="PYD15" s="52"/>
      <c r="PYE15" s="52"/>
      <c r="PYF15" s="52"/>
      <c r="PYG15" s="52"/>
      <c r="PYH15" s="52"/>
      <c r="PYI15" s="52"/>
      <c r="PYJ15" s="52"/>
      <c r="PYK15" s="52"/>
      <c r="PYL15" s="52"/>
      <c r="PYM15" s="52"/>
      <c r="PYN15" s="52"/>
      <c r="PYO15" s="52"/>
      <c r="PYP15" s="52"/>
      <c r="PYQ15" s="52"/>
      <c r="PYR15" s="52"/>
      <c r="PYS15" s="52"/>
      <c r="PYT15" s="52"/>
      <c r="PYU15" s="52"/>
      <c r="PYV15" s="52"/>
      <c r="PYW15" s="52"/>
      <c r="PYX15" s="52"/>
      <c r="PYY15" s="52"/>
      <c r="PYZ15" s="52"/>
      <c r="PZA15" s="52"/>
      <c r="PZB15" s="52"/>
      <c r="PZC15" s="52"/>
      <c r="PZD15" s="52"/>
      <c r="PZE15" s="52"/>
      <c r="PZF15" s="52"/>
      <c r="PZG15" s="52"/>
      <c r="PZH15" s="52"/>
      <c r="PZI15" s="52"/>
      <c r="PZJ15" s="52"/>
      <c r="PZK15" s="52"/>
      <c r="PZL15" s="52"/>
      <c r="PZM15" s="52"/>
      <c r="PZN15" s="52"/>
      <c r="PZO15" s="52"/>
      <c r="PZP15" s="52"/>
      <c r="PZQ15" s="52"/>
      <c r="PZR15" s="52"/>
      <c r="PZS15" s="52"/>
      <c r="PZT15" s="52"/>
      <c r="PZU15" s="52"/>
      <c r="PZV15" s="52"/>
      <c r="PZW15" s="52"/>
      <c r="PZX15" s="52"/>
      <c r="PZY15" s="52"/>
      <c r="PZZ15" s="52"/>
      <c r="QAA15" s="52"/>
      <c r="QAB15" s="52"/>
      <c r="QAC15" s="52"/>
      <c r="QAD15" s="52"/>
      <c r="QAE15" s="52"/>
      <c r="QAF15" s="52"/>
      <c r="QAG15" s="52"/>
      <c r="QAH15" s="52"/>
      <c r="QAI15" s="52"/>
      <c r="QAJ15" s="52"/>
      <c r="QAK15" s="52"/>
      <c r="QAL15" s="52"/>
      <c r="QAM15" s="52"/>
      <c r="QAN15" s="52"/>
      <c r="QAO15" s="52"/>
      <c r="QAP15" s="52"/>
      <c r="QAQ15" s="52"/>
      <c r="QAR15" s="52"/>
      <c r="QAS15" s="52"/>
      <c r="QAT15" s="52"/>
      <c r="QAU15" s="52"/>
      <c r="QAV15" s="52"/>
      <c r="QAW15" s="52"/>
      <c r="QAX15" s="52"/>
      <c r="QAY15" s="52"/>
      <c r="QAZ15" s="52"/>
      <c r="QBA15" s="52"/>
      <c r="QBB15" s="52"/>
      <c r="QBC15" s="52"/>
      <c r="QBD15" s="52"/>
      <c r="QBE15" s="52"/>
      <c r="QBF15" s="52"/>
      <c r="QBG15" s="52"/>
      <c r="QBH15" s="52"/>
      <c r="QBI15" s="52"/>
      <c r="QBJ15" s="52"/>
      <c r="QBK15" s="52"/>
      <c r="QBL15" s="52"/>
      <c r="QBM15" s="52"/>
      <c r="QBN15" s="52"/>
      <c r="QBO15" s="52"/>
      <c r="QBP15" s="52"/>
      <c r="QBQ15" s="52"/>
      <c r="QBR15" s="52"/>
      <c r="QBS15" s="52"/>
      <c r="QBT15" s="52"/>
      <c r="QBU15" s="52"/>
      <c r="QBV15" s="52"/>
      <c r="QBW15" s="52"/>
      <c r="QBX15" s="52"/>
      <c r="QBY15" s="52"/>
      <c r="QBZ15" s="52"/>
      <c r="QCA15" s="52"/>
      <c r="QCB15" s="52"/>
      <c r="QCC15" s="52"/>
      <c r="QCD15" s="52"/>
      <c r="QCE15" s="52"/>
      <c r="QCF15" s="52"/>
      <c r="QCG15" s="52"/>
      <c r="QCH15" s="52"/>
      <c r="QCI15" s="52"/>
      <c r="QCJ15" s="52"/>
      <c r="QCK15" s="52"/>
      <c r="QCL15" s="52"/>
      <c r="QCM15" s="52"/>
      <c r="QCN15" s="52"/>
      <c r="QCO15" s="52"/>
      <c r="QCP15" s="52"/>
      <c r="QCQ15" s="52"/>
      <c r="QCR15" s="52"/>
      <c r="QCS15" s="52"/>
      <c r="QCT15" s="52"/>
      <c r="QCU15" s="52"/>
      <c r="QCV15" s="52"/>
      <c r="QCW15" s="52"/>
      <c r="QCX15" s="52"/>
      <c r="QCY15" s="52"/>
      <c r="QCZ15" s="52"/>
      <c r="QDA15" s="52"/>
      <c r="QDB15" s="52"/>
      <c r="QDC15" s="52"/>
      <c r="QDD15" s="52"/>
      <c r="QDE15" s="52"/>
      <c r="QDF15" s="52"/>
      <c r="QDG15" s="52"/>
      <c r="QDH15" s="52"/>
      <c r="QDI15" s="52"/>
      <c r="QDJ15" s="52"/>
      <c r="QDK15" s="52"/>
      <c r="QDL15" s="52"/>
      <c r="QDM15" s="52"/>
      <c r="QDN15" s="52"/>
      <c r="QDO15" s="52"/>
      <c r="QDP15" s="52"/>
      <c r="QDQ15" s="52"/>
      <c r="QDR15" s="52"/>
      <c r="QDS15" s="52"/>
      <c r="QDT15" s="52"/>
      <c r="QDU15" s="52"/>
      <c r="QDV15" s="52"/>
      <c r="QDW15" s="52"/>
      <c r="QDX15" s="52"/>
      <c r="QDY15" s="52"/>
      <c r="QDZ15" s="52"/>
      <c r="QEA15" s="52"/>
      <c r="QEB15" s="52"/>
      <c r="QEC15" s="52"/>
      <c r="QED15" s="52"/>
      <c r="QEE15" s="52"/>
      <c r="QEF15" s="52"/>
      <c r="QEG15" s="52"/>
      <c r="QEH15" s="52"/>
      <c r="QEI15" s="52"/>
      <c r="QEJ15" s="52"/>
      <c r="QEK15" s="52"/>
      <c r="QEL15" s="52"/>
      <c r="QEM15" s="52"/>
      <c r="QEN15" s="52"/>
      <c r="QEO15" s="52"/>
      <c r="QEP15" s="52"/>
      <c r="QEQ15" s="52"/>
      <c r="QER15" s="52"/>
      <c r="QES15" s="52"/>
      <c r="QET15" s="52"/>
      <c r="QEU15" s="52"/>
      <c r="QEV15" s="52"/>
      <c r="QEW15" s="52"/>
      <c r="QEX15" s="52"/>
      <c r="QEY15" s="52"/>
      <c r="QEZ15" s="52"/>
      <c r="QFA15" s="52"/>
      <c r="QFB15" s="52"/>
      <c r="QFC15" s="52"/>
      <c r="QFD15" s="52"/>
      <c r="QFE15" s="52"/>
      <c r="QFF15" s="52"/>
      <c r="QFG15" s="52"/>
      <c r="QFH15" s="52"/>
      <c r="QFI15" s="52"/>
      <c r="QFJ15" s="52"/>
      <c r="QFK15" s="52"/>
      <c r="QFL15" s="52"/>
      <c r="QFM15" s="52"/>
      <c r="QFN15" s="52"/>
      <c r="QFO15" s="52"/>
      <c r="QFP15" s="52"/>
      <c r="QFQ15" s="52"/>
      <c r="QFR15" s="52"/>
      <c r="QFS15" s="52"/>
      <c r="QFT15" s="52"/>
      <c r="QFU15" s="52"/>
      <c r="QFV15" s="52"/>
      <c r="QFW15" s="52"/>
      <c r="QFX15" s="52"/>
      <c r="QFY15" s="52"/>
      <c r="QFZ15" s="52"/>
      <c r="QGA15" s="52"/>
      <c r="QGB15" s="52"/>
      <c r="QGC15" s="52"/>
      <c r="QGD15" s="52"/>
      <c r="QGE15" s="52"/>
      <c r="QGF15" s="52"/>
      <c r="QGG15" s="52"/>
      <c r="QGH15" s="52"/>
      <c r="QGI15" s="52"/>
      <c r="QGJ15" s="52"/>
      <c r="QGK15" s="52"/>
      <c r="QGL15" s="52"/>
      <c r="QGM15" s="52"/>
      <c r="QGN15" s="52"/>
      <c r="QGO15" s="52"/>
      <c r="QGP15" s="52"/>
      <c r="QGQ15" s="52"/>
      <c r="QGR15" s="52"/>
      <c r="QGS15" s="52"/>
      <c r="QGT15" s="52"/>
      <c r="QGU15" s="52"/>
      <c r="QGV15" s="52"/>
      <c r="QGW15" s="52"/>
      <c r="QGX15" s="52"/>
      <c r="QGY15" s="52"/>
      <c r="QGZ15" s="52"/>
      <c r="QHA15" s="52"/>
      <c r="QHB15" s="52"/>
      <c r="QHC15" s="52"/>
      <c r="QHD15" s="52"/>
      <c r="QHE15" s="52"/>
      <c r="QHF15" s="52"/>
      <c r="QHG15" s="52"/>
      <c r="QHH15" s="52"/>
      <c r="QHI15" s="52"/>
      <c r="QHJ15" s="52"/>
      <c r="QHK15" s="52"/>
      <c r="QHL15" s="52"/>
      <c r="QHM15" s="52"/>
      <c r="QHN15" s="52"/>
      <c r="QHO15" s="52"/>
      <c r="QHP15" s="52"/>
      <c r="QHQ15" s="52"/>
      <c r="QHR15" s="52"/>
      <c r="QHS15" s="52"/>
      <c r="QHT15" s="52"/>
      <c r="QHU15" s="52"/>
      <c r="QHV15" s="52"/>
      <c r="QHW15" s="52"/>
      <c r="QHX15" s="52"/>
      <c r="QHY15" s="52"/>
      <c r="QHZ15" s="52"/>
      <c r="QIA15" s="52"/>
      <c r="QIB15" s="52"/>
      <c r="QIC15" s="52"/>
      <c r="QID15" s="52"/>
      <c r="QIE15" s="52"/>
      <c r="QIF15" s="52"/>
      <c r="QIG15" s="52"/>
      <c r="QIH15" s="52"/>
      <c r="QII15" s="52"/>
      <c r="QIJ15" s="52"/>
      <c r="QIK15" s="52"/>
      <c r="QIL15" s="52"/>
      <c r="QIM15" s="52"/>
      <c r="QIN15" s="52"/>
      <c r="QIO15" s="52"/>
      <c r="QIP15" s="52"/>
      <c r="QIQ15" s="52"/>
      <c r="QIR15" s="52"/>
      <c r="QIS15" s="52"/>
      <c r="QIT15" s="52"/>
      <c r="QIU15" s="52"/>
      <c r="QIV15" s="52"/>
      <c r="QIW15" s="52"/>
      <c r="QIX15" s="52"/>
      <c r="QIY15" s="52"/>
      <c r="QIZ15" s="52"/>
      <c r="QJA15" s="52"/>
      <c r="QJB15" s="52"/>
      <c r="QJC15" s="52"/>
      <c r="QJD15" s="52"/>
      <c r="QJE15" s="52"/>
      <c r="QJF15" s="52"/>
      <c r="QJG15" s="52"/>
      <c r="QJH15" s="52"/>
      <c r="QJI15" s="52"/>
      <c r="QJJ15" s="52"/>
      <c r="QJK15" s="52"/>
      <c r="QJL15" s="52"/>
      <c r="QJM15" s="52"/>
      <c r="QJN15" s="52"/>
      <c r="QJO15" s="52"/>
      <c r="QJP15" s="52"/>
      <c r="QJQ15" s="52"/>
      <c r="QJR15" s="52"/>
      <c r="QJS15" s="52"/>
      <c r="QJT15" s="52"/>
      <c r="QJU15" s="52"/>
      <c r="QJV15" s="52"/>
      <c r="QJW15" s="52"/>
      <c r="QJX15" s="52"/>
      <c r="QJY15" s="52"/>
      <c r="QJZ15" s="52"/>
      <c r="QKA15" s="52"/>
      <c r="QKB15" s="52"/>
      <c r="QKC15" s="52"/>
      <c r="QKD15" s="52"/>
      <c r="QKE15" s="52"/>
      <c r="QKF15" s="52"/>
      <c r="QKG15" s="52"/>
      <c r="QKH15" s="52"/>
      <c r="QKI15" s="52"/>
      <c r="QKJ15" s="52"/>
      <c r="QKK15" s="52"/>
      <c r="QKL15" s="52"/>
      <c r="QKM15" s="52"/>
      <c r="QKN15" s="52"/>
      <c r="QKO15" s="52"/>
      <c r="QKP15" s="52"/>
      <c r="QKQ15" s="52"/>
      <c r="QKR15" s="52"/>
      <c r="QKS15" s="52"/>
      <c r="QKT15" s="52"/>
      <c r="QKU15" s="52"/>
      <c r="QKV15" s="52"/>
      <c r="QKW15" s="52"/>
      <c r="QKX15" s="52"/>
      <c r="QKY15" s="52"/>
      <c r="QKZ15" s="52"/>
      <c r="QLA15" s="52"/>
      <c r="QLB15" s="52"/>
      <c r="QLC15" s="52"/>
      <c r="QLD15" s="52"/>
      <c r="QLE15" s="52"/>
      <c r="QLF15" s="52"/>
      <c r="QLG15" s="52"/>
      <c r="QLH15" s="52"/>
      <c r="QLI15" s="52"/>
      <c r="QLJ15" s="52"/>
      <c r="QLK15" s="52"/>
      <c r="QLL15" s="52"/>
      <c r="QLM15" s="52"/>
      <c r="QLN15" s="52"/>
      <c r="QLO15" s="52"/>
      <c r="QLP15" s="52"/>
      <c r="QLQ15" s="52"/>
      <c r="QLR15" s="52"/>
      <c r="QLS15" s="52"/>
      <c r="QLT15" s="52"/>
      <c r="QLU15" s="52"/>
      <c r="QLV15" s="52"/>
      <c r="QLW15" s="52"/>
      <c r="QLX15" s="52"/>
      <c r="QLY15" s="52"/>
      <c r="QLZ15" s="52"/>
      <c r="QMA15" s="52"/>
      <c r="QMB15" s="52"/>
      <c r="QMC15" s="52"/>
      <c r="QMD15" s="52"/>
      <c r="QME15" s="52"/>
      <c r="QMF15" s="52"/>
      <c r="QMG15" s="52"/>
      <c r="QMH15" s="52"/>
      <c r="QMI15" s="52"/>
      <c r="QMJ15" s="52"/>
      <c r="QMK15" s="52"/>
      <c r="QML15" s="52"/>
      <c r="QMM15" s="52"/>
      <c r="QMN15" s="52"/>
      <c r="QMO15" s="52"/>
      <c r="QMP15" s="52"/>
      <c r="QMQ15" s="52"/>
      <c r="QMR15" s="52"/>
      <c r="QMS15" s="52"/>
      <c r="QMT15" s="52"/>
      <c r="QMU15" s="52"/>
      <c r="QMV15" s="52"/>
      <c r="QMW15" s="52"/>
      <c r="QMX15" s="52"/>
      <c r="QMY15" s="52"/>
      <c r="QMZ15" s="52"/>
      <c r="QNA15" s="52"/>
      <c r="QNB15" s="52"/>
      <c r="QNC15" s="52"/>
      <c r="QND15" s="52"/>
      <c r="QNE15" s="52"/>
      <c r="QNF15" s="52"/>
      <c r="QNG15" s="52"/>
      <c r="QNH15" s="52"/>
      <c r="QNI15" s="52"/>
      <c r="QNJ15" s="52"/>
      <c r="QNK15" s="52"/>
      <c r="QNL15" s="52"/>
      <c r="QNM15" s="52"/>
      <c r="QNN15" s="52"/>
      <c r="QNO15" s="52"/>
      <c r="QNP15" s="52"/>
      <c r="QNQ15" s="52"/>
      <c r="QNR15" s="52"/>
      <c r="QNS15" s="52"/>
      <c r="QNT15" s="52"/>
      <c r="QNU15" s="52"/>
      <c r="QNV15" s="52"/>
      <c r="QNW15" s="52"/>
      <c r="QNX15" s="52"/>
      <c r="QNY15" s="52"/>
      <c r="QNZ15" s="52"/>
      <c r="QOA15" s="52"/>
      <c r="QOB15" s="52"/>
      <c r="QOC15" s="52"/>
      <c r="QOD15" s="52"/>
      <c r="QOE15" s="52"/>
      <c r="QOF15" s="52"/>
      <c r="QOG15" s="52"/>
      <c r="QOH15" s="52"/>
      <c r="QOI15" s="52"/>
      <c r="QOJ15" s="52"/>
      <c r="QOK15" s="52"/>
      <c r="QOL15" s="52"/>
      <c r="QOM15" s="52"/>
      <c r="QON15" s="52"/>
      <c r="QOO15" s="52"/>
      <c r="QOP15" s="52"/>
      <c r="QOQ15" s="52"/>
      <c r="QOR15" s="52"/>
      <c r="QOS15" s="52"/>
      <c r="QOT15" s="52"/>
      <c r="QOU15" s="52"/>
      <c r="QOV15" s="52"/>
      <c r="QOW15" s="52"/>
      <c r="QOX15" s="52"/>
      <c r="QOY15" s="52"/>
      <c r="QOZ15" s="52"/>
      <c r="QPA15" s="52"/>
      <c r="QPB15" s="52"/>
      <c r="QPC15" s="52"/>
      <c r="QPD15" s="52"/>
      <c r="QPE15" s="52"/>
      <c r="QPF15" s="52"/>
      <c r="QPG15" s="52"/>
      <c r="QPH15" s="52"/>
      <c r="QPI15" s="52"/>
      <c r="QPJ15" s="52"/>
      <c r="QPK15" s="52"/>
      <c r="QPL15" s="52"/>
      <c r="QPM15" s="52"/>
      <c r="QPN15" s="52"/>
      <c r="QPO15" s="52"/>
      <c r="QPP15" s="52"/>
      <c r="QPQ15" s="52"/>
      <c r="QPR15" s="52"/>
      <c r="QPS15" s="52"/>
      <c r="QPT15" s="52"/>
      <c r="QPU15" s="52"/>
      <c r="QPV15" s="52"/>
      <c r="QPW15" s="52"/>
      <c r="QPX15" s="52"/>
      <c r="QPY15" s="52"/>
      <c r="QPZ15" s="52"/>
      <c r="QQA15" s="52"/>
      <c r="QQB15" s="52"/>
      <c r="QQC15" s="52"/>
      <c r="QQD15" s="52"/>
      <c r="QQE15" s="52"/>
      <c r="QQF15" s="52"/>
      <c r="QQG15" s="52"/>
      <c r="QQH15" s="52"/>
      <c r="QQI15" s="52"/>
      <c r="QQJ15" s="52"/>
      <c r="QQK15" s="52"/>
      <c r="QQL15" s="52"/>
      <c r="QQM15" s="52"/>
      <c r="QQN15" s="52"/>
      <c r="QQO15" s="52"/>
      <c r="QQP15" s="52"/>
      <c r="QQQ15" s="52"/>
      <c r="QQR15" s="52"/>
      <c r="QQS15" s="52"/>
      <c r="QQT15" s="52"/>
      <c r="QQU15" s="52"/>
      <c r="QQV15" s="52"/>
      <c r="QQW15" s="52"/>
      <c r="QQX15" s="52"/>
      <c r="QQY15" s="52"/>
      <c r="QQZ15" s="52"/>
      <c r="QRA15" s="52"/>
      <c r="QRB15" s="52"/>
      <c r="QRC15" s="52"/>
      <c r="QRD15" s="52"/>
      <c r="QRE15" s="52"/>
      <c r="QRF15" s="52"/>
      <c r="QRG15" s="52"/>
      <c r="QRH15" s="52"/>
      <c r="QRI15" s="52"/>
      <c r="QRJ15" s="52"/>
      <c r="QRK15" s="52"/>
      <c r="QRL15" s="52"/>
      <c r="QRM15" s="52"/>
      <c r="QRN15" s="52"/>
      <c r="QRO15" s="52"/>
      <c r="QRP15" s="52"/>
      <c r="QRQ15" s="52"/>
      <c r="QRR15" s="52"/>
      <c r="QRS15" s="52"/>
      <c r="QRT15" s="52"/>
      <c r="QRU15" s="52"/>
      <c r="QRV15" s="52"/>
      <c r="QRW15" s="52"/>
      <c r="QRX15" s="52"/>
      <c r="QRY15" s="52"/>
      <c r="QRZ15" s="52"/>
      <c r="QSA15" s="52"/>
      <c r="QSB15" s="52"/>
      <c r="QSC15" s="52"/>
      <c r="QSD15" s="52"/>
      <c r="QSE15" s="52"/>
      <c r="QSF15" s="52"/>
      <c r="QSG15" s="52"/>
      <c r="QSH15" s="52"/>
      <c r="QSI15" s="52"/>
      <c r="QSJ15" s="52"/>
      <c r="QSK15" s="52"/>
      <c r="QSL15" s="52"/>
      <c r="QSM15" s="52"/>
      <c r="QSN15" s="52"/>
      <c r="QSO15" s="52"/>
      <c r="QSP15" s="52"/>
      <c r="QSQ15" s="52"/>
      <c r="QSR15" s="52"/>
      <c r="QSS15" s="52"/>
      <c r="QST15" s="52"/>
      <c r="QSU15" s="52"/>
      <c r="QSV15" s="52"/>
      <c r="QSW15" s="52"/>
      <c r="QSX15" s="52"/>
      <c r="QSY15" s="52"/>
      <c r="QSZ15" s="52"/>
      <c r="QTA15" s="52"/>
      <c r="QTB15" s="52"/>
      <c r="QTC15" s="52"/>
      <c r="QTD15" s="52"/>
      <c r="QTE15" s="52"/>
      <c r="QTF15" s="52"/>
      <c r="QTG15" s="52"/>
      <c r="QTH15" s="52"/>
      <c r="QTI15" s="52"/>
      <c r="QTJ15" s="52"/>
      <c r="QTK15" s="52"/>
      <c r="QTL15" s="52"/>
      <c r="QTM15" s="52"/>
      <c r="QTN15" s="52"/>
      <c r="QTO15" s="52"/>
      <c r="QTP15" s="52"/>
      <c r="QTQ15" s="52"/>
      <c r="QTR15" s="52"/>
      <c r="QTS15" s="52"/>
      <c r="QTT15" s="52"/>
      <c r="QTU15" s="52"/>
      <c r="QTV15" s="52"/>
      <c r="QTW15" s="52"/>
      <c r="QTX15" s="52"/>
      <c r="QTY15" s="52"/>
      <c r="QTZ15" s="52"/>
      <c r="QUA15" s="52"/>
      <c r="QUB15" s="52"/>
      <c r="QUC15" s="52"/>
      <c r="QUD15" s="52"/>
      <c r="QUE15" s="52"/>
      <c r="QUF15" s="52"/>
      <c r="QUG15" s="52"/>
      <c r="QUH15" s="52"/>
      <c r="QUI15" s="52"/>
      <c r="QUJ15" s="52"/>
      <c r="QUK15" s="52"/>
      <c r="QUL15" s="52"/>
      <c r="QUM15" s="52"/>
      <c r="QUN15" s="52"/>
      <c r="QUO15" s="52"/>
      <c r="QUP15" s="52"/>
      <c r="QUQ15" s="52"/>
      <c r="QUR15" s="52"/>
      <c r="QUS15" s="52"/>
      <c r="QUT15" s="52"/>
      <c r="QUU15" s="52"/>
      <c r="QUV15" s="52"/>
      <c r="QUW15" s="52"/>
      <c r="QUX15" s="52"/>
      <c r="QUY15" s="52"/>
      <c r="QUZ15" s="52"/>
      <c r="QVA15" s="52"/>
      <c r="QVB15" s="52"/>
      <c r="QVC15" s="52"/>
      <c r="QVD15" s="52"/>
      <c r="QVE15" s="52"/>
      <c r="QVF15" s="52"/>
      <c r="QVG15" s="52"/>
      <c r="QVH15" s="52"/>
      <c r="QVI15" s="52"/>
      <c r="QVJ15" s="52"/>
      <c r="QVK15" s="52"/>
      <c r="QVL15" s="52"/>
      <c r="QVM15" s="52"/>
      <c r="QVN15" s="52"/>
      <c r="QVO15" s="52"/>
      <c r="QVP15" s="52"/>
      <c r="QVQ15" s="52"/>
      <c r="QVR15" s="52"/>
      <c r="QVS15" s="52"/>
      <c r="QVT15" s="52"/>
      <c r="QVU15" s="52"/>
      <c r="QVV15" s="52"/>
      <c r="QVW15" s="52"/>
      <c r="QVX15" s="52"/>
      <c r="QVY15" s="52"/>
      <c r="QVZ15" s="52"/>
      <c r="QWA15" s="52"/>
      <c r="QWB15" s="52"/>
      <c r="QWC15" s="52"/>
      <c r="QWD15" s="52"/>
      <c r="QWE15" s="52"/>
      <c r="QWF15" s="52"/>
      <c r="QWG15" s="52"/>
      <c r="QWH15" s="52"/>
      <c r="QWI15" s="52"/>
      <c r="QWJ15" s="52"/>
      <c r="QWK15" s="52"/>
      <c r="QWL15" s="52"/>
      <c r="QWM15" s="52"/>
      <c r="QWN15" s="52"/>
      <c r="QWO15" s="52"/>
      <c r="QWP15" s="52"/>
      <c r="QWQ15" s="52"/>
      <c r="QWR15" s="52"/>
      <c r="QWS15" s="52"/>
      <c r="QWT15" s="52"/>
      <c r="QWU15" s="52"/>
      <c r="QWV15" s="52"/>
      <c r="QWW15" s="52"/>
      <c r="QWX15" s="52"/>
      <c r="QWY15" s="52"/>
      <c r="QWZ15" s="52"/>
      <c r="QXA15" s="52"/>
      <c r="QXB15" s="52"/>
      <c r="QXC15" s="52"/>
      <c r="QXD15" s="52"/>
      <c r="QXE15" s="52"/>
      <c r="QXF15" s="52"/>
      <c r="QXG15" s="52"/>
      <c r="QXH15" s="52"/>
      <c r="QXI15" s="52"/>
      <c r="QXJ15" s="52"/>
      <c r="QXK15" s="52"/>
      <c r="QXL15" s="52"/>
      <c r="QXM15" s="52"/>
      <c r="QXN15" s="52"/>
      <c r="QXO15" s="52"/>
      <c r="QXP15" s="52"/>
      <c r="QXQ15" s="52"/>
      <c r="QXR15" s="52"/>
      <c r="QXS15" s="52"/>
      <c r="QXT15" s="52"/>
      <c r="QXU15" s="52"/>
      <c r="QXV15" s="52"/>
      <c r="QXW15" s="52"/>
      <c r="QXX15" s="52"/>
      <c r="QXY15" s="52"/>
      <c r="QXZ15" s="52"/>
      <c r="QYA15" s="52"/>
      <c r="QYB15" s="52"/>
      <c r="QYC15" s="52"/>
      <c r="QYD15" s="52"/>
      <c r="QYE15" s="52"/>
      <c r="QYF15" s="52"/>
      <c r="QYG15" s="52"/>
      <c r="QYH15" s="52"/>
      <c r="QYI15" s="52"/>
      <c r="QYJ15" s="52"/>
      <c r="QYK15" s="52"/>
      <c r="QYL15" s="52"/>
      <c r="QYM15" s="52"/>
      <c r="QYN15" s="52"/>
      <c r="QYO15" s="52"/>
      <c r="QYP15" s="52"/>
      <c r="QYQ15" s="52"/>
      <c r="QYR15" s="52"/>
      <c r="QYS15" s="52"/>
      <c r="QYT15" s="52"/>
      <c r="QYU15" s="52"/>
      <c r="QYV15" s="52"/>
      <c r="QYW15" s="52"/>
      <c r="QYX15" s="52"/>
      <c r="QYY15" s="52"/>
      <c r="QYZ15" s="52"/>
      <c r="QZA15" s="52"/>
      <c r="QZB15" s="52"/>
      <c r="QZC15" s="52"/>
      <c r="QZD15" s="52"/>
      <c r="QZE15" s="52"/>
      <c r="QZF15" s="52"/>
      <c r="QZG15" s="52"/>
      <c r="QZH15" s="52"/>
      <c r="QZI15" s="52"/>
      <c r="QZJ15" s="52"/>
      <c r="QZK15" s="52"/>
      <c r="QZL15" s="52"/>
      <c r="QZM15" s="52"/>
      <c r="QZN15" s="52"/>
      <c r="QZO15" s="52"/>
      <c r="QZP15" s="52"/>
      <c r="QZQ15" s="52"/>
      <c r="QZR15" s="52"/>
      <c r="QZS15" s="52"/>
      <c r="QZT15" s="52"/>
      <c r="QZU15" s="52"/>
      <c r="QZV15" s="52"/>
      <c r="QZW15" s="52"/>
      <c r="QZX15" s="52"/>
      <c r="QZY15" s="52"/>
      <c r="QZZ15" s="52"/>
      <c r="RAA15" s="52"/>
      <c r="RAB15" s="52"/>
      <c r="RAC15" s="52"/>
      <c r="RAD15" s="52"/>
      <c r="RAE15" s="52"/>
      <c r="RAF15" s="52"/>
      <c r="RAG15" s="52"/>
      <c r="RAH15" s="52"/>
      <c r="RAI15" s="52"/>
      <c r="RAJ15" s="52"/>
      <c r="RAK15" s="52"/>
      <c r="RAL15" s="52"/>
      <c r="RAM15" s="52"/>
      <c r="RAN15" s="52"/>
      <c r="RAO15" s="52"/>
      <c r="RAP15" s="52"/>
      <c r="RAQ15" s="52"/>
      <c r="RAR15" s="52"/>
      <c r="RAS15" s="52"/>
      <c r="RAT15" s="52"/>
      <c r="RAU15" s="52"/>
      <c r="RAV15" s="52"/>
      <c r="RAW15" s="52"/>
      <c r="RAX15" s="52"/>
      <c r="RAY15" s="52"/>
      <c r="RAZ15" s="52"/>
      <c r="RBA15" s="52"/>
      <c r="RBB15" s="52"/>
      <c r="RBC15" s="52"/>
      <c r="RBD15" s="52"/>
      <c r="RBE15" s="52"/>
      <c r="RBF15" s="52"/>
      <c r="RBG15" s="52"/>
      <c r="RBH15" s="52"/>
      <c r="RBI15" s="52"/>
      <c r="RBJ15" s="52"/>
      <c r="RBK15" s="52"/>
      <c r="RBL15" s="52"/>
      <c r="RBM15" s="52"/>
      <c r="RBN15" s="52"/>
      <c r="RBO15" s="52"/>
      <c r="RBP15" s="52"/>
      <c r="RBQ15" s="52"/>
      <c r="RBR15" s="52"/>
      <c r="RBS15" s="52"/>
      <c r="RBT15" s="52"/>
      <c r="RBU15" s="52"/>
      <c r="RBV15" s="52"/>
      <c r="RBW15" s="52"/>
      <c r="RBX15" s="52"/>
      <c r="RBY15" s="52"/>
      <c r="RBZ15" s="52"/>
      <c r="RCA15" s="52"/>
      <c r="RCB15" s="52"/>
      <c r="RCC15" s="52"/>
      <c r="RCD15" s="52"/>
      <c r="RCE15" s="52"/>
      <c r="RCF15" s="52"/>
      <c r="RCG15" s="52"/>
      <c r="RCH15" s="52"/>
      <c r="RCI15" s="52"/>
      <c r="RCJ15" s="52"/>
      <c r="RCK15" s="52"/>
      <c r="RCL15" s="52"/>
      <c r="RCM15" s="52"/>
      <c r="RCN15" s="52"/>
      <c r="RCO15" s="52"/>
      <c r="RCP15" s="52"/>
      <c r="RCQ15" s="52"/>
      <c r="RCR15" s="52"/>
      <c r="RCS15" s="52"/>
      <c r="RCT15" s="52"/>
      <c r="RCU15" s="52"/>
      <c r="RCV15" s="52"/>
      <c r="RCW15" s="52"/>
      <c r="RCX15" s="52"/>
      <c r="RCY15" s="52"/>
      <c r="RCZ15" s="52"/>
      <c r="RDA15" s="52"/>
      <c r="RDB15" s="52"/>
      <c r="RDC15" s="52"/>
      <c r="RDD15" s="52"/>
      <c r="RDE15" s="52"/>
      <c r="RDF15" s="52"/>
      <c r="RDG15" s="52"/>
      <c r="RDH15" s="52"/>
      <c r="RDI15" s="52"/>
      <c r="RDJ15" s="52"/>
      <c r="RDK15" s="52"/>
      <c r="RDL15" s="52"/>
      <c r="RDM15" s="52"/>
      <c r="RDN15" s="52"/>
      <c r="RDO15" s="52"/>
      <c r="RDP15" s="52"/>
      <c r="RDQ15" s="52"/>
      <c r="RDR15" s="52"/>
      <c r="RDS15" s="52"/>
      <c r="RDT15" s="52"/>
      <c r="RDU15" s="52"/>
      <c r="RDV15" s="52"/>
      <c r="RDW15" s="52"/>
      <c r="RDX15" s="52"/>
      <c r="RDY15" s="52"/>
      <c r="RDZ15" s="52"/>
      <c r="REA15" s="52"/>
      <c r="REB15" s="52"/>
      <c r="REC15" s="52"/>
      <c r="RED15" s="52"/>
      <c r="REE15" s="52"/>
      <c r="REF15" s="52"/>
      <c r="REG15" s="52"/>
      <c r="REH15" s="52"/>
      <c r="REI15" s="52"/>
      <c r="REJ15" s="52"/>
      <c r="REK15" s="52"/>
      <c r="REL15" s="52"/>
      <c r="REM15" s="52"/>
      <c r="REN15" s="52"/>
      <c r="REO15" s="52"/>
      <c r="REP15" s="52"/>
      <c r="REQ15" s="52"/>
      <c r="RER15" s="52"/>
      <c r="RES15" s="52"/>
      <c r="RET15" s="52"/>
      <c r="REU15" s="52"/>
      <c r="REV15" s="52"/>
      <c r="REW15" s="52"/>
      <c r="REX15" s="52"/>
      <c r="REY15" s="52"/>
      <c r="REZ15" s="52"/>
      <c r="RFA15" s="52"/>
      <c r="RFB15" s="52"/>
      <c r="RFC15" s="52"/>
      <c r="RFD15" s="52"/>
      <c r="RFE15" s="52"/>
      <c r="RFF15" s="52"/>
      <c r="RFG15" s="52"/>
      <c r="RFH15" s="52"/>
      <c r="RFI15" s="52"/>
      <c r="RFJ15" s="52"/>
      <c r="RFK15" s="52"/>
      <c r="RFL15" s="52"/>
      <c r="RFM15" s="52"/>
      <c r="RFN15" s="52"/>
      <c r="RFO15" s="52"/>
      <c r="RFP15" s="52"/>
      <c r="RFQ15" s="52"/>
      <c r="RFR15" s="52"/>
      <c r="RFS15" s="52"/>
      <c r="RFT15" s="52"/>
      <c r="RFU15" s="52"/>
      <c r="RFV15" s="52"/>
      <c r="RFW15" s="52"/>
      <c r="RFX15" s="52"/>
      <c r="RFY15" s="52"/>
      <c r="RFZ15" s="52"/>
      <c r="RGA15" s="52"/>
      <c r="RGB15" s="52"/>
      <c r="RGC15" s="52"/>
      <c r="RGD15" s="52"/>
      <c r="RGE15" s="52"/>
      <c r="RGF15" s="52"/>
      <c r="RGG15" s="52"/>
      <c r="RGH15" s="52"/>
      <c r="RGI15" s="52"/>
      <c r="RGJ15" s="52"/>
      <c r="RGK15" s="52"/>
      <c r="RGL15" s="52"/>
      <c r="RGM15" s="52"/>
      <c r="RGN15" s="52"/>
      <c r="RGO15" s="52"/>
      <c r="RGP15" s="52"/>
      <c r="RGQ15" s="52"/>
      <c r="RGR15" s="52"/>
      <c r="RGS15" s="52"/>
      <c r="RGT15" s="52"/>
      <c r="RGU15" s="52"/>
      <c r="RGV15" s="52"/>
      <c r="RGW15" s="52"/>
      <c r="RGX15" s="52"/>
      <c r="RGY15" s="52"/>
      <c r="RGZ15" s="52"/>
      <c r="RHA15" s="52"/>
      <c r="RHB15" s="52"/>
      <c r="RHC15" s="52"/>
      <c r="RHD15" s="52"/>
      <c r="RHE15" s="52"/>
      <c r="RHF15" s="52"/>
      <c r="RHG15" s="52"/>
      <c r="RHH15" s="52"/>
      <c r="RHI15" s="52"/>
      <c r="RHJ15" s="52"/>
      <c r="RHK15" s="52"/>
      <c r="RHL15" s="52"/>
      <c r="RHM15" s="52"/>
      <c r="RHN15" s="52"/>
      <c r="RHO15" s="52"/>
      <c r="RHP15" s="52"/>
      <c r="RHQ15" s="52"/>
      <c r="RHR15" s="52"/>
      <c r="RHS15" s="52"/>
      <c r="RHT15" s="52"/>
      <c r="RHU15" s="52"/>
      <c r="RHV15" s="52"/>
      <c r="RHW15" s="52"/>
      <c r="RHX15" s="52"/>
      <c r="RHY15" s="52"/>
      <c r="RHZ15" s="52"/>
      <c r="RIA15" s="52"/>
      <c r="RIB15" s="52"/>
      <c r="RIC15" s="52"/>
      <c r="RID15" s="52"/>
      <c r="RIE15" s="52"/>
      <c r="RIF15" s="52"/>
      <c r="RIG15" s="52"/>
      <c r="RIH15" s="52"/>
      <c r="RII15" s="52"/>
      <c r="RIJ15" s="52"/>
      <c r="RIK15" s="52"/>
      <c r="RIL15" s="52"/>
      <c r="RIM15" s="52"/>
      <c r="RIN15" s="52"/>
      <c r="RIO15" s="52"/>
      <c r="RIP15" s="52"/>
      <c r="RIQ15" s="52"/>
      <c r="RIR15" s="52"/>
      <c r="RIS15" s="52"/>
      <c r="RIT15" s="52"/>
      <c r="RIU15" s="52"/>
      <c r="RIV15" s="52"/>
      <c r="RIW15" s="52"/>
      <c r="RIX15" s="52"/>
      <c r="RIY15" s="52"/>
      <c r="RIZ15" s="52"/>
      <c r="RJA15" s="52"/>
      <c r="RJB15" s="52"/>
      <c r="RJC15" s="52"/>
      <c r="RJD15" s="52"/>
      <c r="RJE15" s="52"/>
      <c r="RJF15" s="52"/>
      <c r="RJG15" s="52"/>
      <c r="RJH15" s="52"/>
      <c r="RJI15" s="52"/>
      <c r="RJJ15" s="52"/>
      <c r="RJK15" s="52"/>
      <c r="RJL15" s="52"/>
      <c r="RJM15" s="52"/>
      <c r="RJN15" s="52"/>
      <c r="RJO15" s="52"/>
      <c r="RJP15" s="52"/>
      <c r="RJQ15" s="52"/>
      <c r="RJR15" s="52"/>
      <c r="RJS15" s="52"/>
      <c r="RJT15" s="52"/>
      <c r="RJU15" s="52"/>
      <c r="RJV15" s="52"/>
      <c r="RJW15" s="52"/>
      <c r="RJX15" s="52"/>
      <c r="RJY15" s="52"/>
      <c r="RJZ15" s="52"/>
      <c r="RKA15" s="52"/>
      <c r="RKB15" s="52"/>
      <c r="RKC15" s="52"/>
      <c r="RKD15" s="52"/>
      <c r="RKE15" s="52"/>
      <c r="RKF15" s="52"/>
      <c r="RKG15" s="52"/>
      <c r="RKH15" s="52"/>
      <c r="RKI15" s="52"/>
      <c r="RKJ15" s="52"/>
      <c r="RKK15" s="52"/>
      <c r="RKL15" s="52"/>
      <c r="RKM15" s="52"/>
      <c r="RKN15" s="52"/>
      <c r="RKO15" s="52"/>
      <c r="RKP15" s="52"/>
      <c r="RKQ15" s="52"/>
      <c r="RKR15" s="52"/>
      <c r="RKS15" s="52"/>
      <c r="RKT15" s="52"/>
      <c r="RKU15" s="52"/>
      <c r="RKV15" s="52"/>
      <c r="RKW15" s="52"/>
      <c r="RKX15" s="52"/>
      <c r="RKY15" s="52"/>
      <c r="RKZ15" s="52"/>
      <c r="RLA15" s="52"/>
      <c r="RLB15" s="52"/>
      <c r="RLC15" s="52"/>
      <c r="RLD15" s="52"/>
      <c r="RLE15" s="52"/>
      <c r="RLF15" s="52"/>
      <c r="RLG15" s="52"/>
      <c r="RLH15" s="52"/>
      <c r="RLI15" s="52"/>
      <c r="RLJ15" s="52"/>
      <c r="RLK15" s="52"/>
      <c r="RLL15" s="52"/>
      <c r="RLM15" s="52"/>
      <c r="RLN15" s="52"/>
      <c r="RLO15" s="52"/>
      <c r="RLP15" s="52"/>
      <c r="RLQ15" s="52"/>
      <c r="RLR15" s="52"/>
      <c r="RLS15" s="52"/>
      <c r="RLT15" s="52"/>
      <c r="RLU15" s="52"/>
      <c r="RLV15" s="52"/>
      <c r="RLW15" s="52"/>
      <c r="RLX15" s="52"/>
      <c r="RLY15" s="52"/>
      <c r="RLZ15" s="52"/>
      <c r="RMA15" s="52"/>
      <c r="RMB15" s="52"/>
      <c r="RMC15" s="52"/>
      <c r="RMD15" s="52"/>
      <c r="RME15" s="52"/>
      <c r="RMF15" s="52"/>
      <c r="RMG15" s="52"/>
      <c r="RMH15" s="52"/>
      <c r="RMI15" s="52"/>
      <c r="RMJ15" s="52"/>
      <c r="RMK15" s="52"/>
      <c r="RML15" s="52"/>
      <c r="RMM15" s="52"/>
      <c r="RMN15" s="52"/>
      <c r="RMO15" s="52"/>
      <c r="RMP15" s="52"/>
      <c r="RMQ15" s="52"/>
      <c r="RMR15" s="52"/>
      <c r="RMS15" s="52"/>
      <c r="RMT15" s="52"/>
      <c r="RMU15" s="52"/>
      <c r="RMV15" s="52"/>
      <c r="RMW15" s="52"/>
      <c r="RMX15" s="52"/>
      <c r="RMY15" s="52"/>
      <c r="RMZ15" s="52"/>
      <c r="RNA15" s="52"/>
      <c r="RNB15" s="52"/>
      <c r="RNC15" s="52"/>
      <c r="RND15" s="52"/>
      <c r="RNE15" s="52"/>
      <c r="RNF15" s="52"/>
      <c r="RNG15" s="52"/>
      <c r="RNH15" s="52"/>
      <c r="RNI15" s="52"/>
      <c r="RNJ15" s="52"/>
      <c r="RNK15" s="52"/>
      <c r="RNL15" s="52"/>
      <c r="RNM15" s="52"/>
      <c r="RNN15" s="52"/>
      <c r="RNO15" s="52"/>
      <c r="RNP15" s="52"/>
      <c r="RNQ15" s="52"/>
      <c r="RNR15" s="52"/>
      <c r="RNS15" s="52"/>
      <c r="RNT15" s="52"/>
      <c r="RNU15" s="52"/>
      <c r="RNV15" s="52"/>
      <c r="RNW15" s="52"/>
      <c r="RNX15" s="52"/>
      <c r="RNY15" s="52"/>
      <c r="RNZ15" s="52"/>
      <c r="ROA15" s="52"/>
      <c r="ROB15" s="52"/>
      <c r="ROC15" s="52"/>
      <c r="ROD15" s="52"/>
      <c r="ROE15" s="52"/>
      <c r="ROF15" s="52"/>
      <c r="ROG15" s="52"/>
      <c r="ROH15" s="52"/>
      <c r="ROI15" s="52"/>
      <c r="ROJ15" s="52"/>
      <c r="ROK15" s="52"/>
      <c r="ROL15" s="52"/>
      <c r="ROM15" s="52"/>
      <c r="RON15" s="52"/>
      <c r="ROO15" s="52"/>
      <c r="ROP15" s="52"/>
      <c r="ROQ15" s="52"/>
      <c r="ROR15" s="52"/>
      <c r="ROS15" s="52"/>
      <c r="ROT15" s="52"/>
      <c r="ROU15" s="52"/>
      <c r="ROV15" s="52"/>
      <c r="ROW15" s="52"/>
      <c r="ROX15" s="52"/>
      <c r="ROY15" s="52"/>
      <c r="ROZ15" s="52"/>
      <c r="RPA15" s="52"/>
      <c r="RPB15" s="52"/>
      <c r="RPC15" s="52"/>
      <c r="RPD15" s="52"/>
      <c r="RPE15" s="52"/>
      <c r="RPF15" s="52"/>
      <c r="RPG15" s="52"/>
      <c r="RPH15" s="52"/>
      <c r="RPI15" s="52"/>
      <c r="RPJ15" s="52"/>
      <c r="RPK15" s="52"/>
      <c r="RPL15" s="52"/>
      <c r="RPM15" s="52"/>
      <c r="RPN15" s="52"/>
      <c r="RPO15" s="52"/>
      <c r="RPP15" s="52"/>
      <c r="RPQ15" s="52"/>
      <c r="RPR15" s="52"/>
      <c r="RPS15" s="52"/>
      <c r="RPT15" s="52"/>
      <c r="RPU15" s="52"/>
      <c r="RPV15" s="52"/>
      <c r="RPW15" s="52"/>
      <c r="RPX15" s="52"/>
      <c r="RPY15" s="52"/>
      <c r="RPZ15" s="52"/>
      <c r="RQA15" s="52"/>
      <c r="RQB15" s="52"/>
      <c r="RQC15" s="52"/>
      <c r="RQD15" s="52"/>
      <c r="RQE15" s="52"/>
      <c r="RQF15" s="52"/>
      <c r="RQG15" s="52"/>
      <c r="RQH15" s="52"/>
      <c r="RQI15" s="52"/>
      <c r="RQJ15" s="52"/>
      <c r="RQK15" s="52"/>
      <c r="RQL15" s="52"/>
      <c r="RQM15" s="52"/>
      <c r="RQN15" s="52"/>
      <c r="RQO15" s="52"/>
      <c r="RQP15" s="52"/>
      <c r="RQQ15" s="52"/>
      <c r="RQR15" s="52"/>
      <c r="RQS15" s="52"/>
      <c r="RQT15" s="52"/>
      <c r="RQU15" s="52"/>
      <c r="RQV15" s="52"/>
      <c r="RQW15" s="52"/>
      <c r="RQX15" s="52"/>
      <c r="RQY15" s="52"/>
      <c r="RQZ15" s="52"/>
      <c r="RRA15" s="52"/>
      <c r="RRB15" s="52"/>
      <c r="RRC15" s="52"/>
      <c r="RRD15" s="52"/>
      <c r="RRE15" s="52"/>
      <c r="RRF15" s="52"/>
      <c r="RRG15" s="52"/>
      <c r="RRH15" s="52"/>
      <c r="RRI15" s="52"/>
      <c r="RRJ15" s="52"/>
      <c r="RRK15" s="52"/>
      <c r="RRL15" s="52"/>
      <c r="RRM15" s="52"/>
      <c r="RRN15" s="52"/>
      <c r="RRO15" s="52"/>
      <c r="RRP15" s="52"/>
      <c r="RRQ15" s="52"/>
      <c r="RRR15" s="52"/>
      <c r="RRS15" s="52"/>
      <c r="RRT15" s="52"/>
      <c r="RRU15" s="52"/>
      <c r="RRV15" s="52"/>
      <c r="RRW15" s="52"/>
      <c r="RRX15" s="52"/>
      <c r="RRY15" s="52"/>
      <c r="RRZ15" s="52"/>
      <c r="RSA15" s="52"/>
      <c r="RSB15" s="52"/>
      <c r="RSC15" s="52"/>
      <c r="RSD15" s="52"/>
      <c r="RSE15" s="52"/>
      <c r="RSF15" s="52"/>
      <c r="RSG15" s="52"/>
      <c r="RSH15" s="52"/>
      <c r="RSI15" s="52"/>
      <c r="RSJ15" s="52"/>
      <c r="RSK15" s="52"/>
      <c r="RSL15" s="52"/>
      <c r="RSM15" s="52"/>
      <c r="RSN15" s="52"/>
      <c r="RSO15" s="52"/>
      <c r="RSP15" s="52"/>
      <c r="RSQ15" s="52"/>
      <c r="RSR15" s="52"/>
      <c r="RSS15" s="52"/>
      <c r="RST15" s="52"/>
      <c r="RSU15" s="52"/>
      <c r="RSV15" s="52"/>
      <c r="RSW15" s="52"/>
      <c r="RSX15" s="52"/>
      <c r="RSY15" s="52"/>
      <c r="RSZ15" s="52"/>
      <c r="RTA15" s="52"/>
      <c r="RTB15" s="52"/>
      <c r="RTC15" s="52"/>
      <c r="RTD15" s="52"/>
      <c r="RTE15" s="52"/>
      <c r="RTF15" s="52"/>
      <c r="RTG15" s="52"/>
      <c r="RTH15" s="52"/>
      <c r="RTI15" s="52"/>
      <c r="RTJ15" s="52"/>
      <c r="RTK15" s="52"/>
      <c r="RTL15" s="52"/>
      <c r="RTM15" s="52"/>
      <c r="RTN15" s="52"/>
      <c r="RTO15" s="52"/>
      <c r="RTP15" s="52"/>
      <c r="RTQ15" s="52"/>
      <c r="RTR15" s="52"/>
      <c r="RTS15" s="52"/>
      <c r="RTT15" s="52"/>
      <c r="RTU15" s="52"/>
      <c r="RTV15" s="52"/>
      <c r="RTW15" s="52"/>
      <c r="RTX15" s="52"/>
      <c r="RTY15" s="52"/>
      <c r="RTZ15" s="52"/>
      <c r="RUA15" s="52"/>
      <c r="RUB15" s="52"/>
      <c r="RUC15" s="52"/>
      <c r="RUD15" s="52"/>
      <c r="RUE15" s="52"/>
      <c r="RUF15" s="52"/>
      <c r="RUG15" s="52"/>
      <c r="RUH15" s="52"/>
      <c r="RUI15" s="52"/>
      <c r="RUJ15" s="52"/>
      <c r="RUK15" s="52"/>
      <c r="RUL15" s="52"/>
      <c r="RUM15" s="52"/>
      <c r="RUN15" s="52"/>
      <c r="RUO15" s="52"/>
      <c r="RUP15" s="52"/>
      <c r="RUQ15" s="52"/>
      <c r="RUR15" s="52"/>
      <c r="RUS15" s="52"/>
      <c r="RUT15" s="52"/>
      <c r="RUU15" s="52"/>
      <c r="RUV15" s="52"/>
      <c r="RUW15" s="52"/>
      <c r="RUX15" s="52"/>
      <c r="RUY15" s="52"/>
      <c r="RUZ15" s="52"/>
      <c r="RVA15" s="52"/>
      <c r="RVB15" s="52"/>
      <c r="RVC15" s="52"/>
      <c r="RVD15" s="52"/>
      <c r="RVE15" s="52"/>
      <c r="RVF15" s="52"/>
      <c r="RVG15" s="52"/>
      <c r="RVH15" s="52"/>
      <c r="RVI15" s="52"/>
      <c r="RVJ15" s="52"/>
      <c r="RVK15" s="52"/>
      <c r="RVL15" s="52"/>
      <c r="RVM15" s="52"/>
      <c r="RVN15" s="52"/>
      <c r="RVO15" s="52"/>
      <c r="RVP15" s="52"/>
      <c r="RVQ15" s="52"/>
      <c r="RVR15" s="52"/>
      <c r="RVS15" s="52"/>
      <c r="RVT15" s="52"/>
      <c r="RVU15" s="52"/>
      <c r="RVV15" s="52"/>
      <c r="RVW15" s="52"/>
      <c r="RVX15" s="52"/>
      <c r="RVY15" s="52"/>
      <c r="RVZ15" s="52"/>
      <c r="RWA15" s="52"/>
      <c r="RWB15" s="52"/>
      <c r="RWC15" s="52"/>
      <c r="RWD15" s="52"/>
      <c r="RWE15" s="52"/>
      <c r="RWF15" s="52"/>
      <c r="RWG15" s="52"/>
      <c r="RWH15" s="52"/>
      <c r="RWI15" s="52"/>
      <c r="RWJ15" s="52"/>
      <c r="RWK15" s="52"/>
      <c r="RWL15" s="52"/>
      <c r="RWM15" s="52"/>
      <c r="RWN15" s="52"/>
      <c r="RWO15" s="52"/>
      <c r="RWP15" s="52"/>
      <c r="RWQ15" s="52"/>
      <c r="RWR15" s="52"/>
      <c r="RWS15" s="52"/>
      <c r="RWT15" s="52"/>
      <c r="RWU15" s="52"/>
      <c r="RWV15" s="52"/>
      <c r="RWW15" s="52"/>
      <c r="RWX15" s="52"/>
      <c r="RWY15" s="52"/>
      <c r="RWZ15" s="52"/>
      <c r="RXA15" s="52"/>
      <c r="RXB15" s="52"/>
      <c r="RXC15" s="52"/>
      <c r="RXD15" s="52"/>
      <c r="RXE15" s="52"/>
      <c r="RXF15" s="52"/>
      <c r="RXG15" s="52"/>
      <c r="RXH15" s="52"/>
      <c r="RXI15" s="52"/>
      <c r="RXJ15" s="52"/>
      <c r="RXK15" s="52"/>
      <c r="RXL15" s="52"/>
      <c r="RXM15" s="52"/>
      <c r="RXN15" s="52"/>
      <c r="RXO15" s="52"/>
      <c r="RXP15" s="52"/>
      <c r="RXQ15" s="52"/>
      <c r="RXR15" s="52"/>
      <c r="RXS15" s="52"/>
      <c r="RXT15" s="52"/>
      <c r="RXU15" s="52"/>
      <c r="RXV15" s="52"/>
      <c r="RXW15" s="52"/>
      <c r="RXX15" s="52"/>
      <c r="RXY15" s="52"/>
      <c r="RXZ15" s="52"/>
      <c r="RYA15" s="52"/>
      <c r="RYB15" s="52"/>
      <c r="RYC15" s="52"/>
      <c r="RYD15" s="52"/>
      <c r="RYE15" s="52"/>
      <c r="RYF15" s="52"/>
      <c r="RYG15" s="52"/>
      <c r="RYH15" s="52"/>
      <c r="RYI15" s="52"/>
      <c r="RYJ15" s="52"/>
      <c r="RYK15" s="52"/>
      <c r="RYL15" s="52"/>
      <c r="RYM15" s="52"/>
      <c r="RYN15" s="52"/>
      <c r="RYO15" s="52"/>
      <c r="RYP15" s="52"/>
      <c r="RYQ15" s="52"/>
      <c r="RYR15" s="52"/>
      <c r="RYS15" s="52"/>
      <c r="RYT15" s="52"/>
      <c r="RYU15" s="52"/>
      <c r="RYV15" s="52"/>
      <c r="RYW15" s="52"/>
      <c r="RYX15" s="52"/>
      <c r="RYY15" s="52"/>
      <c r="RYZ15" s="52"/>
      <c r="RZA15" s="52"/>
      <c r="RZB15" s="52"/>
      <c r="RZC15" s="52"/>
      <c r="RZD15" s="52"/>
      <c r="RZE15" s="52"/>
      <c r="RZF15" s="52"/>
      <c r="RZG15" s="52"/>
      <c r="RZH15" s="52"/>
      <c r="RZI15" s="52"/>
      <c r="RZJ15" s="52"/>
      <c r="RZK15" s="52"/>
      <c r="RZL15" s="52"/>
      <c r="RZM15" s="52"/>
      <c r="RZN15" s="52"/>
      <c r="RZO15" s="52"/>
      <c r="RZP15" s="52"/>
      <c r="RZQ15" s="52"/>
      <c r="RZR15" s="52"/>
      <c r="RZS15" s="52"/>
      <c r="RZT15" s="52"/>
      <c r="RZU15" s="52"/>
      <c r="RZV15" s="52"/>
      <c r="RZW15" s="52"/>
      <c r="RZX15" s="52"/>
      <c r="RZY15" s="52"/>
      <c r="RZZ15" s="52"/>
      <c r="SAA15" s="52"/>
      <c r="SAB15" s="52"/>
      <c r="SAC15" s="52"/>
      <c r="SAD15" s="52"/>
      <c r="SAE15" s="52"/>
      <c r="SAF15" s="52"/>
      <c r="SAG15" s="52"/>
      <c r="SAH15" s="52"/>
      <c r="SAI15" s="52"/>
      <c r="SAJ15" s="52"/>
      <c r="SAK15" s="52"/>
      <c r="SAL15" s="52"/>
      <c r="SAM15" s="52"/>
      <c r="SAN15" s="52"/>
      <c r="SAO15" s="52"/>
      <c r="SAP15" s="52"/>
      <c r="SAQ15" s="52"/>
      <c r="SAR15" s="52"/>
      <c r="SAS15" s="52"/>
      <c r="SAT15" s="52"/>
      <c r="SAU15" s="52"/>
      <c r="SAV15" s="52"/>
      <c r="SAW15" s="52"/>
      <c r="SAX15" s="52"/>
      <c r="SAY15" s="52"/>
      <c r="SAZ15" s="52"/>
      <c r="SBA15" s="52"/>
      <c r="SBB15" s="52"/>
      <c r="SBC15" s="52"/>
      <c r="SBD15" s="52"/>
      <c r="SBE15" s="52"/>
      <c r="SBF15" s="52"/>
      <c r="SBG15" s="52"/>
      <c r="SBH15" s="52"/>
      <c r="SBI15" s="52"/>
      <c r="SBJ15" s="52"/>
      <c r="SBK15" s="52"/>
      <c r="SBL15" s="52"/>
      <c r="SBM15" s="52"/>
      <c r="SBN15" s="52"/>
      <c r="SBO15" s="52"/>
      <c r="SBP15" s="52"/>
      <c r="SBQ15" s="52"/>
      <c r="SBR15" s="52"/>
      <c r="SBS15" s="52"/>
      <c r="SBT15" s="52"/>
      <c r="SBU15" s="52"/>
      <c r="SBV15" s="52"/>
      <c r="SBW15" s="52"/>
      <c r="SBX15" s="52"/>
      <c r="SBY15" s="52"/>
      <c r="SBZ15" s="52"/>
      <c r="SCA15" s="52"/>
      <c r="SCB15" s="52"/>
      <c r="SCC15" s="52"/>
      <c r="SCD15" s="52"/>
      <c r="SCE15" s="52"/>
      <c r="SCF15" s="52"/>
      <c r="SCG15" s="52"/>
      <c r="SCH15" s="52"/>
      <c r="SCI15" s="52"/>
      <c r="SCJ15" s="52"/>
      <c r="SCK15" s="52"/>
      <c r="SCL15" s="52"/>
      <c r="SCM15" s="52"/>
      <c r="SCN15" s="52"/>
      <c r="SCO15" s="52"/>
      <c r="SCP15" s="52"/>
      <c r="SCQ15" s="52"/>
      <c r="SCR15" s="52"/>
      <c r="SCS15" s="52"/>
      <c r="SCT15" s="52"/>
      <c r="SCU15" s="52"/>
      <c r="SCV15" s="52"/>
      <c r="SCW15" s="52"/>
      <c r="SCX15" s="52"/>
      <c r="SCY15" s="52"/>
      <c r="SCZ15" s="52"/>
      <c r="SDA15" s="52"/>
      <c r="SDB15" s="52"/>
      <c r="SDC15" s="52"/>
      <c r="SDD15" s="52"/>
      <c r="SDE15" s="52"/>
      <c r="SDF15" s="52"/>
      <c r="SDG15" s="52"/>
      <c r="SDH15" s="52"/>
      <c r="SDI15" s="52"/>
      <c r="SDJ15" s="52"/>
      <c r="SDK15" s="52"/>
      <c r="SDL15" s="52"/>
      <c r="SDM15" s="52"/>
      <c r="SDN15" s="52"/>
      <c r="SDO15" s="52"/>
      <c r="SDP15" s="52"/>
      <c r="SDQ15" s="52"/>
      <c r="SDR15" s="52"/>
      <c r="SDS15" s="52"/>
      <c r="SDT15" s="52"/>
      <c r="SDU15" s="52"/>
      <c r="SDV15" s="52"/>
      <c r="SDW15" s="52"/>
      <c r="SDX15" s="52"/>
      <c r="SDY15" s="52"/>
      <c r="SDZ15" s="52"/>
      <c r="SEA15" s="52"/>
      <c r="SEB15" s="52"/>
      <c r="SEC15" s="52"/>
      <c r="SED15" s="52"/>
      <c r="SEE15" s="52"/>
      <c r="SEF15" s="52"/>
      <c r="SEG15" s="52"/>
      <c r="SEH15" s="52"/>
      <c r="SEI15" s="52"/>
      <c r="SEJ15" s="52"/>
      <c r="SEK15" s="52"/>
      <c r="SEL15" s="52"/>
      <c r="SEM15" s="52"/>
      <c r="SEN15" s="52"/>
      <c r="SEO15" s="52"/>
      <c r="SEP15" s="52"/>
      <c r="SEQ15" s="52"/>
      <c r="SER15" s="52"/>
      <c r="SES15" s="52"/>
      <c r="SET15" s="52"/>
      <c r="SEU15" s="52"/>
      <c r="SEV15" s="52"/>
      <c r="SEW15" s="52"/>
      <c r="SEX15" s="52"/>
      <c r="SEY15" s="52"/>
      <c r="SEZ15" s="52"/>
      <c r="SFA15" s="52"/>
      <c r="SFB15" s="52"/>
      <c r="SFC15" s="52"/>
      <c r="SFD15" s="52"/>
      <c r="SFE15" s="52"/>
      <c r="SFF15" s="52"/>
      <c r="SFG15" s="52"/>
      <c r="SFH15" s="52"/>
      <c r="SFI15" s="52"/>
      <c r="SFJ15" s="52"/>
      <c r="SFK15" s="52"/>
      <c r="SFL15" s="52"/>
      <c r="SFM15" s="52"/>
      <c r="SFN15" s="52"/>
      <c r="SFO15" s="52"/>
      <c r="SFP15" s="52"/>
      <c r="SFQ15" s="52"/>
      <c r="SFR15" s="52"/>
      <c r="SFS15" s="52"/>
      <c r="SFT15" s="52"/>
      <c r="SFU15" s="52"/>
      <c r="SFV15" s="52"/>
      <c r="SFW15" s="52"/>
      <c r="SFX15" s="52"/>
      <c r="SFY15" s="52"/>
      <c r="SFZ15" s="52"/>
      <c r="SGA15" s="52"/>
      <c r="SGB15" s="52"/>
      <c r="SGC15" s="52"/>
      <c r="SGD15" s="52"/>
      <c r="SGE15" s="52"/>
      <c r="SGF15" s="52"/>
      <c r="SGG15" s="52"/>
      <c r="SGH15" s="52"/>
      <c r="SGI15" s="52"/>
      <c r="SGJ15" s="52"/>
      <c r="SGK15" s="52"/>
      <c r="SGL15" s="52"/>
      <c r="SGM15" s="52"/>
      <c r="SGN15" s="52"/>
      <c r="SGO15" s="52"/>
      <c r="SGP15" s="52"/>
      <c r="SGQ15" s="52"/>
      <c r="SGR15" s="52"/>
      <c r="SGS15" s="52"/>
      <c r="SGT15" s="52"/>
      <c r="SGU15" s="52"/>
      <c r="SGV15" s="52"/>
      <c r="SGW15" s="52"/>
      <c r="SGX15" s="52"/>
      <c r="SGY15" s="52"/>
      <c r="SGZ15" s="52"/>
      <c r="SHA15" s="52"/>
      <c r="SHB15" s="52"/>
      <c r="SHC15" s="52"/>
      <c r="SHD15" s="52"/>
      <c r="SHE15" s="52"/>
      <c r="SHF15" s="52"/>
      <c r="SHG15" s="52"/>
      <c r="SHH15" s="52"/>
      <c r="SHI15" s="52"/>
      <c r="SHJ15" s="52"/>
      <c r="SHK15" s="52"/>
      <c r="SHL15" s="52"/>
      <c r="SHM15" s="52"/>
      <c r="SHN15" s="52"/>
      <c r="SHO15" s="52"/>
      <c r="SHP15" s="52"/>
      <c r="SHQ15" s="52"/>
      <c r="SHR15" s="52"/>
      <c r="SHS15" s="52"/>
      <c r="SHT15" s="52"/>
      <c r="SHU15" s="52"/>
      <c r="SHV15" s="52"/>
      <c r="SHW15" s="52"/>
      <c r="SHX15" s="52"/>
      <c r="SHY15" s="52"/>
      <c r="SHZ15" s="52"/>
      <c r="SIA15" s="52"/>
      <c r="SIB15" s="52"/>
      <c r="SIC15" s="52"/>
      <c r="SID15" s="52"/>
      <c r="SIE15" s="52"/>
      <c r="SIF15" s="52"/>
      <c r="SIG15" s="52"/>
      <c r="SIH15" s="52"/>
      <c r="SII15" s="52"/>
      <c r="SIJ15" s="52"/>
      <c r="SIK15" s="52"/>
      <c r="SIL15" s="52"/>
      <c r="SIM15" s="52"/>
      <c r="SIN15" s="52"/>
      <c r="SIO15" s="52"/>
      <c r="SIP15" s="52"/>
      <c r="SIQ15" s="52"/>
      <c r="SIR15" s="52"/>
      <c r="SIS15" s="52"/>
      <c r="SIT15" s="52"/>
      <c r="SIU15" s="52"/>
      <c r="SIV15" s="52"/>
      <c r="SIW15" s="52"/>
      <c r="SIX15" s="52"/>
      <c r="SIY15" s="52"/>
      <c r="SIZ15" s="52"/>
      <c r="SJA15" s="52"/>
      <c r="SJB15" s="52"/>
      <c r="SJC15" s="52"/>
      <c r="SJD15" s="52"/>
      <c r="SJE15" s="52"/>
      <c r="SJF15" s="52"/>
      <c r="SJG15" s="52"/>
      <c r="SJH15" s="52"/>
      <c r="SJI15" s="52"/>
      <c r="SJJ15" s="52"/>
      <c r="SJK15" s="52"/>
      <c r="SJL15" s="52"/>
      <c r="SJM15" s="52"/>
      <c r="SJN15" s="52"/>
      <c r="SJO15" s="52"/>
      <c r="SJP15" s="52"/>
      <c r="SJQ15" s="52"/>
      <c r="SJR15" s="52"/>
      <c r="SJS15" s="52"/>
      <c r="SJT15" s="52"/>
      <c r="SJU15" s="52"/>
      <c r="SJV15" s="52"/>
      <c r="SJW15" s="52"/>
      <c r="SJX15" s="52"/>
      <c r="SJY15" s="52"/>
      <c r="SJZ15" s="52"/>
      <c r="SKA15" s="52"/>
      <c r="SKB15" s="52"/>
      <c r="SKC15" s="52"/>
      <c r="SKD15" s="52"/>
      <c r="SKE15" s="52"/>
      <c r="SKF15" s="52"/>
      <c r="SKG15" s="52"/>
      <c r="SKH15" s="52"/>
      <c r="SKI15" s="52"/>
      <c r="SKJ15" s="52"/>
      <c r="SKK15" s="52"/>
      <c r="SKL15" s="52"/>
      <c r="SKM15" s="52"/>
      <c r="SKN15" s="52"/>
      <c r="SKO15" s="52"/>
      <c r="SKP15" s="52"/>
      <c r="SKQ15" s="52"/>
      <c r="SKR15" s="52"/>
      <c r="SKS15" s="52"/>
      <c r="SKT15" s="52"/>
      <c r="SKU15" s="52"/>
      <c r="SKV15" s="52"/>
      <c r="SKW15" s="52"/>
      <c r="SKX15" s="52"/>
      <c r="SKY15" s="52"/>
      <c r="SKZ15" s="52"/>
      <c r="SLA15" s="52"/>
      <c r="SLB15" s="52"/>
      <c r="SLC15" s="52"/>
      <c r="SLD15" s="52"/>
      <c r="SLE15" s="52"/>
      <c r="SLF15" s="52"/>
      <c r="SLG15" s="52"/>
      <c r="SLH15" s="52"/>
      <c r="SLI15" s="52"/>
      <c r="SLJ15" s="52"/>
      <c r="SLK15" s="52"/>
      <c r="SLL15" s="52"/>
      <c r="SLM15" s="52"/>
      <c r="SLN15" s="52"/>
      <c r="SLO15" s="52"/>
      <c r="SLP15" s="52"/>
      <c r="SLQ15" s="52"/>
      <c r="SLR15" s="52"/>
      <c r="SLS15" s="52"/>
      <c r="SLT15" s="52"/>
      <c r="SLU15" s="52"/>
      <c r="SLV15" s="52"/>
      <c r="SLW15" s="52"/>
      <c r="SLX15" s="52"/>
      <c r="SLY15" s="52"/>
      <c r="SLZ15" s="52"/>
      <c r="SMA15" s="52"/>
      <c r="SMB15" s="52"/>
      <c r="SMC15" s="52"/>
      <c r="SMD15" s="52"/>
      <c r="SME15" s="52"/>
      <c r="SMF15" s="52"/>
      <c r="SMG15" s="52"/>
      <c r="SMH15" s="52"/>
      <c r="SMI15" s="52"/>
      <c r="SMJ15" s="52"/>
      <c r="SMK15" s="52"/>
      <c r="SML15" s="52"/>
      <c r="SMM15" s="52"/>
      <c r="SMN15" s="52"/>
      <c r="SMO15" s="52"/>
      <c r="SMP15" s="52"/>
      <c r="SMQ15" s="52"/>
      <c r="SMR15" s="52"/>
      <c r="SMS15" s="52"/>
      <c r="SMT15" s="52"/>
      <c r="SMU15" s="52"/>
      <c r="SMV15" s="52"/>
      <c r="SMW15" s="52"/>
      <c r="SMX15" s="52"/>
      <c r="SMY15" s="52"/>
      <c r="SMZ15" s="52"/>
      <c r="SNA15" s="52"/>
      <c r="SNB15" s="52"/>
      <c r="SNC15" s="52"/>
      <c r="SND15" s="52"/>
      <c r="SNE15" s="52"/>
      <c r="SNF15" s="52"/>
      <c r="SNG15" s="52"/>
      <c r="SNH15" s="52"/>
      <c r="SNI15" s="52"/>
      <c r="SNJ15" s="52"/>
      <c r="SNK15" s="52"/>
      <c r="SNL15" s="52"/>
      <c r="SNM15" s="52"/>
      <c r="SNN15" s="52"/>
      <c r="SNO15" s="52"/>
      <c r="SNP15" s="52"/>
      <c r="SNQ15" s="52"/>
      <c r="SNR15" s="52"/>
      <c r="SNS15" s="52"/>
      <c r="SNT15" s="52"/>
      <c r="SNU15" s="52"/>
      <c r="SNV15" s="52"/>
      <c r="SNW15" s="52"/>
      <c r="SNX15" s="52"/>
      <c r="SNY15" s="52"/>
      <c r="SNZ15" s="52"/>
      <c r="SOA15" s="52"/>
      <c r="SOB15" s="52"/>
      <c r="SOC15" s="52"/>
      <c r="SOD15" s="52"/>
      <c r="SOE15" s="52"/>
      <c r="SOF15" s="52"/>
      <c r="SOG15" s="52"/>
      <c r="SOH15" s="52"/>
      <c r="SOI15" s="52"/>
      <c r="SOJ15" s="52"/>
      <c r="SOK15" s="52"/>
      <c r="SOL15" s="52"/>
      <c r="SOM15" s="52"/>
      <c r="SON15" s="52"/>
      <c r="SOO15" s="52"/>
      <c r="SOP15" s="52"/>
      <c r="SOQ15" s="52"/>
      <c r="SOR15" s="52"/>
      <c r="SOS15" s="52"/>
      <c r="SOT15" s="52"/>
      <c r="SOU15" s="52"/>
      <c r="SOV15" s="52"/>
      <c r="SOW15" s="52"/>
      <c r="SOX15" s="52"/>
      <c r="SOY15" s="52"/>
      <c r="SOZ15" s="52"/>
      <c r="SPA15" s="52"/>
      <c r="SPB15" s="52"/>
      <c r="SPC15" s="52"/>
      <c r="SPD15" s="52"/>
      <c r="SPE15" s="52"/>
      <c r="SPF15" s="52"/>
      <c r="SPG15" s="52"/>
      <c r="SPH15" s="52"/>
      <c r="SPI15" s="52"/>
      <c r="SPJ15" s="52"/>
      <c r="SPK15" s="52"/>
      <c r="SPL15" s="52"/>
      <c r="SPM15" s="52"/>
      <c r="SPN15" s="52"/>
      <c r="SPO15" s="52"/>
      <c r="SPP15" s="52"/>
      <c r="SPQ15" s="52"/>
      <c r="SPR15" s="52"/>
      <c r="SPS15" s="52"/>
      <c r="SPT15" s="52"/>
      <c r="SPU15" s="52"/>
      <c r="SPV15" s="52"/>
      <c r="SPW15" s="52"/>
      <c r="SPX15" s="52"/>
      <c r="SPY15" s="52"/>
      <c r="SPZ15" s="52"/>
      <c r="SQA15" s="52"/>
      <c r="SQB15" s="52"/>
      <c r="SQC15" s="52"/>
      <c r="SQD15" s="52"/>
      <c r="SQE15" s="52"/>
      <c r="SQF15" s="52"/>
      <c r="SQG15" s="52"/>
      <c r="SQH15" s="52"/>
      <c r="SQI15" s="52"/>
      <c r="SQJ15" s="52"/>
      <c r="SQK15" s="52"/>
      <c r="SQL15" s="52"/>
      <c r="SQM15" s="52"/>
      <c r="SQN15" s="52"/>
      <c r="SQO15" s="52"/>
      <c r="SQP15" s="52"/>
      <c r="SQQ15" s="52"/>
      <c r="SQR15" s="52"/>
      <c r="SQS15" s="52"/>
      <c r="SQT15" s="52"/>
      <c r="SQU15" s="52"/>
      <c r="SQV15" s="52"/>
      <c r="SQW15" s="52"/>
      <c r="SQX15" s="52"/>
      <c r="SQY15" s="52"/>
      <c r="SQZ15" s="52"/>
      <c r="SRA15" s="52"/>
      <c r="SRB15" s="52"/>
      <c r="SRC15" s="52"/>
      <c r="SRD15" s="52"/>
      <c r="SRE15" s="52"/>
      <c r="SRF15" s="52"/>
      <c r="SRG15" s="52"/>
      <c r="SRH15" s="52"/>
      <c r="SRI15" s="52"/>
      <c r="SRJ15" s="52"/>
      <c r="SRK15" s="52"/>
      <c r="SRL15" s="52"/>
      <c r="SRM15" s="52"/>
      <c r="SRN15" s="52"/>
      <c r="SRO15" s="52"/>
      <c r="SRP15" s="52"/>
      <c r="SRQ15" s="52"/>
      <c r="SRR15" s="52"/>
      <c r="SRS15" s="52"/>
      <c r="SRT15" s="52"/>
      <c r="SRU15" s="52"/>
      <c r="SRV15" s="52"/>
      <c r="SRW15" s="52"/>
      <c r="SRX15" s="52"/>
      <c r="SRY15" s="52"/>
      <c r="SRZ15" s="52"/>
      <c r="SSA15" s="52"/>
      <c r="SSB15" s="52"/>
      <c r="SSC15" s="52"/>
      <c r="SSD15" s="52"/>
      <c r="SSE15" s="52"/>
      <c r="SSF15" s="52"/>
      <c r="SSG15" s="52"/>
      <c r="SSH15" s="52"/>
      <c r="SSI15" s="52"/>
      <c r="SSJ15" s="52"/>
      <c r="SSK15" s="52"/>
      <c r="SSL15" s="52"/>
      <c r="SSM15" s="52"/>
      <c r="SSN15" s="52"/>
      <c r="SSO15" s="52"/>
      <c r="SSP15" s="52"/>
      <c r="SSQ15" s="52"/>
      <c r="SSR15" s="52"/>
      <c r="SSS15" s="52"/>
      <c r="SST15" s="52"/>
      <c r="SSU15" s="52"/>
      <c r="SSV15" s="52"/>
      <c r="SSW15" s="52"/>
      <c r="SSX15" s="52"/>
      <c r="SSY15" s="52"/>
      <c r="SSZ15" s="52"/>
      <c r="STA15" s="52"/>
      <c r="STB15" s="52"/>
      <c r="STC15" s="52"/>
      <c r="STD15" s="52"/>
      <c r="STE15" s="52"/>
      <c r="STF15" s="52"/>
      <c r="STG15" s="52"/>
      <c r="STH15" s="52"/>
      <c r="STI15" s="52"/>
      <c r="STJ15" s="52"/>
      <c r="STK15" s="52"/>
      <c r="STL15" s="52"/>
      <c r="STM15" s="52"/>
      <c r="STN15" s="52"/>
      <c r="STO15" s="52"/>
      <c r="STP15" s="52"/>
      <c r="STQ15" s="52"/>
      <c r="STR15" s="52"/>
      <c r="STS15" s="52"/>
      <c r="STT15" s="52"/>
      <c r="STU15" s="52"/>
      <c r="STV15" s="52"/>
      <c r="STW15" s="52"/>
      <c r="STX15" s="52"/>
      <c r="STY15" s="52"/>
      <c r="STZ15" s="52"/>
      <c r="SUA15" s="52"/>
      <c r="SUB15" s="52"/>
      <c r="SUC15" s="52"/>
      <c r="SUD15" s="52"/>
      <c r="SUE15" s="52"/>
      <c r="SUF15" s="52"/>
      <c r="SUG15" s="52"/>
      <c r="SUH15" s="52"/>
      <c r="SUI15" s="52"/>
      <c r="SUJ15" s="52"/>
      <c r="SUK15" s="52"/>
      <c r="SUL15" s="52"/>
      <c r="SUM15" s="52"/>
      <c r="SUN15" s="52"/>
      <c r="SUO15" s="52"/>
      <c r="SUP15" s="52"/>
      <c r="SUQ15" s="52"/>
      <c r="SUR15" s="52"/>
      <c r="SUS15" s="52"/>
      <c r="SUT15" s="52"/>
      <c r="SUU15" s="52"/>
      <c r="SUV15" s="52"/>
      <c r="SUW15" s="52"/>
      <c r="SUX15" s="52"/>
      <c r="SUY15" s="52"/>
      <c r="SUZ15" s="52"/>
      <c r="SVA15" s="52"/>
      <c r="SVB15" s="52"/>
      <c r="SVC15" s="52"/>
      <c r="SVD15" s="52"/>
      <c r="SVE15" s="52"/>
      <c r="SVF15" s="52"/>
      <c r="SVG15" s="52"/>
      <c r="SVH15" s="52"/>
      <c r="SVI15" s="52"/>
      <c r="SVJ15" s="52"/>
      <c r="SVK15" s="52"/>
      <c r="SVL15" s="52"/>
      <c r="SVM15" s="52"/>
      <c r="SVN15" s="52"/>
      <c r="SVO15" s="52"/>
      <c r="SVP15" s="52"/>
      <c r="SVQ15" s="52"/>
      <c r="SVR15" s="52"/>
      <c r="SVS15" s="52"/>
      <c r="SVT15" s="52"/>
      <c r="SVU15" s="52"/>
      <c r="SVV15" s="52"/>
      <c r="SVW15" s="52"/>
      <c r="SVX15" s="52"/>
      <c r="SVY15" s="52"/>
      <c r="SVZ15" s="52"/>
      <c r="SWA15" s="52"/>
      <c r="SWB15" s="52"/>
      <c r="SWC15" s="52"/>
      <c r="SWD15" s="52"/>
      <c r="SWE15" s="52"/>
      <c r="SWF15" s="52"/>
      <c r="SWG15" s="52"/>
      <c r="SWH15" s="52"/>
      <c r="SWI15" s="52"/>
      <c r="SWJ15" s="52"/>
      <c r="SWK15" s="52"/>
      <c r="SWL15" s="52"/>
      <c r="SWM15" s="52"/>
      <c r="SWN15" s="52"/>
      <c r="SWO15" s="52"/>
      <c r="SWP15" s="52"/>
      <c r="SWQ15" s="52"/>
      <c r="SWR15" s="52"/>
      <c r="SWS15" s="52"/>
      <c r="SWT15" s="52"/>
      <c r="SWU15" s="52"/>
      <c r="SWV15" s="52"/>
      <c r="SWW15" s="52"/>
      <c r="SWX15" s="52"/>
      <c r="SWY15" s="52"/>
      <c r="SWZ15" s="52"/>
      <c r="SXA15" s="52"/>
      <c r="SXB15" s="52"/>
      <c r="SXC15" s="52"/>
      <c r="SXD15" s="52"/>
      <c r="SXE15" s="52"/>
      <c r="SXF15" s="52"/>
      <c r="SXG15" s="52"/>
      <c r="SXH15" s="52"/>
      <c r="SXI15" s="52"/>
      <c r="SXJ15" s="52"/>
      <c r="SXK15" s="52"/>
      <c r="SXL15" s="52"/>
      <c r="SXM15" s="52"/>
      <c r="SXN15" s="52"/>
      <c r="SXO15" s="52"/>
      <c r="SXP15" s="52"/>
      <c r="SXQ15" s="52"/>
      <c r="SXR15" s="52"/>
      <c r="SXS15" s="52"/>
      <c r="SXT15" s="52"/>
      <c r="SXU15" s="52"/>
      <c r="SXV15" s="52"/>
      <c r="SXW15" s="52"/>
      <c r="SXX15" s="52"/>
      <c r="SXY15" s="52"/>
      <c r="SXZ15" s="52"/>
      <c r="SYA15" s="52"/>
      <c r="SYB15" s="52"/>
      <c r="SYC15" s="52"/>
      <c r="SYD15" s="52"/>
      <c r="SYE15" s="52"/>
      <c r="SYF15" s="52"/>
      <c r="SYG15" s="52"/>
      <c r="SYH15" s="52"/>
      <c r="SYI15" s="52"/>
      <c r="SYJ15" s="52"/>
      <c r="SYK15" s="52"/>
      <c r="SYL15" s="52"/>
      <c r="SYM15" s="52"/>
      <c r="SYN15" s="52"/>
      <c r="SYO15" s="52"/>
      <c r="SYP15" s="52"/>
      <c r="SYQ15" s="52"/>
      <c r="SYR15" s="52"/>
      <c r="SYS15" s="52"/>
      <c r="SYT15" s="52"/>
      <c r="SYU15" s="52"/>
      <c r="SYV15" s="52"/>
      <c r="SYW15" s="52"/>
      <c r="SYX15" s="52"/>
      <c r="SYY15" s="52"/>
      <c r="SYZ15" s="52"/>
      <c r="SZA15" s="52"/>
      <c r="SZB15" s="52"/>
      <c r="SZC15" s="52"/>
      <c r="SZD15" s="52"/>
      <c r="SZE15" s="52"/>
      <c r="SZF15" s="52"/>
      <c r="SZG15" s="52"/>
      <c r="SZH15" s="52"/>
      <c r="SZI15" s="52"/>
      <c r="SZJ15" s="52"/>
      <c r="SZK15" s="52"/>
      <c r="SZL15" s="52"/>
      <c r="SZM15" s="52"/>
      <c r="SZN15" s="52"/>
      <c r="SZO15" s="52"/>
      <c r="SZP15" s="52"/>
      <c r="SZQ15" s="52"/>
      <c r="SZR15" s="52"/>
      <c r="SZS15" s="52"/>
      <c r="SZT15" s="52"/>
      <c r="SZU15" s="52"/>
      <c r="SZV15" s="52"/>
      <c r="SZW15" s="52"/>
      <c r="SZX15" s="52"/>
      <c r="SZY15" s="52"/>
      <c r="SZZ15" s="52"/>
      <c r="TAA15" s="52"/>
      <c r="TAB15" s="52"/>
      <c r="TAC15" s="52"/>
      <c r="TAD15" s="52"/>
      <c r="TAE15" s="52"/>
      <c r="TAF15" s="52"/>
      <c r="TAG15" s="52"/>
      <c r="TAH15" s="52"/>
      <c r="TAI15" s="52"/>
      <c r="TAJ15" s="52"/>
      <c r="TAK15" s="52"/>
      <c r="TAL15" s="52"/>
      <c r="TAM15" s="52"/>
      <c r="TAN15" s="52"/>
      <c r="TAO15" s="52"/>
      <c r="TAP15" s="52"/>
      <c r="TAQ15" s="52"/>
      <c r="TAR15" s="52"/>
      <c r="TAS15" s="52"/>
      <c r="TAT15" s="52"/>
      <c r="TAU15" s="52"/>
      <c r="TAV15" s="52"/>
      <c r="TAW15" s="52"/>
      <c r="TAX15" s="52"/>
      <c r="TAY15" s="52"/>
      <c r="TAZ15" s="52"/>
      <c r="TBA15" s="52"/>
      <c r="TBB15" s="52"/>
      <c r="TBC15" s="52"/>
      <c r="TBD15" s="52"/>
      <c r="TBE15" s="52"/>
      <c r="TBF15" s="52"/>
      <c r="TBG15" s="52"/>
      <c r="TBH15" s="52"/>
      <c r="TBI15" s="52"/>
      <c r="TBJ15" s="52"/>
      <c r="TBK15" s="52"/>
      <c r="TBL15" s="52"/>
      <c r="TBM15" s="52"/>
      <c r="TBN15" s="52"/>
      <c r="TBO15" s="52"/>
      <c r="TBP15" s="52"/>
      <c r="TBQ15" s="52"/>
      <c r="TBR15" s="52"/>
      <c r="TBS15" s="52"/>
      <c r="TBT15" s="52"/>
      <c r="TBU15" s="52"/>
      <c r="TBV15" s="52"/>
      <c r="TBW15" s="52"/>
      <c r="TBX15" s="52"/>
      <c r="TBY15" s="52"/>
      <c r="TBZ15" s="52"/>
      <c r="TCA15" s="52"/>
      <c r="TCB15" s="52"/>
      <c r="TCC15" s="52"/>
      <c r="TCD15" s="52"/>
      <c r="TCE15" s="52"/>
      <c r="TCF15" s="52"/>
      <c r="TCG15" s="52"/>
      <c r="TCH15" s="52"/>
      <c r="TCI15" s="52"/>
      <c r="TCJ15" s="52"/>
      <c r="TCK15" s="52"/>
      <c r="TCL15" s="52"/>
      <c r="TCM15" s="52"/>
      <c r="TCN15" s="52"/>
      <c r="TCO15" s="52"/>
      <c r="TCP15" s="52"/>
      <c r="TCQ15" s="52"/>
      <c r="TCR15" s="52"/>
      <c r="TCS15" s="52"/>
      <c r="TCT15" s="52"/>
      <c r="TCU15" s="52"/>
      <c r="TCV15" s="52"/>
      <c r="TCW15" s="52"/>
      <c r="TCX15" s="52"/>
      <c r="TCY15" s="52"/>
      <c r="TCZ15" s="52"/>
      <c r="TDA15" s="52"/>
      <c r="TDB15" s="52"/>
      <c r="TDC15" s="52"/>
      <c r="TDD15" s="52"/>
      <c r="TDE15" s="52"/>
      <c r="TDF15" s="52"/>
      <c r="TDG15" s="52"/>
      <c r="TDH15" s="52"/>
      <c r="TDI15" s="52"/>
      <c r="TDJ15" s="52"/>
      <c r="TDK15" s="52"/>
      <c r="TDL15" s="52"/>
      <c r="TDM15" s="52"/>
      <c r="TDN15" s="52"/>
      <c r="TDO15" s="52"/>
      <c r="TDP15" s="52"/>
      <c r="TDQ15" s="52"/>
      <c r="TDR15" s="52"/>
      <c r="TDS15" s="52"/>
      <c r="TDT15" s="52"/>
      <c r="TDU15" s="52"/>
      <c r="TDV15" s="52"/>
      <c r="TDW15" s="52"/>
      <c r="TDX15" s="52"/>
      <c r="TDY15" s="52"/>
      <c r="TDZ15" s="52"/>
      <c r="TEA15" s="52"/>
      <c r="TEB15" s="52"/>
      <c r="TEC15" s="52"/>
      <c r="TED15" s="52"/>
      <c r="TEE15" s="52"/>
      <c r="TEF15" s="52"/>
      <c r="TEG15" s="52"/>
      <c r="TEH15" s="52"/>
      <c r="TEI15" s="52"/>
      <c r="TEJ15" s="52"/>
      <c r="TEK15" s="52"/>
      <c r="TEL15" s="52"/>
      <c r="TEM15" s="52"/>
      <c r="TEN15" s="52"/>
      <c r="TEO15" s="52"/>
      <c r="TEP15" s="52"/>
      <c r="TEQ15" s="52"/>
      <c r="TER15" s="52"/>
      <c r="TES15" s="52"/>
      <c r="TET15" s="52"/>
      <c r="TEU15" s="52"/>
      <c r="TEV15" s="52"/>
      <c r="TEW15" s="52"/>
      <c r="TEX15" s="52"/>
      <c r="TEY15" s="52"/>
      <c r="TEZ15" s="52"/>
      <c r="TFA15" s="52"/>
      <c r="TFB15" s="52"/>
      <c r="TFC15" s="52"/>
      <c r="TFD15" s="52"/>
      <c r="TFE15" s="52"/>
      <c r="TFF15" s="52"/>
      <c r="TFG15" s="52"/>
      <c r="TFH15" s="52"/>
      <c r="TFI15" s="52"/>
      <c r="TFJ15" s="52"/>
      <c r="TFK15" s="52"/>
      <c r="TFL15" s="52"/>
      <c r="TFM15" s="52"/>
      <c r="TFN15" s="52"/>
      <c r="TFO15" s="52"/>
      <c r="TFP15" s="52"/>
      <c r="TFQ15" s="52"/>
      <c r="TFR15" s="52"/>
      <c r="TFS15" s="52"/>
      <c r="TFT15" s="52"/>
      <c r="TFU15" s="52"/>
      <c r="TFV15" s="52"/>
      <c r="TFW15" s="52"/>
      <c r="TFX15" s="52"/>
      <c r="TFY15" s="52"/>
      <c r="TFZ15" s="52"/>
      <c r="TGA15" s="52"/>
      <c r="TGB15" s="52"/>
      <c r="TGC15" s="52"/>
      <c r="TGD15" s="52"/>
      <c r="TGE15" s="52"/>
      <c r="TGF15" s="52"/>
      <c r="TGG15" s="52"/>
      <c r="TGH15" s="52"/>
      <c r="TGI15" s="52"/>
      <c r="TGJ15" s="52"/>
      <c r="TGK15" s="52"/>
      <c r="TGL15" s="52"/>
      <c r="TGM15" s="52"/>
      <c r="TGN15" s="52"/>
      <c r="TGO15" s="52"/>
      <c r="TGP15" s="52"/>
      <c r="TGQ15" s="52"/>
      <c r="TGR15" s="52"/>
      <c r="TGS15" s="52"/>
      <c r="TGT15" s="52"/>
      <c r="TGU15" s="52"/>
      <c r="TGV15" s="52"/>
      <c r="TGW15" s="52"/>
      <c r="TGX15" s="52"/>
      <c r="TGY15" s="52"/>
      <c r="TGZ15" s="52"/>
      <c r="THA15" s="52"/>
      <c r="THB15" s="52"/>
      <c r="THC15" s="52"/>
      <c r="THD15" s="52"/>
      <c r="THE15" s="52"/>
      <c r="THF15" s="52"/>
      <c r="THG15" s="52"/>
      <c r="THH15" s="52"/>
      <c r="THI15" s="52"/>
      <c r="THJ15" s="52"/>
      <c r="THK15" s="52"/>
      <c r="THL15" s="52"/>
      <c r="THM15" s="52"/>
      <c r="THN15" s="52"/>
      <c r="THO15" s="52"/>
      <c r="THP15" s="52"/>
      <c r="THQ15" s="52"/>
      <c r="THR15" s="52"/>
      <c r="THS15" s="52"/>
      <c r="THT15" s="52"/>
      <c r="THU15" s="52"/>
      <c r="THV15" s="52"/>
      <c r="THW15" s="52"/>
      <c r="THX15" s="52"/>
      <c r="THY15" s="52"/>
      <c r="THZ15" s="52"/>
      <c r="TIA15" s="52"/>
      <c r="TIB15" s="52"/>
      <c r="TIC15" s="52"/>
      <c r="TID15" s="52"/>
      <c r="TIE15" s="52"/>
      <c r="TIF15" s="52"/>
      <c r="TIG15" s="52"/>
      <c r="TIH15" s="52"/>
      <c r="TII15" s="52"/>
      <c r="TIJ15" s="52"/>
      <c r="TIK15" s="52"/>
      <c r="TIL15" s="52"/>
      <c r="TIM15" s="52"/>
      <c r="TIN15" s="52"/>
      <c r="TIO15" s="52"/>
      <c r="TIP15" s="52"/>
      <c r="TIQ15" s="52"/>
      <c r="TIR15" s="52"/>
      <c r="TIS15" s="52"/>
      <c r="TIT15" s="52"/>
      <c r="TIU15" s="52"/>
      <c r="TIV15" s="52"/>
      <c r="TIW15" s="52"/>
      <c r="TIX15" s="52"/>
      <c r="TIY15" s="52"/>
      <c r="TIZ15" s="52"/>
      <c r="TJA15" s="52"/>
      <c r="TJB15" s="52"/>
      <c r="TJC15" s="52"/>
      <c r="TJD15" s="52"/>
      <c r="TJE15" s="52"/>
      <c r="TJF15" s="52"/>
      <c r="TJG15" s="52"/>
      <c r="TJH15" s="52"/>
      <c r="TJI15" s="52"/>
      <c r="TJJ15" s="52"/>
      <c r="TJK15" s="52"/>
      <c r="TJL15" s="52"/>
      <c r="TJM15" s="52"/>
      <c r="TJN15" s="52"/>
      <c r="TJO15" s="52"/>
      <c r="TJP15" s="52"/>
      <c r="TJQ15" s="52"/>
      <c r="TJR15" s="52"/>
      <c r="TJS15" s="52"/>
      <c r="TJT15" s="52"/>
      <c r="TJU15" s="52"/>
      <c r="TJV15" s="52"/>
      <c r="TJW15" s="52"/>
      <c r="TJX15" s="52"/>
      <c r="TJY15" s="52"/>
      <c r="TJZ15" s="52"/>
      <c r="TKA15" s="52"/>
      <c r="TKB15" s="52"/>
      <c r="TKC15" s="52"/>
      <c r="TKD15" s="52"/>
      <c r="TKE15" s="52"/>
      <c r="TKF15" s="52"/>
      <c r="TKG15" s="52"/>
      <c r="TKH15" s="52"/>
      <c r="TKI15" s="52"/>
      <c r="TKJ15" s="52"/>
      <c r="TKK15" s="52"/>
      <c r="TKL15" s="52"/>
      <c r="TKM15" s="52"/>
      <c r="TKN15" s="52"/>
      <c r="TKO15" s="52"/>
      <c r="TKP15" s="52"/>
      <c r="TKQ15" s="52"/>
      <c r="TKR15" s="52"/>
      <c r="TKS15" s="52"/>
      <c r="TKT15" s="52"/>
      <c r="TKU15" s="52"/>
      <c r="TKV15" s="52"/>
      <c r="TKW15" s="52"/>
      <c r="TKX15" s="52"/>
      <c r="TKY15" s="52"/>
      <c r="TKZ15" s="52"/>
      <c r="TLA15" s="52"/>
      <c r="TLB15" s="52"/>
      <c r="TLC15" s="52"/>
      <c r="TLD15" s="52"/>
      <c r="TLE15" s="52"/>
      <c r="TLF15" s="52"/>
      <c r="TLG15" s="52"/>
      <c r="TLH15" s="52"/>
      <c r="TLI15" s="52"/>
      <c r="TLJ15" s="52"/>
      <c r="TLK15" s="52"/>
      <c r="TLL15" s="52"/>
      <c r="TLM15" s="52"/>
      <c r="TLN15" s="52"/>
      <c r="TLO15" s="52"/>
      <c r="TLP15" s="52"/>
      <c r="TLQ15" s="52"/>
      <c r="TLR15" s="52"/>
      <c r="TLS15" s="52"/>
      <c r="TLT15" s="52"/>
      <c r="TLU15" s="52"/>
      <c r="TLV15" s="52"/>
      <c r="TLW15" s="52"/>
      <c r="TLX15" s="52"/>
      <c r="TLY15" s="52"/>
      <c r="TLZ15" s="52"/>
      <c r="TMA15" s="52"/>
      <c r="TMB15" s="52"/>
      <c r="TMC15" s="52"/>
      <c r="TMD15" s="52"/>
      <c r="TME15" s="52"/>
      <c r="TMF15" s="52"/>
      <c r="TMG15" s="52"/>
      <c r="TMH15" s="52"/>
      <c r="TMI15" s="52"/>
      <c r="TMJ15" s="52"/>
      <c r="TMK15" s="52"/>
      <c r="TML15" s="52"/>
      <c r="TMM15" s="52"/>
      <c r="TMN15" s="52"/>
      <c r="TMO15" s="52"/>
      <c r="TMP15" s="52"/>
      <c r="TMQ15" s="52"/>
      <c r="TMR15" s="52"/>
      <c r="TMS15" s="52"/>
      <c r="TMT15" s="52"/>
      <c r="TMU15" s="52"/>
      <c r="TMV15" s="52"/>
      <c r="TMW15" s="52"/>
      <c r="TMX15" s="52"/>
      <c r="TMY15" s="52"/>
      <c r="TMZ15" s="52"/>
      <c r="TNA15" s="52"/>
      <c r="TNB15" s="52"/>
      <c r="TNC15" s="52"/>
      <c r="TND15" s="52"/>
      <c r="TNE15" s="52"/>
      <c r="TNF15" s="52"/>
      <c r="TNG15" s="52"/>
      <c r="TNH15" s="52"/>
      <c r="TNI15" s="52"/>
      <c r="TNJ15" s="52"/>
      <c r="TNK15" s="52"/>
      <c r="TNL15" s="52"/>
      <c r="TNM15" s="52"/>
      <c r="TNN15" s="52"/>
      <c r="TNO15" s="52"/>
      <c r="TNP15" s="52"/>
      <c r="TNQ15" s="52"/>
      <c r="TNR15" s="52"/>
      <c r="TNS15" s="52"/>
      <c r="TNT15" s="52"/>
      <c r="TNU15" s="52"/>
      <c r="TNV15" s="52"/>
      <c r="TNW15" s="52"/>
      <c r="TNX15" s="52"/>
      <c r="TNY15" s="52"/>
      <c r="TNZ15" s="52"/>
      <c r="TOA15" s="52"/>
      <c r="TOB15" s="52"/>
      <c r="TOC15" s="52"/>
      <c r="TOD15" s="52"/>
      <c r="TOE15" s="52"/>
      <c r="TOF15" s="52"/>
      <c r="TOG15" s="52"/>
      <c r="TOH15" s="52"/>
      <c r="TOI15" s="52"/>
      <c r="TOJ15" s="52"/>
      <c r="TOK15" s="52"/>
      <c r="TOL15" s="52"/>
      <c r="TOM15" s="52"/>
      <c r="TON15" s="52"/>
      <c r="TOO15" s="52"/>
      <c r="TOP15" s="52"/>
      <c r="TOQ15" s="52"/>
      <c r="TOR15" s="52"/>
      <c r="TOS15" s="52"/>
      <c r="TOT15" s="52"/>
      <c r="TOU15" s="52"/>
      <c r="TOV15" s="52"/>
      <c r="TOW15" s="52"/>
      <c r="TOX15" s="52"/>
      <c r="TOY15" s="52"/>
      <c r="TOZ15" s="52"/>
      <c r="TPA15" s="52"/>
      <c r="TPB15" s="52"/>
      <c r="TPC15" s="52"/>
      <c r="TPD15" s="52"/>
      <c r="TPE15" s="52"/>
      <c r="TPF15" s="52"/>
      <c r="TPG15" s="52"/>
      <c r="TPH15" s="52"/>
      <c r="TPI15" s="52"/>
      <c r="TPJ15" s="52"/>
      <c r="TPK15" s="52"/>
      <c r="TPL15" s="52"/>
      <c r="TPM15" s="52"/>
      <c r="TPN15" s="52"/>
      <c r="TPO15" s="52"/>
      <c r="TPP15" s="52"/>
      <c r="TPQ15" s="52"/>
      <c r="TPR15" s="52"/>
      <c r="TPS15" s="52"/>
      <c r="TPT15" s="52"/>
      <c r="TPU15" s="52"/>
      <c r="TPV15" s="52"/>
      <c r="TPW15" s="52"/>
      <c r="TPX15" s="52"/>
      <c r="TPY15" s="52"/>
      <c r="TPZ15" s="52"/>
      <c r="TQA15" s="52"/>
      <c r="TQB15" s="52"/>
      <c r="TQC15" s="52"/>
      <c r="TQD15" s="52"/>
      <c r="TQE15" s="52"/>
      <c r="TQF15" s="52"/>
      <c r="TQG15" s="52"/>
      <c r="TQH15" s="52"/>
      <c r="TQI15" s="52"/>
      <c r="TQJ15" s="52"/>
      <c r="TQK15" s="52"/>
      <c r="TQL15" s="52"/>
      <c r="TQM15" s="52"/>
      <c r="TQN15" s="52"/>
      <c r="TQO15" s="52"/>
      <c r="TQP15" s="52"/>
      <c r="TQQ15" s="52"/>
      <c r="TQR15" s="52"/>
      <c r="TQS15" s="52"/>
      <c r="TQT15" s="52"/>
      <c r="TQU15" s="52"/>
      <c r="TQV15" s="52"/>
      <c r="TQW15" s="52"/>
      <c r="TQX15" s="52"/>
      <c r="TQY15" s="52"/>
      <c r="TQZ15" s="52"/>
      <c r="TRA15" s="52"/>
      <c r="TRB15" s="52"/>
      <c r="TRC15" s="52"/>
      <c r="TRD15" s="52"/>
      <c r="TRE15" s="52"/>
      <c r="TRF15" s="52"/>
      <c r="TRG15" s="52"/>
      <c r="TRH15" s="52"/>
      <c r="TRI15" s="52"/>
      <c r="TRJ15" s="52"/>
      <c r="TRK15" s="52"/>
      <c r="TRL15" s="52"/>
      <c r="TRM15" s="52"/>
      <c r="TRN15" s="52"/>
      <c r="TRO15" s="52"/>
      <c r="TRP15" s="52"/>
      <c r="TRQ15" s="52"/>
      <c r="TRR15" s="52"/>
      <c r="TRS15" s="52"/>
      <c r="TRT15" s="52"/>
      <c r="TRU15" s="52"/>
      <c r="TRV15" s="52"/>
      <c r="TRW15" s="52"/>
      <c r="TRX15" s="52"/>
      <c r="TRY15" s="52"/>
      <c r="TRZ15" s="52"/>
      <c r="TSA15" s="52"/>
      <c r="TSB15" s="52"/>
      <c r="TSC15" s="52"/>
      <c r="TSD15" s="52"/>
      <c r="TSE15" s="52"/>
      <c r="TSF15" s="52"/>
      <c r="TSG15" s="52"/>
      <c r="TSH15" s="52"/>
      <c r="TSI15" s="52"/>
      <c r="TSJ15" s="52"/>
      <c r="TSK15" s="52"/>
      <c r="TSL15" s="52"/>
      <c r="TSM15" s="52"/>
      <c r="TSN15" s="52"/>
      <c r="TSO15" s="52"/>
      <c r="TSP15" s="52"/>
      <c r="TSQ15" s="52"/>
      <c r="TSR15" s="52"/>
      <c r="TSS15" s="52"/>
      <c r="TST15" s="52"/>
      <c r="TSU15" s="52"/>
      <c r="TSV15" s="52"/>
      <c r="TSW15" s="52"/>
      <c r="TSX15" s="52"/>
      <c r="TSY15" s="52"/>
      <c r="TSZ15" s="52"/>
      <c r="TTA15" s="52"/>
      <c r="TTB15" s="52"/>
      <c r="TTC15" s="52"/>
      <c r="TTD15" s="52"/>
      <c r="TTE15" s="52"/>
      <c r="TTF15" s="52"/>
      <c r="TTG15" s="52"/>
      <c r="TTH15" s="52"/>
      <c r="TTI15" s="52"/>
      <c r="TTJ15" s="52"/>
      <c r="TTK15" s="52"/>
      <c r="TTL15" s="52"/>
      <c r="TTM15" s="52"/>
      <c r="TTN15" s="52"/>
      <c r="TTO15" s="52"/>
      <c r="TTP15" s="52"/>
      <c r="TTQ15" s="52"/>
      <c r="TTR15" s="52"/>
      <c r="TTS15" s="52"/>
      <c r="TTT15" s="52"/>
      <c r="TTU15" s="52"/>
      <c r="TTV15" s="52"/>
      <c r="TTW15" s="52"/>
      <c r="TTX15" s="52"/>
      <c r="TTY15" s="52"/>
      <c r="TTZ15" s="52"/>
      <c r="TUA15" s="52"/>
      <c r="TUB15" s="52"/>
      <c r="TUC15" s="52"/>
      <c r="TUD15" s="52"/>
      <c r="TUE15" s="52"/>
      <c r="TUF15" s="52"/>
      <c r="TUG15" s="52"/>
      <c r="TUH15" s="52"/>
      <c r="TUI15" s="52"/>
      <c r="TUJ15" s="52"/>
      <c r="TUK15" s="52"/>
      <c r="TUL15" s="52"/>
      <c r="TUM15" s="52"/>
      <c r="TUN15" s="52"/>
      <c r="TUO15" s="52"/>
      <c r="TUP15" s="52"/>
      <c r="TUQ15" s="52"/>
      <c r="TUR15" s="52"/>
      <c r="TUS15" s="52"/>
      <c r="TUT15" s="52"/>
      <c r="TUU15" s="52"/>
      <c r="TUV15" s="52"/>
      <c r="TUW15" s="52"/>
      <c r="TUX15" s="52"/>
      <c r="TUY15" s="52"/>
      <c r="TUZ15" s="52"/>
      <c r="TVA15" s="52"/>
      <c r="TVB15" s="52"/>
      <c r="TVC15" s="52"/>
      <c r="TVD15" s="52"/>
      <c r="TVE15" s="52"/>
      <c r="TVF15" s="52"/>
      <c r="TVG15" s="52"/>
      <c r="TVH15" s="52"/>
      <c r="TVI15" s="52"/>
      <c r="TVJ15" s="52"/>
      <c r="TVK15" s="52"/>
      <c r="TVL15" s="52"/>
      <c r="TVM15" s="52"/>
      <c r="TVN15" s="52"/>
      <c r="TVO15" s="52"/>
      <c r="TVP15" s="52"/>
      <c r="TVQ15" s="52"/>
      <c r="TVR15" s="52"/>
      <c r="TVS15" s="52"/>
      <c r="TVT15" s="52"/>
      <c r="TVU15" s="52"/>
      <c r="TVV15" s="52"/>
      <c r="TVW15" s="52"/>
      <c r="TVX15" s="52"/>
      <c r="TVY15" s="52"/>
      <c r="TVZ15" s="52"/>
      <c r="TWA15" s="52"/>
      <c r="TWB15" s="52"/>
      <c r="TWC15" s="52"/>
      <c r="TWD15" s="52"/>
      <c r="TWE15" s="52"/>
      <c r="TWF15" s="52"/>
      <c r="TWG15" s="52"/>
      <c r="TWH15" s="52"/>
      <c r="TWI15" s="52"/>
      <c r="TWJ15" s="52"/>
      <c r="TWK15" s="52"/>
      <c r="TWL15" s="52"/>
      <c r="TWM15" s="52"/>
      <c r="TWN15" s="52"/>
      <c r="TWO15" s="52"/>
      <c r="TWP15" s="52"/>
      <c r="TWQ15" s="52"/>
      <c r="TWR15" s="52"/>
      <c r="TWS15" s="52"/>
      <c r="TWT15" s="52"/>
      <c r="TWU15" s="52"/>
      <c r="TWV15" s="52"/>
      <c r="TWW15" s="52"/>
      <c r="TWX15" s="52"/>
      <c r="TWY15" s="52"/>
      <c r="TWZ15" s="52"/>
      <c r="TXA15" s="52"/>
      <c r="TXB15" s="52"/>
      <c r="TXC15" s="52"/>
      <c r="TXD15" s="52"/>
      <c r="TXE15" s="52"/>
      <c r="TXF15" s="52"/>
      <c r="TXG15" s="52"/>
      <c r="TXH15" s="52"/>
      <c r="TXI15" s="52"/>
      <c r="TXJ15" s="52"/>
      <c r="TXK15" s="52"/>
      <c r="TXL15" s="52"/>
      <c r="TXM15" s="52"/>
      <c r="TXN15" s="52"/>
      <c r="TXO15" s="52"/>
      <c r="TXP15" s="52"/>
      <c r="TXQ15" s="52"/>
      <c r="TXR15" s="52"/>
      <c r="TXS15" s="52"/>
      <c r="TXT15" s="52"/>
      <c r="TXU15" s="52"/>
      <c r="TXV15" s="52"/>
      <c r="TXW15" s="52"/>
      <c r="TXX15" s="52"/>
      <c r="TXY15" s="52"/>
      <c r="TXZ15" s="52"/>
      <c r="TYA15" s="52"/>
      <c r="TYB15" s="52"/>
      <c r="TYC15" s="52"/>
      <c r="TYD15" s="52"/>
      <c r="TYE15" s="52"/>
      <c r="TYF15" s="52"/>
      <c r="TYG15" s="52"/>
      <c r="TYH15" s="52"/>
      <c r="TYI15" s="52"/>
      <c r="TYJ15" s="52"/>
      <c r="TYK15" s="52"/>
      <c r="TYL15" s="52"/>
      <c r="TYM15" s="52"/>
      <c r="TYN15" s="52"/>
      <c r="TYO15" s="52"/>
      <c r="TYP15" s="52"/>
      <c r="TYQ15" s="52"/>
      <c r="TYR15" s="52"/>
      <c r="TYS15" s="52"/>
      <c r="TYT15" s="52"/>
      <c r="TYU15" s="52"/>
      <c r="TYV15" s="52"/>
      <c r="TYW15" s="52"/>
      <c r="TYX15" s="52"/>
      <c r="TYY15" s="52"/>
      <c r="TYZ15" s="52"/>
      <c r="TZA15" s="52"/>
      <c r="TZB15" s="52"/>
      <c r="TZC15" s="52"/>
      <c r="TZD15" s="52"/>
      <c r="TZE15" s="52"/>
      <c r="TZF15" s="52"/>
      <c r="TZG15" s="52"/>
      <c r="TZH15" s="52"/>
      <c r="TZI15" s="52"/>
      <c r="TZJ15" s="52"/>
      <c r="TZK15" s="52"/>
      <c r="TZL15" s="52"/>
      <c r="TZM15" s="52"/>
      <c r="TZN15" s="52"/>
      <c r="TZO15" s="52"/>
      <c r="TZP15" s="52"/>
      <c r="TZQ15" s="52"/>
      <c r="TZR15" s="52"/>
      <c r="TZS15" s="52"/>
      <c r="TZT15" s="52"/>
      <c r="TZU15" s="52"/>
      <c r="TZV15" s="52"/>
      <c r="TZW15" s="52"/>
      <c r="TZX15" s="52"/>
      <c r="TZY15" s="52"/>
      <c r="TZZ15" s="52"/>
      <c r="UAA15" s="52"/>
      <c r="UAB15" s="52"/>
      <c r="UAC15" s="52"/>
      <c r="UAD15" s="52"/>
      <c r="UAE15" s="52"/>
      <c r="UAF15" s="52"/>
      <c r="UAG15" s="52"/>
      <c r="UAH15" s="52"/>
      <c r="UAI15" s="52"/>
      <c r="UAJ15" s="52"/>
      <c r="UAK15" s="52"/>
      <c r="UAL15" s="52"/>
      <c r="UAM15" s="52"/>
      <c r="UAN15" s="52"/>
      <c r="UAO15" s="52"/>
      <c r="UAP15" s="52"/>
      <c r="UAQ15" s="52"/>
      <c r="UAR15" s="52"/>
      <c r="UAS15" s="52"/>
      <c r="UAT15" s="52"/>
      <c r="UAU15" s="52"/>
      <c r="UAV15" s="52"/>
      <c r="UAW15" s="52"/>
      <c r="UAX15" s="52"/>
      <c r="UAY15" s="52"/>
      <c r="UAZ15" s="52"/>
      <c r="UBA15" s="52"/>
      <c r="UBB15" s="52"/>
      <c r="UBC15" s="52"/>
      <c r="UBD15" s="52"/>
      <c r="UBE15" s="52"/>
      <c r="UBF15" s="52"/>
      <c r="UBG15" s="52"/>
      <c r="UBH15" s="52"/>
      <c r="UBI15" s="52"/>
      <c r="UBJ15" s="52"/>
      <c r="UBK15" s="52"/>
      <c r="UBL15" s="52"/>
      <c r="UBM15" s="52"/>
      <c r="UBN15" s="52"/>
      <c r="UBO15" s="52"/>
      <c r="UBP15" s="52"/>
      <c r="UBQ15" s="52"/>
      <c r="UBR15" s="52"/>
      <c r="UBS15" s="52"/>
      <c r="UBT15" s="52"/>
      <c r="UBU15" s="52"/>
      <c r="UBV15" s="52"/>
      <c r="UBW15" s="52"/>
      <c r="UBX15" s="52"/>
      <c r="UBY15" s="52"/>
      <c r="UBZ15" s="52"/>
      <c r="UCA15" s="52"/>
      <c r="UCB15" s="52"/>
      <c r="UCC15" s="52"/>
      <c r="UCD15" s="52"/>
      <c r="UCE15" s="52"/>
      <c r="UCF15" s="52"/>
      <c r="UCG15" s="52"/>
      <c r="UCH15" s="52"/>
      <c r="UCI15" s="52"/>
      <c r="UCJ15" s="52"/>
      <c r="UCK15" s="52"/>
      <c r="UCL15" s="52"/>
      <c r="UCM15" s="52"/>
      <c r="UCN15" s="52"/>
      <c r="UCO15" s="52"/>
      <c r="UCP15" s="52"/>
      <c r="UCQ15" s="52"/>
      <c r="UCR15" s="52"/>
      <c r="UCS15" s="52"/>
      <c r="UCT15" s="52"/>
      <c r="UCU15" s="52"/>
      <c r="UCV15" s="52"/>
      <c r="UCW15" s="52"/>
      <c r="UCX15" s="52"/>
      <c r="UCY15" s="52"/>
      <c r="UCZ15" s="52"/>
      <c r="UDA15" s="52"/>
      <c r="UDB15" s="52"/>
      <c r="UDC15" s="52"/>
      <c r="UDD15" s="52"/>
      <c r="UDE15" s="52"/>
      <c r="UDF15" s="52"/>
      <c r="UDG15" s="52"/>
      <c r="UDH15" s="52"/>
      <c r="UDI15" s="52"/>
      <c r="UDJ15" s="52"/>
      <c r="UDK15" s="52"/>
      <c r="UDL15" s="52"/>
      <c r="UDM15" s="52"/>
      <c r="UDN15" s="52"/>
      <c r="UDO15" s="52"/>
      <c r="UDP15" s="52"/>
      <c r="UDQ15" s="52"/>
      <c r="UDR15" s="52"/>
      <c r="UDS15" s="52"/>
      <c r="UDT15" s="52"/>
      <c r="UDU15" s="52"/>
      <c r="UDV15" s="52"/>
      <c r="UDW15" s="52"/>
      <c r="UDX15" s="52"/>
      <c r="UDY15" s="52"/>
      <c r="UDZ15" s="52"/>
      <c r="UEA15" s="52"/>
      <c r="UEB15" s="52"/>
      <c r="UEC15" s="52"/>
      <c r="UED15" s="52"/>
      <c r="UEE15" s="52"/>
      <c r="UEF15" s="52"/>
      <c r="UEG15" s="52"/>
      <c r="UEH15" s="52"/>
      <c r="UEI15" s="52"/>
      <c r="UEJ15" s="52"/>
      <c r="UEK15" s="52"/>
      <c r="UEL15" s="52"/>
      <c r="UEM15" s="52"/>
      <c r="UEN15" s="52"/>
      <c r="UEO15" s="52"/>
      <c r="UEP15" s="52"/>
      <c r="UEQ15" s="52"/>
      <c r="UER15" s="52"/>
      <c r="UES15" s="52"/>
      <c r="UET15" s="52"/>
      <c r="UEU15" s="52"/>
      <c r="UEV15" s="52"/>
      <c r="UEW15" s="52"/>
      <c r="UEX15" s="52"/>
      <c r="UEY15" s="52"/>
      <c r="UEZ15" s="52"/>
      <c r="UFA15" s="52"/>
      <c r="UFB15" s="52"/>
      <c r="UFC15" s="52"/>
      <c r="UFD15" s="52"/>
      <c r="UFE15" s="52"/>
      <c r="UFF15" s="52"/>
      <c r="UFG15" s="52"/>
      <c r="UFH15" s="52"/>
      <c r="UFI15" s="52"/>
      <c r="UFJ15" s="52"/>
      <c r="UFK15" s="52"/>
      <c r="UFL15" s="52"/>
      <c r="UFM15" s="52"/>
      <c r="UFN15" s="52"/>
      <c r="UFO15" s="52"/>
      <c r="UFP15" s="52"/>
      <c r="UFQ15" s="52"/>
      <c r="UFR15" s="52"/>
      <c r="UFS15" s="52"/>
      <c r="UFT15" s="52"/>
      <c r="UFU15" s="52"/>
      <c r="UFV15" s="52"/>
      <c r="UFW15" s="52"/>
      <c r="UFX15" s="52"/>
      <c r="UFY15" s="52"/>
      <c r="UFZ15" s="52"/>
      <c r="UGA15" s="52"/>
      <c r="UGB15" s="52"/>
      <c r="UGC15" s="52"/>
      <c r="UGD15" s="52"/>
      <c r="UGE15" s="52"/>
      <c r="UGF15" s="52"/>
      <c r="UGG15" s="52"/>
      <c r="UGH15" s="52"/>
      <c r="UGI15" s="52"/>
      <c r="UGJ15" s="52"/>
      <c r="UGK15" s="52"/>
      <c r="UGL15" s="52"/>
      <c r="UGM15" s="52"/>
      <c r="UGN15" s="52"/>
      <c r="UGO15" s="52"/>
      <c r="UGP15" s="52"/>
      <c r="UGQ15" s="52"/>
      <c r="UGR15" s="52"/>
      <c r="UGS15" s="52"/>
      <c r="UGT15" s="52"/>
      <c r="UGU15" s="52"/>
      <c r="UGV15" s="52"/>
      <c r="UGW15" s="52"/>
      <c r="UGX15" s="52"/>
      <c r="UGY15" s="52"/>
      <c r="UGZ15" s="52"/>
      <c r="UHA15" s="52"/>
      <c r="UHB15" s="52"/>
      <c r="UHC15" s="52"/>
      <c r="UHD15" s="52"/>
      <c r="UHE15" s="52"/>
      <c r="UHF15" s="52"/>
      <c r="UHG15" s="52"/>
      <c r="UHH15" s="52"/>
      <c r="UHI15" s="52"/>
      <c r="UHJ15" s="52"/>
      <c r="UHK15" s="52"/>
      <c r="UHL15" s="52"/>
      <c r="UHM15" s="52"/>
      <c r="UHN15" s="52"/>
      <c r="UHO15" s="52"/>
      <c r="UHP15" s="52"/>
      <c r="UHQ15" s="52"/>
      <c r="UHR15" s="52"/>
      <c r="UHS15" s="52"/>
      <c r="UHT15" s="52"/>
      <c r="UHU15" s="52"/>
      <c r="UHV15" s="52"/>
      <c r="UHW15" s="52"/>
      <c r="UHX15" s="52"/>
      <c r="UHY15" s="52"/>
      <c r="UHZ15" s="52"/>
      <c r="UIA15" s="52"/>
      <c r="UIB15" s="52"/>
      <c r="UIC15" s="52"/>
      <c r="UID15" s="52"/>
      <c r="UIE15" s="52"/>
      <c r="UIF15" s="52"/>
      <c r="UIG15" s="52"/>
      <c r="UIH15" s="52"/>
      <c r="UII15" s="52"/>
      <c r="UIJ15" s="52"/>
      <c r="UIK15" s="52"/>
      <c r="UIL15" s="52"/>
      <c r="UIM15" s="52"/>
      <c r="UIN15" s="52"/>
      <c r="UIO15" s="52"/>
      <c r="UIP15" s="52"/>
      <c r="UIQ15" s="52"/>
      <c r="UIR15" s="52"/>
      <c r="UIS15" s="52"/>
      <c r="UIT15" s="52"/>
      <c r="UIU15" s="52"/>
      <c r="UIV15" s="52"/>
      <c r="UIW15" s="52"/>
      <c r="UIX15" s="52"/>
      <c r="UIY15" s="52"/>
      <c r="UIZ15" s="52"/>
      <c r="UJA15" s="52"/>
      <c r="UJB15" s="52"/>
      <c r="UJC15" s="52"/>
      <c r="UJD15" s="52"/>
      <c r="UJE15" s="52"/>
      <c r="UJF15" s="52"/>
      <c r="UJG15" s="52"/>
      <c r="UJH15" s="52"/>
      <c r="UJI15" s="52"/>
      <c r="UJJ15" s="52"/>
      <c r="UJK15" s="52"/>
      <c r="UJL15" s="52"/>
      <c r="UJM15" s="52"/>
      <c r="UJN15" s="52"/>
      <c r="UJO15" s="52"/>
      <c r="UJP15" s="52"/>
      <c r="UJQ15" s="52"/>
      <c r="UJR15" s="52"/>
      <c r="UJS15" s="52"/>
      <c r="UJT15" s="52"/>
      <c r="UJU15" s="52"/>
      <c r="UJV15" s="52"/>
      <c r="UJW15" s="52"/>
      <c r="UJX15" s="52"/>
      <c r="UJY15" s="52"/>
      <c r="UJZ15" s="52"/>
      <c r="UKA15" s="52"/>
      <c r="UKB15" s="52"/>
      <c r="UKC15" s="52"/>
      <c r="UKD15" s="52"/>
      <c r="UKE15" s="52"/>
      <c r="UKF15" s="52"/>
      <c r="UKG15" s="52"/>
      <c r="UKH15" s="52"/>
      <c r="UKI15" s="52"/>
      <c r="UKJ15" s="52"/>
      <c r="UKK15" s="52"/>
      <c r="UKL15" s="52"/>
      <c r="UKM15" s="52"/>
      <c r="UKN15" s="52"/>
      <c r="UKO15" s="52"/>
      <c r="UKP15" s="52"/>
      <c r="UKQ15" s="52"/>
      <c r="UKR15" s="52"/>
      <c r="UKS15" s="52"/>
      <c r="UKT15" s="52"/>
      <c r="UKU15" s="52"/>
      <c r="UKV15" s="52"/>
      <c r="UKW15" s="52"/>
      <c r="UKX15" s="52"/>
      <c r="UKY15" s="52"/>
      <c r="UKZ15" s="52"/>
      <c r="ULA15" s="52"/>
      <c r="ULB15" s="52"/>
      <c r="ULC15" s="52"/>
      <c r="ULD15" s="52"/>
      <c r="ULE15" s="52"/>
      <c r="ULF15" s="52"/>
      <c r="ULG15" s="52"/>
      <c r="ULH15" s="52"/>
      <c r="ULI15" s="52"/>
      <c r="ULJ15" s="52"/>
      <c r="ULK15" s="52"/>
      <c r="ULL15" s="52"/>
      <c r="ULM15" s="52"/>
      <c r="ULN15" s="52"/>
      <c r="ULO15" s="52"/>
      <c r="ULP15" s="52"/>
      <c r="ULQ15" s="52"/>
      <c r="ULR15" s="52"/>
      <c r="ULS15" s="52"/>
      <c r="ULT15" s="52"/>
      <c r="ULU15" s="52"/>
      <c r="ULV15" s="52"/>
      <c r="ULW15" s="52"/>
      <c r="ULX15" s="52"/>
      <c r="ULY15" s="52"/>
      <c r="ULZ15" s="52"/>
      <c r="UMA15" s="52"/>
      <c r="UMB15" s="52"/>
      <c r="UMC15" s="52"/>
      <c r="UMD15" s="52"/>
      <c r="UME15" s="52"/>
      <c r="UMF15" s="52"/>
      <c r="UMG15" s="52"/>
      <c r="UMH15" s="52"/>
      <c r="UMI15" s="52"/>
      <c r="UMJ15" s="52"/>
      <c r="UMK15" s="52"/>
      <c r="UML15" s="52"/>
      <c r="UMM15" s="52"/>
      <c r="UMN15" s="52"/>
      <c r="UMO15" s="52"/>
      <c r="UMP15" s="52"/>
      <c r="UMQ15" s="52"/>
      <c r="UMR15" s="52"/>
      <c r="UMS15" s="52"/>
      <c r="UMT15" s="52"/>
      <c r="UMU15" s="52"/>
      <c r="UMV15" s="52"/>
      <c r="UMW15" s="52"/>
      <c r="UMX15" s="52"/>
      <c r="UMY15" s="52"/>
      <c r="UMZ15" s="52"/>
      <c r="UNA15" s="52"/>
      <c r="UNB15" s="52"/>
      <c r="UNC15" s="52"/>
      <c r="UND15" s="52"/>
      <c r="UNE15" s="52"/>
      <c r="UNF15" s="52"/>
      <c r="UNG15" s="52"/>
      <c r="UNH15" s="52"/>
      <c r="UNI15" s="52"/>
      <c r="UNJ15" s="52"/>
      <c r="UNK15" s="52"/>
      <c r="UNL15" s="52"/>
      <c r="UNM15" s="52"/>
      <c r="UNN15" s="52"/>
      <c r="UNO15" s="52"/>
      <c r="UNP15" s="52"/>
      <c r="UNQ15" s="52"/>
      <c r="UNR15" s="52"/>
      <c r="UNS15" s="52"/>
      <c r="UNT15" s="52"/>
      <c r="UNU15" s="52"/>
      <c r="UNV15" s="52"/>
      <c r="UNW15" s="52"/>
      <c r="UNX15" s="52"/>
      <c r="UNY15" s="52"/>
      <c r="UNZ15" s="52"/>
      <c r="UOA15" s="52"/>
      <c r="UOB15" s="52"/>
      <c r="UOC15" s="52"/>
      <c r="UOD15" s="52"/>
      <c r="UOE15" s="52"/>
      <c r="UOF15" s="52"/>
      <c r="UOG15" s="52"/>
      <c r="UOH15" s="52"/>
      <c r="UOI15" s="52"/>
      <c r="UOJ15" s="52"/>
      <c r="UOK15" s="52"/>
      <c r="UOL15" s="52"/>
      <c r="UOM15" s="52"/>
      <c r="UON15" s="52"/>
      <c r="UOO15" s="52"/>
      <c r="UOP15" s="52"/>
      <c r="UOQ15" s="52"/>
      <c r="UOR15" s="52"/>
      <c r="UOS15" s="52"/>
      <c r="UOT15" s="52"/>
      <c r="UOU15" s="52"/>
      <c r="UOV15" s="52"/>
      <c r="UOW15" s="52"/>
      <c r="UOX15" s="52"/>
      <c r="UOY15" s="52"/>
      <c r="UOZ15" s="52"/>
      <c r="UPA15" s="52"/>
      <c r="UPB15" s="52"/>
      <c r="UPC15" s="52"/>
      <c r="UPD15" s="52"/>
      <c r="UPE15" s="52"/>
      <c r="UPF15" s="52"/>
      <c r="UPG15" s="52"/>
      <c r="UPH15" s="52"/>
      <c r="UPI15" s="52"/>
      <c r="UPJ15" s="52"/>
      <c r="UPK15" s="52"/>
      <c r="UPL15" s="52"/>
      <c r="UPM15" s="52"/>
      <c r="UPN15" s="52"/>
      <c r="UPO15" s="52"/>
      <c r="UPP15" s="52"/>
      <c r="UPQ15" s="52"/>
      <c r="UPR15" s="52"/>
      <c r="UPS15" s="52"/>
      <c r="UPT15" s="52"/>
      <c r="UPU15" s="52"/>
      <c r="UPV15" s="52"/>
      <c r="UPW15" s="52"/>
      <c r="UPX15" s="52"/>
      <c r="UPY15" s="52"/>
      <c r="UPZ15" s="52"/>
      <c r="UQA15" s="52"/>
      <c r="UQB15" s="52"/>
      <c r="UQC15" s="52"/>
      <c r="UQD15" s="52"/>
      <c r="UQE15" s="52"/>
      <c r="UQF15" s="52"/>
      <c r="UQG15" s="52"/>
      <c r="UQH15" s="52"/>
      <c r="UQI15" s="52"/>
      <c r="UQJ15" s="52"/>
      <c r="UQK15" s="52"/>
      <c r="UQL15" s="52"/>
      <c r="UQM15" s="52"/>
      <c r="UQN15" s="52"/>
      <c r="UQO15" s="52"/>
      <c r="UQP15" s="52"/>
      <c r="UQQ15" s="52"/>
      <c r="UQR15" s="52"/>
      <c r="UQS15" s="52"/>
      <c r="UQT15" s="52"/>
      <c r="UQU15" s="52"/>
      <c r="UQV15" s="52"/>
      <c r="UQW15" s="52"/>
      <c r="UQX15" s="52"/>
      <c r="UQY15" s="52"/>
      <c r="UQZ15" s="52"/>
      <c r="URA15" s="52"/>
      <c r="URB15" s="52"/>
      <c r="URC15" s="52"/>
      <c r="URD15" s="52"/>
      <c r="URE15" s="52"/>
      <c r="URF15" s="52"/>
      <c r="URG15" s="52"/>
      <c r="URH15" s="52"/>
      <c r="URI15" s="52"/>
      <c r="URJ15" s="52"/>
      <c r="URK15" s="52"/>
      <c r="URL15" s="52"/>
      <c r="URM15" s="52"/>
      <c r="URN15" s="52"/>
      <c r="URO15" s="52"/>
      <c r="URP15" s="52"/>
      <c r="URQ15" s="52"/>
      <c r="URR15" s="52"/>
      <c r="URS15" s="52"/>
      <c r="URT15" s="52"/>
      <c r="URU15" s="52"/>
      <c r="URV15" s="52"/>
      <c r="URW15" s="52"/>
      <c r="URX15" s="52"/>
      <c r="URY15" s="52"/>
      <c r="URZ15" s="52"/>
      <c r="USA15" s="52"/>
      <c r="USB15" s="52"/>
      <c r="USC15" s="52"/>
      <c r="USD15" s="52"/>
      <c r="USE15" s="52"/>
      <c r="USF15" s="52"/>
      <c r="USG15" s="52"/>
      <c r="USH15" s="52"/>
      <c r="USI15" s="52"/>
      <c r="USJ15" s="52"/>
      <c r="USK15" s="52"/>
      <c r="USL15" s="52"/>
      <c r="USM15" s="52"/>
      <c r="USN15" s="52"/>
      <c r="USO15" s="52"/>
      <c r="USP15" s="52"/>
      <c r="USQ15" s="52"/>
      <c r="USR15" s="52"/>
      <c r="USS15" s="52"/>
      <c r="UST15" s="52"/>
      <c r="USU15" s="52"/>
      <c r="USV15" s="52"/>
      <c r="USW15" s="52"/>
      <c r="USX15" s="52"/>
      <c r="USY15" s="52"/>
      <c r="USZ15" s="52"/>
      <c r="UTA15" s="52"/>
      <c r="UTB15" s="52"/>
      <c r="UTC15" s="52"/>
      <c r="UTD15" s="52"/>
      <c r="UTE15" s="52"/>
      <c r="UTF15" s="52"/>
      <c r="UTG15" s="52"/>
      <c r="UTH15" s="52"/>
      <c r="UTI15" s="52"/>
      <c r="UTJ15" s="52"/>
      <c r="UTK15" s="52"/>
      <c r="UTL15" s="52"/>
      <c r="UTM15" s="52"/>
      <c r="UTN15" s="52"/>
      <c r="UTO15" s="52"/>
      <c r="UTP15" s="52"/>
      <c r="UTQ15" s="52"/>
      <c r="UTR15" s="52"/>
      <c r="UTS15" s="52"/>
      <c r="UTT15" s="52"/>
      <c r="UTU15" s="52"/>
      <c r="UTV15" s="52"/>
      <c r="UTW15" s="52"/>
      <c r="UTX15" s="52"/>
      <c r="UTY15" s="52"/>
      <c r="UTZ15" s="52"/>
      <c r="UUA15" s="52"/>
      <c r="UUB15" s="52"/>
      <c r="UUC15" s="52"/>
      <c r="UUD15" s="52"/>
      <c r="UUE15" s="52"/>
      <c r="UUF15" s="52"/>
      <c r="UUG15" s="52"/>
      <c r="UUH15" s="52"/>
      <c r="UUI15" s="52"/>
      <c r="UUJ15" s="52"/>
      <c r="UUK15" s="52"/>
      <c r="UUL15" s="52"/>
      <c r="UUM15" s="52"/>
      <c r="UUN15" s="52"/>
      <c r="UUO15" s="52"/>
      <c r="UUP15" s="52"/>
      <c r="UUQ15" s="52"/>
      <c r="UUR15" s="52"/>
      <c r="UUS15" s="52"/>
      <c r="UUT15" s="52"/>
      <c r="UUU15" s="52"/>
      <c r="UUV15" s="52"/>
      <c r="UUW15" s="52"/>
      <c r="UUX15" s="52"/>
      <c r="UUY15" s="52"/>
      <c r="UUZ15" s="52"/>
      <c r="UVA15" s="52"/>
      <c r="UVB15" s="52"/>
      <c r="UVC15" s="52"/>
      <c r="UVD15" s="52"/>
      <c r="UVE15" s="52"/>
      <c r="UVF15" s="52"/>
      <c r="UVG15" s="52"/>
      <c r="UVH15" s="52"/>
      <c r="UVI15" s="52"/>
      <c r="UVJ15" s="52"/>
      <c r="UVK15" s="52"/>
      <c r="UVL15" s="52"/>
      <c r="UVM15" s="52"/>
      <c r="UVN15" s="52"/>
      <c r="UVO15" s="52"/>
      <c r="UVP15" s="52"/>
      <c r="UVQ15" s="52"/>
      <c r="UVR15" s="52"/>
      <c r="UVS15" s="52"/>
      <c r="UVT15" s="52"/>
      <c r="UVU15" s="52"/>
      <c r="UVV15" s="52"/>
      <c r="UVW15" s="52"/>
      <c r="UVX15" s="52"/>
      <c r="UVY15" s="52"/>
      <c r="UVZ15" s="52"/>
      <c r="UWA15" s="52"/>
      <c r="UWB15" s="52"/>
      <c r="UWC15" s="52"/>
      <c r="UWD15" s="52"/>
      <c r="UWE15" s="52"/>
      <c r="UWF15" s="52"/>
      <c r="UWG15" s="52"/>
      <c r="UWH15" s="52"/>
      <c r="UWI15" s="52"/>
      <c r="UWJ15" s="52"/>
      <c r="UWK15" s="52"/>
      <c r="UWL15" s="52"/>
      <c r="UWM15" s="52"/>
      <c r="UWN15" s="52"/>
      <c r="UWO15" s="52"/>
      <c r="UWP15" s="52"/>
      <c r="UWQ15" s="52"/>
      <c r="UWR15" s="52"/>
      <c r="UWS15" s="52"/>
      <c r="UWT15" s="52"/>
      <c r="UWU15" s="52"/>
      <c r="UWV15" s="52"/>
      <c r="UWW15" s="52"/>
      <c r="UWX15" s="52"/>
      <c r="UWY15" s="52"/>
      <c r="UWZ15" s="52"/>
      <c r="UXA15" s="52"/>
      <c r="UXB15" s="52"/>
      <c r="UXC15" s="52"/>
      <c r="UXD15" s="52"/>
      <c r="UXE15" s="52"/>
      <c r="UXF15" s="52"/>
      <c r="UXG15" s="52"/>
      <c r="UXH15" s="52"/>
      <c r="UXI15" s="52"/>
      <c r="UXJ15" s="52"/>
      <c r="UXK15" s="52"/>
      <c r="UXL15" s="52"/>
      <c r="UXM15" s="52"/>
      <c r="UXN15" s="52"/>
      <c r="UXO15" s="52"/>
      <c r="UXP15" s="52"/>
      <c r="UXQ15" s="52"/>
      <c r="UXR15" s="52"/>
      <c r="UXS15" s="52"/>
      <c r="UXT15" s="52"/>
      <c r="UXU15" s="52"/>
      <c r="UXV15" s="52"/>
      <c r="UXW15" s="52"/>
      <c r="UXX15" s="52"/>
      <c r="UXY15" s="52"/>
      <c r="UXZ15" s="52"/>
      <c r="UYA15" s="52"/>
      <c r="UYB15" s="52"/>
      <c r="UYC15" s="52"/>
      <c r="UYD15" s="52"/>
      <c r="UYE15" s="52"/>
      <c r="UYF15" s="52"/>
      <c r="UYG15" s="52"/>
      <c r="UYH15" s="52"/>
      <c r="UYI15" s="52"/>
      <c r="UYJ15" s="52"/>
      <c r="UYK15" s="52"/>
      <c r="UYL15" s="52"/>
      <c r="UYM15" s="52"/>
      <c r="UYN15" s="52"/>
      <c r="UYO15" s="52"/>
      <c r="UYP15" s="52"/>
      <c r="UYQ15" s="52"/>
      <c r="UYR15" s="52"/>
      <c r="UYS15" s="52"/>
      <c r="UYT15" s="52"/>
      <c r="UYU15" s="52"/>
      <c r="UYV15" s="52"/>
      <c r="UYW15" s="52"/>
      <c r="UYX15" s="52"/>
      <c r="UYY15" s="52"/>
      <c r="UYZ15" s="52"/>
      <c r="UZA15" s="52"/>
      <c r="UZB15" s="52"/>
      <c r="UZC15" s="52"/>
      <c r="UZD15" s="52"/>
      <c r="UZE15" s="52"/>
      <c r="UZF15" s="52"/>
      <c r="UZG15" s="52"/>
      <c r="UZH15" s="52"/>
      <c r="UZI15" s="52"/>
      <c r="UZJ15" s="52"/>
      <c r="UZK15" s="52"/>
      <c r="UZL15" s="52"/>
      <c r="UZM15" s="52"/>
      <c r="UZN15" s="52"/>
      <c r="UZO15" s="52"/>
      <c r="UZP15" s="52"/>
      <c r="UZQ15" s="52"/>
      <c r="UZR15" s="52"/>
      <c r="UZS15" s="52"/>
      <c r="UZT15" s="52"/>
      <c r="UZU15" s="52"/>
      <c r="UZV15" s="52"/>
      <c r="UZW15" s="52"/>
      <c r="UZX15" s="52"/>
      <c r="UZY15" s="52"/>
      <c r="UZZ15" s="52"/>
      <c r="VAA15" s="52"/>
      <c r="VAB15" s="52"/>
      <c r="VAC15" s="52"/>
      <c r="VAD15" s="52"/>
      <c r="VAE15" s="52"/>
      <c r="VAF15" s="52"/>
      <c r="VAG15" s="52"/>
      <c r="VAH15" s="52"/>
      <c r="VAI15" s="52"/>
      <c r="VAJ15" s="52"/>
      <c r="VAK15" s="52"/>
      <c r="VAL15" s="52"/>
      <c r="VAM15" s="52"/>
      <c r="VAN15" s="52"/>
      <c r="VAO15" s="52"/>
      <c r="VAP15" s="52"/>
      <c r="VAQ15" s="52"/>
      <c r="VAR15" s="52"/>
      <c r="VAS15" s="52"/>
      <c r="VAT15" s="52"/>
      <c r="VAU15" s="52"/>
      <c r="VAV15" s="52"/>
      <c r="VAW15" s="52"/>
      <c r="VAX15" s="52"/>
      <c r="VAY15" s="52"/>
      <c r="VAZ15" s="52"/>
      <c r="VBA15" s="52"/>
      <c r="VBB15" s="52"/>
      <c r="VBC15" s="52"/>
      <c r="VBD15" s="52"/>
      <c r="VBE15" s="52"/>
      <c r="VBF15" s="52"/>
      <c r="VBG15" s="52"/>
      <c r="VBH15" s="52"/>
      <c r="VBI15" s="52"/>
      <c r="VBJ15" s="52"/>
      <c r="VBK15" s="52"/>
      <c r="VBL15" s="52"/>
      <c r="VBM15" s="52"/>
      <c r="VBN15" s="52"/>
      <c r="VBO15" s="52"/>
      <c r="VBP15" s="52"/>
      <c r="VBQ15" s="52"/>
      <c r="VBR15" s="52"/>
      <c r="VBS15" s="52"/>
      <c r="VBT15" s="52"/>
      <c r="VBU15" s="52"/>
      <c r="VBV15" s="52"/>
      <c r="VBW15" s="52"/>
      <c r="VBX15" s="52"/>
      <c r="VBY15" s="52"/>
      <c r="VBZ15" s="52"/>
      <c r="VCA15" s="52"/>
      <c r="VCB15" s="52"/>
      <c r="VCC15" s="52"/>
      <c r="VCD15" s="52"/>
      <c r="VCE15" s="52"/>
      <c r="VCF15" s="52"/>
      <c r="VCG15" s="52"/>
      <c r="VCH15" s="52"/>
      <c r="VCI15" s="52"/>
      <c r="VCJ15" s="52"/>
      <c r="VCK15" s="52"/>
      <c r="VCL15" s="52"/>
      <c r="VCM15" s="52"/>
      <c r="VCN15" s="52"/>
      <c r="VCO15" s="52"/>
      <c r="VCP15" s="52"/>
      <c r="VCQ15" s="52"/>
      <c r="VCR15" s="52"/>
      <c r="VCS15" s="52"/>
      <c r="VCT15" s="52"/>
      <c r="VCU15" s="52"/>
      <c r="VCV15" s="52"/>
      <c r="VCW15" s="52"/>
      <c r="VCX15" s="52"/>
      <c r="VCY15" s="52"/>
      <c r="VCZ15" s="52"/>
      <c r="VDA15" s="52"/>
      <c r="VDB15" s="52"/>
      <c r="VDC15" s="52"/>
      <c r="VDD15" s="52"/>
      <c r="VDE15" s="52"/>
      <c r="VDF15" s="52"/>
      <c r="VDG15" s="52"/>
      <c r="VDH15" s="52"/>
      <c r="VDI15" s="52"/>
      <c r="VDJ15" s="52"/>
      <c r="VDK15" s="52"/>
      <c r="VDL15" s="52"/>
      <c r="VDM15" s="52"/>
      <c r="VDN15" s="52"/>
      <c r="VDO15" s="52"/>
      <c r="VDP15" s="52"/>
      <c r="VDQ15" s="52"/>
      <c r="VDR15" s="52"/>
      <c r="VDS15" s="52"/>
      <c r="VDT15" s="52"/>
      <c r="VDU15" s="52"/>
      <c r="VDV15" s="52"/>
      <c r="VDW15" s="52"/>
      <c r="VDX15" s="52"/>
      <c r="VDY15" s="52"/>
      <c r="VDZ15" s="52"/>
      <c r="VEA15" s="52"/>
      <c r="VEB15" s="52"/>
      <c r="VEC15" s="52"/>
      <c r="VED15" s="52"/>
      <c r="VEE15" s="52"/>
      <c r="VEF15" s="52"/>
      <c r="VEG15" s="52"/>
      <c r="VEH15" s="52"/>
      <c r="VEI15" s="52"/>
      <c r="VEJ15" s="52"/>
      <c r="VEK15" s="52"/>
      <c r="VEL15" s="52"/>
      <c r="VEM15" s="52"/>
      <c r="VEN15" s="52"/>
      <c r="VEO15" s="52"/>
      <c r="VEP15" s="52"/>
      <c r="VEQ15" s="52"/>
      <c r="VER15" s="52"/>
      <c r="VES15" s="52"/>
      <c r="VET15" s="52"/>
      <c r="VEU15" s="52"/>
      <c r="VEV15" s="52"/>
      <c r="VEW15" s="52"/>
      <c r="VEX15" s="52"/>
      <c r="VEY15" s="52"/>
      <c r="VEZ15" s="52"/>
      <c r="VFA15" s="52"/>
      <c r="VFB15" s="52"/>
      <c r="VFC15" s="52"/>
      <c r="VFD15" s="52"/>
      <c r="VFE15" s="52"/>
      <c r="VFF15" s="52"/>
      <c r="VFG15" s="52"/>
      <c r="VFH15" s="52"/>
      <c r="VFI15" s="52"/>
      <c r="VFJ15" s="52"/>
      <c r="VFK15" s="52"/>
      <c r="VFL15" s="52"/>
      <c r="VFM15" s="52"/>
      <c r="VFN15" s="52"/>
      <c r="VFO15" s="52"/>
      <c r="VFP15" s="52"/>
      <c r="VFQ15" s="52"/>
      <c r="VFR15" s="52"/>
      <c r="VFS15" s="52"/>
      <c r="VFT15" s="52"/>
      <c r="VFU15" s="52"/>
      <c r="VFV15" s="52"/>
      <c r="VFW15" s="52"/>
      <c r="VFX15" s="52"/>
      <c r="VFY15" s="52"/>
      <c r="VFZ15" s="52"/>
      <c r="VGA15" s="52"/>
      <c r="VGB15" s="52"/>
      <c r="VGC15" s="52"/>
      <c r="VGD15" s="52"/>
      <c r="VGE15" s="52"/>
      <c r="VGF15" s="52"/>
      <c r="VGG15" s="52"/>
      <c r="VGH15" s="52"/>
      <c r="VGI15" s="52"/>
      <c r="VGJ15" s="52"/>
      <c r="VGK15" s="52"/>
      <c r="VGL15" s="52"/>
      <c r="VGM15" s="52"/>
      <c r="VGN15" s="52"/>
      <c r="VGO15" s="52"/>
      <c r="VGP15" s="52"/>
      <c r="VGQ15" s="52"/>
      <c r="VGR15" s="52"/>
      <c r="VGS15" s="52"/>
      <c r="VGT15" s="52"/>
      <c r="VGU15" s="52"/>
      <c r="VGV15" s="52"/>
      <c r="VGW15" s="52"/>
      <c r="VGX15" s="52"/>
      <c r="VGY15" s="52"/>
      <c r="VGZ15" s="52"/>
      <c r="VHA15" s="52"/>
      <c r="VHB15" s="52"/>
      <c r="VHC15" s="52"/>
      <c r="VHD15" s="52"/>
      <c r="VHE15" s="52"/>
      <c r="VHF15" s="52"/>
      <c r="VHG15" s="52"/>
      <c r="VHH15" s="52"/>
      <c r="VHI15" s="52"/>
      <c r="VHJ15" s="52"/>
      <c r="VHK15" s="52"/>
      <c r="VHL15" s="52"/>
      <c r="VHM15" s="52"/>
      <c r="VHN15" s="52"/>
      <c r="VHO15" s="52"/>
      <c r="VHP15" s="52"/>
      <c r="VHQ15" s="52"/>
      <c r="VHR15" s="52"/>
      <c r="VHS15" s="52"/>
      <c r="VHT15" s="52"/>
      <c r="VHU15" s="52"/>
      <c r="VHV15" s="52"/>
      <c r="VHW15" s="52"/>
      <c r="VHX15" s="52"/>
      <c r="VHY15" s="52"/>
      <c r="VHZ15" s="52"/>
      <c r="VIA15" s="52"/>
      <c r="VIB15" s="52"/>
      <c r="VIC15" s="52"/>
      <c r="VID15" s="52"/>
      <c r="VIE15" s="52"/>
      <c r="VIF15" s="52"/>
      <c r="VIG15" s="52"/>
      <c r="VIH15" s="52"/>
      <c r="VII15" s="52"/>
      <c r="VIJ15" s="52"/>
      <c r="VIK15" s="52"/>
      <c r="VIL15" s="52"/>
      <c r="VIM15" s="52"/>
      <c r="VIN15" s="52"/>
      <c r="VIO15" s="52"/>
      <c r="VIP15" s="52"/>
      <c r="VIQ15" s="52"/>
      <c r="VIR15" s="52"/>
      <c r="VIS15" s="52"/>
      <c r="VIT15" s="52"/>
      <c r="VIU15" s="52"/>
      <c r="VIV15" s="52"/>
      <c r="VIW15" s="52"/>
      <c r="VIX15" s="52"/>
      <c r="VIY15" s="52"/>
      <c r="VIZ15" s="52"/>
      <c r="VJA15" s="52"/>
      <c r="VJB15" s="52"/>
      <c r="VJC15" s="52"/>
      <c r="VJD15" s="52"/>
      <c r="VJE15" s="52"/>
      <c r="VJF15" s="52"/>
      <c r="VJG15" s="52"/>
      <c r="VJH15" s="52"/>
      <c r="VJI15" s="52"/>
      <c r="VJJ15" s="52"/>
      <c r="VJK15" s="52"/>
      <c r="VJL15" s="52"/>
      <c r="VJM15" s="52"/>
      <c r="VJN15" s="52"/>
      <c r="VJO15" s="52"/>
      <c r="VJP15" s="52"/>
      <c r="VJQ15" s="52"/>
      <c r="VJR15" s="52"/>
      <c r="VJS15" s="52"/>
      <c r="VJT15" s="52"/>
      <c r="VJU15" s="52"/>
      <c r="VJV15" s="52"/>
      <c r="VJW15" s="52"/>
      <c r="VJX15" s="52"/>
      <c r="VJY15" s="52"/>
      <c r="VJZ15" s="52"/>
      <c r="VKA15" s="52"/>
      <c r="VKB15" s="52"/>
      <c r="VKC15" s="52"/>
      <c r="VKD15" s="52"/>
      <c r="VKE15" s="52"/>
      <c r="VKF15" s="52"/>
      <c r="VKG15" s="52"/>
      <c r="VKH15" s="52"/>
      <c r="VKI15" s="52"/>
      <c r="VKJ15" s="52"/>
      <c r="VKK15" s="52"/>
      <c r="VKL15" s="52"/>
      <c r="VKM15" s="52"/>
      <c r="VKN15" s="52"/>
      <c r="VKO15" s="52"/>
      <c r="VKP15" s="52"/>
      <c r="VKQ15" s="52"/>
      <c r="VKR15" s="52"/>
      <c r="VKS15" s="52"/>
      <c r="VKT15" s="52"/>
      <c r="VKU15" s="52"/>
      <c r="VKV15" s="52"/>
      <c r="VKW15" s="52"/>
      <c r="VKX15" s="52"/>
      <c r="VKY15" s="52"/>
      <c r="VKZ15" s="52"/>
      <c r="VLA15" s="52"/>
      <c r="VLB15" s="52"/>
      <c r="VLC15" s="52"/>
      <c r="VLD15" s="52"/>
      <c r="VLE15" s="52"/>
      <c r="VLF15" s="52"/>
      <c r="VLG15" s="52"/>
      <c r="VLH15" s="52"/>
      <c r="VLI15" s="52"/>
      <c r="VLJ15" s="52"/>
      <c r="VLK15" s="52"/>
      <c r="VLL15" s="52"/>
      <c r="VLM15" s="52"/>
      <c r="VLN15" s="52"/>
      <c r="VLO15" s="52"/>
      <c r="VLP15" s="52"/>
      <c r="VLQ15" s="52"/>
      <c r="VLR15" s="52"/>
      <c r="VLS15" s="52"/>
      <c r="VLT15" s="52"/>
      <c r="VLU15" s="52"/>
      <c r="VLV15" s="52"/>
      <c r="VLW15" s="52"/>
      <c r="VLX15" s="52"/>
      <c r="VLY15" s="52"/>
      <c r="VLZ15" s="52"/>
      <c r="VMA15" s="52"/>
      <c r="VMB15" s="52"/>
      <c r="VMC15" s="52"/>
      <c r="VMD15" s="52"/>
      <c r="VME15" s="52"/>
      <c r="VMF15" s="52"/>
      <c r="VMG15" s="52"/>
      <c r="VMH15" s="52"/>
      <c r="VMI15" s="52"/>
      <c r="VMJ15" s="52"/>
      <c r="VMK15" s="52"/>
      <c r="VML15" s="52"/>
      <c r="VMM15" s="52"/>
      <c r="VMN15" s="52"/>
      <c r="VMO15" s="52"/>
      <c r="VMP15" s="52"/>
      <c r="VMQ15" s="52"/>
      <c r="VMR15" s="52"/>
      <c r="VMS15" s="52"/>
      <c r="VMT15" s="52"/>
      <c r="VMU15" s="52"/>
      <c r="VMV15" s="52"/>
      <c r="VMW15" s="52"/>
      <c r="VMX15" s="52"/>
      <c r="VMY15" s="52"/>
      <c r="VMZ15" s="52"/>
      <c r="VNA15" s="52"/>
      <c r="VNB15" s="52"/>
      <c r="VNC15" s="52"/>
      <c r="VND15" s="52"/>
      <c r="VNE15" s="52"/>
      <c r="VNF15" s="52"/>
      <c r="VNG15" s="52"/>
      <c r="VNH15" s="52"/>
      <c r="VNI15" s="52"/>
      <c r="VNJ15" s="52"/>
      <c r="VNK15" s="52"/>
      <c r="VNL15" s="52"/>
      <c r="VNM15" s="52"/>
      <c r="VNN15" s="52"/>
      <c r="VNO15" s="52"/>
      <c r="VNP15" s="52"/>
      <c r="VNQ15" s="52"/>
      <c r="VNR15" s="52"/>
      <c r="VNS15" s="52"/>
      <c r="VNT15" s="52"/>
      <c r="VNU15" s="52"/>
      <c r="VNV15" s="52"/>
      <c r="VNW15" s="52"/>
      <c r="VNX15" s="52"/>
      <c r="VNY15" s="52"/>
      <c r="VNZ15" s="52"/>
      <c r="VOA15" s="52"/>
      <c r="VOB15" s="52"/>
      <c r="VOC15" s="52"/>
      <c r="VOD15" s="52"/>
      <c r="VOE15" s="52"/>
      <c r="VOF15" s="52"/>
      <c r="VOG15" s="52"/>
      <c r="VOH15" s="52"/>
      <c r="VOI15" s="52"/>
      <c r="VOJ15" s="52"/>
      <c r="VOK15" s="52"/>
      <c r="VOL15" s="52"/>
      <c r="VOM15" s="52"/>
      <c r="VON15" s="52"/>
      <c r="VOO15" s="52"/>
      <c r="VOP15" s="52"/>
      <c r="VOQ15" s="52"/>
      <c r="VOR15" s="52"/>
      <c r="VOS15" s="52"/>
      <c r="VOT15" s="52"/>
      <c r="VOU15" s="52"/>
      <c r="VOV15" s="52"/>
      <c r="VOW15" s="52"/>
      <c r="VOX15" s="52"/>
      <c r="VOY15" s="52"/>
      <c r="VOZ15" s="52"/>
      <c r="VPA15" s="52"/>
      <c r="VPB15" s="52"/>
      <c r="VPC15" s="52"/>
      <c r="VPD15" s="52"/>
      <c r="VPE15" s="52"/>
      <c r="VPF15" s="52"/>
      <c r="VPG15" s="52"/>
      <c r="VPH15" s="52"/>
      <c r="VPI15" s="52"/>
      <c r="VPJ15" s="52"/>
      <c r="VPK15" s="52"/>
      <c r="VPL15" s="52"/>
      <c r="VPM15" s="52"/>
      <c r="VPN15" s="52"/>
      <c r="VPO15" s="52"/>
      <c r="VPP15" s="52"/>
      <c r="VPQ15" s="52"/>
      <c r="VPR15" s="52"/>
      <c r="VPS15" s="52"/>
      <c r="VPT15" s="52"/>
      <c r="VPU15" s="52"/>
      <c r="VPV15" s="52"/>
      <c r="VPW15" s="52"/>
      <c r="VPX15" s="52"/>
      <c r="VPY15" s="52"/>
      <c r="VPZ15" s="52"/>
      <c r="VQA15" s="52"/>
      <c r="VQB15" s="52"/>
      <c r="VQC15" s="52"/>
      <c r="VQD15" s="52"/>
      <c r="VQE15" s="52"/>
      <c r="VQF15" s="52"/>
      <c r="VQG15" s="52"/>
      <c r="VQH15" s="52"/>
      <c r="VQI15" s="52"/>
      <c r="VQJ15" s="52"/>
      <c r="VQK15" s="52"/>
      <c r="VQL15" s="52"/>
      <c r="VQM15" s="52"/>
      <c r="VQN15" s="52"/>
      <c r="VQO15" s="52"/>
      <c r="VQP15" s="52"/>
      <c r="VQQ15" s="52"/>
      <c r="VQR15" s="52"/>
      <c r="VQS15" s="52"/>
      <c r="VQT15" s="52"/>
      <c r="VQU15" s="52"/>
      <c r="VQV15" s="52"/>
      <c r="VQW15" s="52"/>
      <c r="VQX15" s="52"/>
      <c r="VQY15" s="52"/>
      <c r="VQZ15" s="52"/>
      <c r="VRA15" s="52"/>
      <c r="VRB15" s="52"/>
      <c r="VRC15" s="52"/>
      <c r="VRD15" s="52"/>
      <c r="VRE15" s="52"/>
      <c r="VRF15" s="52"/>
      <c r="VRG15" s="52"/>
      <c r="VRH15" s="52"/>
      <c r="VRI15" s="52"/>
      <c r="VRJ15" s="52"/>
      <c r="VRK15" s="52"/>
      <c r="VRL15" s="52"/>
      <c r="VRM15" s="52"/>
      <c r="VRN15" s="52"/>
      <c r="VRO15" s="52"/>
      <c r="VRP15" s="52"/>
      <c r="VRQ15" s="52"/>
      <c r="VRR15" s="52"/>
      <c r="VRS15" s="52"/>
      <c r="VRT15" s="52"/>
      <c r="VRU15" s="52"/>
      <c r="VRV15" s="52"/>
      <c r="VRW15" s="52"/>
      <c r="VRX15" s="52"/>
      <c r="VRY15" s="52"/>
      <c r="VRZ15" s="52"/>
      <c r="VSA15" s="52"/>
      <c r="VSB15" s="52"/>
      <c r="VSC15" s="52"/>
      <c r="VSD15" s="52"/>
      <c r="VSE15" s="52"/>
      <c r="VSF15" s="52"/>
      <c r="VSG15" s="52"/>
      <c r="VSH15" s="52"/>
      <c r="VSI15" s="52"/>
      <c r="VSJ15" s="52"/>
      <c r="VSK15" s="52"/>
      <c r="VSL15" s="52"/>
      <c r="VSM15" s="52"/>
      <c r="VSN15" s="52"/>
      <c r="VSO15" s="52"/>
      <c r="VSP15" s="52"/>
      <c r="VSQ15" s="52"/>
      <c r="VSR15" s="52"/>
      <c r="VSS15" s="52"/>
      <c r="VST15" s="52"/>
      <c r="VSU15" s="52"/>
      <c r="VSV15" s="52"/>
      <c r="VSW15" s="52"/>
      <c r="VSX15" s="52"/>
      <c r="VSY15" s="52"/>
      <c r="VSZ15" s="52"/>
      <c r="VTA15" s="52"/>
      <c r="VTB15" s="52"/>
      <c r="VTC15" s="52"/>
      <c r="VTD15" s="52"/>
      <c r="VTE15" s="52"/>
      <c r="VTF15" s="52"/>
      <c r="VTG15" s="52"/>
      <c r="VTH15" s="52"/>
      <c r="VTI15" s="52"/>
      <c r="VTJ15" s="52"/>
      <c r="VTK15" s="52"/>
      <c r="VTL15" s="52"/>
      <c r="VTM15" s="52"/>
      <c r="VTN15" s="52"/>
      <c r="VTO15" s="52"/>
      <c r="VTP15" s="52"/>
      <c r="VTQ15" s="52"/>
      <c r="VTR15" s="52"/>
      <c r="VTS15" s="52"/>
      <c r="VTT15" s="52"/>
      <c r="VTU15" s="52"/>
      <c r="VTV15" s="52"/>
      <c r="VTW15" s="52"/>
      <c r="VTX15" s="52"/>
      <c r="VTY15" s="52"/>
      <c r="VTZ15" s="52"/>
      <c r="VUA15" s="52"/>
      <c r="VUB15" s="52"/>
      <c r="VUC15" s="52"/>
      <c r="VUD15" s="52"/>
      <c r="VUE15" s="52"/>
      <c r="VUF15" s="52"/>
      <c r="VUG15" s="52"/>
      <c r="VUH15" s="52"/>
      <c r="VUI15" s="52"/>
      <c r="VUJ15" s="52"/>
      <c r="VUK15" s="52"/>
      <c r="VUL15" s="52"/>
      <c r="VUM15" s="52"/>
      <c r="VUN15" s="52"/>
      <c r="VUO15" s="52"/>
      <c r="VUP15" s="52"/>
      <c r="VUQ15" s="52"/>
      <c r="VUR15" s="52"/>
      <c r="VUS15" s="52"/>
      <c r="VUT15" s="52"/>
      <c r="VUU15" s="52"/>
      <c r="VUV15" s="52"/>
      <c r="VUW15" s="52"/>
      <c r="VUX15" s="52"/>
      <c r="VUY15" s="52"/>
      <c r="VUZ15" s="52"/>
      <c r="VVA15" s="52"/>
      <c r="VVB15" s="52"/>
      <c r="VVC15" s="52"/>
      <c r="VVD15" s="52"/>
      <c r="VVE15" s="52"/>
      <c r="VVF15" s="52"/>
      <c r="VVG15" s="52"/>
      <c r="VVH15" s="52"/>
      <c r="VVI15" s="52"/>
      <c r="VVJ15" s="52"/>
      <c r="VVK15" s="52"/>
      <c r="VVL15" s="52"/>
      <c r="VVM15" s="52"/>
      <c r="VVN15" s="52"/>
      <c r="VVO15" s="52"/>
      <c r="VVP15" s="52"/>
      <c r="VVQ15" s="52"/>
      <c r="VVR15" s="52"/>
      <c r="VVS15" s="52"/>
      <c r="VVT15" s="52"/>
      <c r="VVU15" s="52"/>
      <c r="VVV15" s="52"/>
      <c r="VVW15" s="52"/>
      <c r="VVX15" s="52"/>
      <c r="VVY15" s="52"/>
      <c r="VVZ15" s="52"/>
      <c r="VWA15" s="52"/>
      <c r="VWB15" s="52"/>
      <c r="VWC15" s="52"/>
      <c r="VWD15" s="52"/>
      <c r="VWE15" s="52"/>
      <c r="VWF15" s="52"/>
      <c r="VWG15" s="52"/>
      <c r="VWH15" s="52"/>
      <c r="VWI15" s="52"/>
      <c r="VWJ15" s="52"/>
      <c r="VWK15" s="52"/>
      <c r="VWL15" s="52"/>
      <c r="VWM15" s="52"/>
      <c r="VWN15" s="52"/>
      <c r="VWO15" s="52"/>
      <c r="VWP15" s="52"/>
      <c r="VWQ15" s="52"/>
      <c r="VWR15" s="52"/>
      <c r="VWS15" s="52"/>
      <c r="VWT15" s="52"/>
      <c r="VWU15" s="52"/>
      <c r="VWV15" s="52"/>
      <c r="VWW15" s="52"/>
      <c r="VWX15" s="52"/>
      <c r="VWY15" s="52"/>
      <c r="VWZ15" s="52"/>
      <c r="VXA15" s="52"/>
      <c r="VXB15" s="52"/>
      <c r="VXC15" s="52"/>
      <c r="VXD15" s="52"/>
      <c r="VXE15" s="52"/>
      <c r="VXF15" s="52"/>
      <c r="VXG15" s="52"/>
      <c r="VXH15" s="52"/>
      <c r="VXI15" s="52"/>
      <c r="VXJ15" s="52"/>
      <c r="VXK15" s="52"/>
      <c r="VXL15" s="52"/>
      <c r="VXM15" s="52"/>
      <c r="VXN15" s="52"/>
      <c r="VXO15" s="52"/>
      <c r="VXP15" s="52"/>
      <c r="VXQ15" s="52"/>
      <c r="VXR15" s="52"/>
      <c r="VXS15" s="52"/>
      <c r="VXT15" s="52"/>
      <c r="VXU15" s="52"/>
      <c r="VXV15" s="52"/>
      <c r="VXW15" s="52"/>
      <c r="VXX15" s="52"/>
      <c r="VXY15" s="52"/>
      <c r="VXZ15" s="52"/>
      <c r="VYA15" s="52"/>
      <c r="VYB15" s="52"/>
      <c r="VYC15" s="52"/>
      <c r="VYD15" s="52"/>
      <c r="VYE15" s="52"/>
      <c r="VYF15" s="52"/>
      <c r="VYG15" s="52"/>
      <c r="VYH15" s="52"/>
      <c r="VYI15" s="52"/>
      <c r="VYJ15" s="52"/>
      <c r="VYK15" s="52"/>
      <c r="VYL15" s="52"/>
      <c r="VYM15" s="52"/>
      <c r="VYN15" s="52"/>
      <c r="VYO15" s="52"/>
      <c r="VYP15" s="52"/>
      <c r="VYQ15" s="52"/>
      <c r="VYR15" s="52"/>
      <c r="VYS15" s="52"/>
      <c r="VYT15" s="52"/>
      <c r="VYU15" s="52"/>
      <c r="VYV15" s="52"/>
      <c r="VYW15" s="52"/>
      <c r="VYX15" s="52"/>
      <c r="VYY15" s="52"/>
      <c r="VYZ15" s="52"/>
      <c r="VZA15" s="52"/>
      <c r="VZB15" s="52"/>
      <c r="VZC15" s="52"/>
      <c r="VZD15" s="52"/>
      <c r="VZE15" s="52"/>
      <c r="VZF15" s="52"/>
      <c r="VZG15" s="52"/>
      <c r="VZH15" s="52"/>
      <c r="VZI15" s="52"/>
      <c r="VZJ15" s="52"/>
      <c r="VZK15" s="52"/>
      <c r="VZL15" s="52"/>
      <c r="VZM15" s="52"/>
      <c r="VZN15" s="52"/>
      <c r="VZO15" s="52"/>
      <c r="VZP15" s="52"/>
      <c r="VZQ15" s="52"/>
      <c r="VZR15" s="52"/>
      <c r="VZS15" s="52"/>
      <c r="VZT15" s="52"/>
      <c r="VZU15" s="52"/>
      <c r="VZV15" s="52"/>
      <c r="VZW15" s="52"/>
      <c r="VZX15" s="52"/>
      <c r="VZY15" s="52"/>
      <c r="VZZ15" s="52"/>
      <c r="WAA15" s="52"/>
      <c r="WAB15" s="52"/>
      <c r="WAC15" s="52"/>
      <c r="WAD15" s="52"/>
      <c r="WAE15" s="52"/>
      <c r="WAF15" s="52"/>
      <c r="WAG15" s="52"/>
      <c r="WAH15" s="52"/>
      <c r="WAI15" s="52"/>
      <c r="WAJ15" s="52"/>
      <c r="WAK15" s="52"/>
      <c r="WAL15" s="52"/>
      <c r="WAM15" s="52"/>
      <c r="WAN15" s="52"/>
      <c r="WAO15" s="52"/>
      <c r="WAP15" s="52"/>
      <c r="WAQ15" s="52"/>
      <c r="WAR15" s="52"/>
      <c r="WAS15" s="52"/>
      <c r="WAT15" s="52"/>
      <c r="WAU15" s="52"/>
      <c r="WAV15" s="52"/>
      <c r="WAW15" s="52"/>
      <c r="WAX15" s="52"/>
      <c r="WAY15" s="52"/>
      <c r="WAZ15" s="52"/>
      <c r="WBA15" s="52"/>
      <c r="WBB15" s="52"/>
      <c r="WBC15" s="52"/>
      <c r="WBD15" s="52"/>
      <c r="WBE15" s="52"/>
      <c r="WBF15" s="52"/>
      <c r="WBG15" s="52"/>
      <c r="WBH15" s="52"/>
      <c r="WBI15" s="52"/>
      <c r="WBJ15" s="52"/>
      <c r="WBK15" s="52"/>
      <c r="WBL15" s="52"/>
      <c r="WBM15" s="52"/>
      <c r="WBN15" s="52"/>
      <c r="WBO15" s="52"/>
      <c r="WBP15" s="52"/>
      <c r="WBQ15" s="52"/>
      <c r="WBR15" s="52"/>
      <c r="WBS15" s="52"/>
      <c r="WBT15" s="52"/>
      <c r="WBU15" s="52"/>
      <c r="WBV15" s="52"/>
      <c r="WBW15" s="52"/>
      <c r="WBX15" s="52"/>
      <c r="WBY15" s="52"/>
      <c r="WBZ15" s="52"/>
      <c r="WCA15" s="52"/>
      <c r="WCB15" s="52"/>
      <c r="WCC15" s="52"/>
      <c r="WCD15" s="52"/>
      <c r="WCE15" s="52"/>
      <c r="WCF15" s="52"/>
      <c r="WCG15" s="52"/>
      <c r="WCH15" s="52"/>
      <c r="WCI15" s="52"/>
      <c r="WCJ15" s="52"/>
      <c r="WCK15" s="52"/>
      <c r="WCL15" s="52"/>
      <c r="WCM15" s="52"/>
      <c r="WCN15" s="52"/>
      <c r="WCO15" s="52"/>
      <c r="WCP15" s="52"/>
      <c r="WCQ15" s="52"/>
      <c r="WCR15" s="52"/>
      <c r="WCS15" s="52"/>
      <c r="WCT15" s="52"/>
      <c r="WCU15" s="52"/>
      <c r="WCV15" s="52"/>
      <c r="WCW15" s="52"/>
      <c r="WCX15" s="52"/>
      <c r="WCY15" s="52"/>
      <c r="WCZ15" s="52"/>
      <c r="WDA15" s="52"/>
      <c r="WDB15" s="52"/>
      <c r="WDC15" s="52"/>
      <c r="WDD15" s="52"/>
      <c r="WDE15" s="52"/>
      <c r="WDF15" s="52"/>
      <c r="WDG15" s="52"/>
      <c r="WDH15" s="52"/>
      <c r="WDI15" s="52"/>
      <c r="WDJ15" s="52"/>
      <c r="WDK15" s="52"/>
      <c r="WDL15" s="52"/>
      <c r="WDM15" s="52"/>
      <c r="WDN15" s="52"/>
      <c r="WDO15" s="52"/>
      <c r="WDP15" s="52"/>
      <c r="WDQ15" s="52"/>
      <c r="WDR15" s="52"/>
      <c r="WDS15" s="52"/>
      <c r="WDT15" s="52"/>
      <c r="WDU15" s="52"/>
      <c r="WDV15" s="52"/>
      <c r="WDW15" s="52"/>
      <c r="WDX15" s="52"/>
      <c r="WDY15" s="52"/>
      <c r="WDZ15" s="52"/>
      <c r="WEA15" s="52"/>
      <c r="WEB15" s="52"/>
      <c r="WEC15" s="52"/>
      <c r="WED15" s="52"/>
      <c r="WEE15" s="52"/>
      <c r="WEF15" s="52"/>
      <c r="WEG15" s="52"/>
      <c r="WEH15" s="52"/>
      <c r="WEI15" s="52"/>
      <c r="WEJ15" s="52"/>
      <c r="WEK15" s="52"/>
      <c r="WEL15" s="52"/>
      <c r="WEM15" s="52"/>
      <c r="WEN15" s="52"/>
      <c r="WEO15" s="52"/>
      <c r="WEP15" s="52"/>
      <c r="WEQ15" s="52"/>
      <c r="WER15" s="52"/>
      <c r="WES15" s="52"/>
      <c r="WET15" s="52"/>
      <c r="WEU15" s="52"/>
      <c r="WEV15" s="52"/>
      <c r="WEW15" s="52"/>
      <c r="WEX15" s="52"/>
      <c r="WEY15" s="52"/>
      <c r="WEZ15" s="52"/>
      <c r="WFA15" s="52"/>
      <c r="WFB15" s="52"/>
      <c r="WFC15" s="52"/>
      <c r="WFD15" s="52"/>
      <c r="WFE15" s="52"/>
      <c r="WFF15" s="52"/>
      <c r="WFG15" s="52"/>
      <c r="WFH15" s="52"/>
      <c r="WFI15" s="52"/>
      <c r="WFJ15" s="52"/>
      <c r="WFK15" s="52"/>
      <c r="WFL15" s="52"/>
      <c r="WFM15" s="52"/>
      <c r="WFN15" s="52"/>
      <c r="WFO15" s="52"/>
      <c r="WFP15" s="52"/>
      <c r="WFQ15" s="52"/>
      <c r="WFR15" s="52"/>
      <c r="WFS15" s="52"/>
      <c r="WFT15" s="52"/>
      <c r="WFU15" s="52"/>
      <c r="WFV15" s="52"/>
      <c r="WFW15" s="52"/>
      <c r="WFX15" s="52"/>
      <c r="WFY15" s="52"/>
      <c r="WFZ15" s="52"/>
      <c r="WGA15" s="52"/>
      <c r="WGB15" s="52"/>
      <c r="WGC15" s="52"/>
      <c r="WGD15" s="52"/>
      <c r="WGE15" s="52"/>
      <c r="WGF15" s="52"/>
      <c r="WGG15" s="52"/>
      <c r="WGH15" s="52"/>
      <c r="WGI15" s="52"/>
      <c r="WGJ15" s="52"/>
      <c r="WGK15" s="52"/>
      <c r="WGL15" s="52"/>
      <c r="WGM15" s="52"/>
      <c r="WGN15" s="52"/>
      <c r="WGO15" s="52"/>
      <c r="WGP15" s="52"/>
      <c r="WGQ15" s="52"/>
      <c r="WGR15" s="52"/>
      <c r="WGS15" s="52"/>
      <c r="WGT15" s="52"/>
      <c r="WGU15" s="52"/>
      <c r="WGV15" s="52"/>
      <c r="WGW15" s="52"/>
      <c r="WGX15" s="52"/>
      <c r="WGY15" s="52"/>
      <c r="WGZ15" s="52"/>
      <c r="WHA15" s="52"/>
      <c r="WHB15" s="52"/>
      <c r="WHC15" s="52"/>
      <c r="WHD15" s="52"/>
      <c r="WHE15" s="52"/>
      <c r="WHF15" s="52"/>
      <c r="WHG15" s="52"/>
      <c r="WHH15" s="52"/>
      <c r="WHI15" s="52"/>
      <c r="WHJ15" s="52"/>
      <c r="WHK15" s="52"/>
      <c r="WHL15" s="52"/>
      <c r="WHM15" s="52"/>
      <c r="WHN15" s="52"/>
      <c r="WHO15" s="52"/>
      <c r="WHP15" s="52"/>
      <c r="WHQ15" s="52"/>
      <c r="WHR15" s="52"/>
      <c r="WHS15" s="52"/>
      <c r="WHT15" s="52"/>
      <c r="WHU15" s="52"/>
      <c r="WHV15" s="52"/>
      <c r="WHW15" s="52"/>
      <c r="WHX15" s="52"/>
      <c r="WHY15" s="52"/>
      <c r="WHZ15" s="52"/>
      <c r="WIA15" s="52"/>
      <c r="WIB15" s="52"/>
      <c r="WIC15" s="52"/>
      <c r="WID15" s="52"/>
      <c r="WIE15" s="52"/>
      <c r="WIF15" s="52"/>
      <c r="WIG15" s="52"/>
      <c r="WIH15" s="52"/>
      <c r="WII15" s="52"/>
      <c r="WIJ15" s="52"/>
      <c r="WIK15" s="52"/>
      <c r="WIL15" s="52"/>
      <c r="WIM15" s="52"/>
      <c r="WIN15" s="52"/>
      <c r="WIO15" s="52"/>
      <c r="WIP15" s="52"/>
      <c r="WIQ15" s="52"/>
      <c r="WIR15" s="52"/>
      <c r="WIS15" s="52"/>
      <c r="WIT15" s="52"/>
      <c r="WIU15" s="52"/>
      <c r="WIV15" s="52"/>
      <c r="WIW15" s="52"/>
      <c r="WIX15" s="52"/>
      <c r="WIY15" s="52"/>
      <c r="WIZ15" s="52"/>
      <c r="WJA15" s="52"/>
      <c r="WJB15" s="52"/>
      <c r="WJC15" s="52"/>
      <c r="WJD15" s="52"/>
      <c r="WJE15" s="52"/>
      <c r="WJF15" s="52"/>
      <c r="WJG15" s="52"/>
      <c r="WJH15" s="52"/>
      <c r="WJI15" s="52"/>
      <c r="WJJ15" s="52"/>
      <c r="WJK15" s="52"/>
      <c r="WJL15" s="52"/>
      <c r="WJM15" s="52"/>
      <c r="WJN15" s="52"/>
      <c r="WJO15" s="52"/>
      <c r="WJP15" s="52"/>
      <c r="WJQ15" s="52"/>
      <c r="WJR15" s="52"/>
      <c r="WJS15" s="52"/>
      <c r="WJT15" s="52"/>
      <c r="WJU15" s="52"/>
      <c r="WJV15" s="52"/>
      <c r="WJW15" s="52"/>
      <c r="WJX15" s="52"/>
      <c r="WJY15" s="52"/>
      <c r="WJZ15" s="52"/>
      <c r="WKA15" s="52"/>
      <c r="WKB15" s="52"/>
      <c r="WKC15" s="52"/>
      <c r="WKD15" s="52"/>
      <c r="WKE15" s="52"/>
      <c r="WKF15" s="52"/>
      <c r="WKG15" s="52"/>
      <c r="WKH15" s="52"/>
      <c r="WKI15" s="52"/>
      <c r="WKJ15" s="52"/>
      <c r="WKK15" s="52"/>
      <c r="WKL15" s="52"/>
      <c r="WKM15" s="52"/>
      <c r="WKN15" s="52"/>
      <c r="WKO15" s="52"/>
      <c r="WKP15" s="52"/>
      <c r="WKQ15" s="52"/>
      <c r="WKR15" s="52"/>
      <c r="WKS15" s="52"/>
      <c r="WKT15" s="52"/>
      <c r="WKU15" s="52"/>
      <c r="WKV15" s="52"/>
      <c r="WKW15" s="52"/>
      <c r="WKX15" s="52"/>
      <c r="WKY15" s="52"/>
      <c r="WKZ15" s="52"/>
      <c r="WLA15" s="52"/>
      <c r="WLB15" s="52"/>
      <c r="WLC15" s="52"/>
      <c r="WLD15" s="52"/>
      <c r="WLE15" s="52"/>
      <c r="WLF15" s="52"/>
      <c r="WLG15" s="52"/>
      <c r="WLH15" s="52"/>
      <c r="WLI15" s="52"/>
      <c r="WLJ15" s="52"/>
      <c r="WLK15" s="52"/>
      <c r="WLL15" s="52"/>
      <c r="WLM15" s="52"/>
      <c r="WLN15" s="52"/>
      <c r="WLO15" s="52"/>
      <c r="WLP15" s="52"/>
      <c r="WLQ15" s="52"/>
      <c r="WLR15" s="52"/>
      <c r="WLS15" s="52"/>
      <c r="WLT15" s="52"/>
      <c r="WLU15" s="52"/>
      <c r="WLV15" s="52"/>
      <c r="WLW15" s="52"/>
      <c r="WLX15" s="52"/>
      <c r="WLY15" s="52"/>
      <c r="WLZ15" s="52"/>
      <c r="WMA15" s="52"/>
      <c r="WMB15" s="52"/>
      <c r="WMC15" s="52"/>
      <c r="WMD15" s="52"/>
      <c r="WME15" s="52"/>
      <c r="WMF15" s="52"/>
      <c r="WMG15" s="52"/>
      <c r="WMH15" s="52"/>
      <c r="WMI15" s="52"/>
      <c r="WMJ15" s="52"/>
      <c r="WMK15" s="52"/>
      <c r="WML15" s="52"/>
      <c r="WMM15" s="52"/>
      <c r="WMN15" s="52"/>
      <c r="WMO15" s="52"/>
      <c r="WMP15" s="52"/>
      <c r="WMQ15" s="52"/>
      <c r="WMR15" s="52"/>
      <c r="WMS15" s="52"/>
      <c r="WMT15" s="52"/>
      <c r="WMU15" s="52"/>
      <c r="WMV15" s="52"/>
      <c r="WMW15" s="52"/>
      <c r="WMX15" s="52"/>
      <c r="WMY15" s="52"/>
      <c r="WMZ15" s="52"/>
      <c r="WNA15" s="52"/>
      <c r="WNB15" s="52"/>
      <c r="WNC15" s="52"/>
      <c r="WND15" s="52"/>
      <c r="WNE15" s="52"/>
      <c r="WNF15" s="52"/>
      <c r="WNG15" s="52"/>
      <c r="WNH15" s="52"/>
      <c r="WNI15" s="52"/>
      <c r="WNJ15" s="52"/>
      <c r="WNK15" s="52"/>
      <c r="WNL15" s="52"/>
      <c r="WNM15" s="52"/>
      <c r="WNN15" s="52"/>
      <c r="WNO15" s="52"/>
      <c r="WNP15" s="52"/>
      <c r="WNQ15" s="52"/>
      <c r="WNR15" s="52"/>
      <c r="WNS15" s="52"/>
      <c r="WNT15" s="52"/>
      <c r="WNU15" s="52"/>
      <c r="WNV15" s="52"/>
      <c r="WNW15" s="52"/>
      <c r="WNX15" s="52"/>
      <c r="WNY15" s="52"/>
      <c r="WNZ15" s="52"/>
      <c r="WOA15" s="52"/>
      <c r="WOB15" s="52"/>
      <c r="WOC15" s="52"/>
      <c r="WOD15" s="52"/>
      <c r="WOE15" s="52"/>
      <c r="WOF15" s="52"/>
      <c r="WOG15" s="52"/>
      <c r="WOH15" s="52"/>
      <c r="WOI15" s="52"/>
      <c r="WOJ15" s="52"/>
      <c r="WOK15" s="52"/>
      <c r="WOL15" s="52"/>
      <c r="WOM15" s="52"/>
      <c r="WON15" s="52"/>
      <c r="WOO15" s="52"/>
      <c r="WOP15" s="52"/>
      <c r="WOQ15" s="52"/>
      <c r="WOR15" s="52"/>
      <c r="WOS15" s="52"/>
      <c r="WOT15" s="52"/>
      <c r="WOU15" s="52"/>
      <c r="WOV15" s="52"/>
      <c r="WOW15" s="52"/>
      <c r="WOX15" s="52"/>
      <c r="WOY15" s="52"/>
      <c r="WOZ15" s="52"/>
      <c r="WPA15" s="52"/>
      <c r="WPB15" s="52"/>
      <c r="WPC15" s="52"/>
      <c r="WPD15" s="52"/>
      <c r="WPE15" s="52"/>
      <c r="WPF15" s="52"/>
      <c r="WPG15" s="52"/>
      <c r="WPH15" s="52"/>
      <c r="WPI15" s="52"/>
      <c r="WPJ15" s="52"/>
      <c r="WPK15" s="52"/>
      <c r="WPL15" s="52"/>
      <c r="WPM15" s="52"/>
      <c r="WPN15" s="52"/>
      <c r="WPO15" s="52"/>
      <c r="WPP15" s="52"/>
      <c r="WPQ15" s="52"/>
      <c r="WPR15" s="52"/>
      <c r="WPS15" s="52"/>
      <c r="WPT15" s="52"/>
      <c r="WPU15" s="52"/>
      <c r="WPV15" s="52"/>
      <c r="WPW15" s="52"/>
      <c r="WPX15" s="52"/>
      <c r="WPY15" s="52"/>
      <c r="WPZ15" s="52"/>
      <c r="WQA15" s="52"/>
      <c r="WQB15" s="52"/>
      <c r="WQC15" s="52"/>
      <c r="WQD15" s="52"/>
      <c r="WQE15" s="52"/>
      <c r="WQF15" s="52"/>
      <c r="WQG15" s="52"/>
      <c r="WQH15" s="52"/>
      <c r="WQI15" s="52"/>
      <c r="WQJ15" s="52"/>
      <c r="WQK15" s="52"/>
      <c r="WQL15" s="52"/>
      <c r="WQM15" s="52"/>
      <c r="WQN15" s="52"/>
      <c r="WQO15" s="52"/>
      <c r="WQP15" s="52"/>
      <c r="WQQ15" s="52"/>
      <c r="WQR15" s="52"/>
      <c r="WQS15" s="52"/>
      <c r="WQT15" s="52"/>
      <c r="WQU15" s="52"/>
      <c r="WQV15" s="52"/>
      <c r="WQW15" s="52"/>
      <c r="WQX15" s="52"/>
      <c r="WQY15" s="52"/>
      <c r="WQZ15" s="52"/>
      <c r="WRA15" s="52"/>
      <c r="WRB15" s="52"/>
      <c r="WRC15" s="52"/>
      <c r="WRD15" s="52"/>
      <c r="WRE15" s="52"/>
      <c r="WRF15" s="52"/>
      <c r="WRG15" s="52"/>
      <c r="WRH15" s="52"/>
      <c r="WRI15" s="52"/>
      <c r="WRJ15" s="52"/>
      <c r="WRK15" s="52"/>
      <c r="WRL15" s="52"/>
      <c r="WRM15" s="52"/>
      <c r="WRN15" s="52"/>
      <c r="WRO15" s="52"/>
      <c r="WRP15" s="52"/>
      <c r="WRQ15" s="52"/>
      <c r="WRR15" s="52"/>
      <c r="WRS15" s="52"/>
      <c r="WRT15" s="52"/>
      <c r="WRU15" s="52"/>
      <c r="WRV15" s="52"/>
      <c r="WRW15" s="52"/>
      <c r="WRX15" s="52"/>
      <c r="WRY15" s="52"/>
      <c r="WRZ15" s="52"/>
      <c r="WSA15" s="52"/>
      <c r="WSB15" s="52"/>
      <c r="WSC15" s="52"/>
      <c r="WSD15" s="52"/>
      <c r="WSE15" s="52"/>
      <c r="WSF15" s="52"/>
      <c r="WSG15" s="52"/>
      <c r="WSH15" s="52"/>
      <c r="WSI15" s="52"/>
      <c r="WSJ15" s="52"/>
      <c r="WSK15" s="52"/>
      <c r="WSL15" s="52"/>
      <c r="WSM15" s="52"/>
      <c r="WSN15" s="52"/>
      <c r="WSO15" s="52"/>
      <c r="WSP15" s="52"/>
      <c r="WSQ15" s="52"/>
      <c r="WSR15" s="52"/>
      <c r="WSS15" s="52"/>
      <c r="WST15" s="52"/>
      <c r="WSU15" s="52"/>
      <c r="WSV15" s="52"/>
      <c r="WSW15" s="52"/>
      <c r="WSX15" s="52"/>
      <c r="WSY15" s="52"/>
      <c r="WSZ15" s="52"/>
      <c r="WTA15" s="52"/>
      <c r="WTB15" s="52"/>
      <c r="WTC15" s="52"/>
      <c r="WTD15" s="52"/>
      <c r="WTE15" s="52"/>
      <c r="WTF15" s="52"/>
      <c r="WTG15" s="52"/>
      <c r="WTH15" s="52"/>
      <c r="WTI15" s="52"/>
      <c r="WTJ15" s="52"/>
      <c r="WTK15" s="52"/>
      <c r="WTL15" s="52"/>
      <c r="WTM15" s="52"/>
      <c r="WTN15" s="52"/>
      <c r="WTO15" s="52"/>
      <c r="WTP15" s="52"/>
      <c r="WTQ15" s="52"/>
      <c r="WTR15" s="52"/>
      <c r="WTS15" s="52"/>
      <c r="WTT15" s="52"/>
      <c r="WTU15" s="52"/>
      <c r="WTV15" s="52"/>
      <c r="WTW15" s="52"/>
      <c r="WTX15" s="52"/>
      <c r="WTY15" s="52"/>
      <c r="WTZ15" s="52"/>
      <c r="WUA15" s="52"/>
      <c r="WUB15" s="52"/>
      <c r="WUC15" s="52"/>
      <c r="WUD15" s="52"/>
      <c r="WUE15" s="52"/>
      <c r="WUF15" s="52"/>
      <c r="WUG15" s="52"/>
      <c r="WUH15" s="52"/>
      <c r="WUI15" s="52"/>
      <c r="WUJ15" s="52"/>
      <c r="WUK15" s="52"/>
      <c r="WUL15" s="52"/>
      <c r="WUM15" s="52"/>
      <c r="WUN15" s="52"/>
      <c r="WUO15" s="52"/>
      <c r="WUP15" s="52"/>
      <c r="WUQ15" s="52"/>
      <c r="WUR15" s="52"/>
      <c r="WUS15" s="52"/>
      <c r="WUT15" s="52"/>
      <c r="WUU15" s="52"/>
      <c r="WUV15" s="52"/>
      <c r="WUW15" s="52"/>
      <c r="WUX15" s="52"/>
      <c r="WUY15" s="52"/>
      <c r="WUZ15" s="52"/>
      <c r="WVA15" s="52"/>
      <c r="WVB15" s="52"/>
      <c r="WVC15" s="52"/>
      <c r="WVD15" s="52"/>
      <c r="WVE15" s="52"/>
      <c r="WVF15" s="52"/>
      <c r="WVG15" s="52"/>
      <c r="WVH15" s="52"/>
      <c r="WVI15" s="52"/>
      <c r="WVJ15" s="52"/>
      <c r="WVK15" s="52"/>
      <c r="WVL15" s="52"/>
      <c r="WVM15" s="52"/>
      <c r="WVN15" s="52"/>
      <c r="WVO15" s="52"/>
      <c r="WVP15" s="52"/>
      <c r="WVQ15" s="52"/>
      <c r="WVR15" s="52"/>
      <c r="WVS15" s="52"/>
      <c r="WVT15" s="52"/>
      <c r="WVU15" s="52"/>
      <c r="WVV15" s="52"/>
      <c r="WVW15" s="52"/>
      <c r="WVX15" s="52"/>
      <c r="WVY15" s="52"/>
      <c r="WVZ15" s="52"/>
      <c r="WWA15" s="52"/>
      <c r="WWB15" s="52"/>
      <c r="WWC15" s="52"/>
      <c r="WWD15" s="52"/>
      <c r="WWE15" s="52"/>
      <c r="WWF15" s="52"/>
      <c r="WWG15" s="52"/>
      <c r="WWH15" s="52"/>
      <c r="WWI15" s="52"/>
      <c r="WWJ15" s="52"/>
      <c r="WWK15" s="52"/>
      <c r="WWL15" s="52"/>
      <c r="WWM15" s="52"/>
      <c r="WWN15" s="52"/>
      <c r="WWO15" s="52"/>
      <c r="WWP15" s="52"/>
      <c r="WWQ15" s="52"/>
      <c r="WWR15" s="52"/>
      <c r="WWS15" s="52"/>
      <c r="WWT15" s="52"/>
      <c r="WWU15" s="52"/>
      <c r="WWV15" s="52"/>
      <c r="WWW15" s="52"/>
      <c r="WWX15" s="52"/>
      <c r="WWY15" s="52"/>
      <c r="WWZ15" s="52"/>
      <c r="WXA15" s="52"/>
      <c r="WXB15" s="52"/>
      <c r="WXC15" s="52"/>
      <c r="WXD15" s="52"/>
      <c r="WXE15" s="52"/>
      <c r="WXF15" s="52"/>
      <c r="WXG15" s="52"/>
      <c r="WXH15" s="52"/>
      <c r="WXI15" s="52"/>
      <c r="WXJ15" s="52"/>
      <c r="WXK15" s="52"/>
      <c r="WXL15" s="52"/>
      <c r="WXM15" s="52"/>
      <c r="WXN15" s="52"/>
      <c r="WXO15" s="52"/>
      <c r="WXP15" s="52"/>
      <c r="WXQ15" s="52"/>
      <c r="WXR15" s="52"/>
      <c r="WXS15" s="52"/>
      <c r="WXT15" s="52"/>
      <c r="WXU15" s="52"/>
      <c r="WXV15" s="52"/>
      <c r="WXW15" s="52"/>
      <c r="WXX15" s="52"/>
      <c r="WXY15" s="52"/>
      <c r="WXZ15" s="52"/>
      <c r="WYA15" s="52"/>
      <c r="WYB15" s="52"/>
      <c r="WYC15" s="52"/>
      <c r="WYD15" s="52"/>
      <c r="WYE15" s="52"/>
      <c r="WYF15" s="52"/>
      <c r="WYG15" s="52"/>
      <c r="WYH15" s="52"/>
      <c r="WYI15" s="52"/>
      <c r="WYJ15" s="52"/>
      <c r="WYK15" s="52"/>
      <c r="WYL15" s="52"/>
      <c r="WYM15" s="52"/>
      <c r="WYN15" s="52"/>
      <c r="WYO15" s="52"/>
      <c r="WYP15" s="52"/>
      <c r="WYQ15" s="52"/>
      <c r="WYR15" s="52"/>
      <c r="WYS15" s="52"/>
      <c r="WYT15" s="52"/>
      <c r="WYU15" s="52"/>
      <c r="WYV15" s="52"/>
      <c r="WYW15" s="52"/>
      <c r="WYX15" s="52"/>
      <c r="WYY15" s="52"/>
      <c r="WYZ15" s="52"/>
      <c r="WZA15" s="52"/>
      <c r="WZB15" s="52"/>
      <c r="WZC15" s="52"/>
      <c r="WZD15" s="52"/>
      <c r="WZE15" s="52"/>
      <c r="WZF15" s="52"/>
      <c r="WZG15" s="52"/>
      <c r="WZH15" s="52"/>
      <c r="WZI15" s="52"/>
      <c r="WZJ15" s="52"/>
      <c r="WZK15" s="52"/>
      <c r="WZL15" s="52"/>
      <c r="WZM15" s="52"/>
      <c r="WZN15" s="52"/>
      <c r="WZO15" s="52"/>
      <c r="WZP15" s="52"/>
      <c r="WZQ15" s="52"/>
      <c r="WZR15" s="52"/>
      <c r="WZS15" s="52"/>
      <c r="WZT15" s="52"/>
      <c r="WZU15" s="52"/>
      <c r="WZV15" s="52"/>
      <c r="WZW15" s="52"/>
      <c r="WZX15" s="52"/>
      <c r="WZY15" s="52"/>
      <c r="WZZ15" s="52"/>
      <c r="XAA15" s="52"/>
      <c r="XAB15" s="52"/>
      <c r="XAC15" s="52"/>
      <c r="XAD15" s="52"/>
      <c r="XAE15" s="52"/>
      <c r="XAF15" s="52"/>
      <c r="XAG15" s="52"/>
      <c r="XAH15" s="52"/>
      <c r="XAI15" s="52"/>
      <c r="XAJ15" s="52"/>
      <c r="XAK15" s="52"/>
      <c r="XAL15" s="52"/>
      <c r="XAM15" s="52"/>
      <c r="XAN15" s="52"/>
      <c r="XAO15" s="52"/>
      <c r="XAP15" s="52"/>
      <c r="XAQ15" s="52"/>
      <c r="XAR15" s="52"/>
      <c r="XAS15" s="52"/>
      <c r="XAT15" s="52"/>
      <c r="XAU15" s="52"/>
      <c r="XAV15" s="52"/>
      <c r="XAW15" s="52"/>
      <c r="XAX15" s="52"/>
      <c r="XAY15" s="52"/>
      <c r="XAZ15" s="52"/>
      <c r="XBA15" s="52"/>
      <c r="XBB15" s="52"/>
      <c r="XBC15" s="52"/>
      <c r="XBD15" s="52"/>
      <c r="XBE15" s="52"/>
      <c r="XBF15" s="52"/>
      <c r="XBG15" s="52"/>
      <c r="XBH15" s="52"/>
      <c r="XBI15" s="52"/>
      <c r="XBJ15" s="52"/>
      <c r="XBK15" s="52"/>
      <c r="XBL15" s="52"/>
      <c r="XBM15" s="52"/>
      <c r="XBN15" s="52"/>
      <c r="XBO15" s="52"/>
      <c r="XBP15" s="52"/>
      <c r="XBQ15" s="52"/>
      <c r="XBR15" s="52"/>
    </row>
    <row r="16" spans="1:16294" s="92" customFormat="1" ht="15" thickBot="1" x14ac:dyDescent="0.4">
      <c r="A16" s="9">
        <v>14</v>
      </c>
      <c r="B16" s="6" t="s">
        <v>39</v>
      </c>
      <c r="C16" s="32">
        <f t="shared" ref="C16:C17" si="4">SUM(D16:K16)</f>
        <v>2870</v>
      </c>
      <c r="D16" s="101">
        <v>72</v>
      </c>
      <c r="E16" s="101">
        <v>44</v>
      </c>
      <c r="F16" s="101"/>
      <c r="G16" s="101">
        <v>2754</v>
      </c>
      <c r="H16" s="101"/>
      <c r="I16" s="101"/>
      <c r="J16" s="101"/>
      <c r="K16" s="101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  <c r="AMF16" s="52"/>
      <c r="AMG16" s="52"/>
      <c r="AMH16" s="52"/>
      <c r="AMI16" s="52"/>
      <c r="AMJ16" s="52"/>
      <c r="AMK16" s="52"/>
      <c r="AML16" s="52"/>
      <c r="AMM16" s="52"/>
      <c r="AMN16" s="52"/>
      <c r="AMO16" s="52"/>
      <c r="AMP16" s="52"/>
      <c r="AMQ16" s="52"/>
      <c r="AMR16" s="52"/>
      <c r="AMS16" s="52"/>
      <c r="AMT16" s="52"/>
      <c r="AMU16" s="52"/>
      <c r="AMV16" s="52"/>
      <c r="AMW16" s="52"/>
      <c r="AMX16" s="52"/>
      <c r="AMY16" s="52"/>
      <c r="AMZ16" s="52"/>
      <c r="ANA16" s="52"/>
      <c r="ANB16" s="52"/>
      <c r="ANC16" s="52"/>
      <c r="AND16" s="52"/>
      <c r="ANE16" s="52"/>
      <c r="ANF16" s="52"/>
      <c r="ANG16" s="52"/>
      <c r="ANH16" s="52"/>
      <c r="ANI16" s="52"/>
      <c r="ANJ16" s="52"/>
      <c r="ANK16" s="52"/>
      <c r="ANL16" s="52"/>
      <c r="ANM16" s="52"/>
      <c r="ANN16" s="52"/>
      <c r="ANO16" s="52"/>
      <c r="ANP16" s="52"/>
      <c r="ANQ16" s="52"/>
      <c r="ANR16" s="52"/>
      <c r="ANS16" s="52"/>
      <c r="ANT16" s="52"/>
      <c r="ANU16" s="52"/>
      <c r="ANV16" s="52"/>
      <c r="ANW16" s="52"/>
      <c r="ANX16" s="52"/>
      <c r="ANY16" s="52"/>
      <c r="ANZ16" s="52"/>
      <c r="AOA16" s="52"/>
      <c r="AOB16" s="52"/>
      <c r="AOC16" s="52"/>
      <c r="AOD16" s="52"/>
      <c r="AOE16" s="52"/>
      <c r="AOF16" s="52"/>
      <c r="AOG16" s="52"/>
      <c r="AOH16" s="52"/>
      <c r="AOI16" s="52"/>
      <c r="AOJ16" s="52"/>
      <c r="AOK16" s="52"/>
      <c r="AOL16" s="52"/>
      <c r="AOM16" s="52"/>
      <c r="AON16" s="52"/>
      <c r="AOO16" s="52"/>
      <c r="AOP16" s="52"/>
      <c r="AOQ16" s="52"/>
      <c r="AOR16" s="52"/>
      <c r="AOS16" s="52"/>
      <c r="AOT16" s="52"/>
      <c r="AOU16" s="52"/>
      <c r="AOV16" s="52"/>
      <c r="AOW16" s="52"/>
      <c r="AOX16" s="52"/>
      <c r="AOY16" s="52"/>
      <c r="AOZ16" s="52"/>
      <c r="APA16" s="52"/>
      <c r="APB16" s="52"/>
      <c r="APC16" s="52"/>
      <c r="APD16" s="52"/>
      <c r="APE16" s="52"/>
      <c r="APF16" s="52"/>
      <c r="APG16" s="52"/>
      <c r="APH16" s="52"/>
      <c r="API16" s="52"/>
      <c r="APJ16" s="52"/>
      <c r="APK16" s="52"/>
      <c r="APL16" s="52"/>
      <c r="APM16" s="52"/>
      <c r="APN16" s="52"/>
      <c r="APO16" s="52"/>
      <c r="APP16" s="52"/>
      <c r="APQ16" s="52"/>
      <c r="APR16" s="52"/>
      <c r="APS16" s="52"/>
      <c r="APT16" s="52"/>
      <c r="APU16" s="52"/>
      <c r="APV16" s="52"/>
      <c r="APW16" s="52"/>
      <c r="APX16" s="52"/>
      <c r="APY16" s="52"/>
      <c r="APZ16" s="52"/>
      <c r="AQA16" s="52"/>
      <c r="AQB16" s="52"/>
      <c r="AQC16" s="52"/>
      <c r="AQD16" s="52"/>
      <c r="AQE16" s="52"/>
      <c r="AQF16" s="52"/>
      <c r="AQG16" s="52"/>
      <c r="AQH16" s="52"/>
      <c r="AQI16" s="52"/>
      <c r="AQJ16" s="52"/>
      <c r="AQK16" s="52"/>
      <c r="AQL16" s="52"/>
      <c r="AQM16" s="52"/>
      <c r="AQN16" s="52"/>
      <c r="AQO16" s="52"/>
      <c r="AQP16" s="52"/>
      <c r="AQQ16" s="52"/>
      <c r="AQR16" s="52"/>
      <c r="AQS16" s="52"/>
      <c r="AQT16" s="52"/>
      <c r="AQU16" s="52"/>
      <c r="AQV16" s="52"/>
      <c r="AQW16" s="52"/>
      <c r="AQX16" s="52"/>
      <c r="AQY16" s="52"/>
      <c r="AQZ16" s="52"/>
      <c r="ARA16" s="52"/>
      <c r="ARB16" s="52"/>
      <c r="ARC16" s="52"/>
      <c r="ARD16" s="52"/>
      <c r="ARE16" s="52"/>
      <c r="ARF16" s="52"/>
      <c r="ARG16" s="52"/>
      <c r="ARH16" s="52"/>
      <c r="ARI16" s="52"/>
      <c r="ARJ16" s="52"/>
      <c r="ARK16" s="52"/>
      <c r="ARL16" s="52"/>
      <c r="ARM16" s="52"/>
      <c r="ARN16" s="52"/>
      <c r="ARO16" s="52"/>
      <c r="ARP16" s="52"/>
      <c r="ARQ16" s="52"/>
      <c r="ARR16" s="52"/>
      <c r="ARS16" s="52"/>
      <c r="ART16" s="52"/>
      <c r="ARU16" s="52"/>
      <c r="ARV16" s="52"/>
      <c r="ARW16" s="52"/>
      <c r="ARX16" s="52"/>
      <c r="ARY16" s="52"/>
      <c r="ARZ16" s="52"/>
      <c r="ASA16" s="52"/>
      <c r="ASB16" s="52"/>
      <c r="ASC16" s="52"/>
      <c r="ASD16" s="52"/>
      <c r="ASE16" s="52"/>
      <c r="ASF16" s="52"/>
      <c r="ASG16" s="52"/>
      <c r="ASH16" s="52"/>
      <c r="ASI16" s="52"/>
      <c r="ASJ16" s="52"/>
      <c r="ASK16" s="52"/>
      <c r="ASL16" s="52"/>
      <c r="ASM16" s="52"/>
      <c r="ASN16" s="52"/>
      <c r="ASO16" s="52"/>
      <c r="ASP16" s="52"/>
      <c r="ASQ16" s="52"/>
      <c r="ASR16" s="52"/>
      <c r="ASS16" s="52"/>
      <c r="AST16" s="52"/>
      <c r="ASU16" s="52"/>
      <c r="ASV16" s="52"/>
      <c r="ASW16" s="52"/>
      <c r="ASX16" s="52"/>
      <c r="ASY16" s="52"/>
      <c r="ASZ16" s="52"/>
      <c r="ATA16" s="52"/>
      <c r="ATB16" s="52"/>
      <c r="ATC16" s="52"/>
      <c r="ATD16" s="52"/>
      <c r="ATE16" s="52"/>
      <c r="ATF16" s="52"/>
      <c r="ATG16" s="52"/>
      <c r="ATH16" s="52"/>
      <c r="ATI16" s="52"/>
      <c r="ATJ16" s="52"/>
      <c r="ATK16" s="52"/>
      <c r="ATL16" s="52"/>
      <c r="ATM16" s="52"/>
      <c r="ATN16" s="52"/>
      <c r="ATO16" s="52"/>
      <c r="ATP16" s="52"/>
      <c r="ATQ16" s="52"/>
      <c r="ATR16" s="52"/>
      <c r="ATS16" s="52"/>
      <c r="ATT16" s="52"/>
      <c r="ATU16" s="52"/>
      <c r="ATV16" s="52"/>
      <c r="ATW16" s="52"/>
      <c r="ATX16" s="52"/>
      <c r="ATY16" s="52"/>
      <c r="ATZ16" s="52"/>
      <c r="AUA16" s="52"/>
      <c r="AUB16" s="52"/>
      <c r="AUC16" s="52"/>
      <c r="AUD16" s="52"/>
      <c r="AUE16" s="52"/>
      <c r="AUF16" s="52"/>
      <c r="AUG16" s="52"/>
      <c r="AUH16" s="52"/>
      <c r="AUI16" s="52"/>
      <c r="AUJ16" s="52"/>
      <c r="AUK16" s="52"/>
      <c r="AUL16" s="52"/>
      <c r="AUM16" s="52"/>
      <c r="AUN16" s="52"/>
      <c r="AUO16" s="52"/>
      <c r="AUP16" s="52"/>
      <c r="AUQ16" s="52"/>
      <c r="AUR16" s="52"/>
      <c r="AUS16" s="52"/>
      <c r="AUT16" s="52"/>
      <c r="AUU16" s="52"/>
      <c r="AUV16" s="52"/>
      <c r="AUW16" s="52"/>
      <c r="AUX16" s="52"/>
      <c r="AUY16" s="52"/>
      <c r="AUZ16" s="52"/>
      <c r="AVA16" s="52"/>
      <c r="AVB16" s="52"/>
      <c r="AVC16" s="52"/>
      <c r="AVD16" s="52"/>
      <c r="AVE16" s="52"/>
      <c r="AVF16" s="52"/>
      <c r="AVG16" s="52"/>
      <c r="AVH16" s="52"/>
      <c r="AVI16" s="52"/>
      <c r="AVJ16" s="52"/>
      <c r="AVK16" s="52"/>
      <c r="AVL16" s="52"/>
      <c r="AVM16" s="52"/>
      <c r="AVN16" s="52"/>
      <c r="AVO16" s="52"/>
      <c r="AVP16" s="52"/>
      <c r="AVQ16" s="52"/>
      <c r="AVR16" s="52"/>
      <c r="AVS16" s="52"/>
      <c r="AVT16" s="52"/>
      <c r="AVU16" s="52"/>
      <c r="AVV16" s="52"/>
      <c r="AVW16" s="52"/>
      <c r="AVX16" s="52"/>
      <c r="AVY16" s="52"/>
      <c r="AVZ16" s="52"/>
      <c r="AWA16" s="52"/>
      <c r="AWB16" s="52"/>
      <c r="AWC16" s="52"/>
      <c r="AWD16" s="52"/>
      <c r="AWE16" s="52"/>
      <c r="AWF16" s="52"/>
      <c r="AWG16" s="52"/>
      <c r="AWH16" s="52"/>
      <c r="AWI16" s="52"/>
      <c r="AWJ16" s="52"/>
      <c r="AWK16" s="52"/>
      <c r="AWL16" s="52"/>
      <c r="AWM16" s="52"/>
      <c r="AWN16" s="52"/>
      <c r="AWO16" s="52"/>
      <c r="AWP16" s="52"/>
      <c r="AWQ16" s="52"/>
      <c r="AWR16" s="52"/>
      <c r="AWS16" s="52"/>
      <c r="AWT16" s="52"/>
      <c r="AWU16" s="52"/>
      <c r="AWV16" s="52"/>
      <c r="AWW16" s="52"/>
      <c r="AWX16" s="52"/>
      <c r="AWY16" s="52"/>
      <c r="AWZ16" s="52"/>
      <c r="AXA16" s="52"/>
      <c r="AXB16" s="52"/>
      <c r="AXC16" s="52"/>
      <c r="AXD16" s="52"/>
      <c r="AXE16" s="52"/>
      <c r="AXF16" s="52"/>
      <c r="AXG16" s="52"/>
      <c r="AXH16" s="52"/>
      <c r="AXI16" s="52"/>
      <c r="AXJ16" s="52"/>
      <c r="AXK16" s="52"/>
      <c r="AXL16" s="52"/>
      <c r="AXM16" s="52"/>
      <c r="AXN16" s="52"/>
      <c r="AXO16" s="52"/>
      <c r="AXP16" s="52"/>
      <c r="AXQ16" s="52"/>
      <c r="AXR16" s="52"/>
      <c r="AXS16" s="52"/>
      <c r="AXT16" s="52"/>
      <c r="AXU16" s="52"/>
      <c r="AXV16" s="52"/>
      <c r="AXW16" s="52"/>
      <c r="AXX16" s="52"/>
      <c r="AXY16" s="52"/>
      <c r="AXZ16" s="52"/>
      <c r="AYA16" s="52"/>
      <c r="AYB16" s="52"/>
      <c r="AYC16" s="52"/>
      <c r="AYD16" s="52"/>
      <c r="AYE16" s="52"/>
      <c r="AYF16" s="52"/>
      <c r="AYG16" s="52"/>
      <c r="AYH16" s="52"/>
      <c r="AYI16" s="52"/>
      <c r="AYJ16" s="52"/>
      <c r="AYK16" s="52"/>
      <c r="AYL16" s="52"/>
      <c r="AYM16" s="52"/>
      <c r="AYN16" s="52"/>
      <c r="AYO16" s="52"/>
      <c r="AYP16" s="52"/>
      <c r="AYQ16" s="52"/>
      <c r="AYR16" s="52"/>
      <c r="AYS16" s="52"/>
      <c r="AYT16" s="52"/>
      <c r="AYU16" s="52"/>
      <c r="AYV16" s="52"/>
      <c r="AYW16" s="52"/>
      <c r="AYX16" s="52"/>
      <c r="AYY16" s="52"/>
      <c r="AYZ16" s="52"/>
      <c r="AZA16" s="52"/>
      <c r="AZB16" s="52"/>
      <c r="AZC16" s="52"/>
      <c r="AZD16" s="52"/>
      <c r="AZE16" s="52"/>
      <c r="AZF16" s="52"/>
      <c r="AZG16" s="52"/>
      <c r="AZH16" s="52"/>
      <c r="AZI16" s="52"/>
      <c r="AZJ16" s="52"/>
      <c r="AZK16" s="52"/>
      <c r="AZL16" s="52"/>
      <c r="AZM16" s="52"/>
      <c r="AZN16" s="52"/>
      <c r="AZO16" s="52"/>
      <c r="AZP16" s="52"/>
      <c r="AZQ16" s="52"/>
      <c r="AZR16" s="52"/>
      <c r="AZS16" s="52"/>
      <c r="AZT16" s="52"/>
      <c r="AZU16" s="52"/>
      <c r="AZV16" s="52"/>
      <c r="AZW16" s="52"/>
      <c r="AZX16" s="52"/>
      <c r="AZY16" s="52"/>
      <c r="AZZ16" s="52"/>
      <c r="BAA16" s="52"/>
      <c r="BAB16" s="52"/>
      <c r="BAC16" s="52"/>
      <c r="BAD16" s="52"/>
      <c r="BAE16" s="52"/>
      <c r="BAF16" s="52"/>
      <c r="BAG16" s="52"/>
      <c r="BAH16" s="52"/>
      <c r="BAI16" s="52"/>
      <c r="BAJ16" s="52"/>
      <c r="BAK16" s="52"/>
      <c r="BAL16" s="52"/>
      <c r="BAM16" s="52"/>
      <c r="BAN16" s="52"/>
      <c r="BAO16" s="52"/>
      <c r="BAP16" s="52"/>
      <c r="BAQ16" s="52"/>
      <c r="BAR16" s="52"/>
      <c r="BAS16" s="52"/>
      <c r="BAT16" s="52"/>
      <c r="BAU16" s="52"/>
      <c r="BAV16" s="52"/>
      <c r="BAW16" s="52"/>
      <c r="BAX16" s="52"/>
      <c r="BAY16" s="52"/>
      <c r="BAZ16" s="52"/>
      <c r="BBA16" s="52"/>
      <c r="BBB16" s="52"/>
      <c r="BBC16" s="52"/>
      <c r="BBD16" s="52"/>
      <c r="BBE16" s="52"/>
      <c r="BBF16" s="52"/>
      <c r="BBG16" s="52"/>
      <c r="BBH16" s="52"/>
      <c r="BBI16" s="52"/>
      <c r="BBJ16" s="52"/>
      <c r="BBK16" s="52"/>
      <c r="BBL16" s="52"/>
      <c r="BBM16" s="52"/>
      <c r="BBN16" s="52"/>
      <c r="BBO16" s="52"/>
      <c r="BBP16" s="52"/>
      <c r="BBQ16" s="52"/>
      <c r="BBR16" s="52"/>
      <c r="BBS16" s="52"/>
      <c r="BBT16" s="52"/>
      <c r="BBU16" s="52"/>
      <c r="BBV16" s="52"/>
      <c r="BBW16" s="52"/>
      <c r="BBX16" s="52"/>
      <c r="BBY16" s="52"/>
      <c r="BBZ16" s="52"/>
      <c r="BCA16" s="52"/>
      <c r="BCB16" s="52"/>
      <c r="BCC16" s="52"/>
      <c r="BCD16" s="52"/>
      <c r="BCE16" s="52"/>
      <c r="BCF16" s="52"/>
      <c r="BCG16" s="52"/>
      <c r="BCH16" s="52"/>
      <c r="BCI16" s="52"/>
      <c r="BCJ16" s="52"/>
      <c r="BCK16" s="52"/>
      <c r="BCL16" s="52"/>
      <c r="BCM16" s="52"/>
      <c r="BCN16" s="52"/>
      <c r="BCO16" s="52"/>
      <c r="BCP16" s="52"/>
      <c r="BCQ16" s="52"/>
      <c r="BCR16" s="52"/>
      <c r="BCS16" s="52"/>
      <c r="BCT16" s="52"/>
      <c r="BCU16" s="52"/>
      <c r="BCV16" s="52"/>
      <c r="BCW16" s="52"/>
      <c r="BCX16" s="52"/>
      <c r="BCY16" s="52"/>
      <c r="BCZ16" s="52"/>
      <c r="BDA16" s="52"/>
      <c r="BDB16" s="52"/>
      <c r="BDC16" s="52"/>
      <c r="BDD16" s="52"/>
      <c r="BDE16" s="52"/>
      <c r="BDF16" s="52"/>
      <c r="BDG16" s="52"/>
      <c r="BDH16" s="52"/>
      <c r="BDI16" s="52"/>
      <c r="BDJ16" s="52"/>
      <c r="BDK16" s="52"/>
      <c r="BDL16" s="52"/>
      <c r="BDM16" s="52"/>
      <c r="BDN16" s="52"/>
      <c r="BDO16" s="52"/>
      <c r="BDP16" s="52"/>
      <c r="BDQ16" s="52"/>
      <c r="BDR16" s="52"/>
      <c r="BDS16" s="52"/>
      <c r="BDT16" s="52"/>
      <c r="BDU16" s="52"/>
      <c r="BDV16" s="52"/>
      <c r="BDW16" s="52"/>
      <c r="BDX16" s="52"/>
      <c r="BDY16" s="52"/>
      <c r="BDZ16" s="52"/>
      <c r="BEA16" s="52"/>
      <c r="BEB16" s="52"/>
      <c r="BEC16" s="52"/>
      <c r="BED16" s="52"/>
      <c r="BEE16" s="52"/>
      <c r="BEF16" s="52"/>
      <c r="BEG16" s="52"/>
      <c r="BEH16" s="52"/>
      <c r="BEI16" s="52"/>
      <c r="BEJ16" s="52"/>
      <c r="BEK16" s="52"/>
      <c r="BEL16" s="52"/>
      <c r="BEM16" s="52"/>
      <c r="BEN16" s="52"/>
      <c r="BEO16" s="52"/>
      <c r="BEP16" s="52"/>
      <c r="BEQ16" s="52"/>
      <c r="BER16" s="52"/>
      <c r="BES16" s="52"/>
      <c r="BET16" s="52"/>
      <c r="BEU16" s="52"/>
      <c r="BEV16" s="52"/>
      <c r="BEW16" s="52"/>
      <c r="BEX16" s="52"/>
      <c r="BEY16" s="52"/>
      <c r="BEZ16" s="52"/>
      <c r="BFA16" s="52"/>
      <c r="BFB16" s="52"/>
      <c r="BFC16" s="52"/>
      <c r="BFD16" s="52"/>
      <c r="BFE16" s="52"/>
      <c r="BFF16" s="52"/>
      <c r="BFG16" s="52"/>
      <c r="BFH16" s="52"/>
      <c r="BFI16" s="52"/>
      <c r="BFJ16" s="52"/>
      <c r="BFK16" s="52"/>
      <c r="BFL16" s="52"/>
      <c r="BFM16" s="52"/>
      <c r="BFN16" s="52"/>
      <c r="BFO16" s="52"/>
      <c r="BFP16" s="52"/>
      <c r="BFQ16" s="52"/>
      <c r="BFR16" s="52"/>
      <c r="BFS16" s="52"/>
      <c r="BFT16" s="52"/>
      <c r="BFU16" s="52"/>
      <c r="BFV16" s="52"/>
      <c r="BFW16" s="52"/>
      <c r="BFX16" s="52"/>
      <c r="BFY16" s="52"/>
      <c r="BFZ16" s="52"/>
      <c r="BGA16" s="52"/>
      <c r="BGB16" s="52"/>
      <c r="BGC16" s="52"/>
      <c r="BGD16" s="52"/>
      <c r="BGE16" s="52"/>
      <c r="BGF16" s="52"/>
      <c r="BGG16" s="52"/>
      <c r="BGH16" s="52"/>
      <c r="BGI16" s="52"/>
      <c r="BGJ16" s="52"/>
      <c r="BGK16" s="52"/>
      <c r="BGL16" s="52"/>
      <c r="BGM16" s="52"/>
      <c r="BGN16" s="52"/>
      <c r="BGO16" s="52"/>
      <c r="BGP16" s="52"/>
      <c r="BGQ16" s="52"/>
      <c r="BGR16" s="52"/>
      <c r="BGS16" s="52"/>
      <c r="BGT16" s="52"/>
      <c r="BGU16" s="52"/>
      <c r="BGV16" s="52"/>
      <c r="BGW16" s="52"/>
      <c r="BGX16" s="52"/>
      <c r="BGY16" s="52"/>
      <c r="BGZ16" s="52"/>
      <c r="BHA16" s="52"/>
      <c r="BHB16" s="52"/>
      <c r="BHC16" s="52"/>
      <c r="BHD16" s="52"/>
      <c r="BHE16" s="52"/>
      <c r="BHF16" s="52"/>
      <c r="BHG16" s="52"/>
      <c r="BHH16" s="52"/>
      <c r="BHI16" s="52"/>
      <c r="BHJ16" s="52"/>
      <c r="BHK16" s="52"/>
      <c r="BHL16" s="52"/>
      <c r="BHM16" s="52"/>
      <c r="BHN16" s="52"/>
      <c r="BHO16" s="52"/>
      <c r="BHP16" s="52"/>
      <c r="BHQ16" s="52"/>
      <c r="BHR16" s="52"/>
      <c r="BHS16" s="52"/>
      <c r="BHT16" s="52"/>
      <c r="BHU16" s="52"/>
      <c r="BHV16" s="52"/>
      <c r="BHW16" s="52"/>
      <c r="BHX16" s="52"/>
      <c r="BHY16" s="52"/>
      <c r="BHZ16" s="52"/>
      <c r="BIA16" s="52"/>
      <c r="BIB16" s="52"/>
      <c r="BIC16" s="52"/>
      <c r="BID16" s="52"/>
      <c r="BIE16" s="52"/>
      <c r="BIF16" s="52"/>
      <c r="BIG16" s="52"/>
      <c r="BIH16" s="52"/>
      <c r="BII16" s="52"/>
      <c r="BIJ16" s="52"/>
      <c r="BIK16" s="52"/>
      <c r="BIL16" s="52"/>
      <c r="BIM16" s="52"/>
      <c r="BIN16" s="52"/>
      <c r="BIO16" s="52"/>
      <c r="BIP16" s="52"/>
      <c r="BIQ16" s="52"/>
      <c r="BIR16" s="52"/>
      <c r="BIS16" s="52"/>
      <c r="BIT16" s="52"/>
      <c r="BIU16" s="52"/>
      <c r="BIV16" s="52"/>
      <c r="BIW16" s="52"/>
      <c r="BIX16" s="52"/>
      <c r="BIY16" s="52"/>
      <c r="BIZ16" s="52"/>
      <c r="BJA16" s="52"/>
      <c r="BJB16" s="52"/>
      <c r="BJC16" s="52"/>
      <c r="BJD16" s="52"/>
      <c r="BJE16" s="52"/>
      <c r="BJF16" s="52"/>
      <c r="BJG16" s="52"/>
      <c r="BJH16" s="52"/>
      <c r="BJI16" s="52"/>
      <c r="BJJ16" s="52"/>
      <c r="BJK16" s="52"/>
      <c r="BJL16" s="52"/>
      <c r="BJM16" s="52"/>
      <c r="BJN16" s="52"/>
      <c r="BJO16" s="52"/>
      <c r="BJP16" s="52"/>
      <c r="BJQ16" s="52"/>
      <c r="BJR16" s="52"/>
      <c r="BJS16" s="52"/>
      <c r="BJT16" s="52"/>
      <c r="BJU16" s="52"/>
      <c r="BJV16" s="52"/>
      <c r="BJW16" s="52"/>
      <c r="BJX16" s="52"/>
      <c r="BJY16" s="52"/>
      <c r="BJZ16" s="52"/>
      <c r="BKA16" s="52"/>
      <c r="BKB16" s="52"/>
      <c r="BKC16" s="52"/>
      <c r="BKD16" s="52"/>
      <c r="BKE16" s="52"/>
      <c r="BKF16" s="52"/>
      <c r="BKG16" s="52"/>
      <c r="BKH16" s="52"/>
      <c r="BKI16" s="52"/>
      <c r="BKJ16" s="52"/>
      <c r="BKK16" s="52"/>
      <c r="BKL16" s="52"/>
      <c r="BKM16" s="52"/>
      <c r="BKN16" s="52"/>
      <c r="BKO16" s="52"/>
      <c r="BKP16" s="52"/>
      <c r="BKQ16" s="52"/>
      <c r="BKR16" s="52"/>
      <c r="BKS16" s="52"/>
      <c r="BKT16" s="52"/>
      <c r="BKU16" s="52"/>
      <c r="BKV16" s="52"/>
      <c r="BKW16" s="52"/>
      <c r="BKX16" s="52"/>
      <c r="BKY16" s="52"/>
      <c r="BKZ16" s="52"/>
      <c r="BLA16" s="52"/>
      <c r="BLB16" s="52"/>
      <c r="BLC16" s="52"/>
      <c r="BLD16" s="52"/>
      <c r="BLE16" s="52"/>
      <c r="BLF16" s="52"/>
      <c r="BLG16" s="52"/>
      <c r="BLH16" s="52"/>
      <c r="BLI16" s="52"/>
      <c r="BLJ16" s="52"/>
      <c r="BLK16" s="52"/>
      <c r="BLL16" s="52"/>
      <c r="BLM16" s="52"/>
      <c r="BLN16" s="52"/>
      <c r="BLO16" s="52"/>
      <c r="BLP16" s="52"/>
      <c r="BLQ16" s="52"/>
      <c r="BLR16" s="52"/>
      <c r="BLS16" s="52"/>
      <c r="BLT16" s="52"/>
      <c r="BLU16" s="52"/>
      <c r="BLV16" s="52"/>
      <c r="BLW16" s="52"/>
      <c r="BLX16" s="52"/>
      <c r="BLY16" s="52"/>
      <c r="BLZ16" s="52"/>
      <c r="BMA16" s="52"/>
      <c r="BMB16" s="52"/>
      <c r="BMC16" s="52"/>
      <c r="BMD16" s="52"/>
      <c r="BME16" s="52"/>
      <c r="BMF16" s="52"/>
      <c r="BMG16" s="52"/>
      <c r="BMH16" s="52"/>
      <c r="BMI16" s="52"/>
      <c r="BMJ16" s="52"/>
      <c r="BMK16" s="52"/>
      <c r="BML16" s="52"/>
      <c r="BMM16" s="52"/>
      <c r="BMN16" s="52"/>
      <c r="BMO16" s="52"/>
      <c r="BMP16" s="52"/>
      <c r="BMQ16" s="52"/>
      <c r="BMR16" s="52"/>
      <c r="BMS16" s="52"/>
      <c r="BMT16" s="52"/>
      <c r="BMU16" s="52"/>
      <c r="BMV16" s="52"/>
      <c r="BMW16" s="52"/>
      <c r="BMX16" s="52"/>
      <c r="BMY16" s="52"/>
      <c r="BMZ16" s="52"/>
      <c r="BNA16" s="52"/>
      <c r="BNB16" s="52"/>
      <c r="BNC16" s="52"/>
      <c r="BND16" s="52"/>
      <c r="BNE16" s="52"/>
      <c r="BNF16" s="52"/>
      <c r="BNG16" s="52"/>
      <c r="BNH16" s="52"/>
      <c r="BNI16" s="52"/>
      <c r="BNJ16" s="52"/>
      <c r="BNK16" s="52"/>
      <c r="BNL16" s="52"/>
      <c r="BNM16" s="52"/>
      <c r="BNN16" s="52"/>
      <c r="BNO16" s="52"/>
      <c r="BNP16" s="52"/>
      <c r="BNQ16" s="52"/>
      <c r="BNR16" s="52"/>
      <c r="BNS16" s="52"/>
      <c r="BNT16" s="52"/>
      <c r="BNU16" s="52"/>
      <c r="BNV16" s="52"/>
      <c r="BNW16" s="52"/>
      <c r="BNX16" s="52"/>
      <c r="BNY16" s="52"/>
      <c r="BNZ16" s="52"/>
      <c r="BOA16" s="52"/>
      <c r="BOB16" s="52"/>
      <c r="BOC16" s="52"/>
      <c r="BOD16" s="52"/>
      <c r="BOE16" s="52"/>
      <c r="BOF16" s="52"/>
      <c r="BOG16" s="52"/>
      <c r="BOH16" s="52"/>
      <c r="BOI16" s="52"/>
      <c r="BOJ16" s="52"/>
      <c r="BOK16" s="52"/>
      <c r="BOL16" s="52"/>
      <c r="BOM16" s="52"/>
      <c r="BON16" s="52"/>
      <c r="BOO16" s="52"/>
      <c r="BOP16" s="52"/>
      <c r="BOQ16" s="52"/>
      <c r="BOR16" s="52"/>
      <c r="BOS16" s="52"/>
      <c r="BOT16" s="52"/>
      <c r="BOU16" s="52"/>
      <c r="BOV16" s="52"/>
      <c r="BOW16" s="52"/>
      <c r="BOX16" s="52"/>
      <c r="BOY16" s="52"/>
      <c r="BOZ16" s="52"/>
      <c r="BPA16" s="52"/>
      <c r="BPB16" s="52"/>
      <c r="BPC16" s="52"/>
      <c r="BPD16" s="52"/>
      <c r="BPE16" s="52"/>
      <c r="BPF16" s="52"/>
      <c r="BPG16" s="52"/>
      <c r="BPH16" s="52"/>
      <c r="BPI16" s="52"/>
      <c r="BPJ16" s="52"/>
      <c r="BPK16" s="52"/>
      <c r="BPL16" s="52"/>
      <c r="BPM16" s="52"/>
      <c r="BPN16" s="52"/>
      <c r="BPO16" s="52"/>
      <c r="BPP16" s="52"/>
      <c r="BPQ16" s="52"/>
      <c r="BPR16" s="52"/>
      <c r="BPS16" s="52"/>
      <c r="BPT16" s="52"/>
      <c r="BPU16" s="52"/>
      <c r="BPV16" s="52"/>
      <c r="BPW16" s="52"/>
      <c r="BPX16" s="52"/>
      <c r="BPY16" s="52"/>
      <c r="BPZ16" s="52"/>
      <c r="BQA16" s="52"/>
      <c r="BQB16" s="52"/>
      <c r="BQC16" s="52"/>
      <c r="BQD16" s="52"/>
      <c r="BQE16" s="52"/>
      <c r="BQF16" s="52"/>
      <c r="BQG16" s="52"/>
      <c r="BQH16" s="52"/>
      <c r="BQI16" s="52"/>
      <c r="BQJ16" s="52"/>
      <c r="BQK16" s="52"/>
      <c r="BQL16" s="52"/>
      <c r="BQM16" s="52"/>
      <c r="BQN16" s="52"/>
      <c r="BQO16" s="52"/>
      <c r="BQP16" s="52"/>
      <c r="BQQ16" s="52"/>
      <c r="BQR16" s="52"/>
      <c r="BQS16" s="52"/>
      <c r="BQT16" s="52"/>
      <c r="BQU16" s="52"/>
      <c r="BQV16" s="52"/>
      <c r="BQW16" s="52"/>
      <c r="BQX16" s="52"/>
      <c r="BQY16" s="52"/>
      <c r="BQZ16" s="52"/>
      <c r="BRA16" s="52"/>
      <c r="BRB16" s="52"/>
      <c r="BRC16" s="52"/>
      <c r="BRD16" s="52"/>
      <c r="BRE16" s="52"/>
      <c r="BRF16" s="52"/>
      <c r="BRG16" s="52"/>
      <c r="BRH16" s="52"/>
      <c r="BRI16" s="52"/>
      <c r="BRJ16" s="52"/>
      <c r="BRK16" s="52"/>
      <c r="BRL16" s="52"/>
      <c r="BRM16" s="52"/>
      <c r="BRN16" s="52"/>
      <c r="BRO16" s="52"/>
      <c r="BRP16" s="52"/>
      <c r="BRQ16" s="52"/>
      <c r="BRR16" s="52"/>
      <c r="BRS16" s="52"/>
      <c r="BRT16" s="52"/>
      <c r="BRU16" s="52"/>
      <c r="BRV16" s="52"/>
      <c r="BRW16" s="52"/>
      <c r="BRX16" s="52"/>
      <c r="BRY16" s="52"/>
      <c r="BRZ16" s="52"/>
      <c r="BSA16" s="52"/>
      <c r="BSB16" s="52"/>
      <c r="BSC16" s="52"/>
      <c r="BSD16" s="52"/>
      <c r="BSE16" s="52"/>
      <c r="BSF16" s="52"/>
      <c r="BSG16" s="52"/>
      <c r="BSH16" s="52"/>
      <c r="BSI16" s="52"/>
      <c r="BSJ16" s="52"/>
      <c r="BSK16" s="52"/>
      <c r="BSL16" s="52"/>
      <c r="BSM16" s="52"/>
      <c r="BSN16" s="52"/>
      <c r="BSO16" s="52"/>
      <c r="BSP16" s="52"/>
      <c r="BSQ16" s="52"/>
      <c r="BSR16" s="52"/>
      <c r="BSS16" s="52"/>
      <c r="BST16" s="52"/>
      <c r="BSU16" s="52"/>
      <c r="BSV16" s="52"/>
      <c r="BSW16" s="52"/>
      <c r="BSX16" s="52"/>
      <c r="BSY16" s="52"/>
      <c r="BSZ16" s="52"/>
      <c r="BTA16" s="52"/>
      <c r="BTB16" s="52"/>
      <c r="BTC16" s="52"/>
      <c r="BTD16" s="52"/>
      <c r="BTE16" s="52"/>
      <c r="BTF16" s="52"/>
      <c r="BTG16" s="52"/>
      <c r="BTH16" s="52"/>
      <c r="BTI16" s="52"/>
      <c r="BTJ16" s="52"/>
      <c r="BTK16" s="52"/>
      <c r="BTL16" s="52"/>
      <c r="BTM16" s="52"/>
      <c r="BTN16" s="52"/>
      <c r="BTO16" s="52"/>
      <c r="BTP16" s="52"/>
      <c r="BTQ16" s="52"/>
      <c r="BTR16" s="52"/>
      <c r="BTS16" s="52"/>
      <c r="BTT16" s="52"/>
      <c r="BTU16" s="52"/>
      <c r="BTV16" s="52"/>
      <c r="BTW16" s="52"/>
      <c r="BTX16" s="52"/>
      <c r="BTY16" s="52"/>
      <c r="BTZ16" s="52"/>
      <c r="BUA16" s="52"/>
      <c r="BUB16" s="52"/>
      <c r="BUC16" s="52"/>
      <c r="BUD16" s="52"/>
      <c r="BUE16" s="52"/>
      <c r="BUF16" s="52"/>
      <c r="BUG16" s="52"/>
      <c r="BUH16" s="52"/>
      <c r="BUI16" s="52"/>
      <c r="BUJ16" s="52"/>
      <c r="BUK16" s="52"/>
      <c r="BUL16" s="52"/>
      <c r="BUM16" s="52"/>
      <c r="BUN16" s="52"/>
      <c r="BUO16" s="52"/>
      <c r="BUP16" s="52"/>
      <c r="BUQ16" s="52"/>
      <c r="BUR16" s="52"/>
      <c r="BUS16" s="52"/>
      <c r="BUT16" s="52"/>
      <c r="BUU16" s="52"/>
      <c r="BUV16" s="52"/>
      <c r="BUW16" s="52"/>
      <c r="BUX16" s="52"/>
      <c r="BUY16" s="52"/>
      <c r="BUZ16" s="52"/>
      <c r="BVA16" s="52"/>
      <c r="BVB16" s="52"/>
      <c r="BVC16" s="52"/>
      <c r="BVD16" s="52"/>
      <c r="BVE16" s="52"/>
      <c r="BVF16" s="52"/>
      <c r="BVG16" s="52"/>
      <c r="BVH16" s="52"/>
      <c r="BVI16" s="52"/>
      <c r="BVJ16" s="52"/>
      <c r="BVK16" s="52"/>
      <c r="BVL16" s="52"/>
      <c r="BVM16" s="52"/>
      <c r="BVN16" s="52"/>
      <c r="BVO16" s="52"/>
      <c r="BVP16" s="52"/>
      <c r="BVQ16" s="52"/>
      <c r="BVR16" s="52"/>
      <c r="BVS16" s="52"/>
      <c r="BVT16" s="52"/>
      <c r="BVU16" s="52"/>
      <c r="BVV16" s="52"/>
      <c r="BVW16" s="52"/>
      <c r="BVX16" s="52"/>
      <c r="BVY16" s="52"/>
      <c r="BVZ16" s="52"/>
      <c r="BWA16" s="52"/>
      <c r="BWB16" s="52"/>
      <c r="BWC16" s="52"/>
      <c r="BWD16" s="52"/>
      <c r="BWE16" s="52"/>
      <c r="BWF16" s="52"/>
      <c r="BWG16" s="52"/>
      <c r="BWH16" s="52"/>
      <c r="BWI16" s="52"/>
      <c r="BWJ16" s="52"/>
      <c r="BWK16" s="52"/>
      <c r="BWL16" s="52"/>
      <c r="BWM16" s="52"/>
      <c r="BWN16" s="52"/>
      <c r="BWO16" s="52"/>
      <c r="BWP16" s="52"/>
      <c r="BWQ16" s="52"/>
      <c r="BWR16" s="52"/>
      <c r="BWS16" s="52"/>
      <c r="BWT16" s="52"/>
      <c r="BWU16" s="52"/>
      <c r="BWV16" s="52"/>
      <c r="BWW16" s="52"/>
      <c r="BWX16" s="52"/>
      <c r="BWY16" s="52"/>
      <c r="BWZ16" s="52"/>
      <c r="BXA16" s="52"/>
      <c r="BXB16" s="52"/>
      <c r="BXC16" s="52"/>
      <c r="BXD16" s="52"/>
      <c r="BXE16" s="52"/>
      <c r="BXF16" s="52"/>
      <c r="BXG16" s="52"/>
      <c r="BXH16" s="52"/>
      <c r="BXI16" s="52"/>
      <c r="BXJ16" s="52"/>
      <c r="BXK16" s="52"/>
      <c r="BXL16" s="52"/>
      <c r="BXM16" s="52"/>
      <c r="BXN16" s="52"/>
      <c r="BXO16" s="52"/>
      <c r="BXP16" s="52"/>
      <c r="BXQ16" s="52"/>
      <c r="BXR16" s="52"/>
      <c r="BXS16" s="52"/>
      <c r="BXT16" s="52"/>
      <c r="BXU16" s="52"/>
      <c r="BXV16" s="52"/>
      <c r="BXW16" s="52"/>
      <c r="BXX16" s="52"/>
      <c r="BXY16" s="52"/>
      <c r="BXZ16" s="52"/>
      <c r="BYA16" s="52"/>
      <c r="BYB16" s="52"/>
      <c r="BYC16" s="52"/>
      <c r="BYD16" s="52"/>
      <c r="BYE16" s="52"/>
      <c r="BYF16" s="52"/>
      <c r="BYG16" s="52"/>
      <c r="BYH16" s="52"/>
      <c r="BYI16" s="52"/>
      <c r="BYJ16" s="52"/>
      <c r="BYK16" s="52"/>
      <c r="BYL16" s="52"/>
      <c r="BYM16" s="52"/>
      <c r="BYN16" s="52"/>
      <c r="BYO16" s="52"/>
      <c r="BYP16" s="52"/>
      <c r="BYQ16" s="52"/>
      <c r="BYR16" s="52"/>
      <c r="BYS16" s="52"/>
      <c r="BYT16" s="52"/>
      <c r="BYU16" s="52"/>
      <c r="BYV16" s="52"/>
      <c r="BYW16" s="52"/>
      <c r="BYX16" s="52"/>
      <c r="BYY16" s="52"/>
      <c r="BYZ16" s="52"/>
      <c r="BZA16" s="52"/>
      <c r="BZB16" s="52"/>
      <c r="BZC16" s="52"/>
      <c r="BZD16" s="52"/>
      <c r="BZE16" s="52"/>
      <c r="BZF16" s="52"/>
      <c r="BZG16" s="52"/>
      <c r="BZH16" s="52"/>
      <c r="BZI16" s="52"/>
      <c r="BZJ16" s="52"/>
      <c r="BZK16" s="52"/>
      <c r="BZL16" s="52"/>
      <c r="BZM16" s="52"/>
      <c r="BZN16" s="52"/>
      <c r="BZO16" s="52"/>
      <c r="BZP16" s="52"/>
      <c r="BZQ16" s="52"/>
      <c r="BZR16" s="52"/>
      <c r="BZS16" s="52"/>
      <c r="BZT16" s="52"/>
      <c r="BZU16" s="52"/>
      <c r="BZV16" s="52"/>
      <c r="BZW16" s="52"/>
      <c r="BZX16" s="52"/>
      <c r="BZY16" s="52"/>
      <c r="BZZ16" s="52"/>
      <c r="CAA16" s="52"/>
      <c r="CAB16" s="52"/>
      <c r="CAC16" s="52"/>
      <c r="CAD16" s="52"/>
      <c r="CAE16" s="52"/>
      <c r="CAF16" s="52"/>
      <c r="CAG16" s="52"/>
      <c r="CAH16" s="52"/>
      <c r="CAI16" s="52"/>
      <c r="CAJ16" s="52"/>
      <c r="CAK16" s="52"/>
      <c r="CAL16" s="52"/>
      <c r="CAM16" s="52"/>
      <c r="CAN16" s="52"/>
      <c r="CAO16" s="52"/>
      <c r="CAP16" s="52"/>
      <c r="CAQ16" s="52"/>
      <c r="CAR16" s="52"/>
      <c r="CAS16" s="52"/>
      <c r="CAT16" s="52"/>
      <c r="CAU16" s="52"/>
      <c r="CAV16" s="52"/>
      <c r="CAW16" s="52"/>
      <c r="CAX16" s="52"/>
      <c r="CAY16" s="52"/>
      <c r="CAZ16" s="52"/>
      <c r="CBA16" s="52"/>
      <c r="CBB16" s="52"/>
      <c r="CBC16" s="52"/>
      <c r="CBD16" s="52"/>
      <c r="CBE16" s="52"/>
      <c r="CBF16" s="52"/>
      <c r="CBG16" s="52"/>
      <c r="CBH16" s="52"/>
      <c r="CBI16" s="52"/>
      <c r="CBJ16" s="52"/>
      <c r="CBK16" s="52"/>
      <c r="CBL16" s="52"/>
      <c r="CBM16" s="52"/>
      <c r="CBN16" s="52"/>
      <c r="CBO16" s="52"/>
      <c r="CBP16" s="52"/>
      <c r="CBQ16" s="52"/>
      <c r="CBR16" s="52"/>
      <c r="CBS16" s="52"/>
      <c r="CBT16" s="52"/>
      <c r="CBU16" s="52"/>
      <c r="CBV16" s="52"/>
      <c r="CBW16" s="52"/>
      <c r="CBX16" s="52"/>
      <c r="CBY16" s="52"/>
      <c r="CBZ16" s="52"/>
      <c r="CCA16" s="52"/>
      <c r="CCB16" s="52"/>
      <c r="CCC16" s="52"/>
      <c r="CCD16" s="52"/>
      <c r="CCE16" s="52"/>
      <c r="CCF16" s="52"/>
      <c r="CCG16" s="52"/>
      <c r="CCH16" s="52"/>
      <c r="CCI16" s="52"/>
      <c r="CCJ16" s="52"/>
      <c r="CCK16" s="52"/>
      <c r="CCL16" s="52"/>
      <c r="CCM16" s="52"/>
      <c r="CCN16" s="52"/>
      <c r="CCO16" s="52"/>
      <c r="CCP16" s="52"/>
      <c r="CCQ16" s="52"/>
      <c r="CCR16" s="52"/>
      <c r="CCS16" s="52"/>
      <c r="CCT16" s="52"/>
      <c r="CCU16" s="52"/>
      <c r="CCV16" s="52"/>
      <c r="CCW16" s="52"/>
      <c r="CCX16" s="52"/>
      <c r="CCY16" s="52"/>
      <c r="CCZ16" s="52"/>
      <c r="CDA16" s="52"/>
      <c r="CDB16" s="52"/>
      <c r="CDC16" s="52"/>
      <c r="CDD16" s="52"/>
      <c r="CDE16" s="52"/>
      <c r="CDF16" s="52"/>
      <c r="CDG16" s="52"/>
      <c r="CDH16" s="52"/>
      <c r="CDI16" s="52"/>
      <c r="CDJ16" s="52"/>
      <c r="CDK16" s="52"/>
      <c r="CDL16" s="52"/>
      <c r="CDM16" s="52"/>
      <c r="CDN16" s="52"/>
      <c r="CDO16" s="52"/>
      <c r="CDP16" s="52"/>
      <c r="CDQ16" s="52"/>
      <c r="CDR16" s="52"/>
      <c r="CDS16" s="52"/>
      <c r="CDT16" s="52"/>
      <c r="CDU16" s="52"/>
      <c r="CDV16" s="52"/>
      <c r="CDW16" s="52"/>
      <c r="CDX16" s="52"/>
      <c r="CDY16" s="52"/>
      <c r="CDZ16" s="52"/>
      <c r="CEA16" s="52"/>
      <c r="CEB16" s="52"/>
      <c r="CEC16" s="52"/>
      <c r="CED16" s="52"/>
      <c r="CEE16" s="52"/>
      <c r="CEF16" s="52"/>
      <c r="CEG16" s="52"/>
      <c r="CEH16" s="52"/>
      <c r="CEI16" s="52"/>
      <c r="CEJ16" s="52"/>
      <c r="CEK16" s="52"/>
      <c r="CEL16" s="52"/>
      <c r="CEM16" s="52"/>
      <c r="CEN16" s="52"/>
      <c r="CEO16" s="52"/>
      <c r="CEP16" s="52"/>
      <c r="CEQ16" s="52"/>
      <c r="CER16" s="52"/>
      <c r="CES16" s="52"/>
      <c r="CET16" s="52"/>
      <c r="CEU16" s="52"/>
      <c r="CEV16" s="52"/>
      <c r="CEW16" s="52"/>
      <c r="CEX16" s="52"/>
      <c r="CEY16" s="52"/>
      <c r="CEZ16" s="52"/>
      <c r="CFA16" s="52"/>
      <c r="CFB16" s="52"/>
      <c r="CFC16" s="52"/>
      <c r="CFD16" s="52"/>
      <c r="CFE16" s="52"/>
      <c r="CFF16" s="52"/>
      <c r="CFG16" s="52"/>
      <c r="CFH16" s="52"/>
      <c r="CFI16" s="52"/>
      <c r="CFJ16" s="52"/>
      <c r="CFK16" s="52"/>
      <c r="CFL16" s="52"/>
      <c r="CFM16" s="52"/>
      <c r="CFN16" s="52"/>
      <c r="CFO16" s="52"/>
      <c r="CFP16" s="52"/>
      <c r="CFQ16" s="52"/>
      <c r="CFR16" s="52"/>
      <c r="CFS16" s="52"/>
      <c r="CFT16" s="52"/>
      <c r="CFU16" s="52"/>
      <c r="CFV16" s="52"/>
      <c r="CFW16" s="52"/>
      <c r="CFX16" s="52"/>
      <c r="CFY16" s="52"/>
      <c r="CFZ16" s="52"/>
      <c r="CGA16" s="52"/>
      <c r="CGB16" s="52"/>
      <c r="CGC16" s="52"/>
      <c r="CGD16" s="52"/>
      <c r="CGE16" s="52"/>
      <c r="CGF16" s="52"/>
      <c r="CGG16" s="52"/>
      <c r="CGH16" s="52"/>
      <c r="CGI16" s="52"/>
      <c r="CGJ16" s="52"/>
      <c r="CGK16" s="52"/>
      <c r="CGL16" s="52"/>
      <c r="CGM16" s="52"/>
      <c r="CGN16" s="52"/>
      <c r="CGO16" s="52"/>
      <c r="CGP16" s="52"/>
      <c r="CGQ16" s="52"/>
      <c r="CGR16" s="52"/>
      <c r="CGS16" s="52"/>
      <c r="CGT16" s="52"/>
      <c r="CGU16" s="52"/>
      <c r="CGV16" s="52"/>
      <c r="CGW16" s="52"/>
      <c r="CGX16" s="52"/>
      <c r="CGY16" s="52"/>
      <c r="CGZ16" s="52"/>
      <c r="CHA16" s="52"/>
      <c r="CHB16" s="52"/>
      <c r="CHC16" s="52"/>
      <c r="CHD16" s="52"/>
      <c r="CHE16" s="52"/>
      <c r="CHF16" s="52"/>
      <c r="CHG16" s="52"/>
      <c r="CHH16" s="52"/>
      <c r="CHI16" s="52"/>
      <c r="CHJ16" s="52"/>
      <c r="CHK16" s="52"/>
      <c r="CHL16" s="52"/>
      <c r="CHM16" s="52"/>
      <c r="CHN16" s="52"/>
      <c r="CHO16" s="52"/>
      <c r="CHP16" s="52"/>
      <c r="CHQ16" s="52"/>
      <c r="CHR16" s="52"/>
      <c r="CHS16" s="52"/>
      <c r="CHT16" s="52"/>
      <c r="CHU16" s="52"/>
      <c r="CHV16" s="52"/>
      <c r="CHW16" s="52"/>
      <c r="CHX16" s="52"/>
      <c r="CHY16" s="52"/>
      <c r="CHZ16" s="52"/>
      <c r="CIA16" s="52"/>
      <c r="CIB16" s="52"/>
      <c r="CIC16" s="52"/>
      <c r="CID16" s="52"/>
      <c r="CIE16" s="52"/>
      <c r="CIF16" s="52"/>
      <c r="CIG16" s="52"/>
      <c r="CIH16" s="52"/>
      <c r="CII16" s="52"/>
      <c r="CIJ16" s="52"/>
      <c r="CIK16" s="52"/>
      <c r="CIL16" s="52"/>
      <c r="CIM16" s="52"/>
      <c r="CIN16" s="52"/>
      <c r="CIO16" s="52"/>
      <c r="CIP16" s="52"/>
      <c r="CIQ16" s="52"/>
      <c r="CIR16" s="52"/>
      <c r="CIS16" s="52"/>
      <c r="CIT16" s="52"/>
      <c r="CIU16" s="52"/>
      <c r="CIV16" s="52"/>
      <c r="CIW16" s="52"/>
      <c r="CIX16" s="52"/>
      <c r="CIY16" s="52"/>
      <c r="CIZ16" s="52"/>
      <c r="CJA16" s="52"/>
      <c r="CJB16" s="52"/>
      <c r="CJC16" s="52"/>
      <c r="CJD16" s="52"/>
      <c r="CJE16" s="52"/>
      <c r="CJF16" s="52"/>
      <c r="CJG16" s="52"/>
      <c r="CJH16" s="52"/>
      <c r="CJI16" s="52"/>
      <c r="CJJ16" s="52"/>
      <c r="CJK16" s="52"/>
      <c r="CJL16" s="52"/>
      <c r="CJM16" s="52"/>
      <c r="CJN16" s="52"/>
      <c r="CJO16" s="52"/>
      <c r="CJP16" s="52"/>
      <c r="CJQ16" s="52"/>
      <c r="CJR16" s="52"/>
      <c r="CJS16" s="52"/>
      <c r="CJT16" s="52"/>
      <c r="CJU16" s="52"/>
      <c r="CJV16" s="52"/>
      <c r="CJW16" s="52"/>
      <c r="CJX16" s="52"/>
      <c r="CJY16" s="52"/>
      <c r="CJZ16" s="52"/>
      <c r="CKA16" s="52"/>
      <c r="CKB16" s="52"/>
      <c r="CKC16" s="52"/>
      <c r="CKD16" s="52"/>
      <c r="CKE16" s="52"/>
      <c r="CKF16" s="52"/>
      <c r="CKG16" s="52"/>
      <c r="CKH16" s="52"/>
      <c r="CKI16" s="52"/>
      <c r="CKJ16" s="52"/>
      <c r="CKK16" s="52"/>
      <c r="CKL16" s="52"/>
      <c r="CKM16" s="52"/>
      <c r="CKN16" s="52"/>
      <c r="CKO16" s="52"/>
      <c r="CKP16" s="52"/>
      <c r="CKQ16" s="52"/>
      <c r="CKR16" s="52"/>
      <c r="CKS16" s="52"/>
      <c r="CKT16" s="52"/>
      <c r="CKU16" s="52"/>
      <c r="CKV16" s="52"/>
      <c r="CKW16" s="52"/>
      <c r="CKX16" s="52"/>
      <c r="CKY16" s="52"/>
      <c r="CKZ16" s="52"/>
      <c r="CLA16" s="52"/>
      <c r="CLB16" s="52"/>
      <c r="CLC16" s="52"/>
      <c r="CLD16" s="52"/>
      <c r="CLE16" s="52"/>
      <c r="CLF16" s="52"/>
      <c r="CLG16" s="52"/>
      <c r="CLH16" s="52"/>
      <c r="CLI16" s="52"/>
      <c r="CLJ16" s="52"/>
      <c r="CLK16" s="52"/>
      <c r="CLL16" s="52"/>
      <c r="CLM16" s="52"/>
      <c r="CLN16" s="52"/>
      <c r="CLO16" s="52"/>
      <c r="CLP16" s="52"/>
      <c r="CLQ16" s="52"/>
      <c r="CLR16" s="52"/>
      <c r="CLS16" s="52"/>
      <c r="CLT16" s="52"/>
      <c r="CLU16" s="52"/>
      <c r="CLV16" s="52"/>
      <c r="CLW16" s="52"/>
      <c r="CLX16" s="52"/>
      <c r="CLY16" s="52"/>
      <c r="CLZ16" s="52"/>
      <c r="CMA16" s="52"/>
      <c r="CMB16" s="52"/>
      <c r="CMC16" s="52"/>
      <c r="CMD16" s="52"/>
      <c r="CME16" s="52"/>
      <c r="CMF16" s="52"/>
      <c r="CMG16" s="52"/>
      <c r="CMH16" s="52"/>
      <c r="CMI16" s="52"/>
      <c r="CMJ16" s="52"/>
      <c r="CMK16" s="52"/>
      <c r="CML16" s="52"/>
      <c r="CMM16" s="52"/>
      <c r="CMN16" s="52"/>
      <c r="CMO16" s="52"/>
      <c r="CMP16" s="52"/>
      <c r="CMQ16" s="52"/>
      <c r="CMR16" s="52"/>
      <c r="CMS16" s="52"/>
      <c r="CMT16" s="52"/>
      <c r="CMU16" s="52"/>
      <c r="CMV16" s="52"/>
      <c r="CMW16" s="52"/>
      <c r="CMX16" s="52"/>
      <c r="CMY16" s="52"/>
      <c r="CMZ16" s="52"/>
      <c r="CNA16" s="52"/>
      <c r="CNB16" s="52"/>
      <c r="CNC16" s="52"/>
      <c r="CND16" s="52"/>
      <c r="CNE16" s="52"/>
      <c r="CNF16" s="52"/>
      <c r="CNG16" s="52"/>
      <c r="CNH16" s="52"/>
      <c r="CNI16" s="52"/>
      <c r="CNJ16" s="52"/>
      <c r="CNK16" s="52"/>
      <c r="CNL16" s="52"/>
      <c r="CNM16" s="52"/>
      <c r="CNN16" s="52"/>
      <c r="CNO16" s="52"/>
      <c r="CNP16" s="52"/>
      <c r="CNQ16" s="52"/>
      <c r="CNR16" s="52"/>
      <c r="CNS16" s="52"/>
      <c r="CNT16" s="52"/>
      <c r="CNU16" s="52"/>
      <c r="CNV16" s="52"/>
      <c r="CNW16" s="52"/>
      <c r="CNX16" s="52"/>
      <c r="CNY16" s="52"/>
      <c r="CNZ16" s="52"/>
      <c r="COA16" s="52"/>
      <c r="COB16" s="52"/>
      <c r="COC16" s="52"/>
      <c r="COD16" s="52"/>
      <c r="COE16" s="52"/>
      <c r="COF16" s="52"/>
      <c r="COG16" s="52"/>
      <c r="COH16" s="52"/>
      <c r="COI16" s="52"/>
      <c r="COJ16" s="52"/>
      <c r="COK16" s="52"/>
      <c r="COL16" s="52"/>
      <c r="COM16" s="52"/>
      <c r="CON16" s="52"/>
      <c r="COO16" s="52"/>
      <c r="COP16" s="52"/>
      <c r="COQ16" s="52"/>
      <c r="COR16" s="52"/>
      <c r="COS16" s="52"/>
      <c r="COT16" s="52"/>
      <c r="COU16" s="52"/>
      <c r="COV16" s="52"/>
      <c r="COW16" s="52"/>
      <c r="COX16" s="52"/>
      <c r="COY16" s="52"/>
      <c r="COZ16" s="52"/>
      <c r="CPA16" s="52"/>
      <c r="CPB16" s="52"/>
      <c r="CPC16" s="52"/>
      <c r="CPD16" s="52"/>
      <c r="CPE16" s="52"/>
      <c r="CPF16" s="52"/>
      <c r="CPG16" s="52"/>
      <c r="CPH16" s="52"/>
      <c r="CPI16" s="52"/>
      <c r="CPJ16" s="52"/>
      <c r="CPK16" s="52"/>
      <c r="CPL16" s="52"/>
      <c r="CPM16" s="52"/>
      <c r="CPN16" s="52"/>
      <c r="CPO16" s="52"/>
      <c r="CPP16" s="52"/>
      <c r="CPQ16" s="52"/>
      <c r="CPR16" s="52"/>
      <c r="CPS16" s="52"/>
      <c r="CPT16" s="52"/>
      <c r="CPU16" s="52"/>
      <c r="CPV16" s="52"/>
      <c r="CPW16" s="52"/>
      <c r="CPX16" s="52"/>
      <c r="CPY16" s="52"/>
      <c r="CPZ16" s="52"/>
      <c r="CQA16" s="52"/>
      <c r="CQB16" s="52"/>
      <c r="CQC16" s="52"/>
      <c r="CQD16" s="52"/>
      <c r="CQE16" s="52"/>
      <c r="CQF16" s="52"/>
      <c r="CQG16" s="52"/>
      <c r="CQH16" s="52"/>
      <c r="CQI16" s="52"/>
      <c r="CQJ16" s="52"/>
      <c r="CQK16" s="52"/>
      <c r="CQL16" s="52"/>
      <c r="CQM16" s="52"/>
      <c r="CQN16" s="52"/>
      <c r="CQO16" s="52"/>
      <c r="CQP16" s="52"/>
      <c r="CQQ16" s="52"/>
      <c r="CQR16" s="52"/>
      <c r="CQS16" s="52"/>
      <c r="CQT16" s="52"/>
      <c r="CQU16" s="52"/>
      <c r="CQV16" s="52"/>
      <c r="CQW16" s="52"/>
      <c r="CQX16" s="52"/>
      <c r="CQY16" s="52"/>
      <c r="CQZ16" s="52"/>
      <c r="CRA16" s="52"/>
      <c r="CRB16" s="52"/>
      <c r="CRC16" s="52"/>
      <c r="CRD16" s="52"/>
      <c r="CRE16" s="52"/>
      <c r="CRF16" s="52"/>
      <c r="CRG16" s="52"/>
      <c r="CRH16" s="52"/>
      <c r="CRI16" s="52"/>
      <c r="CRJ16" s="52"/>
      <c r="CRK16" s="52"/>
      <c r="CRL16" s="52"/>
      <c r="CRM16" s="52"/>
      <c r="CRN16" s="52"/>
      <c r="CRO16" s="52"/>
      <c r="CRP16" s="52"/>
      <c r="CRQ16" s="52"/>
      <c r="CRR16" s="52"/>
      <c r="CRS16" s="52"/>
      <c r="CRT16" s="52"/>
      <c r="CRU16" s="52"/>
      <c r="CRV16" s="52"/>
      <c r="CRW16" s="52"/>
      <c r="CRX16" s="52"/>
      <c r="CRY16" s="52"/>
      <c r="CRZ16" s="52"/>
      <c r="CSA16" s="52"/>
      <c r="CSB16" s="52"/>
      <c r="CSC16" s="52"/>
      <c r="CSD16" s="52"/>
      <c r="CSE16" s="52"/>
      <c r="CSF16" s="52"/>
      <c r="CSG16" s="52"/>
      <c r="CSH16" s="52"/>
      <c r="CSI16" s="52"/>
      <c r="CSJ16" s="52"/>
      <c r="CSK16" s="52"/>
      <c r="CSL16" s="52"/>
      <c r="CSM16" s="52"/>
      <c r="CSN16" s="52"/>
      <c r="CSO16" s="52"/>
      <c r="CSP16" s="52"/>
      <c r="CSQ16" s="52"/>
      <c r="CSR16" s="52"/>
      <c r="CSS16" s="52"/>
      <c r="CST16" s="52"/>
      <c r="CSU16" s="52"/>
      <c r="CSV16" s="52"/>
      <c r="CSW16" s="52"/>
      <c r="CSX16" s="52"/>
      <c r="CSY16" s="52"/>
      <c r="CSZ16" s="52"/>
      <c r="CTA16" s="52"/>
      <c r="CTB16" s="52"/>
      <c r="CTC16" s="52"/>
      <c r="CTD16" s="52"/>
      <c r="CTE16" s="52"/>
      <c r="CTF16" s="52"/>
      <c r="CTG16" s="52"/>
      <c r="CTH16" s="52"/>
      <c r="CTI16" s="52"/>
      <c r="CTJ16" s="52"/>
      <c r="CTK16" s="52"/>
      <c r="CTL16" s="52"/>
      <c r="CTM16" s="52"/>
      <c r="CTN16" s="52"/>
      <c r="CTO16" s="52"/>
      <c r="CTP16" s="52"/>
      <c r="CTQ16" s="52"/>
      <c r="CTR16" s="52"/>
      <c r="CTS16" s="52"/>
      <c r="CTT16" s="52"/>
      <c r="CTU16" s="52"/>
      <c r="CTV16" s="52"/>
      <c r="CTW16" s="52"/>
      <c r="CTX16" s="52"/>
      <c r="CTY16" s="52"/>
      <c r="CTZ16" s="52"/>
      <c r="CUA16" s="52"/>
      <c r="CUB16" s="52"/>
      <c r="CUC16" s="52"/>
      <c r="CUD16" s="52"/>
      <c r="CUE16" s="52"/>
      <c r="CUF16" s="52"/>
      <c r="CUG16" s="52"/>
      <c r="CUH16" s="52"/>
      <c r="CUI16" s="52"/>
      <c r="CUJ16" s="52"/>
      <c r="CUK16" s="52"/>
      <c r="CUL16" s="52"/>
      <c r="CUM16" s="52"/>
      <c r="CUN16" s="52"/>
      <c r="CUO16" s="52"/>
      <c r="CUP16" s="52"/>
      <c r="CUQ16" s="52"/>
      <c r="CUR16" s="52"/>
      <c r="CUS16" s="52"/>
      <c r="CUT16" s="52"/>
      <c r="CUU16" s="52"/>
      <c r="CUV16" s="52"/>
      <c r="CUW16" s="52"/>
      <c r="CUX16" s="52"/>
      <c r="CUY16" s="52"/>
      <c r="CUZ16" s="52"/>
      <c r="CVA16" s="52"/>
      <c r="CVB16" s="52"/>
      <c r="CVC16" s="52"/>
      <c r="CVD16" s="52"/>
      <c r="CVE16" s="52"/>
      <c r="CVF16" s="52"/>
      <c r="CVG16" s="52"/>
      <c r="CVH16" s="52"/>
      <c r="CVI16" s="52"/>
      <c r="CVJ16" s="52"/>
      <c r="CVK16" s="52"/>
      <c r="CVL16" s="52"/>
      <c r="CVM16" s="52"/>
      <c r="CVN16" s="52"/>
      <c r="CVO16" s="52"/>
      <c r="CVP16" s="52"/>
      <c r="CVQ16" s="52"/>
      <c r="CVR16" s="52"/>
      <c r="CVS16" s="52"/>
      <c r="CVT16" s="52"/>
      <c r="CVU16" s="52"/>
      <c r="CVV16" s="52"/>
      <c r="CVW16" s="52"/>
      <c r="CVX16" s="52"/>
      <c r="CVY16" s="52"/>
      <c r="CVZ16" s="52"/>
      <c r="CWA16" s="52"/>
      <c r="CWB16" s="52"/>
      <c r="CWC16" s="52"/>
      <c r="CWD16" s="52"/>
      <c r="CWE16" s="52"/>
      <c r="CWF16" s="52"/>
      <c r="CWG16" s="52"/>
      <c r="CWH16" s="52"/>
      <c r="CWI16" s="52"/>
      <c r="CWJ16" s="52"/>
      <c r="CWK16" s="52"/>
      <c r="CWL16" s="52"/>
      <c r="CWM16" s="52"/>
      <c r="CWN16" s="52"/>
      <c r="CWO16" s="52"/>
      <c r="CWP16" s="52"/>
      <c r="CWQ16" s="52"/>
      <c r="CWR16" s="52"/>
      <c r="CWS16" s="52"/>
      <c r="CWT16" s="52"/>
      <c r="CWU16" s="52"/>
      <c r="CWV16" s="52"/>
      <c r="CWW16" s="52"/>
      <c r="CWX16" s="52"/>
      <c r="CWY16" s="52"/>
      <c r="CWZ16" s="52"/>
      <c r="CXA16" s="52"/>
      <c r="CXB16" s="52"/>
      <c r="CXC16" s="52"/>
      <c r="CXD16" s="52"/>
      <c r="CXE16" s="52"/>
      <c r="CXF16" s="52"/>
      <c r="CXG16" s="52"/>
      <c r="CXH16" s="52"/>
      <c r="CXI16" s="52"/>
      <c r="CXJ16" s="52"/>
      <c r="CXK16" s="52"/>
      <c r="CXL16" s="52"/>
      <c r="CXM16" s="52"/>
      <c r="CXN16" s="52"/>
      <c r="CXO16" s="52"/>
      <c r="CXP16" s="52"/>
      <c r="CXQ16" s="52"/>
      <c r="CXR16" s="52"/>
      <c r="CXS16" s="52"/>
      <c r="CXT16" s="52"/>
      <c r="CXU16" s="52"/>
      <c r="CXV16" s="52"/>
      <c r="CXW16" s="52"/>
      <c r="CXX16" s="52"/>
      <c r="CXY16" s="52"/>
      <c r="CXZ16" s="52"/>
      <c r="CYA16" s="52"/>
      <c r="CYB16" s="52"/>
      <c r="CYC16" s="52"/>
      <c r="CYD16" s="52"/>
      <c r="CYE16" s="52"/>
      <c r="CYF16" s="52"/>
      <c r="CYG16" s="52"/>
      <c r="CYH16" s="52"/>
      <c r="CYI16" s="52"/>
      <c r="CYJ16" s="52"/>
      <c r="CYK16" s="52"/>
      <c r="CYL16" s="52"/>
      <c r="CYM16" s="52"/>
      <c r="CYN16" s="52"/>
      <c r="CYO16" s="52"/>
      <c r="CYP16" s="52"/>
      <c r="CYQ16" s="52"/>
      <c r="CYR16" s="52"/>
      <c r="CYS16" s="52"/>
      <c r="CYT16" s="52"/>
      <c r="CYU16" s="52"/>
      <c r="CYV16" s="52"/>
      <c r="CYW16" s="52"/>
      <c r="CYX16" s="52"/>
      <c r="CYY16" s="52"/>
      <c r="CYZ16" s="52"/>
      <c r="CZA16" s="52"/>
      <c r="CZB16" s="52"/>
      <c r="CZC16" s="52"/>
      <c r="CZD16" s="52"/>
      <c r="CZE16" s="52"/>
      <c r="CZF16" s="52"/>
      <c r="CZG16" s="52"/>
      <c r="CZH16" s="52"/>
      <c r="CZI16" s="52"/>
      <c r="CZJ16" s="52"/>
      <c r="CZK16" s="52"/>
      <c r="CZL16" s="52"/>
      <c r="CZM16" s="52"/>
      <c r="CZN16" s="52"/>
      <c r="CZO16" s="52"/>
      <c r="CZP16" s="52"/>
      <c r="CZQ16" s="52"/>
      <c r="CZR16" s="52"/>
      <c r="CZS16" s="52"/>
      <c r="CZT16" s="52"/>
      <c r="CZU16" s="52"/>
      <c r="CZV16" s="52"/>
      <c r="CZW16" s="52"/>
      <c r="CZX16" s="52"/>
      <c r="CZY16" s="52"/>
      <c r="CZZ16" s="52"/>
      <c r="DAA16" s="52"/>
      <c r="DAB16" s="52"/>
      <c r="DAC16" s="52"/>
      <c r="DAD16" s="52"/>
      <c r="DAE16" s="52"/>
      <c r="DAF16" s="52"/>
      <c r="DAG16" s="52"/>
      <c r="DAH16" s="52"/>
      <c r="DAI16" s="52"/>
      <c r="DAJ16" s="52"/>
      <c r="DAK16" s="52"/>
      <c r="DAL16" s="52"/>
      <c r="DAM16" s="52"/>
      <c r="DAN16" s="52"/>
      <c r="DAO16" s="52"/>
      <c r="DAP16" s="52"/>
      <c r="DAQ16" s="52"/>
      <c r="DAR16" s="52"/>
      <c r="DAS16" s="52"/>
      <c r="DAT16" s="52"/>
      <c r="DAU16" s="52"/>
      <c r="DAV16" s="52"/>
      <c r="DAW16" s="52"/>
      <c r="DAX16" s="52"/>
      <c r="DAY16" s="52"/>
      <c r="DAZ16" s="52"/>
      <c r="DBA16" s="52"/>
      <c r="DBB16" s="52"/>
      <c r="DBC16" s="52"/>
      <c r="DBD16" s="52"/>
      <c r="DBE16" s="52"/>
      <c r="DBF16" s="52"/>
      <c r="DBG16" s="52"/>
      <c r="DBH16" s="52"/>
      <c r="DBI16" s="52"/>
      <c r="DBJ16" s="52"/>
      <c r="DBK16" s="52"/>
      <c r="DBL16" s="52"/>
      <c r="DBM16" s="52"/>
      <c r="DBN16" s="52"/>
      <c r="DBO16" s="52"/>
      <c r="DBP16" s="52"/>
      <c r="DBQ16" s="52"/>
      <c r="DBR16" s="52"/>
      <c r="DBS16" s="52"/>
      <c r="DBT16" s="52"/>
      <c r="DBU16" s="52"/>
      <c r="DBV16" s="52"/>
      <c r="DBW16" s="52"/>
      <c r="DBX16" s="52"/>
      <c r="DBY16" s="52"/>
      <c r="DBZ16" s="52"/>
      <c r="DCA16" s="52"/>
      <c r="DCB16" s="52"/>
      <c r="DCC16" s="52"/>
      <c r="DCD16" s="52"/>
      <c r="DCE16" s="52"/>
      <c r="DCF16" s="52"/>
      <c r="DCG16" s="52"/>
      <c r="DCH16" s="52"/>
      <c r="DCI16" s="52"/>
      <c r="DCJ16" s="52"/>
      <c r="DCK16" s="52"/>
      <c r="DCL16" s="52"/>
      <c r="DCM16" s="52"/>
      <c r="DCN16" s="52"/>
      <c r="DCO16" s="52"/>
      <c r="DCP16" s="52"/>
      <c r="DCQ16" s="52"/>
      <c r="DCR16" s="52"/>
      <c r="DCS16" s="52"/>
      <c r="DCT16" s="52"/>
      <c r="DCU16" s="52"/>
      <c r="DCV16" s="52"/>
      <c r="DCW16" s="52"/>
      <c r="DCX16" s="52"/>
      <c r="DCY16" s="52"/>
      <c r="DCZ16" s="52"/>
      <c r="DDA16" s="52"/>
      <c r="DDB16" s="52"/>
      <c r="DDC16" s="52"/>
      <c r="DDD16" s="52"/>
      <c r="DDE16" s="52"/>
      <c r="DDF16" s="52"/>
      <c r="DDG16" s="52"/>
      <c r="DDH16" s="52"/>
      <c r="DDI16" s="52"/>
      <c r="DDJ16" s="52"/>
      <c r="DDK16" s="52"/>
      <c r="DDL16" s="52"/>
      <c r="DDM16" s="52"/>
      <c r="DDN16" s="52"/>
      <c r="DDO16" s="52"/>
      <c r="DDP16" s="52"/>
      <c r="DDQ16" s="52"/>
      <c r="DDR16" s="52"/>
      <c r="DDS16" s="52"/>
      <c r="DDT16" s="52"/>
      <c r="DDU16" s="52"/>
      <c r="DDV16" s="52"/>
      <c r="DDW16" s="52"/>
      <c r="DDX16" s="52"/>
      <c r="DDY16" s="52"/>
      <c r="DDZ16" s="52"/>
      <c r="DEA16" s="52"/>
      <c r="DEB16" s="52"/>
      <c r="DEC16" s="52"/>
      <c r="DED16" s="52"/>
      <c r="DEE16" s="52"/>
      <c r="DEF16" s="52"/>
      <c r="DEG16" s="52"/>
      <c r="DEH16" s="52"/>
      <c r="DEI16" s="52"/>
      <c r="DEJ16" s="52"/>
      <c r="DEK16" s="52"/>
      <c r="DEL16" s="52"/>
      <c r="DEM16" s="52"/>
      <c r="DEN16" s="52"/>
      <c r="DEO16" s="52"/>
      <c r="DEP16" s="52"/>
      <c r="DEQ16" s="52"/>
      <c r="DER16" s="52"/>
      <c r="DES16" s="52"/>
      <c r="DET16" s="52"/>
      <c r="DEU16" s="52"/>
      <c r="DEV16" s="52"/>
      <c r="DEW16" s="52"/>
      <c r="DEX16" s="52"/>
      <c r="DEY16" s="52"/>
      <c r="DEZ16" s="52"/>
      <c r="DFA16" s="52"/>
      <c r="DFB16" s="52"/>
      <c r="DFC16" s="52"/>
      <c r="DFD16" s="52"/>
      <c r="DFE16" s="52"/>
      <c r="DFF16" s="52"/>
      <c r="DFG16" s="52"/>
      <c r="DFH16" s="52"/>
      <c r="DFI16" s="52"/>
      <c r="DFJ16" s="52"/>
      <c r="DFK16" s="52"/>
      <c r="DFL16" s="52"/>
      <c r="DFM16" s="52"/>
      <c r="DFN16" s="52"/>
      <c r="DFO16" s="52"/>
      <c r="DFP16" s="52"/>
      <c r="DFQ16" s="52"/>
      <c r="DFR16" s="52"/>
      <c r="DFS16" s="52"/>
      <c r="DFT16" s="52"/>
      <c r="DFU16" s="52"/>
      <c r="DFV16" s="52"/>
      <c r="DFW16" s="52"/>
      <c r="DFX16" s="52"/>
      <c r="DFY16" s="52"/>
      <c r="DFZ16" s="52"/>
      <c r="DGA16" s="52"/>
      <c r="DGB16" s="52"/>
      <c r="DGC16" s="52"/>
      <c r="DGD16" s="52"/>
      <c r="DGE16" s="52"/>
      <c r="DGF16" s="52"/>
      <c r="DGG16" s="52"/>
      <c r="DGH16" s="52"/>
      <c r="DGI16" s="52"/>
      <c r="DGJ16" s="52"/>
      <c r="DGK16" s="52"/>
      <c r="DGL16" s="52"/>
      <c r="DGM16" s="52"/>
      <c r="DGN16" s="52"/>
      <c r="DGO16" s="52"/>
      <c r="DGP16" s="52"/>
      <c r="DGQ16" s="52"/>
      <c r="DGR16" s="52"/>
      <c r="DGS16" s="52"/>
      <c r="DGT16" s="52"/>
      <c r="DGU16" s="52"/>
      <c r="DGV16" s="52"/>
      <c r="DGW16" s="52"/>
      <c r="DGX16" s="52"/>
      <c r="DGY16" s="52"/>
      <c r="DGZ16" s="52"/>
      <c r="DHA16" s="52"/>
      <c r="DHB16" s="52"/>
      <c r="DHC16" s="52"/>
      <c r="DHD16" s="52"/>
      <c r="DHE16" s="52"/>
      <c r="DHF16" s="52"/>
      <c r="DHG16" s="52"/>
      <c r="DHH16" s="52"/>
      <c r="DHI16" s="52"/>
      <c r="DHJ16" s="52"/>
      <c r="DHK16" s="52"/>
      <c r="DHL16" s="52"/>
      <c r="DHM16" s="52"/>
      <c r="DHN16" s="52"/>
      <c r="DHO16" s="52"/>
      <c r="DHP16" s="52"/>
      <c r="DHQ16" s="52"/>
      <c r="DHR16" s="52"/>
      <c r="DHS16" s="52"/>
      <c r="DHT16" s="52"/>
      <c r="DHU16" s="52"/>
      <c r="DHV16" s="52"/>
      <c r="DHW16" s="52"/>
      <c r="DHX16" s="52"/>
      <c r="DHY16" s="52"/>
      <c r="DHZ16" s="52"/>
      <c r="DIA16" s="52"/>
      <c r="DIB16" s="52"/>
      <c r="DIC16" s="52"/>
      <c r="DID16" s="52"/>
      <c r="DIE16" s="52"/>
      <c r="DIF16" s="52"/>
      <c r="DIG16" s="52"/>
      <c r="DIH16" s="52"/>
      <c r="DII16" s="52"/>
      <c r="DIJ16" s="52"/>
      <c r="DIK16" s="52"/>
      <c r="DIL16" s="52"/>
      <c r="DIM16" s="52"/>
      <c r="DIN16" s="52"/>
      <c r="DIO16" s="52"/>
      <c r="DIP16" s="52"/>
      <c r="DIQ16" s="52"/>
      <c r="DIR16" s="52"/>
      <c r="DIS16" s="52"/>
      <c r="DIT16" s="52"/>
      <c r="DIU16" s="52"/>
      <c r="DIV16" s="52"/>
      <c r="DIW16" s="52"/>
      <c r="DIX16" s="52"/>
      <c r="DIY16" s="52"/>
      <c r="DIZ16" s="52"/>
      <c r="DJA16" s="52"/>
      <c r="DJB16" s="52"/>
      <c r="DJC16" s="52"/>
      <c r="DJD16" s="52"/>
      <c r="DJE16" s="52"/>
      <c r="DJF16" s="52"/>
      <c r="DJG16" s="52"/>
      <c r="DJH16" s="52"/>
      <c r="DJI16" s="52"/>
      <c r="DJJ16" s="52"/>
      <c r="DJK16" s="52"/>
      <c r="DJL16" s="52"/>
      <c r="DJM16" s="52"/>
      <c r="DJN16" s="52"/>
      <c r="DJO16" s="52"/>
      <c r="DJP16" s="52"/>
      <c r="DJQ16" s="52"/>
      <c r="DJR16" s="52"/>
      <c r="DJS16" s="52"/>
      <c r="DJT16" s="52"/>
      <c r="DJU16" s="52"/>
      <c r="DJV16" s="52"/>
      <c r="DJW16" s="52"/>
      <c r="DJX16" s="52"/>
      <c r="DJY16" s="52"/>
      <c r="DJZ16" s="52"/>
      <c r="DKA16" s="52"/>
      <c r="DKB16" s="52"/>
      <c r="DKC16" s="52"/>
      <c r="DKD16" s="52"/>
      <c r="DKE16" s="52"/>
      <c r="DKF16" s="52"/>
      <c r="DKG16" s="52"/>
      <c r="DKH16" s="52"/>
      <c r="DKI16" s="52"/>
      <c r="DKJ16" s="52"/>
      <c r="DKK16" s="52"/>
      <c r="DKL16" s="52"/>
      <c r="DKM16" s="52"/>
      <c r="DKN16" s="52"/>
      <c r="DKO16" s="52"/>
      <c r="DKP16" s="52"/>
      <c r="DKQ16" s="52"/>
      <c r="DKR16" s="52"/>
      <c r="DKS16" s="52"/>
      <c r="DKT16" s="52"/>
      <c r="DKU16" s="52"/>
      <c r="DKV16" s="52"/>
      <c r="DKW16" s="52"/>
      <c r="DKX16" s="52"/>
      <c r="DKY16" s="52"/>
      <c r="DKZ16" s="52"/>
      <c r="DLA16" s="52"/>
      <c r="DLB16" s="52"/>
      <c r="DLC16" s="52"/>
      <c r="DLD16" s="52"/>
      <c r="DLE16" s="52"/>
      <c r="DLF16" s="52"/>
      <c r="DLG16" s="52"/>
      <c r="DLH16" s="52"/>
      <c r="DLI16" s="52"/>
      <c r="DLJ16" s="52"/>
      <c r="DLK16" s="52"/>
      <c r="DLL16" s="52"/>
      <c r="DLM16" s="52"/>
      <c r="DLN16" s="52"/>
      <c r="DLO16" s="52"/>
      <c r="DLP16" s="52"/>
      <c r="DLQ16" s="52"/>
      <c r="DLR16" s="52"/>
      <c r="DLS16" s="52"/>
      <c r="DLT16" s="52"/>
      <c r="DLU16" s="52"/>
      <c r="DLV16" s="52"/>
      <c r="DLW16" s="52"/>
      <c r="DLX16" s="52"/>
      <c r="DLY16" s="52"/>
      <c r="DLZ16" s="52"/>
      <c r="DMA16" s="52"/>
      <c r="DMB16" s="52"/>
      <c r="DMC16" s="52"/>
      <c r="DMD16" s="52"/>
      <c r="DME16" s="52"/>
      <c r="DMF16" s="52"/>
      <c r="DMG16" s="52"/>
      <c r="DMH16" s="52"/>
      <c r="DMI16" s="52"/>
      <c r="DMJ16" s="52"/>
      <c r="DMK16" s="52"/>
      <c r="DML16" s="52"/>
      <c r="DMM16" s="52"/>
      <c r="DMN16" s="52"/>
      <c r="DMO16" s="52"/>
      <c r="DMP16" s="52"/>
      <c r="DMQ16" s="52"/>
      <c r="DMR16" s="52"/>
      <c r="DMS16" s="52"/>
      <c r="DMT16" s="52"/>
      <c r="DMU16" s="52"/>
      <c r="DMV16" s="52"/>
      <c r="DMW16" s="52"/>
      <c r="DMX16" s="52"/>
      <c r="DMY16" s="52"/>
      <c r="DMZ16" s="52"/>
      <c r="DNA16" s="52"/>
      <c r="DNB16" s="52"/>
      <c r="DNC16" s="52"/>
      <c r="DND16" s="52"/>
      <c r="DNE16" s="52"/>
      <c r="DNF16" s="52"/>
      <c r="DNG16" s="52"/>
      <c r="DNH16" s="52"/>
      <c r="DNI16" s="52"/>
      <c r="DNJ16" s="52"/>
      <c r="DNK16" s="52"/>
      <c r="DNL16" s="52"/>
      <c r="DNM16" s="52"/>
      <c r="DNN16" s="52"/>
      <c r="DNO16" s="52"/>
      <c r="DNP16" s="52"/>
      <c r="DNQ16" s="52"/>
      <c r="DNR16" s="52"/>
      <c r="DNS16" s="52"/>
      <c r="DNT16" s="52"/>
      <c r="DNU16" s="52"/>
      <c r="DNV16" s="52"/>
      <c r="DNW16" s="52"/>
      <c r="DNX16" s="52"/>
      <c r="DNY16" s="52"/>
      <c r="DNZ16" s="52"/>
      <c r="DOA16" s="52"/>
      <c r="DOB16" s="52"/>
      <c r="DOC16" s="52"/>
      <c r="DOD16" s="52"/>
      <c r="DOE16" s="52"/>
      <c r="DOF16" s="52"/>
      <c r="DOG16" s="52"/>
      <c r="DOH16" s="52"/>
      <c r="DOI16" s="52"/>
      <c r="DOJ16" s="52"/>
      <c r="DOK16" s="52"/>
      <c r="DOL16" s="52"/>
      <c r="DOM16" s="52"/>
      <c r="DON16" s="52"/>
      <c r="DOO16" s="52"/>
      <c r="DOP16" s="52"/>
      <c r="DOQ16" s="52"/>
      <c r="DOR16" s="52"/>
      <c r="DOS16" s="52"/>
      <c r="DOT16" s="52"/>
      <c r="DOU16" s="52"/>
      <c r="DOV16" s="52"/>
      <c r="DOW16" s="52"/>
      <c r="DOX16" s="52"/>
      <c r="DOY16" s="52"/>
      <c r="DOZ16" s="52"/>
      <c r="DPA16" s="52"/>
      <c r="DPB16" s="52"/>
      <c r="DPC16" s="52"/>
      <c r="DPD16" s="52"/>
      <c r="DPE16" s="52"/>
      <c r="DPF16" s="52"/>
      <c r="DPG16" s="52"/>
      <c r="DPH16" s="52"/>
      <c r="DPI16" s="52"/>
      <c r="DPJ16" s="52"/>
      <c r="DPK16" s="52"/>
      <c r="DPL16" s="52"/>
      <c r="DPM16" s="52"/>
      <c r="DPN16" s="52"/>
      <c r="DPO16" s="52"/>
      <c r="DPP16" s="52"/>
      <c r="DPQ16" s="52"/>
      <c r="DPR16" s="52"/>
      <c r="DPS16" s="52"/>
      <c r="DPT16" s="52"/>
      <c r="DPU16" s="52"/>
      <c r="DPV16" s="52"/>
      <c r="DPW16" s="52"/>
      <c r="DPX16" s="52"/>
      <c r="DPY16" s="52"/>
      <c r="DPZ16" s="52"/>
      <c r="DQA16" s="52"/>
      <c r="DQB16" s="52"/>
      <c r="DQC16" s="52"/>
      <c r="DQD16" s="52"/>
      <c r="DQE16" s="52"/>
      <c r="DQF16" s="52"/>
      <c r="DQG16" s="52"/>
      <c r="DQH16" s="52"/>
      <c r="DQI16" s="52"/>
      <c r="DQJ16" s="52"/>
      <c r="DQK16" s="52"/>
      <c r="DQL16" s="52"/>
      <c r="DQM16" s="52"/>
      <c r="DQN16" s="52"/>
      <c r="DQO16" s="52"/>
      <c r="DQP16" s="52"/>
      <c r="DQQ16" s="52"/>
      <c r="DQR16" s="52"/>
      <c r="DQS16" s="52"/>
      <c r="DQT16" s="52"/>
      <c r="DQU16" s="52"/>
      <c r="DQV16" s="52"/>
      <c r="DQW16" s="52"/>
      <c r="DQX16" s="52"/>
      <c r="DQY16" s="52"/>
      <c r="DQZ16" s="52"/>
      <c r="DRA16" s="52"/>
      <c r="DRB16" s="52"/>
      <c r="DRC16" s="52"/>
      <c r="DRD16" s="52"/>
      <c r="DRE16" s="52"/>
      <c r="DRF16" s="52"/>
      <c r="DRG16" s="52"/>
      <c r="DRH16" s="52"/>
      <c r="DRI16" s="52"/>
      <c r="DRJ16" s="52"/>
      <c r="DRK16" s="52"/>
      <c r="DRL16" s="52"/>
      <c r="DRM16" s="52"/>
      <c r="DRN16" s="52"/>
      <c r="DRO16" s="52"/>
      <c r="DRP16" s="52"/>
      <c r="DRQ16" s="52"/>
      <c r="DRR16" s="52"/>
      <c r="DRS16" s="52"/>
      <c r="DRT16" s="52"/>
      <c r="DRU16" s="52"/>
      <c r="DRV16" s="52"/>
      <c r="DRW16" s="52"/>
      <c r="DRX16" s="52"/>
      <c r="DRY16" s="52"/>
      <c r="DRZ16" s="52"/>
      <c r="DSA16" s="52"/>
      <c r="DSB16" s="52"/>
      <c r="DSC16" s="52"/>
      <c r="DSD16" s="52"/>
      <c r="DSE16" s="52"/>
      <c r="DSF16" s="52"/>
      <c r="DSG16" s="52"/>
      <c r="DSH16" s="52"/>
      <c r="DSI16" s="52"/>
      <c r="DSJ16" s="52"/>
      <c r="DSK16" s="52"/>
      <c r="DSL16" s="52"/>
      <c r="DSM16" s="52"/>
      <c r="DSN16" s="52"/>
      <c r="DSO16" s="52"/>
      <c r="DSP16" s="52"/>
      <c r="DSQ16" s="52"/>
      <c r="DSR16" s="52"/>
      <c r="DSS16" s="52"/>
      <c r="DST16" s="52"/>
      <c r="DSU16" s="52"/>
      <c r="DSV16" s="52"/>
      <c r="DSW16" s="52"/>
      <c r="DSX16" s="52"/>
      <c r="DSY16" s="52"/>
      <c r="DSZ16" s="52"/>
      <c r="DTA16" s="52"/>
      <c r="DTB16" s="52"/>
      <c r="DTC16" s="52"/>
      <c r="DTD16" s="52"/>
      <c r="DTE16" s="52"/>
      <c r="DTF16" s="52"/>
      <c r="DTG16" s="52"/>
      <c r="DTH16" s="52"/>
      <c r="DTI16" s="52"/>
      <c r="DTJ16" s="52"/>
      <c r="DTK16" s="52"/>
      <c r="DTL16" s="52"/>
      <c r="DTM16" s="52"/>
      <c r="DTN16" s="52"/>
      <c r="DTO16" s="52"/>
      <c r="DTP16" s="52"/>
      <c r="DTQ16" s="52"/>
      <c r="DTR16" s="52"/>
      <c r="DTS16" s="52"/>
      <c r="DTT16" s="52"/>
      <c r="DTU16" s="52"/>
      <c r="DTV16" s="52"/>
      <c r="DTW16" s="52"/>
      <c r="DTX16" s="52"/>
      <c r="DTY16" s="52"/>
      <c r="DTZ16" s="52"/>
      <c r="DUA16" s="52"/>
      <c r="DUB16" s="52"/>
      <c r="DUC16" s="52"/>
      <c r="DUD16" s="52"/>
      <c r="DUE16" s="52"/>
      <c r="DUF16" s="52"/>
      <c r="DUG16" s="52"/>
      <c r="DUH16" s="52"/>
      <c r="DUI16" s="52"/>
      <c r="DUJ16" s="52"/>
      <c r="DUK16" s="52"/>
      <c r="DUL16" s="52"/>
      <c r="DUM16" s="52"/>
      <c r="DUN16" s="52"/>
      <c r="DUO16" s="52"/>
      <c r="DUP16" s="52"/>
      <c r="DUQ16" s="52"/>
      <c r="DUR16" s="52"/>
      <c r="DUS16" s="52"/>
      <c r="DUT16" s="52"/>
      <c r="DUU16" s="52"/>
      <c r="DUV16" s="52"/>
      <c r="DUW16" s="52"/>
      <c r="DUX16" s="52"/>
      <c r="DUY16" s="52"/>
      <c r="DUZ16" s="52"/>
      <c r="DVA16" s="52"/>
      <c r="DVB16" s="52"/>
      <c r="DVC16" s="52"/>
      <c r="DVD16" s="52"/>
      <c r="DVE16" s="52"/>
      <c r="DVF16" s="52"/>
      <c r="DVG16" s="52"/>
      <c r="DVH16" s="52"/>
      <c r="DVI16" s="52"/>
      <c r="DVJ16" s="52"/>
      <c r="DVK16" s="52"/>
      <c r="DVL16" s="52"/>
      <c r="DVM16" s="52"/>
      <c r="DVN16" s="52"/>
      <c r="DVO16" s="52"/>
      <c r="DVP16" s="52"/>
      <c r="DVQ16" s="52"/>
      <c r="DVR16" s="52"/>
      <c r="DVS16" s="52"/>
      <c r="DVT16" s="52"/>
      <c r="DVU16" s="52"/>
      <c r="DVV16" s="52"/>
      <c r="DVW16" s="52"/>
      <c r="DVX16" s="52"/>
      <c r="DVY16" s="52"/>
      <c r="DVZ16" s="52"/>
      <c r="DWA16" s="52"/>
      <c r="DWB16" s="52"/>
      <c r="DWC16" s="52"/>
      <c r="DWD16" s="52"/>
      <c r="DWE16" s="52"/>
      <c r="DWF16" s="52"/>
      <c r="DWG16" s="52"/>
      <c r="DWH16" s="52"/>
      <c r="DWI16" s="52"/>
      <c r="DWJ16" s="52"/>
      <c r="DWK16" s="52"/>
      <c r="DWL16" s="52"/>
      <c r="DWM16" s="52"/>
      <c r="DWN16" s="52"/>
      <c r="DWO16" s="52"/>
      <c r="DWP16" s="52"/>
      <c r="DWQ16" s="52"/>
      <c r="DWR16" s="52"/>
      <c r="DWS16" s="52"/>
      <c r="DWT16" s="52"/>
      <c r="DWU16" s="52"/>
      <c r="DWV16" s="52"/>
      <c r="DWW16" s="52"/>
      <c r="DWX16" s="52"/>
      <c r="DWY16" s="52"/>
      <c r="DWZ16" s="52"/>
      <c r="DXA16" s="52"/>
      <c r="DXB16" s="52"/>
      <c r="DXC16" s="52"/>
      <c r="DXD16" s="52"/>
      <c r="DXE16" s="52"/>
      <c r="DXF16" s="52"/>
      <c r="DXG16" s="52"/>
      <c r="DXH16" s="52"/>
      <c r="DXI16" s="52"/>
      <c r="DXJ16" s="52"/>
      <c r="DXK16" s="52"/>
      <c r="DXL16" s="52"/>
      <c r="DXM16" s="52"/>
      <c r="DXN16" s="52"/>
      <c r="DXO16" s="52"/>
      <c r="DXP16" s="52"/>
      <c r="DXQ16" s="52"/>
      <c r="DXR16" s="52"/>
      <c r="DXS16" s="52"/>
      <c r="DXT16" s="52"/>
      <c r="DXU16" s="52"/>
      <c r="DXV16" s="52"/>
      <c r="DXW16" s="52"/>
      <c r="DXX16" s="52"/>
      <c r="DXY16" s="52"/>
      <c r="DXZ16" s="52"/>
      <c r="DYA16" s="52"/>
      <c r="DYB16" s="52"/>
      <c r="DYC16" s="52"/>
      <c r="DYD16" s="52"/>
      <c r="DYE16" s="52"/>
      <c r="DYF16" s="52"/>
      <c r="DYG16" s="52"/>
      <c r="DYH16" s="52"/>
      <c r="DYI16" s="52"/>
      <c r="DYJ16" s="52"/>
      <c r="DYK16" s="52"/>
      <c r="DYL16" s="52"/>
      <c r="DYM16" s="52"/>
      <c r="DYN16" s="52"/>
      <c r="DYO16" s="52"/>
      <c r="DYP16" s="52"/>
      <c r="DYQ16" s="52"/>
      <c r="DYR16" s="52"/>
      <c r="DYS16" s="52"/>
      <c r="DYT16" s="52"/>
      <c r="DYU16" s="52"/>
      <c r="DYV16" s="52"/>
      <c r="DYW16" s="52"/>
      <c r="DYX16" s="52"/>
      <c r="DYY16" s="52"/>
      <c r="DYZ16" s="52"/>
      <c r="DZA16" s="52"/>
      <c r="DZB16" s="52"/>
      <c r="DZC16" s="52"/>
      <c r="DZD16" s="52"/>
      <c r="DZE16" s="52"/>
      <c r="DZF16" s="52"/>
      <c r="DZG16" s="52"/>
      <c r="DZH16" s="52"/>
      <c r="DZI16" s="52"/>
      <c r="DZJ16" s="52"/>
      <c r="DZK16" s="52"/>
      <c r="DZL16" s="52"/>
      <c r="DZM16" s="52"/>
      <c r="DZN16" s="52"/>
      <c r="DZO16" s="52"/>
      <c r="DZP16" s="52"/>
      <c r="DZQ16" s="52"/>
      <c r="DZR16" s="52"/>
      <c r="DZS16" s="52"/>
      <c r="DZT16" s="52"/>
      <c r="DZU16" s="52"/>
      <c r="DZV16" s="52"/>
      <c r="DZW16" s="52"/>
      <c r="DZX16" s="52"/>
      <c r="DZY16" s="52"/>
      <c r="DZZ16" s="52"/>
      <c r="EAA16" s="52"/>
      <c r="EAB16" s="52"/>
      <c r="EAC16" s="52"/>
      <c r="EAD16" s="52"/>
      <c r="EAE16" s="52"/>
      <c r="EAF16" s="52"/>
      <c r="EAG16" s="52"/>
      <c r="EAH16" s="52"/>
      <c r="EAI16" s="52"/>
      <c r="EAJ16" s="52"/>
      <c r="EAK16" s="52"/>
      <c r="EAL16" s="52"/>
      <c r="EAM16" s="52"/>
      <c r="EAN16" s="52"/>
      <c r="EAO16" s="52"/>
      <c r="EAP16" s="52"/>
      <c r="EAQ16" s="52"/>
      <c r="EAR16" s="52"/>
      <c r="EAS16" s="52"/>
      <c r="EAT16" s="52"/>
      <c r="EAU16" s="52"/>
      <c r="EAV16" s="52"/>
      <c r="EAW16" s="52"/>
      <c r="EAX16" s="52"/>
      <c r="EAY16" s="52"/>
      <c r="EAZ16" s="52"/>
      <c r="EBA16" s="52"/>
      <c r="EBB16" s="52"/>
      <c r="EBC16" s="52"/>
      <c r="EBD16" s="52"/>
      <c r="EBE16" s="52"/>
      <c r="EBF16" s="52"/>
      <c r="EBG16" s="52"/>
      <c r="EBH16" s="52"/>
      <c r="EBI16" s="52"/>
      <c r="EBJ16" s="52"/>
      <c r="EBK16" s="52"/>
      <c r="EBL16" s="52"/>
      <c r="EBM16" s="52"/>
      <c r="EBN16" s="52"/>
      <c r="EBO16" s="52"/>
      <c r="EBP16" s="52"/>
      <c r="EBQ16" s="52"/>
      <c r="EBR16" s="52"/>
      <c r="EBS16" s="52"/>
      <c r="EBT16" s="52"/>
      <c r="EBU16" s="52"/>
      <c r="EBV16" s="52"/>
      <c r="EBW16" s="52"/>
      <c r="EBX16" s="52"/>
      <c r="EBY16" s="52"/>
      <c r="EBZ16" s="52"/>
      <c r="ECA16" s="52"/>
      <c r="ECB16" s="52"/>
      <c r="ECC16" s="52"/>
      <c r="ECD16" s="52"/>
      <c r="ECE16" s="52"/>
      <c r="ECF16" s="52"/>
      <c r="ECG16" s="52"/>
      <c r="ECH16" s="52"/>
      <c r="ECI16" s="52"/>
      <c r="ECJ16" s="52"/>
      <c r="ECK16" s="52"/>
      <c r="ECL16" s="52"/>
      <c r="ECM16" s="52"/>
      <c r="ECN16" s="52"/>
      <c r="ECO16" s="52"/>
      <c r="ECP16" s="52"/>
      <c r="ECQ16" s="52"/>
      <c r="ECR16" s="52"/>
      <c r="ECS16" s="52"/>
      <c r="ECT16" s="52"/>
      <c r="ECU16" s="52"/>
      <c r="ECV16" s="52"/>
      <c r="ECW16" s="52"/>
      <c r="ECX16" s="52"/>
      <c r="ECY16" s="52"/>
      <c r="ECZ16" s="52"/>
      <c r="EDA16" s="52"/>
      <c r="EDB16" s="52"/>
      <c r="EDC16" s="52"/>
      <c r="EDD16" s="52"/>
      <c r="EDE16" s="52"/>
      <c r="EDF16" s="52"/>
      <c r="EDG16" s="52"/>
      <c r="EDH16" s="52"/>
      <c r="EDI16" s="52"/>
      <c r="EDJ16" s="52"/>
      <c r="EDK16" s="52"/>
      <c r="EDL16" s="52"/>
      <c r="EDM16" s="52"/>
      <c r="EDN16" s="52"/>
      <c r="EDO16" s="52"/>
      <c r="EDP16" s="52"/>
      <c r="EDQ16" s="52"/>
      <c r="EDR16" s="52"/>
      <c r="EDS16" s="52"/>
      <c r="EDT16" s="52"/>
      <c r="EDU16" s="52"/>
      <c r="EDV16" s="52"/>
      <c r="EDW16" s="52"/>
      <c r="EDX16" s="52"/>
      <c r="EDY16" s="52"/>
      <c r="EDZ16" s="52"/>
      <c r="EEA16" s="52"/>
      <c r="EEB16" s="52"/>
      <c r="EEC16" s="52"/>
      <c r="EED16" s="52"/>
      <c r="EEE16" s="52"/>
      <c r="EEF16" s="52"/>
      <c r="EEG16" s="52"/>
      <c r="EEH16" s="52"/>
      <c r="EEI16" s="52"/>
      <c r="EEJ16" s="52"/>
      <c r="EEK16" s="52"/>
      <c r="EEL16" s="52"/>
      <c r="EEM16" s="52"/>
      <c r="EEN16" s="52"/>
      <c r="EEO16" s="52"/>
      <c r="EEP16" s="52"/>
      <c r="EEQ16" s="52"/>
      <c r="EER16" s="52"/>
      <c r="EES16" s="52"/>
      <c r="EET16" s="52"/>
      <c r="EEU16" s="52"/>
      <c r="EEV16" s="52"/>
      <c r="EEW16" s="52"/>
      <c r="EEX16" s="52"/>
      <c r="EEY16" s="52"/>
      <c r="EEZ16" s="52"/>
      <c r="EFA16" s="52"/>
      <c r="EFB16" s="52"/>
      <c r="EFC16" s="52"/>
      <c r="EFD16" s="52"/>
      <c r="EFE16" s="52"/>
      <c r="EFF16" s="52"/>
      <c r="EFG16" s="52"/>
      <c r="EFH16" s="52"/>
      <c r="EFI16" s="52"/>
      <c r="EFJ16" s="52"/>
      <c r="EFK16" s="52"/>
      <c r="EFL16" s="52"/>
      <c r="EFM16" s="52"/>
      <c r="EFN16" s="52"/>
      <c r="EFO16" s="52"/>
      <c r="EFP16" s="52"/>
      <c r="EFQ16" s="52"/>
      <c r="EFR16" s="52"/>
      <c r="EFS16" s="52"/>
      <c r="EFT16" s="52"/>
      <c r="EFU16" s="52"/>
      <c r="EFV16" s="52"/>
      <c r="EFW16" s="52"/>
      <c r="EFX16" s="52"/>
      <c r="EFY16" s="52"/>
      <c r="EFZ16" s="52"/>
      <c r="EGA16" s="52"/>
      <c r="EGB16" s="52"/>
      <c r="EGC16" s="52"/>
      <c r="EGD16" s="52"/>
      <c r="EGE16" s="52"/>
      <c r="EGF16" s="52"/>
      <c r="EGG16" s="52"/>
      <c r="EGH16" s="52"/>
      <c r="EGI16" s="52"/>
      <c r="EGJ16" s="52"/>
      <c r="EGK16" s="52"/>
      <c r="EGL16" s="52"/>
      <c r="EGM16" s="52"/>
      <c r="EGN16" s="52"/>
      <c r="EGO16" s="52"/>
      <c r="EGP16" s="52"/>
      <c r="EGQ16" s="52"/>
      <c r="EGR16" s="52"/>
      <c r="EGS16" s="52"/>
      <c r="EGT16" s="52"/>
      <c r="EGU16" s="52"/>
      <c r="EGV16" s="52"/>
      <c r="EGW16" s="52"/>
      <c r="EGX16" s="52"/>
      <c r="EGY16" s="52"/>
      <c r="EGZ16" s="52"/>
      <c r="EHA16" s="52"/>
      <c r="EHB16" s="52"/>
      <c r="EHC16" s="52"/>
      <c r="EHD16" s="52"/>
      <c r="EHE16" s="52"/>
      <c r="EHF16" s="52"/>
      <c r="EHG16" s="52"/>
      <c r="EHH16" s="52"/>
      <c r="EHI16" s="52"/>
      <c r="EHJ16" s="52"/>
      <c r="EHK16" s="52"/>
      <c r="EHL16" s="52"/>
      <c r="EHM16" s="52"/>
      <c r="EHN16" s="52"/>
      <c r="EHO16" s="52"/>
      <c r="EHP16" s="52"/>
      <c r="EHQ16" s="52"/>
      <c r="EHR16" s="52"/>
      <c r="EHS16" s="52"/>
      <c r="EHT16" s="52"/>
      <c r="EHU16" s="52"/>
      <c r="EHV16" s="52"/>
      <c r="EHW16" s="52"/>
      <c r="EHX16" s="52"/>
      <c r="EHY16" s="52"/>
      <c r="EHZ16" s="52"/>
      <c r="EIA16" s="52"/>
      <c r="EIB16" s="52"/>
      <c r="EIC16" s="52"/>
      <c r="EID16" s="52"/>
      <c r="EIE16" s="52"/>
      <c r="EIF16" s="52"/>
      <c r="EIG16" s="52"/>
      <c r="EIH16" s="52"/>
      <c r="EII16" s="52"/>
      <c r="EIJ16" s="52"/>
      <c r="EIK16" s="52"/>
      <c r="EIL16" s="52"/>
      <c r="EIM16" s="52"/>
      <c r="EIN16" s="52"/>
      <c r="EIO16" s="52"/>
      <c r="EIP16" s="52"/>
      <c r="EIQ16" s="52"/>
      <c r="EIR16" s="52"/>
      <c r="EIS16" s="52"/>
      <c r="EIT16" s="52"/>
      <c r="EIU16" s="52"/>
      <c r="EIV16" s="52"/>
      <c r="EIW16" s="52"/>
      <c r="EIX16" s="52"/>
      <c r="EIY16" s="52"/>
      <c r="EIZ16" s="52"/>
      <c r="EJA16" s="52"/>
      <c r="EJB16" s="52"/>
      <c r="EJC16" s="52"/>
      <c r="EJD16" s="52"/>
      <c r="EJE16" s="52"/>
      <c r="EJF16" s="52"/>
      <c r="EJG16" s="52"/>
      <c r="EJH16" s="52"/>
      <c r="EJI16" s="52"/>
      <c r="EJJ16" s="52"/>
      <c r="EJK16" s="52"/>
      <c r="EJL16" s="52"/>
      <c r="EJM16" s="52"/>
      <c r="EJN16" s="52"/>
      <c r="EJO16" s="52"/>
      <c r="EJP16" s="52"/>
      <c r="EJQ16" s="52"/>
      <c r="EJR16" s="52"/>
      <c r="EJS16" s="52"/>
      <c r="EJT16" s="52"/>
      <c r="EJU16" s="52"/>
      <c r="EJV16" s="52"/>
      <c r="EJW16" s="52"/>
      <c r="EJX16" s="52"/>
      <c r="EJY16" s="52"/>
      <c r="EJZ16" s="52"/>
      <c r="EKA16" s="52"/>
      <c r="EKB16" s="52"/>
      <c r="EKC16" s="52"/>
      <c r="EKD16" s="52"/>
      <c r="EKE16" s="52"/>
      <c r="EKF16" s="52"/>
      <c r="EKG16" s="52"/>
      <c r="EKH16" s="52"/>
      <c r="EKI16" s="52"/>
      <c r="EKJ16" s="52"/>
      <c r="EKK16" s="52"/>
      <c r="EKL16" s="52"/>
      <c r="EKM16" s="52"/>
      <c r="EKN16" s="52"/>
      <c r="EKO16" s="52"/>
      <c r="EKP16" s="52"/>
      <c r="EKQ16" s="52"/>
      <c r="EKR16" s="52"/>
      <c r="EKS16" s="52"/>
      <c r="EKT16" s="52"/>
      <c r="EKU16" s="52"/>
      <c r="EKV16" s="52"/>
      <c r="EKW16" s="52"/>
      <c r="EKX16" s="52"/>
      <c r="EKY16" s="52"/>
      <c r="EKZ16" s="52"/>
      <c r="ELA16" s="52"/>
      <c r="ELB16" s="52"/>
      <c r="ELC16" s="52"/>
      <c r="ELD16" s="52"/>
      <c r="ELE16" s="52"/>
      <c r="ELF16" s="52"/>
      <c r="ELG16" s="52"/>
      <c r="ELH16" s="52"/>
      <c r="ELI16" s="52"/>
      <c r="ELJ16" s="52"/>
      <c r="ELK16" s="52"/>
      <c r="ELL16" s="52"/>
      <c r="ELM16" s="52"/>
      <c r="ELN16" s="52"/>
      <c r="ELO16" s="52"/>
      <c r="ELP16" s="52"/>
      <c r="ELQ16" s="52"/>
      <c r="ELR16" s="52"/>
      <c r="ELS16" s="52"/>
      <c r="ELT16" s="52"/>
      <c r="ELU16" s="52"/>
      <c r="ELV16" s="52"/>
      <c r="ELW16" s="52"/>
      <c r="ELX16" s="52"/>
      <c r="ELY16" s="52"/>
      <c r="ELZ16" s="52"/>
      <c r="EMA16" s="52"/>
      <c r="EMB16" s="52"/>
      <c r="EMC16" s="52"/>
      <c r="EMD16" s="52"/>
      <c r="EME16" s="52"/>
      <c r="EMF16" s="52"/>
      <c r="EMG16" s="52"/>
      <c r="EMH16" s="52"/>
      <c r="EMI16" s="52"/>
      <c r="EMJ16" s="52"/>
      <c r="EMK16" s="52"/>
      <c r="EML16" s="52"/>
      <c r="EMM16" s="52"/>
      <c r="EMN16" s="52"/>
      <c r="EMO16" s="52"/>
      <c r="EMP16" s="52"/>
      <c r="EMQ16" s="52"/>
      <c r="EMR16" s="52"/>
      <c r="EMS16" s="52"/>
      <c r="EMT16" s="52"/>
      <c r="EMU16" s="52"/>
      <c r="EMV16" s="52"/>
      <c r="EMW16" s="52"/>
      <c r="EMX16" s="52"/>
      <c r="EMY16" s="52"/>
      <c r="EMZ16" s="52"/>
      <c r="ENA16" s="52"/>
      <c r="ENB16" s="52"/>
      <c r="ENC16" s="52"/>
      <c r="END16" s="52"/>
      <c r="ENE16" s="52"/>
      <c r="ENF16" s="52"/>
      <c r="ENG16" s="52"/>
      <c r="ENH16" s="52"/>
      <c r="ENI16" s="52"/>
      <c r="ENJ16" s="52"/>
      <c r="ENK16" s="52"/>
      <c r="ENL16" s="52"/>
      <c r="ENM16" s="52"/>
      <c r="ENN16" s="52"/>
      <c r="ENO16" s="52"/>
      <c r="ENP16" s="52"/>
      <c r="ENQ16" s="52"/>
      <c r="ENR16" s="52"/>
      <c r="ENS16" s="52"/>
      <c r="ENT16" s="52"/>
      <c r="ENU16" s="52"/>
      <c r="ENV16" s="52"/>
      <c r="ENW16" s="52"/>
      <c r="ENX16" s="52"/>
      <c r="ENY16" s="52"/>
      <c r="ENZ16" s="52"/>
      <c r="EOA16" s="52"/>
      <c r="EOB16" s="52"/>
      <c r="EOC16" s="52"/>
      <c r="EOD16" s="52"/>
      <c r="EOE16" s="52"/>
      <c r="EOF16" s="52"/>
      <c r="EOG16" s="52"/>
      <c r="EOH16" s="52"/>
      <c r="EOI16" s="52"/>
      <c r="EOJ16" s="52"/>
      <c r="EOK16" s="52"/>
      <c r="EOL16" s="52"/>
      <c r="EOM16" s="52"/>
      <c r="EON16" s="52"/>
      <c r="EOO16" s="52"/>
      <c r="EOP16" s="52"/>
      <c r="EOQ16" s="52"/>
      <c r="EOR16" s="52"/>
      <c r="EOS16" s="52"/>
      <c r="EOT16" s="52"/>
      <c r="EOU16" s="52"/>
      <c r="EOV16" s="52"/>
      <c r="EOW16" s="52"/>
      <c r="EOX16" s="52"/>
      <c r="EOY16" s="52"/>
      <c r="EOZ16" s="52"/>
      <c r="EPA16" s="52"/>
      <c r="EPB16" s="52"/>
      <c r="EPC16" s="52"/>
      <c r="EPD16" s="52"/>
      <c r="EPE16" s="52"/>
      <c r="EPF16" s="52"/>
      <c r="EPG16" s="52"/>
      <c r="EPH16" s="52"/>
      <c r="EPI16" s="52"/>
      <c r="EPJ16" s="52"/>
      <c r="EPK16" s="52"/>
      <c r="EPL16" s="52"/>
      <c r="EPM16" s="52"/>
      <c r="EPN16" s="52"/>
      <c r="EPO16" s="52"/>
      <c r="EPP16" s="52"/>
      <c r="EPQ16" s="52"/>
      <c r="EPR16" s="52"/>
      <c r="EPS16" s="52"/>
      <c r="EPT16" s="52"/>
      <c r="EPU16" s="52"/>
      <c r="EPV16" s="52"/>
      <c r="EPW16" s="52"/>
      <c r="EPX16" s="52"/>
      <c r="EPY16" s="52"/>
      <c r="EPZ16" s="52"/>
      <c r="EQA16" s="52"/>
      <c r="EQB16" s="52"/>
      <c r="EQC16" s="52"/>
      <c r="EQD16" s="52"/>
      <c r="EQE16" s="52"/>
      <c r="EQF16" s="52"/>
      <c r="EQG16" s="52"/>
      <c r="EQH16" s="52"/>
      <c r="EQI16" s="52"/>
      <c r="EQJ16" s="52"/>
      <c r="EQK16" s="52"/>
      <c r="EQL16" s="52"/>
      <c r="EQM16" s="52"/>
      <c r="EQN16" s="52"/>
      <c r="EQO16" s="52"/>
      <c r="EQP16" s="52"/>
      <c r="EQQ16" s="52"/>
      <c r="EQR16" s="52"/>
      <c r="EQS16" s="52"/>
      <c r="EQT16" s="52"/>
      <c r="EQU16" s="52"/>
      <c r="EQV16" s="52"/>
      <c r="EQW16" s="52"/>
      <c r="EQX16" s="52"/>
      <c r="EQY16" s="52"/>
      <c r="EQZ16" s="52"/>
      <c r="ERA16" s="52"/>
      <c r="ERB16" s="52"/>
      <c r="ERC16" s="52"/>
      <c r="ERD16" s="52"/>
      <c r="ERE16" s="52"/>
      <c r="ERF16" s="52"/>
      <c r="ERG16" s="52"/>
      <c r="ERH16" s="52"/>
      <c r="ERI16" s="52"/>
      <c r="ERJ16" s="52"/>
      <c r="ERK16" s="52"/>
      <c r="ERL16" s="52"/>
      <c r="ERM16" s="52"/>
      <c r="ERN16" s="52"/>
      <c r="ERO16" s="52"/>
      <c r="ERP16" s="52"/>
      <c r="ERQ16" s="52"/>
      <c r="ERR16" s="52"/>
      <c r="ERS16" s="52"/>
      <c r="ERT16" s="52"/>
      <c r="ERU16" s="52"/>
      <c r="ERV16" s="52"/>
      <c r="ERW16" s="52"/>
      <c r="ERX16" s="52"/>
      <c r="ERY16" s="52"/>
      <c r="ERZ16" s="52"/>
      <c r="ESA16" s="52"/>
      <c r="ESB16" s="52"/>
      <c r="ESC16" s="52"/>
      <c r="ESD16" s="52"/>
      <c r="ESE16" s="52"/>
      <c r="ESF16" s="52"/>
      <c r="ESG16" s="52"/>
      <c r="ESH16" s="52"/>
      <c r="ESI16" s="52"/>
      <c r="ESJ16" s="52"/>
      <c r="ESK16" s="52"/>
      <c r="ESL16" s="52"/>
      <c r="ESM16" s="52"/>
      <c r="ESN16" s="52"/>
      <c r="ESO16" s="52"/>
      <c r="ESP16" s="52"/>
      <c r="ESQ16" s="52"/>
      <c r="ESR16" s="52"/>
      <c r="ESS16" s="52"/>
      <c r="EST16" s="52"/>
      <c r="ESU16" s="52"/>
      <c r="ESV16" s="52"/>
      <c r="ESW16" s="52"/>
      <c r="ESX16" s="52"/>
      <c r="ESY16" s="52"/>
      <c r="ESZ16" s="52"/>
      <c r="ETA16" s="52"/>
      <c r="ETB16" s="52"/>
      <c r="ETC16" s="52"/>
      <c r="ETD16" s="52"/>
      <c r="ETE16" s="52"/>
      <c r="ETF16" s="52"/>
      <c r="ETG16" s="52"/>
      <c r="ETH16" s="52"/>
      <c r="ETI16" s="52"/>
      <c r="ETJ16" s="52"/>
      <c r="ETK16" s="52"/>
      <c r="ETL16" s="52"/>
      <c r="ETM16" s="52"/>
      <c r="ETN16" s="52"/>
      <c r="ETO16" s="52"/>
      <c r="ETP16" s="52"/>
      <c r="ETQ16" s="52"/>
      <c r="ETR16" s="52"/>
      <c r="ETS16" s="52"/>
      <c r="ETT16" s="52"/>
      <c r="ETU16" s="52"/>
      <c r="ETV16" s="52"/>
      <c r="ETW16" s="52"/>
      <c r="ETX16" s="52"/>
      <c r="ETY16" s="52"/>
      <c r="ETZ16" s="52"/>
      <c r="EUA16" s="52"/>
      <c r="EUB16" s="52"/>
      <c r="EUC16" s="52"/>
      <c r="EUD16" s="52"/>
      <c r="EUE16" s="52"/>
      <c r="EUF16" s="52"/>
      <c r="EUG16" s="52"/>
      <c r="EUH16" s="52"/>
      <c r="EUI16" s="52"/>
      <c r="EUJ16" s="52"/>
      <c r="EUK16" s="52"/>
      <c r="EUL16" s="52"/>
      <c r="EUM16" s="52"/>
      <c r="EUN16" s="52"/>
      <c r="EUO16" s="52"/>
      <c r="EUP16" s="52"/>
      <c r="EUQ16" s="52"/>
      <c r="EUR16" s="52"/>
      <c r="EUS16" s="52"/>
      <c r="EUT16" s="52"/>
      <c r="EUU16" s="52"/>
      <c r="EUV16" s="52"/>
      <c r="EUW16" s="52"/>
      <c r="EUX16" s="52"/>
      <c r="EUY16" s="52"/>
      <c r="EUZ16" s="52"/>
      <c r="EVA16" s="52"/>
      <c r="EVB16" s="52"/>
      <c r="EVC16" s="52"/>
      <c r="EVD16" s="52"/>
      <c r="EVE16" s="52"/>
      <c r="EVF16" s="52"/>
      <c r="EVG16" s="52"/>
      <c r="EVH16" s="52"/>
      <c r="EVI16" s="52"/>
      <c r="EVJ16" s="52"/>
      <c r="EVK16" s="52"/>
      <c r="EVL16" s="52"/>
      <c r="EVM16" s="52"/>
      <c r="EVN16" s="52"/>
      <c r="EVO16" s="52"/>
      <c r="EVP16" s="52"/>
      <c r="EVQ16" s="52"/>
      <c r="EVR16" s="52"/>
      <c r="EVS16" s="52"/>
      <c r="EVT16" s="52"/>
      <c r="EVU16" s="52"/>
      <c r="EVV16" s="52"/>
      <c r="EVW16" s="52"/>
      <c r="EVX16" s="52"/>
      <c r="EVY16" s="52"/>
      <c r="EVZ16" s="52"/>
      <c r="EWA16" s="52"/>
      <c r="EWB16" s="52"/>
      <c r="EWC16" s="52"/>
      <c r="EWD16" s="52"/>
      <c r="EWE16" s="52"/>
      <c r="EWF16" s="52"/>
      <c r="EWG16" s="52"/>
      <c r="EWH16" s="52"/>
      <c r="EWI16" s="52"/>
      <c r="EWJ16" s="52"/>
      <c r="EWK16" s="52"/>
      <c r="EWL16" s="52"/>
      <c r="EWM16" s="52"/>
      <c r="EWN16" s="52"/>
      <c r="EWO16" s="52"/>
      <c r="EWP16" s="52"/>
      <c r="EWQ16" s="52"/>
      <c r="EWR16" s="52"/>
      <c r="EWS16" s="52"/>
      <c r="EWT16" s="52"/>
      <c r="EWU16" s="52"/>
      <c r="EWV16" s="52"/>
      <c r="EWW16" s="52"/>
      <c r="EWX16" s="52"/>
      <c r="EWY16" s="52"/>
      <c r="EWZ16" s="52"/>
      <c r="EXA16" s="52"/>
      <c r="EXB16" s="52"/>
      <c r="EXC16" s="52"/>
      <c r="EXD16" s="52"/>
      <c r="EXE16" s="52"/>
      <c r="EXF16" s="52"/>
      <c r="EXG16" s="52"/>
      <c r="EXH16" s="52"/>
      <c r="EXI16" s="52"/>
      <c r="EXJ16" s="52"/>
      <c r="EXK16" s="52"/>
      <c r="EXL16" s="52"/>
      <c r="EXM16" s="52"/>
      <c r="EXN16" s="52"/>
      <c r="EXO16" s="52"/>
      <c r="EXP16" s="52"/>
      <c r="EXQ16" s="52"/>
      <c r="EXR16" s="52"/>
      <c r="EXS16" s="52"/>
      <c r="EXT16" s="52"/>
      <c r="EXU16" s="52"/>
      <c r="EXV16" s="52"/>
      <c r="EXW16" s="52"/>
      <c r="EXX16" s="52"/>
      <c r="EXY16" s="52"/>
      <c r="EXZ16" s="52"/>
      <c r="EYA16" s="52"/>
      <c r="EYB16" s="52"/>
      <c r="EYC16" s="52"/>
      <c r="EYD16" s="52"/>
      <c r="EYE16" s="52"/>
      <c r="EYF16" s="52"/>
      <c r="EYG16" s="52"/>
      <c r="EYH16" s="52"/>
      <c r="EYI16" s="52"/>
      <c r="EYJ16" s="52"/>
      <c r="EYK16" s="52"/>
      <c r="EYL16" s="52"/>
      <c r="EYM16" s="52"/>
      <c r="EYN16" s="52"/>
      <c r="EYO16" s="52"/>
      <c r="EYP16" s="52"/>
      <c r="EYQ16" s="52"/>
      <c r="EYR16" s="52"/>
      <c r="EYS16" s="52"/>
      <c r="EYT16" s="52"/>
      <c r="EYU16" s="52"/>
      <c r="EYV16" s="52"/>
      <c r="EYW16" s="52"/>
      <c r="EYX16" s="52"/>
      <c r="EYY16" s="52"/>
      <c r="EYZ16" s="52"/>
      <c r="EZA16" s="52"/>
      <c r="EZB16" s="52"/>
      <c r="EZC16" s="52"/>
      <c r="EZD16" s="52"/>
      <c r="EZE16" s="52"/>
      <c r="EZF16" s="52"/>
      <c r="EZG16" s="52"/>
      <c r="EZH16" s="52"/>
      <c r="EZI16" s="52"/>
      <c r="EZJ16" s="52"/>
      <c r="EZK16" s="52"/>
      <c r="EZL16" s="52"/>
      <c r="EZM16" s="52"/>
      <c r="EZN16" s="52"/>
      <c r="EZO16" s="52"/>
      <c r="EZP16" s="52"/>
      <c r="EZQ16" s="52"/>
      <c r="EZR16" s="52"/>
      <c r="EZS16" s="52"/>
      <c r="EZT16" s="52"/>
      <c r="EZU16" s="52"/>
      <c r="EZV16" s="52"/>
      <c r="EZW16" s="52"/>
      <c r="EZX16" s="52"/>
      <c r="EZY16" s="52"/>
      <c r="EZZ16" s="52"/>
      <c r="FAA16" s="52"/>
      <c r="FAB16" s="52"/>
      <c r="FAC16" s="52"/>
      <c r="FAD16" s="52"/>
      <c r="FAE16" s="52"/>
      <c r="FAF16" s="52"/>
      <c r="FAG16" s="52"/>
      <c r="FAH16" s="52"/>
      <c r="FAI16" s="52"/>
      <c r="FAJ16" s="52"/>
      <c r="FAK16" s="52"/>
      <c r="FAL16" s="52"/>
      <c r="FAM16" s="52"/>
      <c r="FAN16" s="52"/>
      <c r="FAO16" s="52"/>
      <c r="FAP16" s="52"/>
      <c r="FAQ16" s="52"/>
      <c r="FAR16" s="52"/>
      <c r="FAS16" s="52"/>
      <c r="FAT16" s="52"/>
      <c r="FAU16" s="52"/>
      <c r="FAV16" s="52"/>
      <c r="FAW16" s="52"/>
      <c r="FAX16" s="52"/>
      <c r="FAY16" s="52"/>
      <c r="FAZ16" s="52"/>
      <c r="FBA16" s="52"/>
      <c r="FBB16" s="52"/>
      <c r="FBC16" s="52"/>
      <c r="FBD16" s="52"/>
      <c r="FBE16" s="52"/>
      <c r="FBF16" s="52"/>
      <c r="FBG16" s="52"/>
      <c r="FBH16" s="52"/>
      <c r="FBI16" s="52"/>
      <c r="FBJ16" s="52"/>
      <c r="FBK16" s="52"/>
      <c r="FBL16" s="52"/>
      <c r="FBM16" s="52"/>
      <c r="FBN16" s="52"/>
      <c r="FBO16" s="52"/>
      <c r="FBP16" s="52"/>
      <c r="FBQ16" s="52"/>
      <c r="FBR16" s="52"/>
      <c r="FBS16" s="52"/>
      <c r="FBT16" s="52"/>
      <c r="FBU16" s="52"/>
      <c r="FBV16" s="52"/>
      <c r="FBW16" s="52"/>
      <c r="FBX16" s="52"/>
      <c r="FBY16" s="52"/>
      <c r="FBZ16" s="52"/>
      <c r="FCA16" s="52"/>
      <c r="FCB16" s="52"/>
      <c r="FCC16" s="52"/>
      <c r="FCD16" s="52"/>
      <c r="FCE16" s="52"/>
      <c r="FCF16" s="52"/>
      <c r="FCG16" s="52"/>
      <c r="FCH16" s="52"/>
      <c r="FCI16" s="52"/>
      <c r="FCJ16" s="52"/>
      <c r="FCK16" s="52"/>
      <c r="FCL16" s="52"/>
      <c r="FCM16" s="52"/>
      <c r="FCN16" s="52"/>
      <c r="FCO16" s="52"/>
      <c r="FCP16" s="52"/>
      <c r="FCQ16" s="52"/>
      <c r="FCR16" s="52"/>
      <c r="FCS16" s="52"/>
      <c r="FCT16" s="52"/>
      <c r="FCU16" s="52"/>
      <c r="FCV16" s="52"/>
      <c r="FCW16" s="52"/>
      <c r="FCX16" s="52"/>
      <c r="FCY16" s="52"/>
      <c r="FCZ16" s="52"/>
      <c r="FDA16" s="52"/>
      <c r="FDB16" s="52"/>
      <c r="FDC16" s="52"/>
      <c r="FDD16" s="52"/>
      <c r="FDE16" s="52"/>
      <c r="FDF16" s="52"/>
      <c r="FDG16" s="52"/>
      <c r="FDH16" s="52"/>
      <c r="FDI16" s="52"/>
      <c r="FDJ16" s="52"/>
      <c r="FDK16" s="52"/>
      <c r="FDL16" s="52"/>
      <c r="FDM16" s="52"/>
      <c r="FDN16" s="52"/>
      <c r="FDO16" s="52"/>
      <c r="FDP16" s="52"/>
      <c r="FDQ16" s="52"/>
      <c r="FDR16" s="52"/>
      <c r="FDS16" s="52"/>
      <c r="FDT16" s="52"/>
      <c r="FDU16" s="52"/>
      <c r="FDV16" s="52"/>
      <c r="FDW16" s="52"/>
      <c r="FDX16" s="52"/>
      <c r="FDY16" s="52"/>
      <c r="FDZ16" s="52"/>
      <c r="FEA16" s="52"/>
      <c r="FEB16" s="52"/>
      <c r="FEC16" s="52"/>
      <c r="FED16" s="52"/>
      <c r="FEE16" s="52"/>
      <c r="FEF16" s="52"/>
      <c r="FEG16" s="52"/>
      <c r="FEH16" s="52"/>
      <c r="FEI16" s="52"/>
      <c r="FEJ16" s="52"/>
      <c r="FEK16" s="52"/>
      <c r="FEL16" s="52"/>
      <c r="FEM16" s="52"/>
      <c r="FEN16" s="52"/>
      <c r="FEO16" s="52"/>
      <c r="FEP16" s="52"/>
      <c r="FEQ16" s="52"/>
      <c r="FER16" s="52"/>
      <c r="FES16" s="52"/>
      <c r="FET16" s="52"/>
      <c r="FEU16" s="52"/>
      <c r="FEV16" s="52"/>
      <c r="FEW16" s="52"/>
      <c r="FEX16" s="52"/>
      <c r="FEY16" s="52"/>
      <c r="FEZ16" s="52"/>
      <c r="FFA16" s="52"/>
      <c r="FFB16" s="52"/>
      <c r="FFC16" s="52"/>
      <c r="FFD16" s="52"/>
      <c r="FFE16" s="52"/>
      <c r="FFF16" s="52"/>
      <c r="FFG16" s="52"/>
      <c r="FFH16" s="52"/>
      <c r="FFI16" s="52"/>
      <c r="FFJ16" s="52"/>
      <c r="FFK16" s="52"/>
      <c r="FFL16" s="52"/>
      <c r="FFM16" s="52"/>
      <c r="FFN16" s="52"/>
      <c r="FFO16" s="52"/>
      <c r="FFP16" s="52"/>
      <c r="FFQ16" s="52"/>
      <c r="FFR16" s="52"/>
      <c r="FFS16" s="52"/>
      <c r="FFT16" s="52"/>
      <c r="FFU16" s="52"/>
      <c r="FFV16" s="52"/>
      <c r="FFW16" s="52"/>
      <c r="FFX16" s="52"/>
      <c r="FFY16" s="52"/>
      <c r="FFZ16" s="52"/>
      <c r="FGA16" s="52"/>
      <c r="FGB16" s="52"/>
      <c r="FGC16" s="52"/>
      <c r="FGD16" s="52"/>
      <c r="FGE16" s="52"/>
      <c r="FGF16" s="52"/>
      <c r="FGG16" s="52"/>
      <c r="FGH16" s="52"/>
      <c r="FGI16" s="52"/>
      <c r="FGJ16" s="52"/>
      <c r="FGK16" s="52"/>
      <c r="FGL16" s="52"/>
      <c r="FGM16" s="52"/>
      <c r="FGN16" s="52"/>
      <c r="FGO16" s="52"/>
      <c r="FGP16" s="52"/>
      <c r="FGQ16" s="52"/>
      <c r="FGR16" s="52"/>
      <c r="FGS16" s="52"/>
      <c r="FGT16" s="52"/>
      <c r="FGU16" s="52"/>
      <c r="FGV16" s="52"/>
      <c r="FGW16" s="52"/>
      <c r="FGX16" s="52"/>
      <c r="FGY16" s="52"/>
      <c r="FGZ16" s="52"/>
      <c r="FHA16" s="52"/>
      <c r="FHB16" s="52"/>
      <c r="FHC16" s="52"/>
      <c r="FHD16" s="52"/>
      <c r="FHE16" s="52"/>
      <c r="FHF16" s="52"/>
      <c r="FHG16" s="52"/>
      <c r="FHH16" s="52"/>
      <c r="FHI16" s="52"/>
      <c r="FHJ16" s="52"/>
      <c r="FHK16" s="52"/>
      <c r="FHL16" s="52"/>
      <c r="FHM16" s="52"/>
      <c r="FHN16" s="52"/>
      <c r="FHO16" s="52"/>
      <c r="FHP16" s="52"/>
      <c r="FHQ16" s="52"/>
      <c r="FHR16" s="52"/>
      <c r="FHS16" s="52"/>
      <c r="FHT16" s="52"/>
      <c r="FHU16" s="52"/>
      <c r="FHV16" s="52"/>
      <c r="FHW16" s="52"/>
      <c r="FHX16" s="52"/>
      <c r="FHY16" s="52"/>
      <c r="FHZ16" s="52"/>
      <c r="FIA16" s="52"/>
      <c r="FIB16" s="52"/>
      <c r="FIC16" s="52"/>
      <c r="FID16" s="52"/>
      <c r="FIE16" s="52"/>
      <c r="FIF16" s="52"/>
      <c r="FIG16" s="52"/>
      <c r="FIH16" s="52"/>
      <c r="FII16" s="52"/>
      <c r="FIJ16" s="52"/>
      <c r="FIK16" s="52"/>
      <c r="FIL16" s="52"/>
      <c r="FIM16" s="52"/>
      <c r="FIN16" s="52"/>
      <c r="FIO16" s="52"/>
      <c r="FIP16" s="52"/>
      <c r="FIQ16" s="52"/>
      <c r="FIR16" s="52"/>
      <c r="FIS16" s="52"/>
      <c r="FIT16" s="52"/>
      <c r="FIU16" s="52"/>
      <c r="FIV16" s="52"/>
      <c r="FIW16" s="52"/>
      <c r="FIX16" s="52"/>
      <c r="FIY16" s="52"/>
      <c r="FIZ16" s="52"/>
      <c r="FJA16" s="52"/>
      <c r="FJB16" s="52"/>
      <c r="FJC16" s="52"/>
      <c r="FJD16" s="52"/>
      <c r="FJE16" s="52"/>
      <c r="FJF16" s="52"/>
      <c r="FJG16" s="52"/>
      <c r="FJH16" s="52"/>
      <c r="FJI16" s="52"/>
      <c r="FJJ16" s="52"/>
      <c r="FJK16" s="52"/>
      <c r="FJL16" s="52"/>
      <c r="FJM16" s="52"/>
      <c r="FJN16" s="52"/>
      <c r="FJO16" s="52"/>
      <c r="FJP16" s="52"/>
      <c r="FJQ16" s="52"/>
      <c r="FJR16" s="52"/>
      <c r="FJS16" s="52"/>
      <c r="FJT16" s="52"/>
      <c r="FJU16" s="52"/>
      <c r="FJV16" s="52"/>
      <c r="FJW16" s="52"/>
      <c r="FJX16" s="52"/>
      <c r="FJY16" s="52"/>
      <c r="FJZ16" s="52"/>
      <c r="FKA16" s="52"/>
      <c r="FKB16" s="52"/>
      <c r="FKC16" s="52"/>
      <c r="FKD16" s="52"/>
      <c r="FKE16" s="52"/>
      <c r="FKF16" s="52"/>
      <c r="FKG16" s="52"/>
      <c r="FKH16" s="52"/>
      <c r="FKI16" s="52"/>
      <c r="FKJ16" s="52"/>
      <c r="FKK16" s="52"/>
      <c r="FKL16" s="52"/>
      <c r="FKM16" s="52"/>
      <c r="FKN16" s="52"/>
      <c r="FKO16" s="52"/>
      <c r="FKP16" s="52"/>
      <c r="FKQ16" s="52"/>
      <c r="FKR16" s="52"/>
      <c r="FKS16" s="52"/>
      <c r="FKT16" s="52"/>
      <c r="FKU16" s="52"/>
      <c r="FKV16" s="52"/>
      <c r="FKW16" s="52"/>
      <c r="FKX16" s="52"/>
      <c r="FKY16" s="52"/>
      <c r="FKZ16" s="52"/>
      <c r="FLA16" s="52"/>
      <c r="FLB16" s="52"/>
      <c r="FLC16" s="52"/>
      <c r="FLD16" s="52"/>
      <c r="FLE16" s="52"/>
      <c r="FLF16" s="52"/>
      <c r="FLG16" s="52"/>
      <c r="FLH16" s="52"/>
      <c r="FLI16" s="52"/>
      <c r="FLJ16" s="52"/>
      <c r="FLK16" s="52"/>
      <c r="FLL16" s="52"/>
      <c r="FLM16" s="52"/>
      <c r="FLN16" s="52"/>
      <c r="FLO16" s="52"/>
      <c r="FLP16" s="52"/>
      <c r="FLQ16" s="52"/>
      <c r="FLR16" s="52"/>
      <c r="FLS16" s="52"/>
      <c r="FLT16" s="52"/>
      <c r="FLU16" s="52"/>
      <c r="FLV16" s="52"/>
      <c r="FLW16" s="52"/>
      <c r="FLX16" s="52"/>
      <c r="FLY16" s="52"/>
      <c r="FLZ16" s="52"/>
      <c r="FMA16" s="52"/>
      <c r="FMB16" s="52"/>
      <c r="FMC16" s="52"/>
      <c r="FMD16" s="52"/>
      <c r="FME16" s="52"/>
      <c r="FMF16" s="52"/>
      <c r="FMG16" s="52"/>
      <c r="FMH16" s="52"/>
      <c r="FMI16" s="52"/>
      <c r="FMJ16" s="52"/>
      <c r="FMK16" s="52"/>
      <c r="FML16" s="52"/>
      <c r="FMM16" s="52"/>
      <c r="FMN16" s="52"/>
      <c r="FMO16" s="52"/>
      <c r="FMP16" s="52"/>
      <c r="FMQ16" s="52"/>
      <c r="FMR16" s="52"/>
      <c r="FMS16" s="52"/>
      <c r="FMT16" s="52"/>
      <c r="FMU16" s="52"/>
      <c r="FMV16" s="52"/>
      <c r="FMW16" s="52"/>
      <c r="FMX16" s="52"/>
      <c r="FMY16" s="52"/>
      <c r="FMZ16" s="52"/>
      <c r="FNA16" s="52"/>
      <c r="FNB16" s="52"/>
      <c r="FNC16" s="52"/>
      <c r="FND16" s="52"/>
      <c r="FNE16" s="52"/>
      <c r="FNF16" s="52"/>
      <c r="FNG16" s="52"/>
      <c r="FNH16" s="52"/>
      <c r="FNI16" s="52"/>
      <c r="FNJ16" s="52"/>
      <c r="FNK16" s="52"/>
      <c r="FNL16" s="52"/>
      <c r="FNM16" s="52"/>
      <c r="FNN16" s="52"/>
      <c r="FNO16" s="52"/>
      <c r="FNP16" s="52"/>
      <c r="FNQ16" s="52"/>
      <c r="FNR16" s="52"/>
      <c r="FNS16" s="52"/>
      <c r="FNT16" s="52"/>
      <c r="FNU16" s="52"/>
      <c r="FNV16" s="52"/>
      <c r="FNW16" s="52"/>
      <c r="FNX16" s="52"/>
      <c r="FNY16" s="52"/>
      <c r="FNZ16" s="52"/>
      <c r="FOA16" s="52"/>
      <c r="FOB16" s="52"/>
      <c r="FOC16" s="52"/>
      <c r="FOD16" s="52"/>
      <c r="FOE16" s="52"/>
      <c r="FOF16" s="52"/>
      <c r="FOG16" s="52"/>
      <c r="FOH16" s="52"/>
      <c r="FOI16" s="52"/>
      <c r="FOJ16" s="52"/>
      <c r="FOK16" s="52"/>
      <c r="FOL16" s="52"/>
      <c r="FOM16" s="52"/>
      <c r="FON16" s="52"/>
      <c r="FOO16" s="52"/>
      <c r="FOP16" s="52"/>
      <c r="FOQ16" s="52"/>
      <c r="FOR16" s="52"/>
      <c r="FOS16" s="52"/>
      <c r="FOT16" s="52"/>
      <c r="FOU16" s="52"/>
      <c r="FOV16" s="52"/>
      <c r="FOW16" s="52"/>
      <c r="FOX16" s="52"/>
      <c r="FOY16" s="52"/>
      <c r="FOZ16" s="52"/>
      <c r="FPA16" s="52"/>
      <c r="FPB16" s="52"/>
      <c r="FPC16" s="52"/>
      <c r="FPD16" s="52"/>
      <c r="FPE16" s="52"/>
      <c r="FPF16" s="52"/>
      <c r="FPG16" s="52"/>
      <c r="FPH16" s="52"/>
      <c r="FPI16" s="52"/>
      <c r="FPJ16" s="52"/>
      <c r="FPK16" s="52"/>
      <c r="FPL16" s="52"/>
      <c r="FPM16" s="52"/>
      <c r="FPN16" s="52"/>
      <c r="FPO16" s="52"/>
      <c r="FPP16" s="52"/>
      <c r="FPQ16" s="52"/>
      <c r="FPR16" s="52"/>
      <c r="FPS16" s="52"/>
      <c r="FPT16" s="52"/>
      <c r="FPU16" s="52"/>
      <c r="FPV16" s="52"/>
      <c r="FPW16" s="52"/>
      <c r="FPX16" s="52"/>
      <c r="FPY16" s="52"/>
      <c r="FPZ16" s="52"/>
      <c r="FQA16" s="52"/>
      <c r="FQB16" s="52"/>
      <c r="FQC16" s="52"/>
      <c r="FQD16" s="52"/>
      <c r="FQE16" s="52"/>
      <c r="FQF16" s="52"/>
      <c r="FQG16" s="52"/>
      <c r="FQH16" s="52"/>
      <c r="FQI16" s="52"/>
      <c r="FQJ16" s="52"/>
      <c r="FQK16" s="52"/>
      <c r="FQL16" s="52"/>
      <c r="FQM16" s="52"/>
      <c r="FQN16" s="52"/>
      <c r="FQO16" s="52"/>
      <c r="FQP16" s="52"/>
      <c r="FQQ16" s="52"/>
      <c r="FQR16" s="52"/>
      <c r="FQS16" s="52"/>
      <c r="FQT16" s="52"/>
      <c r="FQU16" s="52"/>
      <c r="FQV16" s="52"/>
      <c r="FQW16" s="52"/>
      <c r="FQX16" s="52"/>
      <c r="FQY16" s="52"/>
      <c r="FQZ16" s="52"/>
      <c r="FRA16" s="52"/>
      <c r="FRB16" s="52"/>
      <c r="FRC16" s="52"/>
      <c r="FRD16" s="52"/>
      <c r="FRE16" s="52"/>
      <c r="FRF16" s="52"/>
      <c r="FRG16" s="52"/>
      <c r="FRH16" s="52"/>
      <c r="FRI16" s="52"/>
      <c r="FRJ16" s="52"/>
      <c r="FRK16" s="52"/>
      <c r="FRL16" s="52"/>
      <c r="FRM16" s="52"/>
      <c r="FRN16" s="52"/>
      <c r="FRO16" s="52"/>
      <c r="FRP16" s="52"/>
      <c r="FRQ16" s="52"/>
      <c r="FRR16" s="52"/>
      <c r="FRS16" s="52"/>
      <c r="FRT16" s="52"/>
      <c r="FRU16" s="52"/>
      <c r="FRV16" s="52"/>
      <c r="FRW16" s="52"/>
      <c r="FRX16" s="52"/>
      <c r="FRY16" s="52"/>
      <c r="FRZ16" s="52"/>
      <c r="FSA16" s="52"/>
      <c r="FSB16" s="52"/>
      <c r="FSC16" s="52"/>
      <c r="FSD16" s="52"/>
      <c r="FSE16" s="52"/>
      <c r="FSF16" s="52"/>
      <c r="FSG16" s="52"/>
      <c r="FSH16" s="52"/>
      <c r="FSI16" s="52"/>
      <c r="FSJ16" s="52"/>
      <c r="FSK16" s="52"/>
      <c r="FSL16" s="52"/>
      <c r="FSM16" s="52"/>
      <c r="FSN16" s="52"/>
      <c r="FSO16" s="52"/>
      <c r="FSP16" s="52"/>
      <c r="FSQ16" s="52"/>
      <c r="FSR16" s="52"/>
      <c r="FSS16" s="52"/>
      <c r="FST16" s="52"/>
      <c r="FSU16" s="52"/>
      <c r="FSV16" s="52"/>
      <c r="FSW16" s="52"/>
      <c r="FSX16" s="52"/>
      <c r="FSY16" s="52"/>
      <c r="FSZ16" s="52"/>
      <c r="FTA16" s="52"/>
      <c r="FTB16" s="52"/>
      <c r="FTC16" s="52"/>
      <c r="FTD16" s="52"/>
      <c r="FTE16" s="52"/>
      <c r="FTF16" s="52"/>
      <c r="FTG16" s="52"/>
      <c r="FTH16" s="52"/>
      <c r="FTI16" s="52"/>
      <c r="FTJ16" s="52"/>
      <c r="FTK16" s="52"/>
      <c r="FTL16" s="52"/>
      <c r="FTM16" s="52"/>
      <c r="FTN16" s="52"/>
      <c r="FTO16" s="52"/>
      <c r="FTP16" s="52"/>
      <c r="FTQ16" s="52"/>
      <c r="FTR16" s="52"/>
      <c r="FTS16" s="52"/>
      <c r="FTT16" s="52"/>
      <c r="FTU16" s="52"/>
      <c r="FTV16" s="52"/>
      <c r="FTW16" s="52"/>
      <c r="FTX16" s="52"/>
      <c r="FTY16" s="52"/>
      <c r="FTZ16" s="52"/>
      <c r="FUA16" s="52"/>
      <c r="FUB16" s="52"/>
      <c r="FUC16" s="52"/>
      <c r="FUD16" s="52"/>
      <c r="FUE16" s="52"/>
      <c r="FUF16" s="52"/>
      <c r="FUG16" s="52"/>
      <c r="FUH16" s="52"/>
      <c r="FUI16" s="52"/>
      <c r="FUJ16" s="52"/>
      <c r="FUK16" s="52"/>
      <c r="FUL16" s="52"/>
      <c r="FUM16" s="52"/>
      <c r="FUN16" s="52"/>
      <c r="FUO16" s="52"/>
      <c r="FUP16" s="52"/>
      <c r="FUQ16" s="52"/>
      <c r="FUR16" s="52"/>
      <c r="FUS16" s="52"/>
      <c r="FUT16" s="52"/>
      <c r="FUU16" s="52"/>
      <c r="FUV16" s="52"/>
      <c r="FUW16" s="52"/>
      <c r="FUX16" s="52"/>
      <c r="FUY16" s="52"/>
      <c r="FUZ16" s="52"/>
      <c r="FVA16" s="52"/>
      <c r="FVB16" s="52"/>
      <c r="FVC16" s="52"/>
      <c r="FVD16" s="52"/>
      <c r="FVE16" s="52"/>
      <c r="FVF16" s="52"/>
      <c r="FVG16" s="52"/>
      <c r="FVH16" s="52"/>
      <c r="FVI16" s="52"/>
      <c r="FVJ16" s="52"/>
      <c r="FVK16" s="52"/>
      <c r="FVL16" s="52"/>
      <c r="FVM16" s="52"/>
      <c r="FVN16" s="52"/>
      <c r="FVO16" s="52"/>
      <c r="FVP16" s="52"/>
      <c r="FVQ16" s="52"/>
      <c r="FVR16" s="52"/>
      <c r="FVS16" s="52"/>
      <c r="FVT16" s="52"/>
      <c r="FVU16" s="52"/>
      <c r="FVV16" s="52"/>
      <c r="FVW16" s="52"/>
      <c r="FVX16" s="52"/>
      <c r="FVY16" s="52"/>
      <c r="FVZ16" s="52"/>
      <c r="FWA16" s="52"/>
      <c r="FWB16" s="52"/>
      <c r="FWC16" s="52"/>
      <c r="FWD16" s="52"/>
      <c r="FWE16" s="52"/>
      <c r="FWF16" s="52"/>
      <c r="FWG16" s="52"/>
      <c r="FWH16" s="52"/>
      <c r="FWI16" s="52"/>
      <c r="FWJ16" s="52"/>
      <c r="FWK16" s="52"/>
      <c r="FWL16" s="52"/>
      <c r="FWM16" s="52"/>
      <c r="FWN16" s="52"/>
      <c r="FWO16" s="52"/>
      <c r="FWP16" s="52"/>
      <c r="FWQ16" s="52"/>
      <c r="FWR16" s="52"/>
      <c r="FWS16" s="52"/>
      <c r="FWT16" s="52"/>
      <c r="FWU16" s="52"/>
      <c r="FWV16" s="52"/>
      <c r="FWW16" s="52"/>
      <c r="FWX16" s="52"/>
      <c r="FWY16" s="52"/>
      <c r="FWZ16" s="52"/>
      <c r="FXA16" s="52"/>
      <c r="FXB16" s="52"/>
      <c r="FXC16" s="52"/>
      <c r="FXD16" s="52"/>
      <c r="FXE16" s="52"/>
      <c r="FXF16" s="52"/>
      <c r="FXG16" s="52"/>
      <c r="FXH16" s="52"/>
      <c r="FXI16" s="52"/>
      <c r="FXJ16" s="52"/>
      <c r="FXK16" s="52"/>
      <c r="FXL16" s="52"/>
      <c r="FXM16" s="52"/>
      <c r="FXN16" s="52"/>
      <c r="FXO16" s="52"/>
      <c r="FXP16" s="52"/>
      <c r="FXQ16" s="52"/>
      <c r="FXR16" s="52"/>
      <c r="FXS16" s="52"/>
      <c r="FXT16" s="52"/>
      <c r="FXU16" s="52"/>
      <c r="FXV16" s="52"/>
      <c r="FXW16" s="52"/>
      <c r="FXX16" s="52"/>
      <c r="FXY16" s="52"/>
      <c r="FXZ16" s="52"/>
      <c r="FYA16" s="52"/>
      <c r="FYB16" s="52"/>
      <c r="FYC16" s="52"/>
      <c r="FYD16" s="52"/>
      <c r="FYE16" s="52"/>
      <c r="FYF16" s="52"/>
      <c r="FYG16" s="52"/>
      <c r="FYH16" s="52"/>
      <c r="FYI16" s="52"/>
      <c r="FYJ16" s="52"/>
      <c r="FYK16" s="52"/>
      <c r="FYL16" s="52"/>
      <c r="FYM16" s="52"/>
      <c r="FYN16" s="52"/>
      <c r="FYO16" s="52"/>
      <c r="FYP16" s="52"/>
      <c r="FYQ16" s="52"/>
      <c r="FYR16" s="52"/>
      <c r="FYS16" s="52"/>
      <c r="FYT16" s="52"/>
      <c r="FYU16" s="52"/>
      <c r="FYV16" s="52"/>
      <c r="FYW16" s="52"/>
      <c r="FYX16" s="52"/>
      <c r="FYY16" s="52"/>
      <c r="FYZ16" s="52"/>
      <c r="FZA16" s="52"/>
      <c r="FZB16" s="52"/>
      <c r="FZC16" s="52"/>
      <c r="FZD16" s="52"/>
      <c r="FZE16" s="52"/>
      <c r="FZF16" s="52"/>
      <c r="FZG16" s="52"/>
      <c r="FZH16" s="52"/>
      <c r="FZI16" s="52"/>
      <c r="FZJ16" s="52"/>
      <c r="FZK16" s="52"/>
      <c r="FZL16" s="52"/>
      <c r="FZM16" s="52"/>
      <c r="FZN16" s="52"/>
      <c r="FZO16" s="52"/>
      <c r="FZP16" s="52"/>
      <c r="FZQ16" s="52"/>
      <c r="FZR16" s="52"/>
      <c r="FZS16" s="52"/>
      <c r="FZT16" s="52"/>
      <c r="FZU16" s="52"/>
      <c r="FZV16" s="52"/>
      <c r="FZW16" s="52"/>
      <c r="FZX16" s="52"/>
      <c r="FZY16" s="52"/>
      <c r="FZZ16" s="52"/>
      <c r="GAA16" s="52"/>
      <c r="GAB16" s="52"/>
      <c r="GAC16" s="52"/>
      <c r="GAD16" s="52"/>
      <c r="GAE16" s="52"/>
      <c r="GAF16" s="52"/>
      <c r="GAG16" s="52"/>
      <c r="GAH16" s="52"/>
      <c r="GAI16" s="52"/>
      <c r="GAJ16" s="52"/>
      <c r="GAK16" s="52"/>
      <c r="GAL16" s="52"/>
      <c r="GAM16" s="52"/>
      <c r="GAN16" s="52"/>
      <c r="GAO16" s="52"/>
      <c r="GAP16" s="52"/>
      <c r="GAQ16" s="52"/>
      <c r="GAR16" s="52"/>
      <c r="GAS16" s="52"/>
      <c r="GAT16" s="52"/>
      <c r="GAU16" s="52"/>
      <c r="GAV16" s="52"/>
      <c r="GAW16" s="52"/>
      <c r="GAX16" s="52"/>
      <c r="GAY16" s="52"/>
      <c r="GAZ16" s="52"/>
      <c r="GBA16" s="52"/>
      <c r="GBB16" s="52"/>
      <c r="GBC16" s="52"/>
      <c r="GBD16" s="52"/>
      <c r="GBE16" s="52"/>
      <c r="GBF16" s="52"/>
      <c r="GBG16" s="52"/>
      <c r="GBH16" s="52"/>
      <c r="GBI16" s="52"/>
      <c r="GBJ16" s="52"/>
      <c r="GBK16" s="52"/>
      <c r="GBL16" s="52"/>
      <c r="GBM16" s="52"/>
      <c r="GBN16" s="52"/>
      <c r="GBO16" s="52"/>
      <c r="GBP16" s="52"/>
      <c r="GBQ16" s="52"/>
      <c r="GBR16" s="52"/>
      <c r="GBS16" s="52"/>
      <c r="GBT16" s="52"/>
      <c r="GBU16" s="52"/>
      <c r="GBV16" s="52"/>
      <c r="GBW16" s="52"/>
      <c r="GBX16" s="52"/>
      <c r="GBY16" s="52"/>
      <c r="GBZ16" s="52"/>
      <c r="GCA16" s="52"/>
      <c r="GCB16" s="52"/>
      <c r="GCC16" s="52"/>
      <c r="GCD16" s="52"/>
      <c r="GCE16" s="52"/>
      <c r="GCF16" s="52"/>
      <c r="GCG16" s="52"/>
      <c r="GCH16" s="52"/>
      <c r="GCI16" s="52"/>
      <c r="GCJ16" s="52"/>
      <c r="GCK16" s="52"/>
      <c r="GCL16" s="52"/>
      <c r="GCM16" s="52"/>
      <c r="GCN16" s="52"/>
      <c r="GCO16" s="52"/>
      <c r="GCP16" s="52"/>
      <c r="GCQ16" s="52"/>
      <c r="GCR16" s="52"/>
      <c r="GCS16" s="52"/>
      <c r="GCT16" s="52"/>
      <c r="GCU16" s="52"/>
      <c r="GCV16" s="52"/>
      <c r="GCW16" s="52"/>
      <c r="GCX16" s="52"/>
      <c r="GCY16" s="52"/>
      <c r="GCZ16" s="52"/>
      <c r="GDA16" s="52"/>
      <c r="GDB16" s="52"/>
      <c r="GDC16" s="52"/>
      <c r="GDD16" s="52"/>
      <c r="GDE16" s="52"/>
      <c r="GDF16" s="52"/>
      <c r="GDG16" s="52"/>
      <c r="GDH16" s="52"/>
      <c r="GDI16" s="52"/>
      <c r="GDJ16" s="52"/>
      <c r="GDK16" s="52"/>
      <c r="GDL16" s="52"/>
      <c r="GDM16" s="52"/>
      <c r="GDN16" s="52"/>
      <c r="GDO16" s="52"/>
      <c r="GDP16" s="52"/>
      <c r="GDQ16" s="52"/>
      <c r="GDR16" s="52"/>
      <c r="GDS16" s="52"/>
      <c r="GDT16" s="52"/>
      <c r="GDU16" s="52"/>
      <c r="GDV16" s="52"/>
      <c r="GDW16" s="52"/>
      <c r="GDX16" s="52"/>
      <c r="GDY16" s="52"/>
      <c r="GDZ16" s="52"/>
      <c r="GEA16" s="52"/>
      <c r="GEB16" s="52"/>
      <c r="GEC16" s="52"/>
      <c r="GED16" s="52"/>
      <c r="GEE16" s="52"/>
      <c r="GEF16" s="52"/>
      <c r="GEG16" s="52"/>
      <c r="GEH16" s="52"/>
      <c r="GEI16" s="52"/>
      <c r="GEJ16" s="52"/>
      <c r="GEK16" s="52"/>
      <c r="GEL16" s="52"/>
      <c r="GEM16" s="52"/>
      <c r="GEN16" s="52"/>
      <c r="GEO16" s="52"/>
      <c r="GEP16" s="52"/>
      <c r="GEQ16" s="52"/>
      <c r="GER16" s="52"/>
      <c r="GES16" s="52"/>
      <c r="GET16" s="52"/>
      <c r="GEU16" s="52"/>
      <c r="GEV16" s="52"/>
      <c r="GEW16" s="52"/>
      <c r="GEX16" s="52"/>
      <c r="GEY16" s="52"/>
      <c r="GEZ16" s="52"/>
      <c r="GFA16" s="52"/>
      <c r="GFB16" s="52"/>
      <c r="GFC16" s="52"/>
      <c r="GFD16" s="52"/>
      <c r="GFE16" s="52"/>
      <c r="GFF16" s="52"/>
      <c r="GFG16" s="52"/>
      <c r="GFH16" s="52"/>
      <c r="GFI16" s="52"/>
      <c r="GFJ16" s="52"/>
      <c r="GFK16" s="52"/>
      <c r="GFL16" s="52"/>
      <c r="GFM16" s="52"/>
      <c r="GFN16" s="52"/>
      <c r="GFO16" s="52"/>
      <c r="GFP16" s="52"/>
      <c r="GFQ16" s="52"/>
      <c r="GFR16" s="52"/>
      <c r="GFS16" s="52"/>
      <c r="GFT16" s="52"/>
      <c r="GFU16" s="52"/>
      <c r="GFV16" s="52"/>
      <c r="GFW16" s="52"/>
      <c r="GFX16" s="52"/>
      <c r="GFY16" s="52"/>
      <c r="GFZ16" s="52"/>
      <c r="GGA16" s="52"/>
      <c r="GGB16" s="52"/>
      <c r="GGC16" s="52"/>
      <c r="GGD16" s="52"/>
      <c r="GGE16" s="52"/>
      <c r="GGF16" s="52"/>
      <c r="GGG16" s="52"/>
      <c r="GGH16" s="52"/>
      <c r="GGI16" s="52"/>
      <c r="GGJ16" s="52"/>
      <c r="GGK16" s="52"/>
      <c r="GGL16" s="52"/>
      <c r="GGM16" s="52"/>
      <c r="GGN16" s="52"/>
      <c r="GGO16" s="52"/>
      <c r="GGP16" s="52"/>
      <c r="GGQ16" s="52"/>
      <c r="GGR16" s="52"/>
      <c r="GGS16" s="52"/>
      <c r="GGT16" s="52"/>
      <c r="GGU16" s="52"/>
      <c r="GGV16" s="52"/>
      <c r="GGW16" s="52"/>
      <c r="GGX16" s="52"/>
      <c r="GGY16" s="52"/>
      <c r="GGZ16" s="52"/>
      <c r="GHA16" s="52"/>
      <c r="GHB16" s="52"/>
      <c r="GHC16" s="52"/>
      <c r="GHD16" s="52"/>
      <c r="GHE16" s="52"/>
      <c r="GHF16" s="52"/>
      <c r="GHG16" s="52"/>
      <c r="GHH16" s="52"/>
      <c r="GHI16" s="52"/>
      <c r="GHJ16" s="52"/>
      <c r="GHK16" s="52"/>
      <c r="GHL16" s="52"/>
      <c r="GHM16" s="52"/>
      <c r="GHN16" s="52"/>
      <c r="GHO16" s="52"/>
      <c r="GHP16" s="52"/>
      <c r="GHQ16" s="52"/>
      <c r="GHR16" s="52"/>
      <c r="GHS16" s="52"/>
      <c r="GHT16" s="52"/>
      <c r="GHU16" s="52"/>
      <c r="GHV16" s="52"/>
      <c r="GHW16" s="52"/>
      <c r="GHX16" s="52"/>
      <c r="GHY16" s="52"/>
      <c r="GHZ16" s="52"/>
      <c r="GIA16" s="52"/>
      <c r="GIB16" s="52"/>
      <c r="GIC16" s="52"/>
      <c r="GID16" s="52"/>
      <c r="GIE16" s="52"/>
      <c r="GIF16" s="52"/>
      <c r="GIG16" s="52"/>
      <c r="GIH16" s="52"/>
      <c r="GII16" s="52"/>
      <c r="GIJ16" s="52"/>
      <c r="GIK16" s="52"/>
      <c r="GIL16" s="52"/>
      <c r="GIM16" s="52"/>
      <c r="GIN16" s="52"/>
      <c r="GIO16" s="52"/>
      <c r="GIP16" s="52"/>
      <c r="GIQ16" s="52"/>
      <c r="GIR16" s="52"/>
      <c r="GIS16" s="52"/>
      <c r="GIT16" s="52"/>
      <c r="GIU16" s="52"/>
      <c r="GIV16" s="52"/>
      <c r="GIW16" s="52"/>
      <c r="GIX16" s="52"/>
      <c r="GIY16" s="52"/>
      <c r="GIZ16" s="52"/>
      <c r="GJA16" s="52"/>
      <c r="GJB16" s="52"/>
      <c r="GJC16" s="52"/>
      <c r="GJD16" s="52"/>
      <c r="GJE16" s="52"/>
      <c r="GJF16" s="52"/>
      <c r="GJG16" s="52"/>
      <c r="GJH16" s="52"/>
      <c r="GJI16" s="52"/>
      <c r="GJJ16" s="52"/>
      <c r="GJK16" s="52"/>
      <c r="GJL16" s="52"/>
      <c r="GJM16" s="52"/>
      <c r="GJN16" s="52"/>
      <c r="GJO16" s="52"/>
      <c r="GJP16" s="52"/>
      <c r="GJQ16" s="52"/>
      <c r="GJR16" s="52"/>
      <c r="GJS16" s="52"/>
      <c r="GJT16" s="52"/>
      <c r="GJU16" s="52"/>
      <c r="GJV16" s="52"/>
      <c r="GJW16" s="52"/>
      <c r="GJX16" s="52"/>
      <c r="GJY16" s="52"/>
      <c r="GJZ16" s="52"/>
      <c r="GKA16" s="52"/>
      <c r="GKB16" s="52"/>
      <c r="GKC16" s="52"/>
      <c r="GKD16" s="52"/>
      <c r="GKE16" s="52"/>
      <c r="GKF16" s="52"/>
      <c r="GKG16" s="52"/>
      <c r="GKH16" s="52"/>
      <c r="GKI16" s="52"/>
      <c r="GKJ16" s="52"/>
      <c r="GKK16" s="52"/>
      <c r="GKL16" s="52"/>
      <c r="GKM16" s="52"/>
      <c r="GKN16" s="52"/>
      <c r="GKO16" s="52"/>
      <c r="GKP16" s="52"/>
      <c r="GKQ16" s="52"/>
      <c r="GKR16" s="52"/>
      <c r="GKS16" s="52"/>
      <c r="GKT16" s="52"/>
      <c r="GKU16" s="52"/>
      <c r="GKV16" s="52"/>
      <c r="GKW16" s="52"/>
      <c r="GKX16" s="52"/>
      <c r="GKY16" s="52"/>
      <c r="GKZ16" s="52"/>
      <c r="GLA16" s="52"/>
      <c r="GLB16" s="52"/>
      <c r="GLC16" s="52"/>
      <c r="GLD16" s="52"/>
      <c r="GLE16" s="52"/>
      <c r="GLF16" s="52"/>
      <c r="GLG16" s="52"/>
      <c r="GLH16" s="52"/>
      <c r="GLI16" s="52"/>
      <c r="GLJ16" s="52"/>
      <c r="GLK16" s="52"/>
      <c r="GLL16" s="52"/>
      <c r="GLM16" s="52"/>
      <c r="GLN16" s="52"/>
      <c r="GLO16" s="52"/>
      <c r="GLP16" s="52"/>
      <c r="GLQ16" s="52"/>
      <c r="GLR16" s="52"/>
      <c r="GLS16" s="52"/>
      <c r="GLT16" s="52"/>
      <c r="GLU16" s="52"/>
      <c r="GLV16" s="52"/>
      <c r="GLW16" s="52"/>
      <c r="GLX16" s="52"/>
      <c r="GLY16" s="52"/>
      <c r="GLZ16" s="52"/>
      <c r="GMA16" s="52"/>
      <c r="GMB16" s="52"/>
      <c r="GMC16" s="52"/>
      <c r="GMD16" s="52"/>
      <c r="GME16" s="52"/>
      <c r="GMF16" s="52"/>
      <c r="GMG16" s="52"/>
      <c r="GMH16" s="52"/>
      <c r="GMI16" s="52"/>
      <c r="GMJ16" s="52"/>
      <c r="GMK16" s="52"/>
      <c r="GML16" s="52"/>
      <c r="GMM16" s="52"/>
      <c r="GMN16" s="52"/>
      <c r="GMO16" s="52"/>
      <c r="GMP16" s="52"/>
      <c r="GMQ16" s="52"/>
      <c r="GMR16" s="52"/>
      <c r="GMS16" s="52"/>
      <c r="GMT16" s="52"/>
      <c r="GMU16" s="52"/>
      <c r="GMV16" s="52"/>
      <c r="GMW16" s="52"/>
      <c r="GMX16" s="52"/>
      <c r="GMY16" s="52"/>
      <c r="GMZ16" s="52"/>
      <c r="GNA16" s="52"/>
      <c r="GNB16" s="52"/>
      <c r="GNC16" s="52"/>
      <c r="GND16" s="52"/>
      <c r="GNE16" s="52"/>
      <c r="GNF16" s="52"/>
      <c r="GNG16" s="52"/>
      <c r="GNH16" s="52"/>
      <c r="GNI16" s="52"/>
      <c r="GNJ16" s="52"/>
      <c r="GNK16" s="52"/>
      <c r="GNL16" s="52"/>
      <c r="GNM16" s="52"/>
      <c r="GNN16" s="52"/>
      <c r="GNO16" s="52"/>
      <c r="GNP16" s="52"/>
      <c r="GNQ16" s="52"/>
      <c r="GNR16" s="52"/>
      <c r="GNS16" s="52"/>
      <c r="GNT16" s="52"/>
      <c r="GNU16" s="52"/>
      <c r="GNV16" s="52"/>
      <c r="GNW16" s="52"/>
      <c r="GNX16" s="52"/>
      <c r="GNY16" s="52"/>
      <c r="GNZ16" s="52"/>
      <c r="GOA16" s="52"/>
      <c r="GOB16" s="52"/>
      <c r="GOC16" s="52"/>
      <c r="GOD16" s="52"/>
      <c r="GOE16" s="52"/>
      <c r="GOF16" s="52"/>
      <c r="GOG16" s="52"/>
      <c r="GOH16" s="52"/>
      <c r="GOI16" s="52"/>
      <c r="GOJ16" s="52"/>
      <c r="GOK16" s="52"/>
      <c r="GOL16" s="52"/>
      <c r="GOM16" s="52"/>
      <c r="GON16" s="52"/>
      <c r="GOO16" s="52"/>
      <c r="GOP16" s="52"/>
      <c r="GOQ16" s="52"/>
      <c r="GOR16" s="52"/>
      <c r="GOS16" s="52"/>
      <c r="GOT16" s="52"/>
      <c r="GOU16" s="52"/>
      <c r="GOV16" s="52"/>
      <c r="GOW16" s="52"/>
      <c r="GOX16" s="52"/>
      <c r="GOY16" s="52"/>
      <c r="GOZ16" s="52"/>
      <c r="GPA16" s="52"/>
      <c r="GPB16" s="52"/>
      <c r="GPC16" s="52"/>
      <c r="GPD16" s="52"/>
      <c r="GPE16" s="52"/>
      <c r="GPF16" s="52"/>
      <c r="GPG16" s="52"/>
      <c r="GPH16" s="52"/>
      <c r="GPI16" s="52"/>
      <c r="GPJ16" s="52"/>
      <c r="GPK16" s="52"/>
      <c r="GPL16" s="52"/>
      <c r="GPM16" s="52"/>
      <c r="GPN16" s="52"/>
      <c r="GPO16" s="52"/>
      <c r="GPP16" s="52"/>
      <c r="GPQ16" s="52"/>
      <c r="GPR16" s="52"/>
      <c r="GPS16" s="52"/>
      <c r="GPT16" s="52"/>
      <c r="GPU16" s="52"/>
      <c r="GPV16" s="52"/>
      <c r="GPW16" s="52"/>
      <c r="GPX16" s="52"/>
      <c r="GPY16" s="52"/>
      <c r="GPZ16" s="52"/>
      <c r="GQA16" s="52"/>
      <c r="GQB16" s="52"/>
      <c r="GQC16" s="52"/>
      <c r="GQD16" s="52"/>
      <c r="GQE16" s="52"/>
      <c r="GQF16" s="52"/>
      <c r="GQG16" s="52"/>
      <c r="GQH16" s="52"/>
      <c r="GQI16" s="52"/>
      <c r="GQJ16" s="52"/>
      <c r="GQK16" s="52"/>
      <c r="GQL16" s="52"/>
      <c r="GQM16" s="52"/>
      <c r="GQN16" s="52"/>
      <c r="GQO16" s="52"/>
      <c r="GQP16" s="52"/>
      <c r="GQQ16" s="52"/>
      <c r="GQR16" s="52"/>
      <c r="GQS16" s="52"/>
      <c r="GQT16" s="52"/>
      <c r="GQU16" s="52"/>
      <c r="GQV16" s="52"/>
      <c r="GQW16" s="52"/>
      <c r="GQX16" s="52"/>
      <c r="GQY16" s="52"/>
      <c r="GQZ16" s="52"/>
      <c r="GRA16" s="52"/>
      <c r="GRB16" s="52"/>
      <c r="GRC16" s="52"/>
      <c r="GRD16" s="52"/>
      <c r="GRE16" s="52"/>
      <c r="GRF16" s="52"/>
      <c r="GRG16" s="52"/>
      <c r="GRH16" s="52"/>
      <c r="GRI16" s="52"/>
      <c r="GRJ16" s="52"/>
      <c r="GRK16" s="52"/>
      <c r="GRL16" s="52"/>
      <c r="GRM16" s="52"/>
      <c r="GRN16" s="52"/>
      <c r="GRO16" s="52"/>
      <c r="GRP16" s="52"/>
      <c r="GRQ16" s="52"/>
      <c r="GRR16" s="52"/>
      <c r="GRS16" s="52"/>
      <c r="GRT16" s="52"/>
      <c r="GRU16" s="52"/>
      <c r="GRV16" s="52"/>
      <c r="GRW16" s="52"/>
      <c r="GRX16" s="52"/>
      <c r="GRY16" s="52"/>
      <c r="GRZ16" s="52"/>
      <c r="GSA16" s="52"/>
      <c r="GSB16" s="52"/>
      <c r="GSC16" s="52"/>
      <c r="GSD16" s="52"/>
      <c r="GSE16" s="52"/>
      <c r="GSF16" s="52"/>
      <c r="GSG16" s="52"/>
      <c r="GSH16" s="52"/>
      <c r="GSI16" s="52"/>
      <c r="GSJ16" s="52"/>
      <c r="GSK16" s="52"/>
      <c r="GSL16" s="52"/>
      <c r="GSM16" s="52"/>
      <c r="GSN16" s="52"/>
      <c r="GSO16" s="52"/>
      <c r="GSP16" s="52"/>
      <c r="GSQ16" s="52"/>
      <c r="GSR16" s="52"/>
      <c r="GSS16" s="52"/>
      <c r="GST16" s="52"/>
      <c r="GSU16" s="52"/>
      <c r="GSV16" s="52"/>
      <c r="GSW16" s="52"/>
      <c r="GSX16" s="52"/>
      <c r="GSY16" s="52"/>
      <c r="GSZ16" s="52"/>
      <c r="GTA16" s="52"/>
      <c r="GTB16" s="52"/>
      <c r="GTC16" s="52"/>
      <c r="GTD16" s="52"/>
      <c r="GTE16" s="52"/>
      <c r="GTF16" s="52"/>
      <c r="GTG16" s="52"/>
      <c r="GTH16" s="52"/>
      <c r="GTI16" s="52"/>
      <c r="GTJ16" s="52"/>
      <c r="GTK16" s="52"/>
      <c r="GTL16" s="52"/>
      <c r="GTM16" s="52"/>
      <c r="GTN16" s="52"/>
      <c r="GTO16" s="52"/>
      <c r="GTP16" s="52"/>
      <c r="GTQ16" s="52"/>
      <c r="GTR16" s="52"/>
      <c r="GTS16" s="52"/>
      <c r="GTT16" s="52"/>
      <c r="GTU16" s="52"/>
      <c r="GTV16" s="52"/>
      <c r="GTW16" s="52"/>
      <c r="GTX16" s="52"/>
      <c r="GTY16" s="52"/>
      <c r="GTZ16" s="52"/>
      <c r="GUA16" s="52"/>
      <c r="GUB16" s="52"/>
      <c r="GUC16" s="52"/>
      <c r="GUD16" s="52"/>
      <c r="GUE16" s="52"/>
      <c r="GUF16" s="52"/>
      <c r="GUG16" s="52"/>
      <c r="GUH16" s="52"/>
      <c r="GUI16" s="52"/>
      <c r="GUJ16" s="52"/>
      <c r="GUK16" s="52"/>
      <c r="GUL16" s="52"/>
      <c r="GUM16" s="52"/>
      <c r="GUN16" s="52"/>
      <c r="GUO16" s="52"/>
      <c r="GUP16" s="52"/>
      <c r="GUQ16" s="52"/>
      <c r="GUR16" s="52"/>
      <c r="GUS16" s="52"/>
      <c r="GUT16" s="52"/>
      <c r="GUU16" s="52"/>
      <c r="GUV16" s="52"/>
      <c r="GUW16" s="52"/>
      <c r="GUX16" s="52"/>
      <c r="GUY16" s="52"/>
      <c r="GUZ16" s="52"/>
      <c r="GVA16" s="52"/>
      <c r="GVB16" s="52"/>
      <c r="GVC16" s="52"/>
      <c r="GVD16" s="52"/>
      <c r="GVE16" s="52"/>
      <c r="GVF16" s="52"/>
      <c r="GVG16" s="52"/>
      <c r="GVH16" s="52"/>
      <c r="GVI16" s="52"/>
      <c r="GVJ16" s="52"/>
      <c r="GVK16" s="52"/>
      <c r="GVL16" s="52"/>
      <c r="GVM16" s="52"/>
      <c r="GVN16" s="52"/>
      <c r="GVO16" s="52"/>
      <c r="GVP16" s="52"/>
      <c r="GVQ16" s="52"/>
      <c r="GVR16" s="52"/>
      <c r="GVS16" s="52"/>
      <c r="GVT16" s="52"/>
      <c r="GVU16" s="52"/>
      <c r="GVV16" s="52"/>
      <c r="GVW16" s="52"/>
      <c r="GVX16" s="52"/>
      <c r="GVY16" s="52"/>
      <c r="GVZ16" s="52"/>
      <c r="GWA16" s="52"/>
      <c r="GWB16" s="52"/>
      <c r="GWC16" s="52"/>
      <c r="GWD16" s="52"/>
      <c r="GWE16" s="52"/>
      <c r="GWF16" s="52"/>
      <c r="GWG16" s="52"/>
      <c r="GWH16" s="52"/>
      <c r="GWI16" s="52"/>
      <c r="GWJ16" s="52"/>
      <c r="GWK16" s="52"/>
      <c r="GWL16" s="52"/>
      <c r="GWM16" s="52"/>
      <c r="GWN16" s="52"/>
      <c r="GWO16" s="52"/>
      <c r="GWP16" s="52"/>
      <c r="GWQ16" s="52"/>
      <c r="GWR16" s="52"/>
      <c r="GWS16" s="52"/>
      <c r="GWT16" s="52"/>
      <c r="GWU16" s="52"/>
      <c r="GWV16" s="52"/>
      <c r="GWW16" s="52"/>
      <c r="GWX16" s="52"/>
      <c r="GWY16" s="52"/>
      <c r="GWZ16" s="52"/>
      <c r="GXA16" s="52"/>
      <c r="GXB16" s="52"/>
      <c r="GXC16" s="52"/>
      <c r="GXD16" s="52"/>
      <c r="GXE16" s="52"/>
      <c r="GXF16" s="52"/>
      <c r="GXG16" s="52"/>
      <c r="GXH16" s="52"/>
      <c r="GXI16" s="52"/>
      <c r="GXJ16" s="52"/>
      <c r="GXK16" s="52"/>
      <c r="GXL16" s="52"/>
      <c r="GXM16" s="52"/>
      <c r="GXN16" s="52"/>
      <c r="GXO16" s="52"/>
      <c r="GXP16" s="52"/>
      <c r="GXQ16" s="52"/>
      <c r="GXR16" s="52"/>
      <c r="GXS16" s="52"/>
      <c r="GXT16" s="52"/>
      <c r="GXU16" s="52"/>
      <c r="GXV16" s="52"/>
      <c r="GXW16" s="52"/>
      <c r="GXX16" s="52"/>
      <c r="GXY16" s="52"/>
      <c r="GXZ16" s="52"/>
      <c r="GYA16" s="52"/>
      <c r="GYB16" s="52"/>
      <c r="GYC16" s="52"/>
      <c r="GYD16" s="52"/>
      <c r="GYE16" s="52"/>
      <c r="GYF16" s="52"/>
      <c r="GYG16" s="52"/>
      <c r="GYH16" s="52"/>
      <c r="GYI16" s="52"/>
      <c r="GYJ16" s="52"/>
      <c r="GYK16" s="52"/>
      <c r="GYL16" s="52"/>
      <c r="GYM16" s="52"/>
      <c r="GYN16" s="52"/>
      <c r="GYO16" s="52"/>
      <c r="GYP16" s="52"/>
      <c r="GYQ16" s="52"/>
      <c r="GYR16" s="52"/>
      <c r="GYS16" s="52"/>
      <c r="GYT16" s="52"/>
      <c r="GYU16" s="52"/>
      <c r="GYV16" s="52"/>
      <c r="GYW16" s="52"/>
      <c r="GYX16" s="52"/>
      <c r="GYY16" s="52"/>
      <c r="GYZ16" s="52"/>
      <c r="GZA16" s="52"/>
      <c r="GZB16" s="52"/>
      <c r="GZC16" s="52"/>
      <c r="GZD16" s="52"/>
      <c r="GZE16" s="52"/>
      <c r="GZF16" s="52"/>
      <c r="GZG16" s="52"/>
      <c r="GZH16" s="52"/>
      <c r="GZI16" s="52"/>
      <c r="GZJ16" s="52"/>
      <c r="GZK16" s="52"/>
      <c r="GZL16" s="52"/>
      <c r="GZM16" s="52"/>
      <c r="GZN16" s="52"/>
      <c r="GZO16" s="52"/>
      <c r="GZP16" s="52"/>
      <c r="GZQ16" s="52"/>
      <c r="GZR16" s="52"/>
      <c r="GZS16" s="52"/>
      <c r="GZT16" s="52"/>
      <c r="GZU16" s="52"/>
      <c r="GZV16" s="52"/>
      <c r="GZW16" s="52"/>
      <c r="GZX16" s="52"/>
      <c r="GZY16" s="52"/>
      <c r="GZZ16" s="52"/>
      <c r="HAA16" s="52"/>
      <c r="HAB16" s="52"/>
      <c r="HAC16" s="52"/>
      <c r="HAD16" s="52"/>
      <c r="HAE16" s="52"/>
      <c r="HAF16" s="52"/>
      <c r="HAG16" s="52"/>
      <c r="HAH16" s="52"/>
      <c r="HAI16" s="52"/>
      <c r="HAJ16" s="52"/>
      <c r="HAK16" s="52"/>
      <c r="HAL16" s="52"/>
      <c r="HAM16" s="52"/>
      <c r="HAN16" s="52"/>
      <c r="HAO16" s="52"/>
      <c r="HAP16" s="52"/>
      <c r="HAQ16" s="52"/>
      <c r="HAR16" s="52"/>
      <c r="HAS16" s="52"/>
      <c r="HAT16" s="52"/>
      <c r="HAU16" s="52"/>
      <c r="HAV16" s="52"/>
      <c r="HAW16" s="52"/>
      <c r="HAX16" s="52"/>
      <c r="HAY16" s="52"/>
      <c r="HAZ16" s="52"/>
      <c r="HBA16" s="52"/>
      <c r="HBB16" s="52"/>
      <c r="HBC16" s="52"/>
      <c r="HBD16" s="52"/>
      <c r="HBE16" s="52"/>
      <c r="HBF16" s="52"/>
      <c r="HBG16" s="52"/>
      <c r="HBH16" s="52"/>
      <c r="HBI16" s="52"/>
      <c r="HBJ16" s="52"/>
      <c r="HBK16" s="52"/>
      <c r="HBL16" s="52"/>
      <c r="HBM16" s="52"/>
      <c r="HBN16" s="52"/>
      <c r="HBO16" s="52"/>
      <c r="HBP16" s="52"/>
      <c r="HBQ16" s="52"/>
      <c r="HBR16" s="52"/>
      <c r="HBS16" s="52"/>
      <c r="HBT16" s="52"/>
      <c r="HBU16" s="52"/>
      <c r="HBV16" s="52"/>
      <c r="HBW16" s="52"/>
      <c r="HBX16" s="52"/>
      <c r="HBY16" s="52"/>
      <c r="HBZ16" s="52"/>
      <c r="HCA16" s="52"/>
      <c r="HCB16" s="52"/>
      <c r="HCC16" s="52"/>
      <c r="HCD16" s="52"/>
      <c r="HCE16" s="52"/>
      <c r="HCF16" s="52"/>
      <c r="HCG16" s="52"/>
      <c r="HCH16" s="52"/>
      <c r="HCI16" s="52"/>
      <c r="HCJ16" s="52"/>
      <c r="HCK16" s="52"/>
      <c r="HCL16" s="52"/>
      <c r="HCM16" s="52"/>
      <c r="HCN16" s="52"/>
      <c r="HCO16" s="52"/>
      <c r="HCP16" s="52"/>
      <c r="HCQ16" s="52"/>
      <c r="HCR16" s="52"/>
      <c r="HCS16" s="52"/>
      <c r="HCT16" s="52"/>
      <c r="HCU16" s="52"/>
      <c r="HCV16" s="52"/>
      <c r="HCW16" s="52"/>
      <c r="HCX16" s="52"/>
      <c r="HCY16" s="52"/>
      <c r="HCZ16" s="52"/>
      <c r="HDA16" s="52"/>
      <c r="HDB16" s="52"/>
      <c r="HDC16" s="52"/>
      <c r="HDD16" s="52"/>
      <c r="HDE16" s="52"/>
      <c r="HDF16" s="52"/>
      <c r="HDG16" s="52"/>
      <c r="HDH16" s="52"/>
      <c r="HDI16" s="52"/>
      <c r="HDJ16" s="52"/>
      <c r="HDK16" s="52"/>
      <c r="HDL16" s="52"/>
      <c r="HDM16" s="52"/>
      <c r="HDN16" s="52"/>
      <c r="HDO16" s="52"/>
      <c r="HDP16" s="52"/>
      <c r="HDQ16" s="52"/>
      <c r="HDR16" s="52"/>
      <c r="HDS16" s="52"/>
      <c r="HDT16" s="52"/>
      <c r="HDU16" s="52"/>
      <c r="HDV16" s="52"/>
      <c r="HDW16" s="52"/>
      <c r="HDX16" s="52"/>
      <c r="HDY16" s="52"/>
      <c r="HDZ16" s="52"/>
      <c r="HEA16" s="52"/>
      <c r="HEB16" s="52"/>
      <c r="HEC16" s="52"/>
      <c r="HED16" s="52"/>
      <c r="HEE16" s="52"/>
      <c r="HEF16" s="52"/>
      <c r="HEG16" s="52"/>
      <c r="HEH16" s="52"/>
      <c r="HEI16" s="52"/>
      <c r="HEJ16" s="52"/>
      <c r="HEK16" s="52"/>
      <c r="HEL16" s="52"/>
      <c r="HEM16" s="52"/>
      <c r="HEN16" s="52"/>
      <c r="HEO16" s="52"/>
      <c r="HEP16" s="52"/>
      <c r="HEQ16" s="52"/>
      <c r="HER16" s="52"/>
      <c r="HES16" s="52"/>
      <c r="HET16" s="52"/>
      <c r="HEU16" s="52"/>
      <c r="HEV16" s="52"/>
      <c r="HEW16" s="52"/>
      <c r="HEX16" s="52"/>
      <c r="HEY16" s="52"/>
      <c r="HEZ16" s="52"/>
      <c r="HFA16" s="52"/>
      <c r="HFB16" s="52"/>
      <c r="HFC16" s="52"/>
      <c r="HFD16" s="52"/>
      <c r="HFE16" s="52"/>
      <c r="HFF16" s="52"/>
      <c r="HFG16" s="52"/>
      <c r="HFH16" s="52"/>
      <c r="HFI16" s="52"/>
      <c r="HFJ16" s="52"/>
      <c r="HFK16" s="52"/>
      <c r="HFL16" s="52"/>
      <c r="HFM16" s="52"/>
      <c r="HFN16" s="52"/>
      <c r="HFO16" s="52"/>
      <c r="HFP16" s="52"/>
      <c r="HFQ16" s="52"/>
      <c r="HFR16" s="52"/>
      <c r="HFS16" s="52"/>
      <c r="HFT16" s="52"/>
      <c r="HFU16" s="52"/>
      <c r="HFV16" s="52"/>
      <c r="HFW16" s="52"/>
      <c r="HFX16" s="52"/>
      <c r="HFY16" s="52"/>
      <c r="HFZ16" s="52"/>
      <c r="HGA16" s="52"/>
      <c r="HGB16" s="52"/>
      <c r="HGC16" s="52"/>
      <c r="HGD16" s="52"/>
      <c r="HGE16" s="52"/>
      <c r="HGF16" s="52"/>
      <c r="HGG16" s="52"/>
      <c r="HGH16" s="52"/>
      <c r="HGI16" s="52"/>
      <c r="HGJ16" s="52"/>
      <c r="HGK16" s="52"/>
      <c r="HGL16" s="52"/>
      <c r="HGM16" s="52"/>
      <c r="HGN16" s="52"/>
      <c r="HGO16" s="52"/>
      <c r="HGP16" s="52"/>
      <c r="HGQ16" s="52"/>
      <c r="HGR16" s="52"/>
      <c r="HGS16" s="52"/>
      <c r="HGT16" s="52"/>
      <c r="HGU16" s="52"/>
      <c r="HGV16" s="52"/>
      <c r="HGW16" s="52"/>
      <c r="HGX16" s="52"/>
      <c r="HGY16" s="52"/>
      <c r="HGZ16" s="52"/>
      <c r="HHA16" s="52"/>
      <c r="HHB16" s="52"/>
      <c r="HHC16" s="52"/>
      <c r="HHD16" s="52"/>
      <c r="HHE16" s="52"/>
      <c r="HHF16" s="52"/>
      <c r="HHG16" s="52"/>
      <c r="HHH16" s="52"/>
      <c r="HHI16" s="52"/>
      <c r="HHJ16" s="52"/>
      <c r="HHK16" s="52"/>
      <c r="HHL16" s="52"/>
      <c r="HHM16" s="52"/>
      <c r="HHN16" s="52"/>
      <c r="HHO16" s="52"/>
      <c r="HHP16" s="52"/>
      <c r="HHQ16" s="52"/>
      <c r="HHR16" s="52"/>
      <c r="HHS16" s="52"/>
      <c r="HHT16" s="52"/>
      <c r="HHU16" s="52"/>
      <c r="HHV16" s="52"/>
      <c r="HHW16" s="52"/>
      <c r="HHX16" s="52"/>
      <c r="HHY16" s="52"/>
      <c r="HHZ16" s="52"/>
      <c r="HIA16" s="52"/>
      <c r="HIB16" s="52"/>
      <c r="HIC16" s="52"/>
      <c r="HID16" s="52"/>
      <c r="HIE16" s="52"/>
      <c r="HIF16" s="52"/>
      <c r="HIG16" s="52"/>
      <c r="HIH16" s="52"/>
      <c r="HII16" s="52"/>
      <c r="HIJ16" s="52"/>
      <c r="HIK16" s="52"/>
      <c r="HIL16" s="52"/>
      <c r="HIM16" s="52"/>
      <c r="HIN16" s="52"/>
      <c r="HIO16" s="52"/>
      <c r="HIP16" s="52"/>
      <c r="HIQ16" s="52"/>
      <c r="HIR16" s="52"/>
      <c r="HIS16" s="52"/>
      <c r="HIT16" s="52"/>
      <c r="HIU16" s="52"/>
      <c r="HIV16" s="52"/>
      <c r="HIW16" s="52"/>
      <c r="HIX16" s="52"/>
      <c r="HIY16" s="52"/>
      <c r="HIZ16" s="52"/>
      <c r="HJA16" s="52"/>
      <c r="HJB16" s="52"/>
      <c r="HJC16" s="52"/>
      <c r="HJD16" s="52"/>
      <c r="HJE16" s="52"/>
      <c r="HJF16" s="52"/>
      <c r="HJG16" s="52"/>
      <c r="HJH16" s="52"/>
      <c r="HJI16" s="52"/>
      <c r="HJJ16" s="52"/>
      <c r="HJK16" s="52"/>
      <c r="HJL16" s="52"/>
      <c r="HJM16" s="52"/>
      <c r="HJN16" s="52"/>
      <c r="HJO16" s="52"/>
      <c r="HJP16" s="52"/>
      <c r="HJQ16" s="52"/>
      <c r="HJR16" s="52"/>
      <c r="HJS16" s="52"/>
      <c r="HJT16" s="52"/>
      <c r="HJU16" s="52"/>
      <c r="HJV16" s="52"/>
      <c r="HJW16" s="52"/>
      <c r="HJX16" s="52"/>
      <c r="HJY16" s="52"/>
      <c r="HJZ16" s="52"/>
      <c r="HKA16" s="52"/>
      <c r="HKB16" s="52"/>
      <c r="HKC16" s="52"/>
      <c r="HKD16" s="52"/>
      <c r="HKE16" s="52"/>
      <c r="HKF16" s="52"/>
      <c r="HKG16" s="52"/>
      <c r="HKH16" s="52"/>
      <c r="HKI16" s="52"/>
      <c r="HKJ16" s="52"/>
      <c r="HKK16" s="52"/>
      <c r="HKL16" s="52"/>
      <c r="HKM16" s="52"/>
      <c r="HKN16" s="52"/>
      <c r="HKO16" s="52"/>
      <c r="HKP16" s="52"/>
      <c r="HKQ16" s="52"/>
      <c r="HKR16" s="52"/>
      <c r="HKS16" s="52"/>
      <c r="HKT16" s="52"/>
      <c r="HKU16" s="52"/>
      <c r="HKV16" s="52"/>
      <c r="HKW16" s="52"/>
      <c r="HKX16" s="52"/>
      <c r="HKY16" s="52"/>
      <c r="HKZ16" s="52"/>
      <c r="HLA16" s="52"/>
      <c r="HLB16" s="52"/>
      <c r="HLC16" s="52"/>
      <c r="HLD16" s="52"/>
      <c r="HLE16" s="52"/>
      <c r="HLF16" s="52"/>
      <c r="HLG16" s="52"/>
      <c r="HLH16" s="52"/>
      <c r="HLI16" s="52"/>
      <c r="HLJ16" s="52"/>
      <c r="HLK16" s="52"/>
      <c r="HLL16" s="52"/>
      <c r="HLM16" s="52"/>
      <c r="HLN16" s="52"/>
      <c r="HLO16" s="52"/>
      <c r="HLP16" s="52"/>
      <c r="HLQ16" s="52"/>
      <c r="HLR16" s="52"/>
      <c r="HLS16" s="52"/>
      <c r="HLT16" s="52"/>
      <c r="HLU16" s="52"/>
      <c r="HLV16" s="52"/>
      <c r="HLW16" s="52"/>
      <c r="HLX16" s="52"/>
      <c r="HLY16" s="52"/>
      <c r="HLZ16" s="52"/>
      <c r="HMA16" s="52"/>
      <c r="HMB16" s="52"/>
      <c r="HMC16" s="52"/>
      <c r="HMD16" s="52"/>
      <c r="HME16" s="52"/>
      <c r="HMF16" s="52"/>
      <c r="HMG16" s="52"/>
      <c r="HMH16" s="52"/>
      <c r="HMI16" s="52"/>
      <c r="HMJ16" s="52"/>
      <c r="HMK16" s="52"/>
      <c r="HML16" s="52"/>
      <c r="HMM16" s="52"/>
      <c r="HMN16" s="52"/>
      <c r="HMO16" s="52"/>
      <c r="HMP16" s="52"/>
      <c r="HMQ16" s="52"/>
      <c r="HMR16" s="52"/>
      <c r="HMS16" s="52"/>
      <c r="HMT16" s="52"/>
      <c r="HMU16" s="52"/>
      <c r="HMV16" s="52"/>
      <c r="HMW16" s="52"/>
      <c r="HMX16" s="52"/>
      <c r="HMY16" s="52"/>
      <c r="HMZ16" s="52"/>
      <c r="HNA16" s="52"/>
      <c r="HNB16" s="52"/>
      <c r="HNC16" s="52"/>
      <c r="HND16" s="52"/>
      <c r="HNE16" s="52"/>
      <c r="HNF16" s="52"/>
      <c r="HNG16" s="52"/>
      <c r="HNH16" s="52"/>
      <c r="HNI16" s="52"/>
      <c r="HNJ16" s="52"/>
      <c r="HNK16" s="52"/>
      <c r="HNL16" s="52"/>
      <c r="HNM16" s="52"/>
      <c r="HNN16" s="52"/>
      <c r="HNO16" s="52"/>
      <c r="HNP16" s="52"/>
      <c r="HNQ16" s="52"/>
      <c r="HNR16" s="52"/>
      <c r="HNS16" s="52"/>
      <c r="HNT16" s="52"/>
      <c r="HNU16" s="52"/>
      <c r="HNV16" s="52"/>
      <c r="HNW16" s="52"/>
      <c r="HNX16" s="52"/>
      <c r="HNY16" s="52"/>
      <c r="HNZ16" s="52"/>
      <c r="HOA16" s="52"/>
      <c r="HOB16" s="52"/>
      <c r="HOC16" s="52"/>
      <c r="HOD16" s="52"/>
      <c r="HOE16" s="52"/>
      <c r="HOF16" s="52"/>
      <c r="HOG16" s="52"/>
      <c r="HOH16" s="52"/>
      <c r="HOI16" s="52"/>
      <c r="HOJ16" s="52"/>
      <c r="HOK16" s="52"/>
      <c r="HOL16" s="52"/>
      <c r="HOM16" s="52"/>
      <c r="HON16" s="52"/>
      <c r="HOO16" s="52"/>
      <c r="HOP16" s="52"/>
      <c r="HOQ16" s="52"/>
      <c r="HOR16" s="52"/>
      <c r="HOS16" s="52"/>
      <c r="HOT16" s="52"/>
      <c r="HOU16" s="52"/>
      <c r="HOV16" s="52"/>
      <c r="HOW16" s="52"/>
      <c r="HOX16" s="52"/>
      <c r="HOY16" s="52"/>
      <c r="HOZ16" s="52"/>
      <c r="HPA16" s="52"/>
      <c r="HPB16" s="52"/>
      <c r="HPC16" s="52"/>
      <c r="HPD16" s="52"/>
      <c r="HPE16" s="52"/>
      <c r="HPF16" s="52"/>
      <c r="HPG16" s="52"/>
      <c r="HPH16" s="52"/>
      <c r="HPI16" s="52"/>
      <c r="HPJ16" s="52"/>
      <c r="HPK16" s="52"/>
      <c r="HPL16" s="52"/>
      <c r="HPM16" s="52"/>
      <c r="HPN16" s="52"/>
      <c r="HPO16" s="52"/>
      <c r="HPP16" s="52"/>
      <c r="HPQ16" s="52"/>
      <c r="HPR16" s="52"/>
      <c r="HPS16" s="52"/>
      <c r="HPT16" s="52"/>
      <c r="HPU16" s="52"/>
      <c r="HPV16" s="52"/>
      <c r="HPW16" s="52"/>
      <c r="HPX16" s="52"/>
      <c r="HPY16" s="52"/>
      <c r="HPZ16" s="52"/>
      <c r="HQA16" s="52"/>
      <c r="HQB16" s="52"/>
      <c r="HQC16" s="52"/>
      <c r="HQD16" s="52"/>
      <c r="HQE16" s="52"/>
      <c r="HQF16" s="52"/>
      <c r="HQG16" s="52"/>
      <c r="HQH16" s="52"/>
      <c r="HQI16" s="52"/>
      <c r="HQJ16" s="52"/>
      <c r="HQK16" s="52"/>
      <c r="HQL16" s="52"/>
      <c r="HQM16" s="52"/>
      <c r="HQN16" s="52"/>
      <c r="HQO16" s="52"/>
      <c r="HQP16" s="52"/>
      <c r="HQQ16" s="52"/>
      <c r="HQR16" s="52"/>
      <c r="HQS16" s="52"/>
      <c r="HQT16" s="52"/>
      <c r="HQU16" s="52"/>
      <c r="HQV16" s="52"/>
      <c r="HQW16" s="52"/>
      <c r="HQX16" s="52"/>
      <c r="HQY16" s="52"/>
      <c r="HQZ16" s="52"/>
      <c r="HRA16" s="52"/>
      <c r="HRB16" s="52"/>
      <c r="HRC16" s="52"/>
      <c r="HRD16" s="52"/>
      <c r="HRE16" s="52"/>
      <c r="HRF16" s="52"/>
      <c r="HRG16" s="52"/>
      <c r="HRH16" s="52"/>
      <c r="HRI16" s="52"/>
      <c r="HRJ16" s="52"/>
      <c r="HRK16" s="52"/>
      <c r="HRL16" s="52"/>
      <c r="HRM16" s="52"/>
      <c r="HRN16" s="52"/>
      <c r="HRO16" s="52"/>
      <c r="HRP16" s="52"/>
      <c r="HRQ16" s="52"/>
      <c r="HRR16" s="52"/>
      <c r="HRS16" s="52"/>
      <c r="HRT16" s="52"/>
      <c r="HRU16" s="52"/>
      <c r="HRV16" s="52"/>
      <c r="HRW16" s="52"/>
      <c r="HRX16" s="52"/>
      <c r="HRY16" s="52"/>
      <c r="HRZ16" s="52"/>
      <c r="HSA16" s="52"/>
      <c r="HSB16" s="52"/>
      <c r="HSC16" s="52"/>
      <c r="HSD16" s="52"/>
      <c r="HSE16" s="52"/>
      <c r="HSF16" s="52"/>
      <c r="HSG16" s="52"/>
      <c r="HSH16" s="52"/>
      <c r="HSI16" s="52"/>
      <c r="HSJ16" s="52"/>
      <c r="HSK16" s="52"/>
      <c r="HSL16" s="52"/>
      <c r="HSM16" s="52"/>
      <c r="HSN16" s="52"/>
      <c r="HSO16" s="52"/>
      <c r="HSP16" s="52"/>
      <c r="HSQ16" s="52"/>
      <c r="HSR16" s="52"/>
      <c r="HSS16" s="52"/>
      <c r="HST16" s="52"/>
      <c r="HSU16" s="52"/>
      <c r="HSV16" s="52"/>
      <c r="HSW16" s="52"/>
      <c r="HSX16" s="52"/>
      <c r="HSY16" s="52"/>
      <c r="HSZ16" s="52"/>
      <c r="HTA16" s="52"/>
      <c r="HTB16" s="52"/>
      <c r="HTC16" s="52"/>
      <c r="HTD16" s="52"/>
      <c r="HTE16" s="52"/>
      <c r="HTF16" s="52"/>
      <c r="HTG16" s="52"/>
      <c r="HTH16" s="52"/>
      <c r="HTI16" s="52"/>
      <c r="HTJ16" s="52"/>
      <c r="HTK16" s="52"/>
      <c r="HTL16" s="52"/>
      <c r="HTM16" s="52"/>
      <c r="HTN16" s="52"/>
      <c r="HTO16" s="52"/>
      <c r="HTP16" s="52"/>
      <c r="HTQ16" s="52"/>
      <c r="HTR16" s="52"/>
      <c r="HTS16" s="52"/>
      <c r="HTT16" s="52"/>
      <c r="HTU16" s="52"/>
      <c r="HTV16" s="52"/>
      <c r="HTW16" s="52"/>
      <c r="HTX16" s="52"/>
      <c r="HTY16" s="52"/>
      <c r="HTZ16" s="52"/>
      <c r="HUA16" s="52"/>
      <c r="HUB16" s="52"/>
      <c r="HUC16" s="52"/>
      <c r="HUD16" s="52"/>
      <c r="HUE16" s="52"/>
      <c r="HUF16" s="52"/>
      <c r="HUG16" s="52"/>
      <c r="HUH16" s="52"/>
      <c r="HUI16" s="52"/>
      <c r="HUJ16" s="52"/>
      <c r="HUK16" s="52"/>
      <c r="HUL16" s="52"/>
      <c r="HUM16" s="52"/>
      <c r="HUN16" s="52"/>
      <c r="HUO16" s="52"/>
      <c r="HUP16" s="52"/>
      <c r="HUQ16" s="52"/>
      <c r="HUR16" s="52"/>
      <c r="HUS16" s="52"/>
      <c r="HUT16" s="52"/>
      <c r="HUU16" s="52"/>
      <c r="HUV16" s="52"/>
      <c r="HUW16" s="52"/>
      <c r="HUX16" s="52"/>
      <c r="HUY16" s="52"/>
      <c r="HUZ16" s="52"/>
      <c r="HVA16" s="52"/>
      <c r="HVB16" s="52"/>
      <c r="HVC16" s="52"/>
      <c r="HVD16" s="52"/>
      <c r="HVE16" s="52"/>
      <c r="HVF16" s="52"/>
      <c r="HVG16" s="52"/>
      <c r="HVH16" s="52"/>
      <c r="HVI16" s="52"/>
      <c r="HVJ16" s="52"/>
      <c r="HVK16" s="52"/>
      <c r="HVL16" s="52"/>
      <c r="HVM16" s="52"/>
      <c r="HVN16" s="52"/>
      <c r="HVO16" s="52"/>
      <c r="HVP16" s="52"/>
      <c r="HVQ16" s="52"/>
      <c r="HVR16" s="52"/>
      <c r="HVS16" s="52"/>
      <c r="HVT16" s="52"/>
      <c r="HVU16" s="52"/>
      <c r="HVV16" s="52"/>
      <c r="HVW16" s="52"/>
      <c r="HVX16" s="52"/>
      <c r="HVY16" s="52"/>
      <c r="HVZ16" s="52"/>
      <c r="HWA16" s="52"/>
      <c r="HWB16" s="52"/>
      <c r="HWC16" s="52"/>
      <c r="HWD16" s="52"/>
      <c r="HWE16" s="52"/>
      <c r="HWF16" s="52"/>
      <c r="HWG16" s="52"/>
      <c r="HWH16" s="52"/>
      <c r="HWI16" s="52"/>
      <c r="HWJ16" s="52"/>
      <c r="HWK16" s="52"/>
      <c r="HWL16" s="52"/>
      <c r="HWM16" s="52"/>
      <c r="HWN16" s="52"/>
      <c r="HWO16" s="52"/>
      <c r="HWP16" s="52"/>
      <c r="HWQ16" s="52"/>
      <c r="HWR16" s="52"/>
      <c r="HWS16" s="52"/>
      <c r="HWT16" s="52"/>
      <c r="HWU16" s="52"/>
      <c r="HWV16" s="52"/>
      <c r="HWW16" s="52"/>
      <c r="HWX16" s="52"/>
      <c r="HWY16" s="52"/>
      <c r="HWZ16" s="52"/>
      <c r="HXA16" s="52"/>
      <c r="HXB16" s="52"/>
      <c r="HXC16" s="52"/>
      <c r="HXD16" s="52"/>
      <c r="HXE16" s="52"/>
      <c r="HXF16" s="52"/>
      <c r="HXG16" s="52"/>
      <c r="HXH16" s="52"/>
      <c r="HXI16" s="52"/>
      <c r="HXJ16" s="52"/>
      <c r="HXK16" s="52"/>
      <c r="HXL16" s="52"/>
      <c r="HXM16" s="52"/>
      <c r="HXN16" s="52"/>
      <c r="HXO16" s="52"/>
      <c r="HXP16" s="52"/>
      <c r="HXQ16" s="52"/>
      <c r="HXR16" s="52"/>
      <c r="HXS16" s="52"/>
      <c r="HXT16" s="52"/>
      <c r="HXU16" s="52"/>
      <c r="HXV16" s="52"/>
      <c r="HXW16" s="52"/>
      <c r="HXX16" s="52"/>
      <c r="HXY16" s="52"/>
      <c r="HXZ16" s="52"/>
      <c r="HYA16" s="52"/>
      <c r="HYB16" s="52"/>
      <c r="HYC16" s="52"/>
      <c r="HYD16" s="52"/>
      <c r="HYE16" s="52"/>
      <c r="HYF16" s="52"/>
      <c r="HYG16" s="52"/>
      <c r="HYH16" s="52"/>
      <c r="HYI16" s="52"/>
      <c r="HYJ16" s="52"/>
      <c r="HYK16" s="52"/>
      <c r="HYL16" s="52"/>
      <c r="HYM16" s="52"/>
      <c r="HYN16" s="52"/>
      <c r="HYO16" s="52"/>
      <c r="HYP16" s="52"/>
      <c r="HYQ16" s="52"/>
      <c r="HYR16" s="52"/>
      <c r="HYS16" s="52"/>
      <c r="HYT16" s="52"/>
      <c r="HYU16" s="52"/>
      <c r="HYV16" s="52"/>
      <c r="HYW16" s="52"/>
      <c r="HYX16" s="52"/>
      <c r="HYY16" s="52"/>
      <c r="HYZ16" s="52"/>
      <c r="HZA16" s="52"/>
      <c r="HZB16" s="52"/>
      <c r="HZC16" s="52"/>
      <c r="HZD16" s="52"/>
      <c r="HZE16" s="52"/>
      <c r="HZF16" s="52"/>
      <c r="HZG16" s="52"/>
      <c r="HZH16" s="52"/>
      <c r="HZI16" s="52"/>
      <c r="HZJ16" s="52"/>
      <c r="HZK16" s="52"/>
      <c r="HZL16" s="52"/>
      <c r="HZM16" s="52"/>
      <c r="HZN16" s="52"/>
      <c r="HZO16" s="52"/>
      <c r="HZP16" s="52"/>
      <c r="HZQ16" s="52"/>
      <c r="HZR16" s="52"/>
      <c r="HZS16" s="52"/>
      <c r="HZT16" s="52"/>
      <c r="HZU16" s="52"/>
      <c r="HZV16" s="52"/>
      <c r="HZW16" s="52"/>
      <c r="HZX16" s="52"/>
      <c r="HZY16" s="52"/>
      <c r="HZZ16" s="52"/>
      <c r="IAA16" s="52"/>
      <c r="IAB16" s="52"/>
      <c r="IAC16" s="52"/>
      <c r="IAD16" s="52"/>
      <c r="IAE16" s="52"/>
      <c r="IAF16" s="52"/>
      <c r="IAG16" s="52"/>
      <c r="IAH16" s="52"/>
      <c r="IAI16" s="52"/>
      <c r="IAJ16" s="52"/>
      <c r="IAK16" s="52"/>
      <c r="IAL16" s="52"/>
      <c r="IAM16" s="52"/>
      <c r="IAN16" s="52"/>
      <c r="IAO16" s="52"/>
      <c r="IAP16" s="52"/>
      <c r="IAQ16" s="52"/>
      <c r="IAR16" s="52"/>
      <c r="IAS16" s="52"/>
      <c r="IAT16" s="52"/>
      <c r="IAU16" s="52"/>
      <c r="IAV16" s="52"/>
      <c r="IAW16" s="52"/>
      <c r="IAX16" s="52"/>
      <c r="IAY16" s="52"/>
      <c r="IAZ16" s="52"/>
      <c r="IBA16" s="52"/>
      <c r="IBB16" s="52"/>
      <c r="IBC16" s="52"/>
      <c r="IBD16" s="52"/>
      <c r="IBE16" s="52"/>
      <c r="IBF16" s="52"/>
      <c r="IBG16" s="52"/>
      <c r="IBH16" s="52"/>
      <c r="IBI16" s="52"/>
      <c r="IBJ16" s="52"/>
      <c r="IBK16" s="52"/>
      <c r="IBL16" s="52"/>
      <c r="IBM16" s="52"/>
      <c r="IBN16" s="52"/>
      <c r="IBO16" s="52"/>
      <c r="IBP16" s="52"/>
      <c r="IBQ16" s="52"/>
      <c r="IBR16" s="52"/>
      <c r="IBS16" s="52"/>
      <c r="IBT16" s="52"/>
      <c r="IBU16" s="52"/>
      <c r="IBV16" s="52"/>
      <c r="IBW16" s="52"/>
      <c r="IBX16" s="52"/>
      <c r="IBY16" s="52"/>
      <c r="IBZ16" s="52"/>
      <c r="ICA16" s="52"/>
      <c r="ICB16" s="52"/>
      <c r="ICC16" s="52"/>
      <c r="ICD16" s="52"/>
      <c r="ICE16" s="52"/>
      <c r="ICF16" s="52"/>
      <c r="ICG16" s="52"/>
      <c r="ICH16" s="52"/>
      <c r="ICI16" s="52"/>
      <c r="ICJ16" s="52"/>
      <c r="ICK16" s="52"/>
      <c r="ICL16" s="52"/>
      <c r="ICM16" s="52"/>
      <c r="ICN16" s="52"/>
      <c r="ICO16" s="52"/>
      <c r="ICP16" s="52"/>
      <c r="ICQ16" s="52"/>
      <c r="ICR16" s="52"/>
      <c r="ICS16" s="52"/>
      <c r="ICT16" s="52"/>
      <c r="ICU16" s="52"/>
      <c r="ICV16" s="52"/>
      <c r="ICW16" s="52"/>
      <c r="ICX16" s="52"/>
      <c r="ICY16" s="52"/>
      <c r="ICZ16" s="52"/>
      <c r="IDA16" s="52"/>
      <c r="IDB16" s="52"/>
      <c r="IDC16" s="52"/>
      <c r="IDD16" s="52"/>
      <c r="IDE16" s="52"/>
      <c r="IDF16" s="52"/>
      <c r="IDG16" s="52"/>
      <c r="IDH16" s="52"/>
      <c r="IDI16" s="52"/>
      <c r="IDJ16" s="52"/>
      <c r="IDK16" s="52"/>
      <c r="IDL16" s="52"/>
      <c r="IDM16" s="52"/>
      <c r="IDN16" s="52"/>
      <c r="IDO16" s="52"/>
      <c r="IDP16" s="52"/>
      <c r="IDQ16" s="52"/>
      <c r="IDR16" s="52"/>
      <c r="IDS16" s="52"/>
      <c r="IDT16" s="52"/>
      <c r="IDU16" s="52"/>
      <c r="IDV16" s="52"/>
      <c r="IDW16" s="52"/>
      <c r="IDX16" s="52"/>
      <c r="IDY16" s="52"/>
      <c r="IDZ16" s="52"/>
      <c r="IEA16" s="52"/>
      <c r="IEB16" s="52"/>
      <c r="IEC16" s="52"/>
      <c r="IED16" s="52"/>
      <c r="IEE16" s="52"/>
      <c r="IEF16" s="52"/>
      <c r="IEG16" s="52"/>
      <c r="IEH16" s="52"/>
      <c r="IEI16" s="52"/>
      <c r="IEJ16" s="52"/>
      <c r="IEK16" s="52"/>
      <c r="IEL16" s="52"/>
      <c r="IEM16" s="52"/>
      <c r="IEN16" s="52"/>
      <c r="IEO16" s="52"/>
      <c r="IEP16" s="52"/>
      <c r="IEQ16" s="52"/>
      <c r="IER16" s="52"/>
      <c r="IES16" s="52"/>
      <c r="IET16" s="52"/>
      <c r="IEU16" s="52"/>
      <c r="IEV16" s="52"/>
      <c r="IEW16" s="52"/>
      <c r="IEX16" s="52"/>
      <c r="IEY16" s="52"/>
      <c r="IEZ16" s="52"/>
      <c r="IFA16" s="52"/>
      <c r="IFB16" s="52"/>
      <c r="IFC16" s="52"/>
      <c r="IFD16" s="52"/>
      <c r="IFE16" s="52"/>
      <c r="IFF16" s="52"/>
      <c r="IFG16" s="52"/>
      <c r="IFH16" s="52"/>
      <c r="IFI16" s="52"/>
      <c r="IFJ16" s="52"/>
      <c r="IFK16" s="52"/>
      <c r="IFL16" s="52"/>
      <c r="IFM16" s="52"/>
      <c r="IFN16" s="52"/>
      <c r="IFO16" s="52"/>
      <c r="IFP16" s="52"/>
      <c r="IFQ16" s="52"/>
      <c r="IFR16" s="52"/>
      <c r="IFS16" s="52"/>
      <c r="IFT16" s="52"/>
      <c r="IFU16" s="52"/>
      <c r="IFV16" s="52"/>
      <c r="IFW16" s="52"/>
      <c r="IFX16" s="52"/>
      <c r="IFY16" s="52"/>
      <c r="IFZ16" s="52"/>
      <c r="IGA16" s="52"/>
      <c r="IGB16" s="52"/>
      <c r="IGC16" s="52"/>
      <c r="IGD16" s="52"/>
      <c r="IGE16" s="52"/>
      <c r="IGF16" s="52"/>
      <c r="IGG16" s="52"/>
      <c r="IGH16" s="52"/>
      <c r="IGI16" s="52"/>
      <c r="IGJ16" s="52"/>
      <c r="IGK16" s="52"/>
      <c r="IGL16" s="52"/>
      <c r="IGM16" s="52"/>
      <c r="IGN16" s="52"/>
      <c r="IGO16" s="52"/>
      <c r="IGP16" s="52"/>
      <c r="IGQ16" s="52"/>
      <c r="IGR16" s="52"/>
      <c r="IGS16" s="52"/>
      <c r="IGT16" s="52"/>
      <c r="IGU16" s="52"/>
      <c r="IGV16" s="52"/>
      <c r="IGW16" s="52"/>
      <c r="IGX16" s="52"/>
      <c r="IGY16" s="52"/>
      <c r="IGZ16" s="52"/>
      <c r="IHA16" s="52"/>
      <c r="IHB16" s="52"/>
      <c r="IHC16" s="52"/>
      <c r="IHD16" s="52"/>
      <c r="IHE16" s="52"/>
      <c r="IHF16" s="52"/>
      <c r="IHG16" s="52"/>
      <c r="IHH16" s="52"/>
      <c r="IHI16" s="52"/>
      <c r="IHJ16" s="52"/>
      <c r="IHK16" s="52"/>
      <c r="IHL16" s="52"/>
      <c r="IHM16" s="52"/>
      <c r="IHN16" s="52"/>
      <c r="IHO16" s="52"/>
      <c r="IHP16" s="52"/>
      <c r="IHQ16" s="52"/>
      <c r="IHR16" s="52"/>
      <c r="IHS16" s="52"/>
      <c r="IHT16" s="52"/>
      <c r="IHU16" s="52"/>
      <c r="IHV16" s="52"/>
      <c r="IHW16" s="52"/>
      <c r="IHX16" s="52"/>
      <c r="IHY16" s="52"/>
      <c r="IHZ16" s="52"/>
      <c r="IIA16" s="52"/>
      <c r="IIB16" s="52"/>
      <c r="IIC16" s="52"/>
      <c r="IID16" s="52"/>
      <c r="IIE16" s="52"/>
      <c r="IIF16" s="52"/>
      <c r="IIG16" s="52"/>
      <c r="IIH16" s="52"/>
      <c r="III16" s="52"/>
      <c r="IIJ16" s="52"/>
      <c r="IIK16" s="52"/>
      <c r="IIL16" s="52"/>
      <c r="IIM16" s="52"/>
      <c r="IIN16" s="52"/>
      <c r="IIO16" s="52"/>
      <c r="IIP16" s="52"/>
      <c r="IIQ16" s="52"/>
      <c r="IIR16" s="52"/>
      <c r="IIS16" s="52"/>
      <c r="IIT16" s="52"/>
      <c r="IIU16" s="52"/>
      <c r="IIV16" s="52"/>
      <c r="IIW16" s="52"/>
      <c r="IIX16" s="52"/>
      <c r="IIY16" s="52"/>
      <c r="IIZ16" s="52"/>
      <c r="IJA16" s="52"/>
      <c r="IJB16" s="52"/>
      <c r="IJC16" s="52"/>
      <c r="IJD16" s="52"/>
      <c r="IJE16" s="52"/>
      <c r="IJF16" s="52"/>
      <c r="IJG16" s="52"/>
      <c r="IJH16" s="52"/>
      <c r="IJI16" s="52"/>
      <c r="IJJ16" s="52"/>
      <c r="IJK16" s="52"/>
      <c r="IJL16" s="52"/>
      <c r="IJM16" s="52"/>
      <c r="IJN16" s="52"/>
      <c r="IJO16" s="52"/>
      <c r="IJP16" s="52"/>
      <c r="IJQ16" s="52"/>
      <c r="IJR16" s="52"/>
      <c r="IJS16" s="52"/>
      <c r="IJT16" s="52"/>
      <c r="IJU16" s="52"/>
      <c r="IJV16" s="52"/>
      <c r="IJW16" s="52"/>
      <c r="IJX16" s="52"/>
      <c r="IJY16" s="52"/>
      <c r="IJZ16" s="52"/>
      <c r="IKA16" s="52"/>
      <c r="IKB16" s="52"/>
      <c r="IKC16" s="52"/>
      <c r="IKD16" s="52"/>
      <c r="IKE16" s="52"/>
      <c r="IKF16" s="52"/>
      <c r="IKG16" s="52"/>
      <c r="IKH16" s="52"/>
      <c r="IKI16" s="52"/>
      <c r="IKJ16" s="52"/>
      <c r="IKK16" s="52"/>
      <c r="IKL16" s="52"/>
      <c r="IKM16" s="52"/>
      <c r="IKN16" s="52"/>
      <c r="IKO16" s="52"/>
      <c r="IKP16" s="52"/>
      <c r="IKQ16" s="52"/>
      <c r="IKR16" s="52"/>
      <c r="IKS16" s="52"/>
      <c r="IKT16" s="52"/>
      <c r="IKU16" s="52"/>
      <c r="IKV16" s="52"/>
      <c r="IKW16" s="52"/>
      <c r="IKX16" s="52"/>
      <c r="IKY16" s="52"/>
      <c r="IKZ16" s="52"/>
      <c r="ILA16" s="52"/>
      <c r="ILB16" s="52"/>
      <c r="ILC16" s="52"/>
      <c r="ILD16" s="52"/>
      <c r="ILE16" s="52"/>
      <c r="ILF16" s="52"/>
      <c r="ILG16" s="52"/>
      <c r="ILH16" s="52"/>
      <c r="ILI16" s="52"/>
      <c r="ILJ16" s="52"/>
      <c r="ILK16" s="52"/>
      <c r="ILL16" s="52"/>
      <c r="ILM16" s="52"/>
      <c r="ILN16" s="52"/>
      <c r="ILO16" s="52"/>
      <c r="ILP16" s="52"/>
      <c r="ILQ16" s="52"/>
      <c r="ILR16" s="52"/>
      <c r="ILS16" s="52"/>
      <c r="ILT16" s="52"/>
      <c r="ILU16" s="52"/>
      <c r="ILV16" s="52"/>
      <c r="ILW16" s="52"/>
      <c r="ILX16" s="52"/>
      <c r="ILY16" s="52"/>
      <c r="ILZ16" s="52"/>
      <c r="IMA16" s="52"/>
      <c r="IMB16" s="52"/>
      <c r="IMC16" s="52"/>
      <c r="IMD16" s="52"/>
      <c r="IME16" s="52"/>
      <c r="IMF16" s="52"/>
      <c r="IMG16" s="52"/>
      <c r="IMH16" s="52"/>
      <c r="IMI16" s="52"/>
      <c r="IMJ16" s="52"/>
      <c r="IMK16" s="52"/>
      <c r="IML16" s="52"/>
      <c r="IMM16" s="52"/>
      <c r="IMN16" s="52"/>
      <c r="IMO16" s="52"/>
      <c r="IMP16" s="52"/>
      <c r="IMQ16" s="52"/>
      <c r="IMR16" s="52"/>
      <c r="IMS16" s="52"/>
      <c r="IMT16" s="52"/>
      <c r="IMU16" s="52"/>
      <c r="IMV16" s="52"/>
      <c r="IMW16" s="52"/>
      <c r="IMX16" s="52"/>
      <c r="IMY16" s="52"/>
      <c r="IMZ16" s="52"/>
      <c r="INA16" s="52"/>
      <c r="INB16" s="52"/>
      <c r="INC16" s="52"/>
      <c r="IND16" s="52"/>
      <c r="INE16" s="52"/>
      <c r="INF16" s="52"/>
      <c r="ING16" s="52"/>
      <c r="INH16" s="52"/>
      <c r="INI16" s="52"/>
      <c r="INJ16" s="52"/>
      <c r="INK16" s="52"/>
      <c r="INL16" s="52"/>
      <c r="INM16" s="52"/>
      <c r="INN16" s="52"/>
      <c r="INO16" s="52"/>
      <c r="INP16" s="52"/>
      <c r="INQ16" s="52"/>
      <c r="INR16" s="52"/>
      <c r="INS16" s="52"/>
      <c r="INT16" s="52"/>
      <c r="INU16" s="52"/>
      <c r="INV16" s="52"/>
      <c r="INW16" s="52"/>
      <c r="INX16" s="52"/>
      <c r="INY16" s="52"/>
      <c r="INZ16" s="52"/>
      <c r="IOA16" s="52"/>
      <c r="IOB16" s="52"/>
      <c r="IOC16" s="52"/>
      <c r="IOD16" s="52"/>
      <c r="IOE16" s="52"/>
      <c r="IOF16" s="52"/>
      <c r="IOG16" s="52"/>
      <c r="IOH16" s="52"/>
      <c r="IOI16" s="52"/>
      <c r="IOJ16" s="52"/>
      <c r="IOK16" s="52"/>
      <c r="IOL16" s="52"/>
      <c r="IOM16" s="52"/>
      <c r="ION16" s="52"/>
      <c r="IOO16" s="52"/>
      <c r="IOP16" s="52"/>
      <c r="IOQ16" s="52"/>
      <c r="IOR16" s="52"/>
      <c r="IOS16" s="52"/>
      <c r="IOT16" s="52"/>
      <c r="IOU16" s="52"/>
      <c r="IOV16" s="52"/>
      <c r="IOW16" s="52"/>
      <c r="IOX16" s="52"/>
      <c r="IOY16" s="52"/>
      <c r="IOZ16" s="52"/>
      <c r="IPA16" s="52"/>
      <c r="IPB16" s="52"/>
      <c r="IPC16" s="52"/>
      <c r="IPD16" s="52"/>
      <c r="IPE16" s="52"/>
      <c r="IPF16" s="52"/>
      <c r="IPG16" s="52"/>
      <c r="IPH16" s="52"/>
      <c r="IPI16" s="52"/>
      <c r="IPJ16" s="52"/>
      <c r="IPK16" s="52"/>
      <c r="IPL16" s="52"/>
      <c r="IPM16" s="52"/>
      <c r="IPN16" s="52"/>
      <c r="IPO16" s="52"/>
      <c r="IPP16" s="52"/>
      <c r="IPQ16" s="52"/>
      <c r="IPR16" s="52"/>
      <c r="IPS16" s="52"/>
      <c r="IPT16" s="52"/>
      <c r="IPU16" s="52"/>
      <c r="IPV16" s="52"/>
      <c r="IPW16" s="52"/>
      <c r="IPX16" s="52"/>
      <c r="IPY16" s="52"/>
      <c r="IPZ16" s="52"/>
      <c r="IQA16" s="52"/>
      <c r="IQB16" s="52"/>
      <c r="IQC16" s="52"/>
      <c r="IQD16" s="52"/>
      <c r="IQE16" s="52"/>
      <c r="IQF16" s="52"/>
      <c r="IQG16" s="52"/>
      <c r="IQH16" s="52"/>
      <c r="IQI16" s="52"/>
      <c r="IQJ16" s="52"/>
      <c r="IQK16" s="52"/>
      <c r="IQL16" s="52"/>
      <c r="IQM16" s="52"/>
      <c r="IQN16" s="52"/>
      <c r="IQO16" s="52"/>
      <c r="IQP16" s="52"/>
      <c r="IQQ16" s="52"/>
      <c r="IQR16" s="52"/>
      <c r="IQS16" s="52"/>
      <c r="IQT16" s="52"/>
      <c r="IQU16" s="52"/>
      <c r="IQV16" s="52"/>
      <c r="IQW16" s="52"/>
      <c r="IQX16" s="52"/>
      <c r="IQY16" s="52"/>
      <c r="IQZ16" s="52"/>
      <c r="IRA16" s="52"/>
      <c r="IRB16" s="52"/>
      <c r="IRC16" s="52"/>
      <c r="IRD16" s="52"/>
      <c r="IRE16" s="52"/>
      <c r="IRF16" s="52"/>
      <c r="IRG16" s="52"/>
      <c r="IRH16" s="52"/>
      <c r="IRI16" s="52"/>
      <c r="IRJ16" s="52"/>
      <c r="IRK16" s="52"/>
      <c r="IRL16" s="52"/>
      <c r="IRM16" s="52"/>
      <c r="IRN16" s="52"/>
      <c r="IRO16" s="52"/>
      <c r="IRP16" s="52"/>
      <c r="IRQ16" s="52"/>
      <c r="IRR16" s="52"/>
      <c r="IRS16" s="52"/>
      <c r="IRT16" s="52"/>
      <c r="IRU16" s="52"/>
      <c r="IRV16" s="52"/>
      <c r="IRW16" s="52"/>
      <c r="IRX16" s="52"/>
      <c r="IRY16" s="52"/>
      <c r="IRZ16" s="52"/>
      <c r="ISA16" s="52"/>
      <c r="ISB16" s="52"/>
      <c r="ISC16" s="52"/>
      <c r="ISD16" s="52"/>
      <c r="ISE16" s="52"/>
      <c r="ISF16" s="52"/>
      <c r="ISG16" s="52"/>
      <c r="ISH16" s="52"/>
      <c r="ISI16" s="52"/>
      <c r="ISJ16" s="52"/>
      <c r="ISK16" s="52"/>
      <c r="ISL16" s="52"/>
      <c r="ISM16" s="52"/>
      <c r="ISN16" s="52"/>
      <c r="ISO16" s="52"/>
      <c r="ISP16" s="52"/>
      <c r="ISQ16" s="52"/>
      <c r="ISR16" s="52"/>
      <c r="ISS16" s="52"/>
      <c r="IST16" s="52"/>
      <c r="ISU16" s="52"/>
      <c r="ISV16" s="52"/>
      <c r="ISW16" s="52"/>
      <c r="ISX16" s="52"/>
      <c r="ISY16" s="52"/>
      <c r="ISZ16" s="52"/>
      <c r="ITA16" s="52"/>
      <c r="ITB16" s="52"/>
      <c r="ITC16" s="52"/>
      <c r="ITD16" s="52"/>
      <c r="ITE16" s="52"/>
      <c r="ITF16" s="52"/>
      <c r="ITG16" s="52"/>
      <c r="ITH16" s="52"/>
      <c r="ITI16" s="52"/>
      <c r="ITJ16" s="52"/>
      <c r="ITK16" s="52"/>
      <c r="ITL16" s="52"/>
      <c r="ITM16" s="52"/>
      <c r="ITN16" s="52"/>
      <c r="ITO16" s="52"/>
      <c r="ITP16" s="52"/>
      <c r="ITQ16" s="52"/>
      <c r="ITR16" s="52"/>
      <c r="ITS16" s="52"/>
      <c r="ITT16" s="52"/>
      <c r="ITU16" s="52"/>
      <c r="ITV16" s="52"/>
      <c r="ITW16" s="52"/>
      <c r="ITX16" s="52"/>
      <c r="ITY16" s="52"/>
      <c r="ITZ16" s="52"/>
      <c r="IUA16" s="52"/>
      <c r="IUB16" s="52"/>
      <c r="IUC16" s="52"/>
      <c r="IUD16" s="52"/>
      <c r="IUE16" s="52"/>
      <c r="IUF16" s="52"/>
      <c r="IUG16" s="52"/>
      <c r="IUH16" s="52"/>
      <c r="IUI16" s="52"/>
      <c r="IUJ16" s="52"/>
      <c r="IUK16" s="52"/>
      <c r="IUL16" s="52"/>
      <c r="IUM16" s="52"/>
      <c r="IUN16" s="52"/>
      <c r="IUO16" s="52"/>
      <c r="IUP16" s="52"/>
      <c r="IUQ16" s="52"/>
      <c r="IUR16" s="52"/>
      <c r="IUS16" s="52"/>
      <c r="IUT16" s="52"/>
      <c r="IUU16" s="52"/>
      <c r="IUV16" s="52"/>
      <c r="IUW16" s="52"/>
      <c r="IUX16" s="52"/>
      <c r="IUY16" s="52"/>
      <c r="IUZ16" s="52"/>
      <c r="IVA16" s="52"/>
      <c r="IVB16" s="52"/>
      <c r="IVC16" s="52"/>
      <c r="IVD16" s="52"/>
      <c r="IVE16" s="52"/>
      <c r="IVF16" s="52"/>
      <c r="IVG16" s="52"/>
      <c r="IVH16" s="52"/>
      <c r="IVI16" s="52"/>
      <c r="IVJ16" s="52"/>
      <c r="IVK16" s="52"/>
      <c r="IVL16" s="52"/>
      <c r="IVM16" s="52"/>
      <c r="IVN16" s="52"/>
      <c r="IVO16" s="52"/>
      <c r="IVP16" s="52"/>
      <c r="IVQ16" s="52"/>
      <c r="IVR16" s="52"/>
      <c r="IVS16" s="52"/>
      <c r="IVT16" s="52"/>
      <c r="IVU16" s="52"/>
      <c r="IVV16" s="52"/>
      <c r="IVW16" s="52"/>
      <c r="IVX16" s="52"/>
      <c r="IVY16" s="52"/>
      <c r="IVZ16" s="52"/>
      <c r="IWA16" s="52"/>
      <c r="IWB16" s="52"/>
      <c r="IWC16" s="52"/>
      <c r="IWD16" s="52"/>
      <c r="IWE16" s="52"/>
      <c r="IWF16" s="52"/>
      <c r="IWG16" s="52"/>
      <c r="IWH16" s="52"/>
      <c r="IWI16" s="52"/>
      <c r="IWJ16" s="52"/>
      <c r="IWK16" s="52"/>
      <c r="IWL16" s="52"/>
      <c r="IWM16" s="52"/>
      <c r="IWN16" s="52"/>
      <c r="IWO16" s="52"/>
      <c r="IWP16" s="52"/>
      <c r="IWQ16" s="52"/>
      <c r="IWR16" s="52"/>
      <c r="IWS16" s="52"/>
      <c r="IWT16" s="52"/>
      <c r="IWU16" s="52"/>
      <c r="IWV16" s="52"/>
      <c r="IWW16" s="52"/>
      <c r="IWX16" s="52"/>
      <c r="IWY16" s="52"/>
      <c r="IWZ16" s="52"/>
      <c r="IXA16" s="52"/>
      <c r="IXB16" s="52"/>
      <c r="IXC16" s="52"/>
      <c r="IXD16" s="52"/>
      <c r="IXE16" s="52"/>
      <c r="IXF16" s="52"/>
      <c r="IXG16" s="52"/>
      <c r="IXH16" s="52"/>
      <c r="IXI16" s="52"/>
      <c r="IXJ16" s="52"/>
      <c r="IXK16" s="52"/>
      <c r="IXL16" s="52"/>
      <c r="IXM16" s="52"/>
      <c r="IXN16" s="52"/>
      <c r="IXO16" s="52"/>
      <c r="IXP16" s="52"/>
      <c r="IXQ16" s="52"/>
      <c r="IXR16" s="52"/>
      <c r="IXS16" s="52"/>
      <c r="IXT16" s="52"/>
      <c r="IXU16" s="52"/>
      <c r="IXV16" s="52"/>
      <c r="IXW16" s="52"/>
      <c r="IXX16" s="52"/>
      <c r="IXY16" s="52"/>
      <c r="IXZ16" s="52"/>
      <c r="IYA16" s="52"/>
      <c r="IYB16" s="52"/>
      <c r="IYC16" s="52"/>
      <c r="IYD16" s="52"/>
      <c r="IYE16" s="52"/>
      <c r="IYF16" s="52"/>
      <c r="IYG16" s="52"/>
      <c r="IYH16" s="52"/>
      <c r="IYI16" s="52"/>
      <c r="IYJ16" s="52"/>
      <c r="IYK16" s="52"/>
      <c r="IYL16" s="52"/>
      <c r="IYM16" s="52"/>
      <c r="IYN16" s="52"/>
      <c r="IYO16" s="52"/>
      <c r="IYP16" s="52"/>
      <c r="IYQ16" s="52"/>
      <c r="IYR16" s="52"/>
      <c r="IYS16" s="52"/>
      <c r="IYT16" s="52"/>
      <c r="IYU16" s="52"/>
      <c r="IYV16" s="52"/>
      <c r="IYW16" s="52"/>
      <c r="IYX16" s="52"/>
      <c r="IYY16" s="52"/>
      <c r="IYZ16" s="52"/>
      <c r="IZA16" s="52"/>
      <c r="IZB16" s="52"/>
      <c r="IZC16" s="52"/>
      <c r="IZD16" s="52"/>
      <c r="IZE16" s="52"/>
      <c r="IZF16" s="52"/>
      <c r="IZG16" s="52"/>
      <c r="IZH16" s="52"/>
      <c r="IZI16" s="52"/>
      <c r="IZJ16" s="52"/>
      <c r="IZK16" s="52"/>
      <c r="IZL16" s="52"/>
      <c r="IZM16" s="52"/>
      <c r="IZN16" s="52"/>
      <c r="IZO16" s="52"/>
      <c r="IZP16" s="52"/>
      <c r="IZQ16" s="52"/>
      <c r="IZR16" s="52"/>
      <c r="IZS16" s="52"/>
      <c r="IZT16" s="52"/>
      <c r="IZU16" s="52"/>
      <c r="IZV16" s="52"/>
      <c r="IZW16" s="52"/>
      <c r="IZX16" s="52"/>
      <c r="IZY16" s="52"/>
      <c r="IZZ16" s="52"/>
      <c r="JAA16" s="52"/>
      <c r="JAB16" s="52"/>
      <c r="JAC16" s="52"/>
      <c r="JAD16" s="52"/>
      <c r="JAE16" s="52"/>
      <c r="JAF16" s="52"/>
      <c r="JAG16" s="52"/>
      <c r="JAH16" s="52"/>
      <c r="JAI16" s="52"/>
      <c r="JAJ16" s="52"/>
      <c r="JAK16" s="52"/>
      <c r="JAL16" s="52"/>
      <c r="JAM16" s="52"/>
      <c r="JAN16" s="52"/>
      <c r="JAO16" s="52"/>
      <c r="JAP16" s="52"/>
      <c r="JAQ16" s="52"/>
      <c r="JAR16" s="52"/>
      <c r="JAS16" s="52"/>
      <c r="JAT16" s="52"/>
      <c r="JAU16" s="52"/>
      <c r="JAV16" s="52"/>
      <c r="JAW16" s="52"/>
      <c r="JAX16" s="52"/>
      <c r="JAY16" s="52"/>
      <c r="JAZ16" s="52"/>
      <c r="JBA16" s="52"/>
      <c r="JBB16" s="52"/>
      <c r="JBC16" s="52"/>
      <c r="JBD16" s="52"/>
      <c r="JBE16" s="52"/>
      <c r="JBF16" s="52"/>
      <c r="JBG16" s="52"/>
      <c r="JBH16" s="52"/>
      <c r="JBI16" s="52"/>
      <c r="JBJ16" s="52"/>
      <c r="JBK16" s="52"/>
      <c r="JBL16" s="52"/>
      <c r="JBM16" s="52"/>
      <c r="JBN16" s="52"/>
      <c r="JBO16" s="52"/>
      <c r="JBP16" s="52"/>
      <c r="JBQ16" s="52"/>
      <c r="JBR16" s="52"/>
      <c r="JBS16" s="52"/>
      <c r="JBT16" s="52"/>
      <c r="JBU16" s="52"/>
      <c r="JBV16" s="52"/>
      <c r="JBW16" s="52"/>
      <c r="JBX16" s="52"/>
      <c r="JBY16" s="52"/>
      <c r="JBZ16" s="52"/>
      <c r="JCA16" s="52"/>
      <c r="JCB16" s="52"/>
      <c r="JCC16" s="52"/>
      <c r="JCD16" s="52"/>
      <c r="JCE16" s="52"/>
      <c r="JCF16" s="52"/>
      <c r="JCG16" s="52"/>
      <c r="JCH16" s="52"/>
      <c r="JCI16" s="52"/>
      <c r="JCJ16" s="52"/>
      <c r="JCK16" s="52"/>
      <c r="JCL16" s="52"/>
      <c r="JCM16" s="52"/>
      <c r="JCN16" s="52"/>
      <c r="JCO16" s="52"/>
      <c r="JCP16" s="52"/>
      <c r="JCQ16" s="52"/>
      <c r="JCR16" s="52"/>
      <c r="JCS16" s="52"/>
      <c r="JCT16" s="52"/>
      <c r="JCU16" s="52"/>
      <c r="JCV16" s="52"/>
      <c r="JCW16" s="52"/>
      <c r="JCX16" s="52"/>
      <c r="JCY16" s="52"/>
      <c r="JCZ16" s="52"/>
      <c r="JDA16" s="52"/>
      <c r="JDB16" s="52"/>
      <c r="JDC16" s="52"/>
      <c r="JDD16" s="52"/>
      <c r="JDE16" s="52"/>
      <c r="JDF16" s="52"/>
      <c r="JDG16" s="52"/>
      <c r="JDH16" s="52"/>
      <c r="JDI16" s="52"/>
      <c r="JDJ16" s="52"/>
      <c r="JDK16" s="52"/>
      <c r="JDL16" s="52"/>
      <c r="JDM16" s="52"/>
      <c r="JDN16" s="52"/>
      <c r="JDO16" s="52"/>
      <c r="JDP16" s="52"/>
      <c r="JDQ16" s="52"/>
      <c r="JDR16" s="52"/>
      <c r="JDS16" s="52"/>
      <c r="JDT16" s="52"/>
      <c r="JDU16" s="52"/>
      <c r="JDV16" s="52"/>
      <c r="JDW16" s="52"/>
      <c r="JDX16" s="52"/>
      <c r="JDY16" s="52"/>
      <c r="JDZ16" s="52"/>
      <c r="JEA16" s="52"/>
      <c r="JEB16" s="52"/>
      <c r="JEC16" s="52"/>
      <c r="JED16" s="52"/>
      <c r="JEE16" s="52"/>
      <c r="JEF16" s="52"/>
      <c r="JEG16" s="52"/>
      <c r="JEH16" s="52"/>
      <c r="JEI16" s="52"/>
      <c r="JEJ16" s="52"/>
      <c r="JEK16" s="52"/>
      <c r="JEL16" s="52"/>
      <c r="JEM16" s="52"/>
      <c r="JEN16" s="52"/>
      <c r="JEO16" s="52"/>
      <c r="JEP16" s="52"/>
      <c r="JEQ16" s="52"/>
      <c r="JER16" s="52"/>
      <c r="JES16" s="52"/>
      <c r="JET16" s="52"/>
      <c r="JEU16" s="52"/>
      <c r="JEV16" s="52"/>
      <c r="JEW16" s="52"/>
      <c r="JEX16" s="52"/>
      <c r="JEY16" s="52"/>
      <c r="JEZ16" s="52"/>
      <c r="JFA16" s="52"/>
      <c r="JFB16" s="52"/>
      <c r="JFC16" s="52"/>
      <c r="JFD16" s="52"/>
      <c r="JFE16" s="52"/>
      <c r="JFF16" s="52"/>
      <c r="JFG16" s="52"/>
      <c r="JFH16" s="52"/>
      <c r="JFI16" s="52"/>
      <c r="JFJ16" s="52"/>
      <c r="JFK16" s="52"/>
      <c r="JFL16" s="52"/>
      <c r="JFM16" s="52"/>
      <c r="JFN16" s="52"/>
      <c r="JFO16" s="52"/>
      <c r="JFP16" s="52"/>
      <c r="JFQ16" s="52"/>
      <c r="JFR16" s="52"/>
      <c r="JFS16" s="52"/>
      <c r="JFT16" s="52"/>
      <c r="JFU16" s="52"/>
      <c r="JFV16" s="52"/>
      <c r="JFW16" s="52"/>
      <c r="JFX16" s="52"/>
      <c r="JFY16" s="52"/>
      <c r="JFZ16" s="52"/>
      <c r="JGA16" s="52"/>
      <c r="JGB16" s="52"/>
      <c r="JGC16" s="52"/>
      <c r="JGD16" s="52"/>
      <c r="JGE16" s="52"/>
      <c r="JGF16" s="52"/>
      <c r="JGG16" s="52"/>
      <c r="JGH16" s="52"/>
      <c r="JGI16" s="52"/>
      <c r="JGJ16" s="52"/>
      <c r="JGK16" s="52"/>
      <c r="JGL16" s="52"/>
      <c r="JGM16" s="52"/>
      <c r="JGN16" s="52"/>
      <c r="JGO16" s="52"/>
      <c r="JGP16" s="52"/>
      <c r="JGQ16" s="52"/>
      <c r="JGR16" s="52"/>
      <c r="JGS16" s="52"/>
      <c r="JGT16" s="52"/>
      <c r="JGU16" s="52"/>
      <c r="JGV16" s="52"/>
      <c r="JGW16" s="52"/>
      <c r="JGX16" s="52"/>
      <c r="JGY16" s="52"/>
      <c r="JGZ16" s="52"/>
      <c r="JHA16" s="52"/>
      <c r="JHB16" s="52"/>
      <c r="JHC16" s="52"/>
      <c r="JHD16" s="52"/>
      <c r="JHE16" s="52"/>
      <c r="JHF16" s="52"/>
      <c r="JHG16" s="52"/>
      <c r="JHH16" s="52"/>
      <c r="JHI16" s="52"/>
      <c r="JHJ16" s="52"/>
      <c r="JHK16" s="52"/>
      <c r="JHL16" s="52"/>
      <c r="JHM16" s="52"/>
      <c r="JHN16" s="52"/>
      <c r="JHO16" s="52"/>
      <c r="JHP16" s="52"/>
      <c r="JHQ16" s="52"/>
      <c r="JHR16" s="52"/>
      <c r="JHS16" s="52"/>
      <c r="JHT16" s="52"/>
      <c r="JHU16" s="52"/>
      <c r="JHV16" s="52"/>
      <c r="JHW16" s="52"/>
      <c r="JHX16" s="52"/>
      <c r="JHY16" s="52"/>
      <c r="JHZ16" s="52"/>
      <c r="JIA16" s="52"/>
      <c r="JIB16" s="52"/>
      <c r="JIC16" s="52"/>
      <c r="JID16" s="52"/>
      <c r="JIE16" s="52"/>
      <c r="JIF16" s="52"/>
      <c r="JIG16" s="52"/>
      <c r="JIH16" s="52"/>
      <c r="JII16" s="52"/>
      <c r="JIJ16" s="52"/>
      <c r="JIK16" s="52"/>
      <c r="JIL16" s="52"/>
      <c r="JIM16" s="52"/>
      <c r="JIN16" s="52"/>
      <c r="JIO16" s="52"/>
      <c r="JIP16" s="52"/>
      <c r="JIQ16" s="52"/>
      <c r="JIR16" s="52"/>
      <c r="JIS16" s="52"/>
      <c r="JIT16" s="52"/>
      <c r="JIU16" s="52"/>
      <c r="JIV16" s="52"/>
      <c r="JIW16" s="52"/>
      <c r="JIX16" s="52"/>
      <c r="JIY16" s="52"/>
      <c r="JIZ16" s="52"/>
      <c r="JJA16" s="52"/>
      <c r="JJB16" s="52"/>
      <c r="JJC16" s="52"/>
      <c r="JJD16" s="52"/>
      <c r="JJE16" s="52"/>
      <c r="JJF16" s="52"/>
      <c r="JJG16" s="52"/>
      <c r="JJH16" s="52"/>
      <c r="JJI16" s="52"/>
      <c r="JJJ16" s="52"/>
      <c r="JJK16" s="52"/>
      <c r="JJL16" s="52"/>
      <c r="JJM16" s="52"/>
      <c r="JJN16" s="52"/>
      <c r="JJO16" s="52"/>
      <c r="JJP16" s="52"/>
      <c r="JJQ16" s="52"/>
      <c r="JJR16" s="52"/>
      <c r="JJS16" s="52"/>
      <c r="JJT16" s="52"/>
      <c r="JJU16" s="52"/>
      <c r="JJV16" s="52"/>
      <c r="JJW16" s="52"/>
      <c r="JJX16" s="52"/>
      <c r="JJY16" s="52"/>
      <c r="JJZ16" s="52"/>
      <c r="JKA16" s="52"/>
      <c r="JKB16" s="52"/>
      <c r="JKC16" s="52"/>
      <c r="JKD16" s="52"/>
      <c r="JKE16" s="52"/>
      <c r="JKF16" s="52"/>
      <c r="JKG16" s="52"/>
      <c r="JKH16" s="52"/>
      <c r="JKI16" s="52"/>
      <c r="JKJ16" s="52"/>
      <c r="JKK16" s="52"/>
      <c r="JKL16" s="52"/>
      <c r="JKM16" s="52"/>
      <c r="JKN16" s="52"/>
      <c r="JKO16" s="52"/>
      <c r="JKP16" s="52"/>
      <c r="JKQ16" s="52"/>
      <c r="JKR16" s="52"/>
      <c r="JKS16" s="52"/>
      <c r="JKT16" s="52"/>
      <c r="JKU16" s="52"/>
      <c r="JKV16" s="52"/>
      <c r="JKW16" s="52"/>
      <c r="JKX16" s="52"/>
      <c r="JKY16" s="52"/>
      <c r="JKZ16" s="52"/>
      <c r="JLA16" s="52"/>
      <c r="JLB16" s="52"/>
      <c r="JLC16" s="52"/>
      <c r="JLD16" s="52"/>
      <c r="JLE16" s="52"/>
      <c r="JLF16" s="52"/>
      <c r="JLG16" s="52"/>
      <c r="JLH16" s="52"/>
      <c r="JLI16" s="52"/>
      <c r="JLJ16" s="52"/>
      <c r="JLK16" s="52"/>
      <c r="JLL16" s="52"/>
      <c r="JLM16" s="52"/>
      <c r="JLN16" s="52"/>
      <c r="JLO16" s="52"/>
      <c r="JLP16" s="52"/>
      <c r="JLQ16" s="52"/>
      <c r="JLR16" s="52"/>
      <c r="JLS16" s="52"/>
      <c r="JLT16" s="52"/>
      <c r="JLU16" s="52"/>
      <c r="JLV16" s="52"/>
      <c r="JLW16" s="52"/>
      <c r="JLX16" s="52"/>
      <c r="JLY16" s="52"/>
      <c r="JLZ16" s="52"/>
      <c r="JMA16" s="52"/>
      <c r="JMB16" s="52"/>
      <c r="JMC16" s="52"/>
      <c r="JMD16" s="52"/>
      <c r="JME16" s="52"/>
      <c r="JMF16" s="52"/>
      <c r="JMG16" s="52"/>
      <c r="JMH16" s="52"/>
      <c r="JMI16" s="52"/>
      <c r="JMJ16" s="52"/>
      <c r="JMK16" s="52"/>
      <c r="JML16" s="52"/>
      <c r="JMM16" s="52"/>
      <c r="JMN16" s="52"/>
      <c r="JMO16" s="52"/>
      <c r="JMP16" s="52"/>
      <c r="JMQ16" s="52"/>
      <c r="JMR16" s="52"/>
      <c r="JMS16" s="52"/>
      <c r="JMT16" s="52"/>
      <c r="JMU16" s="52"/>
      <c r="JMV16" s="52"/>
      <c r="JMW16" s="52"/>
      <c r="JMX16" s="52"/>
      <c r="JMY16" s="52"/>
      <c r="JMZ16" s="52"/>
      <c r="JNA16" s="52"/>
      <c r="JNB16" s="52"/>
      <c r="JNC16" s="52"/>
      <c r="JND16" s="52"/>
      <c r="JNE16" s="52"/>
      <c r="JNF16" s="52"/>
      <c r="JNG16" s="52"/>
      <c r="JNH16" s="52"/>
      <c r="JNI16" s="52"/>
      <c r="JNJ16" s="52"/>
      <c r="JNK16" s="52"/>
      <c r="JNL16" s="52"/>
      <c r="JNM16" s="52"/>
      <c r="JNN16" s="52"/>
      <c r="JNO16" s="52"/>
      <c r="JNP16" s="52"/>
      <c r="JNQ16" s="52"/>
      <c r="JNR16" s="52"/>
      <c r="JNS16" s="52"/>
      <c r="JNT16" s="52"/>
      <c r="JNU16" s="52"/>
      <c r="JNV16" s="52"/>
      <c r="JNW16" s="52"/>
      <c r="JNX16" s="52"/>
      <c r="JNY16" s="52"/>
      <c r="JNZ16" s="52"/>
      <c r="JOA16" s="52"/>
      <c r="JOB16" s="52"/>
      <c r="JOC16" s="52"/>
      <c r="JOD16" s="52"/>
      <c r="JOE16" s="52"/>
      <c r="JOF16" s="52"/>
      <c r="JOG16" s="52"/>
      <c r="JOH16" s="52"/>
      <c r="JOI16" s="52"/>
      <c r="JOJ16" s="52"/>
      <c r="JOK16" s="52"/>
      <c r="JOL16" s="52"/>
      <c r="JOM16" s="52"/>
      <c r="JON16" s="52"/>
      <c r="JOO16" s="52"/>
      <c r="JOP16" s="52"/>
      <c r="JOQ16" s="52"/>
      <c r="JOR16" s="52"/>
      <c r="JOS16" s="52"/>
      <c r="JOT16" s="52"/>
      <c r="JOU16" s="52"/>
      <c r="JOV16" s="52"/>
      <c r="JOW16" s="52"/>
      <c r="JOX16" s="52"/>
      <c r="JOY16" s="52"/>
      <c r="JOZ16" s="52"/>
      <c r="JPA16" s="52"/>
      <c r="JPB16" s="52"/>
      <c r="JPC16" s="52"/>
      <c r="JPD16" s="52"/>
      <c r="JPE16" s="52"/>
      <c r="JPF16" s="52"/>
      <c r="JPG16" s="52"/>
      <c r="JPH16" s="52"/>
      <c r="JPI16" s="52"/>
      <c r="JPJ16" s="52"/>
      <c r="JPK16" s="52"/>
      <c r="JPL16" s="52"/>
      <c r="JPM16" s="52"/>
      <c r="JPN16" s="52"/>
      <c r="JPO16" s="52"/>
      <c r="JPP16" s="52"/>
      <c r="JPQ16" s="52"/>
      <c r="JPR16" s="52"/>
      <c r="JPS16" s="52"/>
      <c r="JPT16" s="52"/>
      <c r="JPU16" s="52"/>
      <c r="JPV16" s="52"/>
      <c r="JPW16" s="52"/>
      <c r="JPX16" s="52"/>
      <c r="JPY16" s="52"/>
      <c r="JPZ16" s="52"/>
      <c r="JQA16" s="52"/>
      <c r="JQB16" s="52"/>
      <c r="JQC16" s="52"/>
      <c r="JQD16" s="52"/>
      <c r="JQE16" s="52"/>
      <c r="JQF16" s="52"/>
      <c r="JQG16" s="52"/>
      <c r="JQH16" s="52"/>
      <c r="JQI16" s="52"/>
      <c r="JQJ16" s="52"/>
      <c r="JQK16" s="52"/>
      <c r="JQL16" s="52"/>
      <c r="JQM16" s="52"/>
      <c r="JQN16" s="52"/>
      <c r="JQO16" s="52"/>
      <c r="JQP16" s="52"/>
      <c r="JQQ16" s="52"/>
      <c r="JQR16" s="52"/>
      <c r="JQS16" s="52"/>
      <c r="JQT16" s="52"/>
      <c r="JQU16" s="52"/>
      <c r="JQV16" s="52"/>
      <c r="JQW16" s="52"/>
      <c r="JQX16" s="52"/>
      <c r="JQY16" s="52"/>
      <c r="JQZ16" s="52"/>
      <c r="JRA16" s="52"/>
      <c r="JRB16" s="52"/>
      <c r="JRC16" s="52"/>
      <c r="JRD16" s="52"/>
      <c r="JRE16" s="52"/>
      <c r="JRF16" s="52"/>
      <c r="JRG16" s="52"/>
      <c r="JRH16" s="52"/>
      <c r="JRI16" s="52"/>
      <c r="JRJ16" s="52"/>
      <c r="JRK16" s="52"/>
      <c r="JRL16" s="52"/>
      <c r="JRM16" s="52"/>
      <c r="JRN16" s="52"/>
      <c r="JRO16" s="52"/>
      <c r="JRP16" s="52"/>
      <c r="JRQ16" s="52"/>
      <c r="JRR16" s="52"/>
      <c r="JRS16" s="52"/>
      <c r="JRT16" s="52"/>
      <c r="JRU16" s="52"/>
      <c r="JRV16" s="52"/>
      <c r="JRW16" s="52"/>
      <c r="JRX16" s="52"/>
      <c r="JRY16" s="52"/>
      <c r="JRZ16" s="52"/>
      <c r="JSA16" s="52"/>
      <c r="JSB16" s="52"/>
      <c r="JSC16" s="52"/>
      <c r="JSD16" s="52"/>
      <c r="JSE16" s="52"/>
      <c r="JSF16" s="52"/>
      <c r="JSG16" s="52"/>
      <c r="JSH16" s="52"/>
      <c r="JSI16" s="52"/>
      <c r="JSJ16" s="52"/>
      <c r="JSK16" s="52"/>
      <c r="JSL16" s="52"/>
      <c r="JSM16" s="52"/>
      <c r="JSN16" s="52"/>
      <c r="JSO16" s="52"/>
      <c r="JSP16" s="52"/>
      <c r="JSQ16" s="52"/>
      <c r="JSR16" s="52"/>
      <c r="JSS16" s="52"/>
      <c r="JST16" s="52"/>
      <c r="JSU16" s="52"/>
      <c r="JSV16" s="52"/>
      <c r="JSW16" s="52"/>
      <c r="JSX16" s="52"/>
      <c r="JSY16" s="52"/>
      <c r="JSZ16" s="52"/>
      <c r="JTA16" s="52"/>
      <c r="JTB16" s="52"/>
      <c r="JTC16" s="52"/>
      <c r="JTD16" s="52"/>
      <c r="JTE16" s="52"/>
      <c r="JTF16" s="52"/>
      <c r="JTG16" s="52"/>
      <c r="JTH16" s="52"/>
      <c r="JTI16" s="52"/>
      <c r="JTJ16" s="52"/>
      <c r="JTK16" s="52"/>
      <c r="JTL16" s="52"/>
      <c r="JTM16" s="52"/>
      <c r="JTN16" s="52"/>
      <c r="JTO16" s="52"/>
      <c r="JTP16" s="52"/>
      <c r="JTQ16" s="52"/>
      <c r="JTR16" s="52"/>
      <c r="JTS16" s="52"/>
      <c r="JTT16" s="52"/>
      <c r="JTU16" s="52"/>
      <c r="JTV16" s="52"/>
      <c r="JTW16" s="52"/>
      <c r="JTX16" s="52"/>
      <c r="JTY16" s="52"/>
      <c r="JTZ16" s="52"/>
      <c r="JUA16" s="52"/>
      <c r="JUB16" s="52"/>
      <c r="JUC16" s="52"/>
      <c r="JUD16" s="52"/>
      <c r="JUE16" s="52"/>
      <c r="JUF16" s="52"/>
      <c r="JUG16" s="52"/>
      <c r="JUH16" s="52"/>
      <c r="JUI16" s="52"/>
      <c r="JUJ16" s="52"/>
      <c r="JUK16" s="52"/>
      <c r="JUL16" s="52"/>
      <c r="JUM16" s="52"/>
      <c r="JUN16" s="52"/>
      <c r="JUO16" s="52"/>
      <c r="JUP16" s="52"/>
      <c r="JUQ16" s="52"/>
      <c r="JUR16" s="52"/>
      <c r="JUS16" s="52"/>
      <c r="JUT16" s="52"/>
      <c r="JUU16" s="52"/>
      <c r="JUV16" s="52"/>
      <c r="JUW16" s="52"/>
      <c r="JUX16" s="52"/>
      <c r="JUY16" s="52"/>
      <c r="JUZ16" s="52"/>
      <c r="JVA16" s="52"/>
      <c r="JVB16" s="52"/>
      <c r="JVC16" s="52"/>
      <c r="JVD16" s="52"/>
      <c r="JVE16" s="52"/>
      <c r="JVF16" s="52"/>
      <c r="JVG16" s="52"/>
      <c r="JVH16" s="52"/>
      <c r="JVI16" s="52"/>
      <c r="JVJ16" s="52"/>
      <c r="JVK16" s="52"/>
      <c r="JVL16" s="52"/>
      <c r="JVM16" s="52"/>
      <c r="JVN16" s="52"/>
      <c r="JVO16" s="52"/>
      <c r="JVP16" s="52"/>
      <c r="JVQ16" s="52"/>
      <c r="JVR16" s="52"/>
      <c r="JVS16" s="52"/>
      <c r="JVT16" s="52"/>
      <c r="JVU16" s="52"/>
      <c r="JVV16" s="52"/>
      <c r="JVW16" s="52"/>
      <c r="JVX16" s="52"/>
      <c r="JVY16" s="52"/>
      <c r="JVZ16" s="52"/>
      <c r="JWA16" s="52"/>
      <c r="JWB16" s="52"/>
      <c r="JWC16" s="52"/>
      <c r="JWD16" s="52"/>
      <c r="JWE16" s="52"/>
      <c r="JWF16" s="52"/>
      <c r="JWG16" s="52"/>
      <c r="JWH16" s="52"/>
      <c r="JWI16" s="52"/>
      <c r="JWJ16" s="52"/>
      <c r="JWK16" s="52"/>
      <c r="JWL16" s="52"/>
      <c r="JWM16" s="52"/>
      <c r="JWN16" s="52"/>
      <c r="JWO16" s="52"/>
      <c r="JWP16" s="52"/>
      <c r="JWQ16" s="52"/>
      <c r="JWR16" s="52"/>
      <c r="JWS16" s="52"/>
      <c r="JWT16" s="52"/>
      <c r="JWU16" s="52"/>
      <c r="JWV16" s="52"/>
      <c r="JWW16" s="52"/>
      <c r="JWX16" s="52"/>
      <c r="JWY16" s="52"/>
      <c r="JWZ16" s="52"/>
      <c r="JXA16" s="52"/>
      <c r="JXB16" s="52"/>
      <c r="JXC16" s="52"/>
      <c r="JXD16" s="52"/>
      <c r="JXE16" s="52"/>
      <c r="JXF16" s="52"/>
      <c r="JXG16" s="52"/>
      <c r="JXH16" s="52"/>
      <c r="JXI16" s="52"/>
      <c r="JXJ16" s="52"/>
      <c r="JXK16" s="52"/>
      <c r="JXL16" s="52"/>
      <c r="JXM16" s="52"/>
      <c r="JXN16" s="52"/>
      <c r="JXO16" s="52"/>
      <c r="JXP16" s="52"/>
      <c r="JXQ16" s="52"/>
      <c r="JXR16" s="52"/>
      <c r="JXS16" s="52"/>
      <c r="JXT16" s="52"/>
      <c r="JXU16" s="52"/>
      <c r="JXV16" s="52"/>
      <c r="JXW16" s="52"/>
      <c r="JXX16" s="52"/>
      <c r="JXY16" s="52"/>
      <c r="JXZ16" s="52"/>
      <c r="JYA16" s="52"/>
      <c r="JYB16" s="52"/>
      <c r="JYC16" s="52"/>
      <c r="JYD16" s="52"/>
      <c r="JYE16" s="52"/>
      <c r="JYF16" s="52"/>
      <c r="JYG16" s="52"/>
      <c r="JYH16" s="52"/>
      <c r="JYI16" s="52"/>
      <c r="JYJ16" s="52"/>
      <c r="JYK16" s="52"/>
      <c r="JYL16" s="52"/>
      <c r="JYM16" s="52"/>
      <c r="JYN16" s="52"/>
      <c r="JYO16" s="52"/>
      <c r="JYP16" s="52"/>
      <c r="JYQ16" s="52"/>
      <c r="JYR16" s="52"/>
      <c r="JYS16" s="52"/>
      <c r="JYT16" s="52"/>
      <c r="JYU16" s="52"/>
      <c r="JYV16" s="52"/>
      <c r="JYW16" s="52"/>
      <c r="JYX16" s="52"/>
      <c r="JYY16" s="52"/>
      <c r="JYZ16" s="52"/>
      <c r="JZA16" s="52"/>
      <c r="JZB16" s="52"/>
      <c r="JZC16" s="52"/>
      <c r="JZD16" s="52"/>
      <c r="JZE16" s="52"/>
      <c r="JZF16" s="52"/>
      <c r="JZG16" s="52"/>
      <c r="JZH16" s="52"/>
      <c r="JZI16" s="52"/>
      <c r="JZJ16" s="52"/>
      <c r="JZK16" s="52"/>
      <c r="JZL16" s="52"/>
      <c r="JZM16" s="52"/>
      <c r="JZN16" s="52"/>
      <c r="JZO16" s="52"/>
      <c r="JZP16" s="52"/>
      <c r="JZQ16" s="52"/>
      <c r="JZR16" s="52"/>
      <c r="JZS16" s="52"/>
      <c r="JZT16" s="52"/>
      <c r="JZU16" s="52"/>
      <c r="JZV16" s="52"/>
      <c r="JZW16" s="52"/>
      <c r="JZX16" s="52"/>
      <c r="JZY16" s="52"/>
      <c r="JZZ16" s="52"/>
      <c r="KAA16" s="52"/>
      <c r="KAB16" s="52"/>
      <c r="KAC16" s="52"/>
      <c r="KAD16" s="52"/>
      <c r="KAE16" s="52"/>
      <c r="KAF16" s="52"/>
      <c r="KAG16" s="52"/>
      <c r="KAH16" s="52"/>
      <c r="KAI16" s="52"/>
      <c r="KAJ16" s="52"/>
      <c r="KAK16" s="52"/>
      <c r="KAL16" s="52"/>
      <c r="KAM16" s="52"/>
      <c r="KAN16" s="52"/>
      <c r="KAO16" s="52"/>
      <c r="KAP16" s="52"/>
      <c r="KAQ16" s="52"/>
      <c r="KAR16" s="52"/>
      <c r="KAS16" s="52"/>
      <c r="KAT16" s="52"/>
      <c r="KAU16" s="52"/>
      <c r="KAV16" s="52"/>
      <c r="KAW16" s="52"/>
      <c r="KAX16" s="52"/>
      <c r="KAY16" s="52"/>
      <c r="KAZ16" s="52"/>
      <c r="KBA16" s="52"/>
      <c r="KBB16" s="52"/>
      <c r="KBC16" s="52"/>
      <c r="KBD16" s="52"/>
      <c r="KBE16" s="52"/>
      <c r="KBF16" s="52"/>
      <c r="KBG16" s="52"/>
      <c r="KBH16" s="52"/>
      <c r="KBI16" s="52"/>
      <c r="KBJ16" s="52"/>
      <c r="KBK16" s="52"/>
      <c r="KBL16" s="52"/>
      <c r="KBM16" s="52"/>
      <c r="KBN16" s="52"/>
      <c r="KBO16" s="52"/>
      <c r="KBP16" s="52"/>
      <c r="KBQ16" s="52"/>
      <c r="KBR16" s="52"/>
      <c r="KBS16" s="52"/>
      <c r="KBT16" s="52"/>
      <c r="KBU16" s="52"/>
      <c r="KBV16" s="52"/>
      <c r="KBW16" s="52"/>
      <c r="KBX16" s="52"/>
      <c r="KBY16" s="52"/>
      <c r="KBZ16" s="52"/>
      <c r="KCA16" s="52"/>
      <c r="KCB16" s="52"/>
      <c r="KCC16" s="52"/>
      <c r="KCD16" s="52"/>
      <c r="KCE16" s="52"/>
      <c r="KCF16" s="52"/>
      <c r="KCG16" s="52"/>
      <c r="KCH16" s="52"/>
      <c r="KCI16" s="52"/>
      <c r="KCJ16" s="52"/>
      <c r="KCK16" s="52"/>
      <c r="KCL16" s="52"/>
      <c r="KCM16" s="52"/>
      <c r="KCN16" s="52"/>
      <c r="KCO16" s="52"/>
      <c r="KCP16" s="52"/>
      <c r="KCQ16" s="52"/>
      <c r="KCR16" s="52"/>
      <c r="KCS16" s="52"/>
      <c r="KCT16" s="52"/>
      <c r="KCU16" s="52"/>
      <c r="KCV16" s="52"/>
      <c r="KCW16" s="52"/>
      <c r="KCX16" s="52"/>
      <c r="KCY16" s="52"/>
      <c r="KCZ16" s="52"/>
      <c r="KDA16" s="52"/>
      <c r="KDB16" s="52"/>
      <c r="KDC16" s="52"/>
      <c r="KDD16" s="52"/>
      <c r="KDE16" s="52"/>
      <c r="KDF16" s="52"/>
      <c r="KDG16" s="52"/>
      <c r="KDH16" s="52"/>
      <c r="KDI16" s="52"/>
      <c r="KDJ16" s="52"/>
      <c r="KDK16" s="52"/>
      <c r="KDL16" s="52"/>
      <c r="KDM16" s="52"/>
      <c r="KDN16" s="52"/>
      <c r="KDO16" s="52"/>
      <c r="KDP16" s="52"/>
      <c r="KDQ16" s="52"/>
      <c r="KDR16" s="52"/>
      <c r="KDS16" s="52"/>
      <c r="KDT16" s="52"/>
      <c r="KDU16" s="52"/>
      <c r="KDV16" s="52"/>
      <c r="KDW16" s="52"/>
      <c r="KDX16" s="52"/>
      <c r="KDY16" s="52"/>
      <c r="KDZ16" s="52"/>
      <c r="KEA16" s="52"/>
      <c r="KEB16" s="52"/>
      <c r="KEC16" s="52"/>
      <c r="KED16" s="52"/>
      <c r="KEE16" s="52"/>
      <c r="KEF16" s="52"/>
      <c r="KEG16" s="52"/>
      <c r="KEH16" s="52"/>
      <c r="KEI16" s="52"/>
      <c r="KEJ16" s="52"/>
      <c r="KEK16" s="52"/>
      <c r="KEL16" s="52"/>
      <c r="KEM16" s="52"/>
      <c r="KEN16" s="52"/>
      <c r="KEO16" s="52"/>
      <c r="KEP16" s="52"/>
      <c r="KEQ16" s="52"/>
      <c r="KER16" s="52"/>
      <c r="KES16" s="52"/>
      <c r="KET16" s="52"/>
      <c r="KEU16" s="52"/>
      <c r="KEV16" s="52"/>
      <c r="KEW16" s="52"/>
      <c r="KEX16" s="52"/>
      <c r="KEY16" s="52"/>
      <c r="KEZ16" s="52"/>
      <c r="KFA16" s="52"/>
      <c r="KFB16" s="52"/>
      <c r="KFC16" s="52"/>
      <c r="KFD16" s="52"/>
      <c r="KFE16" s="52"/>
      <c r="KFF16" s="52"/>
      <c r="KFG16" s="52"/>
      <c r="KFH16" s="52"/>
      <c r="KFI16" s="52"/>
      <c r="KFJ16" s="52"/>
      <c r="KFK16" s="52"/>
      <c r="KFL16" s="52"/>
      <c r="KFM16" s="52"/>
      <c r="KFN16" s="52"/>
      <c r="KFO16" s="52"/>
      <c r="KFP16" s="52"/>
      <c r="KFQ16" s="52"/>
      <c r="KFR16" s="52"/>
      <c r="KFS16" s="52"/>
      <c r="KFT16" s="52"/>
      <c r="KFU16" s="52"/>
      <c r="KFV16" s="52"/>
      <c r="KFW16" s="52"/>
      <c r="KFX16" s="52"/>
      <c r="KFY16" s="52"/>
      <c r="KFZ16" s="52"/>
      <c r="KGA16" s="52"/>
      <c r="KGB16" s="52"/>
      <c r="KGC16" s="52"/>
      <c r="KGD16" s="52"/>
      <c r="KGE16" s="52"/>
      <c r="KGF16" s="52"/>
      <c r="KGG16" s="52"/>
      <c r="KGH16" s="52"/>
      <c r="KGI16" s="52"/>
      <c r="KGJ16" s="52"/>
      <c r="KGK16" s="52"/>
      <c r="KGL16" s="52"/>
      <c r="KGM16" s="52"/>
      <c r="KGN16" s="52"/>
      <c r="KGO16" s="52"/>
      <c r="KGP16" s="52"/>
      <c r="KGQ16" s="52"/>
      <c r="KGR16" s="52"/>
      <c r="KGS16" s="52"/>
      <c r="KGT16" s="52"/>
      <c r="KGU16" s="52"/>
      <c r="KGV16" s="52"/>
      <c r="KGW16" s="52"/>
      <c r="KGX16" s="52"/>
      <c r="KGY16" s="52"/>
      <c r="KGZ16" s="52"/>
      <c r="KHA16" s="52"/>
      <c r="KHB16" s="52"/>
      <c r="KHC16" s="52"/>
      <c r="KHD16" s="52"/>
      <c r="KHE16" s="52"/>
      <c r="KHF16" s="52"/>
      <c r="KHG16" s="52"/>
      <c r="KHH16" s="52"/>
      <c r="KHI16" s="52"/>
      <c r="KHJ16" s="52"/>
      <c r="KHK16" s="52"/>
      <c r="KHL16" s="52"/>
      <c r="KHM16" s="52"/>
      <c r="KHN16" s="52"/>
      <c r="KHO16" s="52"/>
      <c r="KHP16" s="52"/>
      <c r="KHQ16" s="52"/>
      <c r="KHR16" s="52"/>
      <c r="KHS16" s="52"/>
      <c r="KHT16" s="52"/>
      <c r="KHU16" s="52"/>
      <c r="KHV16" s="52"/>
      <c r="KHW16" s="52"/>
      <c r="KHX16" s="52"/>
      <c r="KHY16" s="52"/>
      <c r="KHZ16" s="52"/>
      <c r="KIA16" s="52"/>
      <c r="KIB16" s="52"/>
      <c r="KIC16" s="52"/>
      <c r="KID16" s="52"/>
      <c r="KIE16" s="52"/>
      <c r="KIF16" s="52"/>
      <c r="KIG16" s="52"/>
      <c r="KIH16" s="52"/>
      <c r="KII16" s="52"/>
      <c r="KIJ16" s="52"/>
      <c r="KIK16" s="52"/>
      <c r="KIL16" s="52"/>
      <c r="KIM16" s="52"/>
      <c r="KIN16" s="52"/>
      <c r="KIO16" s="52"/>
      <c r="KIP16" s="52"/>
      <c r="KIQ16" s="52"/>
      <c r="KIR16" s="52"/>
      <c r="KIS16" s="52"/>
      <c r="KIT16" s="52"/>
      <c r="KIU16" s="52"/>
      <c r="KIV16" s="52"/>
      <c r="KIW16" s="52"/>
      <c r="KIX16" s="52"/>
      <c r="KIY16" s="52"/>
      <c r="KIZ16" s="52"/>
      <c r="KJA16" s="52"/>
      <c r="KJB16" s="52"/>
      <c r="KJC16" s="52"/>
      <c r="KJD16" s="52"/>
      <c r="KJE16" s="52"/>
      <c r="KJF16" s="52"/>
      <c r="KJG16" s="52"/>
      <c r="KJH16" s="52"/>
      <c r="KJI16" s="52"/>
      <c r="KJJ16" s="52"/>
      <c r="KJK16" s="52"/>
      <c r="KJL16" s="52"/>
      <c r="KJM16" s="52"/>
      <c r="KJN16" s="52"/>
      <c r="KJO16" s="52"/>
      <c r="KJP16" s="52"/>
      <c r="KJQ16" s="52"/>
      <c r="KJR16" s="52"/>
      <c r="KJS16" s="52"/>
      <c r="KJT16" s="52"/>
      <c r="KJU16" s="52"/>
      <c r="KJV16" s="52"/>
      <c r="KJW16" s="52"/>
      <c r="KJX16" s="52"/>
      <c r="KJY16" s="52"/>
      <c r="KJZ16" s="52"/>
      <c r="KKA16" s="52"/>
      <c r="KKB16" s="52"/>
      <c r="KKC16" s="52"/>
      <c r="KKD16" s="52"/>
      <c r="KKE16" s="52"/>
      <c r="KKF16" s="52"/>
      <c r="KKG16" s="52"/>
      <c r="KKH16" s="52"/>
      <c r="KKI16" s="52"/>
      <c r="KKJ16" s="52"/>
      <c r="KKK16" s="52"/>
      <c r="KKL16" s="52"/>
      <c r="KKM16" s="52"/>
      <c r="KKN16" s="52"/>
      <c r="KKO16" s="52"/>
      <c r="KKP16" s="52"/>
      <c r="KKQ16" s="52"/>
      <c r="KKR16" s="52"/>
      <c r="KKS16" s="52"/>
      <c r="KKT16" s="52"/>
      <c r="KKU16" s="52"/>
      <c r="KKV16" s="52"/>
      <c r="KKW16" s="52"/>
      <c r="KKX16" s="52"/>
      <c r="KKY16" s="52"/>
      <c r="KKZ16" s="52"/>
      <c r="KLA16" s="52"/>
      <c r="KLB16" s="52"/>
      <c r="KLC16" s="52"/>
      <c r="KLD16" s="52"/>
      <c r="KLE16" s="52"/>
      <c r="KLF16" s="52"/>
      <c r="KLG16" s="52"/>
      <c r="KLH16" s="52"/>
      <c r="KLI16" s="52"/>
      <c r="KLJ16" s="52"/>
      <c r="KLK16" s="52"/>
      <c r="KLL16" s="52"/>
      <c r="KLM16" s="52"/>
      <c r="KLN16" s="52"/>
      <c r="KLO16" s="52"/>
      <c r="KLP16" s="52"/>
      <c r="KLQ16" s="52"/>
      <c r="KLR16" s="52"/>
      <c r="KLS16" s="52"/>
      <c r="KLT16" s="52"/>
      <c r="KLU16" s="52"/>
      <c r="KLV16" s="52"/>
      <c r="KLW16" s="52"/>
      <c r="KLX16" s="52"/>
      <c r="KLY16" s="52"/>
      <c r="KLZ16" s="52"/>
      <c r="KMA16" s="52"/>
      <c r="KMB16" s="52"/>
      <c r="KMC16" s="52"/>
      <c r="KMD16" s="52"/>
      <c r="KME16" s="52"/>
      <c r="KMF16" s="52"/>
      <c r="KMG16" s="52"/>
      <c r="KMH16" s="52"/>
      <c r="KMI16" s="52"/>
      <c r="KMJ16" s="52"/>
      <c r="KMK16" s="52"/>
      <c r="KML16" s="52"/>
      <c r="KMM16" s="52"/>
      <c r="KMN16" s="52"/>
      <c r="KMO16" s="52"/>
      <c r="KMP16" s="52"/>
      <c r="KMQ16" s="52"/>
      <c r="KMR16" s="52"/>
      <c r="KMS16" s="52"/>
      <c r="KMT16" s="52"/>
      <c r="KMU16" s="52"/>
      <c r="KMV16" s="52"/>
      <c r="KMW16" s="52"/>
      <c r="KMX16" s="52"/>
      <c r="KMY16" s="52"/>
      <c r="KMZ16" s="52"/>
      <c r="KNA16" s="52"/>
      <c r="KNB16" s="52"/>
      <c r="KNC16" s="52"/>
      <c r="KND16" s="52"/>
      <c r="KNE16" s="52"/>
      <c r="KNF16" s="52"/>
      <c r="KNG16" s="52"/>
      <c r="KNH16" s="52"/>
      <c r="KNI16" s="52"/>
      <c r="KNJ16" s="52"/>
      <c r="KNK16" s="52"/>
      <c r="KNL16" s="52"/>
      <c r="KNM16" s="52"/>
      <c r="KNN16" s="52"/>
      <c r="KNO16" s="52"/>
      <c r="KNP16" s="52"/>
      <c r="KNQ16" s="52"/>
      <c r="KNR16" s="52"/>
      <c r="KNS16" s="52"/>
      <c r="KNT16" s="52"/>
      <c r="KNU16" s="52"/>
      <c r="KNV16" s="52"/>
      <c r="KNW16" s="52"/>
      <c r="KNX16" s="52"/>
      <c r="KNY16" s="52"/>
      <c r="KNZ16" s="52"/>
      <c r="KOA16" s="52"/>
      <c r="KOB16" s="52"/>
      <c r="KOC16" s="52"/>
      <c r="KOD16" s="52"/>
      <c r="KOE16" s="52"/>
      <c r="KOF16" s="52"/>
      <c r="KOG16" s="52"/>
      <c r="KOH16" s="52"/>
      <c r="KOI16" s="52"/>
      <c r="KOJ16" s="52"/>
      <c r="KOK16" s="52"/>
      <c r="KOL16" s="52"/>
      <c r="KOM16" s="52"/>
      <c r="KON16" s="52"/>
      <c r="KOO16" s="52"/>
      <c r="KOP16" s="52"/>
      <c r="KOQ16" s="52"/>
      <c r="KOR16" s="52"/>
      <c r="KOS16" s="52"/>
      <c r="KOT16" s="52"/>
      <c r="KOU16" s="52"/>
      <c r="KOV16" s="52"/>
      <c r="KOW16" s="52"/>
      <c r="KOX16" s="52"/>
      <c r="KOY16" s="52"/>
      <c r="KOZ16" s="52"/>
      <c r="KPA16" s="52"/>
      <c r="KPB16" s="52"/>
      <c r="KPC16" s="52"/>
      <c r="KPD16" s="52"/>
      <c r="KPE16" s="52"/>
      <c r="KPF16" s="52"/>
      <c r="KPG16" s="52"/>
      <c r="KPH16" s="52"/>
      <c r="KPI16" s="52"/>
      <c r="KPJ16" s="52"/>
      <c r="KPK16" s="52"/>
      <c r="KPL16" s="52"/>
      <c r="KPM16" s="52"/>
      <c r="KPN16" s="52"/>
      <c r="KPO16" s="52"/>
      <c r="KPP16" s="52"/>
      <c r="KPQ16" s="52"/>
      <c r="KPR16" s="52"/>
      <c r="KPS16" s="52"/>
      <c r="KPT16" s="52"/>
      <c r="KPU16" s="52"/>
      <c r="KPV16" s="52"/>
      <c r="KPW16" s="52"/>
      <c r="KPX16" s="52"/>
      <c r="KPY16" s="52"/>
      <c r="KPZ16" s="52"/>
      <c r="KQA16" s="52"/>
      <c r="KQB16" s="52"/>
      <c r="KQC16" s="52"/>
      <c r="KQD16" s="52"/>
      <c r="KQE16" s="52"/>
      <c r="KQF16" s="52"/>
      <c r="KQG16" s="52"/>
      <c r="KQH16" s="52"/>
      <c r="KQI16" s="52"/>
      <c r="KQJ16" s="52"/>
      <c r="KQK16" s="52"/>
      <c r="KQL16" s="52"/>
      <c r="KQM16" s="52"/>
      <c r="KQN16" s="52"/>
      <c r="KQO16" s="52"/>
      <c r="KQP16" s="52"/>
      <c r="KQQ16" s="52"/>
      <c r="KQR16" s="52"/>
      <c r="KQS16" s="52"/>
      <c r="KQT16" s="52"/>
      <c r="KQU16" s="52"/>
      <c r="KQV16" s="52"/>
      <c r="KQW16" s="52"/>
      <c r="KQX16" s="52"/>
      <c r="KQY16" s="52"/>
      <c r="KQZ16" s="52"/>
      <c r="KRA16" s="52"/>
      <c r="KRB16" s="52"/>
      <c r="KRC16" s="52"/>
      <c r="KRD16" s="52"/>
      <c r="KRE16" s="52"/>
      <c r="KRF16" s="52"/>
      <c r="KRG16" s="52"/>
      <c r="KRH16" s="52"/>
      <c r="KRI16" s="52"/>
      <c r="KRJ16" s="52"/>
      <c r="KRK16" s="52"/>
      <c r="KRL16" s="52"/>
      <c r="KRM16" s="52"/>
      <c r="KRN16" s="52"/>
      <c r="KRO16" s="52"/>
      <c r="KRP16" s="52"/>
      <c r="KRQ16" s="52"/>
      <c r="KRR16" s="52"/>
      <c r="KRS16" s="52"/>
      <c r="KRT16" s="52"/>
      <c r="KRU16" s="52"/>
      <c r="KRV16" s="52"/>
      <c r="KRW16" s="52"/>
      <c r="KRX16" s="52"/>
      <c r="KRY16" s="52"/>
      <c r="KRZ16" s="52"/>
      <c r="KSA16" s="52"/>
      <c r="KSB16" s="52"/>
      <c r="KSC16" s="52"/>
      <c r="KSD16" s="52"/>
      <c r="KSE16" s="52"/>
      <c r="KSF16" s="52"/>
      <c r="KSG16" s="52"/>
      <c r="KSH16" s="52"/>
      <c r="KSI16" s="52"/>
      <c r="KSJ16" s="52"/>
      <c r="KSK16" s="52"/>
      <c r="KSL16" s="52"/>
      <c r="KSM16" s="52"/>
      <c r="KSN16" s="52"/>
      <c r="KSO16" s="52"/>
      <c r="KSP16" s="52"/>
      <c r="KSQ16" s="52"/>
      <c r="KSR16" s="52"/>
      <c r="KSS16" s="52"/>
      <c r="KST16" s="52"/>
      <c r="KSU16" s="52"/>
      <c r="KSV16" s="52"/>
      <c r="KSW16" s="52"/>
      <c r="KSX16" s="52"/>
      <c r="KSY16" s="52"/>
      <c r="KSZ16" s="52"/>
      <c r="KTA16" s="52"/>
      <c r="KTB16" s="52"/>
      <c r="KTC16" s="52"/>
      <c r="KTD16" s="52"/>
      <c r="KTE16" s="52"/>
      <c r="KTF16" s="52"/>
      <c r="KTG16" s="52"/>
      <c r="KTH16" s="52"/>
      <c r="KTI16" s="52"/>
      <c r="KTJ16" s="52"/>
      <c r="KTK16" s="52"/>
      <c r="KTL16" s="52"/>
      <c r="KTM16" s="52"/>
      <c r="KTN16" s="52"/>
      <c r="KTO16" s="52"/>
      <c r="KTP16" s="52"/>
      <c r="KTQ16" s="52"/>
      <c r="KTR16" s="52"/>
      <c r="KTS16" s="52"/>
      <c r="KTT16" s="52"/>
      <c r="KTU16" s="52"/>
      <c r="KTV16" s="52"/>
      <c r="KTW16" s="52"/>
      <c r="KTX16" s="52"/>
      <c r="KTY16" s="52"/>
      <c r="KTZ16" s="52"/>
      <c r="KUA16" s="52"/>
      <c r="KUB16" s="52"/>
      <c r="KUC16" s="52"/>
      <c r="KUD16" s="52"/>
      <c r="KUE16" s="52"/>
      <c r="KUF16" s="52"/>
      <c r="KUG16" s="52"/>
      <c r="KUH16" s="52"/>
      <c r="KUI16" s="52"/>
      <c r="KUJ16" s="52"/>
      <c r="KUK16" s="52"/>
      <c r="KUL16" s="52"/>
      <c r="KUM16" s="52"/>
      <c r="KUN16" s="52"/>
      <c r="KUO16" s="52"/>
      <c r="KUP16" s="52"/>
      <c r="KUQ16" s="52"/>
      <c r="KUR16" s="52"/>
      <c r="KUS16" s="52"/>
      <c r="KUT16" s="52"/>
      <c r="KUU16" s="52"/>
      <c r="KUV16" s="52"/>
      <c r="KUW16" s="52"/>
      <c r="KUX16" s="52"/>
      <c r="KUY16" s="52"/>
      <c r="KUZ16" s="52"/>
      <c r="KVA16" s="52"/>
      <c r="KVB16" s="52"/>
      <c r="KVC16" s="52"/>
      <c r="KVD16" s="52"/>
      <c r="KVE16" s="52"/>
      <c r="KVF16" s="52"/>
      <c r="KVG16" s="52"/>
      <c r="KVH16" s="52"/>
      <c r="KVI16" s="52"/>
      <c r="KVJ16" s="52"/>
      <c r="KVK16" s="52"/>
      <c r="KVL16" s="52"/>
      <c r="KVM16" s="52"/>
      <c r="KVN16" s="52"/>
      <c r="KVO16" s="52"/>
      <c r="KVP16" s="52"/>
      <c r="KVQ16" s="52"/>
      <c r="KVR16" s="52"/>
      <c r="KVS16" s="52"/>
      <c r="KVT16" s="52"/>
      <c r="KVU16" s="52"/>
      <c r="KVV16" s="52"/>
      <c r="KVW16" s="52"/>
      <c r="KVX16" s="52"/>
      <c r="KVY16" s="52"/>
      <c r="KVZ16" s="52"/>
      <c r="KWA16" s="52"/>
      <c r="KWB16" s="52"/>
      <c r="KWC16" s="52"/>
      <c r="KWD16" s="52"/>
      <c r="KWE16" s="52"/>
      <c r="KWF16" s="52"/>
      <c r="KWG16" s="52"/>
      <c r="KWH16" s="52"/>
      <c r="KWI16" s="52"/>
      <c r="KWJ16" s="52"/>
      <c r="KWK16" s="52"/>
      <c r="KWL16" s="52"/>
      <c r="KWM16" s="52"/>
      <c r="KWN16" s="52"/>
      <c r="KWO16" s="52"/>
      <c r="KWP16" s="52"/>
      <c r="KWQ16" s="52"/>
      <c r="KWR16" s="52"/>
      <c r="KWS16" s="52"/>
      <c r="KWT16" s="52"/>
      <c r="KWU16" s="52"/>
      <c r="KWV16" s="52"/>
      <c r="KWW16" s="52"/>
      <c r="KWX16" s="52"/>
      <c r="KWY16" s="52"/>
      <c r="KWZ16" s="52"/>
      <c r="KXA16" s="52"/>
      <c r="KXB16" s="52"/>
      <c r="KXC16" s="52"/>
      <c r="KXD16" s="52"/>
      <c r="KXE16" s="52"/>
      <c r="KXF16" s="52"/>
      <c r="KXG16" s="52"/>
      <c r="KXH16" s="52"/>
      <c r="KXI16" s="52"/>
      <c r="KXJ16" s="52"/>
      <c r="KXK16" s="52"/>
      <c r="KXL16" s="52"/>
      <c r="KXM16" s="52"/>
      <c r="KXN16" s="52"/>
      <c r="KXO16" s="52"/>
      <c r="KXP16" s="52"/>
      <c r="KXQ16" s="52"/>
      <c r="KXR16" s="52"/>
      <c r="KXS16" s="52"/>
      <c r="KXT16" s="52"/>
      <c r="KXU16" s="52"/>
      <c r="KXV16" s="52"/>
      <c r="KXW16" s="52"/>
      <c r="KXX16" s="52"/>
      <c r="KXY16" s="52"/>
      <c r="KXZ16" s="52"/>
      <c r="KYA16" s="52"/>
      <c r="KYB16" s="52"/>
      <c r="KYC16" s="52"/>
      <c r="KYD16" s="52"/>
      <c r="KYE16" s="52"/>
      <c r="KYF16" s="52"/>
      <c r="KYG16" s="52"/>
      <c r="KYH16" s="52"/>
      <c r="KYI16" s="52"/>
      <c r="KYJ16" s="52"/>
      <c r="KYK16" s="52"/>
      <c r="KYL16" s="52"/>
      <c r="KYM16" s="52"/>
      <c r="KYN16" s="52"/>
      <c r="KYO16" s="52"/>
      <c r="KYP16" s="52"/>
      <c r="KYQ16" s="52"/>
      <c r="KYR16" s="52"/>
      <c r="KYS16" s="52"/>
      <c r="KYT16" s="52"/>
      <c r="KYU16" s="52"/>
      <c r="KYV16" s="52"/>
      <c r="KYW16" s="52"/>
      <c r="KYX16" s="52"/>
      <c r="KYY16" s="52"/>
      <c r="KYZ16" s="52"/>
      <c r="KZA16" s="52"/>
      <c r="KZB16" s="52"/>
      <c r="KZC16" s="52"/>
      <c r="KZD16" s="52"/>
      <c r="KZE16" s="52"/>
      <c r="KZF16" s="52"/>
      <c r="KZG16" s="52"/>
      <c r="KZH16" s="52"/>
      <c r="KZI16" s="52"/>
      <c r="KZJ16" s="52"/>
      <c r="KZK16" s="52"/>
      <c r="KZL16" s="52"/>
      <c r="KZM16" s="52"/>
      <c r="KZN16" s="52"/>
      <c r="KZO16" s="52"/>
      <c r="KZP16" s="52"/>
      <c r="KZQ16" s="52"/>
      <c r="KZR16" s="52"/>
      <c r="KZS16" s="52"/>
      <c r="KZT16" s="52"/>
      <c r="KZU16" s="52"/>
      <c r="KZV16" s="52"/>
      <c r="KZW16" s="52"/>
      <c r="KZX16" s="52"/>
      <c r="KZY16" s="52"/>
      <c r="KZZ16" s="52"/>
      <c r="LAA16" s="52"/>
      <c r="LAB16" s="52"/>
      <c r="LAC16" s="52"/>
      <c r="LAD16" s="52"/>
      <c r="LAE16" s="52"/>
      <c r="LAF16" s="52"/>
      <c r="LAG16" s="52"/>
      <c r="LAH16" s="52"/>
      <c r="LAI16" s="52"/>
      <c r="LAJ16" s="52"/>
      <c r="LAK16" s="52"/>
      <c r="LAL16" s="52"/>
      <c r="LAM16" s="52"/>
      <c r="LAN16" s="52"/>
      <c r="LAO16" s="52"/>
      <c r="LAP16" s="52"/>
      <c r="LAQ16" s="52"/>
      <c r="LAR16" s="52"/>
      <c r="LAS16" s="52"/>
      <c r="LAT16" s="52"/>
      <c r="LAU16" s="52"/>
      <c r="LAV16" s="52"/>
      <c r="LAW16" s="52"/>
      <c r="LAX16" s="52"/>
      <c r="LAY16" s="52"/>
      <c r="LAZ16" s="52"/>
      <c r="LBA16" s="52"/>
      <c r="LBB16" s="52"/>
      <c r="LBC16" s="52"/>
      <c r="LBD16" s="52"/>
      <c r="LBE16" s="52"/>
      <c r="LBF16" s="52"/>
      <c r="LBG16" s="52"/>
      <c r="LBH16" s="52"/>
      <c r="LBI16" s="52"/>
      <c r="LBJ16" s="52"/>
      <c r="LBK16" s="52"/>
      <c r="LBL16" s="52"/>
      <c r="LBM16" s="52"/>
      <c r="LBN16" s="52"/>
      <c r="LBO16" s="52"/>
      <c r="LBP16" s="52"/>
      <c r="LBQ16" s="52"/>
      <c r="LBR16" s="52"/>
      <c r="LBS16" s="52"/>
      <c r="LBT16" s="52"/>
      <c r="LBU16" s="52"/>
      <c r="LBV16" s="52"/>
      <c r="LBW16" s="52"/>
      <c r="LBX16" s="52"/>
      <c r="LBY16" s="52"/>
      <c r="LBZ16" s="52"/>
      <c r="LCA16" s="52"/>
      <c r="LCB16" s="52"/>
      <c r="LCC16" s="52"/>
      <c r="LCD16" s="52"/>
      <c r="LCE16" s="52"/>
      <c r="LCF16" s="52"/>
      <c r="LCG16" s="52"/>
      <c r="LCH16" s="52"/>
      <c r="LCI16" s="52"/>
      <c r="LCJ16" s="52"/>
      <c r="LCK16" s="52"/>
      <c r="LCL16" s="52"/>
      <c r="LCM16" s="52"/>
      <c r="LCN16" s="52"/>
      <c r="LCO16" s="52"/>
      <c r="LCP16" s="52"/>
      <c r="LCQ16" s="52"/>
      <c r="LCR16" s="52"/>
      <c r="LCS16" s="52"/>
      <c r="LCT16" s="52"/>
      <c r="LCU16" s="52"/>
      <c r="LCV16" s="52"/>
      <c r="LCW16" s="52"/>
      <c r="LCX16" s="52"/>
      <c r="LCY16" s="52"/>
      <c r="LCZ16" s="52"/>
      <c r="LDA16" s="52"/>
      <c r="LDB16" s="52"/>
      <c r="LDC16" s="52"/>
      <c r="LDD16" s="52"/>
      <c r="LDE16" s="52"/>
      <c r="LDF16" s="52"/>
      <c r="LDG16" s="52"/>
      <c r="LDH16" s="52"/>
      <c r="LDI16" s="52"/>
      <c r="LDJ16" s="52"/>
      <c r="LDK16" s="52"/>
      <c r="LDL16" s="52"/>
      <c r="LDM16" s="52"/>
      <c r="LDN16" s="52"/>
      <c r="LDO16" s="52"/>
      <c r="LDP16" s="52"/>
      <c r="LDQ16" s="52"/>
      <c r="LDR16" s="52"/>
      <c r="LDS16" s="52"/>
      <c r="LDT16" s="52"/>
      <c r="LDU16" s="52"/>
      <c r="LDV16" s="52"/>
      <c r="LDW16" s="52"/>
      <c r="LDX16" s="52"/>
      <c r="LDY16" s="52"/>
      <c r="LDZ16" s="52"/>
      <c r="LEA16" s="52"/>
      <c r="LEB16" s="52"/>
      <c r="LEC16" s="52"/>
      <c r="LED16" s="52"/>
      <c r="LEE16" s="52"/>
      <c r="LEF16" s="52"/>
      <c r="LEG16" s="52"/>
      <c r="LEH16" s="52"/>
      <c r="LEI16" s="52"/>
      <c r="LEJ16" s="52"/>
      <c r="LEK16" s="52"/>
      <c r="LEL16" s="52"/>
      <c r="LEM16" s="52"/>
      <c r="LEN16" s="52"/>
      <c r="LEO16" s="52"/>
      <c r="LEP16" s="52"/>
      <c r="LEQ16" s="52"/>
      <c r="LER16" s="52"/>
      <c r="LES16" s="52"/>
      <c r="LET16" s="52"/>
      <c r="LEU16" s="52"/>
      <c r="LEV16" s="52"/>
      <c r="LEW16" s="52"/>
      <c r="LEX16" s="52"/>
      <c r="LEY16" s="52"/>
      <c r="LEZ16" s="52"/>
      <c r="LFA16" s="52"/>
      <c r="LFB16" s="52"/>
      <c r="LFC16" s="52"/>
      <c r="LFD16" s="52"/>
      <c r="LFE16" s="52"/>
      <c r="LFF16" s="52"/>
      <c r="LFG16" s="52"/>
      <c r="LFH16" s="52"/>
      <c r="LFI16" s="52"/>
      <c r="LFJ16" s="52"/>
      <c r="LFK16" s="52"/>
      <c r="LFL16" s="52"/>
      <c r="LFM16" s="52"/>
      <c r="LFN16" s="52"/>
      <c r="LFO16" s="52"/>
      <c r="LFP16" s="52"/>
      <c r="LFQ16" s="52"/>
      <c r="LFR16" s="52"/>
      <c r="LFS16" s="52"/>
      <c r="LFT16" s="52"/>
      <c r="LFU16" s="52"/>
      <c r="LFV16" s="52"/>
      <c r="LFW16" s="52"/>
      <c r="LFX16" s="52"/>
      <c r="LFY16" s="52"/>
      <c r="LFZ16" s="52"/>
      <c r="LGA16" s="52"/>
      <c r="LGB16" s="52"/>
      <c r="LGC16" s="52"/>
      <c r="LGD16" s="52"/>
      <c r="LGE16" s="52"/>
      <c r="LGF16" s="52"/>
      <c r="LGG16" s="52"/>
      <c r="LGH16" s="52"/>
      <c r="LGI16" s="52"/>
      <c r="LGJ16" s="52"/>
      <c r="LGK16" s="52"/>
      <c r="LGL16" s="52"/>
      <c r="LGM16" s="52"/>
      <c r="LGN16" s="52"/>
      <c r="LGO16" s="52"/>
      <c r="LGP16" s="52"/>
      <c r="LGQ16" s="52"/>
      <c r="LGR16" s="52"/>
      <c r="LGS16" s="52"/>
      <c r="LGT16" s="52"/>
      <c r="LGU16" s="52"/>
      <c r="LGV16" s="52"/>
      <c r="LGW16" s="52"/>
      <c r="LGX16" s="52"/>
      <c r="LGY16" s="52"/>
      <c r="LGZ16" s="52"/>
      <c r="LHA16" s="52"/>
      <c r="LHB16" s="52"/>
      <c r="LHC16" s="52"/>
      <c r="LHD16" s="52"/>
      <c r="LHE16" s="52"/>
      <c r="LHF16" s="52"/>
      <c r="LHG16" s="52"/>
      <c r="LHH16" s="52"/>
      <c r="LHI16" s="52"/>
      <c r="LHJ16" s="52"/>
      <c r="LHK16" s="52"/>
      <c r="LHL16" s="52"/>
      <c r="LHM16" s="52"/>
      <c r="LHN16" s="52"/>
      <c r="LHO16" s="52"/>
      <c r="LHP16" s="52"/>
      <c r="LHQ16" s="52"/>
      <c r="LHR16" s="52"/>
      <c r="LHS16" s="52"/>
      <c r="LHT16" s="52"/>
      <c r="LHU16" s="52"/>
      <c r="LHV16" s="52"/>
      <c r="LHW16" s="52"/>
      <c r="LHX16" s="52"/>
      <c r="LHY16" s="52"/>
      <c r="LHZ16" s="52"/>
      <c r="LIA16" s="52"/>
      <c r="LIB16" s="52"/>
      <c r="LIC16" s="52"/>
      <c r="LID16" s="52"/>
      <c r="LIE16" s="52"/>
      <c r="LIF16" s="52"/>
      <c r="LIG16" s="52"/>
      <c r="LIH16" s="52"/>
      <c r="LII16" s="52"/>
      <c r="LIJ16" s="52"/>
      <c r="LIK16" s="52"/>
      <c r="LIL16" s="52"/>
      <c r="LIM16" s="52"/>
      <c r="LIN16" s="52"/>
      <c r="LIO16" s="52"/>
      <c r="LIP16" s="52"/>
      <c r="LIQ16" s="52"/>
      <c r="LIR16" s="52"/>
      <c r="LIS16" s="52"/>
      <c r="LIT16" s="52"/>
      <c r="LIU16" s="52"/>
      <c r="LIV16" s="52"/>
      <c r="LIW16" s="52"/>
      <c r="LIX16" s="52"/>
      <c r="LIY16" s="52"/>
      <c r="LIZ16" s="52"/>
      <c r="LJA16" s="52"/>
      <c r="LJB16" s="52"/>
      <c r="LJC16" s="52"/>
      <c r="LJD16" s="52"/>
      <c r="LJE16" s="52"/>
      <c r="LJF16" s="52"/>
      <c r="LJG16" s="52"/>
      <c r="LJH16" s="52"/>
      <c r="LJI16" s="52"/>
      <c r="LJJ16" s="52"/>
      <c r="LJK16" s="52"/>
      <c r="LJL16" s="52"/>
      <c r="LJM16" s="52"/>
      <c r="LJN16" s="52"/>
      <c r="LJO16" s="52"/>
      <c r="LJP16" s="52"/>
      <c r="LJQ16" s="52"/>
      <c r="LJR16" s="52"/>
      <c r="LJS16" s="52"/>
      <c r="LJT16" s="52"/>
      <c r="LJU16" s="52"/>
      <c r="LJV16" s="52"/>
      <c r="LJW16" s="52"/>
      <c r="LJX16" s="52"/>
      <c r="LJY16" s="52"/>
      <c r="LJZ16" s="52"/>
      <c r="LKA16" s="52"/>
      <c r="LKB16" s="52"/>
      <c r="LKC16" s="52"/>
      <c r="LKD16" s="52"/>
      <c r="LKE16" s="52"/>
      <c r="LKF16" s="52"/>
      <c r="LKG16" s="52"/>
      <c r="LKH16" s="52"/>
      <c r="LKI16" s="52"/>
      <c r="LKJ16" s="52"/>
      <c r="LKK16" s="52"/>
      <c r="LKL16" s="52"/>
      <c r="LKM16" s="52"/>
      <c r="LKN16" s="52"/>
      <c r="LKO16" s="52"/>
      <c r="LKP16" s="52"/>
      <c r="LKQ16" s="52"/>
      <c r="LKR16" s="52"/>
      <c r="LKS16" s="52"/>
      <c r="LKT16" s="52"/>
      <c r="LKU16" s="52"/>
      <c r="LKV16" s="52"/>
      <c r="LKW16" s="52"/>
      <c r="LKX16" s="52"/>
      <c r="LKY16" s="52"/>
      <c r="LKZ16" s="52"/>
      <c r="LLA16" s="52"/>
      <c r="LLB16" s="52"/>
      <c r="LLC16" s="52"/>
      <c r="LLD16" s="52"/>
      <c r="LLE16" s="52"/>
      <c r="LLF16" s="52"/>
      <c r="LLG16" s="52"/>
      <c r="LLH16" s="52"/>
      <c r="LLI16" s="52"/>
      <c r="LLJ16" s="52"/>
      <c r="LLK16" s="52"/>
      <c r="LLL16" s="52"/>
      <c r="LLM16" s="52"/>
      <c r="LLN16" s="52"/>
      <c r="LLO16" s="52"/>
      <c r="LLP16" s="52"/>
      <c r="LLQ16" s="52"/>
      <c r="LLR16" s="52"/>
      <c r="LLS16" s="52"/>
      <c r="LLT16" s="52"/>
      <c r="LLU16" s="52"/>
      <c r="LLV16" s="52"/>
      <c r="LLW16" s="52"/>
      <c r="LLX16" s="52"/>
      <c r="LLY16" s="52"/>
      <c r="LLZ16" s="52"/>
      <c r="LMA16" s="52"/>
      <c r="LMB16" s="52"/>
      <c r="LMC16" s="52"/>
      <c r="LMD16" s="52"/>
      <c r="LME16" s="52"/>
      <c r="LMF16" s="52"/>
      <c r="LMG16" s="52"/>
      <c r="LMH16" s="52"/>
      <c r="LMI16" s="52"/>
      <c r="LMJ16" s="52"/>
      <c r="LMK16" s="52"/>
      <c r="LML16" s="52"/>
      <c r="LMM16" s="52"/>
      <c r="LMN16" s="52"/>
      <c r="LMO16" s="52"/>
      <c r="LMP16" s="52"/>
      <c r="LMQ16" s="52"/>
      <c r="LMR16" s="52"/>
      <c r="LMS16" s="52"/>
      <c r="LMT16" s="52"/>
      <c r="LMU16" s="52"/>
      <c r="LMV16" s="52"/>
      <c r="LMW16" s="52"/>
      <c r="LMX16" s="52"/>
      <c r="LMY16" s="52"/>
      <c r="LMZ16" s="52"/>
      <c r="LNA16" s="52"/>
      <c r="LNB16" s="52"/>
      <c r="LNC16" s="52"/>
      <c r="LND16" s="52"/>
      <c r="LNE16" s="52"/>
      <c r="LNF16" s="52"/>
      <c r="LNG16" s="52"/>
      <c r="LNH16" s="52"/>
      <c r="LNI16" s="52"/>
      <c r="LNJ16" s="52"/>
      <c r="LNK16" s="52"/>
      <c r="LNL16" s="52"/>
      <c r="LNM16" s="52"/>
      <c r="LNN16" s="52"/>
      <c r="LNO16" s="52"/>
      <c r="LNP16" s="52"/>
      <c r="LNQ16" s="52"/>
      <c r="LNR16" s="52"/>
      <c r="LNS16" s="52"/>
      <c r="LNT16" s="52"/>
      <c r="LNU16" s="52"/>
      <c r="LNV16" s="52"/>
      <c r="LNW16" s="52"/>
      <c r="LNX16" s="52"/>
      <c r="LNY16" s="52"/>
      <c r="LNZ16" s="52"/>
      <c r="LOA16" s="52"/>
      <c r="LOB16" s="52"/>
      <c r="LOC16" s="52"/>
      <c r="LOD16" s="52"/>
      <c r="LOE16" s="52"/>
      <c r="LOF16" s="52"/>
      <c r="LOG16" s="52"/>
      <c r="LOH16" s="52"/>
      <c r="LOI16" s="52"/>
      <c r="LOJ16" s="52"/>
      <c r="LOK16" s="52"/>
      <c r="LOL16" s="52"/>
      <c r="LOM16" s="52"/>
      <c r="LON16" s="52"/>
      <c r="LOO16" s="52"/>
      <c r="LOP16" s="52"/>
      <c r="LOQ16" s="52"/>
      <c r="LOR16" s="52"/>
      <c r="LOS16" s="52"/>
      <c r="LOT16" s="52"/>
      <c r="LOU16" s="52"/>
      <c r="LOV16" s="52"/>
      <c r="LOW16" s="52"/>
      <c r="LOX16" s="52"/>
      <c r="LOY16" s="52"/>
      <c r="LOZ16" s="52"/>
      <c r="LPA16" s="52"/>
      <c r="LPB16" s="52"/>
      <c r="LPC16" s="52"/>
      <c r="LPD16" s="52"/>
      <c r="LPE16" s="52"/>
      <c r="LPF16" s="52"/>
      <c r="LPG16" s="52"/>
      <c r="LPH16" s="52"/>
      <c r="LPI16" s="52"/>
      <c r="LPJ16" s="52"/>
      <c r="LPK16" s="52"/>
      <c r="LPL16" s="52"/>
      <c r="LPM16" s="52"/>
      <c r="LPN16" s="52"/>
      <c r="LPO16" s="52"/>
      <c r="LPP16" s="52"/>
      <c r="LPQ16" s="52"/>
      <c r="LPR16" s="52"/>
      <c r="LPS16" s="52"/>
      <c r="LPT16" s="52"/>
      <c r="LPU16" s="52"/>
      <c r="LPV16" s="52"/>
      <c r="LPW16" s="52"/>
      <c r="LPX16" s="52"/>
      <c r="LPY16" s="52"/>
      <c r="LPZ16" s="52"/>
      <c r="LQA16" s="52"/>
      <c r="LQB16" s="52"/>
      <c r="LQC16" s="52"/>
      <c r="LQD16" s="52"/>
      <c r="LQE16" s="52"/>
      <c r="LQF16" s="52"/>
      <c r="LQG16" s="52"/>
      <c r="LQH16" s="52"/>
      <c r="LQI16" s="52"/>
      <c r="LQJ16" s="52"/>
      <c r="LQK16" s="52"/>
      <c r="LQL16" s="52"/>
      <c r="LQM16" s="52"/>
      <c r="LQN16" s="52"/>
      <c r="LQO16" s="52"/>
      <c r="LQP16" s="52"/>
      <c r="LQQ16" s="52"/>
      <c r="LQR16" s="52"/>
      <c r="LQS16" s="52"/>
      <c r="LQT16" s="52"/>
      <c r="LQU16" s="52"/>
      <c r="LQV16" s="52"/>
      <c r="LQW16" s="52"/>
      <c r="LQX16" s="52"/>
      <c r="LQY16" s="52"/>
      <c r="LQZ16" s="52"/>
      <c r="LRA16" s="52"/>
      <c r="LRB16" s="52"/>
      <c r="LRC16" s="52"/>
      <c r="LRD16" s="52"/>
      <c r="LRE16" s="52"/>
      <c r="LRF16" s="52"/>
      <c r="LRG16" s="52"/>
      <c r="LRH16" s="52"/>
      <c r="LRI16" s="52"/>
      <c r="LRJ16" s="52"/>
      <c r="LRK16" s="52"/>
      <c r="LRL16" s="52"/>
      <c r="LRM16" s="52"/>
      <c r="LRN16" s="52"/>
      <c r="LRO16" s="52"/>
      <c r="LRP16" s="52"/>
      <c r="LRQ16" s="52"/>
      <c r="LRR16" s="52"/>
      <c r="LRS16" s="52"/>
      <c r="LRT16" s="52"/>
      <c r="LRU16" s="52"/>
      <c r="LRV16" s="52"/>
      <c r="LRW16" s="52"/>
      <c r="LRX16" s="52"/>
      <c r="LRY16" s="52"/>
      <c r="LRZ16" s="52"/>
      <c r="LSA16" s="52"/>
      <c r="LSB16" s="52"/>
      <c r="LSC16" s="52"/>
      <c r="LSD16" s="52"/>
      <c r="LSE16" s="52"/>
      <c r="LSF16" s="52"/>
      <c r="LSG16" s="52"/>
      <c r="LSH16" s="52"/>
      <c r="LSI16" s="52"/>
      <c r="LSJ16" s="52"/>
      <c r="LSK16" s="52"/>
      <c r="LSL16" s="52"/>
      <c r="LSM16" s="52"/>
      <c r="LSN16" s="52"/>
      <c r="LSO16" s="52"/>
      <c r="LSP16" s="52"/>
      <c r="LSQ16" s="52"/>
      <c r="LSR16" s="52"/>
      <c r="LSS16" s="52"/>
      <c r="LST16" s="52"/>
      <c r="LSU16" s="52"/>
      <c r="LSV16" s="52"/>
      <c r="LSW16" s="52"/>
      <c r="LSX16" s="52"/>
      <c r="LSY16" s="52"/>
      <c r="LSZ16" s="52"/>
      <c r="LTA16" s="52"/>
      <c r="LTB16" s="52"/>
      <c r="LTC16" s="52"/>
      <c r="LTD16" s="52"/>
      <c r="LTE16" s="52"/>
      <c r="LTF16" s="52"/>
      <c r="LTG16" s="52"/>
      <c r="LTH16" s="52"/>
      <c r="LTI16" s="52"/>
      <c r="LTJ16" s="52"/>
      <c r="LTK16" s="52"/>
      <c r="LTL16" s="52"/>
      <c r="LTM16" s="52"/>
      <c r="LTN16" s="52"/>
      <c r="LTO16" s="52"/>
      <c r="LTP16" s="52"/>
      <c r="LTQ16" s="52"/>
      <c r="LTR16" s="52"/>
      <c r="LTS16" s="52"/>
      <c r="LTT16" s="52"/>
      <c r="LTU16" s="52"/>
      <c r="LTV16" s="52"/>
      <c r="LTW16" s="52"/>
      <c r="LTX16" s="52"/>
      <c r="LTY16" s="52"/>
      <c r="LTZ16" s="52"/>
      <c r="LUA16" s="52"/>
      <c r="LUB16" s="52"/>
      <c r="LUC16" s="52"/>
      <c r="LUD16" s="52"/>
      <c r="LUE16" s="52"/>
      <c r="LUF16" s="52"/>
      <c r="LUG16" s="52"/>
      <c r="LUH16" s="52"/>
      <c r="LUI16" s="52"/>
      <c r="LUJ16" s="52"/>
      <c r="LUK16" s="52"/>
      <c r="LUL16" s="52"/>
      <c r="LUM16" s="52"/>
      <c r="LUN16" s="52"/>
      <c r="LUO16" s="52"/>
      <c r="LUP16" s="52"/>
      <c r="LUQ16" s="52"/>
      <c r="LUR16" s="52"/>
      <c r="LUS16" s="52"/>
      <c r="LUT16" s="52"/>
      <c r="LUU16" s="52"/>
      <c r="LUV16" s="52"/>
      <c r="LUW16" s="52"/>
      <c r="LUX16" s="52"/>
      <c r="LUY16" s="52"/>
      <c r="LUZ16" s="52"/>
      <c r="LVA16" s="52"/>
      <c r="LVB16" s="52"/>
      <c r="LVC16" s="52"/>
      <c r="LVD16" s="52"/>
      <c r="LVE16" s="52"/>
      <c r="LVF16" s="52"/>
      <c r="LVG16" s="52"/>
      <c r="LVH16" s="52"/>
      <c r="LVI16" s="52"/>
      <c r="LVJ16" s="52"/>
      <c r="LVK16" s="52"/>
      <c r="LVL16" s="52"/>
      <c r="LVM16" s="52"/>
      <c r="LVN16" s="52"/>
      <c r="LVO16" s="52"/>
      <c r="LVP16" s="52"/>
      <c r="LVQ16" s="52"/>
      <c r="LVR16" s="52"/>
      <c r="LVS16" s="52"/>
      <c r="LVT16" s="52"/>
      <c r="LVU16" s="52"/>
      <c r="LVV16" s="52"/>
      <c r="LVW16" s="52"/>
      <c r="LVX16" s="52"/>
      <c r="LVY16" s="52"/>
      <c r="LVZ16" s="52"/>
      <c r="LWA16" s="52"/>
      <c r="LWB16" s="52"/>
      <c r="LWC16" s="52"/>
      <c r="LWD16" s="52"/>
      <c r="LWE16" s="52"/>
      <c r="LWF16" s="52"/>
      <c r="LWG16" s="52"/>
      <c r="LWH16" s="52"/>
      <c r="LWI16" s="52"/>
      <c r="LWJ16" s="52"/>
      <c r="LWK16" s="52"/>
      <c r="LWL16" s="52"/>
      <c r="LWM16" s="52"/>
      <c r="LWN16" s="52"/>
      <c r="LWO16" s="52"/>
      <c r="LWP16" s="52"/>
      <c r="LWQ16" s="52"/>
      <c r="LWR16" s="52"/>
      <c r="LWS16" s="52"/>
      <c r="LWT16" s="52"/>
      <c r="LWU16" s="52"/>
      <c r="LWV16" s="52"/>
      <c r="LWW16" s="52"/>
      <c r="LWX16" s="52"/>
      <c r="LWY16" s="52"/>
      <c r="LWZ16" s="52"/>
      <c r="LXA16" s="52"/>
      <c r="LXB16" s="52"/>
      <c r="LXC16" s="52"/>
      <c r="LXD16" s="52"/>
      <c r="LXE16" s="52"/>
      <c r="LXF16" s="52"/>
      <c r="LXG16" s="52"/>
      <c r="LXH16" s="52"/>
      <c r="LXI16" s="52"/>
      <c r="LXJ16" s="52"/>
      <c r="LXK16" s="52"/>
      <c r="LXL16" s="52"/>
      <c r="LXM16" s="52"/>
      <c r="LXN16" s="52"/>
      <c r="LXO16" s="52"/>
      <c r="LXP16" s="52"/>
      <c r="LXQ16" s="52"/>
      <c r="LXR16" s="52"/>
      <c r="LXS16" s="52"/>
      <c r="LXT16" s="52"/>
      <c r="LXU16" s="52"/>
      <c r="LXV16" s="52"/>
      <c r="LXW16" s="52"/>
      <c r="LXX16" s="52"/>
      <c r="LXY16" s="52"/>
      <c r="LXZ16" s="52"/>
      <c r="LYA16" s="52"/>
      <c r="LYB16" s="52"/>
      <c r="LYC16" s="52"/>
      <c r="LYD16" s="52"/>
      <c r="LYE16" s="52"/>
      <c r="LYF16" s="52"/>
      <c r="LYG16" s="52"/>
      <c r="LYH16" s="52"/>
      <c r="LYI16" s="52"/>
      <c r="LYJ16" s="52"/>
      <c r="LYK16" s="52"/>
      <c r="LYL16" s="52"/>
      <c r="LYM16" s="52"/>
      <c r="LYN16" s="52"/>
      <c r="LYO16" s="52"/>
      <c r="LYP16" s="52"/>
      <c r="LYQ16" s="52"/>
      <c r="LYR16" s="52"/>
      <c r="LYS16" s="52"/>
      <c r="LYT16" s="52"/>
      <c r="LYU16" s="52"/>
      <c r="LYV16" s="52"/>
      <c r="LYW16" s="52"/>
      <c r="LYX16" s="52"/>
      <c r="LYY16" s="52"/>
      <c r="LYZ16" s="52"/>
      <c r="LZA16" s="52"/>
      <c r="LZB16" s="52"/>
      <c r="LZC16" s="52"/>
      <c r="LZD16" s="52"/>
      <c r="LZE16" s="52"/>
      <c r="LZF16" s="52"/>
      <c r="LZG16" s="52"/>
      <c r="LZH16" s="52"/>
      <c r="LZI16" s="52"/>
      <c r="LZJ16" s="52"/>
      <c r="LZK16" s="52"/>
      <c r="LZL16" s="52"/>
      <c r="LZM16" s="52"/>
      <c r="LZN16" s="52"/>
      <c r="LZO16" s="52"/>
      <c r="LZP16" s="52"/>
      <c r="LZQ16" s="52"/>
      <c r="LZR16" s="52"/>
      <c r="LZS16" s="52"/>
      <c r="LZT16" s="52"/>
      <c r="LZU16" s="52"/>
      <c r="LZV16" s="52"/>
      <c r="LZW16" s="52"/>
      <c r="LZX16" s="52"/>
      <c r="LZY16" s="52"/>
      <c r="LZZ16" s="52"/>
      <c r="MAA16" s="52"/>
      <c r="MAB16" s="52"/>
      <c r="MAC16" s="52"/>
      <c r="MAD16" s="52"/>
      <c r="MAE16" s="52"/>
      <c r="MAF16" s="52"/>
      <c r="MAG16" s="52"/>
      <c r="MAH16" s="52"/>
      <c r="MAI16" s="52"/>
      <c r="MAJ16" s="52"/>
      <c r="MAK16" s="52"/>
      <c r="MAL16" s="52"/>
      <c r="MAM16" s="52"/>
      <c r="MAN16" s="52"/>
      <c r="MAO16" s="52"/>
      <c r="MAP16" s="52"/>
      <c r="MAQ16" s="52"/>
      <c r="MAR16" s="52"/>
      <c r="MAS16" s="52"/>
      <c r="MAT16" s="52"/>
      <c r="MAU16" s="52"/>
      <c r="MAV16" s="52"/>
      <c r="MAW16" s="52"/>
      <c r="MAX16" s="52"/>
      <c r="MAY16" s="52"/>
      <c r="MAZ16" s="52"/>
      <c r="MBA16" s="52"/>
      <c r="MBB16" s="52"/>
      <c r="MBC16" s="52"/>
      <c r="MBD16" s="52"/>
      <c r="MBE16" s="52"/>
      <c r="MBF16" s="52"/>
      <c r="MBG16" s="52"/>
      <c r="MBH16" s="52"/>
      <c r="MBI16" s="52"/>
      <c r="MBJ16" s="52"/>
      <c r="MBK16" s="52"/>
      <c r="MBL16" s="52"/>
      <c r="MBM16" s="52"/>
      <c r="MBN16" s="52"/>
      <c r="MBO16" s="52"/>
      <c r="MBP16" s="52"/>
      <c r="MBQ16" s="52"/>
      <c r="MBR16" s="52"/>
      <c r="MBS16" s="52"/>
      <c r="MBT16" s="52"/>
      <c r="MBU16" s="52"/>
      <c r="MBV16" s="52"/>
      <c r="MBW16" s="52"/>
      <c r="MBX16" s="52"/>
      <c r="MBY16" s="52"/>
      <c r="MBZ16" s="52"/>
      <c r="MCA16" s="52"/>
      <c r="MCB16" s="52"/>
      <c r="MCC16" s="52"/>
      <c r="MCD16" s="52"/>
      <c r="MCE16" s="52"/>
      <c r="MCF16" s="52"/>
      <c r="MCG16" s="52"/>
      <c r="MCH16" s="52"/>
      <c r="MCI16" s="52"/>
      <c r="MCJ16" s="52"/>
      <c r="MCK16" s="52"/>
      <c r="MCL16" s="52"/>
      <c r="MCM16" s="52"/>
      <c r="MCN16" s="52"/>
      <c r="MCO16" s="52"/>
      <c r="MCP16" s="52"/>
      <c r="MCQ16" s="52"/>
      <c r="MCR16" s="52"/>
      <c r="MCS16" s="52"/>
      <c r="MCT16" s="52"/>
      <c r="MCU16" s="52"/>
      <c r="MCV16" s="52"/>
      <c r="MCW16" s="52"/>
      <c r="MCX16" s="52"/>
      <c r="MCY16" s="52"/>
      <c r="MCZ16" s="52"/>
      <c r="MDA16" s="52"/>
      <c r="MDB16" s="52"/>
      <c r="MDC16" s="52"/>
      <c r="MDD16" s="52"/>
      <c r="MDE16" s="52"/>
      <c r="MDF16" s="52"/>
      <c r="MDG16" s="52"/>
      <c r="MDH16" s="52"/>
      <c r="MDI16" s="52"/>
      <c r="MDJ16" s="52"/>
      <c r="MDK16" s="52"/>
      <c r="MDL16" s="52"/>
      <c r="MDM16" s="52"/>
      <c r="MDN16" s="52"/>
      <c r="MDO16" s="52"/>
      <c r="MDP16" s="52"/>
      <c r="MDQ16" s="52"/>
      <c r="MDR16" s="52"/>
      <c r="MDS16" s="52"/>
      <c r="MDT16" s="52"/>
      <c r="MDU16" s="52"/>
      <c r="MDV16" s="52"/>
      <c r="MDW16" s="52"/>
      <c r="MDX16" s="52"/>
      <c r="MDY16" s="52"/>
      <c r="MDZ16" s="52"/>
      <c r="MEA16" s="52"/>
      <c r="MEB16" s="52"/>
      <c r="MEC16" s="52"/>
      <c r="MED16" s="52"/>
      <c r="MEE16" s="52"/>
      <c r="MEF16" s="52"/>
      <c r="MEG16" s="52"/>
      <c r="MEH16" s="52"/>
      <c r="MEI16" s="52"/>
      <c r="MEJ16" s="52"/>
      <c r="MEK16" s="52"/>
      <c r="MEL16" s="52"/>
      <c r="MEM16" s="52"/>
      <c r="MEN16" s="52"/>
      <c r="MEO16" s="52"/>
      <c r="MEP16" s="52"/>
      <c r="MEQ16" s="52"/>
      <c r="MER16" s="52"/>
      <c r="MES16" s="52"/>
      <c r="MET16" s="52"/>
      <c r="MEU16" s="52"/>
      <c r="MEV16" s="52"/>
      <c r="MEW16" s="52"/>
      <c r="MEX16" s="52"/>
      <c r="MEY16" s="52"/>
      <c r="MEZ16" s="52"/>
      <c r="MFA16" s="52"/>
      <c r="MFB16" s="52"/>
      <c r="MFC16" s="52"/>
      <c r="MFD16" s="52"/>
      <c r="MFE16" s="52"/>
      <c r="MFF16" s="52"/>
      <c r="MFG16" s="52"/>
      <c r="MFH16" s="52"/>
      <c r="MFI16" s="52"/>
      <c r="MFJ16" s="52"/>
      <c r="MFK16" s="52"/>
      <c r="MFL16" s="52"/>
      <c r="MFM16" s="52"/>
      <c r="MFN16" s="52"/>
      <c r="MFO16" s="52"/>
      <c r="MFP16" s="52"/>
      <c r="MFQ16" s="52"/>
      <c r="MFR16" s="52"/>
      <c r="MFS16" s="52"/>
      <c r="MFT16" s="52"/>
      <c r="MFU16" s="52"/>
      <c r="MFV16" s="52"/>
      <c r="MFW16" s="52"/>
      <c r="MFX16" s="52"/>
      <c r="MFY16" s="52"/>
      <c r="MFZ16" s="52"/>
      <c r="MGA16" s="52"/>
      <c r="MGB16" s="52"/>
      <c r="MGC16" s="52"/>
      <c r="MGD16" s="52"/>
      <c r="MGE16" s="52"/>
      <c r="MGF16" s="52"/>
      <c r="MGG16" s="52"/>
      <c r="MGH16" s="52"/>
      <c r="MGI16" s="52"/>
      <c r="MGJ16" s="52"/>
      <c r="MGK16" s="52"/>
      <c r="MGL16" s="52"/>
      <c r="MGM16" s="52"/>
      <c r="MGN16" s="52"/>
      <c r="MGO16" s="52"/>
      <c r="MGP16" s="52"/>
      <c r="MGQ16" s="52"/>
      <c r="MGR16" s="52"/>
      <c r="MGS16" s="52"/>
      <c r="MGT16" s="52"/>
      <c r="MGU16" s="52"/>
      <c r="MGV16" s="52"/>
      <c r="MGW16" s="52"/>
      <c r="MGX16" s="52"/>
      <c r="MGY16" s="52"/>
      <c r="MGZ16" s="52"/>
      <c r="MHA16" s="52"/>
      <c r="MHB16" s="52"/>
      <c r="MHC16" s="52"/>
      <c r="MHD16" s="52"/>
      <c r="MHE16" s="52"/>
      <c r="MHF16" s="52"/>
      <c r="MHG16" s="52"/>
      <c r="MHH16" s="52"/>
      <c r="MHI16" s="52"/>
      <c r="MHJ16" s="52"/>
      <c r="MHK16" s="52"/>
      <c r="MHL16" s="52"/>
      <c r="MHM16" s="52"/>
      <c r="MHN16" s="52"/>
      <c r="MHO16" s="52"/>
      <c r="MHP16" s="52"/>
      <c r="MHQ16" s="52"/>
      <c r="MHR16" s="52"/>
      <c r="MHS16" s="52"/>
      <c r="MHT16" s="52"/>
      <c r="MHU16" s="52"/>
      <c r="MHV16" s="52"/>
      <c r="MHW16" s="52"/>
      <c r="MHX16" s="52"/>
      <c r="MHY16" s="52"/>
      <c r="MHZ16" s="52"/>
      <c r="MIA16" s="52"/>
      <c r="MIB16" s="52"/>
      <c r="MIC16" s="52"/>
      <c r="MID16" s="52"/>
      <c r="MIE16" s="52"/>
      <c r="MIF16" s="52"/>
      <c r="MIG16" s="52"/>
      <c r="MIH16" s="52"/>
      <c r="MII16" s="52"/>
      <c r="MIJ16" s="52"/>
      <c r="MIK16" s="52"/>
      <c r="MIL16" s="52"/>
      <c r="MIM16" s="52"/>
      <c r="MIN16" s="52"/>
      <c r="MIO16" s="52"/>
      <c r="MIP16" s="52"/>
      <c r="MIQ16" s="52"/>
      <c r="MIR16" s="52"/>
      <c r="MIS16" s="52"/>
      <c r="MIT16" s="52"/>
      <c r="MIU16" s="52"/>
      <c r="MIV16" s="52"/>
      <c r="MIW16" s="52"/>
      <c r="MIX16" s="52"/>
      <c r="MIY16" s="52"/>
      <c r="MIZ16" s="52"/>
      <c r="MJA16" s="52"/>
      <c r="MJB16" s="52"/>
      <c r="MJC16" s="52"/>
      <c r="MJD16" s="52"/>
      <c r="MJE16" s="52"/>
      <c r="MJF16" s="52"/>
      <c r="MJG16" s="52"/>
      <c r="MJH16" s="52"/>
      <c r="MJI16" s="52"/>
      <c r="MJJ16" s="52"/>
      <c r="MJK16" s="52"/>
      <c r="MJL16" s="52"/>
      <c r="MJM16" s="52"/>
      <c r="MJN16" s="52"/>
      <c r="MJO16" s="52"/>
      <c r="MJP16" s="52"/>
      <c r="MJQ16" s="52"/>
      <c r="MJR16" s="52"/>
      <c r="MJS16" s="52"/>
      <c r="MJT16" s="52"/>
      <c r="MJU16" s="52"/>
      <c r="MJV16" s="52"/>
      <c r="MJW16" s="52"/>
      <c r="MJX16" s="52"/>
      <c r="MJY16" s="52"/>
      <c r="MJZ16" s="52"/>
      <c r="MKA16" s="52"/>
      <c r="MKB16" s="52"/>
      <c r="MKC16" s="52"/>
      <c r="MKD16" s="52"/>
      <c r="MKE16" s="52"/>
      <c r="MKF16" s="52"/>
      <c r="MKG16" s="52"/>
      <c r="MKH16" s="52"/>
      <c r="MKI16" s="52"/>
      <c r="MKJ16" s="52"/>
      <c r="MKK16" s="52"/>
      <c r="MKL16" s="52"/>
      <c r="MKM16" s="52"/>
      <c r="MKN16" s="52"/>
      <c r="MKO16" s="52"/>
      <c r="MKP16" s="52"/>
      <c r="MKQ16" s="52"/>
      <c r="MKR16" s="52"/>
      <c r="MKS16" s="52"/>
      <c r="MKT16" s="52"/>
      <c r="MKU16" s="52"/>
      <c r="MKV16" s="52"/>
      <c r="MKW16" s="52"/>
      <c r="MKX16" s="52"/>
      <c r="MKY16" s="52"/>
      <c r="MKZ16" s="52"/>
      <c r="MLA16" s="52"/>
      <c r="MLB16" s="52"/>
      <c r="MLC16" s="52"/>
      <c r="MLD16" s="52"/>
      <c r="MLE16" s="52"/>
      <c r="MLF16" s="52"/>
      <c r="MLG16" s="52"/>
      <c r="MLH16" s="52"/>
      <c r="MLI16" s="52"/>
      <c r="MLJ16" s="52"/>
      <c r="MLK16" s="52"/>
      <c r="MLL16" s="52"/>
      <c r="MLM16" s="52"/>
      <c r="MLN16" s="52"/>
      <c r="MLO16" s="52"/>
      <c r="MLP16" s="52"/>
      <c r="MLQ16" s="52"/>
      <c r="MLR16" s="52"/>
      <c r="MLS16" s="52"/>
      <c r="MLT16" s="52"/>
      <c r="MLU16" s="52"/>
      <c r="MLV16" s="52"/>
      <c r="MLW16" s="52"/>
      <c r="MLX16" s="52"/>
      <c r="MLY16" s="52"/>
      <c r="MLZ16" s="52"/>
      <c r="MMA16" s="52"/>
      <c r="MMB16" s="52"/>
      <c r="MMC16" s="52"/>
      <c r="MMD16" s="52"/>
      <c r="MME16" s="52"/>
      <c r="MMF16" s="52"/>
      <c r="MMG16" s="52"/>
      <c r="MMH16" s="52"/>
      <c r="MMI16" s="52"/>
      <c r="MMJ16" s="52"/>
      <c r="MMK16" s="52"/>
      <c r="MML16" s="52"/>
      <c r="MMM16" s="52"/>
      <c r="MMN16" s="52"/>
      <c r="MMO16" s="52"/>
      <c r="MMP16" s="52"/>
      <c r="MMQ16" s="52"/>
      <c r="MMR16" s="52"/>
      <c r="MMS16" s="52"/>
      <c r="MMT16" s="52"/>
      <c r="MMU16" s="52"/>
      <c r="MMV16" s="52"/>
      <c r="MMW16" s="52"/>
      <c r="MMX16" s="52"/>
      <c r="MMY16" s="52"/>
      <c r="MMZ16" s="52"/>
      <c r="MNA16" s="52"/>
      <c r="MNB16" s="52"/>
      <c r="MNC16" s="52"/>
      <c r="MND16" s="52"/>
      <c r="MNE16" s="52"/>
      <c r="MNF16" s="52"/>
      <c r="MNG16" s="52"/>
      <c r="MNH16" s="52"/>
      <c r="MNI16" s="52"/>
      <c r="MNJ16" s="52"/>
      <c r="MNK16" s="52"/>
      <c r="MNL16" s="52"/>
      <c r="MNM16" s="52"/>
      <c r="MNN16" s="52"/>
      <c r="MNO16" s="52"/>
      <c r="MNP16" s="52"/>
      <c r="MNQ16" s="52"/>
      <c r="MNR16" s="52"/>
      <c r="MNS16" s="52"/>
      <c r="MNT16" s="52"/>
      <c r="MNU16" s="52"/>
      <c r="MNV16" s="52"/>
      <c r="MNW16" s="52"/>
      <c r="MNX16" s="52"/>
      <c r="MNY16" s="52"/>
      <c r="MNZ16" s="52"/>
      <c r="MOA16" s="52"/>
      <c r="MOB16" s="52"/>
      <c r="MOC16" s="52"/>
      <c r="MOD16" s="52"/>
      <c r="MOE16" s="52"/>
      <c r="MOF16" s="52"/>
      <c r="MOG16" s="52"/>
      <c r="MOH16" s="52"/>
      <c r="MOI16" s="52"/>
      <c r="MOJ16" s="52"/>
      <c r="MOK16" s="52"/>
      <c r="MOL16" s="52"/>
      <c r="MOM16" s="52"/>
      <c r="MON16" s="52"/>
      <c r="MOO16" s="52"/>
      <c r="MOP16" s="52"/>
      <c r="MOQ16" s="52"/>
      <c r="MOR16" s="52"/>
      <c r="MOS16" s="52"/>
      <c r="MOT16" s="52"/>
      <c r="MOU16" s="52"/>
      <c r="MOV16" s="52"/>
      <c r="MOW16" s="52"/>
      <c r="MOX16" s="52"/>
      <c r="MOY16" s="52"/>
      <c r="MOZ16" s="52"/>
      <c r="MPA16" s="52"/>
      <c r="MPB16" s="52"/>
      <c r="MPC16" s="52"/>
      <c r="MPD16" s="52"/>
      <c r="MPE16" s="52"/>
      <c r="MPF16" s="52"/>
      <c r="MPG16" s="52"/>
      <c r="MPH16" s="52"/>
      <c r="MPI16" s="52"/>
      <c r="MPJ16" s="52"/>
      <c r="MPK16" s="52"/>
      <c r="MPL16" s="52"/>
      <c r="MPM16" s="52"/>
      <c r="MPN16" s="52"/>
      <c r="MPO16" s="52"/>
      <c r="MPP16" s="52"/>
      <c r="MPQ16" s="52"/>
      <c r="MPR16" s="52"/>
      <c r="MPS16" s="52"/>
      <c r="MPT16" s="52"/>
      <c r="MPU16" s="52"/>
      <c r="MPV16" s="52"/>
      <c r="MPW16" s="52"/>
      <c r="MPX16" s="52"/>
      <c r="MPY16" s="52"/>
      <c r="MPZ16" s="52"/>
      <c r="MQA16" s="52"/>
      <c r="MQB16" s="52"/>
      <c r="MQC16" s="52"/>
      <c r="MQD16" s="52"/>
      <c r="MQE16" s="52"/>
      <c r="MQF16" s="52"/>
      <c r="MQG16" s="52"/>
      <c r="MQH16" s="52"/>
      <c r="MQI16" s="52"/>
      <c r="MQJ16" s="52"/>
      <c r="MQK16" s="52"/>
      <c r="MQL16" s="52"/>
      <c r="MQM16" s="52"/>
      <c r="MQN16" s="52"/>
      <c r="MQO16" s="52"/>
      <c r="MQP16" s="52"/>
      <c r="MQQ16" s="52"/>
      <c r="MQR16" s="52"/>
      <c r="MQS16" s="52"/>
      <c r="MQT16" s="52"/>
      <c r="MQU16" s="52"/>
      <c r="MQV16" s="52"/>
      <c r="MQW16" s="52"/>
      <c r="MQX16" s="52"/>
      <c r="MQY16" s="52"/>
      <c r="MQZ16" s="52"/>
      <c r="MRA16" s="52"/>
      <c r="MRB16" s="52"/>
      <c r="MRC16" s="52"/>
      <c r="MRD16" s="52"/>
      <c r="MRE16" s="52"/>
      <c r="MRF16" s="52"/>
      <c r="MRG16" s="52"/>
      <c r="MRH16" s="52"/>
      <c r="MRI16" s="52"/>
      <c r="MRJ16" s="52"/>
      <c r="MRK16" s="52"/>
      <c r="MRL16" s="52"/>
      <c r="MRM16" s="52"/>
      <c r="MRN16" s="52"/>
      <c r="MRO16" s="52"/>
      <c r="MRP16" s="52"/>
      <c r="MRQ16" s="52"/>
      <c r="MRR16" s="52"/>
      <c r="MRS16" s="52"/>
      <c r="MRT16" s="52"/>
      <c r="MRU16" s="52"/>
      <c r="MRV16" s="52"/>
      <c r="MRW16" s="52"/>
      <c r="MRX16" s="52"/>
      <c r="MRY16" s="52"/>
      <c r="MRZ16" s="52"/>
      <c r="MSA16" s="52"/>
      <c r="MSB16" s="52"/>
      <c r="MSC16" s="52"/>
      <c r="MSD16" s="52"/>
      <c r="MSE16" s="52"/>
      <c r="MSF16" s="52"/>
      <c r="MSG16" s="52"/>
      <c r="MSH16" s="52"/>
      <c r="MSI16" s="52"/>
      <c r="MSJ16" s="52"/>
      <c r="MSK16" s="52"/>
      <c r="MSL16" s="52"/>
      <c r="MSM16" s="52"/>
      <c r="MSN16" s="52"/>
      <c r="MSO16" s="52"/>
      <c r="MSP16" s="52"/>
      <c r="MSQ16" s="52"/>
      <c r="MSR16" s="52"/>
      <c r="MSS16" s="52"/>
      <c r="MST16" s="52"/>
      <c r="MSU16" s="52"/>
      <c r="MSV16" s="52"/>
      <c r="MSW16" s="52"/>
      <c r="MSX16" s="52"/>
      <c r="MSY16" s="52"/>
      <c r="MSZ16" s="52"/>
      <c r="MTA16" s="52"/>
      <c r="MTB16" s="52"/>
      <c r="MTC16" s="52"/>
      <c r="MTD16" s="52"/>
      <c r="MTE16" s="52"/>
      <c r="MTF16" s="52"/>
      <c r="MTG16" s="52"/>
      <c r="MTH16" s="52"/>
      <c r="MTI16" s="52"/>
      <c r="MTJ16" s="52"/>
      <c r="MTK16" s="52"/>
      <c r="MTL16" s="52"/>
      <c r="MTM16" s="52"/>
      <c r="MTN16" s="52"/>
      <c r="MTO16" s="52"/>
      <c r="MTP16" s="52"/>
      <c r="MTQ16" s="52"/>
      <c r="MTR16" s="52"/>
      <c r="MTS16" s="52"/>
      <c r="MTT16" s="52"/>
      <c r="MTU16" s="52"/>
      <c r="MTV16" s="52"/>
      <c r="MTW16" s="52"/>
      <c r="MTX16" s="52"/>
      <c r="MTY16" s="52"/>
      <c r="MTZ16" s="52"/>
      <c r="MUA16" s="52"/>
      <c r="MUB16" s="52"/>
      <c r="MUC16" s="52"/>
      <c r="MUD16" s="52"/>
      <c r="MUE16" s="52"/>
      <c r="MUF16" s="52"/>
      <c r="MUG16" s="52"/>
      <c r="MUH16" s="52"/>
      <c r="MUI16" s="52"/>
      <c r="MUJ16" s="52"/>
      <c r="MUK16" s="52"/>
      <c r="MUL16" s="52"/>
      <c r="MUM16" s="52"/>
      <c r="MUN16" s="52"/>
      <c r="MUO16" s="52"/>
      <c r="MUP16" s="52"/>
      <c r="MUQ16" s="52"/>
      <c r="MUR16" s="52"/>
      <c r="MUS16" s="52"/>
      <c r="MUT16" s="52"/>
      <c r="MUU16" s="52"/>
      <c r="MUV16" s="52"/>
      <c r="MUW16" s="52"/>
      <c r="MUX16" s="52"/>
      <c r="MUY16" s="52"/>
      <c r="MUZ16" s="52"/>
      <c r="MVA16" s="52"/>
      <c r="MVB16" s="52"/>
      <c r="MVC16" s="52"/>
      <c r="MVD16" s="52"/>
      <c r="MVE16" s="52"/>
      <c r="MVF16" s="52"/>
      <c r="MVG16" s="52"/>
      <c r="MVH16" s="52"/>
      <c r="MVI16" s="52"/>
      <c r="MVJ16" s="52"/>
      <c r="MVK16" s="52"/>
      <c r="MVL16" s="52"/>
      <c r="MVM16" s="52"/>
      <c r="MVN16" s="52"/>
      <c r="MVO16" s="52"/>
      <c r="MVP16" s="52"/>
      <c r="MVQ16" s="52"/>
      <c r="MVR16" s="52"/>
      <c r="MVS16" s="52"/>
      <c r="MVT16" s="52"/>
      <c r="MVU16" s="52"/>
      <c r="MVV16" s="52"/>
      <c r="MVW16" s="52"/>
      <c r="MVX16" s="52"/>
      <c r="MVY16" s="52"/>
      <c r="MVZ16" s="52"/>
      <c r="MWA16" s="52"/>
      <c r="MWB16" s="52"/>
      <c r="MWC16" s="52"/>
      <c r="MWD16" s="52"/>
      <c r="MWE16" s="52"/>
      <c r="MWF16" s="52"/>
      <c r="MWG16" s="52"/>
      <c r="MWH16" s="52"/>
      <c r="MWI16" s="52"/>
      <c r="MWJ16" s="52"/>
      <c r="MWK16" s="52"/>
      <c r="MWL16" s="52"/>
      <c r="MWM16" s="52"/>
      <c r="MWN16" s="52"/>
      <c r="MWO16" s="52"/>
      <c r="MWP16" s="52"/>
      <c r="MWQ16" s="52"/>
      <c r="MWR16" s="52"/>
      <c r="MWS16" s="52"/>
      <c r="MWT16" s="52"/>
      <c r="MWU16" s="52"/>
      <c r="MWV16" s="52"/>
      <c r="MWW16" s="52"/>
      <c r="MWX16" s="52"/>
      <c r="MWY16" s="52"/>
      <c r="MWZ16" s="52"/>
      <c r="MXA16" s="52"/>
      <c r="MXB16" s="52"/>
      <c r="MXC16" s="52"/>
      <c r="MXD16" s="52"/>
      <c r="MXE16" s="52"/>
      <c r="MXF16" s="52"/>
      <c r="MXG16" s="52"/>
      <c r="MXH16" s="52"/>
      <c r="MXI16" s="52"/>
      <c r="MXJ16" s="52"/>
      <c r="MXK16" s="52"/>
      <c r="MXL16" s="52"/>
      <c r="MXM16" s="52"/>
      <c r="MXN16" s="52"/>
      <c r="MXO16" s="52"/>
      <c r="MXP16" s="52"/>
      <c r="MXQ16" s="52"/>
      <c r="MXR16" s="52"/>
      <c r="MXS16" s="52"/>
      <c r="MXT16" s="52"/>
      <c r="MXU16" s="52"/>
      <c r="MXV16" s="52"/>
      <c r="MXW16" s="52"/>
      <c r="MXX16" s="52"/>
      <c r="MXY16" s="52"/>
      <c r="MXZ16" s="52"/>
      <c r="MYA16" s="52"/>
      <c r="MYB16" s="52"/>
      <c r="MYC16" s="52"/>
      <c r="MYD16" s="52"/>
      <c r="MYE16" s="52"/>
      <c r="MYF16" s="52"/>
      <c r="MYG16" s="52"/>
      <c r="MYH16" s="52"/>
      <c r="MYI16" s="52"/>
      <c r="MYJ16" s="52"/>
      <c r="MYK16" s="52"/>
      <c r="MYL16" s="52"/>
      <c r="MYM16" s="52"/>
      <c r="MYN16" s="52"/>
      <c r="MYO16" s="52"/>
      <c r="MYP16" s="52"/>
      <c r="MYQ16" s="52"/>
      <c r="MYR16" s="52"/>
      <c r="MYS16" s="52"/>
      <c r="MYT16" s="52"/>
      <c r="MYU16" s="52"/>
      <c r="MYV16" s="52"/>
      <c r="MYW16" s="52"/>
      <c r="MYX16" s="52"/>
      <c r="MYY16" s="52"/>
      <c r="MYZ16" s="52"/>
      <c r="MZA16" s="52"/>
      <c r="MZB16" s="52"/>
      <c r="MZC16" s="52"/>
      <c r="MZD16" s="52"/>
      <c r="MZE16" s="52"/>
      <c r="MZF16" s="52"/>
      <c r="MZG16" s="52"/>
      <c r="MZH16" s="52"/>
      <c r="MZI16" s="52"/>
      <c r="MZJ16" s="52"/>
      <c r="MZK16" s="52"/>
      <c r="MZL16" s="52"/>
      <c r="MZM16" s="52"/>
      <c r="MZN16" s="52"/>
      <c r="MZO16" s="52"/>
      <c r="MZP16" s="52"/>
      <c r="MZQ16" s="52"/>
      <c r="MZR16" s="52"/>
      <c r="MZS16" s="52"/>
      <c r="MZT16" s="52"/>
      <c r="MZU16" s="52"/>
      <c r="MZV16" s="52"/>
      <c r="MZW16" s="52"/>
      <c r="MZX16" s="52"/>
      <c r="MZY16" s="52"/>
      <c r="MZZ16" s="52"/>
      <c r="NAA16" s="52"/>
      <c r="NAB16" s="52"/>
      <c r="NAC16" s="52"/>
      <c r="NAD16" s="52"/>
      <c r="NAE16" s="52"/>
      <c r="NAF16" s="52"/>
      <c r="NAG16" s="52"/>
      <c r="NAH16" s="52"/>
      <c r="NAI16" s="52"/>
      <c r="NAJ16" s="52"/>
      <c r="NAK16" s="52"/>
      <c r="NAL16" s="52"/>
      <c r="NAM16" s="52"/>
      <c r="NAN16" s="52"/>
      <c r="NAO16" s="52"/>
      <c r="NAP16" s="52"/>
      <c r="NAQ16" s="52"/>
      <c r="NAR16" s="52"/>
      <c r="NAS16" s="52"/>
      <c r="NAT16" s="52"/>
      <c r="NAU16" s="52"/>
      <c r="NAV16" s="52"/>
      <c r="NAW16" s="52"/>
      <c r="NAX16" s="52"/>
      <c r="NAY16" s="52"/>
      <c r="NAZ16" s="52"/>
      <c r="NBA16" s="52"/>
      <c r="NBB16" s="52"/>
      <c r="NBC16" s="52"/>
      <c r="NBD16" s="52"/>
      <c r="NBE16" s="52"/>
      <c r="NBF16" s="52"/>
      <c r="NBG16" s="52"/>
      <c r="NBH16" s="52"/>
      <c r="NBI16" s="52"/>
      <c r="NBJ16" s="52"/>
      <c r="NBK16" s="52"/>
      <c r="NBL16" s="52"/>
      <c r="NBM16" s="52"/>
      <c r="NBN16" s="52"/>
      <c r="NBO16" s="52"/>
      <c r="NBP16" s="52"/>
      <c r="NBQ16" s="52"/>
      <c r="NBR16" s="52"/>
      <c r="NBS16" s="52"/>
      <c r="NBT16" s="52"/>
      <c r="NBU16" s="52"/>
      <c r="NBV16" s="52"/>
      <c r="NBW16" s="52"/>
      <c r="NBX16" s="52"/>
      <c r="NBY16" s="52"/>
      <c r="NBZ16" s="52"/>
      <c r="NCA16" s="52"/>
      <c r="NCB16" s="52"/>
      <c r="NCC16" s="52"/>
      <c r="NCD16" s="52"/>
      <c r="NCE16" s="52"/>
      <c r="NCF16" s="52"/>
      <c r="NCG16" s="52"/>
      <c r="NCH16" s="52"/>
      <c r="NCI16" s="52"/>
      <c r="NCJ16" s="52"/>
      <c r="NCK16" s="52"/>
      <c r="NCL16" s="52"/>
      <c r="NCM16" s="52"/>
      <c r="NCN16" s="52"/>
      <c r="NCO16" s="52"/>
      <c r="NCP16" s="52"/>
      <c r="NCQ16" s="52"/>
      <c r="NCR16" s="52"/>
      <c r="NCS16" s="52"/>
      <c r="NCT16" s="52"/>
      <c r="NCU16" s="52"/>
      <c r="NCV16" s="52"/>
      <c r="NCW16" s="52"/>
      <c r="NCX16" s="52"/>
      <c r="NCY16" s="52"/>
      <c r="NCZ16" s="52"/>
      <c r="NDA16" s="52"/>
      <c r="NDB16" s="52"/>
      <c r="NDC16" s="52"/>
      <c r="NDD16" s="52"/>
      <c r="NDE16" s="52"/>
      <c r="NDF16" s="52"/>
      <c r="NDG16" s="52"/>
      <c r="NDH16" s="52"/>
      <c r="NDI16" s="52"/>
      <c r="NDJ16" s="52"/>
      <c r="NDK16" s="52"/>
      <c r="NDL16" s="52"/>
      <c r="NDM16" s="52"/>
      <c r="NDN16" s="52"/>
      <c r="NDO16" s="52"/>
      <c r="NDP16" s="52"/>
      <c r="NDQ16" s="52"/>
      <c r="NDR16" s="52"/>
      <c r="NDS16" s="52"/>
      <c r="NDT16" s="52"/>
      <c r="NDU16" s="52"/>
      <c r="NDV16" s="52"/>
      <c r="NDW16" s="52"/>
      <c r="NDX16" s="52"/>
      <c r="NDY16" s="52"/>
      <c r="NDZ16" s="52"/>
      <c r="NEA16" s="52"/>
      <c r="NEB16" s="52"/>
      <c r="NEC16" s="52"/>
      <c r="NED16" s="52"/>
      <c r="NEE16" s="52"/>
      <c r="NEF16" s="52"/>
      <c r="NEG16" s="52"/>
      <c r="NEH16" s="52"/>
      <c r="NEI16" s="52"/>
      <c r="NEJ16" s="52"/>
      <c r="NEK16" s="52"/>
      <c r="NEL16" s="52"/>
      <c r="NEM16" s="52"/>
      <c r="NEN16" s="52"/>
      <c r="NEO16" s="52"/>
      <c r="NEP16" s="52"/>
      <c r="NEQ16" s="52"/>
      <c r="NER16" s="52"/>
      <c r="NES16" s="52"/>
      <c r="NET16" s="52"/>
      <c r="NEU16" s="52"/>
      <c r="NEV16" s="52"/>
      <c r="NEW16" s="52"/>
      <c r="NEX16" s="52"/>
      <c r="NEY16" s="52"/>
      <c r="NEZ16" s="52"/>
      <c r="NFA16" s="52"/>
      <c r="NFB16" s="52"/>
      <c r="NFC16" s="52"/>
      <c r="NFD16" s="52"/>
      <c r="NFE16" s="52"/>
      <c r="NFF16" s="52"/>
      <c r="NFG16" s="52"/>
      <c r="NFH16" s="52"/>
      <c r="NFI16" s="52"/>
      <c r="NFJ16" s="52"/>
      <c r="NFK16" s="52"/>
      <c r="NFL16" s="52"/>
      <c r="NFM16" s="52"/>
      <c r="NFN16" s="52"/>
      <c r="NFO16" s="52"/>
      <c r="NFP16" s="52"/>
      <c r="NFQ16" s="52"/>
      <c r="NFR16" s="52"/>
      <c r="NFS16" s="52"/>
      <c r="NFT16" s="52"/>
      <c r="NFU16" s="52"/>
      <c r="NFV16" s="52"/>
      <c r="NFW16" s="52"/>
      <c r="NFX16" s="52"/>
      <c r="NFY16" s="52"/>
      <c r="NFZ16" s="52"/>
      <c r="NGA16" s="52"/>
      <c r="NGB16" s="52"/>
      <c r="NGC16" s="52"/>
      <c r="NGD16" s="52"/>
      <c r="NGE16" s="52"/>
      <c r="NGF16" s="52"/>
      <c r="NGG16" s="52"/>
      <c r="NGH16" s="52"/>
      <c r="NGI16" s="52"/>
      <c r="NGJ16" s="52"/>
      <c r="NGK16" s="52"/>
      <c r="NGL16" s="52"/>
      <c r="NGM16" s="52"/>
      <c r="NGN16" s="52"/>
      <c r="NGO16" s="52"/>
      <c r="NGP16" s="52"/>
      <c r="NGQ16" s="52"/>
      <c r="NGR16" s="52"/>
      <c r="NGS16" s="52"/>
      <c r="NGT16" s="52"/>
      <c r="NGU16" s="52"/>
      <c r="NGV16" s="52"/>
      <c r="NGW16" s="52"/>
      <c r="NGX16" s="52"/>
      <c r="NGY16" s="52"/>
      <c r="NGZ16" s="52"/>
      <c r="NHA16" s="52"/>
      <c r="NHB16" s="52"/>
      <c r="NHC16" s="52"/>
      <c r="NHD16" s="52"/>
      <c r="NHE16" s="52"/>
      <c r="NHF16" s="52"/>
      <c r="NHG16" s="52"/>
      <c r="NHH16" s="52"/>
      <c r="NHI16" s="52"/>
      <c r="NHJ16" s="52"/>
      <c r="NHK16" s="52"/>
      <c r="NHL16" s="52"/>
      <c r="NHM16" s="52"/>
      <c r="NHN16" s="52"/>
      <c r="NHO16" s="52"/>
      <c r="NHP16" s="52"/>
      <c r="NHQ16" s="52"/>
      <c r="NHR16" s="52"/>
      <c r="NHS16" s="52"/>
      <c r="NHT16" s="52"/>
      <c r="NHU16" s="52"/>
      <c r="NHV16" s="52"/>
      <c r="NHW16" s="52"/>
      <c r="NHX16" s="52"/>
      <c r="NHY16" s="52"/>
      <c r="NHZ16" s="52"/>
      <c r="NIA16" s="52"/>
      <c r="NIB16" s="52"/>
      <c r="NIC16" s="52"/>
      <c r="NID16" s="52"/>
      <c r="NIE16" s="52"/>
      <c r="NIF16" s="52"/>
      <c r="NIG16" s="52"/>
      <c r="NIH16" s="52"/>
      <c r="NII16" s="52"/>
      <c r="NIJ16" s="52"/>
      <c r="NIK16" s="52"/>
      <c r="NIL16" s="52"/>
      <c r="NIM16" s="52"/>
      <c r="NIN16" s="52"/>
      <c r="NIO16" s="52"/>
      <c r="NIP16" s="52"/>
      <c r="NIQ16" s="52"/>
      <c r="NIR16" s="52"/>
      <c r="NIS16" s="52"/>
      <c r="NIT16" s="52"/>
      <c r="NIU16" s="52"/>
      <c r="NIV16" s="52"/>
      <c r="NIW16" s="52"/>
      <c r="NIX16" s="52"/>
      <c r="NIY16" s="52"/>
      <c r="NIZ16" s="52"/>
      <c r="NJA16" s="52"/>
      <c r="NJB16" s="52"/>
      <c r="NJC16" s="52"/>
      <c r="NJD16" s="52"/>
      <c r="NJE16" s="52"/>
      <c r="NJF16" s="52"/>
      <c r="NJG16" s="52"/>
      <c r="NJH16" s="52"/>
      <c r="NJI16" s="52"/>
      <c r="NJJ16" s="52"/>
      <c r="NJK16" s="52"/>
      <c r="NJL16" s="52"/>
      <c r="NJM16" s="52"/>
      <c r="NJN16" s="52"/>
      <c r="NJO16" s="52"/>
      <c r="NJP16" s="52"/>
      <c r="NJQ16" s="52"/>
      <c r="NJR16" s="52"/>
      <c r="NJS16" s="52"/>
      <c r="NJT16" s="52"/>
      <c r="NJU16" s="52"/>
      <c r="NJV16" s="52"/>
      <c r="NJW16" s="52"/>
      <c r="NJX16" s="52"/>
      <c r="NJY16" s="52"/>
      <c r="NJZ16" s="52"/>
      <c r="NKA16" s="52"/>
      <c r="NKB16" s="52"/>
      <c r="NKC16" s="52"/>
      <c r="NKD16" s="52"/>
      <c r="NKE16" s="52"/>
      <c r="NKF16" s="52"/>
      <c r="NKG16" s="52"/>
      <c r="NKH16" s="52"/>
      <c r="NKI16" s="52"/>
      <c r="NKJ16" s="52"/>
      <c r="NKK16" s="52"/>
      <c r="NKL16" s="52"/>
      <c r="NKM16" s="52"/>
      <c r="NKN16" s="52"/>
      <c r="NKO16" s="52"/>
      <c r="NKP16" s="52"/>
      <c r="NKQ16" s="52"/>
      <c r="NKR16" s="52"/>
      <c r="NKS16" s="52"/>
      <c r="NKT16" s="52"/>
      <c r="NKU16" s="52"/>
      <c r="NKV16" s="52"/>
      <c r="NKW16" s="52"/>
      <c r="NKX16" s="52"/>
      <c r="NKY16" s="52"/>
      <c r="NKZ16" s="52"/>
      <c r="NLA16" s="52"/>
      <c r="NLB16" s="52"/>
      <c r="NLC16" s="52"/>
      <c r="NLD16" s="52"/>
      <c r="NLE16" s="52"/>
      <c r="NLF16" s="52"/>
      <c r="NLG16" s="52"/>
      <c r="NLH16" s="52"/>
      <c r="NLI16" s="52"/>
      <c r="NLJ16" s="52"/>
      <c r="NLK16" s="52"/>
      <c r="NLL16" s="52"/>
      <c r="NLM16" s="52"/>
      <c r="NLN16" s="52"/>
      <c r="NLO16" s="52"/>
      <c r="NLP16" s="52"/>
      <c r="NLQ16" s="52"/>
      <c r="NLR16" s="52"/>
      <c r="NLS16" s="52"/>
      <c r="NLT16" s="52"/>
      <c r="NLU16" s="52"/>
      <c r="NLV16" s="52"/>
      <c r="NLW16" s="52"/>
      <c r="NLX16" s="52"/>
      <c r="NLY16" s="52"/>
      <c r="NLZ16" s="52"/>
      <c r="NMA16" s="52"/>
      <c r="NMB16" s="52"/>
      <c r="NMC16" s="52"/>
      <c r="NMD16" s="52"/>
      <c r="NME16" s="52"/>
      <c r="NMF16" s="52"/>
      <c r="NMG16" s="52"/>
      <c r="NMH16" s="52"/>
      <c r="NMI16" s="52"/>
      <c r="NMJ16" s="52"/>
      <c r="NMK16" s="52"/>
      <c r="NML16" s="52"/>
      <c r="NMM16" s="52"/>
      <c r="NMN16" s="52"/>
      <c r="NMO16" s="52"/>
      <c r="NMP16" s="52"/>
      <c r="NMQ16" s="52"/>
      <c r="NMR16" s="52"/>
      <c r="NMS16" s="52"/>
      <c r="NMT16" s="52"/>
      <c r="NMU16" s="52"/>
      <c r="NMV16" s="52"/>
      <c r="NMW16" s="52"/>
      <c r="NMX16" s="52"/>
      <c r="NMY16" s="52"/>
      <c r="NMZ16" s="52"/>
      <c r="NNA16" s="52"/>
      <c r="NNB16" s="52"/>
      <c r="NNC16" s="52"/>
      <c r="NND16" s="52"/>
      <c r="NNE16" s="52"/>
      <c r="NNF16" s="52"/>
      <c r="NNG16" s="52"/>
      <c r="NNH16" s="52"/>
      <c r="NNI16" s="52"/>
      <c r="NNJ16" s="52"/>
      <c r="NNK16" s="52"/>
      <c r="NNL16" s="52"/>
      <c r="NNM16" s="52"/>
      <c r="NNN16" s="52"/>
      <c r="NNO16" s="52"/>
      <c r="NNP16" s="52"/>
      <c r="NNQ16" s="52"/>
      <c r="NNR16" s="52"/>
      <c r="NNS16" s="52"/>
      <c r="NNT16" s="52"/>
      <c r="NNU16" s="52"/>
      <c r="NNV16" s="52"/>
      <c r="NNW16" s="52"/>
      <c r="NNX16" s="52"/>
      <c r="NNY16" s="52"/>
      <c r="NNZ16" s="52"/>
      <c r="NOA16" s="52"/>
      <c r="NOB16" s="52"/>
      <c r="NOC16" s="52"/>
      <c r="NOD16" s="52"/>
      <c r="NOE16" s="52"/>
      <c r="NOF16" s="52"/>
      <c r="NOG16" s="52"/>
      <c r="NOH16" s="52"/>
      <c r="NOI16" s="52"/>
      <c r="NOJ16" s="52"/>
      <c r="NOK16" s="52"/>
      <c r="NOL16" s="52"/>
      <c r="NOM16" s="52"/>
      <c r="NON16" s="52"/>
      <c r="NOO16" s="52"/>
      <c r="NOP16" s="52"/>
      <c r="NOQ16" s="52"/>
      <c r="NOR16" s="52"/>
      <c r="NOS16" s="52"/>
      <c r="NOT16" s="52"/>
      <c r="NOU16" s="52"/>
      <c r="NOV16" s="52"/>
      <c r="NOW16" s="52"/>
      <c r="NOX16" s="52"/>
      <c r="NOY16" s="52"/>
      <c r="NOZ16" s="52"/>
      <c r="NPA16" s="52"/>
      <c r="NPB16" s="52"/>
      <c r="NPC16" s="52"/>
      <c r="NPD16" s="52"/>
      <c r="NPE16" s="52"/>
      <c r="NPF16" s="52"/>
      <c r="NPG16" s="52"/>
      <c r="NPH16" s="52"/>
      <c r="NPI16" s="52"/>
      <c r="NPJ16" s="52"/>
      <c r="NPK16" s="52"/>
      <c r="NPL16" s="52"/>
      <c r="NPM16" s="52"/>
      <c r="NPN16" s="52"/>
      <c r="NPO16" s="52"/>
      <c r="NPP16" s="52"/>
      <c r="NPQ16" s="52"/>
      <c r="NPR16" s="52"/>
      <c r="NPS16" s="52"/>
      <c r="NPT16" s="52"/>
      <c r="NPU16" s="52"/>
      <c r="NPV16" s="52"/>
      <c r="NPW16" s="52"/>
      <c r="NPX16" s="52"/>
      <c r="NPY16" s="52"/>
      <c r="NPZ16" s="52"/>
      <c r="NQA16" s="52"/>
      <c r="NQB16" s="52"/>
      <c r="NQC16" s="52"/>
      <c r="NQD16" s="52"/>
      <c r="NQE16" s="52"/>
      <c r="NQF16" s="52"/>
      <c r="NQG16" s="52"/>
      <c r="NQH16" s="52"/>
      <c r="NQI16" s="52"/>
      <c r="NQJ16" s="52"/>
      <c r="NQK16" s="52"/>
      <c r="NQL16" s="52"/>
      <c r="NQM16" s="52"/>
      <c r="NQN16" s="52"/>
      <c r="NQO16" s="52"/>
      <c r="NQP16" s="52"/>
      <c r="NQQ16" s="52"/>
      <c r="NQR16" s="52"/>
      <c r="NQS16" s="52"/>
      <c r="NQT16" s="52"/>
      <c r="NQU16" s="52"/>
      <c r="NQV16" s="52"/>
      <c r="NQW16" s="52"/>
      <c r="NQX16" s="52"/>
      <c r="NQY16" s="52"/>
      <c r="NQZ16" s="52"/>
      <c r="NRA16" s="52"/>
      <c r="NRB16" s="52"/>
      <c r="NRC16" s="52"/>
      <c r="NRD16" s="52"/>
      <c r="NRE16" s="52"/>
      <c r="NRF16" s="52"/>
      <c r="NRG16" s="52"/>
      <c r="NRH16" s="52"/>
      <c r="NRI16" s="52"/>
      <c r="NRJ16" s="52"/>
      <c r="NRK16" s="52"/>
      <c r="NRL16" s="52"/>
      <c r="NRM16" s="52"/>
      <c r="NRN16" s="52"/>
      <c r="NRO16" s="52"/>
      <c r="NRP16" s="52"/>
      <c r="NRQ16" s="52"/>
      <c r="NRR16" s="52"/>
      <c r="NRS16" s="52"/>
      <c r="NRT16" s="52"/>
      <c r="NRU16" s="52"/>
      <c r="NRV16" s="52"/>
      <c r="NRW16" s="52"/>
      <c r="NRX16" s="52"/>
      <c r="NRY16" s="52"/>
      <c r="NRZ16" s="52"/>
      <c r="NSA16" s="52"/>
      <c r="NSB16" s="52"/>
      <c r="NSC16" s="52"/>
      <c r="NSD16" s="52"/>
      <c r="NSE16" s="52"/>
      <c r="NSF16" s="52"/>
      <c r="NSG16" s="52"/>
      <c r="NSH16" s="52"/>
      <c r="NSI16" s="52"/>
      <c r="NSJ16" s="52"/>
      <c r="NSK16" s="52"/>
      <c r="NSL16" s="52"/>
      <c r="NSM16" s="52"/>
      <c r="NSN16" s="52"/>
      <c r="NSO16" s="52"/>
      <c r="NSP16" s="52"/>
      <c r="NSQ16" s="52"/>
      <c r="NSR16" s="52"/>
      <c r="NSS16" s="52"/>
      <c r="NST16" s="52"/>
      <c r="NSU16" s="52"/>
      <c r="NSV16" s="52"/>
      <c r="NSW16" s="52"/>
      <c r="NSX16" s="52"/>
      <c r="NSY16" s="52"/>
      <c r="NSZ16" s="52"/>
      <c r="NTA16" s="52"/>
      <c r="NTB16" s="52"/>
      <c r="NTC16" s="52"/>
      <c r="NTD16" s="52"/>
      <c r="NTE16" s="52"/>
      <c r="NTF16" s="52"/>
      <c r="NTG16" s="52"/>
      <c r="NTH16" s="52"/>
      <c r="NTI16" s="52"/>
      <c r="NTJ16" s="52"/>
      <c r="NTK16" s="52"/>
      <c r="NTL16" s="52"/>
      <c r="NTM16" s="52"/>
      <c r="NTN16" s="52"/>
      <c r="NTO16" s="52"/>
      <c r="NTP16" s="52"/>
      <c r="NTQ16" s="52"/>
      <c r="NTR16" s="52"/>
      <c r="NTS16" s="52"/>
      <c r="NTT16" s="52"/>
      <c r="NTU16" s="52"/>
      <c r="NTV16" s="52"/>
      <c r="NTW16" s="52"/>
      <c r="NTX16" s="52"/>
      <c r="NTY16" s="52"/>
      <c r="NTZ16" s="52"/>
      <c r="NUA16" s="52"/>
      <c r="NUB16" s="52"/>
      <c r="NUC16" s="52"/>
      <c r="NUD16" s="52"/>
      <c r="NUE16" s="52"/>
      <c r="NUF16" s="52"/>
      <c r="NUG16" s="52"/>
      <c r="NUH16" s="52"/>
      <c r="NUI16" s="52"/>
      <c r="NUJ16" s="52"/>
      <c r="NUK16" s="52"/>
      <c r="NUL16" s="52"/>
      <c r="NUM16" s="52"/>
      <c r="NUN16" s="52"/>
      <c r="NUO16" s="52"/>
      <c r="NUP16" s="52"/>
      <c r="NUQ16" s="52"/>
      <c r="NUR16" s="52"/>
      <c r="NUS16" s="52"/>
      <c r="NUT16" s="52"/>
      <c r="NUU16" s="52"/>
      <c r="NUV16" s="52"/>
      <c r="NUW16" s="52"/>
      <c r="NUX16" s="52"/>
      <c r="NUY16" s="52"/>
      <c r="NUZ16" s="52"/>
      <c r="NVA16" s="52"/>
      <c r="NVB16" s="52"/>
      <c r="NVC16" s="52"/>
      <c r="NVD16" s="52"/>
      <c r="NVE16" s="52"/>
      <c r="NVF16" s="52"/>
      <c r="NVG16" s="52"/>
      <c r="NVH16" s="52"/>
      <c r="NVI16" s="52"/>
      <c r="NVJ16" s="52"/>
      <c r="NVK16" s="52"/>
      <c r="NVL16" s="52"/>
      <c r="NVM16" s="52"/>
      <c r="NVN16" s="52"/>
      <c r="NVO16" s="52"/>
      <c r="NVP16" s="52"/>
      <c r="NVQ16" s="52"/>
      <c r="NVR16" s="52"/>
      <c r="NVS16" s="52"/>
      <c r="NVT16" s="52"/>
      <c r="NVU16" s="52"/>
      <c r="NVV16" s="52"/>
      <c r="NVW16" s="52"/>
      <c r="NVX16" s="52"/>
      <c r="NVY16" s="52"/>
      <c r="NVZ16" s="52"/>
      <c r="NWA16" s="52"/>
      <c r="NWB16" s="52"/>
      <c r="NWC16" s="52"/>
      <c r="NWD16" s="52"/>
      <c r="NWE16" s="52"/>
      <c r="NWF16" s="52"/>
      <c r="NWG16" s="52"/>
      <c r="NWH16" s="52"/>
      <c r="NWI16" s="52"/>
      <c r="NWJ16" s="52"/>
      <c r="NWK16" s="52"/>
      <c r="NWL16" s="52"/>
      <c r="NWM16" s="52"/>
      <c r="NWN16" s="52"/>
      <c r="NWO16" s="52"/>
      <c r="NWP16" s="52"/>
      <c r="NWQ16" s="52"/>
      <c r="NWR16" s="52"/>
      <c r="NWS16" s="52"/>
      <c r="NWT16" s="52"/>
      <c r="NWU16" s="52"/>
      <c r="NWV16" s="52"/>
      <c r="NWW16" s="52"/>
      <c r="NWX16" s="52"/>
      <c r="NWY16" s="52"/>
      <c r="NWZ16" s="52"/>
      <c r="NXA16" s="52"/>
      <c r="NXB16" s="52"/>
      <c r="NXC16" s="52"/>
      <c r="NXD16" s="52"/>
      <c r="NXE16" s="52"/>
      <c r="NXF16" s="52"/>
      <c r="NXG16" s="52"/>
      <c r="NXH16" s="52"/>
      <c r="NXI16" s="52"/>
      <c r="NXJ16" s="52"/>
      <c r="NXK16" s="52"/>
      <c r="NXL16" s="52"/>
      <c r="NXM16" s="52"/>
      <c r="NXN16" s="52"/>
      <c r="NXO16" s="52"/>
      <c r="NXP16" s="52"/>
      <c r="NXQ16" s="52"/>
      <c r="NXR16" s="52"/>
      <c r="NXS16" s="52"/>
      <c r="NXT16" s="52"/>
      <c r="NXU16" s="52"/>
      <c r="NXV16" s="52"/>
      <c r="NXW16" s="52"/>
      <c r="NXX16" s="52"/>
      <c r="NXY16" s="52"/>
      <c r="NXZ16" s="52"/>
      <c r="NYA16" s="52"/>
      <c r="NYB16" s="52"/>
      <c r="NYC16" s="52"/>
      <c r="NYD16" s="52"/>
      <c r="NYE16" s="52"/>
      <c r="NYF16" s="52"/>
      <c r="NYG16" s="52"/>
      <c r="NYH16" s="52"/>
      <c r="NYI16" s="52"/>
      <c r="NYJ16" s="52"/>
      <c r="NYK16" s="52"/>
      <c r="NYL16" s="52"/>
      <c r="NYM16" s="52"/>
      <c r="NYN16" s="52"/>
      <c r="NYO16" s="52"/>
      <c r="NYP16" s="52"/>
      <c r="NYQ16" s="52"/>
      <c r="NYR16" s="52"/>
      <c r="NYS16" s="52"/>
      <c r="NYT16" s="52"/>
      <c r="NYU16" s="52"/>
      <c r="NYV16" s="52"/>
      <c r="NYW16" s="52"/>
      <c r="NYX16" s="52"/>
      <c r="NYY16" s="52"/>
      <c r="NYZ16" s="52"/>
      <c r="NZA16" s="52"/>
      <c r="NZB16" s="52"/>
      <c r="NZC16" s="52"/>
      <c r="NZD16" s="52"/>
      <c r="NZE16" s="52"/>
      <c r="NZF16" s="52"/>
      <c r="NZG16" s="52"/>
      <c r="NZH16" s="52"/>
      <c r="NZI16" s="52"/>
      <c r="NZJ16" s="52"/>
      <c r="NZK16" s="52"/>
      <c r="NZL16" s="52"/>
      <c r="NZM16" s="52"/>
      <c r="NZN16" s="52"/>
      <c r="NZO16" s="52"/>
      <c r="NZP16" s="52"/>
      <c r="NZQ16" s="52"/>
      <c r="NZR16" s="52"/>
      <c r="NZS16" s="52"/>
      <c r="NZT16" s="52"/>
      <c r="NZU16" s="52"/>
      <c r="NZV16" s="52"/>
      <c r="NZW16" s="52"/>
      <c r="NZX16" s="52"/>
      <c r="NZY16" s="52"/>
      <c r="NZZ16" s="52"/>
      <c r="OAA16" s="52"/>
      <c r="OAB16" s="52"/>
      <c r="OAC16" s="52"/>
      <c r="OAD16" s="52"/>
      <c r="OAE16" s="52"/>
      <c r="OAF16" s="52"/>
      <c r="OAG16" s="52"/>
      <c r="OAH16" s="52"/>
      <c r="OAI16" s="52"/>
      <c r="OAJ16" s="52"/>
      <c r="OAK16" s="52"/>
      <c r="OAL16" s="52"/>
      <c r="OAM16" s="52"/>
      <c r="OAN16" s="52"/>
      <c r="OAO16" s="52"/>
      <c r="OAP16" s="52"/>
      <c r="OAQ16" s="52"/>
      <c r="OAR16" s="52"/>
      <c r="OAS16" s="52"/>
      <c r="OAT16" s="52"/>
      <c r="OAU16" s="52"/>
      <c r="OAV16" s="52"/>
      <c r="OAW16" s="52"/>
      <c r="OAX16" s="52"/>
      <c r="OAY16" s="52"/>
      <c r="OAZ16" s="52"/>
      <c r="OBA16" s="52"/>
      <c r="OBB16" s="52"/>
      <c r="OBC16" s="52"/>
      <c r="OBD16" s="52"/>
      <c r="OBE16" s="52"/>
      <c r="OBF16" s="52"/>
      <c r="OBG16" s="52"/>
      <c r="OBH16" s="52"/>
      <c r="OBI16" s="52"/>
      <c r="OBJ16" s="52"/>
      <c r="OBK16" s="52"/>
      <c r="OBL16" s="52"/>
      <c r="OBM16" s="52"/>
      <c r="OBN16" s="52"/>
      <c r="OBO16" s="52"/>
      <c r="OBP16" s="52"/>
      <c r="OBQ16" s="52"/>
      <c r="OBR16" s="52"/>
      <c r="OBS16" s="52"/>
      <c r="OBT16" s="52"/>
      <c r="OBU16" s="52"/>
      <c r="OBV16" s="52"/>
      <c r="OBW16" s="52"/>
      <c r="OBX16" s="52"/>
      <c r="OBY16" s="52"/>
      <c r="OBZ16" s="52"/>
      <c r="OCA16" s="52"/>
      <c r="OCB16" s="52"/>
      <c r="OCC16" s="52"/>
      <c r="OCD16" s="52"/>
      <c r="OCE16" s="52"/>
      <c r="OCF16" s="52"/>
      <c r="OCG16" s="52"/>
      <c r="OCH16" s="52"/>
      <c r="OCI16" s="52"/>
      <c r="OCJ16" s="52"/>
      <c r="OCK16" s="52"/>
      <c r="OCL16" s="52"/>
      <c r="OCM16" s="52"/>
      <c r="OCN16" s="52"/>
      <c r="OCO16" s="52"/>
      <c r="OCP16" s="52"/>
      <c r="OCQ16" s="52"/>
      <c r="OCR16" s="52"/>
      <c r="OCS16" s="52"/>
      <c r="OCT16" s="52"/>
      <c r="OCU16" s="52"/>
      <c r="OCV16" s="52"/>
      <c r="OCW16" s="52"/>
      <c r="OCX16" s="52"/>
      <c r="OCY16" s="52"/>
      <c r="OCZ16" s="52"/>
      <c r="ODA16" s="52"/>
      <c r="ODB16" s="52"/>
      <c r="ODC16" s="52"/>
      <c r="ODD16" s="52"/>
      <c r="ODE16" s="52"/>
      <c r="ODF16" s="52"/>
      <c r="ODG16" s="52"/>
      <c r="ODH16" s="52"/>
      <c r="ODI16" s="52"/>
      <c r="ODJ16" s="52"/>
      <c r="ODK16" s="52"/>
      <c r="ODL16" s="52"/>
      <c r="ODM16" s="52"/>
      <c r="ODN16" s="52"/>
      <c r="ODO16" s="52"/>
      <c r="ODP16" s="52"/>
      <c r="ODQ16" s="52"/>
      <c r="ODR16" s="52"/>
      <c r="ODS16" s="52"/>
      <c r="ODT16" s="52"/>
      <c r="ODU16" s="52"/>
      <c r="ODV16" s="52"/>
      <c r="ODW16" s="52"/>
      <c r="ODX16" s="52"/>
      <c r="ODY16" s="52"/>
      <c r="ODZ16" s="52"/>
      <c r="OEA16" s="52"/>
      <c r="OEB16" s="52"/>
      <c r="OEC16" s="52"/>
      <c r="OED16" s="52"/>
      <c r="OEE16" s="52"/>
      <c r="OEF16" s="52"/>
      <c r="OEG16" s="52"/>
      <c r="OEH16" s="52"/>
      <c r="OEI16" s="52"/>
      <c r="OEJ16" s="52"/>
      <c r="OEK16" s="52"/>
      <c r="OEL16" s="52"/>
      <c r="OEM16" s="52"/>
      <c r="OEN16" s="52"/>
      <c r="OEO16" s="52"/>
      <c r="OEP16" s="52"/>
      <c r="OEQ16" s="52"/>
      <c r="OER16" s="52"/>
      <c r="OES16" s="52"/>
      <c r="OET16" s="52"/>
      <c r="OEU16" s="52"/>
      <c r="OEV16" s="52"/>
      <c r="OEW16" s="52"/>
      <c r="OEX16" s="52"/>
      <c r="OEY16" s="52"/>
      <c r="OEZ16" s="52"/>
      <c r="OFA16" s="52"/>
      <c r="OFB16" s="52"/>
      <c r="OFC16" s="52"/>
      <c r="OFD16" s="52"/>
      <c r="OFE16" s="52"/>
      <c r="OFF16" s="52"/>
      <c r="OFG16" s="52"/>
      <c r="OFH16" s="52"/>
      <c r="OFI16" s="52"/>
      <c r="OFJ16" s="52"/>
      <c r="OFK16" s="52"/>
      <c r="OFL16" s="52"/>
      <c r="OFM16" s="52"/>
      <c r="OFN16" s="52"/>
      <c r="OFO16" s="52"/>
      <c r="OFP16" s="52"/>
      <c r="OFQ16" s="52"/>
      <c r="OFR16" s="52"/>
      <c r="OFS16" s="52"/>
      <c r="OFT16" s="52"/>
      <c r="OFU16" s="52"/>
      <c r="OFV16" s="52"/>
      <c r="OFW16" s="52"/>
      <c r="OFX16" s="52"/>
      <c r="OFY16" s="52"/>
      <c r="OFZ16" s="52"/>
      <c r="OGA16" s="52"/>
      <c r="OGB16" s="52"/>
      <c r="OGC16" s="52"/>
      <c r="OGD16" s="52"/>
      <c r="OGE16" s="52"/>
      <c r="OGF16" s="52"/>
      <c r="OGG16" s="52"/>
      <c r="OGH16" s="52"/>
      <c r="OGI16" s="52"/>
      <c r="OGJ16" s="52"/>
      <c r="OGK16" s="52"/>
      <c r="OGL16" s="52"/>
      <c r="OGM16" s="52"/>
      <c r="OGN16" s="52"/>
      <c r="OGO16" s="52"/>
      <c r="OGP16" s="52"/>
      <c r="OGQ16" s="52"/>
      <c r="OGR16" s="52"/>
      <c r="OGS16" s="52"/>
      <c r="OGT16" s="52"/>
      <c r="OGU16" s="52"/>
      <c r="OGV16" s="52"/>
      <c r="OGW16" s="52"/>
      <c r="OGX16" s="52"/>
      <c r="OGY16" s="52"/>
      <c r="OGZ16" s="52"/>
      <c r="OHA16" s="52"/>
      <c r="OHB16" s="52"/>
      <c r="OHC16" s="52"/>
      <c r="OHD16" s="52"/>
      <c r="OHE16" s="52"/>
      <c r="OHF16" s="52"/>
      <c r="OHG16" s="52"/>
      <c r="OHH16" s="52"/>
      <c r="OHI16" s="52"/>
      <c r="OHJ16" s="52"/>
      <c r="OHK16" s="52"/>
      <c r="OHL16" s="52"/>
      <c r="OHM16" s="52"/>
      <c r="OHN16" s="52"/>
      <c r="OHO16" s="52"/>
      <c r="OHP16" s="52"/>
      <c r="OHQ16" s="52"/>
      <c r="OHR16" s="52"/>
      <c r="OHS16" s="52"/>
      <c r="OHT16" s="52"/>
      <c r="OHU16" s="52"/>
      <c r="OHV16" s="52"/>
      <c r="OHW16" s="52"/>
      <c r="OHX16" s="52"/>
      <c r="OHY16" s="52"/>
      <c r="OHZ16" s="52"/>
      <c r="OIA16" s="52"/>
      <c r="OIB16" s="52"/>
      <c r="OIC16" s="52"/>
      <c r="OID16" s="52"/>
      <c r="OIE16" s="52"/>
      <c r="OIF16" s="52"/>
      <c r="OIG16" s="52"/>
      <c r="OIH16" s="52"/>
      <c r="OII16" s="52"/>
      <c r="OIJ16" s="52"/>
      <c r="OIK16" s="52"/>
      <c r="OIL16" s="52"/>
      <c r="OIM16" s="52"/>
      <c r="OIN16" s="52"/>
      <c r="OIO16" s="52"/>
      <c r="OIP16" s="52"/>
      <c r="OIQ16" s="52"/>
      <c r="OIR16" s="52"/>
      <c r="OIS16" s="52"/>
      <c r="OIT16" s="52"/>
      <c r="OIU16" s="52"/>
      <c r="OIV16" s="52"/>
      <c r="OIW16" s="52"/>
      <c r="OIX16" s="52"/>
      <c r="OIY16" s="52"/>
      <c r="OIZ16" s="52"/>
      <c r="OJA16" s="52"/>
      <c r="OJB16" s="52"/>
      <c r="OJC16" s="52"/>
      <c r="OJD16" s="52"/>
      <c r="OJE16" s="52"/>
      <c r="OJF16" s="52"/>
      <c r="OJG16" s="52"/>
      <c r="OJH16" s="52"/>
      <c r="OJI16" s="52"/>
      <c r="OJJ16" s="52"/>
      <c r="OJK16" s="52"/>
      <c r="OJL16" s="52"/>
      <c r="OJM16" s="52"/>
      <c r="OJN16" s="52"/>
      <c r="OJO16" s="52"/>
      <c r="OJP16" s="52"/>
      <c r="OJQ16" s="52"/>
      <c r="OJR16" s="52"/>
      <c r="OJS16" s="52"/>
      <c r="OJT16" s="52"/>
      <c r="OJU16" s="52"/>
      <c r="OJV16" s="52"/>
      <c r="OJW16" s="52"/>
      <c r="OJX16" s="52"/>
      <c r="OJY16" s="52"/>
      <c r="OJZ16" s="52"/>
      <c r="OKA16" s="52"/>
      <c r="OKB16" s="52"/>
      <c r="OKC16" s="52"/>
      <c r="OKD16" s="52"/>
      <c r="OKE16" s="52"/>
      <c r="OKF16" s="52"/>
      <c r="OKG16" s="52"/>
      <c r="OKH16" s="52"/>
      <c r="OKI16" s="52"/>
      <c r="OKJ16" s="52"/>
      <c r="OKK16" s="52"/>
      <c r="OKL16" s="52"/>
      <c r="OKM16" s="52"/>
      <c r="OKN16" s="52"/>
      <c r="OKO16" s="52"/>
      <c r="OKP16" s="52"/>
      <c r="OKQ16" s="52"/>
      <c r="OKR16" s="52"/>
      <c r="OKS16" s="52"/>
      <c r="OKT16" s="52"/>
      <c r="OKU16" s="52"/>
      <c r="OKV16" s="52"/>
      <c r="OKW16" s="52"/>
      <c r="OKX16" s="52"/>
      <c r="OKY16" s="52"/>
      <c r="OKZ16" s="52"/>
      <c r="OLA16" s="52"/>
      <c r="OLB16" s="52"/>
      <c r="OLC16" s="52"/>
      <c r="OLD16" s="52"/>
      <c r="OLE16" s="52"/>
      <c r="OLF16" s="52"/>
      <c r="OLG16" s="52"/>
      <c r="OLH16" s="52"/>
      <c r="OLI16" s="52"/>
      <c r="OLJ16" s="52"/>
      <c r="OLK16" s="52"/>
      <c r="OLL16" s="52"/>
      <c r="OLM16" s="52"/>
      <c r="OLN16" s="52"/>
      <c r="OLO16" s="52"/>
      <c r="OLP16" s="52"/>
      <c r="OLQ16" s="52"/>
      <c r="OLR16" s="52"/>
      <c r="OLS16" s="52"/>
      <c r="OLT16" s="52"/>
      <c r="OLU16" s="52"/>
      <c r="OLV16" s="52"/>
      <c r="OLW16" s="52"/>
      <c r="OLX16" s="52"/>
      <c r="OLY16" s="52"/>
      <c r="OLZ16" s="52"/>
      <c r="OMA16" s="52"/>
      <c r="OMB16" s="52"/>
      <c r="OMC16" s="52"/>
      <c r="OMD16" s="52"/>
      <c r="OME16" s="52"/>
      <c r="OMF16" s="52"/>
      <c r="OMG16" s="52"/>
      <c r="OMH16" s="52"/>
      <c r="OMI16" s="52"/>
      <c r="OMJ16" s="52"/>
      <c r="OMK16" s="52"/>
      <c r="OML16" s="52"/>
      <c r="OMM16" s="52"/>
      <c r="OMN16" s="52"/>
      <c r="OMO16" s="52"/>
      <c r="OMP16" s="52"/>
      <c r="OMQ16" s="52"/>
      <c r="OMR16" s="52"/>
      <c r="OMS16" s="52"/>
      <c r="OMT16" s="52"/>
      <c r="OMU16" s="52"/>
      <c r="OMV16" s="52"/>
      <c r="OMW16" s="52"/>
      <c r="OMX16" s="52"/>
      <c r="OMY16" s="52"/>
      <c r="OMZ16" s="52"/>
      <c r="ONA16" s="52"/>
      <c r="ONB16" s="52"/>
      <c r="ONC16" s="52"/>
      <c r="OND16" s="52"/>
      <c r="ONE16" s="52"/>
      <c r="ONF16" s="52"/>
      <c r="ONG16" s="52"/>
      <c r="ONH16" s="52"/>
      <c r="ONI16" s="52"/>
      <c r="ONJ16" s="52"/>
      <c r="ONK16" s="52"/>
      <c r="ONL16" s="52"/>
      <c r="ONM16" s="52"/>
      <c r="ONN16" s="52"/>
      <c r="ONO16" s="52"/>
      <c r="ONP16" s="52"/>
      <c r="ONQ16" s="52"/>
      <c r="ONR16" s="52"/>
      <c r="ONS16" s="52"/>
      <c r="ONT16" s="52"/>
      <c r="ONU16" s="52"/>
      <c r="ONV16" s="52"/>
      <c r="ONW16" s="52"/>
      <c r="ONX16" s="52"/>
      <c r="ONY16" s="52"/>
      <c r="ONZ16" s="52"/>
      <c r="OOA16" s="52"/>
      <c r="OOB16" s="52"/>
      <c r="OOC16" s="52"/>
      <c r="OOD16" s="52"/>
      <c r="OOE16" s="52"/>
      <c r="OOF16" s="52"/>
      <c r="OOG16" s="52"/>
      <c r="OOH16" s="52"/>
      <c r="OOI16" s="52"/>
      <c r="OOJ16" s="52"/>
      <c r="OOK16" s="52"/>
      <c r="OOL16" s="52"/>
      <c r="OOM16" s="52"/>
      <c r="OON16" s="52"/>
      <c r="OOO16" s="52"/>
      <c r="OOP16" s="52"/>
      <c r="OOQ16" s="52"/>
      <c r="OOR16" s="52"/>
      <c r="OOS16" s="52"/>
      <c r="OOT16" s="52"/>
      <c r="OOU16" s="52"/>
      <c r="OOV16" s="52"/>
      <c r="OOW16" s="52"/>
      <c r="OOX16" s="52"/>
      <c r="OOY16" s="52"/>
      <c r="OOZ16" s="52"/>
      <c r="OPA16" s="52"/>
      <c r="OPB16" s="52"/>
      <c r="OPC16" s="52"/>
      <c r="OPD16" s="52"/>
      <c r="OPE16" s="52"/>
      <c r="OPF16" s="52"/>
      <c r="OPG16" s="52"/>
      <c r="OPH16" s="52"/>
      <c r="OPI16" s="52"/>
      <c r="OPJ16" s="52"/>
      <c r="OPK16" s="52"/>
      <c r="OPL16" s="52"/>
      <c r="OPM16" s="52"/>
      <c r="OPN16" s="52"/>
      <c r="OPO16" s="52"/>
      <c r="OPP16" s="52"/>
      <c r="OPQ16" s="52"/>
      <c r="OPR16" s="52"/>
      <c r="OPS16" s="52"/>
      <c r="OPT16" s="52"/>
      <c r="OPU16" s="52"/>
      <c r="OPV16" s="52"/>
      <c r="OPW16" s="52"/>
      <c r="OPX16" s="52"/>
      <c r="OPY16" s="52"/>
      <c r="OPZ16" s="52"/>
      <c r="OQA16" s="52"/>
      <c r="OQB16" s="52"/>
      <c r="OQC16" s="52"/>
      <c r="OQD16" s="52"/>
      <c r="OQE16" s="52"/>
      <c r="OQF16" s="52"/>
      <c r="OQG16" s="52"/>
      <c r="OQH16" s="52"/>
      <c r="OQI16" s="52"/>
      <c r="OQJ16" s="52"/>
      <c r="OQK16" s="52"/>
      <c r="OQL16" s="52"/>
      <c r="OQM16" s="52"/>
      <c r="OQN16" s="52"/>
      <c r="OQO16" s="52"/>
      <c r="OQP16" s="52"/>
      <c r="OQQ16" s="52"/>
      <c r="OQR16" s="52"/>
      <c r="OQS16" s="52"/>
      <c r="OQT16" s="52"/>
      <c r="OQU16" s="52"/>
      <c r="OQV16" s="52"/>
      <c r="OQW16" s="52"/>
      <c r="OQX16" s="52"/>
      <c r="OQY16" s="52"/>
      <c r="OQZ16" s="52"/>
      <c r="ORA16" s="52"/>
      <c r="ORB16" s="52"/>
      <c r="ORC16" s="52"/>
      <c r="ORD16" s="52"/>
      <c r="ORE16" s="52"/>
      <c r="ORF16" s="52"/>
      <c r="ORG16" s="52"/>
      <c r="ORH16" s="52"/>
      <c r="ORI16" s="52"/>
      <c r="ORJ16" s="52"/>
      <c r="ORK16" s="52"/>
      <c r="ORL16" s="52"/>
      <c r="ORM16" s="52"/>
      <c r="ORN16" s="52"/>
      <c r="ORO16" s="52"/>
      <c r="ORP16" s="52"/>
      <c r="ORQ16" s="52"/>
      <c r="ORR16" s="52"/>
      <c r="ORS16" s="52"/>
      <c r="ORT16" s="52"/>
      <c r="ORU16" s="52"/>
      <c r="ORV16" s="52"/>
      <c r="ORW16" s="52"/>
      <c r="ORX16" s="52"/>
      <c r="ORY16" s="52"/>
      <c r="ORZ16" s="52"/>
      <c r="OSA16" s="52"/>
      <c r="OSB16" s="52"/>
      <c r="OSC16" s="52"/>
      <c r="OSD16" s="52"/>
      <c r="OSE16" s="52"/>
      <c r="OSF16" s="52"/>
      <c r="OSG16" s="52"/>
      <c r="OSH16" s="52"/>
      <c r="OSI16" s="52"/>
      <c r="OSJ16" s="52"/>
      <c r="OSK16" s="52"/>
      <c r="OSL16" s="52"/>
      <c r="OSM16" s="52"/>
      <c r="OSN16" s="52"/>
      <c r="OSO16" s="52"/>
      <c r="OSP16" s="52"/>
      <c r="OSQ16" s="52"/>
      <c r="OSR16" s="52"/>
      <c r="OSS16" s="52"/>
      <c r="OST16" s="52"/>
      <c r="OSU16" s="52"/>
      <c r="OSV16" s="52"/>
      <c r="OSW16" s="52"/>
      <c r="OSX16" s="52"/>
      <c r="OSY16" s="52"/>
      <c r="OSZ16" s="52"/>
      <c r="OTA16" s="52"/>
      <c r="OTB16" s="52"/>
      <c r="OTC16" s="52"/>
      <c r="OTD16" s="52"/>
      <c r="OTE16" s="52"/>
      <c r="OTF16" s="52"/>
      <c r="OTG16" s="52"/>
      <c r="OTH16" s="52"/>
      <c r="OTI16" s="52"/>
      <c r="OTJ16" s="52"/>
      <c r="OTK16" s="52"/>
      <c r="OTL16" s="52"/>
      <c r="OTM16" s="52"/>
      <c r="OTN16" s="52"/>
      <c r="OTO16" s="52"/>
      <c r="OTP16" s="52"/>
      <c r="OTQ16" s="52"/>
      <c r="OTR16" s="52"/>
      <c r="OTS16" s="52"/>
      <c r="OTT16" s="52"/>
      <c r="OTU16" s="52"/>
      <c r="OTV16" s="52"/>
      <c r="OTW16" s="52"/>
      <c r="OTX16" s="52"/>
      <c r="OTY16" s="52"/>
      <c r="OTZ16" s="52"/>
      <c r="OUA16" s="52"/>
      <c r="OUB16" s="52"/>
      <c r="OUC16" s="52"/>
      <c r="OUD16" s="52"/>
      <c r="OUE16" s="52"/>
      <c r="OUF16" s="52"/>
      <c r="OUG16" s="52"/>
      <c r="OUH16" s="52"/>
      <c r="OUI16" s="52"/>
      <c r="OUJ16" s="52"/>
      <c r="OUK16" s="52"/>
      <c r="OUL16" s="52"/>
      <c r="OUM16" s="52"/>
      <c r="OUN16" s="52"/>
      <c r="OUO16" s="52"/>
      <c r="OUP16" s="52"/>
      <c r="OUQ16" s="52"/>
      <c r="OUR16" s="52"/>
      <c r="OUS16" s="52"/>
      <c r="OUT16" s="52"/>
      <c r="OUU16" s="52"/>
      <c r="OUV16" s="52"/>
      <c r="OUW16" s="52"/>
      <c r="OUX16" s="52"/>
      <c r="OUY16" s="52"/>
      <c r="OUZ16" s="52"/>
      <c r="OVA16" s="52"/>
      <c r="OVB16" s="52"/>
      <c r="OVC16" s="52"/>
      <c r="OVD16" s="52"/>
      <c r="OVE16" s="52"/>
      <c r="OVF16" s="52"/>
      <c r="OVG16" s="52"/>
      <c r="OVH16" s="52"/>
      <c r="OVI16" s="52"/>
      <c r="OVJ16" s="52"/>
      <c r="OVK16" s="52"/>
      <c r="OVL16" s="52"/>
      <c r="OVM16" s="52"/>
      <c r="OVN16" s="52"/>
      <c r="OVO16" s="52"/>
      <c r="OVP16" s="52"/>
      <c r="OVQ16" s="52"/>
      <c r="OVR16" s="52"/>
      <c r="OVS16" s="52"/>
      <c r="OVT16" s="52"/>
      <c r="OVU16" s="52"/>
      <c r="OVV16" s="52"/>
      <c r="OVW16" s="52"/>
      <c r="OVX16" s="52"/>
      <c r="OVY16" s="52"/>
      <c r="OVZ16" s="52"/>
      <c r="OWA16" s="52"/>
      <c r="OWB16" s="52"/>
      <c r="OWC16" s="52"/>
      <c r="OWD16" s="52"/>
      <c r="OWE16" s="52"/>
      <c r="OWF16" s="52"/>
      <c r="OWG16" s="52"/>
      <c r="OWH16" s="52"/>
      <c r="OWI16" s="52"/>
      <c r="OWJ16" s="52"/>
      <c r="OWK16" s="52"/>
      <c r="OWL16" s="52"/>
      <c r="OWM16" s="52"/>
      <c r="OWN16" s="52"/>
      <c r="OWO16" s="52"/>
      <c r="OWP16" s="52"/>
      <c r="OWQ16" s="52"/>
      <c r="OWR16" s="52"/>
      <c r="OWS16" s="52"/>
      <c r="OWT16" s="52"/>
      <c r="OWU16" s="52"/>
      <c r="OWV16" s="52"/>
      <c r="OWW16" s="52"/>
      <c r="OWX16" s="52"/>
      <c r="OWY16" s="52"/>
      <c r="OWZ16" s="52"/>
      <c r="OXA16" s="52"/>
      <c r="OXB16" s="52"/>
      <c r="OXC16" s="52"/>
      <c r="OXD16" s="52"/>
      <c r="OXE16" s="52"/>
      <c r="OXF16" s="52"/>
      <c r="OXG16" s="52"/>
      <c r="OXH16" s="52"/>
      <c r="OXI16" s="52"/>
      <c r="OXJ16" s="52"/>
      <c r="OXK16" s="52"/>
      <c r="OXL16" s="52"/>
      <c r="OXM16" s="52"/>
      <c r="OXN16" s="52"/>
      <c r="OXO16" s="52"/>
      <c r="OXP16" s="52"/>
      <c r="OXQ16" s="52"/>
      <c r="OXR16" s="52"/>
      <c r="OXS16" s="52"/>
      <c r="OXT16" s="52"/>
      <c r="OXU16" s="52"/>
      <c r="OXV16" s="52"/>
      <c r="OXW16" s="52"/>
      <c r="OXX16" s="52"/>
      <c r="OXY16" s="52"/>
      <c r="OXZ16" s="52"/>
      <c r="OYA16" s="52"/>
      <c r="OYB16" s="52"/>
      <c r="OYC16" s="52"/>
      <c r="OYD16" s="52"/>
      <c r="OYE16" s="52"/>
      <c r="OYF16" s="52"/>
      <c r="OYG16" s="52"/>
      <c r="OYH16" s="52"/>
      <c r="OYI16" s="52"/>
      <c r="OYJ16" s="52"/>
      <c r="OYK16" s="52"/>
      <c r="OYL16" s="52"/>
      <c r="OYM16" s="52"/>
      <c r="OYN16" s="52"/>
      <c r="OYO16" s="52"/>
      <c r="OYP16" s="52"/>
      <c r="OYQ16" s="52"/>
      <c r="OYR16" s="52"/>
      <c r="OYS16" s="52"/>
      <c r="OYT16" s="52"/>
      <c r="OYU16" s="52"/>
      <c r="OYV16" s="52"/>
      <c r="OYW16" s="52"/>
      <c r="OYX16" s="52"/>
      <c r="OYY16" s="52"/>
      <c r="OYZ16" s="52"/>
      <c r="OZA16" s="52"/>
      <c r="OZB16" s="52"/>
      <c r="OZC16" s="52"/>
      <c r="OZD16" s="52"/>
      <c r="OZE16" s="52"/>
      <c r="OZF16" s="52"/>
      <c r="OZG16" s="52"/>
      <c r="OZH16" s="52"/>
      <c r="OZI16" s="52"/>
      <c r="OZJ16" s="52"/>
      <c r="OZK16" s="52"/>
      <c r="OZL16" s="52"/>
      <c r="OZM16" s="52"/>
      <c r="OZN16" s="52"/>
      <c r="OZO16" s="52"/>
      <c r="OZP16" s="52"/>
      <c r="OZQ16" s="52"/>
      <c r="OZR16" s="52"/>
      <c r="OZS16" s="52"/>
      <c r="OZT16" s="52"/>
      <c r="OZU16" s="52"/>
      <c r="OZV16" s="52"/>
      <c r="OZW16" s="52"/>
      <c r="OZX16" s="52"/>
      <c r="OZY16" s="52"/>
      <c r="OZZ16" s="52"/>
      <c r="PAA16" s="52"/>
      <c r="PAB16" s="52"/>
      <c r="PAC16" s="52"/>
      <c r="PAD16" s="52"/>
      <c r="PAE16" s="52"/>
      <c r="PAF16" s="52"/>
      <c r="PAG16" s="52"/>
      <c r="PAH16" s="52"/>
      <c r="PAI16" s="52"/>
      <c r="PAJ16" s="52"/>
      <c r="PAK16" s="52"/>
      <c r="PAL16" s="52"/>
      <c r="PAM16" s="52"/>
      <c r="PAN16" s="52"/>
      <c r="PAO16" s="52"/>
      <c r="PAP16" s="52"/>
      <c r="PAQ16" s="52"/>
      <c r="PAR16" s="52"/>
      <c r="PAS16" s="52"/>
      <c r="PAT16" s="52"/>
      <c r="PAU16" s="52"/>
      <c r="PAV16" s="52"/>
      <c r="PAW16" s="52"/>
      <c r="PAX16" s="52"/>
      <c r="PAY16" s="52"/>
      <c r="PAZ16" s="52"/>
      <c r="PBA16" s="52"/>
      <c r="PBB16" s="52"/>
      <c r="PBC16" s="52"/>
      <c r="PBD16" s="52"/>
      <c r="PBE16" s="52"/>
      <c r="PBF16" s="52"/>
      <c r="PBG16" s="52"/>
      <c r="PBH16" s="52"/>
      <c r="PBI16" s="52"/>
      <c r="PBJ16" s="52"/>
      <c r="PBK16" s="52"/>
      <c r="PBL16" s="52"/>
      <c r="PBM16" s="52"/>
      <c r="PBN16" s="52"/>
      <c r="PBO16" s="52"/>
      <c r="PBP16" s="52"/>
      <c r="PBQ16" s="52"/>
      <c r="PBR16" s="52"/>
      <c r="PBS16" s="52"/>
      <c r="PBT16" s="52"/>
      <c r="PBU16" s="52"/>
      <c r="PBV16" s="52"/>
      <c r="PBW16" s="52"/>
      <c r="PBX16" s="52"/>
      <c r="PBY16" s="52"/>
      <c r="PBZ16" s="52"/>
      <c r="PCA16" s="52"/>
      <c r="PCB16" s="52"/>
      <c r="PCC16" s="52"/>
      <c r="PCD16" s="52"/>
      <c r="PCE16" s="52"/>
      <c r="PCF16" s="52"/>
      <c r="PCG16" s="52"/>
      <c r="PCH16" s="52"/>
      <c r="PCI16" s="52"/>
      <c r="PCJ16" s="52"/>
      <c r="PCK16" s="52"/>
      <c r="PCL16" s="52"/>
      <c r="PCM16" s="52"/>
      <c r="PCN16" s="52"/>
      <c r="PCO16" s="52"/>
      <c r="PCP16" s="52"/>
      <c r="PCQ16" s="52"/>
      <c r="PCR16" s="52"/>
      <c r="PCS16" s="52"/>
      <c r="PCT16" s="52"/>
      <c r="PCU16" s="52"/>
      <c r="PCV16" s="52"/>
      <c r="PCW16" s="52"/>
      <c r="PCX16" s="52"/>
      <c r="PCY16" s="52"/>
      <c r="PCZ16" s="52"/>
      <c r="PDA16" s="52"/>
      <c r="PDB16" s="52"/>
      <c r="PDC16" s="52"/>
      <c r="PDD16" s="52"/>
      <c r="PDE16" s="52"/>
      <c r="PDF16" s="52"/>
      <c r="PDG16" s="52"/>
      <c r="PDH16" s="52"/>
      <c r="PDI16" s="52"/>
      <c r="PDJ16" s="52"/>
      <c r="PDK16" s="52"/>
      <c r="PDL16" s="52"/>
      <c r="PDM16" s="52"/>
      <c r="PDN16" s="52"/>
      <c r="PDO16" s="52"/>
      <c r="PDP16" s="52"/>
      <c r="PDQ16" s="52"/>
      <c r="PDR16" s="52"/>
      <c r="PDS16" s="52"/>
      <c r="PDT16" s="52"/>
      <c r="PDU16" s="52"/>
      <c r="PDV16" s="52"/>
      <c r="PDW16" s="52"/>
      <c r="PDX16" s="52"/>
      <c r="PDY16" s="52"/>
      <c r="PDZ16" s="52"/>
      <c r="PEA16" s="52"/>
      <c r="PEB16" s="52"/>
      <c r="PEC16" s="52"/>
      <c r="PED16" s="52"/>
      <c r="PEE16" s="52"/>
      <c r="PEF16" s="52"/>
      <c r="PEG16" s="52"/>
      <c r="PEH16" s="52"/>
      <c r="PEI16" s="52"/>
      <c r="PEJ16" s="52"/>
      <c r="PEK16" s="52"/>
      <c r="PEL16" s="52"/>
      <c r="PEM16" s="52"/>
      <c r="PEN16" s="52"/>
      <c r="PEO16" s="52"/>
      <c r="PEP16" s="52"/>
      <c r="PEQ16" s="52"/>
      <c r="PER16" s="52"/>
      <c r="PES16" s="52"/>
      <c r="PET16" s="52"/>
      <c r="PEU16" s="52"/>
      <c r="PEV16" s="52"/>
      <c r="PEW16" s="52"/>
      <c r="PEX16" s="52"/>
      <c r="PEY16" s="52"/>
      <c r="PEZ16" s="52"/>
      <c r="PFA16" s="52"/>
      <c r="PFB16" s="52"/>
      <c r="PFC16" s="52"/>
      <c r="PFD16" s="52"/>
      <c r="PFE16" s="52"/>
      <c r="PFF16" s="52"/>
      <c r="PFG16" s="52"/>
      <c r="PFH16" s="52"/>
      <c r="PFI16" s="52"/>
      <c r="PFJ16" s="52"/>
      <c r="PFK16" s="52"/>
      <c r="PFL16" s="52"/>
      <c r="PFM16" s="52"/>
      <c r="PFN16" s="52"/>
      <c r="PFO16" s="52"/>
      <c r="PFP16" s="52"/>
      <c r="PFQ16" s="52"/>
      <c r="PFR16" s="52"/>
      <c r="PFS16" s="52"/>
      <c r="PFT16" s="52"/>
      <c r="PFU16" s="52"/>
      <c r="PFV16" s="52"/>
      <c r="PFW16" s="52"/>
      <c r="PFX16" s="52"/>
      <c r="PFY16" s="52"/>
      <c r="PFZ16" s="52"/>
      <c r="PGA16" s="52"/>
      <c r="PGB16" s="52"/>
      <c r="PGC16" s="52"/>
      <c r="PGD16" s="52"/>
      <c r="PGE16" s="52"/>
      <c r="PGF16" s="52"/>
      <c r="PGG16" s="52"/>
      <c r="PGH16" s="52"/>
      <c r="PGI16" s="52"/>
      <c r="PGJ16" s="52"/>
      <c r="PGK16" s="52"/>
      <c r="PGL16" s="52"/>
      <c r="PGM16" s="52"/>
      <c r="PGN16" s="52"/>
      <c r="PGO16" s="52"/>
      <c r="PGP16" s="52"/>
      <c r="PGQ16" s="52"/>
      <c r="PGR16" s="52"/>
      <c r="PGS16" s="52"/>
      <c r="PGT16" s="52"/>
      <c r="PGU16" s="52"/>
      <c r="PGV16" s="52"/>
      <c r="PGW16" s="52"/>
      <c r="PGX16" s="52"/>
      <c r="PGY16" s="52"/>
      <c r="PGZ16" s="52"/>
      <c r="PHA16" s="52"/>
      <c r="PHB16" s="52"/>
      <c r="PHC16" s="52"/>
      <c r="PHD16" s="52"/>
      <c r="PHE16" s="52"/>
      <c r="PHF16" s="52"/>
      <c r="PHG16" s="52"/>
      <c r="PHH16" s="52"/>
      <c r="PHI16" s="52"/>
      <c r="PHJ16" s="52"/>
      <c r="PHK16" s="52"/>
      <c r="PHL16" s="52"/>
      <c r="PHM16" s="52"/>
      <c r="PHN16" s="52"/>
      <c r="PHO16" s="52"/>
      <c r="PHP16" s="52"/>
      <c r="PHQ16" s="52"/>
      <c r="PHR16" s="52"/>
      <c r="PHS16" s="52"/>
      <c r="PHT16" s="52"/>
      <c r="PHU16" s="52"/>
      <c r="PHV16" s="52"/>
      <c r="PHW16" s="52"/>
      <c r="PHX16" s="52"/>
      <c r="PHY16" s="52"/>
      <c r="PHZ16" s="52"/>
      <c r="PIA16" s="52"/>
      <c r="PIB16" s="52"/>
      <c r="PIC16" s="52"/>
      <c r="PID16" s="52"/>
      <c r="PIE16" s="52"/>
      <c r="PIF16" s="52"/>
      <c r="PIG16" s="52"/>
      <c r="PIH16" s="52"/>
      <c r="PII16" s="52"/>
      <c r="PIJ16" s="52"/>
      <c r="PIK16" s="52"/>
      <c r="PIL16" s="52"/>
      <c r="PIM16" s="52"/>
      <c r="PIN16" s="52"/>
      <c r="PIO16" s="52"/>
      <c r="PIP16" s="52"/>
      <c r="PIQ16" s="52"/>
      <c r="PIR16" s="52"/>
      <c r="PIS16" s="52"/>
      <c r="PIT16" s="52"/>
      <c r="PIU16" s="52"/>
      <c r="PIV16" s="52"/>
      <c r="PIW16" s="52"/>
      <c r="PIX16" s="52"/>
      <c r="PIY16" s="52"/>
      <c r="PIZ16" s="52"/>
      <c r="PJA16" s="52"/>
      <c r="PJB16" s="52"/>
      <c r="PJC16" s="52"/>
      <c r="PJD16" s="52"/>
      <c r="PJE16" s="52"/>
      <c r="PJF16" s="52"/>
      <c r="PJG16" s="52"/>
      <c r="PJH16" s="52"/>
      <c r="PJI16" s="52"/>
      <c r="PJJ16" s="52"/>
      <c r="PJK16" s="52"/>
      <c r="PJL16" s="52"/>
      <c r="PJM16" s="52"/>
      <c r="PJN16" s="52"/>
      <c r="PJO16" s="52"/>
      <c r="PJP16" s="52"/>
      <c r="PJQ16" s="52"/>
      <c r="PJR16" s="52"/>
      <c r="PJS16" s="52"/>
      <c r="PJT16" s="52"/>
      <c r="PJU16" s="52"/>
      <c r="PJV16" s="52"/>
      <c r="PJW16" s="52"/>
      <c r="PJX16" s="52"/>
      <c r="PJY16" s="52"/>
      <c r="PJZ16" s="52"/>
      <c r="PKA16" s="52"/>
      <c r="PKB16" s="52"/>
      <c r="PKC16" s="52"/>
      <c r="PKD16" s="52"/>
      <c r="PKE16" s="52"/>
      <c r="PKF16" s="52"/>
      <c r="PKG16" s="52"/>
      <c r="PKH16" s="52"/>
      <c r="PKI16" s="52"/>
      <c r="PKJ16" s="52"/>
      <c r="PKK16" s="52"/>
      <c r="PKL16" s="52"/>
      <c r="PKM16" s="52"/>
      <c r="PKN16" s="52"/>
      <c r="PKO16" s="52"/>
      <c r="PKP16" s="52"/>
      <c r="PKQ16" s="52"/>
      <c r="PKR16" s="52"/>
      <c r="PKS16" s="52"/>
      <c r="PKT16" s="52"/>
      <c r="PKU16" s="52"/>
      <c r="PKV16" s="52"/>
      <c r="PKW16" s="52"/>
      <c r="PKX16" s="52"/>
      <c r="PKY16" s="52"/>
      <c r="PKZ16" s="52"/>
      <c r="PLA16" s="52"/>
      <c r="PLB16" s="52"/>
      <c r="PLC16" s="52"/>
      <c r="PLD16" s="52"/>
      <c r="PLE16" s="52"/>
      <c r="PLF16" s="52"/>
      <c r="PLG16" s="52"/>
      <c r="PLH16" s="52"/>
      <c r="PLI16" s="52"/>
      <c r="PLJ16" s="52"/>
      <c r="PLK16" s="52"/>
      <c r="PLL16" s="52"/>
      <c r="PLM16" s="52"/>
      <c r="PLN16" s="52"/>
      <c r="PLO16" s="52"/>
      <c r="PLP16" s="52"/>
      <c r="PLQ16" s="52"/>
      <c r="PLR16" s="52"/>
      <c r="PLS16" s="52"/>
      <c r="PLT16" s="52"/>
      <c r="PLU16" s="52"/>
      <c r="PLV16" s="52"/>
      <c r="PLW16" s="52"/>
      <c r="PLX16" s="52"/>
      <c r="PLY16" s="52"/>
      <c r="PLZ16" s="52"/>
      <c r="PMA16" s="52"/>
      <c r="PMB16" s="52"/>
      <c r="PMC16" s="52"/>
      <c r="PMD16" s="52"/>
      <c r="PME16" s="52"/>
      <c r="PMF16" s="52"/>
      <c r="PMG16" s="52"/>
      <c r="PMH16" s="52"/>
      <c r="PMI16" s="52"/>
      <c r="PMJ16" s="52"/>
      <c r="PMK16" s="52"/>
      <c r="PML16" s="52"/>
      <c r="PMM16" s="52"/>
      <c r="PMN16" s="52"/>
      <c r="PMO16" s="52"/>
      <c r="PMP16" s="52"/>
      <c r="PMQ16" s="52"/>
      <c r="PMR16" s="52"/>
      <c r="PMS16" s="52"/>
      <c r="PMT16" s="52"/>
      <c r="PMU16" s="52"/>
      <c r="PMV16" s="52"/>
      <c r="PMW16" s="52"/>
      <c r="PMX16" s="52"/>
      <c r="PMY16" s="52"/>
      <c r="PMZ16" s="52"/>
      <c r="PNA16" s="52"/>
      <c r="PNB16" s="52"/>
      <c r="PNC16" s="52"/>
      <c r="PND16" s="52"/>
      <c r="PNE16" s="52"/>
      <c r="PNF16" s="52"/>
      <c r="PNG16" s="52"/>
      <c r="PNH16" s="52"/>
      <c r="PNI16" s="52"/>
      <c r="PNJ16" s="52"/>
      <c r="PNK16" s="52"/>
      <c r="PNL16" s="52"/>
      <c r="PNM16" s="52"/>
      <c r="PNN16" s="52"/>
      <c r="PNO16" s="52"/>
      <c r="PNP16" s="52"/>
      <c r="PNQ16" s="52"/>
      <c r="PNR16" s="52"/>
      <c r="PNS16" s="52"/>
      <c r="PNT16" s="52"/>
      <c r="PNU16" s="52"/>
      <c r="PNV16" s="52"/>
      <c r="PNW16" s="52"/>
      <c r="PNX16" s="52"/>
      <c r="PNY16" s="52"/>
      <c r="PNZ16" s="52"/>
      <c r="POA16" s="52"/>
      <c r="POB16" s="52"/>
      <c r="POC16" s="52"/>
      <c r="POD16" s="52"/>
      <c r="POE16" s="52"/>
      <c r="POF16" s="52"/>
      <c r="POG16" s="52"/>
      <c r="POH16" s="52"/>
      <c r="POI16" s="52"/>
      <c r="POJ16" s="52"/>
      <c r="POK16" s="52"/>
      <c r="POL16" s="52"/>
      <c r="POM16" s="52"/>
      <c r="PON16" s="52"/>
      <c r="POO16" s="52"/>
      <c r="POP16" s="52"/>
      <c r="POQ16" s="52"/>
      <c r="POR16" s="52"/>
      <c r="POS16" s="52"/>
      <c r="POT16" s="52"/>
      <c r="POU16" s="52"/>
      <c r="POV16" s="52"/>
      <c r="POW16" s="52"/>
      <c r="POX16" s="52"/>
      <c r="POY16" s="52"/>
      <c r="POZ16" s="52"/>
      <c r="PPA16" s="52"/>
      <c r="PPB16" s="52"/>
      <c r="PPC16" s="52"/>
      <c r="PPD16" s="52"/>
      <c r="PPE16" s="52"/>
      <c r="PPF16" s="52"/>
      <c r="PPG16" s="52"/>
      <c r="PPH16" s="52"/>
      <c r="PPI16" s="52"/>
      <c r="PPJ16" s="52"/>
      <c r="PPK16" s="52"/>
      <c r="PPL16" s="52"/>
      <c r="PPM16" s="52"/>
      <c r="PPN16" s="52"/>
      <c r="PPO16" s="52"/>
      <c r="PPP16" s="52"/>
      <c r="PPQ16" s="52"/>
      <c r="PPR16" s="52"/>
      <c r="PPS16" s="52"/>
      <c r="PPT16" s="52"/>
      <c r="PPU16" s="52"/>
      <c r="PPV16" s="52"/>
      <c r="PPW16" s="52"/>
      <c r="PPX16" s="52"/>
      <c r="PPY16" s="52"/>
      <c r="PPZ16" s="52"/>
      <c r="PQA16" s="52"/>
      <c r="PQB16" s="52"/>
      <c r="PQC16" s="52"/>
      <c r="PQD16" s="52"/>
      <c r="PQE16" s="52"/>
      <c r="PQF16" s="52"/>
      <c r="PQG16" s="52"/>
      <c r="PQH16" s="52"/>
      <c r="PQI16" s="52"/>
      <c r="PQJ16" s="52"/>
      <c r="PQK16" s="52"/>
      <c r="PQL16" s="52"/>
      <c r="PQM16" s="52"/>
      <c r="PQN16" s="52"/>
      <c r="PQO16" s="52"/>
      <c r="PQP16" s="52"/>
      <c r="PQQ16" s="52"/>
      <c r="PQR16" s="52"/>
      <c r="PQS16" s="52"/>
      <c r="PQT16" s="52"/>
      <c r="PQU16" s="52"/>
      <c r="PQV16" s="52"/>
      <c r="PQW16" s="52"/>
      <c r="PQX16" s="52"/>
      <c r="PQY16" s="52"/>
      <c r="PQZ16" s="52"/>
      <c r="PRA16" s="52"/>
      <c r="PRB16" s="52"/>
      <c r="PRC16" s="52"/>
      <c r="PRD16" s="52"/>
      <c r="PRE16" s="52"/>
      <c r="PRF16" s="52"/>
      <c r="PRG16" s="52"/>
      <c r="PRH16" s="52"/>
      <c r="PRI16" s="52"/>
      <c r="PRJ16" s="52"/>
      <c r="PRK16" s="52"/>
      <c r="PRL16" s="52"/>
      <c r="PRM16" s="52"/>
      <c r="PRN16" s="52"/>
      <c r="PRO16" s="52"/>
      <c r="PRP16" s="52"/>
      <c r="PRQ16" s="52"/>
      <c r="PRR16" s="52"/>
      <c r="PRS16" s="52"/>
      <c r="PRT16" s="52"/>
      <c r="PRU16" s="52"/>
      <c r="PRV16" s="52"/>
      <c r="PRW16" s="52"/>
      <c r="PRX16" s="52"/>
      <c r="PRY16" s="52"/>
      <c r="PRZ16" s="52"/>
      <c r="PSA16" s="52"/>
      <c r="PSB16" s="52"/>
      <c r="PSC16" s="52"/>
      <c r="PSD16" s="52"/>
      <c r="PSE16" s="52"/>
      <c r="PSF16" s="52"/>
      <c r="PSG16" s="52"/>
      <c r="PSH16" s="52"/>
      <c r="PSI16" s="52"/>
      <c r="PSJ16" s="52"/>
      <c r="PSK16" s="52"/>
      <c r="PSL16" s="52"/>
      <c r="PSM16" s="52"/>
      <c r="PSN16" s="52"/>
      <c r="PSO16" s="52"/>
      <c r="PSP16" s="52"/>
      <c r="PSQ16" s="52"/>
      <c r="PSR16" s="52"/>
      <c r="PSS16" s="52"/>
      <c r="PST16" s="52"/>
      <c r="PSU16" s="52"/>
      <c r="PSV16" s="52"/>
      <c r="PSW16" s="52"/>
      <c r="PSX16" s="52"/>
      <c r="PSY16" s="52"/>
      <c r="PSZ16" s="52"/>
      <c r="PTA16" s="52"/>
      <c r="PTB16" s="52"/>
      <c r="PTC16" s="52"/>
      <c r="PTD16" s="52"/>
      <c r="PTE16" s="52"/>
      <c r="PTF16" s="52"/>
      <c r="PTG16" s="52"/>
      <c r="PTH16" s="52"/>
      <c r="PTI16" s="52"/>
      <c r="PTJ16" s="52"/>
      <c r="PTK16" s="52"/>
      <c r="PTL16" s="52"/>
      <c r="PTM16" s="52"/>
      <c r="PTN16" s="52"/>
      <c r="PTO16" s="52"/>
      <c r="PTP16" s="52"/>
      <c r="PTQ16" s="52"/>
      <c r="PTR16" s="52"/>
      <c r="PTS16" s="52"/>
      <c r="PTT16" s="52"/>
      <c r="PTU16" s="52"/>
      <c r="PTV16" s="52"/>
      <c r="PTW16" s="52"/>
      <c r="PTX16" s="52"/>
      <c r="PTY16" s="52"/>
      <c r="PTZ16" s="52"/>
      <c r="PUA16" s="52"/>
      <c r="PUB16" s="52"/>
      <c r="PUC16" s="52"/>
      <c r="PUD16" s="52"/>
      <c r="PUE16" s="52"/>
      <c r="PUF16" s="52"/>
      <c r="PUG16" s="52"/>
      <c r="PUH16" s="52"/>
      <c r="PUI16" s="52"/>
      <c r="PUJ16" s="52"/>
      <c r="PUK16" s="52"/>
      <c r="PUL16" s="52"/>
      <c r="PUM16" s="52"/>
      <c r="PUN16" s="52"/>
      <c r="PUO16" s="52"/>
      <c r="PUP16" s="52"/>
      <c r="PUQ16" s="52"/>
      <c r="PUR16" s="52"/>
      <c r="PUS16" s="52"/>
      <c r="PUT16" s="52"/>
      <c r="PUU16" s="52"/>
      <c r="PUV16" s="52"/>
      <c r="PUW16" s="52"/>
      <c r="PUX16" s="52"/>
      <c r="PUY16" s="52"/>
      <c r="PUZ16" s="52"/>
      <c r="PVA16" s="52"/>
      <c r="PVB16" s="52"/>
      <c r="PVC16" s="52"/>
      <c r="PVD16" s="52"/>
      <c r="PVE16" s="52"/>
      <c r="PVF16" s="52"/>
      <c r="PVG16" s="52"/>
      <c r="PVH16" s="52"/>
      <c r="PVI16" s="52"/>
      <c r="PVJ16" s="52"/>
      <c r="PVK16" s="52"/>
      <c r="PVL16" s="52"/>
      <c r="PVM16" s="52"/>
      <c r="PVN16" s="52"/>
      <c r="PVO16" s="52"/>
      <c r="PVP16" s="52"/>
      <c r="PVQ16" s="52"/>
      <c r="PVR16" s="52"/>
      <c r="PVS16" s="52"/>
      <c r="PVT16" s="52"/>
      <c r="PVU16" s="52"/>
      <c r="PVV16" s="52"/>
      <c r="PVW16" s="52"/>
      <c r="PVX16" s="52"/>
      <c r="PVY16" s="52"/>
      <c r="PVZ16" s="52"/>
      <c r="PWA16" s="52"/>
      <c r="PWB16" s="52"/>
      <c r="PWC16" s="52"/>
      <c r="PWD16" s="52"/>
      <c r="PWE16" s="52"/>
      <c r="PWF16" s="52"/>
      <c r="PWG16" s="52"/>
      <c r="PWH16" s="52"/>
      <c r="PWI16" s="52"/>
      <c r="PWJ16" s="52"/>
      <c r="PWK16" s="52"/>
      <c r="PWL16" s="52"/>
      <c r="PWM16" s="52"/>
      <c r="PWN16" s="52"/>
      <c r="PWO16" s="52"/>
      <c r="PWP16" s="52"/>
      <c r="PWQ16" s="52"/>
      <c r="PWR16" s="52"/>
      <c r="PWS16" s="52"/>
      <c r="PWT16" s="52"/>
      <c r="PWU16" s="52"/>
      <c r="PWV16" s="52"/>
      <c r="PWW16" s="52"/>
      <c r="PWX16" s="52"/>
      <c r="PWY16" s="52"/>
      <c r="PWZ16" s="52"/>
      <c r="PXA16" s="52"/>
      <c r="PXB16" s="52"/>
      <c r="PXC16" s="52"/>
      <c r="PXD16" s="52"/>
      <c r="PXE16" s="52"/>
      <c r="PXF16" s="52"/>
      <c r="PXG16" s="52"/>
      <c r="PXH16" s="52"/>
      <c r="PXI16" s="52"/>
      <c r="PXJ16" s="52"/>
      <c r="PXK16" s="52"/>
      <c r="PXL16" s="52"/>
      <c r="PXM16" s="52"/>
      <c r="PXN16" s="52"/>
      <c r="PXO16" s="52"/>
      <c r="PXP16" s="52"/>
      <c r="PXQ16" s="52"/>
      <c r="PXR16" s="52"/>
      <c r="PXS16" s="52"/>
      <c r="PXT16" s="52"/>
      <c r="PXU16" s="52"/>
      <c r="PXV16" s="52"/>
      <c r="PXW16" s="52"/>
      <c r="PXX16" s="52"/>
      <c r="PXY16" s="52"/>
      <c r="PXZ16" s="52"/>
      <c r="PYA16" s="52"/>
      <c r="PYB16" s="52"/>
      <c r="PYC16" s="52"/>
      <c r="PYD16" s="52"/>
      <c r="PYE16" s="52"/>
      <c r="PYF16" s="52"/>
      <c r="PYG16" s="52"/>
      <c r="PYH16" s="52"/>
      <c r="PYI16" s="52"/>
      <c r="PYJ16" s="52"/>
      <c r="PYK16" s="52"/>
      <c r="PYL16" s="52"/>
      <c r="PYM16" s="52"/>
      <c r="PYN16" s="52"/>
      <c r="PYO16" s="52"/>
      <c r="PYP16" s="52"/>
      <c r="PYQ16" s="52"/>
      <c r="PYR16" s="52"/>
      <c r="PYS16" s="52"/>
      <c r="PYT16" s="52"/>
      <c r="PYU16" s="52"/>
      <c r="PYV16" s="52"/>
      <c r="PYW16" s="52"/>
      <c r="PYX16" s="52"/>
      <c r="PYY16" s="52"/>
      <c r="PYZ16" s="52"/>
      <c r="PZA16" s="52"/>
      <c r="PZB16" s="52"/>
      <c r="PZC16" s="52"/>
      <c r="PZD16" s="52"/>
      <c r="PZE16" s="52"/>
      <c r="PZF16" s="52"/>
      <c r="PZG16" s="52"/>
      <c r="PZH16" s="52"/>
      <c r="PZI16" s="52"/>
      <c r="PZJ16" s="52"/>
      <c r="PZK16" s="52"/>
      <c r="PZL16" s="52"/>
      <c r="PZM16" s="52"/>
      <c r="PZN16" s="52"/>
      <c r="PZO16" s="52"/>
      <c r="PZP16" s="52"/>
      <c r="PZQ16" s="52"/>
      <c r="PZR16" s="52"/>
      <c r="PZS16" s="52"/>
      <c r="PZT16" s="52"/>
      <c r="PZU16" s="52"/>
      <c r="PZV16" s="52"/>
      <c r="PZW16" s="52"/>
      <c r="PZX16" s="52"/>
      <c r="PZY16" s="52"/>
      <c r="PZZ16" s="52"/>
      <c r="QAA16" s="52"/>
      <c r="QAB16" s="52"/>
      <c r="QAC16" s="52"/>
      <c r="QAD16" s="52"/>
      <c r="QAE16" s="52"/>
      <c r="QAF16" s="52"/>
      <c r="QAG16" s="52"/>
      <c r="QAH16" s="52"/>
      <c r="QAI16" s="52"/>
      <c r="QAJ16" s="52"/>
      <c r="QAK16" s="52"/>
      <c r="QAL16" s="52"/>
      <c r="QAM16" s="52"/>
      <c r="QAN16" s="52"/>
      <c r="QAO16" s="52"/>
      <c r="QAP16" s="52"/>
      <c r="QAQ16" s="52"/>
      <c r="QAR16" s="52"/>
      <c r="QAS16" s="52"/>
      <c r="QAT16" s="52"/>
      <c r="QAU16" s="52"/>
      <c r="QAV16" s="52"/>
      <c r="QAW16" s="52"/>
      <c r="QAX16" s="52"/>
      <c r="QAY16" s="52"/>
      <c r="QAZ16" s="52"/>
      <c r="QBA16" s="52"/>
      <c r="QBB16" s="52"/>
      <c r="QBC16" s="52"/>
      <c r="QBD16" s="52"/>
      <c r="QBE16" s="52"/>
      <c r="QBF16" s="52"/>
      <c r="QBG16" s="52"/>
      <c r="QBH16" s="52"/>
      <c r="QBI16" s="52"/>
      <c r="QBJ16" s="52"/>
      <c r="QBK16" s="52"/>
      <c r="QBL16" s="52"/>
      <c r="QBM16" s="52"/>
      <c r="QBN16" s="52"/>
      <c r="QBO16" s="52"/>
      <c r="QBP16" s="52"/>
      <c r="QBQ16" s="52"/>
      <c r="QBR16" s="52"/>
      <c r="QBS16" s="52"/>
      <c r="QBT16" s="52"/>
      <c r="QBU16" s="52"/>
      <c r="QBV16" s="52"/>
      <c r="QBW16" s="52"/>
      <c r="QBX16" s="52"/>
      <c r="QBY16" s="52"/>
      <c r="QBZ16" s="52"/>
      <c r="QCA16" s="52"/>
      <c r="QCB16" s="52"/>
      <c r="QCC16" s="52"/>
      <c r="QCD16" s="52"/>
      <c r="QCE16" s="52"/>
      <c r="QCF16" s="52"/>
      <c r="QCG16" s="52"/>
      <c r="QCH16" s="52"/>
      <c r="QCI16" s="52"/>
      <c r="QCJ16" s="52"/>
      <c r="QCK16" s="52"/>
      <c r="QCL16" s="52"/>
      <c r="QCM16" s="52"/>
      <c r="QCN16" s="52"/>
      <c r="QCO16" s="52"/>
      <c r="QCP16" s="52"/>
      <c r="QCQ16" s="52"/>
      <c r="QCR16" s="52"/>
      <c r="QCS16" s="52"/>
      <c r="QCT16" s="52"/>
      <c r="QCU16" s="52"/>
      <c r="QCV16" s="52"/>
      <c r="QCW16" s="52"/>
      <c r="QCX16" s="52"/>
      <c r="QCY16" s="52"/>
      <c r="QCZ16" s="52"/>
      <c r="QDA16" s="52"/>
      <c r="QDB16" s="52"/>
      <c r="QDC16" s="52"/>
      <c r="QDD16" s="52"/>
      <c r="QDE16" s="52"/>
      <c r="QDF16" s="52"/>
      <c r="QDG16" s="52"/>
      <c r="QDH16" s="52"/>
      <c r="QDI16" s="52"/>
      <c r="QDJ16" s="52"/>
      <c r="QDK16" s="52"/>
      <c r="QDL16" s="52"/>
      <c r="QDM16" s="52"/>
      <c r="QDN16" s="52"/>
      <c r="QDO16" s="52"/>
      <c r="QDP16" s="52"/>
      <c r="QDQ16" s="52"/>
      <c r="QDR16" s="52"/>
      <c r="QDS16" s="52"/>
      <c r="QDT16" s="52"/>
      <c r="QDU16" s="52"/>
      <c r="QDV16" s="52"/>
      <c r="QDW16" s="52"/>
      <c r="QDX16" s="52"/>
      <c r="QDY16" s="52"/>
      <c r="QDZ16" s="52"/>
      <c r="QEA16" s="52"/>
      <c r="QEB16" s="52"/>
      <c r="QEC16" s="52"/>
      <c r="QED16" s="52"/>
      <c r="QEE16" s="52"/>
      <c r="QEF16" s="52"/>
      <c r="QEG16" s="52"/>
      <c r="QEH16" s="52"/>
      <c r="QEI16" s="52"/>
      <c r="QEJ16" s="52"/>
      <c r="QEK16" s="52"/>
      <c r="QEL16" s="52"/>
      <c r="QEM16" s="52"/>
      <c r="QEN16" s="52"/>
      <c r="QEO16" s="52"/>
      <c r="QEP16" s="52"/>
      <c r="QEQ16" s="52"/>
      <c r="QER16" s="52"/>
      <c r="QES16" s="52"/>
      <c r="QET16" s="52"/>
      <c r="QEU16" s="52"/>
      <c r="QEV16" s="52"/>
      <c r="QEW16" s="52"/>
      <c r="QEX16" s="52"/>
      <c r="QEY16" s="52"/>
      <c r="QEZ16" s="52"/>
      <c r="QFA16" s="52"/>
      <c r="QFB16" s="52"/>
      <c r="QFC16" s="52"/>
      <c r="QFD16" s="52"/>
      <c r="QFE16" s="52"/>
      <c r="QFF16" s="52"/>
      <c r="QFG16" s="52"/>
      <c r="QFH16" s="52"/>
      <c r="QFI16" s="52"/>
      <c r="QFJ16" s="52"/>
      <c r="QFK16" s="52"/>
      <c r="QFL16" s="52"/>
      <c r="QFM16" s="52"/>
      <c r="QFN16" s="52"/>
      <c r="QFO16" s="52"/>
      <c r="QFP16" s="52"/>
      <c r="QFQ16" s="52"/>
      <c r="QFR16" s="52"/>
      <c r="QFS16" s="52"/>
      <c r="QFT16" s="52"/>
      <c r="QFU16" s="52"/>
      <c r="QFV16" s="52"/>
      <c r="QFW16" s="52"/>
      <c r="QFX16" s="52"/>
      <c r="QFY16" s="52"/>
      <c r="QFZ16" s="52"/>
      <c r="QGA16" s="52"/>
      <c r="QGB16" s="52"/>
      <c r="QGC16" s="52"/>
      <c r="QGD16" s="52"/>
      <c r="QGE16" s="52"/>
      <c r="QGF16" s="52"/>
      <c r="QGG16" s="52"/>
      <c r="QGH16" s="52"/>
      <c r="QGI16" s="52"/>
      <c r="QGJ16" s="52"/>
      <c r="QGK16" s="52"/>
      <c r="QGL16" s="52"/>
      <c r="QGM16" s="52"/>
      <c r="QGN16" s="52"/>
      <c r="QGO16" s="52"/>
      <c r="QGP16" s="52"/>
      <c r="QGQ16" s="52"/>
      <c r="QGR16" s="52"/>
      <c r="QGS16" s="52"/>
      <c r="QGT16" s="52"/>
      <c r="QGU16" s="52"/>
      <c r="QGV16" s="52"/>
      <c r="QGW16" s="52"/>
      <c r="QGX16" s="52"/>
      <c r="QGY16" s="52"/>
      <c r="QGZ16" s="52"/>
      <c r="QHA16" s="52"/>
      <c r="QHB16" s="52"/>
      <c r="QHC16" s="52"/>
      <c r="QHD16" s="52"/>
      <c r="QHE16" s="52"/>
      <c r="QHF16" s="52"/>
      <c r="QHG16" s="52"/>
      <c r="QHH16" s="52"/>
      <c r="QHI16" s="52"/>
      <c r="QHJ16" s="52"/>
      <c r="QHK16" s="52"/>
      <c r="QHL16" s="52"/>
      <c r="QHM16" s="52"/>
      <c r="QHN16" s="52"/>
      <c r="QHO16" s="52"/>
      <c r="QHP16" s="52"/>
      <c r="QHQ16" s="52"/>
      <c r="QHR16" s="52"/>
      <c r="QHS16" s="52"/>
      <c r="QHT16" s="52"/>
      <c r="QHU16" s="52"/>
      <c r="QHV16" s="52"/>
      <c r="QHW16" s="52"/>
      <c r="QHX16" s="52"/>
      <c r="QHY16" s="52"/>
      <c r="QHZ16" s="52"/>
      <c r="QIA16" s="52"/>
      <c r="QIB16" s="52"/>
      <c r="QIC16" s="52"/>
      <c r="QID16" s="52"/>
      <c r="QIE16" s="52"/>
      <c r="QIF16" s="52"/>
      <c r="QIG16" s="52"/>
      <c r="QIH16" s="52"/>
      <c r="QII16" s="52"/>
      <c r="QIJ16" s="52"/>
      <c r="QIK16" s="52"/>
      <c r="QIL16" s="52"/>
      <c r="QIM16" s="52"/>
      <c r="QIN16" s="52"/>
      <c r="QIO16" s="52"/>
      <c r="QIP16" s="52"/>
      <c r="QIQ16" s="52"/>
      <c r="QIR16" s="52"/>
      <c r="QIS16" s="52"/>
      <c r="QIT16" s="52"/>
      <c r="QIU16" s="52"/>
      <c r="QIV16" s="52"/>
      <c r="QIW16" s="52"/>
      <c r="QIX16" s="52"/>
      <c r="QIY16" s="52"/>
      <c r="QIZ16" s="52"/>
      <c r="QJA16" s="52"/>
      <c r="QJB16" s="52"/>
      <c r="QJC16" s="52"/>
      <c r="QJD16" s="52"/>
      <c r="QJE16" s="52"/>
      <c r="QJF16" s="52"/>
      <c r="QJG16" s="52"/>
      <c r="QJH16" s="52"/>
      <c r="QJI16" s="52"/>
      <c r="QJJ16" s="52"/>
      <c r="QJK16" s="52"/>
      <c r="QJL16" s="52"/>
      <c r="QJM16" s="52"/>
      <c r="QJN16" s="52"/>
      <c r="QJO16" s="52"/>
      <c r="QJP16" s="52"/>
      <c r="QJQ16" s="52"/>
      <c r="QJR16" s="52"/>
      <c r="QJS16" s="52"/>
      <c r="QJT16" s="52"/>
      <c r="QJU16" s="52"/>
      <c r="QJV16" s="52"/>
      <c r="QJW16" s="52"/>
      <c r="QJX16" s="52"/>
      <c r="QJY16" s="52"/>
      <c r="QJZ16" s="52"/>
      <c r="QKA16" s="52"/>
      <c r="QKB16" s="52"/>
      <c r="QKC16" s="52"/>
      <c r="QKD16" s="52"/>
      <c r="QKE16" s="52"/>
      <c r="QKF16" s="52"/>
      <c r="QKG16" s="52"/>
      <c r="QKH16" s="52"/>
      <c r="QKI16" s="52"/>
      <c r="QKJ16" s="52"/>
      <c r="QKK16" s="52"/>
      <c r="QKL16" s="52"/>
      <c r="QKM16" s="52"/>
      <c r="QKN16" s="52"/>
      <c r="QKO16" s="52"/>
      <c r="QKP16" s="52"/>
      <c r="QKQ16" s="52"/>
      <c r="QKR16" s="52"/>
      <c r="QKS16" s="52"/>
      <c r="QKT16" s="52"/>
      <c r="QKU16" s="52"/>
      <c r="QKV16" s="52"/>
      <c r="QKW16" s="52"/>
      <c r="QKX16" s="52"/>
      <c r="QKY16" s="52"/>
      <c r="QKZ16" s="52"/>
      <c r="QLA16" s="52"/>
      <c r="QLB16" s="52"/>
      <c r="QLC16" s="52"/>
      <c r="QLD16" s="52"/>
      <c r="QLE16" s="52"/>
      <c r="QLF16" s="52"/>
      <c r="QLG16" s="52"/>
      <c r="QLH16" s="52"/>
      <c r="QLI16" s="52"/>
      <c r="QLJ16" s="52"/>
      <c r="QLK16" s="52"/>
      <c r="QLL16" s="52"/>
      <c r="QLM16" s="52"/>
      <c r="QLN16" s="52"/>
      <c r="QLO16" s="52"/>
      <c r="QLP16" s="52"/>
      <c r="QLQ16" s="52"/>
      <c r="QLR16" s="52"/>
      <c r="QLS16" s="52"/>
      <c r="QLT16" s="52"/>
      <c r="QLU16" s="52"/>
      <c r="QLV16" s="52"/>
      <c r="QLW16" s="52"/>
      <c r="QLX16" s="52"/>
      <c r="QLY16" s="52"/>
      <c r="QLZ16" s="52"/>
      <c r="QMA16" s="52"/>
      <c r="QMB16" s="52"/>
      <c r="QMC16" s="52"/>
      <c r="QMD16" s="52"/>
      <c r="QME16" s="52"/>
      <c r="QMF16" s="52"/>
      <c r="QMG16" s="52"/>
      <c r="QMH16" s="52"/>
      <c r="QMI16" s="52"/>
      <c r="QMJ16" s="52"/>
      <c r="QMK16" s="52"/>
      <c r="QML16" s="52"/>
      <c r="QMM16" s="52"/>
      <c r="QMN16" s="52"/>
      <c r="QMO16" s="52"/>
      <c r="QMP16" s="52"/>
      <c r="QMQ16" s="52"/>
      <c r="QMR16" s="52"/>
      <c r="QMS16" s="52"/>
      <c r="QMT16" s="52"/>
      <c r="QMU16" s="52"/>
      <c r="QMV16" s="52"/>
      <c r="QMW16" s="52"/>
      <c r="QMX16" s="52"/>
      <c r="QMY16" s="52"/>
      <c r="QMZ16" s="52"/>
      <c r="QNA16" s="52"/>
      <c r="QNB16" s="52"/>
      <c r="QNC16" s="52"/>
      <c r="QND16" s="52"/>
      <c r="QNE16" s="52"/>
      <c r="QNF16" s="52"/>
      <c r="QNG16" s="52"/>
      <c r="QNH16" s="52"/>
      <c r="QNI16" s="52"/>
      <c r="QNJ16" s="52"/>
      <c r="QNK16" s="52"/>
      <c r="QNL16" s="52"/>
      <c r="QNM16" s="52"/>
      <c r="QNN16" s="52"/>
      <c r="QNO16" s="52"/>
      <c r="QNP16" s="52"/>
      <c r="QNQ16" s="52"/>
      <c r="QNR16" s="52"/>
      <c r="QNS16" s="52"/>
      <c r="QNT16" s="52"/>
      <c r="QNU16" s="52"/>
      <c r="QNV16" s="52"/>
      <c r="QNW16" s="52"/>
      <c r="QNX16" s="52"/>
      <c r="QNY16" s="52"/>
      <c r="QNZ16" s="52"/>
      <c r="QOA16" s="52"/>
      <c r="QOB16" s="52"/>
      <c r="QOC16" s="52"/>
      <c r="QOD16" s="52"/>
      <c r="QOE16" s="52"/>
      <c r="QOF16" s="52"/>
      <c r="QOG16" s="52"/>
      <c r="QOH16" s="52"/>
      <c r="QOI16" s="52"/>
      <c r="QOJ16" s="52"/>
      <c r="QOK16" s="52"/>
      <c r="QOL16" s="52"/>
      <c r="QOM16" s="52"/>
      <c r="QON16" s="52"/>
      <c r="QOO16" s="52"/>
      <c r="QOP16" s="52"/>
      <c r="QOQ16" s="52"/>
      <c r="QOR16" s="52"/>
      <c r="QOS16" s="52"/>
      <c r="QOT16" s="52"/>
      <c r="QOU16" s="52"/>
      <c r="QOV16" s="52"/>
      <c r="QOW16" s="52"/>
      <c r="QOX16" s="52"/>
      <c r="QOY16" s="52"/>
      <c r="QOZ16" s="52"/>
      <c r="QPA16" s="52"/>
      <c r="QPB16" s="52"/>
      <c r="QPC16" s="52"/>
      <c r="QPD16" s="52"/>
      <c r="QPE16" s="52"/>
      <c r="QPF16" s="52"/>
      <c r="QPG16" s="52"/>
      <c r="QPH16" s="52"/>
      <c r="QPI16" s="52"/>
      <c r="QPJ16" s="52"/>
      <c r="QPK16" s="52"/>
      <c r="QPL16" s="52"/>
      <c r="QPM16" s="52"/>
      <c r="QPN16" s="52"/>
      <c r="QPO16" s="52"/>
      <c r="QPP16" s="52"/>
      <c r="QPQ16" s="52"/>
      <c r="QPR16" s="52"/>
      <c r="QPS16" s="52"/>
      <c r="QPT16" s="52"/>
      <c r="QPU16" s="52"/>
      <c r="QPV16" s="52"/>
      <c r="QPW16" s="52"/>
      <c r="QPX16" s="52"/>
      <c r="QPY16" s="52"/>
      <c r="QPZ16" s="52"/>
      <c r="QQA16" s="52"/>
      <c r="QQB16" s="52"/>
      <c r="QQC16" s="52"/>
      <c r="QQD16" s="52"/>
      <c r="QQE16" s="52"/>
      <c r="QQF16" s="52"/>
      <c r="QQG16" s="52"/>
      <c r="QQH16" s="52"/>
      <c r="QQI16" s="52"/>
      <c r="QQJ16" s="52"/>
      <c r="QQK16" s="52"/>
      <c r="QQL16" s="52"/>
      <c r="QQM16" s="52"/>
      <c r="QQN16" s="52"/>
      <c r="QQO16" s="52"/>
      <c r="QQP16" s="52"/>
      <c r="QQQ16" s="52"/>
      <c r="QQR16" s="52"/>
      <c r="QQS16" s="52"/>
      <c r="QQT16" s="52"/>
      <c r="QQU16" s="52"/>
      <c r="QQV16" s="52"/>
      <c r="QQW16" s="52"/>
      <c r="QQX16" s="52"/>
      <c r="QQY16" s="52"/>
      <c r="QQZ16" s="52"/>
      <c r="QRA16" s="52"/>
      <c r="QRB16" s="52"/>
      <c r="QRC16" s="52"/>
      <c r="QRD16" s="52"/>
      <c r="QRE16" s="52"/>
      <c r="QRF16" s="52"/>
      <c r="QRG16" s="52"/>
      <c r="QRH16" s="52"/>
      <c r="QRI16" s="52"/>
      <c r="QRJ16" s="52"/>
      <c r="QRK16" s="52"/>
      <c r="QRL16" s="52"/>
      <c r="QRM16" s="52"/>
      <c r="QRN16" s="52"/>
      <c r="QRO16" s="52"/>
      <c r="QRP16" s="52"/>
      <c r="QRQ16" s="52"/>
      <c r="QRR16" s="52"/>
      <c r="QRS16" s="52"/>
      <c r="QRT16" s="52"/>
      <c r="QRU16" s="52"/>
      <c r="QRV16" s="52"/>
      <c r="QRW16" s="52"/>
      <c r="QRX16" s="52"/>
      <c r="QRY16" s="52"/>
      <c r="QRZ16" s="52"/>
      <c r="QSA16" s="52"/>
      <c r="QSB16" s="52"/>
      <c r="QSC16" s="52"/>
      <c r="QSD16" s="52"/>
      <c r="QSE16" s="52"/>
      <c r="QSF16" s="52"/>
      <c r="QSG16" s="52"/>
      <c r="QSH16" s="52"/>
      <c r="QSI16" s="52"/>
      <c r="QSJ16" s="52"/>
      <c r="QSK16" s="52"/>
      <c r="QSL16" s="52"/>
      <c r="QSM16" s="52"/>
      <c r="QSN16" s="52"/>
      <c r="QSO16" s="52"/>
      <c r="QSP16" s="52"/>
      <c r="QSQ16" s="52"/>
      <c r="QSR16" s="52"/>
      <c r="QSS16" s="52"/>
      <c r="QST16" s="52"/>
      <c r="QSU16" s="52"/>
      <c r="QSV16" s="52"/>
      <c r="QSW16" s="52"/>
      <c r="QSX16" s="52"/>
      <c r="QSY16" s="52"/>
      <c r="QSZ16" s="52"/>
      <c r="QTA16" s="52"/>
      <c r="QTB16" s="52"/>
      <c r="QTC16" s="52"/>
      <c r="QTD16" s="52"/>
      <c r="QTE16" s="52"/>
      <c r="QTF16" s="52"/>
      <c r="QTG16" s="52"/>
      <c r="QTH16" s="52"/>
      <c r="QTI16" s="52"/>
      <c r="QTJ16" s="52"/>
      <c r="QTK16" s="52"/>
      <c r="QTL16" s="52"/>
      <c r="QTM16" s="52"/>
      <c r="QTN16" s="52"/>
      <c r="QTO16" s="52"/>
      <c r="QTP16" s="52"/>
      <c r="QTQ16" s="52"/>
      <c r="QTR16" s="52"/>
      <c r="QTS16" s="52"/>
      <c r="QTT16" s="52"/>
      <c r="QTU16" s="52"/>
      <c r="QTV16" s="52"/>
      <c r="QTW16" s="52"/>
      <c r="QTX16" s="52"/>
      <c r="QTY16" s="52"/>
      <c r="QTZ16" s="52"/>
      <c r="QUA16" s="52"/>
      <c r="QUB16" s="52"/>
      <c r="QUC16" s="52"/>
      <c r="QUD16" s="52"/>
      <c r="QUE16" s="52"/>
      <c r="QUF16" s="52"/>
      <c r="QUG16" s="52"/>
      <c r="QUH16" s="52"/>
      <c r="QUI16" s="52"/>
      <c r="QUJ16" s="52"/>
      <c r="QUK16" s="52"/>
      <c r="QUL16" s="52"/>
      <c r="QUM16" s="52"/>
      <c r="QUN16" s="52"/>
      <c r="QUO16" s="52"/>
      <c r="QUP16" s="52"/>
      <c r="QUQ16" s="52"/>
      <c r="QUR16" s="52"/>
      <c r="QUS16" s="52"/>
      <c r="QUT16" s="52"/>
      <c r="QUU16" s="52"/>
      <c r="QUV16" s="52"/>
      <c r="QUW16" s="52"/>
      <c r="QUX16" s="52"/>
      <c r="QUY16" s="52"/>
      <c r="QUZ16" s="52"/>
      <c r="QVA16" s="52"/>
      <c r="QVB16" s="52"/>
      <c r="QVC16" s="52"/>
      <c r="QVD16" s="52"/>
      <c r="QVE16" s="52"/>
      <c r="QVF16" s="52"/>
      <c r="QVG16" s="52"/>
      <c r="QVH16" s="52"/>
      <c r="QVI16" s="52"/>
      <c r="QVJ16" s="52"/>
      <c r="QVK16" s="52"/>
      <c r="QVL16" s="52"/>
      <c r="QVM16" s="52"/>
      <c r="QVN16" s="52"/>
      <c r="QVO16" s="52"/>
      <c r="QVP16" s="52"/>
      <c r="QVQ16" s="52"/>
      <c r="QVR16" s="52"/>
      <c r="QVS16" s="52"/>
      <c r="QVT16" s="52"/>
      <c r="QVU16" s="52"/>
      <c r="QVV16" s="52"/>
      <c r="QVW16" s="52"/>
      <c r="QVX16" s="52"/>
      <c r="QVY16" s="52"/>
      <c r="QVZ16" s="52"/>
      <c r="QWA16" s="52"/>
      <c r="QWB16" s="52"/>
      <c r="QWC16" s="52"/>
      <c r="QWD16" s="52"/>
      <c r="QWE16" s="52"/>
      <c r="QWF16" s="52"/>
      <c r="QWG16" s="52"/>
      <c r="QWH16" s="52"/>
      <c r="QWI16" s="52"/>
      <c r="QWJ16" s="52"/>
      <c r="QWK16" s="52"/>
      <c r="QWL16" s="52"/>
      <c r="QWM16" s="52"/>
      <c r="QWN16" s="52"/>
      <c r="QWO16" s="52"/>
      <c r="QWP16" s="52"/>
      <c r="QWQ16" s="52"/>
      <c r="QWR16" s="52"/>
      <c r="QWS16" s="52"/>
      <c r="QWT16" s="52"/>
      <c r="QWU16" s="52"/>
      <c r="QWV16" s="52"/>
      <c r="QWW16" s="52"/>
      <c r="QWX16" s="52"/>
      <c r="QWY16" s="52"/>
      <c r="QWZ16" s="52"/>
      <c r="QXA16" s="52"/>
      <c r="QXB16" s="52"/>
      <c r="QXC16" s="52"/>
      <c r="QXD16" s="52"/>
      <c r="QXE16" s="52"/>
      <c r="QXF16" s="52"/>
      <c r="QXG16" s="52"/>
      <c r="QXH16" s="52"/>
      <c r="QXI16" s="52"/>
      <c r="QXJ16" s="52"/>
      <c r="QXK16" s="52"/>
      <c r="QXL16" s="52"/>
      <c r="QXM16" s="52"/>
      <c r="QXN16" s="52"/>
      <c r="QXO16" s="52"/>
      <c r="QXP16" s="52"/>
      <c r="QXQ16" s="52"/>
      <c r="QXR16" s="52"/>
      <c r="QXS16" s="52"/>
      <c r="QXT16" s="52"/>
      <c r="QXU16" s="52"/>
      <c r="QXV16" s="52"/>
      <c r="QXW16" s="52"/>
      <c r="QXX16" s="52"/>
      <c r="QXY16" s="52"/>
      <c r="QXZ16" s="52"/>
      <c r="QYA16" s="52"/>
      <c r="QYB16" s="52"/>
      <c r="QYC16" s="52"/>
      <c r="QYD16" s="52"/>
      <c r="QYE16" s="52"/>
      <c r="QYF16" s="52"/>
      <c r="QYG16" s="52"/>
      <c r="QYH16" s="52"/>
      <c r="QYI16" s="52"/>
      <c r="QYJ16" s="52"/>
      <c r="QYK16" s="52"/>
      <c r="QYL16" s="52"/>
      <c r="QYM16" s="52"/>
      <c r="QYN16" s="52"/>
      <c r="QYO16" s="52"/>
      <c r="QYP16" s="52"/>
      <c r="QYQ16" s="52"/>
      <c r="QYR16" s="52"/>
      <c r="QYS16" s="52"/>
      <c r="QYT16" s="52"/>
      <c r="QYU16" s="52"/>
      <c r="QYV16" s="52"/>
      <c r="QYW16" s="52"/>
      <c r="QYX16" s="52"/>
      <c r="QYY16" s="52"/>
      <c r="QYZ16" s="52"/>
      <c r="QZA16" s="52"/>
      <c r="QZB16" s="52"/>
      <c r="QZC16" s="52"/>
      <c r="QZD16" s="52"/>
      <c r="QZE16" s="52"/>
      <c r="QZF16" s="52"/>
      <c r="QZG16" s="52"/>
      <c r="QZH16" s="52"/>
      <c r="QZI16" s="52"/>
      <c r="QZJ16" s="52"/>
      <c r="QZK16" s="52"/>
      <c r="QZL16" s="52"/>
      <c r="QZM16" s="52"/>
      <c r="QZN16" s="52"/>
      <c r="QZO16" s="52"/>
      <c r="QZP16" s="52"/>
      <c r="QZQ16" s="52"/>
      <c r="QZR16" s="52"/>
      <c r="QZS16" s="52"/>
      <c r="QZT16" s="52"/>
      <c r="QZU16" s="52"/>
      <c r="QZV16" s="52"/>
      <c r="QZW16" s="52"/>
      <c r="QZX16" s="52"/>
      <c r="QZY16" s="52"/>
      <c r="QZZ16" s="52"/>
      <c r="RAA16" s="52"/>
      <c r="RAB16" s="52"/>
      <c r="RAC16" s="52"/>
      <c r="RAD16" s="52"/>
      <c r="RAE16" s="52"/>
      <c r="RAF16" s="52"/>
      <c r="RAG16" s="52"/>
      <c r="RAH16" s="52"/>
      <c r="RAI16" s="52"/>
      <c r="RAJ16" s="52"/>
      <c r="RAK16" s="52"/>
      <c r="RAL16" s="52"/>
      <c r="RAM16" s="52"/>
      <c r="RAN16" s="52"/>
      <c r="RAO16" s="52"/>
      <c r="RAP16" s="52"/>
      <c r="RAQ16" s="52"/>
      <c r="RAR16" s="52"/>
      <c r="RAS16" s="52"/>
      <c r="RAT16" s="52"/>
      <c r="RAU16" s="52"/>
      <c r="RAV16" s="52"/>
      <c r="RAW16" s="52"/>
      <c r="RAX16" s="52"/>
      <c r="RAY16" s="52"/>
      <c r="RAZ16" s="52"/>
      <c r="RBA16" s="52"/>
      <c r="RBB16" s="52"/>
      <c r="RBC16" s="52"/>
      <c r="RBD16" s="52"/>
      <c r="RBE16" s="52"/>
      <c r="RBF16" s="52"/>
      <c r="RBG16" s="52"/>
      <c r="RBH16" s="52"/>
      <c r="RBI16" s="52"/>
      <c r="RBJ16" s="52"/>
      <c r="RBK16" s="52"/>
      <c r="RBL16" s="52"/>
      <c r="RBM16" s="52"/>
      <c r="RBN16" s="52"/>
      <c r="RBO16" s="52"/>
      <c r="RBP16" s="52"/>
      <c r="RBQ16" s="52"/>
      <c r="RBR16" s="52"/>
      <c r="RBS16" s="52"/>
      <c r="RBT16" s="52"/>
      <c r="RBU16" s="52"/>
      <c r="RBV16" s="52"/>
      <c r="RBW16" s="52"/>
      <c r="RBX16" s="52"/>
      <c r="RBY16" s="52"/>
      <c r="RBZ16" s="52"/>
      <c r="RCA16" s="52"/>
      <c r="RCB16" s="52"/>
      <c r="RCC16" s="52"/>
      <c r="RCD16" s="52"/>
      <c r="RCE16" s="52"/>
      <c r="RCF16" s="52"/>
      <c r="RCG16" s="52"/>
      <c r="RCH16" s="52"/>
      <c r="RCI16" s="52"/>
      <c r="RCJ16" s="52"/>
      <c r="RCK16" s="52"/>
      <c r="RCL16" s="52"/>
      <c r="RCM16" s="52"/>
      <c r="RCN16" s="52"/>
      <c r="RCO16" s="52"/>
      <c r="RCP16" s="52"/>
      <c r="RCQ16" s="52"/>
      <c r="RCR16" s="52"/>
      <c r="RCS16" s="52"/>
      <c r="RCT16" s="52"/>
      <c r="RCU16" s="52"/>
      <c r="RCV16" s="52"/>
      <c r="RCW16" s="52"/>
      <c r="RCX16" s="52"/>
      <c r="RCY16" s="52"/>
      <c r="RCZ16" s="52"/>
      <c r="RDA16" s="52"/>
      <c r="RDB16" s="52"/>
      <c r="RDC16" s="52"/>
      <c r="RDD16" s="52"/>
      <c r="RDE16" s="52"/>
      <c r="RDF16" s="52"/>
      <c r="RDG16" s="52"/>
      <c r="RDH16" s="52"/>
      <c r="RDI16" s="52"/>
      <c r="RDJ16" s="52"/>
      <c r="RDK16" s="52"/>
      <c r="RDL16" s="52"/>
      <c r="RDM16" s="52"/>
      <c r="RDN16" s="52"/>
      <c r="RDO16" s="52"/>
      <c r="RDP16" s="52"/>
      <c r="RDQ16" s="52"/>
      <c r="RDR16" s="52"/>
      <c r="RDS16" s="52"/>
      <c r="RDT16" s="52"/>
      <c r="RDU16" s="52"/>
      <c r="RDV16" s="52"/>
      <c r="RDW16" s="52"/>
      <c r="RDX16" s="52"/>
      <c r="RDY16" s="52"/>
      <c r="RDZ16" s="52"/>
      <c r="REA16" s="52"/>
      <c r="REB16" s="52"/>
      <c r="REC16" s="52"/>
      <c r="RED16" s="52"/>
      <c r="REE16" s="52"/>
      <c r="REF16" s="52"/>
      <c r="REG16" s="52"/>
      <c r="REH16" s="52"/>
      <c r="REI16" s="52"/>
      <c r="REJ16" s="52"/>
      <c r="REK16" s="52"/>
      <c r="REL16" s="52"/>
      <c r="REM16" s="52"/>
      <c r="REN16" s="52"/>
      <c r="REO16" s="52"/>
      <c r="REP16" s="52"/>
      <c r="REQ16" s="52"/>
      <c r="RER16" s="52"/>
      <c r="RES16" s="52"/>
      <c r="RET16" s="52"/>
      <c r="REU16" s="52"/>
      <c r="REV16" s="52"/>
      <c r="REW16" s="52"/>
      <c r="REX16" s="52"/>
      <c r="REY16" s="52"/>
      <c r="REZ16" s="52"/>
      <c r="RFA16" s="52"/>
      <c r="RFB16" s="52"/>
      <c r="RFC16" s="52"/>
      <c r="RFD16" s="52"/>
      <c r="RFE16" s="52"/>
      <c r="RFF16" s="52"/>
      <c r="RFG16" s="52"/>
      <c r="RFH16" s="52"/>
      <c r="RFI16" s="52"/>
      <c r="RFJ16" s="52"/>
      <c r="RFK16" s="52"/>
      <c r="RFL16" s="52"/>
      <c r="RFM16" s="52"/>
      <c r="RFN16" s="52"/>
      <c r="RFO16" s="52"/>
      <c r="RFP16" s="52"/>
      <c r="RFQ16" s="52"/>
      <c r="RFR16" s="52"/>
      <c r="RFS16" s="52"/>
      <c r="RFT16" s="52"/>
      <c r="RFU16" s="52"/>
      <c r="RFV16" s="52"/>
      <c r="RFW16" s="52"/>
      <c r="RFX16" s="52"/>
      <c r="RFY16" s="52"/>
      <c r="RFZ16" s="52"/>
      <c r="RGA16" s="52"/>
      <c r="RGB16" s="52"/>
      <c r="RGC16" s="52"/>
      <c r="RGD16" s="52"/>
      <c r="RGE16" s="52"/>
      <c r="RGF16" s="52"/>
      <c r="RGG16" s="52"/>
      <c r="RGH16" s="52"/>
      <c r="RGI16" s="52"/>
      <c r="RGJ16" s="52"/>
      <c r="RGK16" s="52"/>
      <c r="RGL16" s="52"/>
      <c r="RGM16" s="52"/>
      <c r="RGN16" s="52"/>
      <c r="RGO16" s="52"/>
      <c r="RGP16" s="52"/>
      <c r="RGQ16" s="52"/>
      <c r="RGR16" s="52"/>
      <c r="RGS16" s="52"/>
      <c r="RGT16" s="52"/>
      <c r="RGU16" s="52"/>
      <c r="RGV16" s="52"/>
      <c r="RGW16" s="52"/>
      <c r="RGX16" s="52"/>
      <c r="RGY16" s="52"/>
      <c r="RGZ16" s="52"/>
      <c r="RHA16" s="52"/>
      <c r="RHB16" s="52"/>
      <c r="RHC16" s="52"/>
      <c r="RHD16" s="52"/>
      <c r="RHE16" s="52"/>
      <c r="RHF16" s="52"/>
      <c r="RHG16" s="52"/>
      <c r="RHH16" s="52"/>
      <c r="RHI16" s="52"/>
      <c r="RHJ16" s="52"/>
      <c r="RHK16" s="52"/>
      <c r="RHL16" s="52"/>
      <c r="RHM16" s="52"/>
      <c r="RHN16" s="52"/>
      <c r="RHO16" s="52"/>
      <c r="RHP16" s="52"/>
      <c r="RHQ16" s="52"/>
      <c r="RHR16" s="52"/>
      <c r="RHS16" s="52"/>
      <c r="RHT16" s="52"/>
      <c r="RHU16" s="52"/>
      <c r="RHV16" s="52"/>
      <c r="RHW16" s="52"/>
      <c r="RHX16" s="52"/>
      <c r="RHY16" s="52"/>
      <c r="RHZ16" s="52"/>
      <c r="RIA16" s="52"/>
      <c r="RIB16" s="52"/>
      <c r="RIC16" s="52"/>
      <c r="RID16" s="52"/>
      <c r="RIE16" s="52"/>
      <c r="RIF16" s="52"/>
      <c r="RIG16" s="52"/>
      <c r="RIH16" s="52"/>
      <c r="RII16" s="52"/>
      <c r="RIJ16" s="52"/>
      <c r="RIK16" s="52"/>
      <c r="RIL16" s="52"/>
      <c r="RIM16" s="52"/>
      <c r="RIN16" s="52"/>
      <c r="RIO16" s="52"/>
      <c r="RIP16" s="52"/>
      <c r="RIQ16" s="52"/>
      <c r="RIR16" s="52"/>
      <c r="RIS16" s="52"/>
      <c r="RIT16" s="52"/>
      <c r="RIU16" s="52"/>
      <c r="RIV16" s="52"/>
      <c r="RIW16" s="52"/>
      <c r="RIX16" s="52"/>
      <c r="RIY16" s="52"/>
      <c r="RIZ16" s="52"/>
      <c r="RJA16" s="52"/>
      <c r="RJB16" s="52"/>
      <c r="RJC16" s="52"/>
      <c r="RJD16" s="52"/>
      <c r="RJE16" s="52"/>
      <c r="RJF16" s="52"/>
      <c r="RJG16" s="52"/>
      <c r="RJH16" s="52"/>
      <c r="RJI16" s="52"/>
      <c r="RJJ16" s="52"/>
      <c r="RJK16" s="52"/>
      <c r="RJL16" s="52"/>
      <c r="RJM16" s="52"/>
      <c r="RJN16" s="52"/>
      <c r="RJO16" s="52"/>
      <c r="RJP16" s="52"/>
      <c r="RJQ16" s="52"/>
      <c r="RJR16" s="52"/>
      <c r="RJS16" s="52"/>
      <c r="RJT16" s="52"/>
      <c r="RJU16" s="52"/>
      <c r="RJV16" s="52"/>
      <c r="RJW16" s="52"/>
      <c r="RJX16" s="52"/>
      <c r="RJY16" s="52"/>
      <c r="RJZ16" s="52"/>
      <c r="RKA16" s="52"/>
      <c r="RKB16" s="52"/>
      <c r="RKC16" s="52"/>
      <c r="RKD16" s="52"/>
      <c r="RKE16" s="52"/>
      <c r="RKF16" s="52"/>
      <c r="RKG16" s="52"/>
      <c r="RKH16" s="52"/>
      <c r="RKI16" s="52"/>
      <c r="RKJ16" s="52"/>
      <c r="RKK16" s="52"/>
      <c r="RKL16" s="52"/>
      <c r="RKM16" s="52"/>
      <c r="RKN16" s="52"/>
      <c r="RKO16" s="52"/>
      <c r="RKP16" s="52"/>
      <c r="RKQ16" s="52"/>
      <c r="RKR16" s="52"/>
      <c r="RKS16" s="52"/>
      <c r="RKT16" s="52"/>
      <c r="RKU16" s="52"/>
      <c r="RKV16" s="52"/>
      <c r="RKW16" s="52"/>
      <c r="RKX16" s="52"/>
      <c r="RKY16" s="52"/>
      <c r="RKZ16" s="52"/>
      <c r="RLA16" s="52"/>
      <c r="RLB16" s="52"/>
      <c r="RLC16" s="52"/>
      <c r="RLD16" s="52"/>
      <c r="RLE16" s="52"/>
      <c r="RLF16" s="52"/>
      <c r="RLG16" s="52"/>
      <c r="RLH16" s="52"/>
      <c r="RLI16" s="52"/>
      <c r="RLJ16" s="52"/>
      <c r="RLK16" s="52"/>
      <c r="RLL16" s="52"/>
      <c r="RLM16" s="52"/>
      <c r="RLN16" s="52"/>
      <c r="RLO16" s="52"/>
      <c r="RLP16" s="52"/>
      <c r="RLQ16" s="52"/>
      <c r="RLR16" s="52"/>
      <c r="RLS16" s="52"/>
      <c r="RLT16" s="52"/>
      <c r="RLU16" s="52"/>
      <c r="RLV16" s="52"/>
      <c r="RLW16" s="52"/>
      <c r="RLX16" s="52"/>
      <c r="RLY16" s="52"/>
      <c r="RLZ16" s="52"/>
      <c r="RMA16" s="52"/>
      <c r="RMB16" s="52"/>
      <c r="RMC16" s="52"/>
      <c r="RMD16" s="52"/>
      <c r="RME16" s="52"/>
      <c r="RMF16" s="52"/>
      <c r="RMG16" s="52"/>
      <c r="RMH16" s="52"/>
      <c r="RMI16" s="52"/>
      <c r="RMJ16" s="52"/>
      <c r="RMK16" s="52"/>
      <c r="RML16" s="52"/>
      <c r="RMM16" s="52"/>
      <c r="RMN16" s="52"/>
      <c r="RMO16" s="52"/>
      <c r="RMP16" s="52"/>
      <c r="RMQ16" s="52"/>
      <c r="RMR16" s="52"/>
      <c r="RMS16" s="52"/>
      <c r="RMT16" s="52"/>
      <c r="RMU16" s="52"/>
      <c r="RMV16" s="52"/>
      <c r="RMW16" s="52"/>
      <c r="RMX16" s="52"/>
      <c r="RMY16" s="52"/>
      <c r="RMZ16" s="52"/>
      <c r="RNA16" s="52"/>
      <c r="RNB16" s="52"/>
      <c r="RNC16" s="52"/>
      <c r="RND16" s="52"/>
      <c r="RNE16" s="52"/>
      <c r="RNF16" s="52"/>
      <c r="RNG16" s="52"/>
      <c r="RNH16" s="52"/>
      <c r="RNI16" s="52"/>
      <c r="RNJ16" s="52"/>
      <c r="RNK16" s="52"/>
      <c r="RNL16" s="52"/>
      <c r="RNM16" s="52"/>
      <c r="RNN16" s="52"/>
      <c r="RNO16" s="52"/>
      <c r="RNP16" s="52"/>
      <c r="RNQ16" s="52"/>
      <c r="RNR16" s="52"/>
      <c r="RNS16" s="52"/>
      <c r="RNT16" s="52"/>
      <c r="RNU16" s="52"/>
      <c r="RNV16" s="52"/>
      <c r="RNW16" s="52"/>
      <c r="RNX16" s="52"/>
      <c r="RNY16" s="52"/>
      <c r="RNZ16" s="52"/>
      <c r="ROA16" s="52"/>
      <c r="ROB16" s="52"/>
      <c r="ROC16" s="52"/>
      <c r="ROD16" s="52"/>
      <c r="ROE16" s="52"/>
      <c r="ROF16" s="52"/>
      <c r="ROG16" s="52"/>
      <c r="ROH16" s="52"/>
      <c r="ROI16" s="52"/>
      <c r="ROJ16" s="52"/>
      <c r="ROK16" s="52"/>
      <c r="ROL16" s="52"/>
      <c r="ROM16" s="52"/>
      <c r="RON16" s="52"/>
      <c r="ROO16" s="52"/>
      <c r="ROP16" s="52"/>
      <c r="ROQ16" s="52"/>
      <c r="ROR16" s="52"/>
      <c r="ROS16" s="52"/>
      <c r="ROT16" s="52"/>
      <c r="ROU16" s="52"/>
      <c r="ROV16" s="52"/>
      <c r="ROW16" s="52"/>
      <c r="ROX16" s="52"/>
      <c r="ROY16" s="52"/>
      <c r="ROZ16" s="52"/>
      <c r="RPA16" s="52"/>
      <c r="RPB16" s="52"/>
      <c r="RPC16" s="52"/>
      <c r="RPD16" s="52"/>
      <c r="RPE16" s="52"/>
      <c r="RPF16" s="52"/>
      <c r="RPG16" s="52"/>
      <c r="RPH16" s="52"/>
      <c r="RPI16" s="52"/>
      <c r="RPJ16" s="52"/>
      <c r="RPK16" s="52"/>
      <c r="RPL16" s="52"/>
      <c r="RPM16" s="52"/>
      <c r="RPN16" s="52"/>
      <c r="RPO16" s="52"/>
      <c r="RPP16" s="52"/>
      <c r="RPQ16" s="52"/>
      <c r="RPR16" s="52"/>
      <c r="RPS16" s="52"/>
      <c r="RPT16" s="52"/>
      <c r="RPU16" s="52"/>
      <c r="RPV16" s="52"/>
      <c r="RPW16" s="52"/>
      <c r="RPX16" s="52"/>
      <c r="RPY16" s="52"/>
      <c r="RPZ16" s="52"/>
      <c r="RQA16" s="52"/>
      <c r="RQB16" s="52"/>
      <c r="RQC16" s="52"/>
      <c r="RQD16" s="52"/>
      <c r="RQE16" s="52"/>
      <c r="RQF16" s="52"/>
      <c r="RQG16" s="52"/>
      <c r="RQH16" s="52"/>
      <c r="RQI16" s="52"/>
      <c r="RQJ16" s="52"/>
      <c r="RQK16" s="52"/>
      <c r="RQL16" s="52"/>
      <c r="RQM16" s="52"/>
      <c r="RQN16" s="52"/>
      <c r="RQO16" s="52"/>
      <c r="RQP16" s="52"/>
      <c r="RQQ16" s="52"/>
      <c r="RQR16" s="52"/>
      <c r="RQS16" s="52"/>
      <c r="RQT16" s="52"/>
      <c r="RQU16" s="52"/>
      <c r="RQV16" s="52"/>
      <c r="RQW16" s="52"/>
      <c r="RQX16" s="52"/>
      <c r="RQY16" s="52"/>
      <c r="RQZ16" s="52"/>
      <c r="RRA16" s="52"/>
      <c r="RRB16" s="52"/>
      <c r="RRC16" s="52"/>
      <c r="RRD16" s="52"/>
      <c r="RRE16" s="52"/>
      <c r="RRF16" s="52"/>
      <c r="RRG16" s="52"/>
      <c r="RRH16" s="52"/>
      <c r="RRI16" s="52"/>
      <c r="RRJ16" s="52"/>
      <c r="RRK16" s="52"/>
      <c r="RRL16" s="52"/>
      <c r="RRM16" s="52"/>
      <c r="RRN16" s="52"/>
      <c r="RRO16" s="52"/>
      <c r="RRP16" s="52"/>
      <c r="RRQ16" s="52"/>
      <c r="RRR16" s="52"/>
      <c r="RRS16" s="52"/>
      <c r="RRT16" s="52"/>
      <c r="RRU16" s="52"/>
      <c r="RRV16" s="52"/>
      <c r="RRW16" s="52"/>
      <c r="RRX16" s="52"/>
      <c r="RRY16" s="52"/>
      <c r="RRZ16" s="52"/>
      <c r="RSA16" s="52"/>
      <c r="RSB16" s="52"/>
      <c r="RSC16" s="52"/>
      <c r="RSD16" s="52"/>
      <c r="RSE16" s="52"/>
      <c r="RSF16" s="52"/>
      <c r="RSG16" s="52"/>
      <c r="RSH16" s="52"/>
      <c r="RSI16" s="52"/>
      <c r="RSJ16" s="52"/>
      <c r="RSK16" s="52"/>
      <c r="RSL16" s="52"/>
      <c r="RSM16" s="52"/>
      <c r="RSN16" s="52"/>
      <c r="RSO16" s="52"/>
      <c r="RSP16" s="52"/>
      <c r="RSQ16" s="52"/>
      <c r="RSR16" s="52"/>
      <c r="RSS16" s="52"/>
      <c r="RST16" s="52"/>
      <c r="RSU16" s="52"/>
      <c r="RSV16" s="52"/>
      <c r="RSW16" s="52"/>
      <c r="RSX16" s="52"/>
      <c r="RSY16" s="52"/>
      <c r="RSZ16" s="52"/>
      <c r="RTA16" s="52"/>
      <c r="RTB16" s="52"/>
      <c r="RTC16" s="52"/>
      <c r="RTD16" s="52"/>
      <c r="RTE16" s="52"/>
      <c r="RTF16" s="52"/>
      <c r="RTG16" s="52"/>
      <c r="RTH16" s="52"/>
      <c r="RTI16" s="52"/>
      <c r="RTJ16" s="52"/>
      <c r="RTK16" s="52"/>
      <c r="RTL16" s="52"/>
      <c r="RTM16" s="52"/>
      <c r="RTN16" s="52"/>
      <c r="RTO16" s="52"/>
      <c r="RTP16" s="52"/>
      <c r="RTQ16" s="52"/>
      <c r="RTR16" s="52"/>
      <c r="RTS16" s="52"/>
      <c r="RTT16" s="52"/>
      <c r="RTU16" s="52"/>
      <c r="RTV16" s="52"/>
      <c r="RTW16" s="52"/>
      <c r="RTX16" s="52"/>
      <c r="RTY16" s="52"/>
      <c r="RTZ16" s="52"/>
      <c r="RUA16" s="52"/>
      <c r="RUB16" s="52"/>
      <c r="RUC16" s="52"/>
      <c r="RUD16" s="52"/>
      <c r="RUE16" s="52"/>
      <c r="RUF16" s="52"/>
      <c r="RUG16" s="52"/>
      <c r="RUH16" s="52"/>
      <c r="RUI16" s="52"/>
      <c r="RUJ16" s="52"/>
      <c r="RUK16" s="52"/>
      <c r="RUL16" s="52"/>
      <c r="RUM16" s="52"/>
      <c r="RUN16" s="52"/>
      <c r="RUO16" s="52"/>
      <c r="RUP16" s="52"/>
      <c r="RUQ16" s="52"/>
      <c r="RUR16" s="52"/>
      <c r="RUS16" s="52"/>
      <c r="RUT16" s="52"/>
      <c r="RUU16" s="52"/>
      <c r="RUV16" s="52"/>
      <c r="RUW16" s="52"/>
      <c r="RUX16" s="52"/>
      <c r="RUY16" s="52"/>
      <c r="RUZ16" s="52"/>
      <c r="RVA16" s="52"/>
      <c r="RVB16" s="52"/>
      <c r="RVC16" s="52"/>
      <c r="RVD16" s="52"/>
      <c r="RVE16" s="52"/>
      <c r="RVF16" s="52"/>
      <c r="RVG16" s="52"/>
      <c r="RVH16" s="52"/>
      <c r="RVI16" s="52"/>
      <c r="RVJ16" s="52"/>
      <c r="RVK16" s="52"/>
      <c r="RVL16" s="52"/>
      <c r="RVM16" s="52"/>
      <c r="RVN16" s="52"/>
      <c r="RVO16" s="52"/>
      <c r="RVP16" s="52"/>
      <c r="RVQ16" s="52"/>
      <c r="RVR16" s="52"/>
      <c r="RVS16" s="52"/>
      <c r="RVT16" s="52"/>
      <c r="RVU16" s="52"/>
      <c r="RVV16" s="52"/>
      <c r="RVW16" s="52"/>
      <c r="RVX16" s="52"/>
      <c r="RVY16" s="52"/>
      <c r="RVZ16" s="52"/>
      <c r="RWA16" s="52"/>
      <c r="RWB16" s="52"/>
      <c r="RWC16" s="52"/>
      <c r="RWD16" s="52"/>
      <c r="RWE16" s="52"/>
      <c r="RWF16" s="52"/>
      <c r="RWG16" s="52"/>
      <c r="RWH16" s="52"/>
      <c r="RWI16" s="52"/>
      <c r="RWJ16" s="52"/>
      <c r="RWK16" s="52"/>
      <c r="RWL16" s="52"/>
      <c r="RWM16" s="52"/>
      <c r="RWN16" s="52"/>
      <c r="RWO16" s="52"/>
      <c r="RWP16" s="52"/>
      <c r="RWQ16" s="52"/>
      <c r="RWR16" s="52"/>
      <c r="RWS16" s="52"/>
      <c r="RWT16" s="52"/>
      <c r="RWU16" s="52"/>
      <c r="RWV16" s="52"/>
      <c r="RWW16" s="52"/>
      <c r="RWX16" s="52"/>
      <c r="RWY16" s="52"/>
      <c r="RWZ16" s="52"/>
      <c r="RXA16" s="52"/>
      <c r="RXB16" s="52"/>
      <c r="RXC16" s="52"/>
      <c r="RXD16" s="52"/>
      <c r="RXE16" s="52"/>
      <c r="RXF16" s="52"/>
      <c r="RXG16" s="52"/>
      <c r="RXH16" s="52"/>
      <c r="RXI16" s="52"/>
      <c r="RXJ16" s="52"/>
      <c r="RXK16" s="52"/>
      <c r="RXL16" s="52"/>
      <c r="RXM16" s="52"/>
      <c r="RXN16" s="52"/>
      <c r="RXO16" s="52"/>
      <c r="RXP16" s="52"/>
      <c r="RXQ16" s="52"/>
      <c r="RXR16" s="52"/>
      <c r="RXS16" s="52"/>
      <c r="RXT16" s="52"/>
      <c r="RXU16" s="52"/>
      <c r="RXV16" s="52"/>
      <c r="RXW16" s="52"/>
      <c r="RXX16" s="52"/>
      <c r="RXY16" s="52"/>
      <c r="RXZ16" s="52"/>
      <c r="RYA16" s="52"/>
      <c r="RYB16" s="52"/>
      <c r="RYC16" s="52"/>
      <c r="RYD16" s="52"/>
      <c r="RYE16" s="52"/>
      <c r="RYF16" s="52"/>
      <c r="RYG16" s="52"/>
      <c r="RYH16" s="52"/>
      <c r="RYI16" s="52"/>
      <c r="RYJ16" s="52"/>
      <c r="RYK16" s="52"/>
      <c r="RYL16" s="52"/>
      <c r="RYM16" s="52"/>
      <c r="RYN16" s="52"/>
      <c r="RYO16" s="52"/>
      <c r="RYP16" s="52"/>
      <c r="RYQ16" s="52"/>
      <c r="RYR16" s="52"/>
      <c r="RYS16" s="52"/>
      <c r="RYT16" s="52"/>
      <c r="RYU16" s="52"/>
      <c r="RYV16" s="52"/>
      <c r="RYW16" s="52"/>
      <c r="RYX16" s="52"/>
      <c r="RYY16" s="52"/>
      <c r="RYZ16" s="52"/>
      <c r="RZA16" s="52"/>
      <c r="RZB16" s="52"/>
      <c r="RZC16" s="52"/>
      <c r="RZD16" s="52"/>
      <c r="RZE16" s="52"/>
      <c r="RZF16" s="52"/>
      <c r="RZG16" s="52"/>
      <c r="RZH16" s="52"/>
      <c r="RZI16" s="52"/>
      <c r="RZJ16" s="52"/>
      <c r="RZK16" s="52"/>
      <c r="RZL16" s="52"/>
      <c r="RZM16" s="52"/>
      <c r="RZN16" s="52"/>
      <c r="RZO16" s="52"/>
      <c r="RZP16" s="52"/>
      <c r="RZQ16" s="52"/>
      <c r="RZR16" s="52"/>
      <c r="RZS16" s="52"/>
      <c r="RZT16" s="52"/>
      <c r="RZU16" s="52"/>
      <c r="RZV16" s="52"/>
      <c r="RZW16" s="52"/>
      <c r="RZX16" s="52"/>
      <c r="RZY16" s="52"/>
      <c r="RZZ16" s="52"/>
      <c r="SAA16" s="52"/>
      <c r="SAB16" s="52"/>
      <c r="SAC16" s="52"/>
      <c r="SAD16" s="52"/>
      <c r="SAE16" s="52"/>
      <c r="SAF16" s="52"/>
      <c r="SAG16" s="52"/>
      <c r="SAH16" s="52"/>
      <c r="SAI16" s="52"/>
      <c r="SAJ16" s="52"/>
      <c r="SAK16" s="52"/>
      <c r="SAL16" s="52"/>
      <c r="SAM16" s="52"/>
      <c r="SAN16" s="52"/>
      <c r="SAO16" s="52"/>
      <c r="SAP16" s="52"/>
      <c r="SAQ16" s="52"/>
      <c r="SAR16" s="52"/>
      <c r="SAS16" s="52"/>
      <c r="SAT16" s="52"/>
      <c r="SAU16" s="52"/>
      <c r="SAV16" s="52"/>
      <c r="SAW16" s="52"/>
      <c r="SAX16" s="52"/>
      <c r="SAY16" s="52"/>
      <c r="SAZ16" s="52"/>
      <c r="SBA16" s="52"/>
      <c r="SBB16" s="52"/>
      <c r="SBC16" s="52"/>
      <c r="SBD16" s="52"/>
      <c r="SBE16" s="52"/>
      <c r="SBF16" s="52"/>
      <c r="SBG16" s="52"/>
      <c r="SBH16" s="52"/>
      <c r="SBI16" s="52"/>
      <c r="SBJ16" s="52"/>
      <c r="SBK16" s="52"/>
      <c r="SBL16" s="52"/>
      <c r="SBM16" s="52"/>
      <c r="SBN16" s="52"/>
      <c r="SBO16" s="52"/>
      <c r="SBP16" s="52"/>
      <c r="SBQ16" s="52"/>
      <c r="SBR16" s="52"/>
      <c r="SBS16" s="52"/>
      <c r="SBT16" s="52"/>
      <c r="SBU16" s="52"/>
      <c r="SBV16" s="52"/>
      <c r="SBW16" s="52"/>
      <c r="SBX16" s="52"/>
      <c r="SBY16" s="52"/>
      <c r="SBZ16" s="52"/>
      <c r="SCA16" s="52"/>
      <c r="SCB16" s="52"/>
      <c r="SCC16" s="52"/>
      <c r="SCD16" s="52"/>
      <c r="SCE16" s="52"/>
      <c r="SCF16" s="52"/>
      <c r="SCG16" s="52"/>
      <c r="SCH16" s="52"/>
      <c r="SCI16" s="52"/>
      <c r="SCJ16" s="52"/>
      <c r="SCK16" s="52"/>
      <c r="SCL16" s="52"/>
      <c r="SCM16" s="52"/>
      <c r="SCN16" s="52"/>
      <c r="SCO16" s="52"/>
      <c r="SCP16" s="52"/>
      <c r="SCQ16" s="52"/>
      <c r="SCR16" s="52"/>
      <c r="SCS16" s="52"/>
      <c r="SCT16" s="52"/>
      <c r="SCU16" s="52"/>
      <c r="SCV16" s="52"/>
      <c r="SCW16" s="52"/>
      <c r="SCX16" s="52"/>
      <c r="SCY16" s="52"/>
      <c r="SCZ16" s="52"/>
      <c r="SDA16" s="52"/>
      <c r="SDB16" s="52"/>
      <c r="SDC16" s="52"/>
      <c r="SDD16" s="52"/>
      <c r="SDE16" s="52"/>
      <c r="SDF16" s="52"/>
      <c r="SDG16" s="52"/>
      <c r="SDH16" s="52"/>
      <c r="SDI16" s="52"/>
      <c r="SDJ16" s="52"/>
      <c r="SDK16" s="52"/>
      <c r="SDL16" s="52"/>
      <c r="SDM16" s="52"/>
      <c r="SDN16" s="52"/>
      <c r="SDO16" s="52"/>
      <c r="SDP16" s="52"/>
      <c r="SDQ16" s="52"/>
      <c r="SDR16" s="52"/>
      <c r="SDS16" s="52"/>
      <c r="SDT16" s="52"/>
      <c r="SDU16" s="52"/>
      <c r="SDV16" s="52"/>
      <c r="SDW16" s="52"/>
      <c r="SDX16" s="52"/>
      <c r="SDY16" s="52"/>
      <c r="SDZ16" s="52"/>
      <c r="SEA16" s="52"/>
      <c r="SEB16" s="52"/>
      <c r="SEC16" s="52"/>
      <c r="SED16" s="52"/>
      <c r="SEE16" s="52"/>
      <c r="SEF16" s="52"/>
      <c r="SEG16" s="52"/>
      <c r="SEH16" s="52"/>
      <c r="SEI16" s="52"/>
      <c r="SEJ16" s="52"/>
      <c r="SEK16" s="52"/>
      <c r="SEL16" s="52"/>
      <c r="SEM16" s="52"/>
      <c r="SEN16" s="52"/>
      <c r="SEO16" s="52"/>
      <c r="SEP16" s="52"/>
      <c r="SEQ16" s="52"/>
      <c r="SER16" s="52"/>
      <c r="SES16" s="52"/>
      <c r="SET16" s="52"/>
      <c r="SEU16" s="52"/>
      <c r="SEV16" s="52"/>
      <c r="SEW16" s="52"/>
      <c r="SEX16" s="52"/>
      <c r="SEY16" s="52"/>
      <c r="SEZ16" s="52"/>
      <c r="SFA16" s="52"/>
      <c r="SFB16" s="52"/>
      <c r="SFC16" s="52"/>
      <c r="SFD16" s="52"/>
      <c r="SFE16" s="52"/>
      <c r="SFF16" s="52"/>
      <c r="SFG16" s="52"/>
      <c r="SFH16" s="52"/>
      <c r="SFI16" s="52"/>
      <c r="SFJ16" s="52"/>
      <c r="SFK16" s="52"/>
      <c r="SFL16" s="52"/>
      <c r="SFM16" s="52"/>
      <c r="SFN16" s="52"/>
      <c r="SFO16" s="52"/>
      <c r="SFP16" s="52"/>
      <c r="SFQ16" s="52"/>
      <c r="SFR16" s="52"/>
      <c r="SFS16" s="52"/>
      <c r="SFT16" s="52"/>
      <c r="SFU16" s="52"/>
      <c r="SFV16" s="52"/>
      <c r="SFW16" s="52"/>
      <c r="SFX16" s="52"/>
      <c r="SFY16" s="52"/>
      <c r="SFZ16" s="52"/>
      <c r="SGA16" s="52"/>
      <c r="SGB16" s="52"/>
      <c r="SGC16" s="52"/>
      <c r="SGD16" s="52"/>
      <c r="SGE16" s="52"/>
      <c r="SGF16" s="52"/>
      <c r="SGG16" s="52"/>
      <c r="SGH16" s="52"/>
      <c r="SGI16" s="52"/>
      <c r="SGJ16" s="52"/>
      <c r="SGK16" s="52"/>
      <c r="SGL16" s="52"/>
      <c r="SGM16" s="52"/>
      <c r="SGN16" s="52"/>
      <c r="SGO16" s="52"/>
      <c r="SGP16" s="52"/>
      <c r="SGQ16" s="52"/>
      <c r="SGR16" s="52"/>
      <c r="SGS16" s="52"/>
      <c r="SGT16" s="52"/>
      <c r="SGU16" s="52"/>
      <c r="SGV16" s="52"/>
      <c r="SGW16" s="52"/>
      <c r="SGX16" s="52"/>
      <c r="SGY16" s="52"/>
      <c r="SGZ16" s="52"/>
      <c r="SHA16" s="52"/>
      <c r="SHB16" s="52"/>
      <c r="SHC16" s="52"/>
      <c r="SHD16" s="52"/>
      <c r="SHE16" s="52"/>
      <c r="SHF16" s="52"/>
      <c r="SHG16" s="52"/>
      <c r="SHH16" s="52"/>
      <c r="SHI16" s="52"/>
      <c r="SHJ16" s="52"/>
      <c r="SHK16" s="52"/>
      <c r="SHL16" s="52"/>
      <c r="SHM16" s="52"/>
      <c r="SHN16" s="52"/>
      <c r="SHO16" s="52"/>
      <c r="SHP16" s="52"/>
      <c r="SHQ16" s="52"/>
      <c r="SHR16" s="52"/>
      <c r="SHS16" s="52"/>
      <c r="SHT16" s="52"/>
      <c r="SHU16" s="52"/>
      <c r="SHV16" s="52"/>
      <c r="SHW16" s="52"/>
      <c r="SHX16" s="52"/>
      <c r="SHY16" s="52"/>
      <c r="SHZ16" s="52"/>
      <c r="SIA16" s="52"/>
      <c r="SIB16" s="52"/>
      <c r="SIC16" s="52"/>
      <c r="SID16" s="52"/>
      <c r="SIE16" s="52"/>
      <c r="SIF16" s="52"/>
      <c r="SIG16" s="52"/>
      <c r="SIH16" s="52"/>
      <c r="SII16" s="52"/>
      <c r="SIJ16" s="52"/>
      <c r="SIK16" s="52"/>
      <c r="SIL16" s="52"/>
      <c r="SIM16" s="52"/>
      <c r="SIN16" s="52"/>
      <c r="SIO16" s="52"/>
      <c r="SIP16" s="52"/>
      <c r="SIQ16" s="52"/>
      <c r="SIR16" s="52"/>
      <c r="SIS16" s="52"/>
      <c r="SIT16" s="52"/>
      <c r="SIU16" s="52"/>
      <c r="SIV16" s="52"/>
      <c r="SIW16" s="52"/>
      <c r="SIX16" s="52"/>
      <c r="SIY16" s="52"/>
      <c r="SIZ16" s="52"/>
      <c r="SJA16" s="52"/>
      <c r="SJB16" s="52"/>
      <c r="SJC16" s="52"/>
      <c r="SJD16" s="52"/>
      <c r="SJE16" s="52"/>
      <c r="SJF16" s="52"/>
      <c r="SJG16" s="52"/>
      <c r="SJH16" s="52"/>
      <c r="SJI16" s="52"/>
      <c r="SJJ16" s="52"/>
      <c r="SJK16" s="52"/>
      <c r="SJL16" s="52"/>
      <c r="SJM16" s="52"/>
      <c r="SJN16" s="52"/>
      <c r="SJO16" s="52"/>
      <c r="SJP16" s="52"/>
      <c r="SJQ16" s="52"/>
      <c r="SJR16" s="52"/>
      <c r="SJS16" s="52"/>
      <c r="SJT16" s="52"/>
      <c r="SJU16" s="52"/>
      <c r="SJV16" s="52"/>
      <c r="SJW16" s="52"/>
      <c r="SJX16" s="52"/>
      <c r="SJY16" s="52"/>
      <c r="SJZ16" s="52"/>
      <c r="SKA16" s="52"/>
      <c r="SKB16" s="52"/>
      <c r="SKC16" s="52"/>
      <c r="SKD16" s="52"/>
      <c r="SKE16" s="52"/>
      <c r="SKF16" s="52"/>
      <c r="SKG16" s="52"/>
      <c r="SKH16" s="52"/>
      <c r="SKI16" s="52"/>
      <c r="SKJ16" s="52"/>
      <c r="SKK16" s="52"/>
      <c r="SKL16" s="52"/>
      <c r="SKM16" s="52"/>
      <c r="SKN16" s="52"/>
      <c r="SKO16" s="52"/>
      <c r="SKP16" s="52"/>
      <c r="SKQ16" s="52"/>
      <c r="SKR16" s="52"/>
      <c r="SKS16" s="52"/>
      <c r="SKT16" s="52"/>
      <c r="SKU16" s="52"/>
      <c r="SKV16" s="52"/>
      <c r="SKW16" s="52"/>
      <c r="SKX16" s="52"/>
      <c r="SKY16" s="52"/>
      <c r="SKZ16" s="52"/>
      <c r="SLA16" s="52"/>
      <c r="SLB16" s="52"/>
      <c r="SLC16" s="52"/>
      <c r="SLD16" s="52"/>
      <c r="SLE16" s="52"/>
      <c r="SLF16" s="52"/>
      <c r="SLG16" s="52"/>
      <c r="SLH16" s="52"/>
      <c r="SLI16" s="52"/>
      <c r="SLJ16" s="52"/>
      <c r="SLK16" s="52"/>
      <c r="SLL16" s="52"/>
      <c r="SLM16" s="52"/>
      <c r="SLN16" s="52"/>
      <c r="SLO16" s="52"/>
      <c r="SLP16" s="52"/>
      <c r="SLQ16" s="52"/>
      <c r="SLR16" s="52"/>
      <c r="SLS16" s="52"/>
      <c r="SLT16" s="52"/>
      <c r="SLU16" s="52"/>
      <c r="SLV16" s="52"/>
      <c r="SLW16" s="52"/>
      <c r="SLX16" s="52"/>
      <c r="SLY16" s="52"/>
      <c r="SLZ16" s="52"/>
      <c r="SMA16" s="52"/>
      <c r="SMB16" s="52"/>
      <c r="SMC16" s="52"/>
      <c r="SMD16" s="52"/>
      <c r="SME16" s="52"/>
      <c r="SMF16" s="52"/>
      <c r="SMG16" s="52"/>
      <c r="SMH16" s="52"/>
      <c r="SMI16" s="52"/>
      <c r="SMJ16" s="52"/>
      <c r="SMK16" s="52"/>
      <c r="SML16" s="52"/>
      <c r="SMM16" s="52"/>
      <c r="SMN16" s="52"/>
      <c r="SMO16" s="52"/>
      <c r="SMP16" s="52"/>
      <c r="SMQ16" s="52"/>
      <c r="SMR16" s="52"/>
      <c r="SMS16" s="52"/>
      <c r="SMT16" s="52"/>
      <c r="SMU16" s="52"/>
      <c r="SMV16" s="52"/>
      <c r="SMW16" s="52"/>
      <c r="SMX16" s="52"/>
      <c r="SMY16" s="52"/>
      <c r="SMZ16" s="52"/>
      <c r="SNA16" s="52"/>
      <c r="SNB16" s="52"/>
      <c r="SNC16" s="52"/>
      <c r="SND16" s="52"/>
      <c r="SNE16" s="52"/>
      <c r="SNF16" s="52"/>
      <c r="SNG16" s="52"/>
      <c r="SNH16" s="52"/>
      <c r="SNI16" s="52"/>
      <c r="SNJ16" s="52"/>
      <c r="SNK16" s="52"/>
      <c r="SNL16" s="52"/>
      <c r="SNM16" s="52"/>
      <c r="SNN16" s="52"/>
      <c r="SNO16" s="52"/>
      <c r="SNP16" s="52"/>
      <c r="SNQ16" s="52"/>
      <c r="SNR16" s="52"/>
      <c r="SNS16" s="52"/>
      <c r="SNT16" s="52"/>
      <c r="SNU16" s="52"/>
      <c r="SNV16" s="52"/>
      <c r="SNW16" s="52"/>
      <c r="SNX16" s="52"/>
      <c r="SNY16" s="52"/>
      <c r="SNZ16" s="52"/>
      <c r="SOA16" s="52"/>
      <c r="SOB16" s="52"/>
      <c r="SOC16" s="52"/>
      <c r="SOD16" s="52"/>
      <c r="SOE16" s="52"/>
      <c r="SOF16" s="52"/>
      <c r="SOG16" s="52"/>
      <c r="SOH16" s="52"/>
      <c r="SOI16" s="52"/>
      <c r="SOJ16" s="52"/>
      <c r="SOK16" s="52"/>
      <c r="SOL16" s="52"/>
      <c r="SOM16" s="52"/>
      <c r="SON16" s="52"/>
      <c r="SOO16" s="52"/>
      <c r="SOP16" s="52"/>
      <c r="SOQ16" s="52"/>
      <c r="SOR16" s="52"/>
      <c r="SOS16" s="52"/>
      <c r="SOT16" s="52"/>
      <c r="SOU16" s="52"/>
      <c r="SOV16" s="52"/>
      <c r="SOW16" s="52"/>
      <c r="SOX16" s="52"/>
      <c r="SOY16" s="52"/>
      <c r="SOZ16" s="52"/>
      <c r="SPA16" s="52"/>
      <c r="SPB16" s="52"/>
      <c r="SPC16" s="52"/>
      <c r="SPD16" s="52"/>
      <c r="SPE16" s="52"/>
      <c r="SPF16" s="52"/>
      <c r="SPG16" s="52"/>
      <c r="SPH16" s="52"/>
      <c r="SPI16" s="52"/>
      <c r="SPJ16" s="52"/>
      <c r="SPK16" s="52"/>
      <c r="SPL16" s="52"/>
      <c r="SPM16" s="52"/>
      <c r="SPN16" s="52"/>
      <c r="SPO16" s="52"/>
      <c r="SPP16" s="52"/>
      <c r="SPQ16" s="52"/>
      <c r="SPR16" s="52"/>
      <c r="SPS16" s="52"/>
      <c r="SPT16" s="52"/>
      <c r="SPU16" s="52"/>
      <c r="SPV16" s="52"/>
      <c r="SPW16" s="52"/>
      <c r="SPX16" s="52"/>
      <c r="SPY16" s="52"/>
      <c r="SPZ16" s="52"/>
      <c r="SQA16" s="52"/>
      <c r="SQB16" s="52"/>
      <c r="SQC16" s="52"/>
      <c r="SQD16" s="52"/>
      <c r="SQE16" s="52"/>
      <c r="SQF16" s="52"/>
      <c r="SQG16" s="52"/>
      <c r="SQH16" s="52"/>
      <c r="SQI16" s="52"/>
      <c r="SQJ16" s="52"/>
      <c r="SQK16" s="52"/>
      <c r="SQL16" s="52"/>
      <c r="SQM16" s="52"/>
      <c r="SQN16" s="52"/>
      <c r="SQO16" s="52"/>
      <c r="SQP16" s="52"/>
      <c r="SQQ16" s="52"/>
      <c r="SQR16" s="52"/>
      <c r="SQS16" s="52"/>
      <c r="SQT16" s="52"/>
      <c r="SQU16" s="52"/>
      <c r="SQV16" s="52"/>
      <c r="SQW16" s="52"/>
      <c r="SQX16" s="52"/>
      <c r="SQY16" s="52"/>
      <c r="SQZ16" s="52"/>
      <c r="SRA16" s="52"/>
      <c r="SRB16" s="52"/>
      <c r="SRC16" s="52"/>
      <c r="SRD16" s="52"/>
      <c r="SRE16" s="52"/>
      <c r="SRF16" s="52"/>
      <c r="SRG16" s="52"/>
      <c r="SRH16" s="52"/>
      <c r="SRI16" s="52"/>
      <c r="SRJ16" s="52"/>
      <c r="SRK16" s="52"/>
      <c r="SRL16" s="52"/>
      <c r="SRM16" s="52"/>
      <c r="SRN16" s="52"/>
      <c r="SRO16" s="52"/>
      <c r="SRP16" s="52"/>
      <c r="SRQ16" s="52"/>
      <c r="SRR16" s="52"/>
      <c r="SRS16" s="52"/>
      <c r="SRT16" s="52"/>
      <c r="SRU16" s="52"/>
      <c r="SRV16" s="52"/>
      <c r="SRW16" s="52"/>
      <c r="SRX16" s="52"/>
      <c r="SRY16" s="52"/>
      <c r="SRZ16" s="52"/>
      <c r="SSA16" s="52"/>
      <c r="SSB16" s="52"/>
      <c r="SSC16" s="52"/>
      <c r="SSD16" s="52"/>
      <c r="SSE16" s="52"/>
      <c r="SSF16" s="52"/>
      <c r="SSG16" s="52"/>
      <c r="SSH16" s="52"/>
      <c r="SSI16" s="52"/>
      <c r="SSJ16" s="52"/>
      <c r="SSK16" s="52"/>
      <c r="SSL16" s="52"/>
      <c r="SSM16" s="52"/>
      <c r="SSN16" s="52"/>
      <c r="SSO16" s="52"/>
      <c r="SSP16" s="52"/>
      <c r="SSQ16" s="52"/>
      <c r="SSR16" s="52"/>
      <c r="SSS16" s="52"/>
      <c r="SST16" s="52"/>
      <c r="SSU16" s="52"/>
      <c r="SSV16" s="52"/>
      <c r="SSW16" s="52"/>
      <c r="SSX16" s="52"/>
      <c r="SSY16" s="52"/>
      <c r="SSZ16" s="52"/>
      <c r="STA16" s="52"/>
      <c r="STB16" s="52"/>
      <c r="STC16" s="52"/>
      <c r="STD16" s="52"/>
      <c r="STE16" s="52"/>
      <c r="STF16" s="52"/>
      <c r="STG16" s="52"/>
      <c r="STH16" s="52"/>
      <c r="STI16" s="52"/>
      <c r="STJ16" s="52"/>
      <c r="STK16" s="52"/>
      <c r="STL16" s="52"/>
      <c r="STM16" s="52"/>
      <c r="STN16" s="52"/>
      <c r="STO16" s="52"/>
      <c r="STP16" s="52"/>
      <c r="STQ16" s="52"/>
      <c r="STR16" s="52"/>
      <c r="STS16" s="52"/>
      <c r="STT16" s="52"/>
      <c r="STU16" s="52"/>
      <c r="STV16" s="52"/>
      <c r="STW16" s="52"/>
      <c r="STX16" s="52"/>
      <c r="STY16" s="52"/>
      <c r="STZ16" s="52"/>
      <c r="SUA16" s="52"/>
      <c r="SUB16" s="52"/>
      <c r="SUC16" s="52"/>
      <c r="SUD16" s="52"/>
      <c r="SUE16" s="52"/>
      <c r="SUF16" s="52"/>
      <c r="SUG16" s="52"/>
      <c r="SUH16" s="52"/>
      <c r="SUI16" s="52"/>
      <c r="SUJ16" s="52"/>
      <c r="SUK16" s="52"/>
      <c r="SUL16" s="52"/>
      <c r="SUM16" s="52"/>
      <c r="SUN16" s="52"/>
      <c r="SUO16" s="52"/>
      <c r="SUP16" s="52"/>
      <c r="SUQ16" s="52"/>
      <c r="SUR16" s="52"/>
      <c r="SUS16" s="52"/>
      <c r="SUT16" s="52"/>
      <c r="SUU16" s="52"/>
      <c r="SUV16" s="52"/>
      <c r="SUW16" s="52"/>
      <c r="SUX16" s="52"/>
      <c r="SUY16" s="52"/>
      <c r="SUZ16" s="52"/>
      <c r="SVA16" s="52"/>
      <c r="SVB16" s="52"/>
      <c r="SVC16" s="52"/>
      <c r="SVD16" s="52"/>
      <c r="SVE16" s="52"/>
      <c r="SVF16" s="52"/>
      <c r="SVG16" s="52"/>
      <c r="SVH16" s="52"/>
      <c r="SVI16" s="52"/>
      <c r="SVJ16" s="52"/>
      <c r="SVK16" s="52"/>
      <c r="SVL16" s="52"/>
      <c r="SVM16" s="52"/>
      <c r="SVN16" s="52"/>
      <c r="SVO16" s="52"/>
      <c r="SVP16" s="52"/>
      <c r="SVQ16" s="52"/>
      <c r="SVR16" s="52"/>
      <c r="SVS16" s="52"/>
      <c r="SVT16" s="52"/>
      <c r="SVU16" s="52"/>
      <c r="SVV16" s="52"/>
      <c r="SVW16" s="52"/>
      <c r="SVX16" s="52"/>
      <c r="SVY16" s="52"/>
      <c r="SVZ16" s="52"/>
      <c r="SWA16" s="52"/>
      <c r="SWB16" s="52"/>
      <c r="SWC16" s="52"/>
      <c r="SWD16" s="52"/>
      <c r="SWE16" s="52"/>
      <c r="SWF16" s="52"/>
      <c r="SWG16" s="52"/>
      <c r="SWH16" s="52"/>
      <c r="SWI16" s="52"/>
      <c r="SWJ16" s="52"/>
      <c r="SWK16" s="52"/>
      <c r="SWL16" s="52"/>
      <c r="SWM16" s="52"/>
      <c r="SWN16" s="52"/>
      <c r="SWO16" s="52"/>
      <c r="SWP16" s="52"/>
      <c r="SWQ16" s="52"/>
      <c r="SWR16" s="52"/>
      <c r="SWS16" s="52"/>
      <c r="SWT16" s="52"/>
      <c r="SWU16" s="52"/>
      <c r="SWV16" s="52"/>
      <c r="SWW16" s="52"/>
      <c r="SWX16" s="52"/>
      <c r="SWY16" s="52"/>
      <c r="SWZ16" s="52"/>
      <c r="SXA16" s="52"/>
      <c r="SXB16" s="52"/>
      <c r="SXC16" s="52"/>
      <c r="SXD16" s="52"/>
      <c r="SXE16" s="52"/>
      <c r="SXF16" s="52"/>
      <c r="SXG16" s="52"/>
      <c r="SXH16" s="52"/>
      <c r="SXI16" s="52"/>
      <c r="SXJ16" s="52"/>
      <c r="SXK16" s="52"/>
      <c r="SXL16" s="52"/>
      <c r="SXM16" s="52"/>
      <c r="SXN16" s="52"/>
      <c r="SXO16" s="52"/>
      <c r="SXP16" s="52"/>
      <c r="SXQ16" s="52"/>
      <c r="SXR16" s="52"/>
      <c r="SXS16" s="52"/>
      <c r="SXT16" s="52"/>
      <c r="SXU16" s="52"/>
      <c r="SXV16" s="52"/>
      <c r="SXW16" s="52"/>
      <c r="SXX16" s="52"/>
      <c r="SXY16" s="52"/>
      <c r="SXZ16" s="52"/>
      <c r="SYA16" s="52"/>
      <c r="SYB16" s="52"/>
      <c r="SYC16" s="52"/>
      <c r="SYD16" s="52"/>
      <c r="SYE16" s="52"/>
      <c r="SYF16" s="52"/>
      <c r="SYG16" s="52"/>
      <c r="SYH16" s="52"/>
      <c r="SYI16" s="52"/>
      <c r="SYJ16" s="52"/>
      <c r="SYK16" s="52"/>
      <c r="SYL16" s="52"/>
      <c r="SYM16" s="52"/>
      <c r="SYN16" s="52"/>
      <c r="SYO16" s="52"/>
      <c r="SYP16" s="52"/>
      <c r="SYQ16" s="52"/>
      <c r="SYR16" s="52"/>
      <c r="SYS16" s="52"/>
      <c r="SYT16" s="52"/>
      <c r="SYU16" s="52"/>
      <c r="SYV16" s="52"/>
      <c r="SYW16" s="52"/>
      <c r="SYX16" s="52"/>
      <c r="SYY16" s="52"/>
      <c r="SYZ16" s="52"/>
      <c r="SZA16" s="52"/>
      <c r="SZB16" s="52"/>
      <c r="SZC16" s="52"/>
      <c r="SZD16" s="52"/>
      <c r="SZE16" s="52"/>
      <c r="SZF16" s="52"/>
      <c r="SZG16" s="52"/>
      <c r="SZH16" s="52"/>
      <c r="SZI16" s="52"/>
      <c r="SZJ16" s="52"/>
      <c r="SZK16" s="52"/>
      <c r="SZL16" s="52"/>
      <c r="SZM16" s="52"/>
      <c r="SZN16" s="52"/>
      <c r="SZO16" s="52"/>
      <c r="SZP16" s="52"/>
      <c r="SZQ16" s="52"/>
      <c r="SZR16" s="52"/>
      <c r="SZS16" s="52"/>
      <c r="SZT16" s="52"/>
      <c r="SZU16" s="52"/>
      <c r="SZV16" s="52"/>
      <c r="SZW16" s="52"/>
      <c r="SZX16" s="52"/>
      <c r="SZY16" s="52"/>
      <c r="SZZ16" s="52"/>
      <c r="TAA16" s="52"/>
      <c r="TAB16" s="52"/>
      <c r="TAC16" s="52"/>
      <c r="TAD16" s="52"/>
      <c r="TAE16" s="52"/>
      <c r="TAF16" s="52"/>
      <c r="TAG16" s="52"/>
      <c r="TAH16" s="52"/>
      <c r="TAI16" s="52"/>
      <c r="TAJ16" s="52"/>
      <c r="TAK16" s="52"/>
      <c r="TAL16" s="52"/>
      <c r="TAM16" s="52"/>
      <c r="TAN16" s="52"/>
      <c r="TAO16" s="52"/>
      <c r="TAP16" s="52"/>
      <c r="TAQ16" s="52"/>
      <c r="TAR16" s="52"/>
      <c r="TAS16" s="52"/>
      <c r="TAT16" s="52"/>
      <c r="TAU16" s="52"/>
      <c r="TAV16" s="52"/>
      <c r="TAW16" s="52"/>
      <c r="TAX16" s="52"/>
      <c r="TAY16" s="52"/>
      <c r="TAZ16" s="52"/>
      <c r="TBA16" s="52"/>
      <c r="TBB16" s="52"/>
      <c r="TBC16" s="52"/>
      <c r="TBD16" s="52"/>
      <c r="TBE16" s="52"/>
      <c r="TBF16" s="52"/>
      <c r="TBG16" s="52"/>
      <c r="TBH16" s="52"/>
      <c r="TBI16" s="52"/>
      <c r="TBJ16" s="52"/>
      <c r="TBK16" s="52"/>
      <c r="TBL16" s="52"/>
      <c r="TBM16" s="52"/>
      <c r="TBN16" s="52"/>
      <c r="TBO16" s="52"/>
      <c r="TBP16" s="52"/>
      <c r="TBQ16" s="52"/>
      <c r="TBR16" s="52"/>
      <c r="TBS16" s="52"/>
      <c r="TBT16" s="52"/>
      <c r="TBU16" s="52"/>
      <c r="TBV16" s="52"/>
      <c r="TBW16" s="52"/>
      <c r="TBX16" s="52"/>
      <c r="TBY16" s="52"/>
      <c r="TBZ16" s="52"/>
      <c r="TCA16" s="52"/>
      <c r="TCB16" s="52"/>
      <c r="TCC16" s="52"/>
      <c r="TCD16" s="52"/>
      <c r="TCE16" s="52"/>
      <c r="TCF16" s="52"/>
      <c r="TCG16" s="52"/>
      <c r="TCH16" s="52"/>
      <c r="TCI16" s="52"/>
      <c r="TCJ16" s="52"/>
      <c r="TCK16" s="52"/>
      <c r="TCL16" s="52"/>
      <c r="TCM16" s="52"/>
      <c r="TCN16" s="52"/>
      <c r="TCO16" s="52"/>
      <c r="TCP16" s="52"/>
      <c r="TCQ16" s="52"/>
      <c r="TCR16" s="52"/>
      <c r="TCS16" s="52"/>
      <c r="TCT16" s="52"/>
      <c r="TCU16" s="52"/>
      <c r="TCV16" s="52"/>
      <c r="TCW16" s="52"/>
      <c r="TCX16" s="52"/>
      <c r="TCY16" s="52"/>
      <c r="TCZ16" s="52"/>
      <c r="TDA16" s="52"/>
      <c r="TDB16" s="52"/>
      <c r="TDC16" s="52"/>
      <c r="TDD16" s="52"/>
      <c r="TDE16" s="52"/>
      <c r="TDF16" s="52"/>
      <c r="TDG16" s="52"/>
      <c r="TDH16" s="52"/>
      <c r="TDI16" s="52"/>
      <c r="TDJ16" s="52"/>
      <c r="TDK16" s="52"/>
      <c r="TDL16" s="52"/>
      <c r="TDM16" s="52"/>
      <c r="TDN16" s="52"/>
      <c r="TDO16" s="52"/>
      <c r="TDP16" s="52"/>
      <c r="TDQ16" s="52"/>
      <c r="TDR16" s="52"/>
      <c r="TDS16" s="52"/>
      <c r="TDT16" s="52"/>
      <c r="TDU16" s="52"/>
      <c r="TDV16" s="52"/>
      <c r="TDW16" s="52"/>
      <c r="TDX16" s="52"/>
      <c r="TDY16" s="52"/>
      <c r="TDZ16" s="52"/>
      <c r="TEA16" s="52"/>
      <c r="TEB16" s="52"/>
      <c r="TEC16" s="52"/>
      <c r="TED16" s="52"/>
      <c r="TEE16" s="52"/>
      <c r="TEF16" s="52"/>
      <c r="TEG16" s="52"/>
      <c r="TEH16" s="52"/>
      <c r="TEI16" s="52"/>
      <c r="TEJ16" s="52"/>
      <c r="TEK16" s="52"/>
      <c r="TEL16" s="52"/>
      <c r="TEM16" s="52"/>
      <c r="TEN16" s="52"/>
      <c r="TEO16" s="52"/>
      <c r="TEP16" s="52"/>
      <c r="TEQ16" s="52"/>
      <c r="TER16" s="52"/>
      <c r="TES16" s="52"/>
      <c r="TET16" s="52"/>
      <c r="TEU16" s="52"/>
      <c r="TEV16" s="52"/>
      <c r="TEW16" s="52"/>
      <c r="TEX16" s="52"/>
      <c r="TEY16" s="52"/>
      <c r="TEZ16" s="52"/>
      <c r="TFA16" s="52"/>
      <c r="TFB16" s="52"/>
      <c r="TFC16" s="52"/>
      <c r="TFD16" s="52"/>
      <c r="TFE16" s="52"/>
      <c r="TFF16" s="52"/>
      <c r="TFG16" s="52"/>
      <c r="TFH16" s="52"/>
      <c r="TFI16" s="52"/>
      <c r="TFJ16" s="52"/>
      <c r="TFK16" s="52"/>
      <c r="TFL16" s="52"/>
      <c r="TFM16" s="52"/>
      <c r="TFN16" s="52"/>
      <c r="TFO16" s="52"/>
      <c r="TFP16" s="52"/>
      <c r="TFQ16" s="52"/>
      <c r="TFR16" s="52"/>
      <c r="TFS16" s="52"/>
      <c r="TFT16" s="52"/>
      <c r="TFU16" s="52"/>
      <c r="TFV16" s="52"/>
      <c r="TFW16" s="52"/>
      <c r="TFX16" s="52"/>
      <c r="TFY16" s="52"/>
      <c r="TFZ16" s="52"/>
      <c r="TGA16" s="52"/>
      <c r="TGB16" s="52"/>
      <c r="TGC16" s="52"/>
      <c r="TGD16" s="52"/>
      <c r="TGE16" s="52"/>
      <c r="TGF16" s="52"/>
      <c r="TGG16" s="52"/>
      <c r="TGH16" s="52"/>
      <c r="TGI16" s="52"/>
      <c r="TGJ16" s="52"/>
      <c r="TGK16" s="52"/>
      <c r="TGL16" s="52"/>
      <c r="TGM16" s="52"/>
      <c r="TGN16" s="52"/>
      <c r="TGO16" s="52"/>
      <c r="TGP16" s="52"/>
      <c r="TGQ16" s="52"/>
      <c r="TGR16" s="52"/>
      <c r="TGS16" s="52"/>
      <c r="TGT16" s="52"/>
      <c r="TGU16" s="52"/>
      <c r="TGV16" s="52"/>
      <c r="TGW16" s="52"/>
      <c r="TGX16" s="52"/>
      <c r="TGY16" s="52"/>
      <c r="TGZ16" s="52"/>
      <c r="THA16" s="52"/>
      <c r="THB16" s="52"/>
      <c r="THC16" s="52"/>
      <c r="THD16" s="52"/>
      <c r="THE16" s="52"/>
      <c r="THF16" s="52"/>
      <c r="THG16" s="52"/>
      <c r="THH16" s="52"/>
      <c r="THI16" s="52"/>
      <c r="THJ16" s="52"/>
      <c r="THK16" s="52"/>
      <c r="THL16" s="52"/>
      <c r="THM16" s="52"/>
      <c r="THN16" s="52"/>
      <c r="THO16" s="52"/>
      <c r="THP16" s="52"/>
      <c r="THQ16" s="52"/>
      <c r="THR16" s="52"/>
      <c r="THS16" s="52"/>
      <c r="THT16" s="52"/>
      <c r="THU16" s="52"/>
      <c r="THV16" s="52"/>
      <c r="THW16" s="52"/>
      <c r="THX16" s="52"/>
      <c r="THY16" s="52"/>
      <c r="THZ16" s="52"/>
      <c r="TIA16" s="52"/>
      <c r="TIB16" s="52"/>
      <c r="TIC16" s="52"/>
      <c r="TID16" s="52"/>
      <c r="TIE16" s="52"/>
      <c r="TIF16" s="52"/>
      <c r="TIG16" s="52"/>
      <c r="TIH16" s="52"/>
      <c r="TII16" s="52"/>
      <c r="TIJ16" s="52"/>
      <c r="TIK16" s="52"/>
      <c r="TIL16" s="52"/>
      <c r="TIM16" s="52"/>
      <c r="TIN16" s="52"/>
      <c r="TIO16" s="52"/>
      <c r="TIP16" s="52"/>
      <c r="TIQ16" s="52"/>
      <c r="TIR16" s="52"/>
      <c r="TIS16" s="52"/>
      <c r="TIT16" s="52"/>
      <c r="TIU16" s="52"/>
      <c r="TIV16" s="52"/>
      <c r="TIW16" s="52"/>
      <c r="TIX16" s="52"/>
      <c r="TIY16" s="52"/>
      <c r="TIZ16" s="52"/>
      <c r="TJA16" s="52"/>
      <c r="TJB16" s="52"/>
      <c r="TJC16" s="52"/>
      <c r="TJD16" s="52"/>
      <c r="TJE16" s="52"/>
      <c r="TJF16" s="52"/>
      <c r="TJG16" s="52"/>
      <c r="TJH16" s="52"/>
      <c r="TJI16" s="52"/>
      <c r="TJJ16" s="52"/>
      <c r="TJK16" s="52"/>
      <c r="TJL16" s="52"/>
      <c r="TJM16" s="52"/>
      <c r="TJN16" s="52"/>
      <c r="TJO16" s="52"/>
      <c r="TJP16" s="52"/>
      <c r="TJQ16" s="52"/>
      <c r="TJR16" s="52"/>
      <c r="TJS16" s="52"/>
      <c r="TJT16" s="52"/>
      <c r="TJU16" s="52"/>
      <c r="TJV16" s="52"/>
      <c r="TJW16" s="52"/>
      <c r="TJX16" s="52"/>
      <c r="TJY16" s="52"/>
      <c r="TJZ16" s="52"/>
      <c r="TKA16" s="52"/>
      <c r="TKB16" s="52"/>
      <c r="TKC16" s="52"/>
      <c r="TKD16" s="52"/>
      <c r="TKE16" s="52"/>
      <c r="TKF16" s="52"/>
      <c r="TKG16" s="52"/>
      <c r="TKH16" s="52"/>
      <c r="TKI16" s="52"/>
      <c r="TKJ16" s="52"/>
      <c r="TKK16" s="52"/>
      <c r="TKL16" s="52"/>
      <c r="TKM16" s="52"/>
      <c r="TKN16" s="52"/>
      <c r="TKO16" s="52"/>
      <c r="TKP16" s="52"/>
      <c r="TKQ16" s="52"/>
      <c r="TKR16" s="52"/>
      <c r="TKS16" s="52"/>
      <c r="TKT16" s="52"/>
      <c r="TKU16" s="52"/>
      <c r="TKV16" s="52"/>
      <c r="TKW16" s="52"/>
      <c r="TKX16" s="52"/>
      <c r="TKY16" s="52"/>
      <c r="TKZ16" s="52"/>
      <c r="TLA16" s="52"/>
      <c r="TLB16" s="52"/>
      <c r="TLC16" s="52"/>
      <c r="TLD16" s="52"/>
      <c r="TLE16" s="52"/>
      <c r="TLF16" s="52"/>
      <c r="TLG16" s="52"/>
      <c r="TLH16" s="52"/>
      <c r="TLI16" s="52"/>
      <c r="TLJ16" s="52"/>
      <c r="TLK16" s="52"/>
      <c r="TLL16" s="52"/>
      <c r="TLM16" s="52"/>
      <c r="TLN16" s="52"/>
      <c r="TLO16" s="52"/>
      <c r="TLP16" s="52"/>
      <c r="TLQ16" s="52"/>
      <c r="TLR16" s="52"/>
      <c r="TLS16" s="52"/>
      <c r="TLT16" s="52"/>
      <c r="TLU16" s="52"/>
      <c r="TLV16" s="52"/>
      <c r="TLW16" s="52"/>
      <c r="TLX16" s="52"/>
      <c r="TLY16" s="52"/>
      <c r="TLZ16" s="52"/>
      <c r="TMA16" s="52"/>
      <c r="TMB16" s="52"/>
      <c r="TMC16" s="52"/>
      <c r="TMD16" s="52"/>
      <c r="TME16" s="52"/>
      <c r="TMF16" s="52"/>
      <c r="TMG16" s="52"/>
      <c r="TMH16" s="52"/>
      <c r="TMI16" s="52"/>
      <c r="TMJ16" s="52"/>
      <c r="TMK16" s="52"/>
      <c r="TML16" s="52"/>
      <c r="TMM16" s="52"/>
      <c r="TMN16" s="52"/>
      <c r="TMO16" s="52"/>
      <c r="TMP16" s="52"/>
      <c r="TMQ16" s="52"/>
      <c r="TMR16" s="52"/>
      <c r="TMS16" s="52"/>
      <c r="TMT16" s="52"/>
      <c r="TMU16" s="52"/>
      <c r="TMV16" s="52"/>
      <c r="TMW16" s="52"/>
      <c r="TMX16" s="52"/>
      <c r="TMY16" s="52"/>
      <c r="TMZ16" s="52"/>
      <c r="TNA16" s="52"/>
      <c r="TNB16" s="52"/>
      <c r="TNC16" s="52"/>
      <c r="TND16" s="52"/>
      <c r="TNE16" s="52"/>
      <c r="TNF16" s="52"/>
      <c r="TNG16" s="52"/>
      <c r="TNH16" s="52"/>
      <c r="TNI16" s="52"/>
      <c r="TNJ16" s="52"/>
      <c r="TNK16" s="52"/>
      <c r="TNL16" s="52"/>
      <c r="TNM16" s="52"/>
      <c r="TNN16" s="52"/>
      <c r="TNO16" s="52"/>
      <c r="TNP16" s="52"/>
      <c r="TNQ16" s="52"/>
      <c r="TNR16" s="52"/>
      <c r="TNS16" s="52"/>
      <c r="TNT16" s="52"/>
      <c r="TNU16" s="52"/>
      <c r="TNV16" s="52"/>
      <c r="TNW16" s="52"/>
      <c r="TNX16" s="52"/>
      <c r="TNY16" s="52"/>
      <c r="TNZ16" s="52"/>
      <c r="TOA16" s="52"/>
      <c r="TOB16" s="52"/>
      <c r="TOC16" s="52"/>
      <c r="TOD16" s="52"/>
      <c r="TOE16" s="52"/>
      <c r="TOF16" s="52"/>
      <c r="TOG16" s="52"/>
      <c r="TOH16" s="52"/>
      <c r="TOI16" s="52"/>
      <c r="TOJ16" s="52"/>
      <c r="TOK16" s="52"/>
      <c r="TOL16" s="52"/>
      <c r="TOM16" s="52"/>
      <c r="TON16" s="52"/>
      <c r="TOO16" s="52"/>
      <c r="TOP16" s="52"/>
      <c r="TOQ16" s="52"/>
      <c r="TOR16" s="52"/>
      <c r="TOS16" s="52"/>
      <c r="TOT16" s="52"/>
      <c r="TOU16" s="52"/>
      <c r="TOV16" s="52"/>
      <c r="TOW16" s="52"/>
      <c r="TOX16" s="52"/>
      <c r="TOY16" s="52"/>
      <c r="TOZ16" s="52"/>
      <c r="TPA16" s="52"/>
      <c r="TPB16" s="52"/>
      <c r="TPC16" s="52"/>
      <c r="TPD16" s="52"/>
      <c r="TPE16" s="52"/>
      <c r="TPF16" s="52"/>
      <c r="TPG16" s="52"/>
      <c r="TPH16" s="52"/>
      <c r="TPI16" s="52"/>
      <c r="TPJ16" s="52"/>
      <c r="TPK16" s="52"/>
      <c r="TPL16" s="52"/>
      <c r="TPM16" s="52"/>
      <c r="TPN16" s="52"/>
      <c r="TPO16" s="52"/>
      <c r="TPP16" s="52"/>
      <c r="TPQ16" s="52"/>
      <c r="TPR16" s="52"/>
      <c r="TPS16" s="52"/>
      <c r="TPT16" s="52"/>
      <c r="TPU16" s="52"/>
      <c r="TPV16" s="52"/>
      <c r="TPW16" s="52"/>
      <c r="TPX16" s="52"/>
      <c r="TPY16" s="52"/>
      <c r="TPZ16" s="52"/>
      <c r="TQA16" s="52"/>
      <c r="TQB16" s="52"/>
      <c r="TQC16" s="52"/>
      <c r="TQD16" s="52"/>
      <c r="TQE16" s="52"/>
      <c r="TQF16" s="52"/>
      <c r="TQG16" s="52"/>
      <c r="TQH16" s="52"/>
      <c r="TQI16" s="52"/>
      <c r="TQJ16" s="52"/>
      <c r="TQK16" s="52"/>
      <c r="TQL16" s="52"/>
      <c r="TQM16" s="52"/>
      <c r="TQN16" s="52"/>
      <c r="TQO16" s="52"/>
      <c r="TQP16" s="52"/>
      <c r="TQQ16" s="52"/>
      <c r="TQR16" s="52"/>
      <c r="TQS16" s="52"/>
      <c r="TQT16" s="52"/>
      <c r="TQU16" s="52"/>
      <c r="TQV16" s="52"/>
      <c r="TQW16" s="52"/>
      <c r="TQX16" s="52"/>
      <c r="TQY16" s="52"/>
      <c r="TQZ16" s="52"/>
      <c r="TRA16" s="52"/>
      <c r="TRB16" s="52"/>
      <c r="TRC16" s="52"/>
      <c r="TRD16" s="52"/>
      <c r="TRE16" s="52"/>
      <c r="TRF16" s="52"/>
      <c r="TRG16" s="52"/>
      <c r="TRH16" s="52"/>
      <c r="TRI16" s="52"/>
      <c r="TRJ16" s="52"/>
      <c r="TRK16" s="52"/>
      <c r="TRL16" s="52"/>
      <c r="TRM16" s="52"/>
      <c r="TRN16" s="52"/>
      <c r="TRO16" s="52"/>
      <c r="TRP16" s="52"/>
      <c r="TRQ16" s="52"/>
      <c r="TRR16" s="52"/>
      <c r="TRS16" s="52"/>
      <c r="TRT16" s="52"/>
      <c r="TRU16" s="52"/>
      <c r="TRV16" s="52"/>
      <c r="TRW16" s="52"/>
      <c r="TRX16" s="52"/>
      <c r="TRY16" s="52"/>
      <c r="TRZ16" s="52"/>
      <c r="TSA16" s="52"/>
      <c r="TSB16" s="52"/>
      <c r="TSC16" s="52"/>
      <c r="TSD16" s="52"/>
      <c r="TSE16" s="52"/>
      <c r="TSF16" s="52"/>
      <c r="TSG16" s="52"/>
      <c r="TSH16" s="52"/>
      <c r="TSI16" s="52"/>
      <c r="TSJ16" s="52"/>
      <c r="TSK16" s="52"/>
      <c r="TSL16" s="52"/>
      <c r="TSM16" s="52"/>
      <c r="TSN16" s="52"/>
      <c r="TSO16" s="52"/>
      <c r="TSP16" s="52"/>
      <c r="TSQ16" s="52"/>
      <c r="TSR16" s="52"/>
      <c r="TSS16" s="52"/>
      <c r="TST16" s="52"/>
      <c r="TSU16" s="52"/>
      <c r="TSV16" s="52"/>
      <c r="TSW16" s="52"/>
      <c r="TSX16" s="52"/>
      <c r="TSY16" s="52"/>
      <c r="TSZ16" s="52"/>
      <c r="TTA16" s="52"/>
      <c r="TTB16" s="52"/>
      <c r="TTC16" s="52"/>
      <c r="TTD16" s="52"/>
      <c r="TTE16" s="52"/>
      <c r="TTF16" s="52"/>
      <c r="TTG16" s="52"/>
      <c r="TTH16" s="52"/>
      <c r="TTI16" s="52"/>
      <c r="TTJ16" s="52"/>
      <c r="TTK16" s="52"/>
      <c r="TTL16" s="52"/>
      <c r="TTM16" s="52"/>
      <c r="TTN16" s="52"/>
      <c r="TTO16" s="52"/>
      <c r="TTP16" s="52"/>
      <c r="TTQ16" s="52"/>
      <c r="TTR16" s="52"/>
      <c r="TTS16" s="52"/>
      <c r="TTT16" s="52"/>
      <c r="TTU16" s="52"/>
      <c r="TTV16" s="52"/>
      <c r="TTW16" s="52"/>
      <c r="TTX16" s="52"/>
      <c r="TTY16" s="52"/>
      <c r="TTZ16" s="52"/>
      <c r="TUA16" s="52"/>
      <c r="TUB16" s="52"/>
      <c r="TUC16" s="52"/>
      <c r="TUD16" s="52"/>
      <c r="TUE16" s="52"/>
      <c r="TUF16" s="52"/>
      <c r="TUG16" s="52"/>
      <c r="TUH16" s="52"/>
      <c r="TUI16" s="52"/>
      <c r="TUJ16" s="52"/>
      <c r="TUK16" s="52"/>
      <c r="TUL16" s="52"/>
      <c r="TUM16" s="52"/>
      <c r="TUN16" s="52"/>
      <c r="TUO16" s="52"/>
      <c r="TUP16" s="52"/>
      <c r="TUQ16" s="52"/>
      <c r="TUR16" s="52"/>
      <c r="TUS16" s="52"/>
      <c r="TUT16" s="52"/>
      <c r="TUU16" s="52"/>
      <c r="TUV16" s="52"/>
      <c r="TUW16" s="52"/>
      <c r="TUX16" s="52"/>
      <c r="TUY16" s="52"/>
      <c r="TUZ16" s="52"/>
      <c r="TVA16" s="52"/>
      <c r="TVB16" s="52"/>
      <c r="TVC16" s="52"/>
      <c r="TVD16" s="52"/>
      <c r="TVE16" s="52"/>
      <c r="TVF16" s="52"/>
      <c r="TVG16" s="52"/>
      <c r="TVH16" s="52"/>
      <c r="TVI16" s="52"/>
      <c r="TVJ16" s="52"/>
      <c r="TVK16" s="52"/>
      <c r="TVL16" s="52"/>
      <c r="TVM16" s="52"/>
      <c r="TVN16" s="52"/>
      <c r="TVO16" s="52"/>
      <c r="TVP16" s="52"/>
      <c r="TVQ16" s="52"/>
      <c r="TVR16" s="52"/>
      <c r="TVS16" s="52"/>
      <c r="TVT16" s="52"/>
      <c r="TVU16" s="52"/>
      <c r="TVV16" s="52"/>
      <c r="TVW16" s="52"/>
      <c r="TVX16" s="52"/>
      <c r="TVY16" s="52"/>
      <c r="TVZ16" s="52"/>
      <c r="TWA16" s="52"/>
      <c r="TWB16" s="52"/>
      <c r="TWC16" s="52"/>
      <c r="TWD16" s="52"/>
      <c r="TWE16" s="52"/>
      <c r="TWF16" s="52"/>
      <c r="TWG16" s="52"/>
      <c r="TWH16" s="52"/>
      <c r="TWI16" s="52"/>
      <c r="TWJ16" s="52"/>
      <c r="TWK16" s="52"/>
      <c r="TWL16" s="52"/>
      <c r="TWM16" s="52"/>
      <c r="TWN16" s="52"/>
      <c r="TWO16" s="52"/>
      <c r="TWP16" s="52"/>
      <c r="TWQ16" s="52"/>
      <c r="TWR16" s="52"/>
      <c r="TWS16" s="52"/>
      <c r="TWT16" s="52"/>
      <c r="TWU16" s="52"/>
      <c r="TWV16" s="52"/>
      <c r="TWW16" s="52"/>
      <c r="TWX16" s="52"/>
      <c r="TWY16" s="52"/>
      <c r="TWZ16" s="52"/>
      <c r="TXA16" s="52"/>
      <c r="TXB16" s="52"/>
      <c r="TXC16" s="52"/>
      <c r="TXD16" s="52"/>
      <c r="TXE16" s="52"/>
      <c r="TXF16" s="52"/>
      <c r="TXG16" s="52"/>
      <c r="TXH16" s="52"/>
      <c r="TXI16" s="52"/>
      <c r="TXJ16" s="52"/>
      <c r="TXK16" s="52"/>
      <c r="TXL16" s="52"/>
      <c r="TXM16" s="52"/>
      <c r="TXN16" s="52"/>
      <c r="TXO16" s="52"/>
      <c r="TXP16" s="52"/>
      <c r="TXQ16" s="52"/>
      <c r="TXR16" s="52"/>
      <c r="TXS16" s="52"/>
      <c r="TXT16" s="52"/>
      <c r="TXU16" s="52"/>
      <c r="TXV16" s="52"/>
      <c r="TXW16" s="52"/>
      <c r="TXX16" s="52"/>
      <c r="TXY16" s="52"/>
      <c r="TXZ16" s="52"/>
      <c r="TYA16" s="52"/>
      <c r="TYB16" s="52"/>
      <c r="TYC16" s="52"/>
      <c r="TYD16" s="52"/>
      <c r="TYE16" s="52"/>
      <c r="TYF16" s="52"/>
      <c r="TYG16" s="52"/>
      <c r="TYH16" s="52"/>
      <c r="TYI16" s="52"/>
      <c r="TYJ16" s="52"/>
      <c r="TYK16" s="52"/>
      <c r="TYL16" s="52"/>
      <c r="TYM16" s="52"/>
      <c r="TYN16" s="52"/>
      <c r="TYO16" s="52"/>
      <c r="TYP16" s="52"/>
      <c r="TYQ16" s="52"/>
      <c r="TYR16" s="52"/>
      <c r="TYS16" s="52"/>
      <c r="TYT16" s="52"/>
      <c r="TYU16" s="52"/>
      <c r="TYV16" s="52"/>
      <c r="TYW16" s="52"/>
      <c r="TYX16" s="52"/>
      <c r="TYY16" s="52"/>
      <c r="TYZ16" s="52"/>
      <c r="TZA16" s="52"/>
      <c r="TZB16" s="52"/>
      <c r="TZC16" s="52"/>
      <c r="TZD16" s="52"/>
      <c r="TZE16" s="52"/>
      <c r="TZF16" s="52"/>
      <c r="TZG16" s="52"/>
      <c r="TZH16" s="52"/>
      <c r="TZI16" s="52"/>
      <c r="TZJ16" s="52"/>
      <c r="TZK16" s="52"/>
      <c r="TZL16" s="52"/>
      <c r="TZM16" s="52"/>
      <c r="TZN16" s="52"/>
      <c r="TZO16" s="52"/>
      <c r="TZP16" s="52"/>
      <c r="TZQ16" s="52"/>
      <c r="TZR16" s="52"/>
      <c r="TZS16" s="52"/>
      <c r="TZT16" s="52"/>
      <c r="TZU16" s="52"/>
      <c r="TZV16" s="52"/>
      <c r="TZW16" s="52"/>
      <c r="TZX16" s="52"/>
      <c r="TZY16" s="52"/>
      <c r="TZZ16" s="52"/>
      <c r="UAA16" s="52"/>
      <c r="UAB16" s="52"/>
      <c r="UAC16" s="52"/>
      <c r="UAD16" s="52"/>
      <c r="UAE16" s="52"/>
      <c r="UAF16" s="52"/>
      <c r="UAG16" s="52"/>
      <c r="UAH16" s="52"/>
      <c r="UAI16" s="52"/>
      <c r="UAJ16" s="52"/>
      <c r="UAK16" s="52"/>
      <c r="UAL16" s="52"/>
      <c r="UAM16" s="52"/>
      <c r="UAN16" s="52"/>
      <c r="UAO16" s="52"/>
      <c r="UAP16" s="52"/>
      <c r="UAQ16" s="52"/>
      <c r="UAR16" s="52"/>
      <c r="UAS16" s="52"/>
      <c r="UAT16" s="52"/>
      <c r="UAU16" s="52"/>
      <c r="UAV16" s="52"/>
      <c r="UAW16" s="52"/>
      <c r="UAX16" s="52"/>
      <c r="UAY16" s="52"/>
      <c r="UAZ16" s="52"/>
      <c r="UBA16" s="52"/>
      <c r="UBB16" s="52"/>
      <c r="UBC16" s="52"/>
      <c r="UBD16" s="52"/>
      <c r="UBE16" s="52"/>
      <c r="UBF16" s="52"/>
      <c r="UBG16" s="52"/>
      <c r="UBH16" s="52"/>
      <c r="UBI16" s="52"/>
      <c r="UBJ16" s="52"/>
      <c r="UBK16" s="52"/>
      <c r="UBL16" s="52"/>
      <c r="UBM16" s="52"/>
      <c r="UBN16" s="52"/>
      <c r="UBO16" s="52"/>
      <c r="UBP16" s="52"/>
      <c r="UBQ16" s="52"/>
      <c r="UBR16" s="52"/>
      <c r="UBS16" s="52"/>
      <c r="UBT16" s="52"/>
      <c r="UBU16" s="52"/>
      <c r="UBV16" s="52"/>
      <c r="UBW16" s="52"/>
      <c r="UBX16" s="52"/>
      <c r="UBY16" s="52"/>
      <c r="UBZ16" s="52"/>
      <c r="UCA16" s="52"/>
      <c r="UCB16" s="52"/>
      <c r="UCC16" s="52"/>
      <c r="UCD16" s="52"/>
      <c r="UCE16" s="52"/>
      <c r="UCF16" s="52"/>
      <c r="UCG16" s="52"/>
      <c r="UCH16" s="52"/>
      <c r="UCI16" s="52"/>
      <c r="UCJ16" s="52"/>
      <c r="UCK16" s="52"/>
      <c r="UCL16" s="52"/>
      <c r="UCM16" s="52"/>
      <c r="UCN16" s="52"/>
      <c r="UCO16" s="52"/>
      <c r="UCP16" s="52"/>
      <c r="UCQ16" s="52"/>
      <c r="UCR16" s="52"/>
      <c r="UCS16" s="52"/>
      <c r="UCT16" s="52"/>
      <c r="UCU16" s="52"/>
      <c r="UCV16" s="52"/>
      <c r="UCW16" s="52"/>
      <c r="UCX16" s="52"/>
      <c r="UCY16" s="52"/>
      <c r="UCZ16" s="52"/>
      <c r="UDA16" s="52"/>
      <c r="UDB16" s="52"/>
      <c r="UDC16" s="52"/>
      <c r="UDD16" s="52"/>
      <c r="UDE16" s="52"/>
      <c r="UDF16" s="52"/>
      <c r="UDG16" s="52"/>
      <c r="UDH16" s="52"/>
      <c r="UDI16" s="52"/>
      <c r="UDJ16" s="52"/>
      <c r="UDK16" s="52"/>
      <c r="UDL16" s="52"/>
      <c r="UDM16" s="52"/>
      <c r="UDN16" s="52"/>
      <c r="UDO16" s="52"/>
      <c r="UDP16" s="52"/>
      <c r="UDQ16" s="52"/>
      <c r="UDR16" s="52"/>
      <c r="UDS16" s="52"/>
      <c r="UDT16" s="52"/>
      <c r="UDU16" s="52"/>
      <c r="UDV16" s="52"/>
      <c r="UDW16" s="52"/>
      <c r="UDX16" s="52"/>
      <c r="UDY16" s="52"/>
      <c r="UDZ16" s="52"/>
      <c r="UEA16" s="52"/>
      <c r="UEB16" s="52"/>
      <c r="UEC16" s="52"/>
      <c r="UED16" s="52"/>
      <c r="UEE16" s="52"/>
      <c r="UEF16" s="52"/>
      <c r="UEG16" s="52"/>
      <c r="UEH16" s="52"/>
      <c r="UEI16" s="52"/>
      <c r="UEJ16" s="52"/>
      <c r="UEK16" s="52"/>
      <c r="UEL16" s="52"/>
      <c r="UEM16" s="52"/>
      <c r="UEN16" s="52"/>
      <c r="UEO16" s="52"/>
      <c r="UEP16" s="52"/>
      <c r="UEQ16" s="52"/>
      <c r="UER16" s="52"/>
      <c r="UES16" s="52"/>
      <c r="UET16" s="52"/>
      <c r="UEU16" s="52"/>
      <c r="UEV16" s="52"/>
      <c r="UEW16" s="52"/>
      <c r="UEX16" s="52"/>
      <c r="UEY16" s="52"/>
      <c r="UEZ16" s="52"/>
      <c r="UFA16" s="52"/>
      <c r="UFB16" s="52"/>
      <c r="UFC16" s="52"/>
      <c r="UFD16" s="52"/>
      <c r="UFE16" s="52"/>
      <c r="UFF16" s="52"/>
      <c r="UFG16" s="52"/>
      <c r="UFH16" s="52"/>
      <c r="UFI16" s="52"/>
      <c r="UFJ16" s="52"/>
      <c r="UFK16" s="52"/>
      <c r="UFL16" s="52"/>
      <c r="UFM16" s="52"/>
      <c r="UFN16" s="52"/>
      <c r="UFO16" s="52"/>
      <c r="UFP16" s="52"/>
      <c r="UFQ16" s="52"/>
      <c r="UFR16" s="52"/>
      <c r="UFS16" s="52"/>
      <c r="UFT16" s="52"/>
      <c r="UFU16" s="52"/>
      <c r="UFV16" s="52"/>
      <c r="UFW16" s="52"/>
      <c r="UFX16" s="52"/>
      <c r="UFY16" s="52"/>
      <c r="UFZ16" s="52"/>
      <c r="UGA16" s="52"/>
      <c r="UGB16" s="52"/>
      <c r="UGC16" s="52"/>
      <c r="UGD16" s="52"/>
      <c r="UGE16" s="52"/>
      <c r="UGF16" s="52"/>
      <c r="UGG16" s="52"/>
      <c r="UGH16" s="52"/>
      <c r="UGI16" s="52"/>
      <c r="UGJ16" s="52"/>
      <c r="UGK16" s="52"/>
      <c r="UGL16" s="52"/>
      <c r="UGM16" s="52"/>
      <c r="UGN16" s="52"/>
      <c r="UGO16" s="52"/>
      <c r="UGP16" s="52"/>
      <c r="UGQ16" s="52"/>
      <c r="UGR16" s="52"/>
      <c r="UGS16" s="52"/>
      <c r="UGT16" s="52"/>
      <c r="UGU16" s="52"/>
      <c r="UGV16" s="52"/>
      <c r="UGW16" s="52"/>
      <c r="UGX16" s="52"/>
      <c r="UGY16" s="52"/>
      <c r="UGZ16" s="52"/>
      <c r="UHA16" s="52"/>
      <c r="UHB16" s="52"/>
      <c r="UHC16" s="52"/>
      <c r="UHD16" s="52"/>
      <c r="UHE16" s="52"/>
      <c r="UHF16" s="52"/>
      <c r="UHG16" s="52"/>
      <c r="UHH16" s="52"/>
      <c r="UHI16" s="52"/>
      <c r="UHJ16" s="52"/>
      <c r="UHK16" s="52"/>
      <c r="UHL16" s="52"/>
      <c r="UHM16" s="52"/>
      <c r="UHN16" s="52"/>
      <c r="UHO16" s="52"/>
      <c r="UHP16" s="52"/>
      <c r="UHQ16" s="52"/>
      <c r="UHR16" s="52"/>
      <c r="UHS16" s="52"/>
      <c r="UHT16" s="52"/>
      <c r="UHU16" s="52"/>
      <c r="UHV16" s="52"/>
      <c r="UHW16" s="52"/>
      <c r="UHX16" s="52"/>
      <c r="UHY16" s="52"/>
      <c r="UHZ16" s="52"/>
      <c r="UIA16" s="52"/>
      <c r="UIB16" s="52"/>
      <c r="UIC16" s="52"/>
      <c r="UID16" s="52"/>
      <c r="UIE16" s="52"/>
      <c r="UIF16" s="52"/>
      <c r="UIG16" s="52"/>
      <c r="UIH16" s="52"/>
      <c r="UII16" s="52"/>
      <c r="UIJ16" s="52"/>
      <c r="UIK16" s="52"/>
      <c r="UIL16" s="52"/>
      <c r="UIM16" s="52"/>
      <c r="UIN16" s="52"/>
      <c r="UIO16" s="52"/>
      <c r="UIP16" s="52"/>
      <c r="UIQ16" s="52"/>
      <c r="UIR16" s="52"/>
      <c r="UIS16" s="52"/>
      <c r="UIT16" s="52"/>
      <c r="UIU16" s="52"/>
      <c r="UIV16" s="52"/>
      <c r="UIW16" s="52"/>
      <c r="UIX16" s="52"/>
      <c r="UIY16" s="52"/>
      <c r="UIZ16" s="52"/>
      <c r="UJA16" s="52"/>
      <c r="UJB16" s="52"/>
      <c r="UJC16" s="52"/>
      <c r="UJD16" s="52"/>
      <c r="UJE16" s="52"/>
      <c r="UJF16" s="52"/>
      <c r="UJG16" s="52"/>
      <c r="UJH16" s="52"/>
      <c r="UJI16" s="52"/>
      <c r="UJJ16" s="52"/>
      <c r="UJK16" s="52"/>
      <c r="UJL16" s="52"/>
      <c r="UJM16" s="52"/>
      <c r="UJN16" s="52"/>
      <c r="UJO16" s="52"/>
      <c r="UJP16" s="52"/>
      <c r="UJQ16" s="52"/>
      <c r="UJR16" s="52"/>
      <c r="UJS16" s="52"/>
      <c r="UJT16" s="52"/>
      <c r="UJU16" s="52"/>
      <c r="UJV16" s="52"/>
      <c r="UJW16" s="52"/>
      <c r="UJX16" s="52"/>
      <c r="UJY16" s="52"/>
      <c r="UJZ16" s="52"/>
      <c r="UKA16" s="52"/>
      <c r="UKB16" s="52"/>
      <c r="UKC16" s="52"/>
      <c r="UKD16" s="52"/>
      <c r="UKE16" s="52"/>
      <c r="UKF16" s="52"/>
      <c r="UKG16" s="52"/>
      <c r="UKH16" s="52"/>
      <c r="UKI16" s="52"/>
      <c r="UKJ16" s="52"/>
      <c r="UKK16" s="52"/>
      <c r="UKL16" s="52"/>
      <c r="UKM16" s="52"/>
      <c r="UKN16" s="52"/>
      <c r="UKO16" s="52"/>
      <c r="UKP16" s="52"/>
      <c r="UKQ16" s="52"/>
      <c r="UKR16" s="52"/>
      <c r="UKS16" s="52"/>
      <c r="UKT16" s="52"/>
      <c r="UKU16" s="52"/>
      <c r="UKV16" s="52"/>
      <c r="UKW16" s="52"/>
      <c r="UKX16" s="52"/>
      <c r="UKY16" s="52"/>
      <c r="UKZ16" s="52"/>
      <c r="ULA16" s="52"/>
      <c r="ULB16" s="52"/>
      <c r="ULC16" s="52"/>
      <c r="ULD16" s="52"/>
      <c r="ULE16" s="52"/>
      <c r="ULF16" s="52"/>
      <c r="ULG16" s="52"/>
      <c r="ULH16" s="52"/>
      <c r="ULI16" s="52"/>
      <c r="ULJ16" s="52"/>
      <c r="ULK16" s="52"/>
      <c r="ULL16" s="52"/>
      <c r="ULM16" s="52"/>
      <c r="ULN16" s="52"/>
      <c r="ULO16" s="52"/>
      <c r="ULP16" s="52"/>
      <c r="ULQ16" s="52"/>
      <c r="ULR16" s="52"/>
      <c r="ULS16" s="52"/>
      <c r="ULT16" s="52"/>
      <c r="ULU16" s="52"/>
      <c r="ULV16" s="52"/>
      <c r="ULW16" s="52"/>
      <c r="ULX16" s="52"/>
      <c r="ULY16" s="52"/>
      <c r="ULZ16" s="52"/>
      <c r="UMA16" s="52"/>
      <c r="UMB16" s="52"/>
      <c r="UMC16" s="52"/>
      <c r="UMD16" s="52"/>
      <c r="UME16" s="52"/>
      <c r="UMF16" s="52"/>
      <c r="UMG16" s="52"/>
      <c r="UMH16" s="52"/>
      <c r="UMI16" s="52"/>
      <c r="UMJ16" s="52"/>
      <c r="UMK16" s="52"/>
      <c r="UML16" s="52"/>
      <c r="UMM16" s="52"/>
      <c r="UMN16" s="52"/>
      <c r="UMO16" s="52"/>
      <c r="UMP16" s="52"/>
      <c r="UMQ16" s="52"/>
      <c r="UMR16" s="52"/>
      <c r="UMS16" s="52"/>
      <c r="UMT16" s="52"/>
      <c r="UMU16" s="52"/>
      <c r="UMV16" s="52"/>
      <c r="UMW16" s="52"/>
      <c r="UMX16" s="52"/>
      <c r="UMY16" s="52"/>
      <c r="UMZ16" s="52"/>
      <c r="UNA16" s="52"/>
      <c r="UNB16" s="52"/>
      <c r="UNC16" s="52"/>
      <c r="UND16" s="52"/>
      <c r="UNE16" s="52"/>
      <c r="UNF16" s="52"/>
      <c r="UNG16" s="52"/>
      <c r="UNH16" s="52"/>
      <c r="UNI16" s="52"/>
      <c r="UNJ16" s="52"/>
      <c r="UNK16" s="52"/>
      <c r="UNL16" s="52"/>
      <c r="UNM16" s="52"/>
      <c r="UNN16" s="52"/>
      <c r="UNO16" s="52"/>
      <c r="UNP16" s="52"/>
      <c r="UNQ16" s="52"/>
      <c r="UNR16" s="52"/>
      <c r="UNS16" s="52"/>
      <c r="UNT16" s="52"/>
      <c r="UNU16" s="52"/>
      <c r="UNV16" s="52"/>
      <c r="UNW16" s="52"/>
      <c r="UNX16" s="52"/>
      <c r="UNY16" s="52"/>
      <c r="UNZ16" s="52"/>
      <c r="UOA16" s="52"/>
      <c r="UOB16" s="52"/>
      <c r="UOC16" s="52"/>
      <c r="UOD16" s="52"/>
      <c r="UOE16" s="52"/>
      <c r="UOF16" s="52"/>
      <c r="UOG16" s="52"/>
      <c r="UOH16" s="52"/>
      <c r="UOI16" s="52"/>
      <c r="UOJ16" s="52"/>
      <c r="UOK16" s="52"/>
      <c r="UOL16" s="52"/>
      <c r="UOM16" s="52"/>
      <c r="UON16" s="52"/>
      <c r="UOO16" s="52"/>
      <c r="UOP16" s="52"/>
      <c r="UOQ16" s="52"/>
      <c r="UOR16" s="52"/>
      <c r="UOS16" s="52"/>
      <c r="UOT16" s="52"/>
      <c r="UOU16" s="52"/>
      <c r="UOV16" s="52"/>
      <c r="UOW16" s="52"/>
      <c r="UOX16" s="52"/>
      <c r="UOY16" s="52"/>
      <c r="UOZ16" s="52"/>
      <c r="UPA16" s="52"/>
      <c r="UPB16" s="52"/>
      <c r="UPC16" s="52"/>
      <c r="UPD16" s="52"/>
      <c r="UPE16" s="52"/>
      <c r="UPF16" s="52"/>
      <c r="UPG16" s="52"/>
      <c r="UPH16" s="52"/>
      <c r="UPI16" s="52"/>
      <c r="UPJ16" s="52"/>
      <c r="UPK16" s="52"/>
      <c r="UPL16" s="52"/>
      <c r="UPM16" s="52"/>
      <c r="UPN16" s="52"/>
      <c r="UPO16" s="52"/>
      <c r="UPP16" s="52"/>
      <c r="UPQ16" s="52"/>
      <c r="UPR16" s="52"/>
      <c r="UPS16" s="52"/>
      <c r="UPT16" s="52"/>
      <c r="UPU16" s="52"/>
      <c r="UPV16" s="52"/>
      <c r="UPW16" s="52"/>
      <c r="UPX16" s="52"/>
      <c r="UPY16" s="52"/>
      <c r="UPZ16" s="52"/>
      <c r="UQA16" s="52"/>
      <c r="UQB16" s="52"/>
      <c r="UQC16" s="52"/>
      <c r="UQD16" s="52"/>
      <c r="UQE16" s="52"/>
      <c r="UQF16" s="52"/>
      <c r="UQG16" s="52"/>
      <c r="UQH16" s="52"/>
      <c r="UQI16" s="52"/>
      <c r="UQJ16" s="52"/>
      <c r="UQK16" s="52"/>
      <c r="UQL16" s="52"/>
      <c r="UQM16" s="52"/>
      <c r="UQN16" s="52"/>
      <c r="UQO16" s="52"/>
      <c r="UQP16" s="52"/>
      <c r="UQQ16" s="52"/>
      <c r="UQR16" s="52"/>
      <c r="UQS16" s="52"/>
      <c r="UQT16" s="52"/>
      <c r="UQU16" s="52"/>
      <c r="UQV16" s="52"/>
      <c r="UQW16" s="52"/>
      <c r="UQX16" s="52"/>
      <c r="UQY16" s="52"/>
      <c r="UQZ16" s="52"/>
      <c r="URA16" s="52"/>
      <c r="URB16" s="52"/>
      <c r="URC16" s="52"/>
      <c r="URD16" s="52"/>
      <c r="URE16" s="52"/>
      <c r="URF16" s="52"/>
      <c r="URG16" s="52"/>
      <c r="URH16" s="52"/>
      <c r="URI16" s="52"/>
      <c r="URJ16" s="52"/>
      <c r="URK16" s="52"/>
      <c r="URL16" s="52"/>
      <c r="URM16" s="52"/>
      <c r="URN16" s="52"/>
      <c r="URO16" s="52"/>
      <c r="URP16" s="52"/>
      <c r="URQ16" s="52"/>
      <c r="URR16" s="52"/>
      <c r="URS16" s="52"/>
      <c r="URT16" s="52"/>
      <c r="URU16" s="52"/>
      <c r="URV16" s="52"/>
      <c r="URW16" s="52"/>
      <c r="URX16" s="52"/>
      <c r="URY16" s="52"/>
      <c r="URZ16" s="52"/>
      <c r="USA16" s="52"/>
      <c r="USB16" s="52"/>
      <c r="USC16" s="52"/>
      <c r="USD16" s="52"/>
      <c r="USE16" s="52"/>
      <c r="USF16" s="52"/>
      <c r="USG16" s="52"/>
      <c r="USH16" s="52"/>
      <c r="USI16" s="52"/>
      <c r="USJ16" s="52"/>
      <c r="USK16" s="52"/>
      <c r="USL16" s="52"/>
      <c r="USM16" s="52"/>
      <c r="USN16" s="52"/>
      <c r="USO16" s="52"/>
      <c r="USP16" s="52"/>
      <c r="USQ16" s="52"/>
      <c r="USR16" s="52"/>
      <c r="USS16" s="52"/>
      <c r="UST16" s="52"/>
      <c r="USU16" s="52"/>
      <c r="USV16" s="52"/>
      <c r="USW16" s="52"/>
      <c r="USX16" s="52"/>
      <c r="USY16" s="52"/>
      <c r="USZ16" s="52"/>
      <c r="UTA16" s="52"/>
      <c r="UTB16" s="52"/>
      <c r="UTC16" s="52"/>
      <c r="UTD16" s="52"/>
      <c r="UTE16" s="52"/>
      <c r="UTF16" s="52"/>
      <c r="UTG16" s="52"/>
      <c r="UTH16" s="52"/>
      <c r="UTI16" s="52"/>
      <c r="UTJ16" s="52"/>
      <c r="UTK16" s="52"/>
      <c r="UTL16" s="52"/>
      <c r="UTM16" s="52"/>
      <c r="UTN16" s="52"/>
      <c r="UTO16" s="52"/>
      <c r="UTP16" s="52"/>
      <c r="UTQ16" s="52"/>
      <c r="UTR16" s="52"/>
      <c r="UTS16" s="52"/>
      <c r="UTT16" s="52"/>
      <c r="UTU16" s="52"/>
      <c r="UTV16" s="52"/>
      <c r="UTW16" s="52"/>
      <c r="UTX16" s="52"/>
      <c r="UTY16" s="52"/>
      <c r="UTZ16" s="52"/>
      <c r="UUA16" s="52"/>
      <c r="UUB16" s="52"/>
      <c r="UUC16" s="52"/>
      <c r="UUD16" s="52"/>
      <c r="UUE16" s="52"/>
      <c r="UUF16" s="52"/>
      <c r="UUG16" s="52"/>
      <c r="UUH16" s="52"/>
      <c r="UUI16" s="52"/>
      <c r="UUJ16" s="52"/>
      <c r="UUK16" s="52"/>
      <c r="UUL16" s="52"/>
      <c r="UUM16" s="52"/>
      <c r="UUN16" s="52"/>
      <c r="UUO16" s="52"/>
      <c r="UUP16" s="52"/>
      <c r="UUQ16" s="52"/>
      <c r="UUR16" s="52"/>
      <c r="UUS16" s="52"/>
      <c r="UUT16" s="52"/>
      <c r="UUU16" s="52"/>
      <c r="UUV16" s="52"/>
      <c r="UUW16" s="52"/>
      <c r="UUX16" s="52"/>
      <c r="UUY16" s="52"/>
      <c r="UUZ16" s="52"/>
      <c r="UVA16" s="52"/>
      <c r="UVB16" s="52"/>
      <c r="UVC16" s="52"/>
      <c r="UVD16" s="52"/>
      <c r="UVE16" s="52"/>
      <c r="UVF16" s="52"/>
      <c r="UVG16" s="52"/>
      <c r="UVH16" s="52"/>
      <c r="UVI16" s="52"/>
      <c r="UVJ16" s="52"/>
      <c r="UVK16" s="52"/>
      <c r="UVL16" s="52"/>
      <c r="UVM16" s="52"/>
      <c r="UVN16" s="52"/>
      <c r="UVO16" s="52"/>
      <c r="UVP16" s="52"/>
      <c r="UVQ16" s="52"/>
      <c r="UVR16" s="52"/>
      <c r="UVS16" s="52"/>
      <c r="UVT16" s="52"/>
      <c r="UVU16" s="52"/>
      <c r="UVV16" s="52"/>
      <c r="UVW16" s="52"/>
      <c r="UVX16" s="52"/>
      <c r="UVY16" s="52"/>
      <c r="UVZ16" s="52"/>
      <c r="UWA16" s="52"/>
      <c r="UWB16" s="52"/>
      <c r="UWC16" s="52"/>
      <c r="UWD16" s="52"/>
      <c r="UWE16" s="52"/>
      <c r="UWF16" s="52"/>
      <c r="UWG16" s="52"/>
      <c r="UWH16" s="52"/>
      <c r="UWI16" s="52"/>
      <c r="UWJ16" s="52"/>
      <c r="UWK16" s="52"/>
      <c r="UWL16" s="52"/>
      <c r="UWM16" s="52"/>
      <c r="UWN16" s="52"/>
      <c r="UWO16" s="52"/>
      <c r="UWP16" s="52"/>
      <c r="UWQ16" s="52"/>
      <c r="UWR16" s="52"/>
      <c r="UWS16" s="52"/>
      <c r="UWT16" s="52"/>
      <c r="UWU16" s="52"/>
      <c r="UWV16" s="52"/>
      <c r="UWW16" s="52"/>
      <c r="UWX16" s="52"/>
      <c r="UWY16" s="52"/>
      <c r="UWZ16" s="52"/>
      <c r="UXA16" s="52"/>
      <c r="UXB16" s="52"/>
      <c r="UXC16" s="52"/>
      <c r="UXD16" s="52"/>
      <c r="UXE16" s="52"/>
      <c r="UXF16" s="52"/>
      <c r="UXG16" s="52"/>
      <c r="UXH16" s="52"/>
      <c r="UXI16" s="52"/>
      <c r="UXJ16" s="52"/>
      <c r="UXK16" s="52"/>
      <c r="UXL16" s="52"/>
      <c r="UXM16" s="52"/>
      <c r="UXN16" s="52"/>
      <c r="UXO16" s="52"/>
      <c r="UXP16" s="52"/>
      <c r="UXQ16" s="52"/>
      <c r="UXR16" s="52"/>
      <c r="UXS16" s="52"/>
      <c r="UXT16" s="52"/>
      <c r="UXU16" s="52"/>
      <c r="UXV16" s="52"/>
      <c r="UXW16" s="52"/>
      <c r="UXX16" s="52"/>
      <c r="UXY16" s="52"/>
      <c r="UXZ16" s="52"/>
      <c r="UYA16" s="52"/>
      <c r="UYB16" s="52"/>
      <c r="UYC16" s="52"/>
      <c r="UYD16" s="52"/>
      <c r="UYE16" s="52"/>
      <c r="UYF16" s="52"/>
      <c r="UYG16" s="52"/>
      <c r="UYH16" s="52"/>
      <c r="UYI16" s="52"/>
      <c r="UYJ16" s="52"/>
      <c r="UYK16" s="52"/>
      <c r="UYL16" s="52"/>
      <c r="UYM16" s="52"/>
      <c r="UYN16" s="52"/>
      <c r="UYO16" s="52"/>
      <c r="UYP16" s="52"/>
      <c r="UYQ16" s="52"/>
      <c r="UYR16" s="52"/>
      <c r="UYS16" s="52"/>
      <c r="UYT16" s="52"/>
      <c r="UYU16" s="52"/>
      <c r="UYV16" s="52"/>
      <c r="UYW16" s="52"/>
      <c r="UYX16" s="52"/>
      <c r="UYY16" s="52"/>
      <c r="UYZ16" s="52"/>
      <c r="UZA16" s="52"/>
      <c r="UZB16" s="52"/>
      <c r="UZC16" s="52"/>
      <c r="UZD16" s="52"/>
      <c r="UZE16" s="52"/>
      <c r="UZF16" s="52"/>
      <c r="UZG16" s="52"/>
      <c r="UZH16" s="52"/>
      <c r="UZI16" s="52"/>
      <c r="UZJ16" s="52"/>
      <c r="UZK16" s="52"/>
      <c r="UZL16" s="52"/>
      <c r="UZM16" s="52"/>
      <c r="UZN16" s="52"/>
      <c r="UZO16" s="52"/>
      <c r="UZP16" s="52"/>
      <c r="UZQ16" s="52"/>
      <c r="UZR16" s="52"/>
      <c r="UZS16" s="52"/>
      <c r="UZT16" s="52"/>
      <c r="UZU16" s="52"/>
      <c r="UZV16" s="52"/>
      <c r="UZW16" s="52"/>
      <c r="UZX16" s="52"/>
      <c r="UZY16" s="52"/>
      <c r="UZZ16" s="52"/>
      <c r="VAA16" s="52"/>
      <c r="VAB16" s="52"/>
      <c r="VAC16" s="52"/>
      <c r="VAD16" s="52"/>
      <c r="VAE16" s="52"/>
      <c r="VAF16" s="52"/>
      <c r="VAG16" s="52"/>
      <c r="VAH16" s="52"/>
      <c r="VAI16" s="52"/>
      <c r="VAJ16" s="52"/>
      <c r="VAK16" s="52"/>
      <c r="VAL16" s="52"/>
      <c r="VAM16" s="52"/>
      <c r="VAN16" s="52"/>
      <c r="VAO16" s="52"/>
      <c r="VAP16" s="52"/>
      <c r="VAQ16" s="52"/>
      <c r="VAR16" s="52"/>
      <c r="VAS16" s="52"/>
      <c r="VAT16" s="52"/>
      <c r="VAU16" s="52"/>
      <c r="VAV16" s="52"/>
      <c r="VAW16" s="52"/>
      <c r="VAX16" s="52"/>
      <c r="VAY16" s="52"/>
      <c r="VAZ16" s="52"/>
      <c r="VBA16" s="52"/>
      <c r="VBB16" s="52"/>
      <c r="VBC16" s="52"/>
      <c r="VBD16" s="52"/>
      <c r="VBE16" s="52"/>
      <c r="VBF16" s="52"/>
      <c r="VBG16" s="52"/>
      <c r="VBH16" s="52"/>
      <c r="VBI16" s="52"/>
      <c r="VBJ16" s="52"/>
      <c r="VBK16" s="52"/>
      <c r="VBL16" s="52"/>
      <c r="VBM16" s="52"/>
      <c r="VBN16" s="52"/>
      <c r="VBO16" s="52"/>
      <c r="VBP16" s="52"/>
      <c r="VBQ16" s="52"/>
      <c r="VBR16" s="52"/>
      <c r="VBS16" s="52"/>
      <c r="VBT16" s="52"/>
      <c r="VBU16" s="52"/>
      <c r="VBV16" s="52"/>
      <c r="VBW16" s="52"/>
      <c r="VBX16" s="52"/>
      <c r="VBY16" s="52"/>
      <c r="VBZ16" s="52"/>
      <c r="VCA16" s="52"/>
      <c r="VCB16" s="52"/>
      <c r="VCC16" s="52"/>
      <c r="VCD16" s="52"/>
      <c r="VCE16" s="52"/>
      <c r="VCF16" s="52"/>
      <c r="VCG16" s="52"/>
      <c r="VCH16" s="52"/>
      <c r="VCI16" s="52"/>
      <c r="VCJ16" s="52"/>
      <c r="VCK16" s="52"/>
      <c r="VCL16" s="52"/>
      <c r="VCM16" s="52"/>
      <c r="VCN16" s="52"/>
      <c r="VCO16" s="52"/>
      <c r="VCP16" s="52"/>
      <c r="VCQ16" s="52"/>
      <c r="VCR16" s="52"/>
      <c r="VCS16" s="52"/>
      <c r="VCT16" s="52"/>
      <c r="VCU16" s="52"/>
      <c r="VCV16" s="52"/>
      <c r="VCW16" s="52"/>
      <c r="VCX16" s="52"/>
      <c r="VCY16" s="52"/>
      <c r="VCZ16" s="52"/>
      <c r="VDA16" s="52"/>
      <c r="VDB16" s="52"/>
      <c r="VDC16" s="52"/>
      <c r="VDD16" s="52"/>
      <c r="VDE16" s="52"/>
      <c r="VDF16" s="52"/>
      <c r="VDG16" s="52"/>
      <c r="VDH16" s="52"/>
      <c r="VDI16" s="52"/>
      <c r="VDJ16" s="52"/>
      <c r="VDK16" s="52"/>
      <c r="VDL16" s="52"/>
      <c r="VDM16" s="52"/>
      <c r="VDN16" s="52"/>
      <c r="VDO16" s="52"/>
      <c r="VDP16" s="52"/>
      <c r="VDQ16" s="52"/>
      <c r="VDR16" s="52"/>
      <c r="VDS16" s="52"/>
      <c r="VDT16" s="52"/>
      <c r="VDU16" s="52"/>
      <c r="VDV16" s="52"/>
      <c r="VDW16" s="52"/>
      <c r="VDX16" s="52"/>
      <c r="VDY16" s="52"/>
      <c r="VDZ16" s="52"/>
      <c r="VEA16" s="52"/>
      <c r="VEB16" s="52"/>
      <c r="VEC16" s="52"/>
      <c r="VED16" s="52"/>
      <c r="VEE16" s="52"/>
      <c r="VEF16" s="52"/>
      <c r="VEG16" s="52"/>
      <c r="VEH16" s="52"/>
      <c r="VEI16" s="52"/>
      <c r="VEJ16" s="52"/>
      <c r="VEK16" s="52"/>
      <c r="VEL16" s="52"/>
      <c r="VEM16" s="52"/>
      <c r="VEN16" s="52"/>
      <c r="VEO16" s="52"/>
      <c r="VEP16" s="52"/>
      <c r="VEQ16" s="52"/>
      <c r="VER16" s="52"/>
      <c r="VES16" s="52"/>
      <c r="VET16" s="52"/>
      <c r="VEU16" s="52"/>
      <c r="VEV16" s="52"/>
      <c r="VEW16" s="52"/>
      <c r="VEX16" s="52"/>
      <c r="VEY16" s="52"/>
      <c r="VEZ16" s="52"/>
      <c r="VFA16" s="52"/>
      <c r="VFB16" s="52"/>
      <c r="VFC16" s="52"/>
      <c r="VFD16" s="52"/>
      <c r="VFE16" s="52"/>
      <c r="VFF16" s="52"/>
      <c r="VFG16" s="52"/>
      <c r="VFH16" s="52"/>
      <c r="VFI16" s="52"/>
      <c r="VFJ16" s="52"/>
      <c r="VFK16" s="52"/>
      <c r="VFL16" s="52"/>
      <c r="VFM16" s="52"/>
      <c r="VFN16" s="52"/>
      <c r="VFO16" s="52"/>
      <c r="VFP16" s="52"/>
      <c r="VFQ16" s="52"/>
      <c r="VFR16" s="52"/>
      <c r="VFS16" s="52"/>
      <c r="VFT16" s="52"/>
      <c r="VFU16" s="52"/>
      <c r="VFV16" s="52"/>
      <c r="VFW16" s="52"/>
      <c r="VFX16" s="52"/>
      <c r="VFY16" s="52"/>
      <c r="VFZ16" s="52"/>
      <c r="VGA16" s="52"/>
      <c r="VGB16" s="52"/>
      <c r="VGC16" s="52"/>
      <c r="VGD16" s="52"/>
      <c r="VGE16" s="52"/>
      <c r="VGF16" s="52"/>
      <c r="VGG16" s="52"/>
      <c r="VGH16" s="52"/>
      <c r="VGI16" s="52"/>
      <c r="VGJ16" s="52"/>
      <c r="VGK16" s="52"/>
      <c r="VGL16" s="52"/>
      <c r="VGM16" s="52"/>
      <c r="VGN16" s="52"/>
      <c r="VGO16" s="52"/>
      <c r="VGP16" s="52"/>
      <c r="VGQ16" s="52"/>
      <c r="VGR16" s="52"/>
      <c r="VGS16" s="52"/>
      <c r="VGT16" s="52"/>
      <c r="VGU16" s="52"/>
      <c r="VGV16" s="52"/>
      <c r="VGW16" s="52"/>
      <c r="VGX16" s="52"/>
      <c r="VGY16" s="52"/>
      <c r="VGZ16" s="52"/>
      <c r="VHA16" s="52"/>
      <c r="VHB16" s="52"/>
      <c r="VHC16" s="52"/>
      <c r="VHD16" s="52"/>
      <c r="VHE16" s="52"/>
      <c r="VHF16" s="52"/>
      <c r="VHG16" s="52"/>
      <c r="VHH16" s="52"/>
      <c r="VHI16" s="52"/>
      <c r="VHJ16" s="52"/>
      <c r="VHK16" s="52"/>
      <c r="VHL16" s="52"/>
      <c r="VHM16" s="52"/>
      <c r="VHN16" s="52"/>
      <c r="VHO16" s="52"/>
      <c r="VHP16" s="52"/>
      <c r="VHQ16" s="52"/>
      <c r="VHR16" s="52"/>
      <c r="VHS16" s="52"/>
      <c r="VHT16" s="52"/>
      <c r="VHU16" s="52"/>
      <c r="VHV16" s="52"/>
      <c r="VHW16" s="52"/>
      <c r="VHX16" s="52"/>
      <c r="VHY16" s="52"/>
      <c r="VHZ16" s="52"/>
      <c r="VIA16" s="52"/>
      <c r="VIB16" s="52"/>
      <c r="VIC16" s="52"/>
      <c r="VID16" s="52"/>
      <c r="VIE16" s="52"/>
      <c r="VIF16" s="52"/>
      <c r="VIG16" s="52"/>
      <c r="VIH16" s="52"/>
      <c r="VII16" s="52"/>
      <c r="VIJ16" s="52"/>
      <c r="VIK16" s="52"/>
      <c r="VIL16" s="52"/>
      <c r="VIM16" s="52"/>
      <c r="VIN16" s="52"/>
      <c r="VIO16" s="52"/>
      <c r="VIP16" s="52"/>
      <c r="VIQ16" s="52"/>
      <c r="VIR16" s="52"/>
      <c r="VIS16" s="52"/>
      <c r="VIT16" s="52"/>
      <c r="VIU16" s="52"/>
      <c r="VIV16" s="52"/>
      <c r="VIW16" s="52"/>
      <c r="VIX16" s="52"/>
      <c r="VIY16" s="52"/>
      <c r="VIZ16" s="52"/>
      <c r="VJA16" s="52"/>
      <c r="VJB16" s="52"/>
      <c r="VJC16" s="52"/>
      <c r="VJD16" s="52"/>
      <c r="VJE16" s="52"/>
      <c r="VJF16" s="52"/>
      <c r="VJG16" s="52"/>
      <c r="VJH16" s="52"/>
      <c r="VJI16" s="52"/>
      <c r="VJJ16" s="52"/>
      <c r="VJK16" s="52"/>
      <c r="VJL16" s="52"/>
      <c r="VJM16" s="52"/>
      <c r="VJN16" s="52"/>
      <c r="VJO16" s="52"/>
      <c r="VJP16" s="52"/>
      <c r="VJQ16" s="52"/>
      <c r="VJR16" s="52"/>
      <c r="VJS16" s="52"/>
      <c r="VJT16" s="52"/>
      <c r="VJU16" s="52"/>
      <c r="VJV16" s="52"/>
      <c r="VJW16" s="52"/>
      <c r="VJX16" s="52"/>
      <c r="VJY16" s="52"/>
      <c r="VJZ16" s="52"/>
      <c r="VKA16" s="52"/>
      <c r="VKB16" s="52"/>
      <c r="VKC16" s="52"/>
      <c r="VKD16" s="52"/>
      <c r="VKE16" s="52"/>
      <c r="VKF16" s="52"/>
      <c r="VKG16" s="52"/>
      <c r="VKH16" s="52"/>
      <c r="VKI16" s="52"/>
      <c r="VKJ16" s="52"/>
      <c r="VKK16" s="52"/>
      <c r="VKL16" s="52"/>
      <c r="VKM16" s="52"/>
      <c r="VKN16" s="52"/>
      <c r="VKO16" s="52"/>
      <c r="VKP16" s="52"/>
      <c r="VKQ16" s="52"/>
      <c r="VKR16" s="52"/>
      <c r="VKS16" s="52"/>
      <c r="VKT16" s="52"/>
      <c r="VKU16" s="52"/>
      <c r="VKV16" s="52"/>
      <c r="VKW16" s="52"/>
      <c r="VKX16" s="52"/>
      <c r="VKY16" s="52"/>
      <c r="VKZ16" s="52"/>
      <c r="VLA16" s="52"/>
      <c r="VLB16" s="52"/>
      <c r="VLC16" s="52"/>
      <c r="VLD16" s="52"/>
      <c r="VLE16" s="52"/>
      <c r="VLF16" s="52"/>
      <c r="VLG16" s="52"/>
      <c r="VLH16" s="52"/>
      <c r="VLI16" s="52"/>
      <c r="VLJ16" s="52"/>
      <c r="VLK16" s="52"/>
      <c r="VLL16" s="52"/>
      <c r="VLM16" s="52"/>
      <c r="VLN16" s="52"/>
      <c r="VLO16" s="52"/>
      <c r="VLP16" s="52"/>
      <c r="VLQ16" s="52"/>
      <c r="VLR16" s="52"/>
      <c r="VLS16" s="52"/>
      <c r="VLT16" s="52"/>
      <c r="VLU16" s="52"/>
      <c r="VLV16" s="52"/>
      <c r="VLW16" s="52"/>
      <c r="VLX16" s="52"/>
      <c r="VLY16" s="52"/>
      <c r="VLZ16" s="52"/>
      <c r="VMA16" s="52"/>
      <c r="VMB16" s="52"/>
      <c r="VMC16" s="52"/>
      <c r="VMD16" s="52"/>
      <c r="VME16" s="52"/>
      <c r="VMF16" s="52"/>
      <c r="VMG16" s="52"/>
      <c r="VMH16" s="52"/>
      <c r="VMI16" s="52"/>
      <c r="VMJ16" s="52"/>
      <c r="VMK16" s="52"/>
      <c r="VML16" s="52"/>
      <c r="VMM16" s="52"/>
      <c r="VMN16" s="52"/>
      <c r="VMO16" s="52"/>
      <c r="VMP16" s="52"/>
      <c r="VMQ16" s="52"/>
      <c r="VMR16" s="52"/>
      <c r="VMS16" s="52"/>
      <c r="VMT16" s="52"/>
      <c r="VMU16" s="52"/>
      <c r="VMV16" s="52"/>
      <c r="VMW16" s="52"/>
      <c r="VMX16" s="52"/>
      <c r="VMY16" s="52"/>
      <c r="VMZ16" s="52"/>
      <c r="VNA16" s="52"/>
      <c r="VNB16" s="52"/>
      <c r="VNC16" s="52"/>
      <c r="VND16" s="52"/>
      <c r="VNE16" s="52"/>
      <c r="VNF16" s="52"/>
      <c r="VNG16" s="52"/>
      <c r="VNH16" s="52"/>
      <c r="VNI16" s="52"/>
      <c r="VNJ16" s="52"/>
      <c r="VNK16" s="52"/>
      <c r="VNL16" s="52"/>
      <c r="VNM16" s="52"/>
      <c r="VNN16" s="52"/>
      <c r="VNO16" s="52"/>
      <c r="VNP16" s="52"/>
      <c r="VNQ16" s="52"/>
      <c r="VNR16" s="52"/>
      <c r="VNS16" s="52"/>
      <c r="VNT16" s="52"/>
      <c r="VNU16" s="52"/>
      <c r="VNV16" s="52"/>
      <c r="VNW16" s="52"/>
      <c r="VNX16" s="52"/>
      <c r="VNY16" s="52"/>
      <c r="VNZ16" s="52"/>
      <c r="VOA16" s="52"/>
      <c r="VOB16" s="52"/>
      <c r="VOC16" s="52"/>
      <c r="VOD16" s="52"/>
      <c r="VOE16" s="52"/>
      <c r="VOF16" s="52"/>
      <c r="VOG16" s="52"/>
      <c r="VOH16" s="52"/>
      <c r="VOI16" s="52"/>
      <c r="VOJ16" s="52"/>
      <c r="VOK16" s="52"/>
      <c r="VOL16" s="52"/>
      <c r="VOM16" s="52"/>
      <c r="VON16" s="52"/>
      <c r="VOO16" s="52"/>
      <c r="VOP16" s="52"/>
      <c r="VOQ16" s="52"/>
      <c r="VOR16" s="52"/>
      <c r="VOS16" s="52"/>
      <c r="VOT16" s="52"/>
      <c r="VOU16" s="52"/>
      <c r="VOV16" s="52"/>
      <c r="VOW16" s="52"/>
      <c r="VOX16" s="52"/>
      <c r="VOY16" s="52"/>
      <c r="VOZ16" s="52"/>
      <c r="VPA16" s="52"/>
      <c r="VPB16" s="52"/>
      <c r="VPC16" s="52"/>
      <c r="VPD16" s="52"/>
      <c r="VPE16" s="52"/>
      <c r="VPF16" s="52"/>
      <c r="VPG16" s="52"/>
      <c r="VPH16" s="52"/>
      <c r="VPI16" s="52"/>
      <c r="VPJ16" s="52"/>
      <c r="VPK16" s="52"/>
      <c r="VPL16" s="52"/>
      <c r="VPM16" s="52"/>
      <c r="VPN16" s="52"/>
      <c r="VPO16" s="52"/>
      <c r="VPP16" s="52"/>
      <c r="VPQ16" s="52"/>
      <c r="VPR16" s="52"/>
      <c r="VPS16" s="52"/>
      <c r="VPT16" s="52"/>
      <c r="VPU16" s="52"/>
      <c r="VPV16" s="52"/>
      <c r="VPW16" s="52"/>
      <c r="VPX16" s="52"/>
      <c r="VPY16" s="52"/>
      <c r="VPZ16" s="52"/>
      <c r="VQA16" s="52"/>
      <c r="VQB16" s="52"/>
      <c r="VQC16" s="52"/>
      <c r="VQD16" s="52"/>
      <c r="VQE16" s="52"/>
      <c r="VQF16" s="52"/>
      <c r="VQG16" s="52"/>
      <c r="VQH16" s="52"/>
      <c r="VQI16" s="52"/>
      <c r="VQJ16" s="52"/>
      <c r="VQK16" s="52"/>
      <c r="VQL16" s="52"/>
      <c r="VQM16" s="52"/>
      <c r="VQN16" s="52"/>
      <c r="VQO16" s="52"/>
      <c r="VQP16" s="52"/>
      <c r="VQQ16" s="52"/>
      <c r="VQR16" s="52"/>
      <c r="VQS16" s="52"/>
      <c r="VQT16" s="52"/>
      <c r="VQU16" s="52"/>
      <c r="VQV16" s="52"/>
      <c r="VQW16" s="52"/>
      <c r="VQX16" s="52"/>
      <c r="VQY16" s="52"/>
      <c r="VQZ16" s="52"/>
      <c r="VRA16" s="52"/>
      <c r="VRB16" s="52"/>
      <c r="VRC16" s="52"/>
      <c r="VRD16" s="52"/>
      <c r="VRE16" s="52"/>
      <c r="VRF16" s="52"/>
      <c r="VRG16" s="52"/>
      <c r="VRH16" s="52"/>
      <c r="VRI16" s="52"/>
      <c r="VRJ16" s="52"/>
      <c r="VRK16" s="52"/>
      <c r="VRL16" s="52"/>
      <c r="VRM16" s="52"/>
      <c r="VRN16" s="52"/>
      <c r="VRO16" s="52"/>
      <c r="VRP16" s="52"/>
      <c r="VRQ16" s="52"/>
      <c r="VRR16" s="52"/>
      <c r="VRS16" s="52"/>
      <c r="VRT16" s="52"/>
      <c r="VRU16" s="52"/>
      <c r="VRV16" s="52"/>
      <c r="VRW16" s="52"/>
      <c r="VRX16" s="52"/>
      <c r="VRY16" s="52"/>
      <c r="VRZ16" s="52"/>
      <c r="VSA16" s="52"/>
      <c r="VSB16" s="52"/>
      <c r="VSC16" s="52"/>
      <c r="VSD16" s="52"/>
      <c r="VSE16" s="52"/>
      <c r="VSF16" s="52"/>
      <c r="VSG16" s="52"/>
      <c r="VSH16" s="52"/>
      <c r="VSI16" s="52"/>
      <c r="VSJ16" s="52"/>
      <c r="VSK16" s="52"/>
      <c r="VSL16" s="52"/>
      <c r="VSM16" s="52"/>
      <c r="VSN16" s="52"/>
      <c r="VSO16" s="52"/>
      <c r="VSP16" s="52"/>
      <c r="VSQ16" s="52"/>
      <c r="VSR16" s="52"/>
      <c r="VSS16" s="52"/>
      <c r="VST16" s="52"/>
      <c r="VSU16" s="52"/>
      <c r="VSV16" s="52"/>
      <c r="VSW16" s="52"/>
      <c r="VSX16" s="52"/>
      <c r="VSY16" s="52"/>
      <c r="VSZ16" s="52"/>
      <c r="VTA16" s="52"/>
      <c r="VTB16" s="52"/>
      <c r="VTC16" s="52"/>
      <c r="VTD16" s="52"/>
      <c r="VTE16" s="52"/>
      <c r="VTF16" s="52"/>
      <c r="VTG16" s="52"/>
      <c r="VTH16" s="52"/>
      <c r="VTI16" s="52"/>
      <c r="VTJ16" s="52"/>
      <c r="VTK16" s="52"/>
      <c r="VTL16" s="52"/>
      <c r="VTM16" s="52"/>
      <c r="VTN16" s="52"/>
      <c r="VTO16" s="52"/>
      <c r="VTP16" s="52"/>
      <c r="VTQ16" s="52"/>
      <c r="VTR16" s="52"/>
      <c r="VTS16" s="52"/>
      <c r="VTT16" s="52"/>
      <c r="VTU16" s="52"/>
      <c r="VTV16" s="52"/>
      <c r="VTW16" s="52"/>
      <c r="VTX16" s="52"/>
      <c r="VTY16" s="52"/>
      <c r="VTZ16" s="52"/>
      <c r="VUA16" s="52"/>
      <c r="VUB16" s="52"/>
      <c r="VUC16" s="52"/>
      <c r="VUD16" s="52"/>
      <c r="VUE16" s="52"/>
      <c r="VUF16" s="52"/>
      <c r="VUG16" s="52"/>
      <c r="VUH16" s="52"/>
      <c r="VUI16" s="52"/>
      <c r="VUJ16" s="52"/>
      <c r="VUK16" s="52"/>
      <c r="VUL16" s="52"/>
      <c r="VUM16" s="52"/>
      <c r="VUN16" s="52"/>
      <c r="VUO16" s="52"/>
      <c r="VUP16" s="52"/>
      <c r="VUQ16" s="52"/>
      <c r="VUR16" s="52"/>
      <c r="VUS16" s="52"/>
      <c r="VUT16" s="52"/>
      <c r="VUU16" s="52"/>
      <c r="VUV16" s="52"/>
      <c r="VUW16" s="52"/>
      <c r="VUX16" s="52"/>
      <c r="VUY16" s="52"/>
      <c r="VUZ16" s="52"/>
      <c r="VVA16" s="52"/>
      <c r="VVB16" s="52"/>
      <c r="VVC16" s="52"/>
      <c r="VVD16" s="52"/>
      <c r="VVE16" s="52"/>
      <c r="VVF16" s="52"/>
      <c r="VVG16" s="52"/>
      <c r="VVH16" s="52"/>
      <c r="VVI16" s="52"/>
      <c r="VVJ16" s="52"/>
      <c r="VVK16" s="52"/>
      <c r="VVL16" s="52"/>
      <c r="VVM16" s="52"/>
      <c r="VVN16" s="52"/>
      <c r="VVO16" s="52"/>
      <c r="VVP16" s="52"/>
      <c r="VVQ16" s="52"/>
      <c r="VVR16" s="52"/>
      <c r="VVS16" s="52"/>
      <c r="VVT16" s="52"/>
      <c r="VVU16" s="52"/>
      <c r="VVV16" s="52"/>
      <c r="VVW16" s="52"/>
      <c r="VVX16" s="52"/>
      <c r="VVY16" s="52"/>
      <c r="VVZ16" s="52"/>
      <c r="VWA16" s="52"/>
      <c r="VWB16" s="52"/>
      <c r="VWC16" s="52"/>
      <c r="VWD16" s="52"/>
      <c r="VWE16" s="52"/>
      <c r="VWF16" s="52"/>
      <c r="VWG16" s="52"/>
      <c r="VWH16" s="52"/>
      <c r="VWI16" s="52"/>
      <c r="VWJ16" s="52"/>
      <c r="VWK16" s="52"/>
      <c r="VWL16" s="52"/>
      <c r="VWM16" s="52"/>
      <c r="VWN16" s="52"/>
      <c r="VWO16" s="52"/>
      <c r="VWP16" s="52"/>
      <c r="VWQ16" s="52"/>
      <c r="VWR16" s="52"/>
      <c r="VWS16" s="52"/>
      <c r="VWT16" s="52"/>
      <c r="VWU16" s="52"/>
      <c r="VWV16" s="52"/>
      <c r="VWW16" s="52"/>
      <c r="VWX16" s="52"/>
      <c r="VWY16" s="52"/>
      <c r="VWZ16" s="52"/>
      <c r="VXA16" s="52"/>
      <c r="VXB16" s="52"/>
      <c r="VXC16" s="52"/>
      <c r="VXD16" s="52"/>
      <c r="VXE16" s="52"/>
      <c r="VXF16" s="52"/>
      <c r="VXG16" s="52"/>
      <c r="VXH16" s="52"/>
      <c r="VXI16" s="52"/>
      <c r="VXJ16" s="52"/>
      <c r="VXK16" s="52"/>
      <c r="VXL16" s="52"/>
      <c r="VXM16" s="52"/>
      <c r="VXN16" s="52"/>
      <c r="VXO16" s="52"/>
      <c r="VXP16" s="52"/>
      <c r="VXQ16" s="52"/>
      <c r="VXR16" s="52"/>
      <c r="VXS16" s="52"/>
      <c r="VXT16" s="52"/>
      <c r="VXU16" s="52"/>
      <c r="VXV16" s="52"/>
      <c r="VXW16" s="52"/>
      <c r="VXX16" s="52"/>
      <c r="VXY16" s="52"/>
      <c r="VXZ16" s="52"/>
      <c r="VYA16" s="52"/>
      <c r="VYB16" s="52"/>
      <c r="VYC16" s="52"/>
      <c r="VYD16" s="52"/>
      <c r="VYE16" s="52"/>
      <c r="VYF16" s="52"/>
      <c r="VYG16" s="52"/>
      <c r="VYH16" s="52"/>
      <c r="VYI16" s="52"/>
      <c r="VYJ16" s="52"/>
      <c r="VYK16" s="52"/>
      <c r="VYL16" s="52"/>
      <c r="VYM16" s="52"/>
      <c r="VYN16" s="52"/>
      <c r="VYO16" s="52"/>
      <c r="VYP16" s="52"/>
      <c r="VYQ16" s="52"/>
      <c r="VYR16" s="52"/>
      <c r="VYS16" s="52"/>
      <c r="VYT16" s="52"/>
      <c r="VYU16" s="52"/>
      <c r="VYV16" s="52"/>
      <c r="VYW16" s="52"/>
      <c r="VYX16" s="52"/>
      <c r="VYY16" s="52"/>
      <c r="VYZ16" s="52"/>
      <c r="VZA16" s="52"/>
      <c r="VZB16" s="52"/>
      <c r="VZC16" s="52"/>
      <c r="VZD16" s="52"/>
      <c r="VZE16" s="52"/>
      <c r="VZF16" s="52"/>
      <c r="VZG16" s="52"/>
      <c r="VZH16" s="52"/>
      <c r="VZI16" s="52"/>
      <c r="VZJ16" s="52"/>
      <c r="VZK16" s="52"/>
      <c r="VZL16" s="52"/>
      <c r="VZM16" s="52"/>
      <c r="VZN16" s="52"/>
      <c r="VZO16" s="52"/>
      <c r="VZP16" s="52"/>
      <c r="VZQ16" s="52"/>
      <c r="VZR16" s="52"/>
      <c r="VZS16" s="52"/>
      <c r="VZT16" s="52"/>
      <c r="VZU16" s="52"/>
      <c r="VZV16" s="52"/>
      <c r="VZW16" s="52"/>
      <c r="VZX16" s="52"/>
      <c r="VZY16" s="52"/>
      <c r="VZZ16" s="52"/>
      <c r="WAA16" s="52"/>
      <c r="WAB16" s="52"/>
      <c r="WAC16" s="52"/>
      <c r="WAD16" s="52"/>
      <c r="WAE16" s="52"/>
      <c r="WAF16" s="52"/>
      <c r="WAG16" s="52"/>
      <c r="WAH16" s="52"/>
      <c r="WAI16" s="52"/>
      <c r="WAJ16" s="52"/>
      <c r="WAK16" s="52"/>
      <c r="WAL16" s="52"/>
      <c r="WAM16" s="52"/>
      <c r="WAN16" s="52"/>
      <c r="WAO16" s="52"/>
      <c r="WAP16" s="52"/>
      <c r="WAQ16" s="52"/>
      <c r="WAR16" s="52"/>
      <c r="WAS16" s="52"/>
      <c r="WAT16" s="52"/>
      <c r="WAU16" s="52"/>
      <c r="WAV16" s="52"/>
      <c r="WAW16" s="52"/>
      <c r="WAX16" s="52"/>
      <c r="WAY16" s="52"/>
      <c r="WAZ16" s="52"/>
      <c r="WBA16" s="52"/>
      <c r="WBB16" s="52"/>
      <c r="WBC16" s="52"/>
      <c r="WBD16" s="52"/>
      <c r="WBE16" s="52"/>
      <c r="WBF16" s="52"/>
      <c r="WBG16" s="52"/>
      <c r="WBH16" s="52"/>
      <c r="WBI16" s="52"/>
      <c r="WBJ16" s="52"/>
      <c r="WBK16" s="52"/>
      <c r="WBL16" s="52"/>
      <c r="WBM16" s="52"/>
      <c r="WBN16" s="52"/>
      <c r="WBO16" s="52"/>
      <c r="WBP16" s="52"/>
      <c r="WBQ16" s="52"/>
      <c r="WBR16" s="52"/>
      <c r="WBS16" s="52"/>
      <c r="WBT16" s="52"/>
      <c r="WBU16" s="52"/>
      <c r="WBV16" s="52"/>
      <c r="WBW16" s="52"/>
      <c r="WBX16" s="52"/>
      <c r="WBY16" s="52"/>
      <c r="WBZ16" s="52"/>
      <c r="WCA16" s="52"/>
      <c r="WCB16" s="52"/>
      <c r="WCC16" s="52"/>
      <c r="WCD16" s="52"/>
      <c r="WCE16" s="52"/>
      <c r="WCF16" s="52"/>
      <c r="WCG16" s="52"/>
      <c r="WCH16" s="52"/>
      <c r="WCI16" s="52"/>
      <c r="WCJ16" s="52"/>
      <c r="WCK16" s="52"/>
      <c r="WCL16" s="52"/>
      <c r="WCM16" s="52"/>
      <c r="WCN16" s="52"/>
      <c r="WCO16" s="52"/>
      <c r="WCP16" s="52"/>
      <c r="WCQ16" s="52"/>
      <c r="WCR16" s="52"/>
      <c r="WCS16" s="52"/>
      <c r="WCT16" s="52"/>
      <c r="WCU16" s="52"/>
      <c r="WCV16" s="52"/>
      <c r="WCW16" s="52"/>
      <c r="WCX16" s="52"/>
      <c r="WCY16" s="52"/>
      <c r="WCZ16" s="52"/>
      <c r="WDA16" s="52"/>
      <c r="WDB16" s="52"/>
      <c r="WDC16" s="52"/>
      <c r="WDD16" s="52"/>
      <c r="WDE16" s="52"/>
      <c r="WDF16" s="52"/>
      <c r="WDG16" s="52"/>
      <c r="WDH16" s="52"/>
      <c r="WDI16" s="52"/>
      <c r="WDJ16" s="52"/>
      <c r="WDK16" s="52"/>
      <c r="WDL16" s="52"/>
      <c r="WDM16" s="52"/>
      <c r="WDN16" s="52"/>
      <c r="WDO16" s="52"/>
      <c r="WDP16" s="52"/>
      <c r="WDQ16" s="52"/>
      <c r="WDR16" s="52"/>
      <c r="WDS16" s="52"/>
      <c r="WDT16" s="52"/>
      <c r="WDU16" s="52"/>
      <c r="WDV16" s="52"/>
      <c r="WDW16" s="52"/>
      <c r="WDX16" s="52"/>
      <c r="WDY16" s="52"/>
      <c r="WDZ16" s="52"/>
      <c r="WEA16" s="52"/>
      <c r="WEB16" s="52"/>
      <c r="WEC16" s="52"/>
      <c r="WED16" s="52"/>
      <c r="WEE16" s="52"/>
      <c r="WEF16" s="52"/>
      <c r="WEG16" s="52"/>
      <c r="WEH16" s="52"/>
      <c r="WEI16" s="52"/>
      <c r="WEJ16" s="52"/>
      <c r="WEK16" s="52"/>
      <c r="WEL16" s="52"/>
      <c r="WEM16" s="52"/>
      <c r="WEN16" s="52"/>
      <c r="WEO16" s="52"/>
      <c r="WEP16" s="52"/>
      <c r="WEQ16" s="52"/>
      <c r="WER16" s="52"/>
      <c r="WES16" s="52"/>
      <c r="WET16" s="52"/>
      <c r="WEU16" s="52"/>
      <c r="WEV16" s="52"/>
      <c r="WEW16" s="52"/>
      <c r="WEX16" s="52"/>
      <c r="WEY16" s="52"/>
      <c r="WEZ16" s="52"/>
      <c r="WFA16" s="52"/>
      <c r="WFB16" s="52"/>
      <c r="WFC16" s="52"/>
      <c r="WFD16" s="52"/>
      <c r="WFE16" s="52"/>
      <c r="WFF16" s="52"/>
      <c r="WFG16" s="52"/>
      <c r="WFH16" s="52"/>
      <c r="WFI16" s="52"/>
      <c r="WFJ16" s="52"/>
      <c r="WFK16" s="52"/>
      <c r="WFL16" s="52"/>
      <c r="WFM16" s="52"/>
      <c r="WFN16" s="52"/>
      <c r="WFO16" s="52"/>
      <c r="WFP16" s="52"/>
      <c r="WFQ16" s="52"/>
      <c r="WFR16" s="52"/>
      <c r="WFS16" s="52"/>
      <c r="WFT16" s="52"/>
      <c r="WFU16" s="52"/>
      <c r="WFV16" s="52"/>
      <c r="WFW16" s="52"/>
      <c r="WFX16" s="52"/>
      <c r="WFY16" s="52"/>
      <c r="WFZ16" s="52"/>
      <c r="WGA16" s="52"/>
      <c r="WGB16" s="52"/>
      <c r="WGC16" s="52"/>
      <c r="WGD16" s="52"/>
      <c r="WGE16" s="52"/>
      <c r="WGF16" s="52"/>
      <c r="WGG16" s="52"/>
      <c r="WGH16" s="52"/>
      <c r="WGI16" s="52"/>
      <c r="WGJ16" s="52"/>
      <c r="WGK16" s="52"/>
      <c r="WGL16" s="52"/>
      <c r="WGM16" s="52"/>
      <c r="WGN16" s="52"/>
      <c r="WGO16" s="52"/>
      <c r="WGP16" s="52"/>
      <c r="WGQ16" s="52"/>
      <c r="WGR16" s="52"/>
      <c r="WGS16" s="52"/>
      <c r="WGT16" s="52"/>
      <c r="WGU16" s="52"/>
      <c r="WGV16" s="52"/>
      <c r="WGW16" s="52"/>
      <c r="WGX16" s="52"/>
      <c r="WGY16" s="52"/>
      <c r="WGZ16" s="52"/>
      <c r="WHA16" s="52"/>
      <c r="WHB16" s="52"/>
      <c r="WHC16" s="52"/>
      <c r="WHD16" s="52"/>
      <c r="WHE16" s="52"/>
      <c r="WHF16" s="52"/>
      <c r="WHG16" s="52"/>
      <c r="WHH16" s="52"/>
      <c r="WHI16" s="52"/>
      <c r="WHJ16" s="52"/>
      <c r="WHK16" s="52"/>
      <c r="WHL16" s="52"/>
      <c r="WHM16" s="52"/>
      <c r="WHN16" s="52"/>
      <c r="WHO16" s="52"/>
      <c r="WHP16" s="52"/>
      <c r="WHQ16" s="52"/>
      <c r="WHR16" s="52"/>
      <c r="WHS16" s="52"/>
      <c r="WHT16" s="52"/>
      <c r="WHU16" s="52"/>
      <c r="WHV16" s="52"/>
      <c r="WHW16" s="52"/>
      <c r="WHX16" s="52"/>
      <c r="WHY16" s="52"/>
      <c r="WHZ16" s="52"/>
      <c r="WIA16" s="52"/>
      <c r="WIB16" s="52"/>
      <c r="WIC16" s="52"/>
      <c r="WID16" s="52"/>
      <c r="WIE16" s="52"/>
      <c r="WIF16" s="52"/>
      <c r="WIG16" s="52"/>
      <c r="WIH16" s="52"/>
      <c r="WII16" s="52"/>
      <c r="WIJ16" s="52"/>
      <c r="WIK16" s="52"/>
      <c r="WIL16" s="52"/>
      <c r="WIM16" s="52"/>
      <c r="WIN16" s="52"/>
      <c r="WIO16" s="52"/>
      <c r="WIP16" s="52"/>
      <c r="WIQ16" s="52"/>
      <c r="WIR16" s="52"/>
      <c r="WIS16" s="52"/>
      <c r="WIT16" s="52"/>
      <c r="WIU16" s="52"/>
      <c r="WIV16" s="52"/>
      <c r="WIW16" s="52"/>
      <c r="WIX16" s="52"/>
      <c r="WIY16" s="52"/>
      <c r="WIZ16" s="52"/>
      <c r="WJA16" s="52"/>
      <c r="WJB16" s="52"/>
      <c r="WJC16" s="52"/>
      <c r="WJD16" s="52"/>
      <c r="WJE16" s="52"/>
      <c r="WJF16" s="52"/>
      <c r="WJG16" s="52"/>
      <c r="WJH16" s="52"/>
      <c r="WJI16" s="52"/>
      <c r="WJJ16" s="52"/>
      <c r="WJK16" s="52"/>
      <c r="WJL16" s="52"/>
      <c r="WJM16" s="52"/>
      <c r="WJN16" s="52"/>
      <c r="WJO16" s="52"/>
      <c r="WJP16" s="52"/>
      <c r="WJQ16" s="52"/>
      <c r="WJR16" s="52"/>
      <c r="WJS16" s="52"/>
      <c r="WJT16" s="52"/>
      <c r="WJU16" s="52"/>
      <c r="WJV16" s="52"/>
      <c r="WJW16" s="52"/>
      <c r="WJX16" s="52"/>
      <c r="WJY16" s="52"/>
      <c r="WJZ16" s="52"/>
      <c r="WKA16" s="52"/>
      <c r="WKB16" s="52"/>
      <c r="WKC16" s="52"/>
      <c r="WKD16" s="52"/>
      <c r="WKE16" s="52"/>
      <c r="WKF16" s="52"/>
      <c r="WKG16" s="52"/>
      <c r="WKH16" s="52"/>
      <c r="WKI16" s="52"/>
      <c r="WKJ16" s="52"/>
      <c r="WKK16" s="52"/>
      <c r="WKL16" s="52"/>
      <c r="WKM16" s="52"/>
      <c r="WKN16" s="52"/>
      <c r="WKO16" s="52"/>
      <c r="WKP16" s="52"/>
      <c r="WKQ16" s="52"/>
      <c r="WKR16" s="52"/>
      <c r="WKS16" s="52"/>
      <c r="WKT16" s="52"/>
      <c r="WKU16" s="52"/>
      <c r="WKV16" s="52"/>
      <c r="WKW16" s="52"/>
      <c r="WKX16" s="52"/>
      <c r="WKY16" s="52"/>
      <c r="WKZ16" s="52"/>
      <c r="WLA16" s="52"/>
      <c r="WLB16" s="52"/>
      <c r="WLC16" s="52"/>
      <c r="WLD16" s="52"/>
      <c r="WLE16" s="52"/>
      <c r="WLF16" s="52"/>
      <c r="WLG16" s="52"/>
      <c r="WLH16" s="52"/>
      <c r="WLI16" s="52"/>
      <c r="WLJ16" s="52"/>
      <c r="WLK16" s="52"/>
      <c r="WLL16" s="52"/>
      <c r="WLM16" s="52"/>
      <c r="WLN16" s="52"/>
      <c r="WLO16" s="52"/>
      <c r="WLP16" s="52"/>
      <c r="WLQ16" s="52"/>
      <c r="WLR16" s="52"/>
      <c r="WLS16" s="52"/>
      <c r="WLT16" s="52"/>
      <c r="WLU16" s="52"/>
      <c r="WLV16" s="52"/>
      <c r="WLW16" s="52"/>
      <c r="WLX16" s="52"/>
      <c r="WLY16" s="52"/>
      <c r="WLZ16" s="52"/>
      <c r="WMA16" s="52"/>
      <c r="WMB16" s="52"/>
      <c r="WMC16" s="52"/>
      <c r="WMD16" s="52"/>
      <c r="WME16" s="52"/>
      <c r="WMF16" s="52"/>
      <c r="WMG16" s="52"/>
      <c r="WMH16" s="52"/>
      <c r="WMI16" s="52"/>
      <c r="WMJ16" s="52"/>
      <c r="WMK16" s="52"/>
      <c r="WML16" s="52"/>
      <c r="WMM16" s="52"/>
      <c r="WMN16" s="52"/>
      <c r="WMO16" s="52"/>
      <c r="WMP16" s="52"/>
      <c r="WMQ16" s="52"/>
      <c r="WMR16" s="52"/>
      <c r="WMS16" s="52"/>
      <c r="WMT16" s="52"/>
      <c r="WMU16" s="52"/>
      <c r="WMV16" s="52"/>
      <c r="WMW16" s="52"/>
      <c r="WMX16" s="52"/>
      <c r="WMY16" s="52"/>
      <c r="WMZ16" s="52"/>
      <c r="WNA16" s="52"/>
      <c r="WNB16" s="52"/>
      <c r="WNC16" s="52"/>
      <c r="WND16" s="52"/>
      <c r="WNE16" s="52"/>
      <c r="WNF16" s="52"/>
      <c r="WNG16" s="52"/>
      <c r="WNH16" s="52"/>
      <c r="WNI16" s="52"/>
      <c r="WNJ16" s="52"/>
      <c r="WNK16" s="52"/>
      <c r="WNL16" s="52"/>
      <c r="WNM16" s="52"/>
      <c r="WNN16" s="52"/>
      <c r="WNO16" s="52"/>
      <c r="WNP16" s="52"/>
      <c r="WNQ16" s="52"/>
      <c r="WNR16" s="52"/>
      <c r="WNS16" s="52"/>
      <c r="WNT16" s="52"/>
      <c r="WNU16" s="52"/>
      <c r="WNV16" s="52"/>
      <c r="WNW16" s="52"/>
      <c r="WNX16" s="52"/>
      <c r="WNY16" s="52"/>
      <c r="WNZ16" s="52"/>
      <c r="WOA16" s="52"/>
      <c r="WOB16" s="52"/>
      <c r="WOC16" s="52"/>
      <c r="WOD16" s="52"/>
      <c r="WOE16" s="52"/>
      <c r="WOF16" s="52"/>
      <c r="WOG16" s="52"/>
      <c r="WOH16" s="52"/>
      <c r="WOI16" s="52"/>
      <c r="WOJ16" s="52"/>
      <c r="WOK16" s="52"/>
      <c r="WOL16" s="52"/>
      <c r="WOM16" s="52"/>
      <c r="WON16" s="52"/>
      <c r="WOO16" s="52"/>
      <c r="WOP16" s="52"/>
      <c r="WOQ16" s="52"/>
      <c r="WOR16" s="52"/>
      <c r="WOS16" s="52"/>
      <c r="WOT16" s="52"/>
      <c r="WOU16" s="52"/>
      <c r="WOV16" s="52"/>
      <c r="WOW16" s="52"/>
      <c r="WOX16" s="52"/>
      <c r="WOY16" s="52"/>
      <c r="WOZ16" s="52"/>
      <c r="WPA16" s="52"/>
      <c r="WPB16" s="52"/>
      <c r="WPC16" s="52"/>
      <c r="WPD16" s="52"/>
      <c r="WPE16" s="52"/>
      <c r="WPF16" s="52"/>
      <c r="WPG16" s="52"/>
      <c r="WPH16" s="52"/>
      <c r="WPI16" s="52"/>
      <c r="WPJ16" s="52"/>
      <c r="WPK16" s="52"/>
      <c r="WPL16" s="52"/>
      <c r="WPM16" s="52"/>
      <c r="WPN16" s="52"/>
      <c r="WPO16" s="52"/>
      <c r="WPP16" s="52"/>
      <c r="WPQ16" s="52"/>
      <c r="WPR16" s="52"/>
      <c r="WPS16" s="52"/>
      <c r="WPT16" s="52"/>
      <c r="WPU16" s="52"/>
      <c r="WPV16" s="52"/>
      <c r="WPW16" s="52"/>
      <c r="WPX16" s="52"/>
      <c r="WPY16" s="52"/>
      <c r="WPZ16" s="52"/>
      <c r="WQA16" s="52"/>
      <c r="WQB16" s="52"/>
      <c r="WQC16" s="52"/>
      <c r="WQD16" s="52"/>
      <c r="WQE16" s="52"/>
      <c r="WQF16" s="52"/>
      <c r="WQG16" s="52"/>
      <c r="WQH16" s="52"/>
      <c r="WQI16" s="52"/>
      <c r="WQJ16" s="52"/>
      <c r="WQK16" s="52"/>
      <c r="WQL16" s="52"/>
      <c r="WQM16" s="52"/>
      <c r="WQN16" s="52"/>
      <c r="WQO16" s="52"/>
      <c r="WQP16" s="52"/>
      <c r="WQQ16" s="52"/>
      <c r="WQR16" s="52"/>
      <c r="WQS16" s="52"/>
      <c r="WQT16" s="52"/>
      <c r="WQU16" s="52"/>
      <c r="WQV16" s="52"/>
      <c r="WQW16" s="52"/>
      <c r="WQX16" s="52"/>
      <c r="WQY16" s="52"/>
      <c r="WQZ16" s="52"/>
      <c r="WRA16" s="52"/>
      <c r="WRB16" s="52"/>
      <c r="WRC16" s="52"/>
      <c r="WRD16" s="52"/>
      <c r="WRE16" s="52"/>
      <c r="WRF16" s="52"/>
      <c r="WRG16" s="52"/>
      <c r="WRH16" s="52"/>
      <c r="WRI16" s="52"/>
      <c r="WRJ16" s="52"/>
      <c r="WRK16" s="52"/>
      <c r="WRL16" s="52"/>
      <c r="WRM16" s="52"/>
      <c r="WRN16" s="52"/>
      <c r="WRO16" s="52"/>
      <c r="WRP16" s="52"/>
      <c r="WRQ16" s="52"/>
      <c r="WRR16" s="52"/>
      <c r="WRS16" s="52"/>
      <c r="WRT16" s="52"/>
      <c r="WRU16" s="52"/>
      <c r="WRV16" s="52"/>
      <c r="WRW16" s="52"/>
      <c r="WRX16" s="52"/>
      <c r="WRY16" s="52"/>
      <c r="WRZ16" s="52"/>
      <c r="WSA16" s="52"/>
      <c r="WSB16" s="52"/>
      <c r="WSC16" s="52"/>
      <c r="WSD16" s="52"/>
      <c r="WSE16" s="52"/>
      <c r="WSF16" s="52"/>
      <c r="WSG16" s="52"/>
      <c r="WSH16" s="52"/>
      <c r="WSI16" s="52"/>
      <c r="WSJ16" s="52"/>
      <c r="WSK16" s="52"/>
      <c r="WSL16" s="52"/>
      <c r="WSM16" s="52"/>
      <c r="WSN16" s="52"/>
      <c r="WSO16" s="52"/>
      <c r="WSP16" s="52"/>
      <c r="WSQ16" s="52"/>
      <c r="WSR16" s="52"/>
      <c r="WSS16" s="52"/>
      <c r="WST16" s="52"/>
      <c r="WSU16" s="52"/>
      <c r="WSV16" s="52"/>
      <c r="WSW16" s="52"/>
      <c r="WSX16" s="52"/>
      <c r="WSY16" s="52"/>
      <c r="WSZ16" s="52"/>
      <c r="WTA16" s="52"/>
      <c r="WTB16" s="52"/>
      <c r="WTC16" s="52"/>
      <c r="WTD16" s="52"/>
      <c r="WTE16" s="52"/>
      <c r="WTF16" s="52"/>
      <c r="WTG16" s="52"/>
      <c r="WTH16" s="52"/>
      <c r="WTI16" s="52"/>
      <c r="WTJ16" s="52"/>
      <c r="WTK16" s="52"/>
      <c r="WTL16" s="52"/>
      <c r="WTM16" s="52"/>
      <c r="WTN16" s="52"/>
      <c r="WTO16" s="52"/>
      <c r="WTP16" s="52"/>
      <c r="WTQ16" s="52"/>
      <c r="WTR16" s="52"/>
      <c r="WTS16" s="52"/>
      <c r="WTT16" s="52"/>
      <c r="WTU16" s="52"/>
      <c r="WTV16" s="52"/>
      <c r="WTW16" s="52"/>
      <c r="WTX16" s="52"/>
      <c r="WTY16" s="52"/>
      <c r="WTZ16" s="52"/>
      <c r="WUA16" s="52"/>
      <c r="WUB16" s="52"/>
      <c r="WUC16" s="52"/>
      <c r="WUD16" s="52"/>
      <c r="WUE16" s="52"/>
      <c r="WUF16" s="52"/>
      <c r="WUG16" s="52"/>
      <c r="WUH16" s="52"/>
      <c r="WUI16" s="52"/>
      <c r="WUJ16" s="52"/>
      <c r="WUK16" s="52"/>
      <c r="WUL16" s="52"/>
      <c r="WUM16" s="52"/>
      <c r="WUN16" s="52"/>
      <c r="WUO16" s="52"/>
      <c r="WUP16" s="52"/>
      <c r="WUQ16" s="52"/>
      <c r="WUR16" s="52"/>
      <c r="WUS16" s="52"/>
      <c r="WUT16" s="52"/>
      <c r="WUU16" s="52"/>
      <c r="WUV16" s="52"/>
      <c r="WUW16" s="52"/>
      <c r="WUX16" s="52"/>
      <c r="WUY16" s="52"/>
      <c r="WUZ16" s="52"/>
      <c r="WVA16" s="52"/>
      <c r="WVB16" s="52"/>
      <c r="WVC16" s="52"/>
      <c r="WVD16" s="52"/>
      <c r="WVE16" s="52"/>
      <c r="WVF16" s="52"/>
      <c r="WVG16" s="52"/>
      <c r="WVH16" s="52"/>
      <c r="WVI16" s="52"/>
      <c r="WVJ16" s="52"/>
      <c r="WVK16" s="52"/>
      <c r="WVL16" s="52"/>
      <c r="WVM16" s="52"/>
      <c r="WVN16" s="52"/>
      <c r="WVO16" s="52"/>
      <c r="WVP16" s="52"/>
      <c r="WVQ16" s="52"/>
      <c r="WVR16" s="52"/>
      <c r="WVS16" s="52"/>
      <c r="WVT16" s="52"/>
      <c r="WVU16" s="52"/>
      <c r="WVV16" s="52"/>
      <c r="WVW16" s="52"/>
      <c r="WVX16" s="52"/>
      <c r="WVY16" s="52"/>
      <c r="WVZ16" s="52"/>
      <c r="WWA16" s="52"/>
      <c r="WWB16" s="52"/>
      <c r="WWC16" s="52"/>
      <c r="WWD16" s="52"/>
      <c r="WWE16" s="52"/>
      <c r="WWF16" s="52"/>
      <c r="WWG16" s="52"/>
      <c r="WWH16" s="52"/>
      <c r="WWI16" s="52"/>
      <c r="WWJ16" s="52"/>
      <c r="WWK16" s="52"/>
      <c r="WWL16" s="52"/>
      <c r="WWM16" s="52"/>
      <c r="WWN16" s="52"/>
      <c r="WWO16" s="52"/>
      <c r="WWP16" s="52"/>
      <c r="WWQ16" s="52"/>
      <c r="WWR16" s="52"/>
      <c r="WWS16" s="52"/>
      <c r="WWT16" s="52"/>
      <c r="WWU16" s="52"/>
      <c r="WWV16" s="52"/>
      <c r="WWW16" s="52"/>
      <c r="WWX16" s="52"/>
      <c r="WWY16" s="52"/>
      <c r="WWZ16" s="52"/>
      <c r="WXA16" s="52"/>
      <c r="WXB16" s="52"/>
      <c r="WXC16" s="52"/>
      <c r="WXD16" s="52"/>
      <c r="WXE16" s="52"/>
      <c r="WXF16" s="52"/>
      <c r="WXG16" s="52"/>
      <c r="WXH16" s="52"/>
      <c r="WXI16" s="52"/>
      <c r="WXJ16" s="52"/>
      <c r="WXK16" s="52"/>
      <c r="WXL16" s="52"/>
      <c r="WXM16" s="52"/>
      <c r="WXN16" s="52"/>
      <c r="WXO16" s="52"/>
      <c r="WXP16" s="52"/>
      <c r="WXQ16" s="52"/>
      <c r="WXR16" s="52"/>
      <c r="WXS16" s="52"/>
      <c r="WXT16" s="52"/>
      <c r="WXU16" s="52"/>
      <c r="WXV16" s="52"/>
      <c r="WXW16" s="52"/>
      <c r="WXX16" s="52"/>
      <c r="WXY16" s="52"/>
      <c r="WXZ16" s="52"/>
      <c r="WYA16" s="52"/>
      <c r="WYB16" s="52"/>
      <c r="WYC16" s="52"/>
      <c r="WYD16" s="52"/>
      <c r="WYE16" s="52"/>
      <c r="WYF16" s="52"/>
      <c r="WYG16" s="52"/>
      <c r="WYH16" s="52"/>
      <c r="WYI16" s="52"/>
      <c r="WYJ16" s="52"/>
      <c r="WYK16" s="52"/>
      <c r="WYL16" s="52"/>
      <c r="WYM16" s="52"/>
      <c r="WYN16" s="52"/>
      <c r="WYO16" s="52"/>
      <c r="WYP16" s="52"/>
      <c r="WYQ16" s="52"/>
      <c r="WYR16" s="52"/>
      <c r="WYS16" s="52"/>
      <c r="WYT16" s="52"/>
      <c r="WYU16" s="52"/>
      <c r="WYV16" s="52"/>
      <c r="WYW16" s="52"/>
      <c r="WYX16" s="52"/>
      <c r="WYY16" s="52"/>
      <c r="WYZ16" s="52"/>
      <c r="WZA16" s="52"/>
      <c r="WZB16" s="52"/>
      <c r="WZC16" s="52"/>
      <c r="WZD16" s="52"/>
      <c r="WZE16" s="52"/>
      <c r="WZF16" s="52"/>
      <c r="WZG16" s="52"/>
      <c r="WZH16" s="52"/>
      <c r="WZI16" s="52"/>
      <c r="WZJ16" s="52"/>
      <c r="WZK16" s="52"/>
      <c r="WZL16" s="52"/>
      <c r="WZM16" s="52"/>
      <c r="WZN16" s="52"/>
      <c r="WZO16" s="52"/>
      <c r="WZP16" s="52"/>
      <c r="WZQ16" s="52"/>
      <c r="WZR16" s="52"/>
      <c r="WZS16" s="52"/>
      <c r="WZT16" s="52"/>
      <c r="WZU16" s="52"/>
      <c r="WZV16" s="52"/>
      <c r="WZW16" s="52"/>
      <c r="WZX16" s="52"/>
      <c r="WZY16" s="52"/>
      <c r="WZZ16" s="52"/>
      <c r="XAA16" s="52"/>
      <c r="XAB16" s="52"/>
      <c r="XAC16" s="52"/>
      <c r="XAD16" s="52"/>
      <c r="XAE16" s="52"/>
      <c r="XAF16" s="52"/>
      <c r="XAG16" s="52"/>
      <c r="XAH16" s="52"/>
      <c r="XAI16" s="52"/>
      <c r="XAJ16" s="52"/>
      <c r="XAK16" s="52"/>
      <c r="XAL16" s="52"/>
      <c r="XAM16" s="52"/>
      <c r="XAN16" s="52"/>
      <c r="XAO16" s="52"/>
      <c r="XAP16" s="52"/>
      <c r="XAQ16" s="52"/>
      <c r="XAR16" s="52"/>
      <c r="XAS16" s="52"/>
      <c r="XAT16" s="52"/>
      <c r="XAU16" s="52"/>
      <c r="XAV16" s="52"/>
      <c r="XAW16" s="52"/>
      <c r="XAX16" s="52"/>
      <c r="XAY16" s="52"/>
      <c r="XAZ16" s="52"/>
      <c r="XBA16" s="52"/>
      <c r="XBB16" s="52"/>
      <c r="XBC16" s="52"/>
      <c r="XBD16" s="52"/>
      <c r="XBE16" s="52"/>
      <c r="XBF16" s="52"/>
      <c r="XBG16" s="52"/>
      <c r="XBH16" s="52"/>
      <c r="XBI16" s="52"/>
      <c r="XBJ16" s="52"/>
      <c r="XBK16" s="52"/>
      <c r="XBL16" s="52"/>
      <c r="XBM16" s="52"/>
      <c r="XBN16" s="52"/>
      <c r="XBO16" s="52"/>
      <c r="XBP16" s="52"/>
      <c r="XBQ16" s="52"/>
      <c r="XBR16" s="52"/>
    </row>
    <row r="17" spans="1:16294" s="92" customFormat="1" ht="15" thickBot="1" x14ac:dyDescent="0.4">
      <c r="A17" s="9">
        <v>15</v>
      </c>
      <c r="B17" s="6" t="s">
        <v>46</v>
      </c>
      <c r="C17" s="32">
        <f t="shared" si="4"/>
        <v>2766</v>
      </c>
      <c r="D17" s="101">
        <v>79</v>
      </c>
      <c r="E17" s="101">
        <v>5</v>
      </c>
      <c r="F17" s="101">
        <v>63</v>
      </c>
      <c r="G17" s="101">
        <v>2438</v>
      </c>
      <c r="H17" s="101">
        <v>159</v>
      </c>
      <c r="I17" s="101">
        <v>6</v>
      </c>
      <c r="J17" s="101">
        <v>15</v>
      </c>
      <c r="K17" s="101">
        <v>1</v>
      </c>
    </row>
    <row r="18" spans="1:16294" s="92" customFormat="1" ht="15" thickBot="1" x14ac:dyDescent="0.4">
      <c r="A18" s="9">
        <v>16</v>
      </c>
      <c r="B18" s="6" t="s">
        <v>3</v>
      </c>
      <c r="C18" s="32">
        <f t="shared" si="1"/>
        <v>2649</v>
      </c>
      <c r="D18" s="101">
        <v>2074</v>
      </c>
      <c r="E18" s="101">
        <v>183</v>
      </c>
      <c r="F18" s="101">
        <v>67</v>
      </c>
      <c r="G18" s="101">
        <v>246</v>
      </c>
      <c r="H18" s="101">
        <v>79</v>
      </c>
      <c r="I18" s="101"/>
      <c r="J18" s="101"/>
      <c r="K18" s="101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DP18" s="52"/>
      <c r="ADQ18" s="52"/>
      <c r="ADR18" s="52"/>
      <c r="ADS18" s="52"/>
      <c r="ADT18" s="52"/>
      <c r="ADU18" s="52"/>
      <c r="ADV18" s="52"/>
      <c r="ADW18" s="52"/>
      <c r="ADX18" s="52"/>
      <c r="ADY18" s="52"/>
      <c r="ADZ18" s="52"/>
      <c r="AEA18" s="52"/>
      <c r="AEB18" s="52"/>
      <c r="AEC18" s="52"/>
      <c r="AED18" s="52"/>
      <c r="AEE18" s="52"/>
      <c r="AEF18" s="52"/>
      <c r="AEG18" s="52"/>
      <c r="AEH18" s="52"/>
      <c r="AEI18" s="52"/>
      <c r="AEJ18" s="52"/>
      <c r="AEK18" s="52"/>
      <c r="AEL18" s="52"/>
      <c r="AEM18" s="52"/>
      <c r="AEN18" s="52"/>
      <c r="AEO18" s="52"/>
      <c r="AEP18" s="52"/>
      <c r="AEQ18" s="52"/>
      <c r="AER18" s="52"/>
      <c r="AES18" s="52"/>
      <c r="AET18" s="52"/>
      <c r="AEU18" s="52"/>
      <c r="AEV18" s="52"/>
      <c r="AEW18" s="52"/>
      <c r="AEX18" s="52"/>
      <c r="AEY18" s="52"/>
      <c r="AEZ18" s="52"/>
      <c r="AFA18" s="52"/>
      <c r="AFB18" s="52"/>
      <c r="AFC18" s="52"/>
      <c r="AFD18" s="52"/>
      <c r="AFE18" s="52"/>
      <c r="AFF18" s="52"/>
      <c r="AFG18" s="52"/>
      <c r="AFH18" s="52"/>
      <c r="AFI18" s="52"/>
      <c r="AFJ18" s="52"/>
      <c r="AFK18" s="52"/>
      <c r="AFL18" s="52"/>
      <c r="AFM18" s="52"/>
      <c r="AFN18" s="52"/>
      <c r="AFO18" s="52"/>
      <c r="AFP18" s="52"/>
      <c r="AFQ18" s="52"/>
      <c r="AFR18" s="52"/>
      <c r="AFS18" s="52"/>
      <c r="AFT18" s="52"/>
      <c r="AFU18" s="52"/>
      <c r="AFV18" s="52"/>
      <c r="AFW18" s="52"/>
      <c r="AFX18" s="52"/>
      <c r="AFY18" s="52"/>
      <c r="AFZ18" s="52"/>
      <c r="AGA18" s="52"/>
      <c r="AGB18" s="52"/>
      <c r="AGC18" s="52"/>
      <c r="AGD18" s="52"/>
      <c r="AGE18" s="52"/>
      <c r="AGF18" s="52"/>
      <c r="AGG18" s="52"/>
      <c r="AGH18" s="52"/>
      <c r="AGI18" s="52"/>
      <c r="AGJ18" s="52"/>
      <c r="AGK18" s="52"/>
      <c r="AGL18" s="52"/>
      <c r="AGM18" s="52"/>
      <c r="AGN18" s="52"/>
      <c r="AGO18" s="52"/>
      <c r="AGP18" s="52"/>
      <c r="AGQ18" s="52"/>
      <c r="AGR18" s="52"/>
      <c r="AGS18" s="52"/>
      <c r="AGT18" s="52"/>
      <c r="AGU18" s="52"/>
      <c r="AGV18" s="52"/>
      <c r="AGW18" s="52"/>
      <c r="AGX18" s="52"/>
      <c r="AGY18" s="52"/>
      <c r="AGZ18" s="52"/>
      <c r="AHA18" s="52"/>
      <c r="AHB18" s="52"/>
      <c r="AHC18" s="52"/>
      <c r="AHD18" s="52"/>
      <c r="AHE18" s="52"/>
      <c r="AHF18" s="52"/>
      <c r="AHG18" s="52"/>
      <c r="AHH18" s="52"/>
      <c r="AHI18" s="52"/>
      <c r="AHJ18" s="52"/>
      <c r="AHK18" s="52"/>
      <c r="AHL18" s="52"/>
      <c r="AHM18" s="52"/>
      <c r="AHN18" s="52"/>
      <c r="AHO18" s="52"/>
      <c r="AHP18" s="52"/>
      <c r="AHQ18" s="52"/>
      <c r="AHR18" s="52"/>
      <c r="AHS18" s="52"/>
      <c r="AHT18" s="52"/>
      <c r="AHU18" s="52"/>
      <c r="AHV18" s="52"/>
      <c r="AHW18" s="52"/>
      <c r="AHX18" s="52"/>
      <c r="AHY18" s="52"/>
      <c r="AHZ18" s="52"/>
      <c r="AIA18" s="52"/>
      <c r="AIB18" s="52"/>
      <c r="AIC18" s="52"/>
      <c r="AID18" s="52"/>
      <c r="AIE18" s="52"/>
      <c r="AIF18" s="52"/>
      <c r="AIG18" s="52"/>
      <c r="AIH18" s="52"/>
      <c r="AII18" s="52"/>
      <c r="AIJ18" s="52"/>
      <c r="AIK18" s="52"/>
      <c r="AIL18" s="52"/>
      <c r="AIM18" s="52"/>
      <c r="AIN18" s="52"/>
      <c r="AIO18" s="52"/>
      <c r="AIP18" s="52"/>
      <c r="AIQ18" s="52"/>
      <c r="AIR18" s="52"/>
      <c r="AIS18" s="52"/>
      <c r="AIT18" s="52"/>
      <c r="AIU18" s="52"/>
      <c r="AIV18" s="52"/>
      <c r="AIW18" s="52"/>
      <c r="AIX18" s="52"/>
      <c r="AIY18" s="52"/>
      <c r="AIZ18" s="52"/>
      <c r="AJA18" s="52"/>
      <c r="AJB18" s="52"/>
      <c r="AJC18" s="52"/>
      <c r="AJD18" s="52"/>
      <c r="AJE18" s="52"/>
      <c r="AJF18" s="52"/>
      <c r="AJG18" s="52"/>
      <c r="AJH18" s="52"/>
      <c r="AJI18" s="52"/>
      <c r="AJJ18" s="52"/>
      <c r="AJK18" s="52"/>
      <c r="AJL18" s="52"/>
      <c r="AJM18" s="52"/>
      <c r="AJN18" s="52"/>
      <c r="AJO18" s="52"/>
      <c r="AJP18" s="52"/>
      <c r="AJQ18" s="52"/>
      <c r="AJR18" s="52"/>
      <c r="AJS18" s="52"/>
      <c r="AJT18" s="52"/>
      <c r="AJU18" s="52"/>
      <c r="AJV18" s="52"/>
      <c r="AJW18" s="52"/>
      <c r="AJX18" s="52"/>
      <c r="AJY18" s="52"/>
      <c r="AJZ18" s="52"/>
      <c r="AKA18" s="52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52"/>
      <c r="AKO18" s="52"/>
      <c r="AKP18" s="52"/>
      <c r="AKQ18" s="52"/>
      <c r="AKR18" s="52"/>
      <c r="AKS18" s="52"/>
      <c r="AKT18" s="52"/>
      <c r="AKU18" s="52"/>
      <c r="AKV18" s="52"/>
      <c r="AKW18" s="52"/>
      <c r="AKX18" s="52"/>
      <c r="AKY18" s="52"/>
      <c r="AKZ18" s="52"/>
      <c r="ALA18" s="52"/>
      <c r="ALB18" s="52"/>
      <c r="ALC18" s="52"/>
      <c r="ALD18" s="52"/>
      <c r="ALE18" s="52"/>
      <c r="ALF18" s="52"/>
      <c r="ALG18" s="52"/>
      <c r="ALH18" s="52"/>
      <c r="ALI18" s="52"/>
      <c r="ALJ18" s="52"/>
      <c r="ALK18" s="52"/>
      <c r="ALL18" s="52"/>
      <c r="ALM18" s="52"/>
      <c r="ALN18" s="52"/>
      <c r="ALO18" s="52"/>
      <c r="ALP18" s="52"/>
      <c r="ALQ18" s="52"/>
      <c r="ALR18" s="52"/>
      <c r="ALS18" s="52"/>
      <c r="ALT18" s="52"/>
      <c r="ALU18" s="52"/>
      <c r="ALV18" s="52"/>
      <c r="ALW18" s="52"/>
      <c r="ALX18" s="52"/>
      <c r="ALY18" s="52"/>
      <c r="ALZ18" s="52"/>
      <c r="AMA18" s="52"/>
      <c r="AMB18" s="52"/>
      <c r="AMC18" s="52"/>
      <c r="AMD18" s="52"/>
      <c r="AME18" s="52"/>
      <c r="AMF18" s="52"/>
      <c r="AMG18" s="52"/>
      <c r="AMH18" s="52"/>
      <c r="AMI18" s="52"/>
      <c r="AMJ18" s="52"/>
      <c r="AMK18" s="52"/>
      <c r="AML18" s="52"/>
      <c r="AMM18" s="52"/>
      <c r="AMN18" s="52"/>
      <c r="AMO18" s="52"/>
      <c r="AMP18" s="52"/>
      <c r="AMQ18" s="52"/>
      <c r="AMR18" s="52"/>
      <c r="AMS18" s="52"/>
      <c r="AMT18" s="52"/>
      <c r="AMU18" s="52"/>
      <c r="AMV18" s="52"/>
      <c r="AMW18" s="52"/>
      <c r="AMX18" s="52"/>
      <c r="AMY18" s="52"/>
      <c r="AMZ18" s="52"/>
      <c r="ANA18" s="52"/>
      <c r="ANB18" s="52"/>
      <c r="ANC18" s="52"/>
      <c r="AND18" s="52"/>
      <c r="ANE18" s="52"/>
      <c r="ANF18" s="52"/>
      <c r="ANG18" s="52"/>
      <c r="ANH18" s="52"/>
      <c r="ANI18" s="52"/>
      <c r="ANJ18" s="52"/>
      <c r="ANK18" s="52"/>
      <c r="ANL18" s="52"/>
      <c r="ANM18" s="52"/>
      <c r="ANN18" s="52"/>
      <c r="ANO18" s="52"/>
      <c r="ANP18" s="52"/>
      <c r="ANQ18" s="52"/>
      <c r="ANR18" s="52"/>
      <c r="ANS18" s="52"/>
      <c r="ANT18" s="52"/>
      <c r="ANU18" s="52"/>
      <c r="ANV18" s="52"/>
      <c r="ANW18" s="52"/>
      <c r="ANX18" s="52"/>
      <c r="ANY18" s="52"/>
      <c r="ANZ18" s="52"/>
      <c r="AOA18" s="52"/>
      <c r="AOB18" s="52"/>
      <c r="AOC18" s="52"/>
      <c r="AOD18" s="52"/>
      <c r="AOE18" s="52"/>
      <c r="AOF18" s="52"/>
      <c r="AOG18" s="52"/>
      <c r="AOH18" s="52"/>
      <c r="AOI18" s="52"/>
      <c r="AOJ18" s="52"/>
      <c r="AOK18" s="52"/>
      <c r="AOL18" s="52"/>
      <c r="AOM18" s="52"/>
      <c r="AON18" s="52"/>
      <c r="AOO18" s="52"/>
      <c r="AOP18" s="52"/>
      <c r="AOQ18" s="52"/>
      <c r="AOR18" s="52"/>
      <c r="AOS18" s="52"/>
      <c r="AOT18" s="52"/>
      <c r="AOU18" s="52"/>
      <c r="AOV18" s="52"/>
      <c r="AOW18" s="52"/>
      <c r="AOX18" s="52"/>
      <c r="AOY18" s="52"/>
      <c r="AOZ18" s="52"/>
      <c r="APA18" s="52"/>
      <c r="APB18" s="52"/>
      <c r="APC18" s="52"/>
      <c r="APD18" s="52"/>
      <c r="APE18" s="52"/>
      <c r="APF18" s="52"/>
      <c r="APG18" s="52"/>
      <c r="APH18" s="52"/>
      <c r="API18" s="52"/>
      <c r="APJ18" s="52"/>
      <c r="APK18" s="52"/>
      <c r="APL18" s="52"/>
      <c r="APM18" s="52"/>
      <c r="APN18" s="52"/>
      <c r="APO18" s="52"/>
      <c r="APP18" s="52"/>
      <c r="APQ18" s="52"/>
      <c r="APR18" s="52"/>
      <c r="APS18" s="52"/>
      <c r="APT18" s="52"/>
      <c r="APU18" s="52"/>
      <c r="APV18" s="52"/>
      <c r="APW18" s="52"/>
      <c r="APX18" s="52"/>
      <c r="APY18" s="52"/>
      <c r="APZ18" s="52"/>
      <c r="AQA18" s="52"/>
      <c r="AQB18" s="52"/>
      <c r="AQC18" s="52"/>
      <c r="AQD18" s="52"/>
      <c r="AQE18" s="52"/>
      <c r="AQF18" s="52"/>
      <c r="AQG18" s="52"/>
      <c r="AQH18" s="52"/>
      <c r="AQI18" s="52"/>
      <c r="AQJ18" s="52"/>
      <c r="AQK18" s="52"/>
      <c r="AQL18" s="52"/>
      <c r="AQM18" s="52"/>
      <c r="AQN18" s="52"/>
      <c r="AQO18" s="52"/>
      <c r="AQP18" s="52"/>
      <c r="AQQ18" s="52"/>
      <c r="AQR18" s="52"/>
      <c r="AQS18" s="52"/>
      <c r="AQT18" s="52"/>
      <c r="AQU18" s="52"/>
      <c r="AQV18" s="52"/>
      <c r="AQW18" s="52"/>
      <c r="AQX18" s="52"/>
      <c r="AQY18" s="52"/>
      <c r="AQZ18" s="52"/>
      <c r="ARA18" s="52"/>
      <c r="ARB18" s="52"/>
      <c r="ARC18" s="52"/>
      <c r="ARD18" s="52"/>
      <c r="ARE18" s="52"/>
      <c r="ARF18" s="52"/>
      <c r="ARG18" s="52"/>
      <c r="ARH18" s="52"/>
      <c r="ARI18" s="52"/>
      <c r="ARJ18" s="52"/>
      <c r="ARK18" s="52"/>
      <c r="ARL18" s="52"/>
      <c r="ARM18" s="52"/>
      <c r="ARN18" s="52"/>
      <c r="ARO18" s="52"/>
      <c r="ARP18" s="52"/>
      <c r="ARQ18" s="52"/>
      <c r="ARR18" s="52"/>
      <c r="ARS18" s="52"/>
      <c r="ART18" s="52"/>
      <c r="ARU18" s="52"/>
      <c r="ARV18" s="52"/>
      <c r="ARW18" s="52"/>
      <c r="ARX18" s="52"/>
      <c r="ARY18" s="52"/>
      <c r="ARZ18" s="52"/>
      <c r="ASA18" s="52"/>
      <c r="ASB18" s="52"/>
      <c r="ASC18" s="52"/>
      <c r="ASD18" s="52"/>
      <c r="ASE18" s="52"/>
      <c r="ASF18" s="52"/>
      <c r="ASG18" s="52"/>
      <c r="ASH18" s="52"/>
      <c r="ASI18" s="52"/>
      <c r="ASJ18" s="52"/>
      <c r="ASK18" s="52"/>
      <c r="ASL18" s="52"/>
      <c r="ASM18" s="52"/>
      <c r="ASN18" s="52"/>
      <c r="ASO18" s="52"/>
      <c r="ASP18" s="52"/>
      <c r="ASQ18" s="52"/>
      <c r="ASR18" s="52"/>
      <c r="ASS18" s="52"/>
      <c r="AST18" s="52"/>
      <c r="ASU18" s="52"/>
      <c r="ASV18" s="52"/>
      <c r="ASW18" s="52"/>
      <c r="ASX18" s="52"/>
      <c r="ASY18" s="52"/>
      <c r="ASZ18" s="52"/>
      <c r="ATA18" s="52"/>
      <c r="ATB18" s="52"/>
      <c r="ATC18" s="52"/>
      <c r="ATD18" s="52"/>
      <c r="ATE18" s="52"/>
      <c r="ATF18" s="52"/>
      <c r="ATG18" s="52"/>
      <c r="ATH18" s="52"/>
      <c r="ATI18" s="52"/>
      <c r="ATJ18" s="52"/>
      <c r="ATK18" s="52"/>
      <c r="ATL18" s="52"/>
      <c r="ATM18" s="52"/>
      <c r="ATN18" s="52"/>
      <c r="ATO18" s="52"/>
      <c r="ATP18" s="52"/>
      <c r="ATQ18" s="52"/>
      <c r="ATR18" s="52"/>
      <c r="ATS18" s="52"/>
      <c r="ATT18" s="52"/>
      <c r="ATU18" s="52"/>
      <c r="ATV18" s="52"/>
      <c r="ATW18" s="52"/>
      <c r="ATX18" s="52"/>
      <c r="ATY18" s="52"/>
      <c r="ATZ18" s="52"/>
      <c r="AUA18" s="52"/>
      <c r="AUB18" s="52"/>
      <c r="AUC18" s="52"/>
      <c r="AUD18" s="52"/>
      <c r="AUE18" s="52"/>
      <c r="AUF18" s="52"/>
      <c r="AUG18" s="52"/>
      <c r="AUH18" s="52"/>
      <c r="AUI18" s="52"/>
      <c r="AUJ18" s="52"/>
      <c r="AUK18" s="52"/>
      <c r="AUL18" s="52"/>
      <c r="AUM18" s="52"/>
      <c r="AUN18" s="52"/>
      <c r="AUO18" s="52"/>
      <c r="AUP18" s="52"/>
      <c r="AUQ18" s="52"/>
      <c r="AUR18" s="52"/>
      <c r="AUS18" s="52"/>
      <c r="AUT18" s="52"/>
      <c r="AUU18" s="52"/>
      <c r="AUV18" s="52"/>
      <c r="AUW18" s="52"/>
      <c r="AUX18" s="52"/>
      <c r="AUY18" s="52"/>
      <c r="AUZ18" s="52"/>
      <c r="AVA18" s="52"/>
      <c r="AVB18" s="52"/>
      <c r="AVC18" s="52"/>
      <c r="AVD18" s="52"/>
      <c r="AVE18" s="52"/>
      <c r="AVF18" s="52"/>
      <c r="AVG18" s="52"/>
      <c r="AVH18" s="52"/>
      <c r="AVI18" s="52"/>
      <c r="AVJ18" s="52"/>
      <c r="AVK18" s="52"/>
      <c r="AVL18" s="52"/>
      <c r="AVM18" s="52"/>
      <c r="AVN18" s="52"/>
      <c r="AVO18" s="52"/>
      <c r="AVP18" s="52"/>
      <c r="AVQ18" s="52"/>
      <c r="AVR18" s="52"/>
      <c r="AVS18" s="52"/>
      <c r="AVT18" s="52"/>
      <c r="AVU18" s="52"/>
      <c r="AVV18" s="52"/>
      <c r="AVW18" s="52"/>
      <c r="AVX18" s="52"/>
      <c r="AVY18" s="52"/>
      <c r="AVZ18" s="52"/>
      <c r="AWA18" s="52"/>
      <c r="AWB18" s="52"/>
      <c r="AWC18" s="52"/>
      <c r="AWD18" s="52"/>
      <c r="AWE18" s="52"/>
      <c r="AWF18" s="52"/>
      <c r="AWG18" s="52"/>
      <c r="AWH18" s="52"/>
      <c r="AWI18" s="52"/>
      <c r="AWJ18" s="52"/>
      <c r="AWK18" s="52"/>
      <c r="AWL18" s="52"/>
      <c r="AWM18" s="52"/>
      <c r="AWN18" s="52"/>
      <c r="AWO18" s="52"/>
      <c r="AWP18" s="52"/>
      <c r="AWQ18" s="52"/>
      <c r="AWR18" s="52"/>
      <c r="AWS18" s="52"/>
      <c r="AWT18" s="52"/>
      <c r="AWU18" s="52"/>
      <c r="AWV18" s="52"/>
      <c r="AWW18" s="52"/>
      <c r="AWX18" s="52"/>
      <c r="AWY18" s="52"/>
      <c r="AWZ18" s="52"/>
      <c r="AXA18" s="52"/>
      <c r="AXB18" s="52"/>
      <c r="AXC18" s="52"/>
      <c r="AXD18" s="52"/>
      <c r="AXE18" s="52"/>
      <c r="AXF18" s="52"/>
      <c r="AXG18" s="52"/>
      <c r="AXH18" s="52"/>
      <c r="AXI18" s="52"/>
      <c r="AXJ18" s="52"/>
      <c r="AXK18" s="52"/>
      <c r="AXL18" s="52"/>
      <c r="AXM18" s="52"/>
      <c r="AXN18" s="52"/>
      <c r="AXO18" s="52"/>
      <c r="AXP18" s="52"/>
      <c r="AXQ18" s="52"/>
      <c r="AXR18" s="52"/>
      <c r="AXS18" s="52"/>
      <c r="AXT18" s="52"/>
      <c r="AXU18" s="52"/>
      <c r="AXV18" s="52"/>
      <c r="AXW18" s="52"/>
      <c r="AXX18" s="52"/>
      <c r="AXY18" s="52"/>
      <c r="AXZ18" s="52"/>
      <c r="AYA18" s="52"/>
      <c r="AYB18" s="52"/>
      <c r="AYC18" s="52"/>
      <c r="AYD18" s="52"/>
      <c r="AYE18" s="52"/>
      <c r="AYF18" s="52"/>
      <c r="AYG18" s="52"/>
      <c r="AYH18" s="52"/>
      <c r="AYI18" s="52"/>
      <c r="AYJ18" s="52"/>
      <c r="AYK18" s="52"/>
      <c r="AYL18" s="52"/>
      <c r="AYM18" s="52"/>
      <c r="AYN18" s="52"/>
      <c r="AYO18" s="52"/>
      <c r="AYP18" s="52"/>
      <c r="AYQ18" s="52"/>
      <c r="AYR18" s="52"/>
      <c r="AYS18" s="52"/>
      <c r="AYT18" s="52"/>
      <c r="AYU18" s="52"/>
      <c r="AYV18" s="52"/>
      <c r="AYW18" s="52"/>
      <c r="AYX18" s="52"/>
      <c r="AYY18" s="52"/>
      <c r="AYZ18" s="52"/>
      <c r="AZA18" s="52"/>
      <c r="AZB18" s="52"/>
      <c r="AZC18" s="52"/>
      <c r="AZD18" s="52"/>
      <c r="AZE18" s="52"/>
      <c r="AZF18" s="52"/>
      <c r="AZG18" s="52"/>
      <c r="AZH18" s="52"/>
      <c r="AZI18" s="52"/>
      <c r="AZJ18" s="52"/>
      <c r="AZK18" s="52"/>
      <c r="AZL18" s="52"/>
      <c r="AZM18" s="52"/>
      <c r="AZN18" s="52"/>
      <c r="AZO18" s="52"/>
      <c r="AZP18" s="52"/>
      <c r="AZQ18" s="52"/>
      <c r="AZR18" s="52"/>
      <c r="AZS18" s="52"/>
      <c r="AZT18" s="52"/>
      <c r="AZU18" s="52"/>
      <c r="AZV18" s="52"/>
      <c r="AZW18" s="52"/>
      <c r="AZX18" s="52"/>
      <c r="AZY18" s="52"/>
      <c r="AZZ18" s="52"/>
      <c r="BAA18" s="52"/>
      <c r="BAB18" s="52"/>
      <c r="BAC18" s="52"/>
      <c r="BAD18" s="52"/>
      <c r="BAE18" s="52"/>
      <c r="BAF18" s="52"/>
      <c r="BAG18" s="52"/>
      <c r="BAH18" s="52"/>
      <c r="BAI18" s="52"/>
      <c r="BAJ18" s="52"/>
      <c r="BAK18" s="52"/>
      <c r="BAL18" s="52"/>
      <c r="BAM18" s="52"/>
      <c r="BAN18" s="52"/>
      <c r="BAO18" s="52"/>
      <c r="BAP18" s="52"/>
      <c r="BAQ18" s="52"/>
      <c r="BAR18" s="52"/>
      <c r="BAS18" s="52"/>
      <c r="BAT18" s="52"/>
      <c r="BAU18" s="52"/>
      <c r="BAV18" s="52"/>
      <c r="BAW18" s="52"/>
      <c r="BAX18" s="52"/>
      <c r="BAY18" s="52"/>
      <c r="BAZ18" s="52"/>
      <c r="BBA18" s="52"/>
      <c r="BBB18" s="52"/>
      <c r="BBC18" s="52"/>
      <c r="BBD18" s="52"/>
      <c r="BBE18" s="52"/>
      <c r="BBF18" s="52"/>
      <c r="BBG18" s="52"/>
      <c r="BBH18" s="52"/>
      <c r="BBI18" s="52"/>
      <c r="BBJ18" s="52"/>
      <c r="BBK18" s="52"/>
      <c r="BBL18" s="52"/>
      <c r="BBM18" s="52"/>
      <c r="BBN18" s="52"/>
      <c r="BBO18" s="52"/>
      <c r="BBP18" s="52"/>
      <c r="BBQ18" s="52"/>
      <c r="BBR18" s="52"/>
      <c r="BBS18" s="52"/>
      <c r="BBT18" s="52"/>
      <c r="BBU18" s="52"/>
      <c r="BBV18" s="52"/>
      <c r="BBW18" s="52"/>
      <c r="BBX18" s="52"/>
      <c r="BBY18" s="52"/>
      <c r="BBZ18" s="52"/>
      <c r="BCA18" s="52"/>
      <c r="BCB18" s="52"/>
      <c r="BCC18" s="52"/>
      <c r="BCD18" s="52"/>
      <c r="BCE18" s="52"/>
      <c r="BCF18" s="52"/>
      <c r="BCG18" s="52"/>
      <c r="BCH18" s="52"/>
      <c r="BCI18" s="52"/>
      <c r="BCJ18" s="52"/>
      <c r="BCK18" s="52"/>
      <c r="BCL18" s="52"/>
      <c r="BCM18" s="52"/>
      <c r="BCN18" s="52"/>
      <c r="BCO18" s="52"/>
      <c r="BCP18" s="52"/>
      <c r="BCQ18" s="52"/>
      <c r="BCR18" s="52"/>
      <c r="BCS18" s="52"/>
      <c r="BCT18" s="52"/>
      <c r="BCU18" s="52"/>
      <c r="BCV18" s="52"/>
      <c r="BCW18" s="52"/>
      <c r="BCX18" s="52"/>
      <c r="BCY18" s="52"/>
      <c r="BCZ18" s="52"/>
      <c r="BDA18" s="52"/>
      <c r="BDB18" s="52"/>
      <c r="BDC18" s="52"/>
      <c r="BDD18" s="52"/>
      <c r="BDE18" s="52"/>
      <c r="BDF18" s="52"/>
      <c r="BDG18" s="52"/>
      <c r="BDH18" s="52"/>
      <c r="BDI18" s="52"/>
      <c r="BDJ18" s="52"/>
      <c r="BDK18" s="52"/>
      <c r="BDL18" s="52"/>
      <c r="BDM18" s="52"/>
      <c r="BDN18" s="52"/>
      <c r="BDO18" s="52"/>
      <c r="BDP18" s="52"/>
      <c r="BDQ18" s="52"/>
      <c r="BDR18" s="52"/>
      <c r="BDS18" s="52"/>
      <c r="BDT18" s="52"/>
      <c r="BDU18" s="52"/>
      <c r="BDV18" s="52"/>
      <c r="BDW18" s="52"/>
      <c r="BDX18" s="52"/>
      <c r="BDY18" s="52"/>
      <c r="BDZ18" s="52"/>
      <c r="BEA18" s="52"/>
      <c r="BEB18" s="52"/>
      <c r="BEC18" s="52"/>
      <c r="BED18" s="52"/>
      <c r="BEE18" s="52"/>
      <c r="BEF18" s="52"/>
      <c r="BEG18" s="52"/>
      <c r="BEH18" s="52"/>
      <c r="BEI18" s="52"/>
      <c r="BEJ18" s="52"/>
      <c r="BEK18" s="52"/>
      <c r="BEL18" s="52"/>
      <c r="BEM18" s="52"/>
      <c r="BEN18" s="52"/>
      <c r="BEO18" s="52"/>
      <c r="BEP18" s="52"/>
      <c r="BEQ18" s="52"/>
      <c r="BER18" s="52"/>
      <c r="BES18" s="52"/>
      <c r="BET18" s="52"/>
      <c r="BEU18" s="52"/>
      <c r="BEV18" s="52"/>
      <c r="BEW18" s="52"/>
      <c r="BEX18" s="52"/>
      <c r="BEY18" s="52"/>
      <c r="BEZ18" s="52"/>
      <c r="BFA18" s="52"/>
      <c r="BFB18" s="52"/>
      <c r="BFC18" s="52"/>
      <c r="BFD18" s="52"/>
      <c r="BFE18" s="52"/>
      <c r="BFF18" s="52"/>
      <c r="BFG18" s="52"/>
      <c r="BFH18" s="52"/>
      <c r="BFI18" s="52"/>
      <c r="BFJ18" s="52"/>
      <c r="BFK18" s="52"/>
      <c r="BFL18" s="52"/>
      <c r="BFM18" s="52"/>
      <c r="BFN18" s="52"/>
      <c r="BFO18" s="52"/>
      <c r="BFP18" s="52"/>
      <c r="BFQ18" s="52"/>
      <c r="BFR18" s="52"/>
      <c r="BFS18" s="52"/>
      <c r="BFT18" s="52"/>
      <c r="BFU18" s="52"/>
      <c r="BFV18" s="52"/>
      <c r="BFW18" s="52"/>
      <c r="BFX18" s="52"/>
      <c r="BFY18" s="52"/>
      <c r="BFZ18" s="52"/>
      <c r="BGA18" s="52"/>
      <c r="BGB18" s="52"/>
      <c r="BGC18" s="52"/>
      <c r="BGD18" s="52"/>
      <c r="BGE18" s="52"/>
      <c r="BGF18" s="52"/>
      <c r="BGG18" s="52"/>
      <c r="BGH18" s="52"/>
      <c r="BGI18" s="52"/>
      <c r="BGJ18" s="52"/>
      <c r="BGK18" s="52"/>
      <c r="BGL18" s="52"/>
      <c r="BGM18" s="52"/>
      <c r="BGN18" s="52"/>
      <c r="BGO18" s="52"/>
      <c r="BGP18" s="52"/>
      <c r="BGQ18" s="52"/>
      <c r="BGR18" s="52"/>
      <c r="BGS18" s="52"/>
      <c r="BGT18" s="52"/>
      <c r="BGU18" s="52"/>
      <c r="BGV18" s="52"/>
      <c r="BGW18" s="52"/>
      <c r="BGX18" s="52"/>
      <c r="BGY18" s="52"/>
      <c r="BGZ18" s="52"/>
      <c r="BHA18" s="52"/>
      <c r="BHB18" s="52"/>
      <c r="BHC18" s="52"/>
      <c r="BHD18" s="52"/>
      <c r="BHE18" s="52"/>
      <c r="BHF18" s="52"/>
      <c r="BHG18" s="52"/>
      <c r="BHH18" s="52"/>
      <c r="BHI18" s="52"/>
      <c r="BHJ18" s="52"/>
      <c r="BHK18" s="52"/>
      <c r="BHL18" s="52"/>
      <c r="BHM18" s="52"/>
      <c r="BHN18" s="52"/>
      <c r="BHO18" s="52"/>
      <c r="BHP18" s="52"/>
      <c r="BHQ18" s="52"/>
      <c r="BHR18" s="52"/>
      <c r="BHS18" s="52"/>
      <c r="BHT18" s="52"/>
      <c r="BHU18" s="52"/>
      <c r="BHV18" s="52"/>
      <c r="BHW18" s="52"/>
      <c r="BHX18" s="52"/>
      <c r="BHY18" s="52"/>
      <c r="BHZ18" s="52"/>
      <c r="BIA18" s="52"/>
      <c r="BIB18" s="52"/>
      <c r="BIC18" s="52"/>
      <c r="BID18" s="52"/>
      <c r="BIE18" s="52"/>
      <c r="BIF18" s="52"/>
      <c r="BIG18" s="52"/>
      <c r="BIH18" s="52"/>
      <c r="BII18" s="52"/>
      <c r="BIJ18" s="52"/>
      <c r="BIK18" s="52"/>
      <c r="BIL18" s="52"/>
      <c r="BIM18" s="52"/>
      <c r="BIN18" s="52"/>
      <c r="BIO18" s="52"/>
      <c r="BIP18" s="52"/>
      <c r="BIQ18" s="52"/>
      <c r="BIR18" s="52"/>
      <c r="BIS18" s="52"/>
      <c r="BIT18" s="52"/>
      <c r="BIU18" s="52"/>
      <c r="BIV18" s="52"/>
      <c r="BIW18" s="52"/>
      <c r="BIX18" s="52"/>
      <c r="BIY18" s="52"/>
      <c r="BIZ18" s="52"/>
      <c r="BJA18" s="52"/>
      <c r="BJB18" s="52"/>
      <c r="BJC18" s="52"/>
      <c r="BJD18" s="52"/>
      <c r="BJE18" s="52"/>
      <c r="BJF18" s="52"/>
      <c r="BJG18" s="52"/>
      <c r="BJH18" s="52"/>
      <c r="BJI18" s="52"/>
      <c r="BJJ18" s="52"/>
      <c r="BJK18" s="52"/>
      <c r="BJL18" s="52"/>
      <c r="BJM18" s="52"/>
      <c r="BJN18" s="52"/>
      <c r="BJO18" s="52"/>
      <c r="BJP18" s="52"/>
      <c r="BJQ18" s="52"/>
      <c r="BJR18" s="52"/>
      <c r="BJS18" s="52"/>
      <c r="BJT18" s="52"/>
      <c r="BJU18" s="52"/>
      <c r="BJV18" s="52"/>
      <c r="BJW18" s="52"/>
      <c r="BJX18" s="52"/>
      <c r="BJY18" s="52"/>
      <c r="BJZ18" s="52"/>
      <c r="BKA18" s="52"/>
      <c r="BKB18" s="52"/>
      <c r="BKC18" s="52"/>
      <c r="BKD18" s="52"/>
      <c r="BKE18" s="52"/>
      <c r="BKF18" s="52"/>
      <c r="BKG18" s="52"/>
      <c r="BKH18" s="52"/>
      <c r="BKI18" s="52"/>
      <c r="BKJ18" s="52"/>
      <c r="BKK18" s="52"/>
      <c r="BKL18" s="52"/>
      <c r="BKM18" s="52"/>
      <c r="BKN18" s="52"/>
      <c r="BKO18" s="52"/>
      <c r="BKP18" s="52"/>
      <c r="BKQ18" s="52"/>
      <c r="BKR18" s="52"/>
      <c r="BKS18" s="52"/>
      <c r="BKT18" s="52"/>
      <c r="BKU18" s="52"/>
      <c r="BKV18" s="52"/>
      <c r="BKW18" s="52"/>
      <c r="BKX18" s="52"/>
      <c r="BKY18" s="52"/>
      <c r="BKZ18" s="52"/>
      <c r="BLA18" s="52"/>
      <c r="BLB18" s="52"/>
      <c r="BLC18" s="52"/>
      <c r="BLD18" s="52"/>
      <c r="BLE18" s="52"/>
      <c r="BLF18" s="52"/>
      <c r="BLG18" s="52"/>
      <c r="BLH18" s="52"/>
      <c r="BLI18" s="52"/>
      <c r="BLJ18" s="52"/>
      <c r="BLK18" s="52"/>
      <c r="BLL18" s="52"/>
      <c r="BLM18" s="52"/>
      <c r="BLN18" s="52"/>
      <c r="BLO18" s="52"/>
      <c r="BLP18" s="52"/>
      <c r="BLQ18" s="52"/>
      <c r="BLR18" s="52"/>
      <c r="BLS18" s="52"/>
      <c r="BLT18" s="52"/>
      <c r="BLU18" s="52"/>
      <c r="BLV18" s="52"/>
      <c r="BLW18" s="52"/>
      <c r="BLX18" s="52"/>
      <c r="BLY18" s="52"/>
      <c r="BLZ18" s="52"/>
      <c r="BMA18" s="52"/>
      <c r="BMB18" s="52"/>
      <c r="BMC18" s="52"/>
      <c r="BMD18" s="52"/>
      <c r="BME18" s="52"/>
      <c r="BMF18" s="52"/>
      <c r="BMG18" s="52"/>
      <c r="BMH18" s="52"/>
      <c r="BMI18" s="52"/>
      <c r="BMJ18" s="52"/>
      <c r="BMK18" s="52"/>
      <c r="BML18" s="52"/>
      <c r="BMM18" s="52"/>
      <c r="BMN18" s="52"/>
      <c r="BMO18" s="52"/>
      <c r="BMP18" s="52"/>
      <c r="BMQ18" s="52"/>
      <c r="BMR18" s="52"/>
      <c r="BMS18" s="52"/>
      <c r="BMT18" s="52"/>
      <c r="BMU18" s="52"/>
      <c r="BMV18" s="52"/>
      <c r="BMW18" s="52"/>
      <c r="BMX18" s="52"/>
      <c r="BMY18" s="52"/>
      <c r="BMZ18" s="52"/>
      <c r="BNA18" s="52"/>
      <c r="BNB18" s="52"/>
      <c r="BNC18" s="52"/>
      <c r="BND18" s="52"/>
      <c r="BNE18" s="52"/>
      <c r="BNF18" s="52"/>
      <c r="BNG18" s="52"/>
      <c r="BNH18" s="52"/>
      <c r="BNI18" s="52"/>
      <c r="BNJ18" s="52"/>
      <c r="BNK18" s="52"/>
      <c r="BNL18" s="52"/>
      <c r="BNM18" s="52"/>
      <c r="BNN18" s="52"/>
      <c r="BNO18" s="52"/>
      <c r="BNP18" s="52"/>
      <c r="BNQ18" s="52"/>
      <c r="BNR18" s="52"/>
      <c r="BNS18" s="52"/>
      <c r="BNT18" s="52"/>
      <c r="BNU18" s="52"/>
      <c r="BNV18" s="52"/>
      <c r="BNW18" s="52"/>
      <c r="BNX18" s="52"/>
      <c r="BNY18" s="52"/>
      <c r="BNZ18" s="52"/>
      <c r="BOA18" s="52"/>
      <c r="BOB18" s="52"/>
      <c r="BOC18" s="52"/>
      <c r="BOD18" s="52"/>
      <c r="BOE18" s="52"/>
      <c r="BOF18" s="52"/>
      <c r="BOG18" s="52"/>
      <c r="BOH18" s="52"/>
      <c r="BOI18" s="52"/>
      <c r="BOJ18" s="52"/>
      <c r="BOK18" s="52"/>
      <c r="BOL18" s="52"/>
      <c r="BOM18" s="52"/>
      <c r="BON18" s="52"/>
      <c r="BOO18" s="52"/>
      <c r="BOP18" s="52"/>
      <c r="BOQ18" s="52"/>
      <c r="BOR18" s="52"/>
      <c r="BOS18" s="52"/>
      <c r="BOT18" s="52"/>
      <c r="BOU18" s="52"/>
      <c r="BOV18" s="52"/>
      <c r="BOW18" s="52"/>
      <c r="BOX18" s="52"/>
      <c r="BOY18" s="52"/>
      <c r="BOZ18" s="52"/>
      <c r="BPA18" s="52"/>
      <c r="BPB18" s="52"/>
      <c r="BPC18" s="52"/>
      <c r="BPD18" s="52"/>
      <c r="BPE18" s="52"/>
      <c r="BPF18" s="52"/>
      <c r="BPG18" s="52"/>
      <c r="BPH18" s="52"/>
      <c r="BPI18" s="52"/>
      <c r="BPJ18" s="52"/>
      <c r="BPK18" s="52"/>
      <c r="BPL18" s="52"/>
      <c r="BPM18" s="52"/>
      <c r="BPN18" s="52"/>
      <c r="BPO18" s="52"/>
      <c r="BPP18" s="52"/>
      <c r="BPQ18" s="52"/>
      <c r="BPR18" s="52"/>
      <c r="BPS18" s="52"/>
      <c r="BPT18" s="52"/>
      <c r="BPU18" s="52"/>
      <c r="BPV18" s="52"/>
      <c r="BPW18" s="52"/>
      <c r="BPX18" s="52"/>
      <c r="BPY18" s="52"/>
      <c r="BPZ18" s="52"/>
      <c r="BQA18" s="52"/>
      <c r="BQB18" s="52"/>
      <c r="BQC18" s="52"/>
      <c r="BQD18" s="52"/>
      <c r="BQE18" s="52"/>
      <c r="BQF18" s="52"/>
      <c r="BQG18" s="52"/>
      <c r="BQH18" s="52"/>
      <c r="BQI18" s="52"/>
      <c r="BQJ18" s="52"/>
      <c r="BQK18" s="52"/>
      <c r="BQL18" s="52"/>
      <c r="BQM18" s="52"/>
      <c r="BQN18" s="52"/>
      <c r="BQO18" s="52"/>
      <c r="BQP18" s="52"/>
      <c r="BQQ18" s="52"/>
      <c r="BQR18" s="52"/>
      <c r="BQS18" s="52"/>
      <c r="BQT18" s="52"/>
      <c r="BQU18" s="52"/>
      <c r="BQV18" s="52"/>
      <c r="BQW18" s="52"/>
      <c r="BQX18" s="52"/>
      <c r="BQY18" s="52"/>
      <c r="BQZ18" s="52"/>
      <c r="BRA18" s="52"/>
      <c r="BRB18" s="52"/>
      <c r="BRC18" s="52"/>
      <c r="BRD18" s="52"/>
      <c r="BRE18" s="52"/>
      <c r="BRF18" s="52"/>
      <c r="BRG18" s="52"/>
      <c r="BRH18" s="52"/>
      <c r="BRI18" s="52"/>
      <c r="BRJ18" s="52"/>
      <c r="BRK18" s="52"/>
      <c r="BRL18" s="52"/>
      <c r="BRM18" s="52"/>
      <c r="BRN18" s="52"/>
      <c r="BRO18" s="52"/>
      <c r="BRP18" s="52"/>
      <c r="BRQ18" s="52"/>
      <c r="BRR18" s="52"/>
      <c r="BRS18" s="52"/>
      <c r="BRT18" s="52"/>
      <c r="BRU18" s="52"/>
      <c r="BRV18" s="52"/>
      <c r="BRW18" s="52"/>
      <c r="BRX18" s="52"/>
      <c r="BRY18" s="52"/>
      <c r="BRZ18" s="52"/>
      <c r="BSA18" s="52"/>
      <c r="BSB18" s="52"/>
      <c r="BSC18" s="52"/>
      <c r="BSD18" s="52"/>
      <c r="BSE18" s="52"/>
      <c r="BSF18" s="52"/>
      <c r="BSG18" s="52"/>
      <c r="BSH18" s="52"/>
      <c r="BSI18" s="52"/>
      <c r="BSJ18" s="52"/>
      <c r="BSK18" s="52"/>
      <c r="BSL18" s="52"/>
      <c r="BSM18" s="52"/>
      <c r="BSN18" s="52"/>
      <c r="BSO18" s="52"/>
      <c r="BSP18" s="52"/>
      <c r="BSQ18" s="52"/>
      <c r="BSR18" s="52"/>
      <c r="BSS18" s="52"/>
      <c r="BST18" s="52"/>
      <c r="BSU18" s="52"/>
      <c r="BSV18" s="52"/>
      <c r="BSW18" s="52"/>
      <c r="BSX18" s="52"/>
      <c r="BSY18" s="52"/>
      <c r="BSZ18" s="52"/>
      <c r="BTA18" s="52"/>
      <c r="BTB18" s="52"/>
      <c r="BTC18" s="52"/>
      <c r="BTD18" s="52"/>
      <c r="BTE18" s="52"/>
      <c r="BTF18" s="52"/>
      <c r="BTG18" s="52"/>
      <c r="BTH18" s="52"/>
      <c r="BTI18" s="52"/>
      <c r="BTJ18" s="52"/>
      <c r="BTK18" s="52"/>
      <c r="BTL18" s="52"/>
      <c r="BTM18" s="52"/>
      <c r="BTN18" s="52"/>
      <c r="BTO18" s="52"/>
      <c r="BTP18" s="52"/>
      <c r="BTQ18" s="52"/>
      <c r="BTR18" s="52"/>
      <c r="BTS18" s="52"/>
      <c r="BTT18" s="52"/>
      <c r="BTU18" s="52"/>
      <c r="BTV18" s="52"/>
      <c r="BTW18" s="52"/>
      <c r="BTX18" s="52"/>
      <c r="BTY18" s="52"/>
      <c r="BTZ18" s="52"/>
      <c r="BUA18" s="52"/>
      <c r="BUB18" s="52"/>
      <c r="BUC18" s="52"/>
      <c r="BUD18" s="52"/>
      <c r="BUE18" s="52"/>
      <c r="BUF18" s="52"/>
      <c r="BUG18" s="52"/>
      <c r="BUH18" s="52"/>
      <c r="BUI18" s="52"/>
      <c r="BUJ18" s="52"/>
      <c r="BUK18" s="52"/>
      <c r="BUL18" s="52"/>
      <c r="BUM18" s="52"/>
      <c r="BUN18" s="52"/>
      <c r="BUO18" s="52"/>
      <c r="BUP18" s="52"/>
      <c r="BUQ18" s="52"/>
      <c r="BUR18" s="52"/>
      <c r="BUS18" s="52"/>
      <c r="BUT18" s="52"/>
      <c r="BUU18" s="52"/>
      <c r="BUV18" s="52"/>
      <c r="BUW18" s="52"/>
      <c r="BUX18" s="52"/>
      <c r="BUY18" s="52"/>
      <c r="BUZ18" s="52"/>
      <c r="BVA18" s="52"/>
      <c r="BVB18" s="52"/>
      <c r="BVC18" s="52"/>
      <c r="BVD18" s="52"/>
      <c r="BVE18" s="52"/>
      <c r="BVF18" s="52"/>
      <c r="BVG18" s="52"/>
      <c r="BVH18" s="52"/>
      <c r="BVI18" s="52"/>
      <c r="BVJ18" s="52"/>
      <c r="BVK18" s="52"/>
      <c r="BVL18" s="52"/>
      <c r="BVM18" s="52"/>
      <c r="BVN18" s="52"/>
      <c r="BVO18" s="52"/>
      <c r="BVP18" s="52"/>
      <c r="BVQ18" s="52"/>
      <c r="BVR18" s="52"/>
      <c r="BVS18" s="52"/>
      <c r="BVT18" s="52"/>
      <c r="BVU18" s="52"/>
      <c r="BVV18" s="52"/>
      <c r="BVW18" s="52"/>
      <c r="BVX18" s="52"/>
      <c r="BVY18" s="52"/>
      <c r="BVZ18" s="52"/>
      <c r="BWA18" s="52"/>
      <c r="BWB18" s="52"/>
      <c r="BWC18" s="52"/>
      <c r="BWD18" s="52"/>
      <c r="BWE18" s="52"/>
      <c r="BWF18" s="52"/>
      <c r="BWG18" s="52"/>
      <c r="BWH18" s="52"/>
      <c r="BWI18" s="52"/>
      <c r="BWJ18" s="52"/>
      <c r="BWK18" s="52"/>
      <c r="BWL18" s="52"/>
      <c r="BWM18" s="52"/>
      <c r="BWN18" s="52"/>
      <c r="BWO18" s="52"/>
      <c r="BWP18" s="52"/>
      <c r="BWQ18" s="52"/>
      <c r="BWR18" s="52"/>
      <c r="BWS18" s="52"/>
      <c r="BWT18" s="52"/>
      <c r="BWU18" s="52"/>
      <c r="BWV18" s="52"/>
      <c r="BWW18" s="52"/>
      <c r="BWX18" s="52"/>
      <c r="BWY18" s="52"/>
      <c r="BWZ18" s="52"/>
      <c r="BXA18" s="52"/>
      <c r="BXB18" s="52"/>
      <c r="BXC18" s="52"/>
      <c r="BXD18" s="52"/>
      <c r="BXE18" s="52"/>
      <c r="BXF18" s="52"/>
      <c r="BXG18" s="52"/>
      <c r="BXH18" s="52"/>
      <c r="BXI18" s="52"/>
      <c r="BXJ18" s="52"/>
      <c r="BXK18" s="52"/>
      <c r="BXL18" s="52"/>
      <c r="BXM18" s="52"/>
      <c r="BXN18" s="52"/>
      <c r="BXO18" s="52"/>
      <c r="BXP18" s="52"/>
      <c r="BXQ18" s="52"/>
      <c r="BXR18" s="52"/>
      <c r="BXS18" s="52"/>
      <c r="BXT18" s="52"/>
      <c r="BXU18" s="52"/>
      <c r="BXV18" s="52"/>
      <c r="BXW18" s="52"/>
      <c r="BXX18" s="52"/>
      <c r="BXY18" s="52"/>
      <c r="BXZ18" s="52"/>
      <c r="BYA18" s="52"/>
      <c r="BYB18" s="52"/>
      <c r="BYC18" s="52"/>
      <c r="BYD18" s="52"/>
      <c r="BYE18" s="52"/>
      <c r="BYF18" s="52"/>
      <c r="BYG18" s="52"/>
      <c r="BYH18" s="52"/>
      <c r="BYI18" s="52"/>
      <c r="BYJ18" s="52"/>
      <c r="BYK18" s="52"/>
      <c r="BYL18" s="52"/>
      <c r="BYM18" s="52"/>
      <c r="BYN18" s="52"/>
      <c r="BYO18" s="52"/>
      <c r="BYP18" s="52"/>
      <c r="BYQ18" s="52"/>
      <c r="BYR18" s="52"/>
      <c r="BYS18" s="52"/>
      <c r="BYT18" s="52"/>
      <c r="BYU18" s="52"/>
      <c r="BYV18" s="52"/>
      <c r="BYW18" s="52"/>
      <c r="BYX18" s="52"/>
      <c r="BYY18" s="52"/>
      <c r="BYZ18" s="52"/>
      <c r="BZA18" s="52"/>
      <c r="BZB18" s="52"/>
      <c r="BZC18" s="52"/>
      <c r="BZD18" s="52"/>
      <c r="BZE18" s="52"/>
      <c r="BZF18" s="52"/>
      <c r="BZG18" s="52"/>
      <c r="BZH18" s="52"/>
      <c r="BZI18" s="52"/>
      <c r="BZJ18" s="52"/>
      <c r="BZK18" s="52"/>
      <c r="BZL18" s="52"/>
      <c r="BZM18" s="52"/>
      <c r="BZN18" s="52"/>
      <c r="BZO18" s="52"/>
      <c r="BZP18" s="52"/>
      <c r="BZQ18" s="52"/>
      <c r="BZR18" s="52"/>
      <c r="BZS18" s="52"/>
      <c r="BZT18" s="52"/>
      <c r="BZU18" s="52"/>
      <c r="BZV18" s="52"/>
      <c r="BZW18" s="52"/>
      <c r="BZX18" s="52"/>
      <c r="BZY18" s="52"/>
      <c r="BZZ18" s="52"/>
      <c r="CAA18" s="52"/>
      <c r="CAB18" s="52"/>
      <c r="CAC18" s="52"/>
      <c r="CAD18" s="52"/>
      <c r="CAE18" s="52"/>
      <c r="CAF18" s="52"/>
      <c r="CAG18" s="52"/>
      <c r="CAH18" s="52"/>
      <c r="CAI18" s="52"/>
      <c r="CAJ18" s="52"/>
      <c r="CAK18" s="52"/>
      <c r="CAL18" s="52"/>
      <c r="CAM18" s="52"/>
      <c r="CAN18" s="52"/>
      <c r="CAO18" s="52"/>
      <c r="CAP18" s="52"/>
      <c r="CAQ18" s="52"/>
      <c r="CAR18" s="52"/>
      <c r="CAS18" s="52"/>
      <c r="CAT18" s="52"/>
      <c r="CAU18" s="52"/>
      <c r="CAV18" s="52"/>
      <c r="CAW18" s="52"/>
      <c r="CAX18" s="52"/>
      <c r="CAY18" s="52"/>
      <c r="CAZ18" s="52"/>
      <c r="CBA18" s="52"/>
      <c r="CBB18" s="52"/>
      <c r="CBC18" s="52"/>
      <c r="CBD18" s="52"/>
      <c r="CBE18" s="52"/>
      <c r="CBF18" s="52"/>
      <c r="CBG18" s="52"/>
      <c r="CBH18" s="52"/>
      <c r="CBI18" s="52"/>
      <c r="CBJ18" s="52"/>
      <c r="CBK18" s="52"/>
      <c r="CBL18" s="52"/>
      <c r="CBM18" s="52"/>
      <c r="CBN18" s="52"/>
      <c r="CBO18" s="52"/>
      <c r="CBP18" s="52"/>
      <c r="CBQ18" s="52"/>
      <c r="CBR18" s="52"/>
      <c r="CBS18" s="52"/>
      <c r="CBT18" s="52"/>
      <c r="CBU18" s="52"/>
      <c r="CBV18" s="52"/>
      <c r="CBW18" s="52"/>
      <c r="CBX18" s="52"/>
      <c r="CBY18" s="52"/>
      <c r="CBZ18" s="52"/>
      <c r="CCA18" s="52"/>
      <c r="CCB18" s="52"/>
      <c r="CCC18" s="52"/>
      <c r="CCD18" s="52"/>
      <c r="CCE18" s="52"/>
      <c r="CCF18" s="52"/>
      <c r="CCG18" s="52"/>
      <c r="CCH18" s="52"/>
      <c r="CCI18" s="52"/>
      <c r="CCJ18" s="52"/>
      <c r="CCK18" s="52"/>
      <c r="CCL18" s="52"/>
      <c r="CCM18" s="52"/>
      <c r="CCN18" s="52"/>
      <c r="CCO18" s="52"/>
      <c r="CCP18" s="52"/>
      <c r="CCQ18" s="52"/>
      <c r="CCR18" s="52"/>
      <c r="CCS18" s="52"/>
      <c r="CCT18" s="52"/>
      <c r="CCU18" s="52"/>
      <c r="CCV18" s="52"/>
      <c r="CCW18" s="52"/>
      <c r="CCX18" s="52"/>
      <c r="CCY18" s="52"/>
      <c r="CCZ18" s="52"/>
      <c r="CDA18" s="52"/>
      <c r="CDB18" s="52"/>
      <c r="CDC18" s="52"/>
      <c r="CDD18" s="52"/>
      <c r="CDE18" s="52"/>
      <c r="CDF18" s="52"/>
      <c r="CDG18" s="52"/>
      <c r="CDH18" s="52"/>
      <c r="CDI18" s="52"/>
      <c r="CDJ18" s="52"/>
      <c r="CDK18" s="52"/>
      <c r="CDL18" s="52"/>
      <c r="CDM18" s="52"/>
      <c r="CDN18" s="52"/>
      <c r="CDO18" s="52"/>
      <c r="CDP18" s="52"/>
      <c r="CDQ18" s="52"/>
      <c r="CDR18" s="52"/>
      <c r="CDS18" s="52"/>
      <c r="CDT18" s="52"/>
      <c r="CDU18" s="52"/>
      <c r="CDV18" s="52"/>
      <c r="CDW18" s="52"/>
      <c r="CDX18" s="52"/>
      <c r="CDY18" s="52"/>
      <c r="CDZ18" s="52"/>
      <c r="CEA18" s="52"/>
      <c r="CEB18" s="52"/>
      <c r="CEC18" s="52"/>
      <c r="CED18" s="52"/>
      <c r="CEE18" s="52"/>
      <c r="CEF18" s="52"/>
      <c r="CEG18" s="52"/>
      <c r="CEH18" s="52"/>
      <c r="CEI18" s="52"/>
      <c r="CEJ18" s="52"/>
      <c r="CEK18" s="52"/>
      <c r="CEL18" s="52"/>
      <c r="CEM18" s="52"/>
      <c r="CEN18" s="52"/>
      <c r="CEO18" s="52"/>
      <c r="CEP18" s="52"/>
      <c r="CEQ18" s="52"/>
      <c r="CER18" s="52"/>
      <c r="CES18" s="52"/>
      <c r="CET18" s="52"/>
      <c r="CEU18" s="52"/>
      <c r="CEV18" s="52"/>
      <c r="CEW18" s="52"/>
      <c r="CEX18" s="52"/>
      <c r="CEY18" s="52"/>
      <c r="CEZ18" s="52"/>
      <c r="CFA18" s="52"/>
      <c r="CFB18" s="52"/>
      <c r="CFC18" s="52"/>
      <c r="CFD18" s="52"/>
      <c r="CFE18" s="52"/>
      <c r="CFF18" s="52"/>
      <c r="CFG18" s="52"/>
      <c r="CFH18" s="52"/>
      <c r="CFI18" s="52"/>
      <c r="CFJ18" s="52"/>
      <c r="CFK18" s="52"/>
      <c r="CFL18" s="52"/>
      <c r="CFM18" s="52"/>
      <c r="CFN18" s="52"/>
      <c r="CFO18" s="52"/>
      <c r="CFP18" s="52"/>
      <c r="CFQ18" s="52"/>
      <c r="CFR18" s="52"/>
      <c r="CFS18" s="52"/>
      <c r="CFT18" s="52"/>
      <c r="CFU18" s="52"/>
      <c r="CFV18" s="52"/>
      <c r="CFW18" s="52"/>
      <c r="CFX18" s="52"/>
      <c r="CFY18" s="52"/>
      <c r="CFZ18" s="52"/>
      <c r="CGA18" s="52"/>
      <c r="CGB18" s="52"/>
      <c r="CGC18" s="52"/>
      <c r="CGD18" s="52"/>
      <c r="CGE18" s="52"/>
      <c r="CGF18" s="52"/>
      <c r="CGG18" s="52"/>
      <c r="CGH18" s="52"/>
      <c r="CGI18" s="52"/>
      <c r="CGJ18" s="52"/>
      <c r="CGK18" s="52"/>
      <c r="CGL18" s="52"/>
      <c r="CGM18" s="52"/>
      <c r="CGN18" s="52"/>
      <c r="CGO18" s="52"/>
      <c r="CGP18" s="52"/>
      <c r="CGQ18" s="52"/>
      <c r="CGR18" s="52"/>
      <c r="CGS18" s="52"/>
      <c r="CGT18" s="52"/>
      <c r="CGU18" s="52"/>
      <c r="CGV18" s="52"/>
      <c r="CGW18" s="52"/>
      <c r="CGX18" s="52"/>
      <c r="CGY18" s="52"/>
      <c r="CGZ18" s="52"/>
      <c r="CHA18" s="52"/>
      <c r="CHB18" s="52"/>
      <c r="CHC18" s="52"/>
      <c r="CHD18" s="52"/>
      <c r="CHE18" s="52"/>
      <c r="CHF18" s="52"/>
      <c r="CHG18" s="52"/>
      <c r="CHH18" s="52"/>
      <c r="CHI18" s="52"/>
      <c r="CHJ18" s="52"/>
      <c r="CHK18" s="52"/>
      <c r="CHL18" s="52"/>
      <c r="CHM18" s="52"/>
      <c r="CHN18" s="52"/>
      <c r="CHO18" s="52"/>
      <c r="CHP18" s="52"/>
      <c r="CHQ18" s="52"/>
      <c r="CHR18" s="52"/>
      <c r="CHS18" s="52"/>
      <c r="CHT18" s="52"/>
      <c r="CHU18" s="52"/>
      <c r="CHV18" s="52"/>
      <c r="CHW18" s="52"/>
      <c r="CHX18" s="52"/>
      <c r="CHY18" s="52"/>
      <c r="CHZ18" s="52"/>
      <c r="CIA18" s="52"/>
      <c r="CIB18" s="52"/>
      <c r="CIC18" s="52"/>
      <c r="CID18" s="52"/>
      <c r="CIE18" s="52"/>
      <c r="CIF18" s="52"/>
      <c r="CIG18" s="52"/>
      <c r="CIH18" s="52"/>
      <c r="CII18" s="52"/>
      <c r="CIJ18" s="52"/>
      <c r="CIK18" s="52"/>
      <c r="CIL18" s="52"/>
      <c r="CIM18" s="52"/>
      <c r="CIN18" s="52"/>
      <c r="CIO18" s="52"/>
      <c r="CIP18" s="52"/>
      <c r="CIQ18" s="52"/>
      <c r="CIR18" s="52"/>
      <c r="CIS18" s="52"/>
      <c r="CIT18" s="52"/>
      <c r="CIU18" s="52"/>
      <c r="CIV18" s="52"/>
      <c r="CIW18" s="52"/>
      <c r="CIX18" s="52"/>
      <c r="CIY18" s="52"/>
      <c r="CIZ18" s="52"/>
      <c r="CJA18" s="52"/>
      <c r="CJB18" s="52"/>
      <c r="CJC18" s="52"/>
      <c r="CJD18" s="52"/>
      <c r="CJE18" s="52"/>
      <c r="CJF18" s="52"/>
      <c r="CJG18" s="52"/>
      <c r="CJH18" s="52"/>
      <c r="CJI18" s="52"/>
      <c r="CJJ18" s="52"/>
      <c r="CJK18" s="52"/>
      <c r="CJL18" s="52"/>
      <c r="CJM18" s="52"/>
      <c r="CJN18" s="52"/>
      <c r="CJO18" s="52"/>
      <c r="CJP18" s="52"/>
      <c r="CJQ18" s="52"/>
      <c r="CJR18" s="52"/>
      <c r="CJS18" s="52"/>
      <c r="CJT18" s="52"/>
      <c r="CJU18" s="52"/>
      <c r="CJV18" s="52"/>
      <c r="CJW18" s="52"/>
      <c r="CJX18" s="52"/>
      <c r="CJY18" s="52"/>
      <c r="CJZ18" s="52"/>
      <c r="CKA18" s="52"/>
      <c r="CKB18" s="52"/>
      <c r="CKC18" s="52"/>
      <c r="CKD18" s="52"/>
      <c r="CKE18" s="52"/>
      <c r="CKF18" s="52"/>
      <c r="CKG18" s="52"/>
      <c r="CKH18" s="52"/>
      <c r="CKI18" s="52"/>
      <c r="CKJ18" s="52"/>
      <c r="CKK18" s="52"/>
      <c r="CKL18" s="52"/>
      <c r="CKM18" s="52"/>
      <c r="CKN18" s="52"/>
      <c r="CKO18" s="52"/>
      <c r="CKP18" s="52"/>
      <c r="CKQ18" s="52"/>
      <c r="CKR18" s="52"/>
      <c r="CKS18" s="52"/>
      <c r="CKT18" s="52"/>
      <c r="CKU18" s="52"/>
      <c r="CKV18" s="52"/>
      <c r="CKW18" s="52"/>
      <c r="CKX18" s="52"/>
      <c r="CKY18" s="52"/>
      <c r="CKZ18" s="52"/>
      <c r="CLA18" s="52"/>
      <c r="CLB18" s="52"/>
      <c r="CLC18" s="52"/>
      <c r="CLD18" s="52"/>
      <c r="CLE18" s="52"/>
      <c r="CLF18" s="52"/>
      <c r="CLG18" s="52"/>
      <c r="CLH18" s="52"/>
      <c r="CLI18" s="52"/>
      <c r="CLJ18" s="52"/>
      <c r="CLK18" s="52"/>
      <c r="CLL18" s="52"/>
      <c r="CLM18" s="52"/>
      <c r="CLN18" s="52"/>
      <c r="CLO18" s="52"/>
      <c r="CLP18" s="52"/>
      <c r="CLQ18" s="52"/>
      <c r="CLR18" s="52"/>
      <c r="CLS18" s="52"/>
      <c r="CLT18" s="52"/>
      <c r="CLU18" s="52"/>
      <c r="CLV18" s="52"/>
      <c r="CLW18" s="52"/>
      <c r="CLX18" s="52"/>
      <c r="CLY18" s="52"/>
      <c r="CLZ18" s="52"/>
      <c r="CMA18" s="52"/>
      <c r="CMB18" s="52"/>
      <c r="CMC18" s="52"/>
      <c r="CMD18" s="52"/>
      <c r="CME18" s="52"/>
      <c r="CMF18" s="52"/>
      <c r="CMG18" s="52"/>
      <c r="CMH18" s="52"/>
      <c r="CMI18" s="52"/>
      <c r="CMJ18" s="52"/>
      <c r="CMK18" s="52"/>
      <c r="CML18" s="52"/>
      <c r="CMM18" s="52"/>
      <c r="CMN18" s="52"/>
      <c r="CMO18" s="52"/>
      <c r="CMP18" s="52"/>
      <c r="CMQ18" s="52"/>
      <c r="CMR18" s="52"/>
      <c r="CMS18" s="52"/>
      <c r="CMT18" s="52"/>
      <c r="CMU18" s="52"/>
      <c r="CMV18" s="52"/>
      <c r="CMW18" s="52"/>
      <c r="CMX18" s="52"/>
      <c r="CMY18" s="52"/>
      <c r="CMZ18" s="52"/>
      <c r="CNA18" s="52"/>
      <c r="CNB18" s="52"/>
      <c r="CNC18" s="52"/>
      <c r="CND18" s="52"/>
      <c r="CNE18" s="52"/>
      <c r="CNF18" s="52"/>
      <c r="CNG18" s="52"/>
      <c r="CNH18" s="52"/>
      <c r="CNI18" s="52"/>
      <c r="CNJ18" s="52"/>
      <c r="CNK18" s="52"/>
      <c r="CNL18" s="52"/>
      <c r="CNM18" s="52"/>
      <c r="CNN18" s="52"/>
      <c r="CNO18" s="52"/>
      <c r="CNP18" s="52"/>
      <c r="CNQ18" s="52"/>
      <c r="CNR18" s="52"/>
      <c r="CNS18" s="52"/>
      <c r="CNT18" s="52"/>
      <c r="CNU18" s="52"/>
      <c r="CNV18" s="52"/>
      <c r="CNW18" s="52"/>
      <c r="CNX18" s="52"/>
      <c r="CNY18" s="52"/>
      <c r="CNZ18" s="52"/>
      <c r="COA18" s="52"/>
      <c r="COB18" s="52"/>
      <c r="COC18" s="52"/>
      <c r="COD18" s="52"/>
      <c r="COE18" s="52"/>
      <c r="COF18" s="52"/>
      <c r="COG18" s="52"/>
      <c r="COH18" s="52"/>
      <c r="COI18" s="52"/>
      <c r="COJ18" s="52"/>
      <c r="COK18" s="52"/>
      <c r="COL18" s="52"/>
      <c r="COM18" s="52"/>
      <c r="CON18" s="52"/>
      <c r="COO18" s="52"/>
      <c r="COP18" s="52"/>
      <c r="COQ18" s="52"/>
      <c r="COR18" s="52"/>
      <c r="COS18" s="52"/>
      <c r="COT18" s="52"/>
      <c r="COU18" s="52"/>
      <c r="COV18" s="52"/>
      <c r="COW18" s="52"/>
      <c r="COX18" s="52"/>
      <c r="COY18" s="52"/>
      <c r="COZ18" s="52"/>
      <c r="CPA18" s="52"/>
      <c r="CPB18" s="52"/>
      <c r="CPC18" s="52"/>
      <c r="CPD18" s="52"/>
      <c r="CPE18" s="52"/>
      <c r="CPF18" s="52"/>
      <c r="CPG18" s="52"/>
      <c r="CPH18" s="52"/>
      <c r="CPI18" s="52"/>
      <c r="CPJ18" s="52"/>
      <c r="CPK18" s="52"/>
      <c r="CPL18" s="52"/>
      <c r="CPM18" s="52"/>
      <c r="CPN18" s="52"/>
      <c r="CPO18" s="52"/>
      <c r="CPP18" s="52"/>
      <c r="CPQ18" s="52"/>
      <c r="CPR18" s="52"/>
      <c r="CPS18" s="52"/>
      <c r="CPT18" s="52"/>
      <c r="CPU18" s="52"/>
      <c r="CPV18" s="52"/>
      <c r="CPW18" s="52"/>
      <c r="CPX18" s="52"/>
      <c r="CPY18" s="52"/>
      <c r="CPZ18" s="52"/>
      <c r="CQA18" s="52"/>
      <c r="CQB18" s="52"/>
      <c r="CQC18" s="52"/>
      <c r="CQD18" s="52"/>
      <c r="CQE18" s="52"/>
      <c r="CQF18" s="52"/>
      <c r="CQG18" s="52"/>
      <c r="CQH18" s="52"/>
      <c r="CQI18" s="52"/>
      <c r="CQJ18" s="52"/>
      <c r="CQK18" s="52"/>
      <c r="CQL18" s="52"/>
      <c r="CQM18" s="52"/>
      <c r="CQN18" s="52"/>
      <c r="CQO18" s="52"/>
      <c r="CQP18" s="52"/>
      <c r="CQQ18" s="52"/>
      <c r="CQR18" s="52"/>
      <c r="CQS18" s="52"/>
      <c r="CQT18" s="52"/>
      <c r="CQU18" s="52"/>
      <c r="CQV18" s="52"/>
      <c r="CQW18" s="52"/>
      <c r="CQX18" s="52"/>
      <c r="CQY18" s="52"/>
      <c r="CQZ18" s="52"/>
      <c r="CRA18" s="52"/>
      <c r="CRB18" s="52"/>
      <c r="CRC18" s="52"/>
      <c r="CRD18" s="52"/>
      <c r="CRE18" s="52"/>
      <c r="CRF18" s="52"/>
      <c r="CRG18" s="52"/>
      <c r="CRH18" s="52"/>
      <c r="CRI18" s="52"/>
      <c r="CRJ18" s="52"/>
      <c r="CRK18" s="52"/>
      <c r="CRL18" s="52"/>
      <c r="CRM18" s="52"/>
      <c r="CRN18" s="52"/>
      <c r="CRO18" s="52"/>
      <c r="CRP18" s="52"/>
      <c r="CRQ18" s="52"/>
      <c r="CRR18" s="52"/>
      <c r="CRS18" s="52"/>
      <c r="CRT18" s="52"/>
      <c r="CRU18" s="52"/>
      <c r="CRV18" s="52"/>
      <c r="CRW18" s="52"/>
      <c r="CRX18" s="52"/>
      <c r="CRY18" s="52"/>
      <c r="CRZ18" s="52"/>
      <c r="CSA18" s="52"/>
      <c r="CSB18" s="52"/>
      <c r="CSC18" s="52"/>
      <c r="CSD18" s="52"/>
      <c r="CSE18" s="52"/>
      <c r="CSF18" s="52"/>
      <c r="CSG18" s="52"/>
      <c r="CSH18" s="52"/>
      <c r="CSI18" s="52"/>
      <c r="CSJ18" s="52"/>
      <c r="CSK18" s="52"/>
      <c r="CSL18" s="52"/>
      <c r="CSM18" s="52"/>
      <c r="CSN18" s="52"/>
      <c r="CSO18" s="52"/>
      <c r="CSP18" s="52"/>
      <c r="CSQ18" s="52"/>
      <c r="CSR18" s="52"/>
      <c r="CSS18" s="52"/>
      <c r="CST18" s="52"/>
      <c r="CSU18" s="52"/>
      <c r="CSV18" s="52"/>
      <c r="CSW18" s="52"/>
      <c r="CSX18" s="52"/>
      <c r="CSY18" s="52"/>
      <c r="CSZ18" s="52"/>
      <c r="CTA18" s="52"/>
      <c r="CTB18" s="52"/>
      <c r="CTC18" s="52"/>
      <c r="CTD18" s="52"/>
      <c r="CTE18" s="52"/>
      <c r="CTF18" s="52"/>
      <c r="CTG18" s="52"/>
      <c r="CTH18" s="52"/>
      <c r="CTI18" s="52"/>
      <c r="CTJ18" s="52"/>
      <c r="CTK18" s="52"/>
      <c r="CTL18" s="52"/>
      <c r="CTM18" s="52"/>
      <c r="CTN18" s="52"/>
      <c r="CTO18" s="52"/>
      <c r="CTP18" s="52"/>
      <c r="CTQ18" s="52"/>
      <c r="CTR18" s="52"/>
      <c r="CTS18" s="52"/>
      <c r="CTT18" s="52"/>
      <c r="CTU18" s="52"/>
      <c r="CTV18" s="52"/>
      <c r="CTW18" s="52"/>
      <c r="CTX18" s="52"/>
      <c r="CTY18" s="52"/>
      <c r="CTZ18" s="52"/>
      <c r="CUA18" s="52"/>
      <c r="CUB18" s="52"/>
      <c r="CUC18" s="52"/>
      <c r="CUD18" s="52"/>
      <c r="CUE18" s="52"/>
      <c r="CUF18" s="52"/>
      <c r="CUG18" s="52"/>
      <c r="CUH18" s="52"/>
      <c r="CUI18" s="52"/>
      <c r="CUJ18" s="52"/>
      <c r="CUK18" s="52"/>
      <c r="CUL18" s="52"/>
      <c r="CUM18" s="52"/>
      <c r="CUN18" s="52"/>
      <c r="CUO18" s="52"/>
      <c r="CUP18" s="52"/>
      <c r="CUQ18" s="52"/>
      <c r="CUR18" s="52"/>
      <c r="CUS18" s="52"/>
      <c r="CUT18" s="52"/>
      <c r="CUU18" s="52"/>
      <c r="CUV18" s="52"/>
      <c r="CUW18" s="52"/>
      <c r="CUX18" s="52"/>
      <c r="CUY18" s="52"/>
      <c r="CUZ18" s="52"/>
      <c r="CVA18" s="52"/>
      <c r="CVB18" s="52"/>
      <c r="CVC18" s="52"/>
      <c r="CVD18" s="52"/>
      <c r="CVE18" s="52"/>
      <c r="CVF18" s="52"/>
      <c r="CVG18" s="52"/>
      <c r="CVH18" s="52"/>
      <c r="CVI18" s="52"/>
      <c r="CVJ18" s="52"/>
      <c r="CVK18" s="52"/>
      <c r="CVL18" s="52"/>
      <c r="CVM18" s="52"/>
      <c r="CVN18" s="52"/>
      <c r="CVO18" s="52"/>
      <c r="CVP18" s="52"/>
      <c r="CVQ18" s="52"/>
      <c r="CVR18" s="52"/>
      <c r="CVS18" s="52"/>
      <c r="CVT18" s="52"/>
      <c r="CVU18" s="52"/>
      <c r="CVV18" s="52"/>
      <c r="CVW18" s="52"/>
      <c r="CVX18" s="52"/>
      <c r="CVY18" s="52"/>
      <c r="CVZ18" s="52"/>
      <c r="CWA18" s="52"/>
      <c r="CWB18" s="52"/>
      <c r="CWC18" s="52"/>
      <c r="CWD18" s="52"/>
      <c r="CWE18" s="52"/>
      <c r="CWF18" s="52"/>
      <c r="CWG18" s="52"/>
      <c r="CWH18" s="52"/>
      <c r="CWI18" s="52"/>
      <c r="CWJ18" s="52"/>
      <c r="CWK18" s="52"/>
      <c r="CWL18" s="52"/>
      <c r="CWM18" s="52"/>
      <c r="CWN18" s="52"/>
      <c r="CWO18" s="52"/>
      <c r="CWP18" s="52"/>
      <c r="CWQ18" s="52"/>
      <c r="CWR18" s="52"/>
      <c r="CWS18" s="52"/>
      <c r="CWT18" s="52"/>
      <c r="CWU18" s="52"/>
      <c r="CWV18" s="52"/>
      <c r="CWW18" s="52"/>
      <c r="CWX18" s="52"/>
      <c r="CWY18" s="52"/>
      <c r="CWZ18" s="52"/>
      <c r="CXA18" s="52"/>
      <c r="CXB18" s="52"/>
      <c r="CXC18" s="52"/>
      <c r="CXD18" s="52"/>
      <c r="CXE18" s="52"/>
      <c r="CXF18" s="52"/>
      <c r="CXG18" s="52"/>
      <c r="CXH18" s="52"/>
      <c r="CXI18" s="52"/>
      <c r="CXJ18" s="52"/>
      <c r="CXK18" s="52"/>
      <c r="CXL18" s="52"/>
      <c r="CXM18" s="52"/>
      <c r="CXN18" s="52"/>
      <c r="CXO18" s="52"/>
      <c r="CXP18" s="52"/>
      <c r="CXQ18" s="52"/>
      <c r="CXR18" s="52"/>
      <c r="CXS18" s="52"/>
      <c r="CXT18" s="52"/>
      <c r="CXU18" s="52"/>
      <c r="CXV18" s="52"/>
      <c r="CXW18" s="52"/>
      <c r="CXX18" s="52"/>
      <c r="CXY18" s="52"/>
      <c r="CXZ18" s="52"/>
      <c r="CYA18" s="52"/>
      <c r="CYB18" s="52"/>
      <c r="CYC18" s="52"/>
      <c r="CYD18" s="52"/>
      <c r="CYE18" s="52"/>
      <c r="CYF18" s="52"/>
      <c r="CYG18" s="52"/>
      <c r="CYH18" s="52"/>
      <c r="CYI18" s="52"/>
      <c r="CYJ18" s="52"/>
      <c r="CYK18" s="52"/>
      <c r="CYL18" s="52"/>
      <c r="CYM18" s="52"/>
      <c r="CYN18" s="52"/>
      <c r="CYO18" s="52"/>
      <c r="CYP18" s="52"/>
      <c r="CYQ18" s="52"/>
      <c r="CYR18" s="52"/>
      <c r="CYS18" s="52"/>
      <c r="CYT18" s="52"/>
      <c r="CYU18" s="52"/>
      <c r="CYV18" s="52"/>
      <c r="CYW18" s="52"/>
      <c r="CYX18" s="52"/>
      <c r="CYY18" s="52"/>
      <c r="CYZ18" s="52"/>
      <c r="CZA18" s="52"/>
      <c r="CZB18" s="52"/>
      <c r="CZC18" s="52"/>
      <c r="CZD18" s="52"/>
      <c r="CZE18" s="52"/>
      <c r="CZF18" s="52"/>
      <c r="CZG18" s="52"/>
      <c r="CZH18" s="52"/>
      <c r="CZI18" s="52"/>
      <c r="CZJ18" s="52"/>
      <c r="CZK18" s="52"/>
      <c r="CZL18" s="52"/>
      <c r="CZM18" s="52"/>
      <c r="CZN18" s="52"/>
      <c r="CZO18" s="52"/>
      <c r="CZP18" s="52"/>
      <c r="CZQ18" s="52"/>
      <c r="CZR18" s="52"/>
      <c r="CZS18" s="52"/>
      <c r="CZT18" s="52"/>
      <c r="CZU18" s="52"/>
      <c r="CZV18" s="52"/>
      <c r="CZW18" s="52"/>
      <c r="CZX18" s="52"/>
      <c r="CZY18" s="52"/>
      <c r="CZZ18" s="52"/>
      <c r="DAA18" s="52"/>
      <c r="DAB18" s="52"/>
      <c r="DAC18" s="52"/>
      <c r="DAD18" s="52"/>
      <c r="DAE18" s="52"/>
      <c r="DAF18" s="52"/>
      <c r="DAG18" s="52"/>
      <c r="DAH18" s="52"/>
      <c r="DAI18" s="52"/>
      <c r="DAJ18" s="52"/>
      <c r="DAK18" s="52"/>
      <c r="DAL18" s="52"/>
      <c r="DAM18" s="52"/>
      <c r="DAN18" s="52"/>
      <c r="DAO18" s="52"/>
      <c r="DAP18" s="52"/>
      <c r="DAQ18" s="52"/>
      <c r="DAR18" s="52"/>
      <c r="DAS18" s="52"/>
      <c r="DAT18" s="52"/>
      <c r="DAU18" s="52"/>
      <c r="DAV18" s="52"/>
      <c r="DAW18" s="52"/>
      <c r="DAX18" s="52"/>
      <c r="DAY18" s="52"/>
      <c r="DAZ18" s="52"/>
      <c r="DBA18" s="52"/>
      <c r="DBB18" s="52"/>
      <c r="DBC18" s="52"/>
      <c r="DBD18" s="52"/>
      <c r="DBE18" s="52"/>
      <c r="DBF18" s="52"/>
      <c r="DBG18" s="52"/>
      <c r="DBH18" s="52"/>
      <c r="DBI18" s="52"/>
      <c r="DBJ18" s="52"/>
      <c r="DBK18" s="52"/>
      <c r="DBL18" s="52"/>
      <c r="DBM18" s="52"/>
      <c r="DBN18" s="52"/>
      <c r="DBO18" s="52"/>
      <c r="DBP18" s="52"/>
      <c r="DBQ18" s="52"/>
      <c r="DBR18" s="52"/>
      <c r="DBS18" s="52"/>
      <c r="DBT18" s="52"/>
      <c r="DBU18" s="52"/>
      <c r="DBV18" s="52"/>
      <c r="DBW18" s="52"/>
      <c r="DBX18" s="52"/>
      <c r="DBY18" s="52"/>
      <c r="DBZ18" s="52"/>
      <c r="DCA18" s="52"/>
      <c r="DCB18" s="52"/>
      <c r="DCC18" s="52"/>
      <c r="DCD18" s="52"/>
      <c r="DCE18" s="52"/>
      <c r="DCF18" s="52"/>
      <c r="DCG18" s="52"/>
      <c r="DCH18" s="52"/>
      <c r="DCI18" s="52"/>
      <c r="DCJ18" s="52"/>
      <c r="DCK18" s="52"/>
      <c r="DCL18" s="52"/>
      <c r="DCM18" s="52"/>
      <c r="DCN18" s="52"/>
      <c r="DCO18" s="52"/>
      <c r="DCP18" s="52"/>
      <c r="DCQ18" s="52"/>
      <c r="DCR18" s="52"/>
      <c r="DCS18" s="52"/>
      <c r="DCT18" s="52"/>
      <c r="DCU18" s="52"/>
      <c r="DCV18" s="52"/>
      <c r="DCW18" s="52"/>
      <c r="DCX18" s="52"/>
      <c r="DCY18" s="52"/>
      <c r="DCZ18" s="52"/>
      <c r="DDA18" s="52"/>
      <c r="DDB18" s="52"/>
      <c r="DDC18" s="52"/>
      <c r="DDD18" s="52"/>
      <c r="DDE18" s="52"/>
      <c r="DDF18" s="52"/>
      <c r="DDG18" s="52"/>
      <c r="DDH18" s="52"/>
      <c r="DDI18" s="52"/>
      <c r="DDJ18" s="52"/>
      <c r="DDK18" s="52"/>
      <c r="DDL18" s="52"/>
      <c r="DDM18" s="52"/>
      <c r="DDN18" s="52"/>
      <c r="DDO18" s="52"/>
      <c r="DDP18" s="52"/>
      <c r="DDQ18" s="52"/>
      <c r="DDR18" s="52"/>
      <c r="DDS18" s="52"/>
      <c r="DDT18" s="52"/>
      <c r="DDU18" s="52"/>
      <c r="DDV18" s="52"/>
      <c r="DDW18" s="52"/>
      <c r="DDX18" s="52"/>
      <c r="DDY18" s="52"/>
      <c r="DDZ18" s="52"/>
      <c r="DEA18" s="52"/>
      <c r="DEB18" s="52"/>
      <c r="DEC18" s="52"/>
      <c r="DED18" s="52"/>
      <c r="DEE18" s="52"/>
      <c r="DEF18" s="52"/>
      <c r="DEG18" s="52"/>
      <c r="DEH18" s="52"/>
      <c r="DEI18" s="52"/>
      <c r="DEJ18" s="52"/>
      <c r="DEK18" s="52"/>
      <c r="DEL18" s="52"/>
      <c r="DEM18" s="52"/>
      <c r="DEN18" s="52"/>
      <c r="DEO18" s="52"/>
      <c r="DEP18" s="52"/>
      <c r="DEQ18" s="52"/>
      <c r="DER18" s="52"/>
      <c r="DES18" s="52"/>
      <c r="DET18" s="52"/>
      <c r="DEU18" s="52"/>
      <c r="DEV18" s="52"/>
      <c r="DEW18" s="52"/>
      <c r="DEX18" s="52"/>
      <c r="DEY18" s="52"/>
      <c r="DEZ18" s="52"/>
      <c r="DFA18" s="52"/>
      <c r="DFB18" s="52"/>
      <c r="DFC18" s="52"/>
      <c r="DFD18" s="52"/>
      <c r="DFE18" s="52"/>
      <c r="DFF18" s="52"/>
      <c r="DFG18" s="52"/>
      <c r="DFH18" s="52"/>
      <c r="DFI18" s="52"/>
      <c r="DFJ18" s="52"/>
      <c r="DFK18" s="52"/>
      <c r="DFL18" s="52"/>
      <c r="DFM18" s="52"/>
      <c r="DFN18" s="52"/>
      <c r="DFO18" s="52"/>
      <c r="DFP18" s="52"/>
      <c r="DFQ18" s="52"/>
      <c r="DFR18" s="52"/>
      <c r="DFS18" s="52"/>
      <c r="DFT18" s="52"/>
      <c r="DFU18" s="52"/>
      <c r="DFV18" s="52"/>
      <c r="DFW18" s="52"/>
      <c r="DFX18" s="52"/>
      <c r="DFY18" s="52"/>
      <c r="DFZ18" s="52"/>
      <c r="DGA18" s="52"/>
      <c r="DGB18" s="52"/>
      <c r="DGC18" s="52"/>
      <c r="DGD18" s="52"/>
      <c r="DGE18" s="52"/>
      <c r="DGF18" s="52"/>
      <c r="DGG18" s="52"/>
      <c r="DGH18" s="52"/>
      <c r="DGI18" s="52"/>
      <c r="DGJ18" s="52"/>
      <c r="DGK18" s="52"/>
      <c r="DGL18" s="52"/>
      <c r="DGM18" s="52"/>
      <c r="DGN18" s="52"/>
      <c r="DGO18" s="52"/>
      <c r="DGP18" s="52"/>
      <c r="DGQ18" s="52"/>
      <c r="DGR18" s="52"/>
      <c r="DGS18" s="52"/>
      <c r="DGT18" s="52"/>
      <c r="DGU18" s="52"/>
      <c r="DGV18" s="52"/>
      <c r="DGW18" s="52"/>
      <c r="DGX18" s="52"/>
      <c r="DGY18" s="52"/>
      <c r="DGZ18" s="52"/>
      <c r="DHA18" s="52"/>
      <c r="DHB18" s="52"/>
      <c r="DHC18" s="52"/>
      <c r="DHD18" s="52"/>
      <c r="DHE18" s="52"/>
      <c r="DHF18" s="52"/>
      <c r="DHG18" s="52"/>
      <c r="DHH18" s="52"/>
      <c r="DHI18" s="52"/>
      <c r="DHJ18" s="52"/>
      <c r="DHK18" s="52"/>
      <c r="DHL18" s="52"/>
      <c r="DHM18" s="52"/>
      <c r="DHN18" s="52"/>
      <c r="DHO18" s="52"/>
      <c r="DHP18" s="52"/>
      <c r="DHQ18" s="52"/>
      <c r="DHR18" s="52"/>
      <c r="DHS18" s="52"/>
      <c r="DHT18" s="52"/>
      <c r="DHU18" s="52"/>
      <c r="DHV18" s="52"/>
      <c r="DHW18" s="52"/>
      <c r="DHX18" s="52"/>
      <c r="DHY18" s="52"/>
      <c r="DHZ18" s="52"/>
      <c r="DIA18" s="52"/>
      <c r="DIB18" s="52"/>
      <c r="DIC18" s="52"/>
      <c r="DID18" s="52"/>
      <c r="DIE18" s="52"/>
      <c r="DIF18" s="52"/>
      <c r="DIG18" s="52"/>
      <c r="DIH18" s="52"/>
      <c r="DII18" s="52"/>
      <c r="DIJ18" s="52"/>
      <c r="DIK18" s="52"/>
      <c r="DIL18" s="52"/>
      <c r="DIM18" s="52"/>
      <c r="DIN18" s="52"/>
      <c r="DIO18" s="52"/>
      <c r="DIP18" s="52"/>
      <c r="DIQ18" s="52"/>
      <c r="DIR18" s="52"/>
      <c r="DIS18" s="52"/>
      <c r="DIT18" s="52"/>
      <c r="DIU18" s="52"/>
      <c r="DIV18" s="52"/>
      <c r="DIW18" s="52"/>
      <c r="DIX18" s="52"/>
      <c r="DIY18" s="52"/>
      <c r="DIZ18" s="52"/>
      <c r="DJA18" s="52"/>
      <c r="DJB18" s="52"/>
      <c r="DJC18" s="52"/>
      <c r="DJD18" s="52"/>
      <c r="DJE18" s="52"/>
      <c r="DJF18" s="52"/>
      <c r="DJG18" s="52"/>
      <c r="DJH18" s="52"/>
      <c r="DJI18" s="52"/>
      <c r="DJJ18" s="52"/>
      <c r="DJK18" s="52"/>
      <c r="DJL18" s="52"/>
      <c r="DJM18" s="52"/>
      <c r="DJN18" s="52"/>
      <c r="DJO18" s="52"/>
      <c r="DJP18" s="52"/>
      <c r="DJQ18" s="52"/>
      <c r="DJR18" s="52"/>
      <c r="DJS18" s="52"/>
      <c r="DJT18" s="52"/>
      <c r="DJU18" s="52"/>
      <c r="DJV18" s="52"/>
      <c r="DJW18" s="52"/>
      <c r="DJX18" s="52"/>
      <c r="DJY18" s="52"/>
      <c r="DJZ18" s="52"/>
      <c r="DKA18" s="52"/>
      <c r="DKB18" s="52"/>
      <c r="DKC18" s="52"/>
      <c r="DKD18" s="52"/>
      <c r="DKE18" s="52"/>
      <c r="DKF18" s="52"/>
      <c r="DKG18" s="52"/>
      <c r="DKH18" s="52"/>
      <c r="DKI18" s="52"/>
      <c r="DKJ18" s="52"/>
      <c r="DKK18" s="52"/>
      <c r="DKL18" s="52"/>
      <c r="DKM18" s="52"/>
      <c r="DKN18" s="52"/>
      <c r="DKO18" s="52"/>
      <c r="DKP18" s="52"/>
      <c r="DKQ18" s="52"/>
      <c r="DKR18" s="52"/>
      <c r="DKS18" s="52"/>
      <c r="DKT18" s="52"/>
      <c r="DKU18" s="52"/>
      <c r="DKV18" s="52"/>
      <c r="DKW18" s="52"/>
      <c r="DKX18" s="52"/>
      <c r="DKY18" s="52"/>
      <c r="DKZ18" s="52"/>
      <c r="DLA18" s="52"/>
      <c r="DLB18" s="52"/>
      <c r="DLC18" s="52"/>
      <c r="DLD18" s="52"/>
      <c r="DLE18" s="52"/>
      <c r="DLF18" s="52"/>
      <c r="DLG18" s="52"/>
      <c r="DLH18" s="52"/>
      <c r="DLI18" s="52"/>
      <c r="DLJ18" s="52"/>
      <c r="DLK18" s="52"/>
      <c r="DLL18" s="52"/>
      <c r="DLM18" s="52"/>
      <c r="DLN18" s="52"/>
      <c r="DLO18" s="52"/>
      <c r="DLP18" s="52"/>
      <c r="DLQ18" s="52"/>
      <c r="DLR18" s="52"/>
      <c r="DLS18" s="52"/>
      <c r="DLT18" s="52"/>
      <c r="DLU18" s="52"/>
      <c r="DLV18" s="52"/>
      <c r="DLW18" s="52"/>
      <c r="DLX18" s="52"/>
      <c r="DLY18" s="52"/>
      <c r="DLZ18" s="52"/>
      <c r="DMA18" s="52"/>
      <c r="DMB18" s="52"/>
      <c r="DMC18" s="52"/>
      <c r="DMD18" s="52"/>
      <c r="DME18" s="52"/>
      <c r="DMF18" s="52"/>
      <c r="DMG18" s="52"/>
      <c r="DMH18" s="52"/>
      <c r="DMI18" s="52"/>
      <c r="DMJ18" s="52"/>
      <c r="DMK18" s="52"/>
      <c r="DML18" s="52"/>
      <c r="DMM18" s="52"/>
      <c r="DMN18" s="52"/>
      <c r="DMO18" s="52"/>
      <c r="DMP18" s="52"/>
      <c r="DMQ18" s="52"/>
      <c r="DMR18" s="52"/>
      <c r="DMS18" s="52"/>
      <c r="DMT18" s="52"/>
      <c r="DMU18" s="52"/>
      <c r="DMV18" s="52"/>
      <c r="DMW18" s="52"/>
      <c r="DMX18" s="52"/>
      <c r="DMY18" s="52"/>
      <c r="DMZ18" s="52"/>
      <c r="DNA18" s="52"/>
      <c r="DNB18" s="52"/>
      <c r="DNC18" s="52"/>
      <c r="DND18" s="52"/>
      <c r="DNE18" s="52"/>
      <c r="DNF18" s="52"/>
      <c r="DNG18" s="52"/>
      <c r="DNH18" s="52"/>
      <c r="DNI18" s="52"/>
      <c r="DNJ18" s="52"/>
      <c r="DNK18" s="52"/>
      <c r="DNL18" s="52"/>
      <c r="DNM18" s="52"/>
      <c r="DNN18" s="52"/>
      <c r="DNO18" s="52"/>
      <c r="DNP18" s="52"/>
      <c r="DNQ18" s="52"/>
      <c r="DNR18" s="52"/>
      <c r="DNS18" s="52"/>
      <c r="DNT18" s="52"/>
      <c r="DNU18" s="52"/>
      <c r="DNV18" s="52"/>
      <c r="DNW18" s="52"/>
      <c r="DNX18" s="52"/>
      <c r="DNY18" s="52"/>
      <c r="DNZ18" s="52"/>
      <c r="DOA18" s="52"/>
      <c r="DOB18" s="52"/>
      <c r="DOC18" s="52"/>
      <c r="DOD18" s="52"/>
      <c r="DOE18" s="52"/>
      <c r="DOF18" s="52"/>
      <c r="DOG18" s="52"/>
      <c r="DOH18" s="52"/>
      <c r="DOI18" s="52"/>
      <c r="DOJ18" s="52"/>
      <c r="DOK18" s="52"/>
      <c r="DOL18" s="52"/>
      <c r="DOM18" s="52"/>
      <c r="DON18" s="52"/>
      <c r="DOO18" s="52"/>
      <c r="DOP18" s="52"/>
      <c r="DOQ18" s="52"/>
      <c r="DOR18" s="52"/>
      <c r="DOS18" s="52"/>
      <c r="DOT18" s="52"/>
      <c r="DOU18" s="52"/>
      <c r="DOV18" s="52"/>
      <c r="DOW18" s="52"/>
      <c r="DOX18" s="52"/>
      <c r="DOY18" s="52"/>
      <c r="DOZ18" s="52"/>
      <c r="DPA18" s="52"/>
      <c r="DPB18" s="52"/>
      <c r="DPC18" s="52"/>
      <c r="DPD18" s="52"/>
      <c r="DPE18" s="52"/>
      <c r="DPF18" s="52"/>
      <c r="DPG18" s="52"/>
      <c r="DPH18" s="52"/>
      <c r="DPI18" s="52"/>
      <c r="DPJ18" s="52"/>
      <c r="DPK18" s="52"/>
      <c r="DPL18" s="52"/>
      <c r="DPM18" s="52"/>
      <c r="DPN18" s="52"/>
      <c r="DPO18" s="52"/>
      <c r="DPP18" s="52"/>
      <c r="DPQ18" s="52"/>
      <c r="DPR18" s="52"/>
      <c r="DPS18" s="52"/>
      <c r="DPT18" s="52"/>
      <c r="DPU18" s="52"/>
      <c r="DPV18" s="52"/>
      <c r="DPW18" s="52"/>
      <c r="DPX18" s="52"/>
      <c r="DPY18" s="52"/>
      <c r="DPZ18" s="52"/>
      <c r="DQA18" s="52"/>
      <c r="DQB18" s="52"/>
      <c r="DQC18" s="52"/>
      <c r="DQD18" s="52"/>
      <c r="DQE18" s="52"/>
      <c r="DQF18" s="52"/>
      <c r="DQG18" s="52"/>
      <c r="DQH18" s="52"/>
      <c r="DQI18" s="52"/>
      <c r="DQJ18" s="52"/>
      <c r="DQK18" s="52"/>
      <c r="DQL18" s="52"/>
      <c r="DQM18" s="52"/>
      <c r="DQN18" s="52"/>
      <c r="DQO18" s="52"/>
      <c r="DQP18" s="52"/>
      <c r="DQQ18" s="52"/>
      <c r="DQR18" s="52"/>
      <c r="DQS18" s="52"/>
      <c r="DQT18" s="52"/>
      <c r="DQU18" s="52"/>
      <c r="DQV18" s="52"/>
      <c r="DQW18" s="52"/>
      <c r="DQX18" s="52"/>
      <c r="DQY18" s="52"/>
      <c r="DQZ18" s="52"/>
      <c r="DRA18" s="52"/>
      <c r="DRB18" s="52"/>
      <c r="DRC18" s="52"/>
      <c r="DRD18" s="52"/>
      <c r="DRE18" s="52"/>
      <c r="DRF18" s="52"/>
      <c r="DRG18" s="52"/>
      <c r="DRH18" s="52"/>
      <c r="DRI18" s="52"/>
      <c r="DRJ18" s="52"/>
      <c r="DRK18" s="52"/>
      <c r="DRL18" s="52"/>
      <c r="DRM18" s="52"/>
      <c r="DRN18" s="52"/>
      <c r="DRO18" s="52"/>
      <c r="DRP18" s="52"/>
      <c r="DRQ18" s="52"/>
      <c r="DRR18" s="52"/>
      <c r="DRS18" s="52"/>
      <c r="DRT18" s="52"/>
      <c r="DRU18" s="52"/>
      <c r="DRV18" s="52"/>
      <c r="DRW18" s="52"/>
      <c r="DRX18" s="52"/>
      <c r="DRY18" s="52"/>
      <c r="DRZ18" s="52"/>
      <c r="DSA18" s="52"/>
      <c r="DSB18" s="52"/>
      <c r="DSC18" s="52"/>
      <c r="DSD18" s="52"/>
      <c r="DSE18" s="52"/>
      <c r="DSF18" s="52"/>
      <c r="DSG18" s="52"/>
      <c r="DSH18" s="52"/>
      <c r="DSI18" s="52"/>
      <c r="DSJ18" s="52"/>
      <c r="DSK18" s="52"/>
      <c r="DSL18" s="52"/>
      <c r="DSM18" s="52"/>
      <c r="DSN18" s="52"/>
      <c r="DSO18" s="52"/>
      <c r="DSP18" s="52"/>
      <c r="DSQ18" s="52"/>
      <c r="DSR18" s="52"/>
      <c r="DSS18" s="52"/>
      <c r="DST18" s="52"/>
      <c r="DSU18" s="52"/>
      <c r="DSV18" s="52"/>
      <c r="DSW18" s="52"/>
      <c r="DSX18" s="52"/>
      <c r="DSY18" s="52"/>
      <c r="DSZ18" s="52"/>
      <c r="DTA18" s="52"/>
      <c r="DTB18" s="52"/>
      <c r="DTC18" s="52"/>
      <c r="DTD18" s="52"/>
      <c r="DTE18" s="52"/>
      <c r="DTF18" s="52"/>
      <c r="DTG18" s="52"/>
      <c r="DTH18" s="52"/>
      <c r="DTI18" s="52"/>
      <c r="DTJ18" s="52"/>
      <c r="DTK18" s="52"/>
      <c r="DTL18" s="52"/>
      <c r="DTM18" s="52"/>
      <c r="DTN18" s="52"/>
      <c r="DTO18" s="52"/>
      <c r="DTP18" s="52"/>
      <c r="DTQ18" s="52"/>
      <c r="DTR18" s="52"/>
      <c r="DTS18" s="52"/>
      <c r="DTT18" s="52"/>
      <c r="DTU18" s="52"/>
      <c r="DTV18" s="52"/>
      <c r="DTW18" s="52"/>
      <c r="DTX18" s="52"/>
      <c r="DTY18" s="52"/>
      <c r="DTZ18" s="52"/>
      <c r="DUA18" s="52"/>
      <c r="DUB18" s="52"/>
      <c r="DUC18" s="52"/>
      <c r="DUD18" s="52"/>
      <c r="DUE18" s="52"/>
      <c r="DUF18" s="52"/>
      <c r="DUG18" s="52"/>
      <c r="DUH18" s="52"/>
      <c r="DUI18" s="52"/>
      <c r="DUJ18" s="52"/>
      <c r="DUK18" s="52"/>
      <c r="DUL18" s="52"/>
      <c r="DUM18" s="52"/>
      <c r="DUN18" s="52"/>
      <c r="DUO18" s="52"/>
      <c r="DUP18" s="52"/>
      <c r="DUQ18" s="52"/>
      <c r="DUR18" s="52"/>
      <c r="DUS18" s="52"/>
      <c r="DUT18" s="52"/>
      <c r="DUU18" s="52"/>
      <c r="DUV18" s="52"/>
      <c r="DUW18" s="52"/>
      <c r="DUX18" s="52"/>
      <c r="DUY18" s="52"/>
      <c r="DUZ18" s="52"/>
      <c r="DVA18" s="52"/>
      <c r="DVB18" s="52"/>
      <c r="DVC18" s="52"/>
      <c r="DVD18" s="52"/>
      <c r="DVE18" s="52"/>
      <c r="DVF18" s="52"/>
      <c r="DVG18" s="52"/>
      <c r="DVH18" s="52"/>
      <c r="DVI18" s="52"/>
      <c r="DVJ18" s="52"/>
      <c r="DVK18" s="52"/>
      <c r="DVL18" s="52"/>
      <c r="DVM18" s="52"/>
      <c r="DVN18" s="52"/>
      <c r="DVO18" s="52"/>
      <c r="DVP18" s="52"/>
      <c r="DVQ18" s="52"/>
      <c r="DVR18" s="52"/>
      <c r="DVS18" s="52"/>
      <c r="DVT18" s="52"/>
      <c r="DVU18" s="52"/>
      <c r="DVV18" s="52"/>
      <c r="DVW18" s="52"/>
      <c r="DVX18" s="52"/>
      <c r="DVY18" s="52"/>
      <c r="DVZ18" s="52"/>
      <c r="DWA18" s="52"/>
      <c r="DWB18" s="52"/>
      <c r="DWC18" s="52"/>
      <c r="DWD18" s="52"/>
      <c r="DWE18" s="52"/>
      <c r="DWF18" s="52"/>
      <c r="DWG18" s="52"/>
      <c r="DWH18" s="52"/>
      <c r="DWI18" s="52"/>
      <c r="DWJ18" s="52"/>
      <c r="DWK18" s="52"/>
      <c r="DWL18" s="52"/>
      <c r="DWM18" s="52"/>
      <c r="DWN18" s="52"/>
      <c r="DWO18" s="52"/>
      <c r="DWP18" s="52"/>
      <c r="DWQ18" s="52"/>
      <c r="DWR18" s="52"/>
      <c r="DWS18" s="52"/>
      <c r="DWT18" s="52"/>
      <c r="DWU18" s="52"/>
      <c r="DWV18" s="52"/>
      <c r="DWW18" s="52"/>
      <c r="DWX18" s="52"/>
      <c r="DWY18" s="52"/>
      <c r="DWZ18" s="52"/>
      <c r="DXA18" s="52"/>
      <c r="DXB18" s="52"/>
      <c r="DXC18" s="52"/>
      <c r="DXD18" s="52"/>
      <c r="DXE18" s="52"/>
      <c r="DXF18" s="52"/>
      <c r="DXG18" s="52"/>
      <c r="DXH18" s="52"/>
      <c r="DXI18" s="52"/>
      <c r="DXJ18" s="52"/>
      <c r="DXK18" s="52"/>
      <c r="DXL18" s="52"/>
      <c r="DXM18" s="52"/>
      <c r="DXN18" s="52"/>
      <c r="DXO18" s="52"/>
      <c r="DXP18" s="52"/>
      <c r="DXQ18" s="52"/>
      <c r="DXR18" s="52"/>
      <c r="DXS18" s="52"/>
      <c r="DXT18" s="52"/>
      <c r="DXU18" s="52"/>
      <c r="DXV18" s="52"/>
      <c r="DXW18" s="52"/>
      <c r="DXX18" s="52"/>
      <c r="DXY18" s="52"/>
      <c r="DXZ18" s="52"/>
      <c r="DYA18" s="52"/>
      <c r="DYB18" s="52"/>
      <c r="DYC18" s="52"/>
      <c r="DYD18" s="52"/>
      <c r="DYE18" s="52"/>
      <c r="DYF18" s="52"/>
      <c r="DYG18" s="52"/>
      <c r="DYH18" s="52"/>
      <c r="DYI18" s="52"/>
      <c r="DYJ18" s="52"/>
      <c r="DYK18" s="52"/>
      <c r="DYL18" s="52"/>
      <c r="DYM18" s="52"/>
      <c r="DYN18" s="52"/>
      <c r="DYO18" s="52"/>
      <c r="DYP18" s="52"/>
      <c r="DYQ18" s="52"/>
      <c r="DYR18" s="52"/>
      <c r="DYS18" s="52"/>
      <c r="DYT18" s="52"/>
      <c r="DYU18" s="52"/>
      <c r="DYV18" s="52"/>
      <c r="DYW18" s="52"/>
      <c r="DYX18" s="52"/>
      <c r="DYY18" s="52"/>
      <c r="DYZ18" s="52"/>
      <c r="DZA18" s="52"/>
      <c r="DZB18" s="52"/>
      <c r="DZC18" s="52"/>
      <c r="DZD18" s="52"/>
      <c r="DZE18" s="52"/>
      <c r="DZF18" s="52"/>
      <c r="DZG18" s="52"/>
      <c r="DZH18" s="52"/>
      <c r="DZI18" s="52"/>
      <c r="DZJ18" s="52"/>
      <c r="DZK18" s="52"/>
      <c r="DZL18" s="52"/>
      <c r="DZM18" s="52"/>
      <c r="DZN18" s="52"/>
      <c r="DZO18" s="52"/>
      <c r="DZP18" s="52"/>
      <c r="DZQ18" s="52"/>
      <c r="DZR18" s="52"/>
      <c r="DZS18" s="52"/>
      <c r="DZT18" s="52"/>
      <c r="DZU18" s="52"/>
      <c r="DZV18" s="52"/>
      <c r="DZW18" s="52"/>
      <c r="DZX18" s="52"/>
      <c r="DZY18" s="52"/>
      <c r="DZZ18" s="52"/>
      <c r="EAA18" s="52"/>
      <c r="EAB18" s="52"/>
      <c r="EAC18" s="52"/>
      <c r="EAD18" s="52"/>
      <c r="EAE18" s="52"/>
      <c r="EAF18" s="52"/>
      <c r="EAG18" s="52"/>
      <c r="EAH18" s="52"/>
      <c r="EAI18" s="52"/>
      <c r="EAJ18" s="52"/>
      <c r="EAK18" s="52"/>
      <c r="EAL18" s="52"/>
      <c r="EAM18" s="52"/>
      <c r="EAN18" s="52"/>
      <c r="EAO18" s="52"/>
      <c r="EAP18" s="52"/>
      <c r="EAQ18" s="52"/>
      <c r="EAR18" s="52"/>
      <c r="EAS18" s="52"/>
      <c r="EAT18" s="52"/>
      <c r="EAU18" s="52"/>
      <c r="EAV18" s="52"/>
      <c r="EAW18" s="52"/>
      <c r="EAX18" s="52"/>
      <c r="EAY18" s="52"/>
      <c r="EAZ18" s="52"/>
      <c r="EBA18" s="52"/>
      <c r="EBB18" s="52"/>
      <c r="EBC18" s="52"/>
      <c r="EBD18" s="52"/>
      <c r="EBE18" s="52"/>
      <c r="EBF18" s="52"/>
      <c r="EBG18" s="52"/>
      <c r="EBH18" s="52"/>
      <c r="EBI18" s="52"/>
      <c r="EBJ18" s="52"/>
      <c r="EBK18" s="52"/>
      <c r="EBL18" s="52"/>
      <c r="EBM18" s="52"/>
      <c r="EBN18" s="52"/>
      <c r="EBO18" s="52"/>
      <c r="EBP18" s="52"/>
      <c r="EBQ18" s="52"/>
      <c r="EBR18" s="52"/>
      <c r="EBS18" s="52"/>
      <c r="EBT18" s="52"/>
      <c r="EBU18" s="52"/>
      <c r="EBV18" s="52"/>
      <c r="EBW18" s="52"/>
      <c r="EBX18" s="52"/>
      <c r="EBY18" s="52"/>
      <c r="EBZ18" s="52"/>
      <c r="ECA18" s="52"/>
      <c r="ECB18" s="52"/>
      <c r="ECC18" s="52"/>
      <c r="ECD18" s="52"/>
      <c r="ECE18" s="52"/>
      <c r="ECF18" s="52"/>
      <c r="ECG18" s="52"/>
      <c r="ECH18" s="52"/>
      <c r="ECI18" s="52"/>
      <c r="ECJ18" s="52"/>
      <c r="ECK18" s="52"/>
      <c r="ECL18" s="52"/>
      <c r="ECM18" s="52"/>
      <c r="ECN18" s="52"/>
      <c r="ECO18" s="52"/>
      <c r="ECP18" s="52"/>
      <c r="ECQ18" s="52"/>
      <c r="ECR18" s="52"/>
      <c r="ECS18" s="52"/>
      <c r="ECT18" s="52"/>
      <c r="ECU18" s="52"/>
      <c r="ECV18" s="52"/>
      <c r="ECW18" s="52"/>
      <c r="ECX18" s="52"/>
      <c r="ECY18" s="52"/>
      <c r="ECZ18" s="52"/>
      <c r="EDA18" s="52"/>
      <c r="EDB18" s="52"/>
      <c r="EDC18" s="52"/>
      <c r="EDD18" s="52"/>
      <c r="EDE18" s="52"/>
      <c r="EDF18" s="52"/>
      <c r="EDG18" s="52"/>
      <c r="EDH18" s="52"/>
      <c r="EDI18" s="52"/>
      <c r="EDJ18" s="52"/>
      <c r="EDK18" s="52"/>
      <c r="EDL18" s="52"/>
      <c r="EDM18" s="52"/>
      <c r="EDN18" s="52"/>
      <c r="EDO18" s="52"/>
      <c r="EDP18" s="52"/>
      <c r="EDQ18" s="52"/>
      <c r="EDR18" s="52"/>
      <c r="EDS18" s="52"/>
      <c r="EDT18" s="52"/>
      <c r="EDU18" s="52"/>
      <c r="EDV18" s="52"/>
      <c r="EDW18" s="52"/>
      <c r="EDX18" s="52"/>
      <c r="EDY18" s="52"/>
      <c r="EDZ18" s="52"/>
      <c r="EEA18" s="52"/>
      <c r="EEB18" s="52"/>
      <c r="EEC18" s="52"/>
      <c r="EED18" s="52"/>
      <c r="EEE18" s="52"/>
      <c r="EEF18" s="52"/>
      <c r="EEG18" s="52"/>
      <c r="EEH18" s="52"/>
      <c r="EEI18" s="52"/>
      <c r="EEJ18" s="52"/>
      <c r="EEK18" s="52"/>
      <c r="EEL18" s="52"/>
      <c r="EEM18" s="52"/>
      <c r="EEN18" s="52"/>
      <c r="EEO18" s="52"/>
      <c r="EEP18" s="52"/>
      <c r="EEQ18" s="52"/>
      <c r="EER18" s="52"/>
      <c r="EES18" s="52"/>
      <c r="EET18" s="52"/>
      <c r="EEU18" s="52"/>
      <c r="EEV18" s="52"/>
      <c r="EEW18" s="52"/>
      <c r="EEX18" s="52"/>
      <c r="EEY18" s="52"/>
      <c r="EEZ18" s="52"/>
      <c r="EFA18" s="52"/>
      <c r="EFB18" s="52"/>
      <c r="EFC18" s="52"/>
      <c r="EFD18" s="52"/>
      <c r="EFE18" s="52"/>
      <c r="EFF18" s="52"/>
      <c r="EFG18" s="52"/>
      <c r="EFH18" s="52"/>
      <c r="EFI18" s="52"/>
      <c r="EFJ18" s="52"/>
      <c r="EFK18" s="52"/>
      <c r="EFL18" s="52"/>
      <c r="EFM18" s="52"/>
      <c r="EFN18" s="52"/>
      <c r="EFO18" s="52"/>
      <c r="EFP18" s="52"/>
      <c r="EFQ18" s="52"/>
      <c r="EFR18" s="52"/>
      <c r="EFS18" s="52"/>
      <c r="EFT18" s="52"/>
      <c r="EFU18" s="52"/>
      <c r="EFV18" s="52"/>
      <c r="EFW18" s="52"/>
      <c r="EFX18" s="52"/>
      <c r="EFY18" s="52"/>
      <c r="EFZ18" s="52"/>
      <c r="EGA18" s="52"/>
      <c r="EGB18" s="52"/>
      <c r="EGC18" s="52"/>
      <c r="EGD18" s="52"/>
      <c r="EGE18" s="52"/>
      <c r="EGF18" s="52"/>
      <c r="EGG18" s="52"/>
      <c r="EGH18" s="52"/>
      <c r="EGI18" s="52"/>
      <c r="EGJ18" s="52"/>
      <c r="EGK18" s="52"/>
      <c r="EGL18" s="52"/>
      <c r="EGM18" s="52"/>
      <c r="EGN18" s="52"/>
      <c r="EGO18" s="52"/>
      <c r="EGP18" s="52"/>
      <c r="EGQ18" s="52"/>
      <c r="EGR18" s="52"/>
      <c r="EGS18" s="52"/>
      <c r="EGT18" s="52"/>
      <c r="EGU18" s="52"/>
      <c r="EGV18" s="52"/>
      <c r="EGW18" s="52"/>
      <c r="EGX18" s="52"/>
      <c r="EGY18" s="52"/>
      <c r="EGZ18" s="52"/>
      <c r="EHA18" s="52"/>
      <c r="EHB18" s="52"/>
      <c r="EHC18" s="52"/>
      <c r="EHD18" s="52"/>
      <c r="EHE18" s="52"/>
      <c r="EHF18" s="52"/>
      <c r="EHG18" s="52"/>
      <c r="EHH18" s="52"/>
      <c r="EHI18" s="52"/>
      <c r="EHJ18" s="52"/>
      <c r="EHK18" s="52"/>
      <c r="EHL18" s="52"/>
      <c r="EHM18" s="52"/>
      <c r="EHN18" s="52"/>
      <c r="EHO18" s="52"/>
      <c r="EHP18" s="52"/>
      <c r="EHQ18" s="52"/>
      <c r="EHR18" s="52"/>
      <c r="EHS18" s="52"/>
      <c r="EHT18" s="52"/>
      <c r="EHU18" s="52"/>
      <c r="EHV18" s="52"/>
      <c r="EHW18" s="52"/>
      <c r="EHX18" s="52"/>
      <c r="EHY18" s="52"/>
      <c r="EHZ18" s="52"/>
      <c r="EIA18" s="52"/>
      <c r="EIB18" s="52"/>
      <c r="EIC18" s="52"/>
      <c r="EID18" s="52"/>
      <c r="EIE18" s="52"/>
      <c r="EIF18" s="52"/>
      <c r="EIG18" s="52"/>
      <c r="EIH18" s="52"/>
      <c r="EII18" s="52"/>
      <c r="EIJ18" s="52"/>
      <c r="EIK18" s="52"/>
      <c r="EIL18" s="52"/>
      <c r="EIM18" s="52"/>
      <c r="EIN18" s="52"/>
      <c r="EIO18" s="52"/>
      <c r="EIP18" s="52"/>
      <c r="EIQ18" s="52"/>
      <c r="EIR18" s="52"/>
      <c r="EIS18" s="52"/>
      <c r="EIT18" s="52"/>
      <c r="EIU18" s="52"/>
      <c r="EIV18" s="52"/>
      <c r="EIW18" s="52"/>
      <c r="EIX18" s="52"/>
      <c r="EIY18" s="52"/>
      <c r="EIZ18" s="52"/>
      <c r="EJA18" s="52"/>
      <c r="EJB18" s="52"/>
      <c r="EJC18" s="52"/>
      <c r="EJD18" s="52"/>
      <c r="EJE18" s="52"/>
      <c r="EJF18" s="52"/>
      <c r="EJG18" s="52"/>
      <c r="EJH18" s="52"/>
      <c r="EJI18" s="52"/>
      <c r="EJJ18" s="52"/>
      <c r="EJK18" s="52"/>
      <c r="EJL18" s="52"/>
      <c r="EJM18" s="52"/>
      <c r="EJN18" s="52"/>
      <c r="EJO18" s="52"/>
      <c r="EJP18" s="52"/>
      <c r="EJQ18" s="52"/>
      <c r="EJR18" s="52"/>
      <c r="EJS18" s="52"/>
      <c r="EJT18" s="52"/>
      <c r="EJU18" s="52"/>
      <c r="EJV18" s="52"/>
      <c r="EJW18" s="52"/>
      <c r="EJX18" s="52"/>
      <c r="EJY18" s="52"/>
      <c r="EJZ18" s="52"/>
      <c r="EKA18" s="52"/>
      <c r="EKB18" s="52"/>
      <c r="EKC18" s="52"/>
      <c r="EKD18" s="52"/>
      <c r="EKE18" s="52"/>
      <c r="EKF18" s="52"/>
      <c r="EKG18" s="52"/>
      <c r="EKH18" s="52"/>
      <c r="EKI18" s="52"/>
      <c r="EKJ18" s="52"/>
      <c r="EKK18" s="52"/>
      <c r="EKL18" s="52"/>
      <c r="EKM18" s="52"/>
      <c r="EKN18" s="52"/>
      <c r="EKO18" s="52"/>
      <c r="EKP18" s="52"/>
      <c r="EKQ18" s="52"/>
      <c r="EKR18" s="52"/>
      <c r="EKS18" s="52"/>
      <c r="EKT18" s="52"/>
      <c r="EKU18" s="52"/>
      <c r="EKV18" s="52"/>
      <c r="EKW18" s="52"/>
      <c r="EKX18" s="52"/>
      <c r="EKY18" s="52"/>
      <c r="EKZ18" s="52"/>
      <c r="ELA18" s="52"/>
      <c r="ELB18" s="52"/>
      <c r="ELC18" s="52"/>
      <c r="ELD18" s="52"/>
      <c r="ELE18" s="52"/>
      <c r="ELF18" s="52"/>
      <c r="ELG18" s="52"/>
      <c r="ELH18" s="52"/>
      <c r="ELI18" s="52"/>
      <c r="ELJ18" s="52"/>
      <c r="ELK18" s="52"/>
      <c r="ELL18" s="52"/>
      <c r="ELM18" s="52"/>
      <c r="ELN18" s="52"/>
      <c r="ELO18" s="52"/>
      <c r="ELP18" s="52"/>
      <c r="ELQ18" s="52"/>
      <c r="ELR18" s="52"/>
      <c r="ELS18" s="52"/>
      <c r="ELT18" s="52"/>
      <c r="ELU18" s="52"/>
      <c r="ELV18" s="52"/>
      <c r="ELW18" s="52"/>
      <c r="ELX18" s="52"/>
      <c r="ELY18" s="52"/>
      <c r="ELZ18" s="52"/>
      <c r="EMA18" s="52"/>
      <c r="EMB18" s="52"/>
      <c r="EMC18" s="52"/>
      <c r="EMD18" s="52"/>
      <c r="EME18" s="52"/>
      <c r="EMF18" s="52"/>
      <c r="EMG18" s="52"/>
      <c r="EMH18" s="52"/>
      <c r="EMI18" s="52"/>
      <c r="EMJ18" s="52"/>
      <c r="EMK18" s="52"/>
      <c r="EML18" s="52"/>
      <c r="EMM18" s="52"/>
      <c r="EMN18" s="52"/>
      <c r="EMO18" s="52"/>
      <c r="EMP18" s="52"/>
      <c r="EMQ18" s="52"/>
      <c r="EMR18" s="52"/>
      <c r="EMS18" s="52"/>
      <c r="EMT18" s="52"/>
      <c r="EMU18" s="52"/>
      <c r="EMV18" s="52"/>
      <c r="EMW18" s="52"/>
      <c r="EMX18" s="52"/>
      <c r="EMY18" s="52"/>
      <c r="EMZ18" s="52"/>
      <c r="ENA18" s="52"/>
      <c r="ENB18" s="52"/>
      <c r="ENC18" s="52"/>
      <c r="END18" s="52"/>
      <c r="ENE18" s="52"/>
      <c r="ENF18" s="52"/>
      <c r="ENG18" s="52"/>
      <c r="ENH18" s="52"/>
      <c r="ENI18" s="52"/>
      <c r="ENJ18" s="52"/>
      <c r="ENK18" s="52"/>
      <c r="ENL18" s="52"/>
      <c r="ENM18" s="52"/>
      <c r="ENN18" s="52"/>
      <c r="ENO18" s="52"/>
      <c r="ENP18" s="52"/>
      <c r="ENQ18" s="52"/>
      <c r="ENR18" s="52"/>
      <c r="ENS18" s="52"/>
      <c r="ENT18" s="52"/>
      <c r="ENU18" s="52"/>
      <c r="ENV18" s="52"/>
      <c r="ENW18" s="52"/>
      <c r="ENX18" s="52"/>
      <c r="ENY18" s="52"/>
      <c r="ENZ18" s="52"/>
      <c r="EOA18" s="52"/>
      <c r="EOB18" s="52"/>
      <c r="EOC18" s="52"/>
      <c r="EOD18" s="52"/>
      <c r="EOE18" s="52"/>
      <c r="EOF18" s="52"/>
      <c r="EOG18" s="52"/>
      <c r="EOH18" s="52"/>
      <c r="EOI18" s="52"/>
      <c r="EOJ18" s="52"/>
      <c r="EOK18" s="52"/>
      <c r="EOL18" s="52"/>
      <c r="EOM18" s="52"/>
      <c r="EON18" s="52"/>
      <c r="EOO18" s="52"/>
      <c r="EOP18" s="52"/>
      <c r="EOQ18" s="52"/>
      <c r="EOR18" s="52"/>
      <c r="EOS18" s="52"/>
      <c r="EOT18" s="52"/>
      <c r="EOU18" s="52"/>
      <c r="EOV18" s="52"/>
      <c r="EOW18" s="52"/>
      <c r="EOX18" s="52"/>
      <c r="EOY18" s="52"/>
      <c r="EOZ18" s="52"/>
      <c r="EPA18" s="52"/>
      <c r="EPB18" s="52"/>
      <c r="EPC18" s="52"/>
      <c r="EPD18" s="52"/>
      <c r="EPE18" s="52"/>
      <c r="EPF18" s="52"/>
      <c r="EPG18" s="52"/>
      <c r="EPH18" s="52"/>
      <c r="EPI18" s="52"/>
      <c r="EPJ18" s="52"/>
      <c r="EPK18" s="52"/>
      <c r="EPL18" s="52"/>
      <c r="EPM18" s="52"/>
      <c r="EPN18" s="52"/>
      <c r="EPO18" s="52"/>
      <c r="EPP18" s="52"/>
      <c r="EPQ18" s="52"/>
      <c r="EPR18" s="52"/>
      <c r="EPS18" s="52"/>
      <c r="EPT18" s="52"/>
      <c r="EPU18" s="52"/>
      <c r="EPV18" s="52"/>
      <c r="EPW18" s="52"/>
      <c r="EPX18" s="52"/>
      <c r="EPY18" s="52"/>
      <c r="EPZ18" s="52"/>
      <c r="EQA18" s="52"/>
      <c r="EQB18" s="52"/>
      <c r="EQC18" s="52"/>
      <c r="EQD18" s="52"/>
      <c r="EQE18" s="52"/>
      <c r="EQF18" s="52"/>
      <c r="EQG18" s="52"/>
      <c r="EQH18" s="52"/>
      <c r="EQI18" s="52"/>
      <c r="EQJ18" s="52"/>
      <c r="EQK18" s="52"/>
      <c r="EQL18" s="52"/>
      <c r="EQM18" s="52"/>
      <c r="EQN18" s="52"/>
      <c r="EQO18" s="52"/>
      <c r="EQP18" s="52"/>
      <c r="EQQ18" s="52"/>
      <c r="EQR18" s="52"/>
      <c r="EQS18" s="52"/>
      <c r="EQT18" s="52"/>
      <c r="EQU18" s="52"/>
      <c r="EQV18" s="52"/>
      <c r="EQW18" s="52"/>
      <c r="EQX18" s="52"/>
      <c r="EQY18" s="52"/>
      <c r="EQZ18" s="52"/>
      <c r="ERA18" s="52"/>
      <c r="ERB18" s="52"/>
      <c r="ERC18" s="52"/>
      <c r="ERD18" s="52"/>
      <c r="ERE18" s="52"/>
      <c r="ERF18" s="52"/>
      <c r="ERG18" s="52"/>
      <c r="ERH18" s="52"/>
      <c r="ERI18" s="52"/>
      <c r="ERJ18" s="52"/>
      <c r="ERK18" s="52"/>
      <c r="ERL18" s="52"/>
      <c r="ERM18" s="52"/>
      <c r="ERN18" s="52"/>
      <c r="ERO18" s="52"/>
      <c r="ERP18" s="52"/>
      <c r="ERQ18" s="52"/>
      <c r="ERR18" s="52"/>
      <c r="ERS18" s="52"/>
      <c r="ERT18" s="52"/>
      <c r="ERU18" s="52"/>
      <c r="ERV18" s="52"/>
      <c r="ERW18" s="52"/>
      <c r="ERX18" s="52"/>
      <c r="ERY18" s="52"/>
      <c r="ERZ18" s="52"/>
      <c r="ESA18" s="52"/>
      <c r="ESB18" s="52"/>
      <c r="ESC18" s="52"/>
      <c r="ESD18" s="52"/>
      <c r="ESE18" s="52"/>
      <c r="ESF18" s="52"/>
      <c r="ESG18" s="52"/>
      <c r="ESH18" s="52"/>
      <c r="ESI18" s="52"/>
      <c r="ESJ18" s="52"/>
      <c r="ESK18" s="52"/>
      <c r="ESL18" s="52"/>
      <c r="ESM18" s="52"/>
      <c r="ESN18" s="52"/>
      <c r="ESO18" s="52"/>
      <c r="ESP18" s="52"/>
      <c r="ESQ18" s="52"/>
      <c r="ESR18" s="52"/>
      <c r="ESS18" s="52"/>
      <c r="EST18" s="52"/>
      <c r="ESU18" s="52"/>
      <c r="ESV18" s="52"/>
      <c r="ESW18" s="52"/>
      <c r="ESX18" s="52"/>
      <c r="ESY18" s="52"/>
      <c r="ESZ18" s="52"/>
      <c r="ETA18" s="52"/>
      <c r="ETB18" s="52"/>
      <c r="ETC18" s="52"/>
      <c r="ETD18" s="52"/>
      <c r="ETE18" s="52"/>
      <c r="ETF18" s="52"/>
      <c r="ETG18" s="52"/>
      <c r="ETH18" s="52"/>
      <c r="ETI18" s="52"/>
      <c r="ETJ18" s="52"/>
      <c r="ETK18" s="52"/>
      <c r="ETL18" s="52"/>
      <c r="ETM18" s="52"/>
      <c r="ETN18" s="52"/>
      <c r="ETO18" s="52"/>
      <c r="ETP18" s="52"/>
      <c r="ETQ18" s="52"/>
      <c r="ETR18" s="52"/>
      <c r="ETS18" s="52"/>
      <c r="ETT18" s="52"/>
      <c r="ETU18" s="52"/>
      <c r="ETV18" s="52"/>
      <c r="ETW18" s="52"/>
      <c r="ETX18" s="52"/>
      <c r="ETY18" s="52"/>
      <c r="ETZ18" s="52"/>
      <c r="EUA18" s="52"/>
      <c r="EUB18" s="52"/>
      <c r="EUC18" s="52"/>
      <c r="EUD18" s="52"/>
      <c r="EUE18" s="52"/>
      <c r="EUF18" s="52"/>
      <c r="EUG18" s="52"/>
      <c r="EUH18" s="52"/>
      <c r="EUI18" s="52"/>
      <c r="EUJ18" s="52"/>
      <c r="EUK18" s="52"/>
      <c r="EUL18" s="52"/>
      <c r="EUM18" s="52"/>
      <c r="EUN18" s="52"/>
      <c r="EUO18" s="52"/>
      <c r="EUP18" s="52"/>
      <c r="EUQ18" s="52"/>
      <c r="EUR18" s="52"/>
      <c r="EUS18" s="52"/>
      <c r="EUT18" s="52"/>
      <c r="EUU18" s="52"/>
      <c r="EUV18" s="52"/>
      <c r="EUW18" s="52"/>
      <c r="EUX18" s="52"/>
      <c r="EUY18" s="52"/>
      <c r="EUZ18" s="52"/>
      <c r="EVA18" s="52"/>
      <c r="EVB18" s="52"/>
      <c r="EVC18" s="52"/>
      <c r="EVD18" s="52"/>
      <c r="EVE18" s="52"/>
      <c r="EVF18" s="52"/>
      <c r="EVG18" s="52"/>
      <c r="EVH18" s="52"/>
      <c r="EVI18" s="52"/>
      <c r="EVJ18" s="52"/>
      <c r="EVK18" s="52"/>
      <c r="EVL18" s="52"/>
      <c r="EVM18" s="52"/>
      <c r="EVN18" s="52"/>
      <c r="EVO18" s="52"/>
      <c r="EVP18" s="52"/>
      <c r="EVQ18" s="52"/>
      <c r="EVR18" s="52"/>
      <c r="EVS18" s="52"/>
      <c r="EVT18" s="52"/>
      <c r="EVU18" s="52"/>
      <c r="EVV18" s="52"/>
      <c r="EVW18" s="52"/>
      <c r="EVX18" s="52"/>
      <c r="EVY18" s="52"/>
      <c r="EVZ18" s="52"/>
      <c r="EWA18" s="52"/>
      <c r="EWB18" s="52"/>
      <c r="EWC18" s="52"/>
      <c r="EWD18" s="52"/>
      <c r="EWE18" s="52"/>
      <c r="EWF18" s="52"/>
      <c r="EWG18" s="52"/>
      <c r="EWH18" s="52"/>
      <c r="EWI18" s="52"/>
      <c r="EWJ18" s="52"/>
      <c r="EWK18" s="52"/>
      <c r="EWL18" s="52"/>
      <c r="EWM18" s="52"/>
      <c r="EWN18" s="52"/>
      <c r="EWO18" s="52"/>
      <c r="EWP18" s="52"/>
      <c r="EWQ18" s="52"/>
      <c r="EWR18" s="52"/>
      <c r="EWS18" s="52"/>
      <c r="EWT18" s="52"/>
      <c r="EWU18" s="52"/>
      <c r="EWV18" s="52"/>
      <c r="EWW18" s="52"/>
      <c r="EWX18" s="52"/>
      <c r="EWY18" s="52"/>
      <c r="EWZ18" s="52"/>
      <c r="EXA18" s="52"/>
      <c r="EXB18" s="52"/>
      <c r="EXC18" s="52"/>
      <c r="EXD18" s="52"/>
      <c r="EXE18" s="52"/>
      <c r="EXF18" s="52"/>
      <c r="EXG18" s="52"/>
      <c r="EXH18" s="52"/>
      <c r="EXI18" s="52"/>
      <c r="EXJ18" s="52"/>
      <c r="EXK18" s="52"/>
      <c r="EXL18" s="52"/>
      <c r="EXM18" s="52"/>
      <c r="EXN18" s="52"/>
      <c r="EXO18" s="52"/>
      <c r="EXP18" s="52"/>
      <c r="EXQ18" s="52"/>
      <c r="EXR18" s="52"/>
      <c r="EXS18" s="52"/>
      <c r="EXT18" s="52"/>
      <c r="EXU18" s="52"/>
      <c r="EXV18" s="52"/>
      <c r="EXW18" s="52"/>
      <c r="EXX18" s="52"/>
      <c r="EXY18" s="52"/>
      <c r="EXZ18" s="52"/>
      <c r="EYA18" s="52"/>
      <c r="EYB18" s="52"/>
      <c r="EYC18" s="52"/>
      <c r="EYD18" s="52"/>
      <c r="EYE18" s="52"/>
      <c r="EYF18" s="52"/>
      <c r="EYG18" s="52"/>
      <c r="EYH18" s="52"/>
      <c r="EYI18" s="52"/>
      <c r="EYJ18" s="52"/>
      <c r="EYK18" s="52"/>
      <c r="EYL18" s="52"/>
      <c r="EYM18" s="52"/>
      <c r="EYN18" s="52"/>
      <c r="EYO18" s="52"/>
      <c r="EYP18" s="52"/>
      <c r="EYQ18" s="52"/>
      <c r="EYR18" s="52"/>
      <c r="EYS18" s="52"/>
      <c r="EYT18" s="52"/>
      <c r="EYU18" s="52"/>
      <c r="EYV18" s="52"/>
      <c r="EYW18" s="52"/>
      <c r="EYX18" s="52"/>
      <c r="EYY18" s="52"/>
      <c r="EYZ18" s="52"/>
      <c r="EZA18" s="52"/>
      <c r="EZB18" s="52"/>
      <c r="EZC18" s="52"/>
      <c r="EZD18" s="52"/>
      <c r="EZE18" s="52"/>
      <c r="EZF18" s="52"/>
      <c r="EZG18" s="52"/>
      <c r="EZH18" s="52"/>
      <c r="EZI18" s="52"/>
      <c r="EZJ18" s="52"/>
      <c r="EZK18" s="52"/>
      <c r="EZL18" s="52"/>
      <c r="EZM18" s="52"/>
      <c r="EZN18" s="52"/>
      <c r="EZO18" s="52"/>
      <c r="EZP18" s="52"/>
      <c r="EZQ18" s="52"/>
      <c r="EZR18" s="52"/>
      <c r="EZS18" s="52"/>
      <c r="EZT18" s="52"/>
      <c r="EZU18" s="52"/>
      <c r="EZV18" s="52"/>
      <c r="EZW18" s="52"/>
      <c r="EZX18" s="52"/>
      <c r="EZY18" s="52"/>
      <c r="EZZ18" s="52"/>
      <c r="FAA18" s="52"/>
      <c r="FAB18" s="52"/>
      <c r="FAC18" s="52"/>
      <c r="FAD18" s="52"/>
      <c r="FAE18" s="52"/>
      <c r="FAF18" s="52"/>
      <c r="FAG18" s="52"/>
      <c r="FAH18" s="52"/>
      <c r="FAI18" s="52"/>
      <c r="FAJ18" s="52"/>
      <c r="FAK18" s="52"/>
      <c r="FAL18" s="52"/>
      <c r="FAM18" s="52"/>
      <c r="FAN18" s="52"/>
      <c r="FAO18" s="52"/>
      <c r="FAP18" s="52"/>
      <c r="FAQ18" s="52"/>
      <c r="FAR18" s="52"/>
      <c r="FAS18" s="52"/>
      <c r="FAT18" s="52"/>
      <c r="FAU18" s="52"/>
      <c r="FAV18" s="52"/>
      <c r="FAW18" s="52"/>
      <c r="FAX18" s="52"/>
      <c r="FAY18" s="52"/>
      <c r="FAZ18" s="52"/>
      <c r="FBA18" s="52"/>
      <c r="FBB18" s="52"/>
      <c r="FBC18" s="52"/>
      <c r="FBD18" s="52"/>
      <c r="FBE18" s="52"/>
      <c r="FBF18" s="52"/>
      <c r="FBG18" s="52"/>
      <c r="FBH18" s="52"/>
      <c r="FBI18" s="52"/>
      <c r="FBJ18" s="52"/>
      <c r="FBK18" s="52"/>
      <c r="FBL18" s="52"/>
      <c r="FBM18" s="52"/>
      <c r="FBN18" s="52"/>
      <c r="FBO18" s="52"/>
      <c r="FBP18" s="52"/>
      <c r="FBQ18" s="52"/>
      <c r="FBR18" s="52"/>
      <c r="FBS18" s="52"/>
      <c r="FBT18" s="52"/>
      <c r="FBU18" s="52"/>
      <c r="FBV18" s="52"/>
      <c r="FBW18" s="52"/>
      <c r="FBX18" s="52"/>
      <c r="FBY18" s="52"/>
      <c r="FBZ18" s="52"/>
      <c r="FCA18" s="52"/>
      <c r="FCB18" s="52"/>
      <c r="FCC18" s="52"/>
      <c r="FCD18" s="52"/>
      <c r="FCE18" s="52"/>
      <c r="FCF18" s="52"/>
      <c r="FCG18" s="52"/>
      <c r="FCH18" s="52"/>
      <c r="FCI18" s="52"/>
      <c r="FCJ18" s="52"/>
      <c r="FCK18" s="52"/>
      <c r="FCL18" s="52"/>
      <c r="FCM18" s="52"/>
      <c r="FCN18" s="52"/>
      <c r="FCO18" s="52"/>
      <c r="FCP18" s="52"/>
      <c r="FCQ18" s="52"/>
      <c r="FCR18" s="52"/>
      <c r="FCS18" s="52"/>
      <c r="FCT18" s="52"/>
      <c r="FCU18" s="52"/>
      <c r="FCV18" s="52"/>
      <c r="FCW18" s="52"/>
      <c r="FCX18" s="52"/>
      <c r="FCY18" s="52"/>
      <c r="FCZ18" s="52"/>
      <c r="FDA18" s="52"/>
      <c r="FDB18" s="52"/>
      <c r="FDC18" s="52"/>
      <c r="FDD18" s="52"/>
      <c r="FDE18" s="52"/>
      <c r="FDF18" s="52"/>
      <c r="FDG18" s="52"/>
      <c r="FDH18" s="52"/>
      <c r="FDI18" s="52"/>
      <c r="FDJ18" s="52"/>
      <c r="FDK18" s="52"/>
      <c r="FDL18" s="52"/>
      <c r="FDM18" s="52"/>
      <c r="FDN18" s="52"/>
      <c r="FDO18" s="52"/>
      <c r="FDP18" s="52"/>
      <c r="FDQ18" s="52"/>
      <c r="FDR18" s="52"/>
      <c r="FDS18" s="52"/>
      <c r="FDT18" s="52"/>
      <c r="FDU18" s="52"/>
      <c r="FDV18" s="52"/>
      <c r="FDW18" s="52"/>
      <c r="FDX18" s="52"/>
      <c r="FDY18" s="52"/>
      <c r="FDZ18" s="52"/>
      <c r="FEA18" s="52"/>
      <c r="FEB18" s="52"/>
      <c r="FEC18" s="52"/>
      <c r="FED18" s="52"/>
      <c r="FEE18" s="52"/>
      <c r="FEF18" s="52"/>
      <c r="FEG18" s="52"/>
      <c r="FEH18" s="52"/>
      <c r="FEI18" s="52"/>
      <c r="FEJ18" s="52"/>
      <c r="FEK18" s="52"/>
      <c r="FEL18" s="52"/>
      <c r="FEM18" s="52"/>
      <c r="FEN18" s="52"/>
      <c r="FEO18" s="52"/>
      <c r="FEP18" s="52"/>
      <c r="FEQ18" s="52"/>
      <c r="FER18" s="52"/>
      <c r="FES18" s="52"/>
      <c r="FET18" s="52"/>
      <c r="FEU18" s="52"/>
      <c r="FEV18" s="52"/>
      <c r="FEW18" s="52"/>
      <c r="FEX18" s="52"/>
      <c r="FEY18" s="52"/>
      <c r="FEZ18" s="52"/>
      <c r="FFA18" s="52"/>
      <c r="FFB18" s="52"/>
      <c r="FFC18" s="52"/>
      <c r="FFD18" s="52"/>
      <c r="FFE18" s="52"/>
      <c r="FFF18" s="52"/>
      <c r="FFG18" s="52"/>
      <c r="FFH18" s="52"/>
      <c r="FFI18" s="52"/>
      <c r="FFJ18" s="52"/>
      <c r="FFK18" s="52"/>
      <c r="FFL18" s="52"/>
      <c r="FFM18" s="52"/>
      <c r="FFN18" s="52"/>
      <c r="FFO18" s="52"/>
      <c r="FFP18" s="52"/>
      <c r="FFQ18" s="52"/>
      <c r="FFR18" s="52"/>
      <c r="FFS18" s="52"/>
      <c r="FFT18" s="52"/>
      <c r="FFU18" s="52"/>
      <c r="FFV18" s="52"/>
      <c r="FFW18" s="52"/>
      <c r="FFX18" s="52"/>
      <c r="FFY18" s="52"/>
      <c r="FFZ18" s="52"/>
      <c r="FGA18" s="52"/>
      <c r="FGB18" s="52"/>
      <c r="FGC18" s="52"/>
      <c r="FGD18" s="52"/>
      <c r="FGE18" s="52"/>
      <c r="FGF18" s="52"/>
      <c r="FGG18" s="52"/>
      <c r="FGH18" s="52"/>
      <c r="FGI18" s="52"/>
      <c r="FGJ18" s="52"/>
      <c r="FGK18" s="52"/>
      <c r="FGL18" s="52"/>
      <c r="FGM18" s="52"/>
      <c r="FGN18" s="52"/>
      <c r="FGO18" s="52"/>
      <c r="FGP18" s="52"/>
      <c r="FGQ18" s="52"/>
      <c r="FGR18" s="52"/>
      <c r="FGS18" s="52"/>
      <c r="FGT18" s="52"/>
      <c r="FGU18" s="52"/>
      <c r="FGV18" s="52"/>
      <c r="FGW18" s="52"/>
      <c r="FGX18" s="52"/>
      <c r="FGY18" s="52"/>
      <c r="FGZ18" s="52"/>
      <c r="FHA18" s="52"/>
      <c r="FHB18" s="52"/>
      <c r="FHC18" s="52"/>
      <c r="FHD18" s="52"/>
      <c r="FHE18" s="52"/>
      <c r="FHF18" s="52"/>
      <c r="FHG18" s="52"/>
      <c r="FHH18" s="52"/>
      <c r="FHI18" s="52"/>
      <c r="FHJ18" s="52"/>
      <c r="FHK18" s="52"/>
      <c r="FHL18" s="52"/>
      <c r="FHM18" s="52"/>
      <c r="FHN18" s="52"/>
      <c r="FHO18" s="52"/>
      <c r="FHP18" s="52"/>
      <c r="FHQ18" s="52"/>
      <c r="FHR18" s="52"/>
      <c r="FHS18" s="52"/>
      <c r="FHT18" s="52"/>
      <c r="FHU18" s="52"/>
      <c r="FHV18" s="52"/>
      <c r="FHW18" s="52"/>
      <c r="FHX18" s="52"/>
      <c r="FHY18" s="52"/>
      <c r="FHZ18" s="52"/>
      <c r="FIA18" s="52"/>
      <c r="FIB18" s="52"/>
      <c r="FIC18" s="52"/>
      <c r="FID18" s="52"/>
      <c r="FIE18" s="52"/>
      <c r="FIF18" s="52"/>
      <c r="FIG18" s="52"/>
      <c r="FIH18" s="52"/>
      <c r="FII18" s="52"/>
      <c r="FIJ18" s="52"/>
      <c r="FIK18" s="52"/>
      <c r="FIL18" s="52"/>
      <c r="FIM18" s="52"/>
      <c r="FIN18" s="52"/>
      <c r="FIO18" s="52"/>
      <c r="FIP18" s="52"/>
      <c r="FIQ18" s="52"/>
      <c r="FIR18" s="52"/>
      <c r="FIS18" s="52"/>
      <c r="FIT18" s="52"/>
      <c r="FIU18" s="52"/>
      <c r="FIV18" s="52"/>
      <c r="FIW18" s="52"/>
      <c r="FIX18" s="52"/>
      <c r="FIY18" s="52"/>
      <c r="FIZ18" s="52"/>
      <c r="FJA18" s="52"/>
      <c r="FJB18" s="52"/>
      <c r="FJC18" s="52"/>
      <c r="FJD18" s="52"/>
      <c r="FJE18" s="52"/>
      <c r="FJF18" s="52"/>
      <c r="FJG18" s="52"/>
      <c r="FJH18" s="52"/>
      <c r="FJI18" s="52"/>
      <c r="FJJ18" s="52"/>
      <c r="FJK18" s="52"/>
      <c r="FJL18" s="52"/>
      <c r="FJM18" s="52"/>
      <c r="FJN18" s="52"/>
      <c r="FJO18" s="52"/>
      <c r="FJP18" s="52"/>
      <c r="FJQ18" s="52"/>
      <c r="FJR18" s="52"/>
      <c r="FJS18" s="52"/>
      <c r="FJT18" s="52"/>
      <c r="FJU18" s="52"/>
      <c r="FJV18" s="52"/>
      <c r="FJW18" s="52"/>
      <c r="FJX18" s="52"/>
      <c r="FJY18" s="52"/>
      <c r="FJZ18" s="52"/>
      <c r="FKA18" s="52"/>
      <c r="FKB18" s="52"/>
      <c r="FKC18" s="52"/>
      <c r="FKD18" s="52"/>
      <c r="FKE18" s="52"/>
      <c r="FKF18" s="52"/>
      <c r="FKG18" s="52"/>
      <c r="FKH18" s="52"/>
      <c r="FKI18" s="52"/>
      <c r="FKJ18" s="52"/>
      <c r="FKK18" s="52"/>
      <c r="FKL18" s="52"/>
      <c r="FKM18" s="52"/>
      <c r="FKN18" s="52"/>
      <c r="FKO18" s="52"/>
      <c r="FKP18" s="52"/>
      <c r="FKQ18" s="52"/>
      <c r="FKR18" s="52"/>
      <c r="FKS18" s="52"/>
      <c r="FKT18" s="52"/>
      <c r="FKU18" s="52"/>
      <c r="FKV18" s="52"/>
      <c r="FKW18" s="52"/>
      <c r="FKX18" s="52"/>
      <c r="FKY18" s="52"/>
      <c r="FKZ18" s="52"/>
      <c r="FLA18" s="52"/>
      <c r="FLB18" s="52"/>
      <c r="FLC18" s="52"/>
      <c r="FLD18" s="52"/>
      <c r="FLE18" s="52"/>
      <c r="FLF18" s="52"/>
      <c r="FLG18" s="52"/>
      <c r="FLH18" s="52"/>
      <c r="FLI18" s="52"/>
      <c r="FLJ18" s="52"/>
      <c r="FLK18" s="52"/>
      <c r="FLL18" s="52"/>
      <c r="FLM18" s="52"/>
      <c r="FLN18" s="52"/>
      <c r="FLO18" s="52"/>
      <c r="FLP18" s="52"/>
      <c r="FLQ18" s="52"/>
      <c r="FLR18" s="52"/>
      <c r="FLS18" s="52"/>
      <c r="FLT18" s="52"/>
      <c r="FLU18" s="52"/>
      <c r="FLV18" s="52"/>
      <c r="FLW18" s="52"/>
      <c r="FLX18" s="52"/>
      <c r="FLY18" s="52"/>
      <c r="FLZ18" s="52"/>
      <c r="FMA18" s="52"/>
      <c r="FMB18" s="52"/>
      <c r="FMC18" s="52"/>
      <c r="FMD18" s="52"/>
      <c r="FME18" s="52"/>
      <c r="FMF18" s="52"/>
      <c r="FMG18" s="52"/>
      <c r="FMH18" s="52"/>
      <c r="FMI18" s="52"/>
      <c r="FMJ18" s="52"/>
      <c r="FMK18" s="52"/>
      <c r="FML18" s="52"/>
      <c r="FMM18" s="52"/>
      <c r="FMN18" s="52"/>
      <c r="FMO18" s="52"/>
      <c r="FMP18" s="52"/>
      <c r="FMQ18" s="52"/>
      <c r="FMR18" s="52"/>
      <c r="FMS18" s="52"/>
      <c r="FMT18" s="52"/>
      <c r="FMU18" s="52"/>
      <c r="FMV18" s="52"/>
      <c r="FMW18" s="52"/>
      <c r="FMX18" s="52"/>
      <c r="FMY18" s="52"/>
      <c r="FMZ18" s="52"/>
      <c r="FNA18" s="52"/>
      <c r="FNB18" s="52"/>
      <c r="FNC18" s="52"/>
      <c r="FND18" s="52"/>
      <c r="FNE18" s="52"/>
      <c r="FNF18" s="52"/>
      <c r="FNG18" s="52"/>
      <c r="FNH18" s="52"/>
      <c r="FNI18" s="52"/>
      <c r="FNJ18" s="52"/>
      <c r="FNK18" s="52"/>
      <c r="FNL18" s="52"/>
      <c r="FNM18" s="52"/>
      <c r="FNN18" s="52"/>
      <c r="FNO18" s="52"/>
      <c r="FNP18" s="52"/>
      <c r="FNQ18" s="52"/>
      <c r="FNR18" s="52"/>
      <c r="FNS18" s="52"/>
      <c r="FNT18" s="52"/>
      <c r="FNU18" s="52"/>
      <c r="FNV18" s="52"/>
      <c r="FNW18" s="52"/>
      <c r="FNX18" s="52"/>
      <c r="FNY18" s="52"/>
      <c r="FNZ18" s="52"/>
      <c r="FOA18" s="52"/>
      <c r="FOB18" s="52"/>
      <c r="FOC18" s="52"/>
      <c r="FOD18" s="52"/>
      <c r="FOE18" s="52"/>
      <c r="FOF18" s="52"/>
      <c r="FOG18" s="52"/>
      <c r="FOH18" s="52"/>
      <c r="FOI18" s="52"/>
      <c r="FOJ18" s="52"/>
      <c r="FOK18" s="52"/>
      <c r="FOL18" s="52"/>
      <c r="FOM18" s="52"/>
      <c r="FON18" s="52"/>
      <c r="FOO18" s="52"/>
      <c r="FOP18" s="52"/>
      <c r="FOQ18" s="52"/>
      <c r="FOR18" s="52"/>
      <c r="FOS18" s="52"/>
      <c r="FOT18" s="52"/>
      <c r="FOU18" s="52"/>
      <c r="FOV18" s="52"/>
      <c r="FOW18" s="52"/>
      <c r="FOX18" s="52"/>
      <c r="FOY18" s="52"/>
      <c r="FOZ18" s="52"/>
      <c r="FPA18" s="52"/>
      <c r="FPB18" s="52"/>
      <c r="FPC18" s="52"/>
      <c r="FPD18" s="52"/>
      <c r="FPE18" s="52"/>
      <c r="FPF18" s="52"/>
      <c r="FPG18" s="52"/>
      <c r="FPH18" s="52"/>
      <c r="FPI18" s="52"/>
      <c r="FPJ18" s="52"/>
      <c r="FPK18" s="52"/>
      <c r="FPL18" s="52"/>
      <c r="FPM18" s="52"/>
      <c r="FPN18" s="52"/>
      <c r="FPO18" s="52"/>
      <c r="FPP18" s="52"/>
      <c r="FPQ18" s="52"/>
      <c r="FPR18" s="52"/>
      <c r="FPS18" s="52"/>
      <c r="FPT18" s="52"/>
      <c r="FPU18" s="52"/>
      <c r="FPV18" s="52"/>
      <c r="FPW18" s="52"/>
      <c r="FPX18" s="52"/>
      <c r="FPY18" s="52"/>
      <c r="FPZ18" s="52"/>
      <c r="FQA18" s="52"/>
      <c r="FQB18" s="52"/>
      <c r="FQC18" s="52"/>
      <c r="FQD18" s="52"/>
      <c r="FQE18" s="52"/>
      <c r="FQF18" s="52"/>
      <c r="FQG18" s="52"/>
      <c r="FQH18" s="52"/>
      <c r="FQI18" s="52"/>
      <c r="FQJ18" s="52"/>
      <c r="FQK18" s="52"/>
      <c r="FQL18" s="52"/>
      <c r="FQM18" s="52"/>
      <c r="FQN18" s="52"/>
      <c r="FQO18" s="52"/>
      <c r="FQP18" s="52"/>
      <c r="FQQ18" s="52"/>
      <c r="FQR18" s="52"/>
      <c r="FQS18" s="52"/>
      <c r="FQT18" s="52"/>
      <c r="FQU18" s="52"/>
      <c r="FQV18" s="52"/>
      <c r="FQW18" s="52"/>
      <c r="FQX18" s="52"/>
      <c r="FQY18" s="52"/>
      <c r="FQZ18" s="52"/>
      <c r="FRA18" s="52"/>
      <c r="FRB18" s="52"/>
      <c r="FRC18" s="52"/>
      <c r="FRD18" s="52"/>
      <c r="FRE18" s="52"/>
      <c r="FRF18" s="52"/>
      <c r="FRG18" s="52"/>
      <c r="FRH18" s="52"/>
      <c r="FRI18" s="52"/>
      <c r="FRJ18" s="52"/>
      <c r="FRK18" s="52"/>
      <c r="FRL18" s="52"/>
      <c r="FRM18" s="52"/>
      <c r="FRN18" s="52"/>
      <c r="FRO18" s="52"/>
      <c r="FRP18" s="52"/>
      <c r="FRQ18" s="52"/>
      <c r="FRR18" s="52"/>
      <c r="FRS18" s="52"/>
      <c r="FRT18" s="52"/>
      <c r="FRU18" s="52"/>
      <c r="FRV18" s="52"/>
      <c r="FRW18" s="52"/>
      <c r="FRX18" s="52"/>
      <c r="FRY18" s="52"/>
      <c r="FRZ18" s="52"/>
      <c r="FSA18" s="52"/>
      <c r="FSB18" s="52"/>
      <c r="FSC18" s="52"/>
      <c r="FSD18" s="52"/>
      <c r="FSE18" s="52"/>
      <c r="FSF18" s="52"/>
      <c r="FSG18" s="52"/>
      <c r="FSH18" s="52"/>
      <c r="FSI18" s="52"/>
      <c r="FSJ18" s="52"/>
      <c r="FSK18" s="52"/>
      <c r="FSL18" s="52"/>
      <c r="FSM18" s="52"/>
      <c r="FSN18" s="52"/>
      <c r="FSO18" s="52"/>
      <c r="FSP18" s="52"/>
      <c r="FSQ18" s="52"/>
      <c r="FSR18" s="52"/>
      <c r="FSS18" s="52"/>
      <c r="FST18" s="52"/>
      <c r="FSU18" s="52"/>
      <c r="FSV18" s="52"/>
      <c r="FSW18" s="52"/>
      <c r="FSX18" s="52"/>
      <c r="FSY18" s="52"/>
      <c r="FSZ18" s="52"/>
      <c r="FTA18" s="52"/>
      <c r="FTB18" s="52"/>
      <c r="FTC18" s="52"/>
      <c r="FTD18" s="52"/>
      <c r="FTE18" s="52"/>
      <c r="FTF18" s="52"/>
      <c r="FTG18" s="52"/>
      <c r="FTH18" s="52"/>
      <c r="FTI18" s="52"/>
      <c r="FTJ18" s="52"/>
      <c r="FTK18" s="52"/>
      <c r="FTL18" s="52"/>
      <c r="FTM18" s="52"/>
      <c r="FTN18" s="52"/>
      <c r="FTO18" s="52"/>
      <c r="FTP18" s="52"/>
      <c r="FTQ18" s="52"/>
      <c r="FTR18" s="52"/>
      <c r="FTS18" s="52"/>
      <c r="FTT18" s="52"/>
      <c r="FTU18" s="52"/>
      <c r="FTV18" s="52"/>
      <c r="FTW18" s="52"/>
      <c r="FTX18" s="52"/>
      <c r="FTY18" s="52"/>
      <c r="FTZ18" s="52"/>
      <c r="FUA18" s="52"/>
      <c r="FUB18" s="52"/>
      <c r="FUC18" s="52"/>
      <c r="FUD18" s="52"/>
      <c r="FUE18" s="52"/>
      <c r="FUF18" s="52"/>
      <c r="FUG18" s="52"/>
      <c r="FUH18" s="52"/>
      <c r="FUI18" s="52"/>
      <c r="FUJ18" s="52"/>
      <c r="FUK18" s="52"/>
      <c r="FUL18" s="52"/>
      <c r="FUM18" s="52"/>
      <c r="FUN18" s="52"/>
      <c r="FUO18" s="52"/>
      <c r="FUP18" s="52"/>
      <c r="FUQ18" s="52"/>
      <c r="FUR18" s="52"/>
      <c r="FUS18" s="52"/>
      <c r="FUT18" s="52"/>
      <c r="FUU18" s="52"/>
      <c r="FUV18" s="52"/>
      <c r="FUW18" s="52"/>
      <c r="FUX18" s="52"/>
      <c r="FUY18" s="52"/>
      <c r="FUZ18" s="52"/>
      <c r="FVA18" s="52"/>
      <c r="FVB18" s="52"/>
      <c r="FVC18" s="52"/>
      <c r="FVD18" s="52"/>
      <c r="FVE18" s="52"/>
      <c r="FVF18" s="52"/>
      <c r="FVG18" s="52"/>
      <c r="FVH18" s="52"/>
      <c r="FVI18" s="52"/>
      <c r="FVJ18" s="52"/>
      <c r="FVK18" s="52"/>
      <c r="FVL18" s="52"/>
      <c r="FVM18" s="52"/>
      <c r="FVN18" s="52"/>
      <c r="FVO18" s="52"/>
      <c r="FVP18" s="52"/>
      <c r="FVQ18" s="52"/>
      <c r="FVR18" s="52"/>
      <c r="FVS18" s="52"/>
      <c r="FVT18" s="52"/>
      <c r="FVU18" s="52"/>
      <c r="FVV18" s="52"/>
      <c r="FVW18" s="52"/>
      <c r="FVX18" s="52"/>
      <c r="FVY18" s="52"/>
      <c r="FVZ18" s="52"/>
      <c r="FWA18" s="52"/>
      <c r="FWB18" s="52"/>
      <c r="FWC18" s="52"/>
      <c r="FWD18" s="52"/>
      <c r="FWE18" s="52"/>
      <c r="FWF18" s="52"/>
      <c r="FWG18" s="52"/>
      <c r="FWH18" s="52"/>
      <c r="FWI18" s="52"/>
      <c r="FWJ18" s="52"/>
      <c r="FWK18" s="52"/>
      <c r="FWL18" s="52"/>
      <c r="FWM18" s="52"/>
      <c r="FWN18" s="52"/>
      <c r="FWO18" s="52"/>
      <c r="FWP18" s="52"/>
      <c r="FWQ18" s="52"/>
      <c r="FWR18" s="52"/>
      <c r="FWS18" s="52"/>
      <c r="FWT18" s="52"/>
      <c r="FWU18" s="52"/>
      <c r="FWV18" s="52"/>
      <c r="FWW18" s="52"/>
      <c r="FWX18" s="52"/>
      <c r="FWY18" s="52"/>
      <c r="FWZ18" s="52"/>
      <c r="FXA18" s="52"/>
      <c r="FXB18" s="52"/>
      <c r="FXC18" s="52"/>
      <c r="FXD18" s="52"/>
      <c r="FXE18" s="52"/>
      <c r="FXF18" s="52"/>
      <c r="FXG18" s="52"/>
      <c r="FXH18" s="52"/>
      <c r="FXI18" s="52"/>
      <c r="FXJ18" s="52"/>
      <c r="FXK18" s="52"/>
      <c r="FXL18" s="52"/>
      <c r="FXM18" s="52"/>
      <c r="FXN18" s="52"/>
      <c r="FXO18" s="52"/>
      <c r="FXP18" s="52"/>
      <c r="FXQ18" s="52"/>
      <c r="FXR18" s="52"/>
      <c r="FXS18" s="52"/>
      <c r="FXT18" s="52"/>
      <c r="FXU18" s="52"/>
      <c r="FXV18" s="52"/>
      <c r="FXW18" s="52"/>
      <c r="FXX18" s="52"/>
      <c r="FXY18" s="52"/>
      <c r="FXZ18" s="52"/>
      <c r="FYA18" s="52"/>
      <c r="FYB18" s="52"/>
      <c r="FYC18" s="52"/>
      <c r="FYD18" s="52"/>
      <c r="FYE18" s="52"/>
      <c r="FYF18" s="52"/>
      <c r="FYG18" s="52"/>
      <c r="FYH18" s="52"/>
      <c r="FYI18" s="52"/>
      <c r="FYJ18" s="52"/>
      <c r="FYK18" s="52"/>
      <c r="FYL18" s="52"/>
      <c r="FYM18" s="52"/>
      <c r="FYN18" s="52"/>
      <c r="FYO18" s="52"/>
      <c r="FYP18" s="52"/>
      <c r="FYQ18" s="52"/>
      <c r="FYR18" s="52"/>
      <c r="FYS18" s="52"/>
      <c r="FYT18" s="52"/>
      <c r="FYU18" s="52"/>
      <c r="FYV18" s="52"/>
      <c r="FYW18" s="52"/>
      <c r="FYX18" s="52"/>
      <c r="FYY18" s="52"/>
      <c r="FYZ18" s="52"/>
      <c r="FZA18" s="52"/>
      <c r="FZB18" s="52"/>
      <c r="FZC18" s="52"/>
      <c r="FZD18" s="52"/>
      <c r="FZE18" s="52"/>
      <c r="FZF18" s="52"/>
      <c r="FZG18" s="52"/>
      <c r="FZH18" s="52"/>
      <c r="FZI18" s="52"/>
      <c r="FZJ18" s="52"/>
      <c r="FZK18" s="52"/>
      <c r="FZL18" s="52"/>
      <c r="FZM18" s="52"/>
      <c r="FZN18" s="52"/>
      <c r="FZO18" s="52"/>
      <c r="FZP18" s="52"/>
      <c r="FZQ18" s="52"/>
      <c r="FZR18" s="52"/>
      <c r="FZS18" s="52"/>
      <c r="FZT18" s="52"/>
      <c r="FZU18" s="52"/>
      <c r="FZV18" s="52"/>
      <c r="FZW18" s="52"/>
      <c r="FZX18" s="52"/>
      <c r="FZY18" s="52"/>
      <c r="FZZ18" s="52"/>
      <c r="GAA18" s="52"/>
      <c r="GAB18" s="52"/>
      <c r="GAC18" s="52"/>
      <c r="GAD18" s="52"/>
      <c r="GAE18" s="52"/>
      <c r="GAF18" s="52"/>
      <c r="GAG18" s="52"/>
      <c r="GAH18" s="52"/>
      <c r="GAI18" s="52"/>
      <c r="GAJ18" s="52"/>
      <c r="GAK18" s="52"/>
      <c r="GAL18" s="52"/>
      <c r="GAM18" s="52"/>
      <c r="GAN18" s="52"/>
      <c r="GAO18" s="52"/>
      <c r="GAP18" s="52"/>
      <c r="GAQ18" s="52"/>
      <c r="GAR18" s="52"/>
      <c r="GAS18" s="52"/>
      <c r="GAT18" s="52"/>
      <c r="GAU18" s="52"/>
      <c r="GAV18" s="52"/>
      <c r="GAW18" s="52"/>
      <c r="GAX18" s="52"/>
      <c r="GAY18" s="52"/>
      <c r="GAZ18" s="52"/>
      <c r="GBA18" s="52"/>
      <c r="GBB18" s="52"/>
      <c r="GBC18" s="52"/>
      <c r="GBD18" s="52"/>
      <c r="GBE18" s="52"/>
      <c r="GBF18" s="52"/>
      <c r="GBG18" s="52"/>
      <c r="GBH18" s="52"/>
      <c r="GBI18" s="52"/>
      <c r="GBJ18" s="52"/>
      <c r="GBK18" s="52"/>
      <c r="GBL18" s="52"/>
      <c r="GBM18" s="52"/>
      <c r="GBN18" s="52"/>
      <c r="GBO18" s="52"/>
      <c r="GBP18" s="52"/>
      <c r="GBQ18" s="52"/>
      <c r="GBR18" s="52"/>
      <c r="GBS18" s="52"/>
      <c r="GBT18" s="52"/>
      <c r="GBU18" s="52"/>
      <c r="GBV18" s="52"/>
      <c r="GBW18" s="52"/>
      <c r="GBX18" s="52"/>
      <c r="GBY18" s="52"/>
      <c r="GBZ18" s="52"/>
      <c r="GCA18" s="52"/>
      <c r="GCB18" s="52"/>
      <c r="GCC18" s="52"/>
      <c r="GCD18" s="52"/>
      <c r="GCE18" s="52"/>
      <c r="GCF18" s="52"/>
      <c r="GCG18" s="52"/>
      <c r="GCH18" s="52"/>
      <c r="GCI18" s="52"/>
      <c r="GCJ18" s="52"/>
      <c r="GCK18" s="52"/>
      <c r="GCL18" s="52"/>
      <c r="GCM18" s="52"/>
      <c r="GCN18" s="52"/>
      <c r="GCO18" s="52"/>
      <c r="GCP18" s="52"/>
      <c r="GCQ18" s="52"/>
      <c r="GCR18" s="52"/>
      <c r="GCS18" s="52"/>
      <c r="GCT18" s="52"/>
      <c r="GCU18" s="52"/>
      <c r="GCV18" s="52"/>
      <c r="GCW18" s="52"/>
      <c r="GCX18" s="52"/>
      <c r="GCY18" s="52"/>
      <c r="GCZ18" s="52"/>
      <c r="GDA18" s="52"/>
      <c r="GDB18" s="52"/>
      <c r="GDC18" s="52"/>
      <c r="GDD18" s="52"/>
      <c r="GDE18" s="52"/>
      <c r="GDF18" s="52"/>
      <c r="GDG18" s="52"/>
      <c r="GDH18" s="52"/>
      <c r="GDI18" s="52"/>
      <c r="GDJ18" s="52"/>
      <c r="GDK18" s="52"/>
      <c r="GDL18" s="52"/>
      <c r="GDM18" s="52"/>
      <c r="GDN18" s="52"/>
      <c r="GDO18" s="52"/>
      <c r="GDP18" s="52"/>
      <c r="GDQ18" s="52"/>
      <c r="GDR18" s="52"/>
      <c r="GDS18" s="52"/>
      <c r="GDT18" s="52"/>
      <c r="GDU18" s="52"/>
      <c r="GDV18" s="52"/>
      <c r="GDW18" s="52"/>
      <c r="GDX18" s="52"/>
      <c r="GDY18" s="52"/>
      <c r="GDZ18" s="52"/>
      <c r="GEA18" s="52"/>
      <c r="GEB18" s="52"/>
      <c r="GEC18" s="52"/>
      <c r="GED18" s="52"/>
      <c r="GEE18" s="52"/>
      <c r="GEF18" s="52"/>
      <c r="GEG18" s="52"/>
      <c r="GEH18" s="52"/>
      <c r="GEI18" s="52"/>
      <c r="GEJ18" s="52"/>
      <c r="GEK18" s="52"/>
      <c r="GEL18" s="52"/>
      <c r="GEM18" s="52"/>
      <c r="GEN18" s="52"/>
      <c r="GEO18" s="52"/>
      <c r="GEP18" s="52"/>
      <c r="GEQ18" s="52"/>
      <c r="GER18" s="52"/>
      <c r="GES18" s="52"/>
      <c r="GET18" s="52"/>
      <c r="GEU18" s="52"/>
      <c r="GEV18" s="52"/>
      <c r="GEW18" s="52"/>
      <c r="GEX18" s="52"/>
      <c r="GEY18" s="52"/>
      <c r="GEZ18" s="52"/>
      <c r="GFA18" s="52"/>
      <c r="GFB18" s="52"/>
      <c r="GFC18" s="52"/>
      <c r="GFD18" s="52"/>
      <c r="GFE18" s="52"/>
      <c r="GFF18" s="52"/>
      <c r="GFG18" s="52"/>
      <c r="GFH18" s="52"/>
      <c r="GFI18" s="52"/>
      <c r="GFJ18" s="52"/>
      <c r="GFK18" s="52"/>
      <c r="GFL18" s="52"/>
      <c r="GFM18" s="52"/>
      <c r="GFN18" s="52"/>
      <c r="GFO18" s="52"/>
      <c r="GFP18" s="52"/>
      <c r="GFQ18" s="52"/>
      <c r="GFR18" s="52"/>
      <c r="GFS18" s="52"/>
      <c r="GFT18" s="52"/>
      <c r="GFU18" s="52"/>
      <c r="GFV18" s="52"/>
      <c r="GFW18" s="52"/>
      <c r="GFX18" s="52"/>
      <c r="GFY18" s="52"/>
      <c r="GFZ18" s="52"/>
      <c r="GGA18" s="52"/>
      <c r="GGB18" s="52"/>
      <c r="GGC18" s="52"/>
      <c r="GGD18" s="52"/>
      <c r="GGE18" s="52"/>
      <c r="GGF18" s="52"/>
      <c r="GGG18" s="52"/>
      <c r="GGH18" s="52"/>
      <c r="GGI18" s="52"/>
      <c r="GGJ18" s="52"/>
      <c r="GGK18" s="52"/>
      <c r="GGL18" s="52"/>
      <c r="GGM18" s="52"/>
      <c r="GGN18" s="52"/>
      <c r="GGO18" s="52"/>
      <c r="GGP18" s="52"/>
      <c r="GGQ18" s="52"/>
      <c r="GGR18" s="52"/>
      <c r="GGS18" s="52"/>
      <c r="GGT18" s="52"/>
      <c r="GGU18" s="52"/>
      <c r="GGV18" s="52"/>
      <c r="GGW18" s="52"/>
      <c r="GGX18" s="52"/>
      <c r="GGY18" s="52"/>
      <c r="GGZ18" s="52"/>
      <c r="GHA18" s="52"/>
      <c r="GHB18" s="52"/>
      <c r="GHC18" s="52"/>
      <c r="GHD18" s="52"/>
      <c r="GHE18" s="52"/>
      <c r="GHF18" s="52"/>
      <c r="GHG18" s="52"/>
      <c r="GHH18" s="52"/>
      <c r="GHI18" s="52"/>
      <c r="GHJ18" s="52"/>
      <c r="GHK18" s="52"/>
      <c r="GHL18" s="52"/>
      <c r="GHM18" s="52"/>
      <c r="GHN18" s="52"/>
      <c r="GHO18" s="52"/>
      <c r="GHP18" s="52"/>
      <c r="GHQ18" s="52"/>
      <c r="GHR18" s="52"/>
      <c r="GHS18" s="52"/>
      <c r="GHT18" s="52"/>
      <c r="GHU18" s="52"/>
      <c r="GHV18" s="52"/>
      <c r="GHW18" s="52"/>
      <c r="GHX18" s="52"/>
      <c r="GHY18" s="52"/>
      <c r="GHZ18" s="52"/>
      <c r="GIA18" s="52"/>
      <c r="GIB18" s="52"/>
      <c r="GIC18" s="52"/>
      <c r="GID18" s="52"/>
      <c r="GIE18" s="52"/>
      <c r="GIF18" s="52"/>
      <c r="GIG18" s="52"/>
      <c r="GIH18" s="52"/>
      <c r="GII18" s="52"/>
      <c r="GIJ18" s="52"/>
      <c r="GIK18" s="52"/>
      <c r="GIL18" s="52"/>
      <c r="GIM18" s="52"/>
      <c r="GIN18" s="52"/>
      <c r="GIO18" s="52"/>
      <c r="GIP18" s="52"/>
      <c r="GIQ18" s="52"/>
      <c r="GIR18" s="52"/>
      <c r="GIS18" s="52"/>
      <c r="GIT18" s="52"/>
      <c r="GIU18" s="52"/>
      <c r="GIV18" s="52"/>
      <c r="GIW18" s="52"/>
      <c r="GIX18" s="52"/>
      <c r="GIY18" s="52"/>
      <c r="GIZ18" s="52"/>
      <c r="GJA18" s="52"/>
      <c r="GJB18" s="52"/>
      <c r="GJC18" s="52"/>
      <c r="GJD18" s="52"/>
      <c r="GJE18" s="52"/>
      <c r="GJF18" s="52"/>
      <c r="GJG18" s="52"/>
      <c r="GJH18" s="52"/>
      <c r="GJI18" s="52"/>
      <c r="GJJ18" s="52"/>
      <c r="GJK18" s="52"/>
      <c r="GJL18" s="52"/>
      <c r="GJM18" s="52"/>
      <c r="GJN18" s="52"/>
      <c r="GJO18" s="52"/>
      <c r="GJP18" s="52"/>
      <c r="GJQ18" s="52"/>
      <c r="GJR18" s="52"/>
      <c r="GJS18" s="52"/>
      <c r="GJT18" s="52"/>
      <c r="GJU18" s="52"/>
      <c r="GJV18" s="52"/>
      <c r="GJW18" s="52"/>
      <c r="GJX18" s="52"/>
      <c r="GJY18" s="52"/>
      <c r="GJZ18" s="52"/>
      <c r="GKA18" s="52"/>
      <c r="GKB18" s="52"/>
      <c r="GKC18" s="52"/>
      <c r="GKD18" s="52"/>
      <c r="GKE18" s="52"/>
      <c r="GKF18" s="52"/>
      <c r="GKG18" s="52"/>
      <c r="GKH18" s="52"/>
      <c r="GKI18" s="52"/>
      <c r="GKJ18" s="52"/>
      <c r="GKK18" s="52"/>
      <c r="GKL18" s="52"/>
      <c r="GKM18" s="52"/>
      <c r="GKN18" s="52"/>
      <c r="GKO18" s="52"/>
      <c r="GKP18" s="52"/>
      <c r="GKQ18" s="52"/>
      <c r="GKR18" s="52"/>
      <c r="GKS18" s="52"/>
      <c r="GKT18" s="52"/>
      <c r="GKU18" s="52"/>
      <c r="GKV18" s="52"/>
      <c r="GKW18" s="52"/>
      <c r="GKX18" s="52"/>
      <c r="GKY18" s="52"/>
      <c r="GKZ18" s="52"/>
      <c r="GLA18" s="52"/>
      <c r="GLB18" s="52"/>
      <c r="GLC18" s="52"/>
      <c r="GLD18" s="52"/>
      <c r="GLE18" s="52"/>
      <c r="GLF18" s="52"/>
      <c r="GLG18" s="52"/>
      <c r="GLH18" s="52"/>
      <c r="GLI18" s="52"/>
      <c r="GLJ18" s="52"/>
      <c r="GLK18" s="52"/>
      <c r="GLL18" s="52"/>
      <c r="GLM18" s="52"/>
      <c r="GLN18" s="52"/>
      <c r="GLO18" s="52"/>
      <c r="GLP18" s="52"/>
      <c r="GLQ18" s="52"/>
      <c r="GLR18" s="52"/>
      <c r="GLS18" s="52"/>
      <c r="GLT18" s="52"/>
      <c r="GLU18" s="52"/>
      <c r="GLV18" s="52"/>
      <c r="GLW18" s="52"/>
      <c r="GLX18" s="52"/>
      <c r="GLY18" s="52"/>
      <c r="GLZ18" s="52"/>
      <c r="GMA18" s="52"/>
      <c r="GMB18" s="52"/>
      <c r="GMC18" s="52"/>
      <c r="GMD18" s="52"/>
      <c r="GME18" s="52"/>
      <c r="GMF18" s="52"/>
      <c r="GMG18" s="52"/>
      <c r="GMH18" s="52"/>
      <c r="GMI18" s="52"/>
      <c r="GMJ18" s="52"/>
      <c r="GMK18" s="52"/>
      <c r="GML18" s="52"/>
      <c r="GMM18" s="52"/>
      <c r="GMN18" s="52"/>
      <c r="GMO18" s="52"/>
      <c r="GMP18" s="52"/>
      <c r="GMQ18" s="52"/>
      <c r="GMR18" s="52"/>
      <c r="GMS18" s="52"/>
      <c r="GMT18" s="52"/>
      <c r="GMU18" s="52"/>
      <c r="GMV18" s="52"/>
      <c r="GMW18" s="52"/>
      <c r="GMX18" s="52"/>
      <c r="GMY18" s="52"/>
      <c r="GMZ18" s="52"/>
      <c r="GNA18" s="52"/>
      <c r="GNB18" s="52"/>
      <c r="GNC18" s="52"/>
      <c r="GND18" s="52"/>
      <c r="GNE18" s="52"/>
      <c r="GNF18" s="52"/>
      <c r="GNG18" s="52"/>
      <c r="GNH18" s="52"/>
      <c r="GNI18" s="52"/>
      <c r="GNJ18" s="52"/>
      <c r="GNK18" s="52"/>
      <c r="GNL18" s="52"/>
      <c r="GNM18" s="52"/>
      <c r="GNN18" s="52"/>
      <c r="GNO18" s="52"/>
      <c r="GNP18" s="52"/>
      <c r="GNQ18" s="52"/>
      <c r="GNR18" s="52"/>
      <c r="GNS18" s="52"/>
      <c r="GNT18" s="52"/>
      <c r="GNU18" s="52"/>
      <c r="GNV18" s="52"/>
      <c r="GNW18" s="52"/>
      <c r="GNX18" s="52"/>
      <c r="GNY18" s="52"/>
      <c r="GNZ18" s="52"/>
      <c r="GOA18" s="52"/>
      <c r="GOB18" s="52"/>
      <c r="GOC18" s="52"/>
      <c r="GOD18" s="52"/>
      <c r="GOE18" s="52"/>
      <c r="GOF18" s="52"/>
      <c r="GOG18" s="52"/>
      <c r="GOH18" s="52"/>
      <c r="GOI18" s="52"/>
      <c r="GOJ18" s="52"/>
      <c r="GOK18" s="52"/>
      <c r="GOL18" s="52"/>
      <c r="GOM18" s="52"/>
      <c r="GON18" s="52"/>
      <c r="GOO18" s="52"/>
      <c r="GOP18" s="52"/>
      <c r="GOQ18" s="52"/>
      <c r="GOR18" s="52"/>
      <c r="GOS18" s="52"/>
      <c r="GOT18" s="52"/>
      <c r="GOU18" s="52"/>
      <c r="GOV18" s="52"/>
      <c r="GOW18" s="52"/>
      <c r="GOX18" s="52"/>
      <c r="GOY18" s="52"/>
      <c r="GOZ18" s="52"/>
      <c r="GPA18" s="52"/>
      <c r="GPB18" s="52"/>
      <c r="GPC18" s="52"/>
      <c r="GPD18" s="52"/>
      <c r="GPE18" s="52"/>
      <c r="GPF18" s="52"/>
      <c r="GPG18" s="52"/>
      <c r="GPH18" s="52"/>
      <c r="GPI18" s="52"/>
      <c r="GPJ18" s="52"/>
      <c r="GPK18" s="52"/>
      <c r="GPL18" s="52"/>
      <c r="GPM18" s="52"/>
      <c r="GPN18" s="52"/>
      <c r="GPO18" s="52"/>
      <c r="GPP18" s="52"/>
      <c r="GPQ18" s="52"/>
      <c r="GPR18" s="52"/>
      <c r="GPS18" s="52"/>
      <c r="GPT18" s="52"/>
      <c r="GPU18" s="52"/>
      <c r="GPV18" s="52"/>
      <c r="GPW18" s="52"/>
      <c r="GPX18" s="52"/>
      <c r="GPY18" s="52"/>
      <c r="GPZ18" s="52"/>
      <c r="GQA18" s="52"/>
      <c r="GQB18" s="52"/>
      <c r="GQC18" s="52"/>
      <c r="GQD18" s="52"/>
      <c r="GQE18" s="52"/>
      <c r="GQF18" s="52"/>
      <c r="GQG18" s="52"/>
      <c r="GQH18" s="52"/>
      <c r="GQI18" s="52"/>
      <c r="GQJ18" s="52"/>
      <c r="GQK18" s="52"/>
      <c r="GQL18" s="52"/>
      <c r="GQM18" s="52"/>
      <c r="GQN18" s="52"/>
      <c r="GQO18" s="52"/>
      <c r="GQP18" s="52"/>
      <c r="GQQ18" s="52"/>
      <c r="GQR18" s="52"/>
      <c r="GQS18" s="52"/>
      <c r="GQT18" s="52"/>
      <c r="GQU18" s="52"/>
      <c r="GQV18" s="52"/>
      <c r="GQW18" s="52"/>
      <c r="GQX18" s="52"/>
      <c r="GQY18" s="52"/>
      <c r="GQZ18" s="52"/>
      <c r="GRA18" s="52"/>
      <c r="GRB18" s="52"/>
      <c r="GRC18" s="52"/>
      <c r="GRD18" s="52"/>
      <c r="GRE18" s="52"/>
      <c r="GRF18" s="52"/>
      <c r="GRG18" s="52"/>
      <c r="GRH18" s="52"/>
      <c r="GRI18" s="52"/>
      <c r="GRJ18" s="52"/>
      <c r="GRK18" s="52"/>
      <c r="GRL18" s="52"/>
      <c r="GRM18" s="52"/>
      <c r="GRN18" s="52"/>
      <c r="GRO18" s="52"/>
      <c r="GRP18" s="52"/>
      <c r="GRQ18" s="52"/>
      <c r="GRR18" s="52"/>
      <c r="GRS18" s="52"/>
      <c r="GRT18" s="52"/>
      <c r="GRU18" s="52"/>
      <c r="GRV18" s="52"/>
      <c r="GRW18" s="52"/>
      <c r="GRX18" s="52"/>
      <c r="GRY18" s="52"/>
      <c r="GRZ18" s="52"/>
      <c r="GSA18" s="52"/>
      <c r="GSB18" s="52"/>
      <c r="GSC18" s="52"/>
      <c r="GSD18" s="52"/>
      <c r="GSE18" s="52"/>
      <c r="GSF18" s="52"/>
      <c r="GSG18" s="52"/>
      <c r="GSH18" s="52"/>
      <c r="GSI18" s="52"/>
      <c r="GSJ18" s="52"/>
      <c r="GSK18" s="52"/>
      <c r="GSL18" s="52"/>
      <c r="GSM18" s="52"/>
      <c r="GSN18" s="52"/>
      <c r="GSO18" s="52"/>
      <c r="GSP18" s="52"/>
      <c r="GSQ18" s="52"/>
      <c r="GSR18" s="52"/>
      <c r="GSS18" s="52"/>
      <c r="GST18" s="52"/>
      <c r="GSU18" s="52"/>
      <c r="GSV18" s="52"/>
      <c r="GSW18" s="52"/>
      <c r="GSX18" s="52"/>
      <c r="GSY18" s="52"/>
      <c r="GSZ18" s="52"/>
      <c r="GTA18" s="52"/>
      <c r="GTB18" s="52"/>
      <c r="GTC18" s="52"/>
      <c r="GTD18" s="52"/>
      <c r="GTE18" s="52"/>
      <c r="GTF18" s="52"/>
      <c r="GTG18" s="52"/>
      <c r="GTH18" s="52"/>
      <c r="GTI18" s="52"/>
      <c r="GTJ18" s="52"/>
      <c r="GTK18" s="52"/>
      <c r="GTL18" s="52"/>
      <c r="GTM18" s="52"/>
      <c r="GTN18" s="52"/>
      <c r="GTO18" s="52"/>
      <c r="GTP18" s="52"/>
      <c r="GTQ18" s="52"/>
      <c r="GTR18" s="52"/>
      <c r="GTS18" s="52"/>
      <c r="GTT18" s="52"/>
      <c r="GTU18" s="52"/>
      <c r="GTV18" s="52"/>
      <c r="GTW18" s="52"/>
      <c r="GTX18" s="52"/>
      <c r="GTY18" s="52"/>
      <c r="GTZ18" s="52"/>
      <c r="GUA18" s="52"/>
      <c r="GUB18" s="52"/>
      <c r="GUC18" s="52"/>
      <c r="GUD18" s="52"/>
      <c r="GUE18" s="52"/>
      <c r="GUF18" s="52"/>
      <c r="GUG18" s="52"/>
      <c r="GUH18" s="52"/>
      <c r="GUI18" s="52"/>
      <c r="GUJ18" s="52"/>
      <c r="GUK18" s="52"/>
      <c r="GUL18" s="52"/>
      <c r="GUM18" s="52"/>
      <c r="GUN18" s="52"/>
      <c r="GUO18" s="52"/>
      <c r="GUP18" s="52"/>
      <c r="GUQ18" s="52"/>
      <c r="GUR18" s="52"/>
      <c r="GUS18" s="52"/>
      <c r="GUT18" s="52"/>
      <c r="GUU18" s="52"/>
      <c r="GUV18" s="52"/>
      <c r="GUW18" s="52"/>
      <c r="GUX18" s="52"/>
      <c r="GUY18" s="52"/>
      <c r="GUZ18" s="52"/>
      <c r="GVA18" s="52"/>
      <c r="GVB18" s="52"/>
      <c r="GVC18" s="52"/>
      <c r="GVD18" s="52"/>
      <c r="GVE18" s="52"/>
      <c r="GVF18" s="52"/>
      <c r="GVG18" s="52"/>
      <c r="GVH18" s="52"/>
      <c r="GVI18" s="52"/>
      <c r="GVJ18" s="52"/>
      <c r="GVK18" s="52"/>
      <c r="GVL18" s="52"/>
      <c r="GVM18" s="52"/>
      <c r="GVN18" s="52"/>
      <c r="GVO18" s="52"/>
      <c r="GVP18" s="52"/>
      <c r="GVQ18" s="52"/>
      <c r="GVR18" s="52"/>
      <c r="GVS18" s="52"/>
      <c r="GVT18" s="52"/>
      <c r="GVU18" s="52"/>
      <c r="GVV18" s="52"/>
      <c r="GVW18" s="52"/>
      <c r="GVX18" s="52"/>
      <c r="GVY18" s="52"/>
      <c r="GVZ18" s="52"/>
      <c r="GWA18" s="52"/>
      <c r="GWB18" s="52"/>
      <c r="GWC18" s="52"/>
      <c r="GWD18" s="52"/>
      <c r="GWE18" s="52"/>
      <c r="GWF18" s="52"/>
      <c r="GWG18" s="52"/>
      <c r="GWH18" s="52"/>
      <c r="GWI18" s="52"/>
      <c r="GWJ18" s="52"/>
      <c r="GWK18" s="52"/>
      <c r="GWL18" s="52"/>
      <c r="GWM18" s="52"/>
      <c r="GWN18" s="52"/>
      <c r="GWO18" s="52"/>
      <c r="GWP18" s="52"/>
      <c r="GWQ18" s="52"/>
      <c r="GWR18" s="52"/>
      <c r="GWS18" s="52"/>
      <c r="GWT18" s="52"/>
      <c r="GWU18" s="52"/>
      <c r="GWV18" s="52"/>
      <c r="GWW18" s="52"/>
      <c r="GWX18" s="52"/>
      <c r="GWY18" s="52"/>
      <c r="GWZ18" s="52"/>
      <c r="GXA18" s="52"/>
      <c r="GXB18" s="52"/>
      <c r="GXC18" s="52"/>
      <c r="GXD18" s="52"/>
      <c r="GXE18" s="52"/>
      <c r="GXF18" s="52"/>
      <c r="GXG18" s="52"/>
      <c r="GXH18" s="52"/>
      <c r="GXI18" s="52"/>
      <c r="GXJ18" s="52"/>
      <c r="GXK18" s="52"/>
      <c r="GXL18" s="52"/>
      <c r="GXM18" s="52"/>
      <c r="GXN18" s="52"/>
      <c r="GXO18" s="52"/>
      <c r="GXP18" s="52"/>
      <c r="GXQ18" s="52"/>
      <c r="GXR18" s="52"/>
      <c r="GXS18" s="52"/>
      <c r="GXT18" s="52"/>
      <c r="GXU18" s="52"/>
      <c r="GXV18" s="52"/>
      <c r="GXW18" s="52"/>
      <c r="GXX18" s="52"/>
      <c r="GXY18" s="52"/>
      <c r="GXZ18" s="52"/>
      <c r="GYA18" s="52"/>
      <c r="GYB18" s="52"/>
      <c r="GYC18" s="52"/>
      <c r="GYD18" s="52"/>
      <c r="GYE18" s="52"/>
      <c r="GYF18" s="52"/>
      <c r="GYG18" s="52"/>
      <c r="GYH18" s="52"/>
      <c r="GYI18" s="52"/>
      <c r="GYJ18" s="52"/>
      <c r="GYK18" s="52"/>
      <c r="GYL18" s="52"/>
      <c r="GYM18" s="52"/>
      <c r="GYN18" s="52"/>
      <c r="GYO18" s="52"/>
      <c r="GYP18" s="52"/>
      <c r="GYQ18" s="52"/>
      <c r="GYR18" s="52"/>
      <c r="GYS18" s="52"/>
      <c r="GYT18" s="52"/>
      <c r="GYU18" s="52"/>
      <c r="GYV18" s="52"/>
      <c r="GYW18" s="52"/>
      <c r="GYX18" s="52"/>
      <c r="GYY18" s="52"/>
      <c r="GYZ18" s="52"/>
      <c r="GZA18" s="52"/>
      <c r="GZB18" s="52"/>
      <c r="GZC18" s="52"/>
      <c r="GZD18" s="52"/>
      <c r="GZE18" s="52"/>
      <c r="GZF18" s="52"/>
      <c r="GZG18" s="52"/>
      <c r="GZH18" s="52"/>
      <c r="GZI18" s="52"/>
      <c r="GZJ18" s="52"/>
      <c r="GZK18" s="52"/>
      <c r="GZL18" s="52"/>
      <c r="GZM18" s="52"/>
      <c r="GZN18" s="52"/>
      <c r="GZO18" s="52"/>
      <c r="GZP18" s="52"/>
      <c r="GZQ18" s="52"/>
      <c r="GZR18" s="52"/>
      <c r="GZS18" s="52"/>
      <c r="GZT18" s="52"/>
      <c r="GZU18" s="52"/>
      <c r="GZV18" s="52"/>
      <c r="GZW18" s="52"/>
      <c r="GZX18" s="52"/>
      <c r="GZY18" s="52"/>
      <c r="GZZ18" s="52"/>
      <c r="HAA18" s="52"/>
      <c r="HAB18" s="52"/>
      <c r="HAC18" s="52"/>
      <c r="HAD18" s="52"/>
      <c r="HAE18" s="52"/>
      <c r="HAF18" s="52"/>
      <c r="HAG18" s="52"/>
      <c r="HAH18" s="52"/>
      <c r="HAI18" s="52"/>
      <c r="HAJ18" s="52"/>
      <c r="HAK18" s="52"/>
      <c r="HAL18" s="52"/>
      <c r="HAM18" s="52"/>
      <c r="HAN18" s="52"/>
      <c r="HAO18" s="52"/>
      <c r="HAP18" s="52"/>
      <c r="HAQ18" s="52"/>
      <c r="HAR18" s="52"/>
      <c r="HAS18" s="52"/>
      <c r="HAT18" s="52"/>
      <c r="HAU18" s="52"/>
      <c r="HAV18" s="52"/>
      <c r="HAW18" s="52"/>
      <c r="HAX18" s="52"/>
      <c r="HAY18" s="52"/>
      <c r="HAZ18" s="52"/>
      <c r="HBA18" s="52"/>
      <c r="HBB18" s="52"/>
      <c r="HBC18" s="52"/>
      <c r="HBD18" s="52"/>
      <c r="HBE18" s="52"/>
      <c r="HBF18" s="52"/>
      <c r="HBG18" s="52"/>
      <c r="HBH18" s="52"/>
      <c r="HBI18" s="52"/>
      <c r="HBJ18" s="52"/>
      <c r="HBK18" s="52"/>
      <c r="HBL18" s="52"/>
      <c r="HBM18" s="52"/>
      <c r="HBN18" s="52"/>
      <c r="HBO18" s="52"/>
      <c r="HBP18" s="52"/>
      <c r="HBQ18" s="52"/>
      <c r="HBR18" s="52"/>
      <c r="HBS18" s="52"/>
      <c r="HBT18" s="52"/>
      <c r="HBU18" s="52"/>
      <c r="HBV18" s="52"/>
      <c r="HBW18" s="52"/>
      <c r="HBX18" s="52"/>
      <c r="HBY18" s="52"/>
      <c r="HBZ18" s="52"/>
      <c r="HCA18" s="52"/>
      <c r="HCB18" s="52"/>
      <c r="HCC18" s="52"/>
      <c r="HCD18" s="52"/>
      <c r="HCE18" s="52"/>
      <c r="HCF18" s="52"/>
      <c r="HCG18" s="52"/>
      <c r="HCH18" s="52"/>
      <c r="HCI18" s="52"/>
      <c r="HCJ18" s="52"/>
      <c r="HCK18" s="52"/>
      <c r="HCL18" s="52"/>
      <c r="HCM18" s="52"/>
      <c r="HCN18" s="52"/>
      <c r="HCO18" s="52"/>
      <c r="HCP18" s="52"/>
      <c r="HCQ18" s="52"/>
      <c r="HCR18" s="52"/>
      <c r="HCS18" s="52"/>
      <c r="HCT18" s="52"/>
      <c r="HCU18" s="52"/>
      <c r="HCV18" s="52"/>
      <c r="HCW18" s="52"/>
      <c r="HCX18" s="52"/>
      <c r="HCY18" s="52"/>
      <c r="HCZ18" s="52"/>
      <c r="HDA18" s="52"/>
      <c r="HDB18" s="52"/>
      <c r="HDC18" s="52"/>
      <c r="HDD18" s="52"/>
      <c r="HDE18" s="52"/>
      <c r="HDF18" s="52"/>
      <c r="HDG18" s="52"/>
      <c r="HDH18" s="52"/>
      <c r="HDI18" s="52"/>
      <c r="HDJ18" s="52"/>
      <c r="HDK18" s="52"/>
      <c r="HDL18" s="52"/>
      <c r="HDM18" s="52"/>
      <c r="HDN18" s="52"/>
      <c r="HDO18" s="52"/>
      <c r="HDP18" s="52"/>
      <c r="HDQ18" s="52"/>
      <c r="HDR18" s="52"/>
      <c r="HDS18" s="52"/>
      <c r="HDT18" s="52"/>
      <c r="HDU18" s="52"/>
      <c r="HDV18" s="52"/>
      <c r="HDW18" s="52"/>
      <c r="HDX18" s="52"/>
      <c r="HDY18" s="52"/>
      <c r="HDZ18" s="52"/>
      <c r="HEA18" s="52"/>
      <c r="HEB18" s="52"/>
      <c r="HEC18" s="52"/>
      <c r="HED18" s="52"/>
      <c r="HEE18" s="52"/>
      <c r="HEF18" s="52"/>
      <c r="HEG18" s="52"/>
      <c r="HEH18" s="52"/>
      <c r="HEI18" s="52"/>
      <c r="HEJ18" s="52"/>
      <c r="HEK18" s="52"/>
      <c r="HEL18" s="52"/>
      <c r="HEM18" s="52"/>
      <c r="HEN18" s="52"/>
      <c r="HEO18" s="52"/>
      <c r="HEP18" s="52"/>
      <c r="HEQ18" s="52"/>
      <c r="HER18" s="52"/>
      <c r="HES18" s="52"/>
      <c r="HET18" s="52"/>
      <c r="HEU18" s="52"/>
      <c r="HEV18" s="52"/>
      <c r="HEW18" s="52"/>
      <c r="HEX18" s="52"/>
      <c r="HEY18" s="52"/>
      <c r="HEZ18" s="52"/>
      <c r="HFA18" s="52"/>
      <c r="HFB18" s="52"/>
      <c r="HFC18" s="52"/>
      <c r="HFD18" s="52"/>
      <c r="HFE18" s="52"/>
      <c r="HFF18" s="52"/>
      <c r="HFG18" s="52"/>
      <c r="HFH18" s="52"/>
      <c r="HFI18" s="52"/>
      <c r="HFJ18" s="52"/>
      <c r="HFK18" s="52"/>
      <c r="HFL18" s="52"/>
      <c r="HFM18" s="52"/>
      <c r="HFN18" s="52"/>
      <c r="HFO18" s="52"/>
      <c r="HFP18" s="52"/>
      <c r="HFQ18" s="52"/>
      <c r="HFR18" s="52"/>
      <c r="HFS18" s="52"/>
      <c r="HFT18" s="52"/>
      <c r="HFU18" s="52"/>
      <c r="HFV18" s="52"/>
      <c r="HFW18" s="52"/>
      <c r="HFX18" s="52"/>
      <c r="HFY18" s="52"/>
      <c r="HFZ18" s="52"/>
      <c r="HGA18" s="52"/>
      <c r="HGB18" s="52"/>
      <c r="HGC18" s="52"/>
      <c r="HGD18" s="52"/>
      <c r="HGE18" s="52"/>
      <c r="HGF18" s="52"/>
      <c r="HGG18" s="52"/>
      <c r="HGH18" s="52"/>
      <c r="HGI18" s="52"/>
      <c r="HGJ18" s="52"/>
      <c r="HGK18" s="52"/>
      <c r="HGL18" s="52"/>
      <c r="HGM18" s="52"/>
      <c r="HGN18" s="52"/>
      <c r="HGO18" s="52"/>
      <c r="HGP18" s="52"/>
      <c r="HGQ18" s="52"/>
      <c r="HGR18" s="52"/>
      <c r="HGS18" s="52"/>
      <c r="HGT18" s="52"/>
      <c r="HGU18" s="52"/>
      <c r="HGV18" s="52"/>
      <c r="HGW18" s="52"/>
      <c r="HGX18" s="52"/>
      <c r="HGY18" s="52"/>
      <c r="HGZ18" s="52"/>
      <c r="HHA18" s="52"/>
      <c r="HHB18" s="52"/>
      <c r="HHC18" s="52"/>
      <c r="HHD18" s="52"/>
      <c r="HHE18" s="52"/>
      <c r="HHF18" s="52"/>
      <c r="HHG18" s="52"/>
      <c r="HHH18" s="52"/>
      <c r="HHI18" s="52"/>
      <c r="HHJ18" s="52"/>
      <c r="HHK18" s="52"/>
      <c r="HHL18" s="52"/>
      <c r="HHM18" s="52"/>
      <c r="HHN18" s="52"/>
      <c r="HHO18" s="52"/>
      <c r="HHP18" s="52"/>
      <c r="HHQ18" s="52"/>
      <c r="HHR18" s="52"/>
      <c r="HHS18" s="52"/>
      <c r="HHT18" s="52"/>
      <c r="HHU18" s="52"/>
      <c r="HHV18" s="52"/>
      <c r="HHW18" s="52"/>
      <c r="HHX18" s="52"/>
      <c r="HHY18" s="52"/>
      <c r="HHZ18" s="52"/>
      <c r="HIA18" s="52"/>
      <c r="HIB18" s="52"/>
      <c r="HIC18" s="52"/>
      <c r="HID18" s="52"/>
      <c r="HIE18" s="52"/>
      <c r="HIF18" s="52"/>
      <c r="HIG18" s="52"/>
      <c r="HIH18" s="52"/>
      <c r="HII18" s="52"/>
      <c r="HIJ18" s="52"/>
      <c r="HIK18" s="52"/>
      <c r="HIL18" s="52"/>
      <c r="HIM18" s="52"/>
      <c r="HIN18" s="52"/>
      <c r="HIO18" s="52"/>
      <c r="HIP18" s="52"/>
      <c r="HIQ18" s="52"/>
      <c r="HIR18" s="52"/>
      <c r="HIS18" s="52"/>
      <c r="HIT18" s="52"/>
      <c r="HIU18" s="52"/>
      <c r="HIV18" s="52"/>
      <c r="HIW18" s="52"/>
      <c r="HIX18" s="52"/>
      <c r="HIY18" s="52"/>
      <c r="HIZ18" s="52"/>
      <c r="HJA18" s="52"/>
      <c r="HJB18" s="52"/>
      <c r="HJC18" s="52"/>
      <c r="HJD18" s="52"/>
      <c r="HJE18" s="52"/>
      <c r="HJF18" s="52"/>
      <c r="HJG18" s="52"/>
      <c r="HJH18" s="52"/>
      <c r="HJI18" s="52"/>
      <c r="HJJ18" s="52"/>
      <c r="HJK18" s="52"/>
      <c r="HJL18" s="52"/>
      <c r="HJM18" s="52"/>
      <c r="HJN18" s="52"/>
      <c r="HJO18" s="52"/>
      <c r="HJP18" s="52"/>
      <c r="HJQ18" s="52"/>
      <c r="HJR18" s="52"/>
      <c r="HJS18" s="52"/>
      <c r="HJT18" s="52"/>
      <c r="HJU18" s="52"/>
      <c r="HJV18" s="52"/>
      <c r="HJW18" s="52"/>
      <c r="HJX18" s="52"/>
      <c r="HJY18" s="52"/>
      <c r="HJZ18" s="52"/>
      <c r="HKA18" s="52"/>
      <c r="HKB18" s="52"/>
      <c r="HKC18" s="52"/>
      <c r="HKD18" s="52"/>
      <c r="HKE18" s="52"/>
      <c r="HKF18" s="52"/>
      <c r="HKG18" s="52"/>
      <c r="HKH18" s="52"/>
      <c r="HKI18" s="52"/>
      <c r="HKJ18" s="52"/>
      <c r="HKK18" s="52"/>
      <c r="HKL18" s="52"/>
      <c r="HKM18" s="52"/>
      <c r="HKN18" s="52"/>
      <c r="HKO18" s="52"/>
      <c r="HKP18" s="52"/>
      <c r="HKQ18" s="52"/>
      <c r="HKR18" s="52"/>
      <c r="HKS18" s="52"/>
      <c r="HKT18" s="52"/>
      <c r="HKU18" s="52"/>
      <c r="HKV18" s="52"/>
      <c r="HKW18" s="52"/>
      <c r="HKX18" s="52"/>
      <c r="HKY18" s="52"/>
      <c r="HKZ18" s="52"/>
      <c r="HLA18" s="52"/>
      <c r="HLB18" s="52"/>
      <c r="HLC18" s="52"/>
      <c r="HLD18" s="52"/>
      <c r="HLE18" s="52"/>
      <c r="HLF18" s="52"/>
      <c r="HLG18" s="52"/>
      <c r="HLH18" s="52"/>
      <c r="HLI18" s="52"/>
      <c r="HLJ18" s="52"/>
      <c r="HLK18" s="52"/>
      <c r="HLL18" s="52"/>
      <c r="HLM18" s="52"/>
      <c r="HLN18" s="52"/>
      <c r="HLO18" s="52"/>
      <c r="HLP18" s="52"/>
      <c r="HLQ18" s="52"/>
      <c r="HLR18" s="52"/>
      <c r="HLS18" s="52"/>
      <c r="HLT18" s="52"/>
      <c r="HLU18" s="52"/>
      <c r="HLV18" s="52"/>
      <c r="HLW18" s="52"/>
      <c r="HLX18" s="52"/>
      <c r="HLY18" s="52"/>
      <c r="HLZ18" s="52"/>
      <c r="HMA18" s="52"/>
      <c r="HMB18" s="52"/>
      <c r="HMC18" s="52"/>
      <c r="HMD18" s="52"/>
      <c r="HME18" s="52"/>
      <c r="HMF18" s="52"/>
      <c r="HMG18" s="52"/>
      <c r="HMH18" s="52"/>
      <c r="HMI18" s="52"/>
      <c r="HMJ18" s="52"/>
      <c r="HMK18" s="52"/>
      <c r="HML18" s="52"/>
      <c r="HMM18" s="52"/>
      <c r="HMN18" s="52"/>
      <c r="HMO18" s="52"/>
      <c r="HMP18" s="52"/>
      <c r="HMQ18" s="52"/>
      <c r="HMR18" s="52"/>
      <c r="HMS18" s="52"/>
      <c r="HMT18" s="52"/>
      <c r="HMU18" s="52"/>
      <c r="HMV18" s="52"/>
      <c r="HMW18" s="52"/>
      <c r="HMX18" s="52"/>
      <c r="HMY18" s="52"/>
      <c r="HMZ18" s="52"/>
      <c r="HNA18" s="52"/>
      <c r="HNB18" s="52"/>
      <c r="HNC18" s="52"/>
      <c r="HND18" s="52"/>
      <c r="HNE18" s="52"/>
      <c r="HNF18" s="52"/>
      <c r="HNG18" s="52"/>
      <c r="HNH18" s="52"/>
      <c r="HNI18" s="52"/>
      <c r="HNJ18" s="52"/>
      <c r="HNK18" s="52"/>
      <c r="HNL18" s="52"/>
      <c r="HNM18" s="52"/>
      <c r="HNN18" s="52"/>
      <c r="HNO18" s="52"/>
      <c r="HNP18" s="52"/>
      <c r="HNQ18" s="52"/>
      <c r="HNR18" s="52"/>
      <c r="HNS18" s="52"/>
      <c r="HNT18" s="52"/>
      <c r="HNU18" s="52"/>
      <c r="HNV18" s="52"/>
      <c r="HNW18" s="52"/>
      <c r="HNX18" s="52"/>
      <c r="HNY18" s="52"/>
      <c r="HNZ18" s="52"/>
      <c r="HOA18" s="52"/>
      <c r="HOB18" s="52"/>
      <c r="HOC18" s="52"/>
      <c r="HOD18" s="52"/>
      <c r="HOE18" s="52"/>
      <c r="HOF18" s="52"/>
      <c r="HOG18" s="52"/>
      <c r="HOH18" s="52"/>
      <c r="HOI18" s="52"/>
      <c r="HOJ18" s="52"/>
      <c r="HOK18" s="52"/>
      <c r="HOL18" s="52"/>
      <c r="HOM18" s="52"/>
      <c r="HON18" s="52"/>
      <c r="HOO18" s="52"/>
      <c r="HOP18" s="52"/>
      <c r="HOQ18" s="52"/>
      <c r="HOR18" s="52"/>
      <c r="HOS18" s="52"/>
      <c r="HOT18" s="52"/>
      <c r="HOU18" s="52"/>
      <c r="HOV18" s="52"/>
      <c r="HOW18" s="52"/>
      <c r="HOX18" s="52"/>
      <c r="HOY18" s="52"/>
      <c r="HOZ18" s="52"/>
      <c r="HPA18" s="52"/>
      <c r="HPB18" s="52"/>
      <c r="HPC18" s="52"/>
      <c r="HPD18" s="52"/>
      <c r="HPE18" s="52"/>
      <c r="HPF18" s="52"/>
      <c r="HPG18" s="52"/>
      <c r="HPH18" s="52"/>
      <c r="HPI18" s="52"/>
      <c r="HPJ18" s="52"/>
      <c r="HPK18" s="52"/>
      <c r="HPL18" s="52"/>
      <c r="HPM18" s="52"/>
      <c r="HPN18" s="52"/>
      <c r="HPO18" s="52"/>
      <c r="HPP18" s="52"/>
      <c r="HPQ18" s="52"/>
      <c r="HPR18" s="52"/>
      <c r="HPS18" s="52"/>
      <c r="HPT18" s="52"/>
      <c r="HPU18" s="52"/>
      <c r="HPV18" s="52"/>
      <c r="HPW18" s="52"/>
      <c r="HPX18" s="52"/>
      <c r="HPY18" s="52"/>
      <c r="HPZ18" s="52"/>
      <c r="HQA18" s="52"/>
      <c r="HQB18" s="52"/>
      <c r="HQC18" s="52"/>
      <c r="HQD18" s="52"/>
      <c r="HQE18" s="52"/>
      <c r="HQF18" s="52"/>
      <c r="HQG18" s="52"/>
      <c r="HQH18" s="52"/>
      <c r="HQI18" s="52"/>
      <c r="HQJ18" s="52"/>
      <c r="HQK18" s="52"/>
      <c r="HQL18" s="52"/>
      <c r="HQM18" s="52"/>
      <c r="HQN18" s="52"/>
      <c r="HQO18" s="52"/>
      <c r="HQP18" s="52"/>
      <c r="HQQ18" s="52"/>
      <c r="HQR18" s="52"/>
      <c r="HQS18" s="52"/>
      <c r="HQT18" s="52"/>
      <c r="HQU18" s="52"/>
      <c r="HQV18" s="52"/>
      <c r="HQW18" s="52"/>
      <c r="HQX18" s="52"/>
      <c r="HQY18" s="52"/>
      <c r="HQZ18" s="52"/>
      <c r="HRA18" s="52"/>
      <c r="HRB18" s="52"/>
      <c r="HRC18" s="52"/>
      <c r="HRD18" s="52"/>
      <c r="HRE18" s="52"/>
      <c r="HRF18" s="52"/>
      <c r="HRG18" s="52"/>
      <c r="HRH18" s="52"/>
      <c r="HRI18" s="52"/>
      <c r="HRJ18" s="52"/>
      <c r="HRK18" s="52"/>
      <c r="HRL18" s="52"/>
      <c r="HRM18" s="52"/>
      <c r="HRN18" s="52"/>
      <c r="HRO18" s="52"/>
      <c r="HRP18" s="52"/>
      <c r="HRQ18" s="52"/>
      <c r="HRR18" s="52"/>
      <c r="HRS18" s="52"/>
      <c r="HRT18" s="52"/>
      <c r="HRU18" s="52"/>
      <c r="HRV18" s="52"/>
      <c r="HRW18" s="52"/>
      <c r="HRX18" s="52"/>
      <c r="HRY18" s="52"/>
      <c r="HRZ18" s="52"/>
      <c r="HSA18" s="52"/>
      <c r="HSB18" s="52"/>
      <c r="HSC18" s="52"/>
      <c r="HSD18" s="52"/>
      <c r="HSE18" s="52"/>
      <c r="HSF18" s="52"/>
      <c r="HSG18" s="52"/>
      <c r="HSH18" s="52"/>
      <c r="HSI18" s="52"/>
      <c r="HSJ18" s="52"/>
      <c r="HSK18" s="52"/>
      <c r="HSL18" s="52"/>
      <c r="HSM18" s="52"/>
      <c r="HSN18" s="52"/>
      <c r="HSO18" s="52"/>
      <c r="HSP18" s="52"/>
      <c r="HSQ18" s="52"/>
      <c r="HSR18" s="52"/>
      <c r="HSS18" s="52"/>
      <c r="HST18" s="52"/>
      <c r="HSU18" s="52"/>
      <c r="HSV18" s="52"/>
      <c r="HSW18" s="52"/>
      <c r="HSX18" s="52"/>
      <c r="HSY18" s="52"/>
      <c r="HSZ18" s="52"/>
      <c r="HTA18" s="52"/>
      <c r="HTB18" s="52"/>
      <c r="HTC18" s="52"/>
      <c r="HTD18" s="52"/>
      <c r="HTE18" s="52"/>
      <c r="HTF18" s="52"/>
      <c r="HTG18" s="52"/>
      <c r="HTH18" s="52"/>
      <c r="HTI18" s="52"/>
      <c r="HTJ18" s="52"/>
      <c r="HTK18" s="52"/>
      <c r="HTL18" s="52"/>
      <c r="HTM18" s="52"/>
      <c r="HTN18" s="52"/>
      <c r="HTO18" s="52"/>
      <c r="HTP18" s="52"/>
      <c r="HTQ18" s="52"/>
      <c r="HTR18" s="52"/>
      <c r="HTS18" s="52"/>
      <c r="HTT18" s="52"/>
      <c r="HTU18" s="52"/>
      <c r="HTV18" s="52"/>
      <c r="HTW18" s="52"/>
      <c r="HTX18" s="52"/>
      <c r="HTY18" s="52"/>
      <c r="HTZ18" s="52"/>
      <c r="HUA18" s="52"/>
      <c r="HUB18" s="52"/>
      <c r="HUC18" s="52"/>
      <c r="HUD18" s="52"/>
      <c r="HUE18" s="52"/>
      <c r="HUF18" s="52"/>
      <c r="HUG18" s="52"/>
      <c r="HUH18" s="52"/>
      <c r="HUI18" s="52"/>
      <c r="HUJ18" s="52"/>
      <c r="HUK18" s="52"/>
      <c r="HUL18" s="52"/>
      <c r="HUM18" s="52"/>
      <c r="HUN18" s="52"/>
      <c r="HUO18" s="52"/>
      <c r="HUP18" s="52"/>
      <c r="HUQ18" s="52"/>
      <c r="HUR18" s="52"/>
      <c r="HUS18" s="52"/>
      <c r="HUT18" s="52"/>
      <c r="HUU18" s="52"/>
      <c r="HUV18" s="52"/>
      <c r="HUW18" s="52"/>
      <c r="HUX18" s="52"/>
      <c r="HUY18" s="52"/>
      <c r="HUZ18" s="52"/>
      <c r="HVA18" s="52"/>
      <c r="HVB18" s="52"/>
      <c r="HVC18" s="52"/>
      <c r="HVD18" s="52"/>
      <c r="HVE18" s="52"/>
      <c r="HVF18" s="52"/>
      <c r="HVG18" s="52"/>
      <c r="HVH18" s="52"/>
      <c r="HVI18" s="52"/>
      <c r="HVJ18" s="52"/>
      <c r="HVK18" s="52"/>
      <c r="HVL18" s="52"/>
      <c r="HVM18" s="52"/>
      <c r="HVN18" s="52"/>
      <c r="HVO18" s="52"/>
      <c r="HVP18" s="52"/>
      <c r="HVQ18" s="52"/>
      <c r="HVR18" s="52"/>
      <c r="HVS18" s="52"/>
      <c r="HVT18" s="52"/>
      <c r="HVU18" s="52"/>
      <c r="HVV18" s="52"/>
      <c r="HVW18" s="52"/>
      <c r="HVX18" s="52"/>
      <c r="HVY18" s="52"/>
      <c r="HVZ18" s="52"/>
      <c r="HWA18" s="52"/>
      <c r="HWB18" s="52"/>
      <c r="HWC18" s="52"/>
      <c r="HWD18" s="52"/>
      <c r="HWE18" s="52"/>
      <c r="HWF18" s="52"/>
      <c r="HWG18" s="52"/>
      <c r="HWH18" s="52"/>
      <c r="HWI18" s="52"/>
      <c r="HWJ18" s="52"/>
      <c r="HWK18" s="52"/>
      <c r="HWL18" s="52"/>
      <c r="HWM18" s="52"/>
      <c r="HWN18" s="52"/>
      <c r="HWO18" s="52"/>
      <c r="HWP18" s="52"/>
      <c r="HWQ18" s="52"/>
      <c r="HWR18" s="52"/>
      <c r="HWS18" s="52"/>
      <c r="HWT18" s="52"/>
      <c r="HWU18" s="52"/>
      <c r="HWV18" s="52"/>
      <c r="HWW18" s="52"/>
      <c r="HWX18" s="52"/>
      <c r="HWY18" s="52"/>
      <c r="HWZ18" s="52"/>
      <c r="HXA18" s="52"/>
      <c r="HXB18" s="52"/>
      <c r="HXC18" s="52"/>
      <c r="HXD18" s="52"/>
      <c r="HXE18" s="52"/>
      <c r="HXF18" s="52"/>
      <c r="HXG18" s="52"/>
      <c r="HXH18" s="52"/>
      <c r="HXI18" s="52"/>
      <c r="HXJ18" s="52"/>
      <c r="HXK18" s="52"/>
      <c r="HXL18" s="52"/>
      <c r="HXM18" s="52"/>
      <c r="HXN18" s="52"/>
      <c r="HXO18" s="52"/>
      <c r="HXP18" s="52"/>
      <c r="HXQ18" s="52"/>
      <c r="HXR18" s="52"/>
      <c r="HXS18" s="52"/>
      <c r="HXT18" s="52"/>
      <c r="HXU18" s="52"/>
      <c r="HXV18" s="52"/>
      <c r="HXW18" s="52"/>
      <c r="HXX18" s="52"/>
      <c r="HXY18" s="52"/>
      <c r="HXZ18" s="52"/>
      <c r="HYA18" s="52"/>
      <c r="HYB18" s="52"/>
      <c r="HYC18" s="52"/>
      <c r="HYD18" s="52"/>
      <c r="HYE18" s="52"/>
      <c r="HYF18" s="52"/>
      <c r="HYG18" s="52"/>
      <c r="HYH18" s="52"/>
      <c r="HYI18" s="52"/>
      <c r="HYJ18" s="52"/>
      <c r="HYK18" s="52"/>
      <c r="HYL18" s="52"/>
      <c r="HYM18" s="52"/>
      <c r="HYN18" s="52"/>
      <c r="HYO18" s="52"/>
      <c r="HYP18" s="52"/>
      <c r="HYQ18" s="52"/>
      <c r="HYR18" s="52"/>
      <c r="HYS18" s="52"/>
      <c r="HYT18" s="52"/>
      <c r="HYU18" s="52"/>
      <c r="HYV18" s="52"/>
      <c r="HYW18" s="52"/>
      <c r="HYX18" s="52"/>
      <c r="HYY18" s="52"/>
      <c r="HYZ18" s="52"/>
      <c r="HZA18" s="52"/>
      <c r="HZB18" s="52"/>
      <c r="HZC18" s="52"/>
      <c r="HZD18" s="52"/>
      <c r="HZE18" s="52"/>
      <c r="HZF18" s="52"/>
      <c r="HZG18" s="52"/>
      <c r="HZH18" s="52"/>
      <c r="HZI18" s="52"/>
      <c r="HZJ18" s="52"/>
      <c r="HZK18" s="52"/>
      <c r="HZL18" s="52"/>
      <c r="HZM18" s="52"/>
      <c r="HZN18" s="52"/>
      <c r="HZO18" s="52"/>
      <c r="HZP18" s="52"/>
      <c r="HZQ18" s="52"/>
      <c r="HZR18" s="52"/>
      <c r="HZS18" s="52"/>
      <c r="HZT18" s="52"/>
      <c r="HZU18" s="52"/>
      <c r="HZV18" s="52"/>
      <c r="HZW18" s="52"/>
      <c r="HZX18" s="52"/>
      <c r="HZY18" s="52"/>
      <c r="HZZ18" s="52"/>
      <c r="IAA18" s="52"/>
      <c r="IAB18" s="52"/>
      <c r="IAC18" s="52"/>
      <c r="IAD18" s="52"/>
      <c r="IAE18" s="52"/>
      <c r="IAF18" s="52"/>
      <c r="IAG18" s="52"/>
      <c r="IAH18" s="52"/>
      <c r="IAI18" s="52"/>
      <c r="IAJ18" s="52"/>
      <c r="IAK18" s="52"/>
      <c r="IAL18" s="52"/>
      <c r="IAM18" s="52"/>
      <c r="IAN18" s="52"/>
      <c r="IAO18" s="52"/>
      <c r="IAP18" s="52"/>
      <c r="IAQ18" s="52"/>
      <c r="IAR18" s="52"/>
      <c r="IAS18" s="52"/>
      <c r="IAT18" s="52"/>
      <c r="IAU18" s="52"/>
      <c r="IAV18" s="52"/>
      <c r="IAW18" s="52"/>
      <c r="IAX18" s="52"/>
      <c r="IAY18" s="52"/>
      <c r="IAZ18" s="52"/>
      <c r="IBA18" s="52"/>
      <c r="IBB18" s="52"/>
      <c r="IBC18" s="52"/>
      <c r="IBD18" s="52"/>
      <c r="IBE18" s="52"/>
      <c r="IBF18" s="52"/>
      <c r="IBG18" s="52"/>
      <c r="IBH18" s="52"/>
      <c r="IBI18" s="52"/>
      <c r="IBJ18" s="52"/>
      <c r="IBK18" s="52"/>
      <c r="IBL18" s="52"/>
      <c r="IBM18" s="52"/>
      <c r="IBN18" s="52"/>
      <c r="IBO18" s="52"/>
      <c r="IBP18" s="52"/>
      <c r="IBQ18" s="52"/>
      <c r="IBR18" s="52"/>
      <c r="IBS18" s="52"/>
      <c r="IBT18" s="52"/>
      <c r="IBU18" s="52"/>
      <c r="IBV18" s="52"/>
      <c r="IBW18" s="52"/>
      <c r="IBX18" s="52"/>
      <c r="IBY18" s="52"/>
      <c r="IBZ18" s="52"/>
      <c r="ICA18" s="52"/>
      <c r="ICB18" s="52"/>
      <c r="ICC18" s="52"/>
      <c r="ICD18" s="52"/>
      <c r="ICE18" s="52"/>
      <c r="ICF18" s="52"/>
      <c r="ICG18" s="52"/>
      <c r="ICH18" s="52"/>
      <c r="ICI18" s="52"/>
      <c r="ICJ18" s="52"/>
      <c r="ICK18" s="52"/>
      <c r="ICL18" s="52"/>
      <c r="ICM18" s="52"/>
      <c r="ICN18" s="52"/>
      <c r="ICO18" s="52"/>
      <c r="ICP18" s="52"/>
      <c r="ICQ18" s="52"/>
      <c r="ICR18" s="52"/>
      <c r="ICS18" s="52"/>
      <c r="ICT18" s="52"/>
      <c r="ICU18" s="52"/>
      <c r="ICV18" s="52"/>
      <c r="ICW18" s="52"/>
      <c r="ICX18" s="52"/>
      <c r="ICY18" s="52"/>
      <c r="ICZ18" s="52"/>
      <c r="IDA18" s="52"/>
      <c r="IDB18" s="52"/>
      <c r="IDC18" s="52"/>
      <c r="IDD18" s="52"/>
      <c r="IDE18" s="52"/>
      <c r="IDF18" s="52"/>
      <c r="IDG18" s="52"/>
      <c r="IDH18" s="52"/>
      <c r="IDI18" s="52"/>
      <c r="IDJ18" s="52"/>
      <c r="IDK18" s="52"/>
      <c r="IDL18" s="52"/>
      <c r="IDM18" s="52"/>
      <c r="IDN18" s="52"/>
      <c r="IDO18" s="52"/>
      <c r="IDP18" s="52"/>
      <c r="IDQ18" s="52"/>
      <c r="IDR18" s="52"/>
      <c r="IDS18" s="52"/>
      <c r="IDT18" s="52"/>
      <c r="IDU18" s="52"/>
      <c r="IDV18" s="52"/>
      <c r="IDW18" s="52"/>
      <c r="IDX18" s="52"/>
      <c r="IDY18" s="52"/>
      <c r="IDZ18" s="52"/>
      <c r="IEA18" s="52"/>
      <c r="IEB18" s="52"/>
      <c r="IEC18" s="52"/>
      <c r="IED18" s="52"/>
      <c r="IEE18" s="52"/>
      <c r="IEF18" s="52"/>
      <c r="IEG18" s="52"/>
      <c r="IEH18" s="52"/>
      <c r="IEI18" s="52"/>
      <c r="IEJ18" s="52"/>
      <c r="IEK18" s="52"/>
      <c r="IEL18" s="52"/>
      <c r="IEM18" s="52"/>
      <c r="IEN18" s="52"/>
      <c r="IEO18" s="52"/>
      <c r="IEP18" s="52"/>
      <c r="IEQ18" s="52"/>
      <c r="IER18" s="52"/>
      <c r="IES18" s="52"/>
      <c r="IET18" s="52"/>
      <c r="IEU18" s="52"/>
      <c r="IEV18" s="52"/>
      <c r="IEW18" s="52"/>
      <c r="IEX18" s="52"/>
      <c r="IEY18" s="52"/>
      <c r="IEZ18" s="52"/>
      <c r="IFA18" s="52"/>
      <c r="IFB18" s="52"/>
      <c r="IFC18" s="52"/>
      <c r="IFD18" s="52"/>
      <c r="IFE18" s="52"/>
      <c r="IFF18" s="52"/>
      <c r="IFG18" s="52"/>
      <c r="IFH18" s="52"/>
      <c r="IFI18" s="52"/>
      <c r="IFJ18" s="52"/>
      <c r="IFK18" s="52"/>
      <c r="IFL18" s="52"/>
      <c r="IFM18" s="52"/>
      <c r="IFN18" s="52"/>
      <c r="IFO18" s="52"/>
      <c r="IFP18" s="52"/>
      <c r="IFQ18" s="52"/>
      <c r="IFR18" s="52"/>
      <c r="IFS18" s="52"/>
      <c r="IFT18" s="52"/>
      <c r="IFU18" s="52"/>
      <c r="IFV18" s="52"/>
      <c r="IFW18" s="52"/>
      <c r="IFX18" s="52"/>
      <c r="IFY18" s="52"/>
      <c r="IFZ18" s="52"/>
      <c r="IGA18" s="52"/>
      <c r="IGB18" s="52"/>
      <c r="IGC18" s="52"/>
      <c r="IGD18" s="52"/>
      <c r="IGE18" s="52"/>
      <c r="IGF18" s="52"/>
      <c r="IGG18" s="52"/>
      <c r="IGH18" s="52"/>
      <c r="IGI18" s="52"/>
      <c r="IGJ18" s="52"/>
      <c r="IGK18" s="52"/>
      <c r="IGL18" s="52"/>
      <c r="IGM18" s="52"/>
      <c r="IGN18" s="52"/>
      <c r="IGO18" s="52"/>
      <c r="IGP18" s="52"/>
      <c r="IGQ18" s="52"/>
      <c r="IGR18" s="52"/>
      <c r="IGS18" s="52"/>
      <c r="IGT18" s="52"/>
      <c r="IGU18" s="52"/>
      <c r="IGV18" s="52"/>
      <c r="IGW18" s="52"/>
      <c r="IGX18" s="52"/>
      <c r="IGY18" s="52"/>
      <c r="IGZ18" s="52"/>
      <c r="IHA18" s="52"/>
      <c r="IHB18" s="52"/>
      <c r="IHC18" s="52"/>
      <c r="IHD18" s="52"/>
      <c r="IHE18" s="52"/>
      <c r="IHF18" s="52"/>
      <c r="IHG18" s="52"/>
      <c r="IHH18" s="52"/>
      <c r="IHI18" s="52"/>
      <c r="IHJ18" s="52"/>
      <c r="IHK18" s="52"/>
      <c r="IHL18" s="52"/>
      <c r="IHM18" s="52"/>
      <c r="IHN18" s="52"/>
      <c r="IHO18" s="52"/>
      <c r="IHP18" s="52"/>
      <c r="IHQ18" s="52"/>
      <c r="IHR18" s="52"/>
      <c r="IHS18" s="52"/>
      <c r="IHT18" s="52"/>
      <c r="IHU18" s="52"/>
      <c r="IHV18" s="52"/>
      <c r="IHW18" s="52"/>
      <c r="IHX18" s="52"/>
      <c r="IHY18" s="52"/>
      <c r="IHZ18" s="52"/>
      <c r="IIA18" s="52"/>
      <c r="IIB18" s="52"/>
      <c r="IIC18" s="52"/>
      <c r="IID18" s="52"/>
      <c r="IIE18" s="52"/>
      <c r="IIF18" s="52"/>
      <c r="IIG18" s="52"/>
      <c r="IIH18" s="52"/>
      <c r="III18" s="52"/>
      <c r="IIJ18" s="52"/>
      <c r="IIK18" s="52"/>
      <c r="IIL18" s="52"/>
      <c r="IIM18" s="52"/>
      <c r="IIN18" s="52"/>
      <c r="IIO18" s="52"/>
      <c r="IIP18" s="52"/>
      <c r="IIQ18" s="52"/>
      <c r="IIR18" s="52"/>
      <c r="IIS18" s="52"/>
      <c r="IIT18" s="52"/>
      <c r="IIU18" s="52"/>
      <c r="IIV18" s="52"/>
      <c r="IIW18" s="52"/>
      <c r="IIX18" s="52"/>
      <c r="IIY18" s="52"/>
      <c r="IIZ18" s="52"/>
      <c r="IJA18" s="52"/>
      <c r="IJB18" s="52"/>
      <c r="IJC18" s="52"/>
      <c r="IJD18" s="52"/>
      <c r="IJE18" s="52"/>
      <c r="IJF18" s="52"/>
      <c r="IJG18" s="52"/>
      <c r="IJH18" s="52"/>
      <c r="IJI18" s="52"/>
      <c r="IJJ18" s="52"/>
      <c r="IJK18" s="52"/>
      <c r="IJL18" s="52"/>
      <c r="IJM18" s="52"/>
      <c r="IJN18" s="52"/>
      <c r="IJO18" s="52"/>
      <c r="IJP18" s="52"/>
      <c r="IJQ18" s="52"/>
      <c r="IJR18" s="52"/>
      <c r="IJS18" s="52"/>
      <c r="IJT18" s="52"/>
      <c r="IJU18" s="52"/>
      <c r="IJV18" s="52"/>
      <c r="IJW18" s="52"/>
      <c r="IJX18" s="52"/>
      <c r="IJY18" s="52"/>
      <c r="IJZ18" s="52"/>
      <c r="IKA18" s="52"/>
      <c r="IKB18" s="52"/>
      <c r="IKC18" s="52"/>
      <c r="IKD18" s="52"/>
      <c r="IKE18" s="52"/>
      <c r="IKF18" s="52"/>
      <c r="IKG18" s="52"/>
      <c r="IKH18" s="52"/>
      <c r="IKI18" s="52"/>
      <c r="IKJ18" s="52"/>
      <c r="IKK18" s="52"/>
      <c r="IKL18" s="52"/>
      <c r="IKM18" s="52"/>
      <c r="IKN18" s="52"/>
      <c r="IKO18" s="52"/>
      <c r="IKP18" s="52"/>
      <c r="IKQ18" s="52"/>
      <c r="IKR18" s="52"/>
      <c r="IKS18" s="52"/>
      <c r="IKT18" s="52"/>
      <c r="IKU18" s="52"/>
      <c r="IKV18" s="52"/>
      <c r="IKW18" s="52"/>
      <c r="IKX18" s="52"/>
      <c r="IKY18" s="52"/>
      <c r="IKZ18" s="52"/>
      <c r="ILA18" s="52"/>
      <c r="ILB18" s="52"/>
      <c r="ILC18" s="52"/>
      <c r="ILD18" s="52"/>
      <c r="ILE18" s="52"/>
      <c r="ILF18" s="52"/>
      <c r="ILG18" s="52"/>
      <c r="ILH18" s="52"/>
      <c r="ILI18" s="52"/>
      <c r="ILJ18" s="52"/>
      <c r="ILK18" s="52"/>
      <c r="ILL18" s="52"/>
      <c r="ILM18" s="52"/>
      <c r="ILN18" s="52"/>
      <c r="ILO18" s="52"/>
      <c r="ILP18" s="52"/>
      <c r="ILQ18" s="52"/>
      <c r="ILR18" s="52"/>
      <c r="ILS18" s="52"/>
      <c r="ILT18" s="52"/>
      <c r="ILU18" s="52"/>
      <c r="ILV18" s="52"/>
      <c r="ILW18" s="52"/>
      <c r="ILX18" s="52"/>
      <c r="ILY18" s="52"/>
      <c r="ILZ18" s="52"/>
      <c r="IMA18" s="52"/>
      <c r="IMB18" s="52"/>
      <c r="IMC18" s="52"/>
      <c r="IMD18" s="52"/>
      <c r="IME18" s="52"/>
      <c r="IMF18" s="52"/>
      <c r="IMG18" s="52"/>
      <c r="IMH18" s="52"/>
      <c r="IMI18" s="52"/>
      <c r="IMJ18" s="52"/>
      <c r="IMK18" s="52"/>
      <c r="IML18" s="52"/>
      <c r="IMM18" s="52"/>
      <c r="IMN18" s="52"/>
      <c r="IMO18" s="52"/>
      <c r="IMP18" s="52"/>
      <c r="IMQ18" s="52"/>
      <c r="IMR18" s="52"/>
      <c r="IMS18" s="52"/>
      <c r="IMT18" s="52"/>
      <c r="IMU18" s="52"/>
      <c r="IMV18" s="52"/>
      <c r="IMW18" s="52"/>
      <c r="IMX18" s="52"/>
      <c r="IMY18" s="52"/>
      <c r="IMZ18" s="52"/>
      <c r="INA18" s="52"/>
      <c r="INB18" s="52"/>
      <c r="INC18" s="52"/>
      <c r="IND18" s="52"/>
      <c r="INE18" s="52"/>
      <c r="INF18" s="52"/>
      <c r="ING18" s="52"/>
      <c r="INH18" s="52"/>
      <c r="INI18" s="52"/>
      <c r="INJ18" s="52"/>
      <c r="INK18" s="52"/>
      <c r="INL18" s="52"/>
      <c r="INM18" s="52"/>
      <c r="INN18" s="52"/>
      <c r="INO18" s="52"/>
      <c r="INP18" s="52"/>
      <c r="INQ18" s="52"/>
      <c r="INR18" s="52"/>
      <c r="INS18" s="52"/>
      <c r="INT18" s="52"/>
      <c r="INU18" s="52"/>
      <c r="INV18" s="52"/>
      <c r="INW18" s="52"/>
      <c r="INX18" s="52"/>
      <c r="INY18" s="52"/>
      <c r="INZ18" s="52"/>
      <c r="IOA18" s="52"/>
      <c r="IOB18" s="52"/>
      <c r="IOC18" s="52"/>
      <c r="IOD18" s="52"/>
      <c r="IOE18" s="52"/>
      <c r="IOF18" s="52"/>
      <c r="IOG18" s="52"/>
      <c r="IOH18" s="52"/>
      <c r="IOI18" s="52"/>
      <c r="IOJ18" s="52"/>
      <c r="IOK18" s="52"/>
      <c r="IOL18" s="52"/>
      <c r="IOM18" s="52"/>
      <c r="ION18" s="52"/>
      <c r="IOO18" s="52"/>
      <c r="IOP18" s="52"/>
      <c r="IOQ18" s="52"/>
      <c r="IOR18" s="52"/>
      <c r="IOS18" s="52"/>
      <c r="IOT18" s="52"/>
      <c r="IOU18" s="52"/>
      <c r="IOV18" s="52"/>
      <c r="IOW18" s="52"/>
      <c r="IOX18" s="52"/>
      <c r="IOY18" s="52"/>
      <c r="IOZ18" s="52"/>
      <c r="IPA18" s="52"/>
      <c r="IPB18" s="52"/>
      <c r="IPC18" s="52"/>
      <c r="IPD18" s="52"/>
      <c r="IPE18" s="52"/>
      <c r="IPF18" s="52"/>
      <c r="IPG18" s="52"/>
      <c r="IPH18" s="52"/>
      <c r="IPI18" s="52"/>
      <c r="IPJ18" s="52"/>
      <c r="IPK18" s="52"/>
      <c r="IPL18" s="52"/>
      <c r="IPM18" s="52"/>
      <c r="IPN18" s="52"/>
      <c r="IPO18" s="52"/>
      <c r="IPP18" s="52"/>
      <c r="IPQ18" s="52"/>
      <c r="IPR18" s="52"/>
      <c r="IPS18" s="52"/>
      <c r="IPT18" s="52"/>
      <c r="IPU18" s="52"/>
      <c r="IPV18" s="52"/>
      <c r="IPW18" s="52"/>
      <c r="IPX18" s="52"/>
      <c r="IPY18" s="52"/>
      <c r="IPZ18" s="52"/>
      <c r="IQA18" s="52"/>
      <c r="IQB18" s="52"/>
      <c r="IQC18" s="52"/>
      <c r="IQD18" s="52"/>
      <c r="IQE18" s="52"/>
      <c r="IQF18" s="52"/>
      <c r="IQG18" s="52"/>
      <c r="IQH18" s="52"/>
      <c r="IQI18" s="52"/>
      <c r="IQJ18" s="52"/>
      <c r="IQK18" s="52"/>
      <c r="IQL18" s="52"/>
      <c r="IQM18" s="52"/>
      <c r="IQN18" s="52"/>
      <c r="IQO18" s="52"/>
      <c r="IQP18" s="52"/>
      <c r="IQQ18" s="52"/>
      <c r="IQR18" s="52"/>
      <c r="IQS18" s="52"/>
      <c r="IQT18" s="52"/>
      <c r="IQU18" s="52"/>
      <c r="IQV18" s="52"/>
      <c r="IQW18" s="52"/>
      <c r="IQX18" s="52"/>
      <c r="IQY18" s="52"/>
      <c r="IQZ18" s="52"/>
      <c r="IRA18" s="52"/>
      <c r="IRB18" s="52"/>
      <c r="IRC18" s="52"/>
      <c r="IRD18" s="52"/>
      <c r="IRE18" s="52"/>
      <c r="IRF18" s="52"/>
      <c r="IRG18" s="52"/>
      <c r="IRH18" s="52"/>
      <c r="IRI18" s="52"/>
      <c r="IRJ18" s="52"/>
      <c r="IRK18" s="52"/>
      <c r="IRL18" s="52"/>
      <c r="IRM18" s="52"/>
      <c r="IRN18" s="52"/>
      <c r="IRO18" s="52"/>
      <c r="IRP18" s="52"/>
      <c r="IRQ18" s="52"/>
      <c r="IRR18" s="52"/>
      <c r="IRS18" s="52"/>
      <c r="IRT18" s="52"/>
      <c r="IRU18" s="52"/>
      <c r="IRV18" s="52"/>
      <c r="IRW18" s="52"/>
      <c r="IRX18" s="52"/>
      <c r="IRY18" s="52"/>
      <c r="IRZ18" s="52"/>
      <c r="ISA18" s="52"/>
      <c r="ISB18" s="52"/>
      <c r="ISC18" s="52"/>
      <c r="ISD18" s="52"/>
      <c r="ISE18" s="52"/>
      <c r="ISF18" s="52"/>
      <c r="ISG18" s="52"/>
      <c r="ISH18" s="52"/>
      <c r="ISI18" s="52"/>
      <c r="ISJ18" s="52"/>
      <c r="ISK18" s="52"/>
      <c r="ISL18" s="52"/>
      <c r="ISM18" s="52"/>
      <c r="ISN18" s="52"/>
      <c r="ISO18" s="52"/>
      <c r="ISP18" s="52"/>
      <c r="ISQ18" s="52"/>
      <c r="ISR18" s="52"/>
      <c r="ISS18" s="52"/>
      <c r="IST18" s="52"/>
      <c r="ISU18" s="52"/>
      <c r="ISV18" s="52"/>
      <c r="ISW18" s="52"/>
      <c r="ISX18" s="52"/>
      <c r="ISY18" s="52"/>
      <c r="ISZ18" s="52"/>
      <c r="ITA18" s="52"/>
      <c r="ITB18" s="52"/>
      <c r="ITC18" s="52"/>
      <c r="ITD18" s="52"/>
      <c r="ITE18" s="52"/>
      <c r="ITF18" s="52"/>
      <c r="ITG18" s="52"/>
      <c r="ITH18" s="52"/>
      <c r="ITI18" s="52"/>
      <c r="ITJ18" s="52"/>
      <c r="ITK18" s="52"/>
      <c r="ITL18" s="52"/>
      <c r="ITM18" s="52"/>
      <c r="ITN18" s="52"/>
      <c r="ITO18" s="52"/>
      <c r="ITP18" s="52"/>
      <c r="ITQ18" s="52"/>
      <c r="ITR18" s="52"/>
      <c r="ITS18" s="52"/>
      <c r="ITT18" s="52"/>
      <c r="ITU18" s="52"/>
      <c r="ITV18" s="52"/>
      <c r="ITW18" s="52"/>
      <c r="ITX18" s="52"/>
      <c r="ITY18" s="52"/>
      <c r="ITZ18" s="52"/>
      <c r="IUA18" s="52"/>
      <c r="IUB18" s="52"/>
      <c r="IUC18" s="52"/>
      <c r="IUD18" s="52"/>
      <c r="IUE18" s="52"/>
      <c r="IUF18" s="52"/>
      <c r="IUG18" s="52"/>
      <c r="IUH18" s="52"/>
      <c r="IUI18" s="52"/>
      <c r="IUJ18" s="52"/>
      <c r="IUK18" s="52"/>
      <c r="IUL18" s="52"/>
      <c r="IUM18" s="52"/>
      <c r="IUN18" s="52"/>
      <c r="IUO18" s="52"/>
      <c r="IUP18" s="52"/>
      <c r="IUQ18" s="52"/>
      <c r="IUR18" s="52"/>
      <c r="IUS18" s="52"/>
      <c r="IUT18" s="52"/>
      <c r="IUU18" s="52"/>
      <c r="IUV18" s="52"/>
      <c r="IUW18" s="52"/>
      <c r="IUX18" s="52"/>
      <c r="IUY18" s="52"/>
      <c r="IUZ18" s="52"/>
      <c r="IVA18" s="52"/>
      <c r="IVB18" s="52"/>
      <c r="IVC18" s="52"/>
      <c r="IVD18" s="52"/>
      <c r="IVE18" s="52"/>
      <c r="IVF18" s="52"/>
      <c r="IVG18" s="52"/>
      <c r="IVH18" s="52"/>
      <c r="IVI18" s="52"/>
      <c r="IVJ18" s="52"/>
      <c r="IVK18" s="52"/>
      <c r="IVL18" s="52"/>
      <c r="IVM18" s="52"/>
      <c r="IVN18" s="52"/>
      <c r="IVO18" s="52"/>
      <c r="IVP18" s="52"/>
      <c r="IVQ18" s="52"/>
      <c r="IVR18" s="52"/>
      <c r="IVS18" s="52"/>
      <c r="IVT18" s="52"/>
      <c r="IVU18" s="52"/>
      <c r="IVV18" s="52"/>
      <c r="IVW18" s="52"/>
      <c r="IVX18" s="52"/>
      <c r="IVY18" s="52"/>
      <c r="IVZ18" s="52"/>
      <c r="IWA18" s="52"/>
      <c r="IWB18" s="52"/>
      <c r="IWC18" s="52"/>
      <c r="IWD18" s="52"/>
      <c r="IWE18" s="52"/>
      <c r="IWF18" s="52"/>
      <c r="IWG18" s="52"/>
      <c r="IWH18" s="52"/>
      <c r="IWI18" s="52"/>
      <c r="IWJ18" s="52"/>
      <c r="IWK18" s="52"/>
      <c r="IWL18" s="52"/>
      <c r="IWM18" s="52"/>
      <c r="IWN18" s="52"/>
      <c r="IWO18" s="52"/>
      <c r="IWP18" s="52"/>
      <c r="IWQ18" s="52"/>
      <c r="IWR18" s="52"/>
      <c r="IWS18" s="52"/>
      <c r="IWT18" s="52"/>
      <c r="IWU18" s="52"/>
      <c r="IWV18" s="52"/>
      <c r="IWW18" s="52"/>
      <c r="IWX18" s="52"/>
      <c r="IWY18" s="52"/>
      <c r="IWZ18" s="52"/>
      <c r="IXA18" s="52"/>
      <c r="IXB18" s="52"/>
      <c r="IXC18" s="52"/>
      <c r="IXD18" s="52"/>
      <c r="IXE18" s="52"/>
      <c r="IXF18" s="52"/>
      <c r="IXG18" s="52"/>
      <c r="IXH18" s="52"/>
      <c r="IXI18" s="52"/>
      <c r="IXJ18" s="52"/>
      <c r="IXK18" s="52"/>
      <c r="IXL18" s="52"/>
      <c r="IXM18" s="52"/>
      <c r="IXN18" s="52"/>
      <c r="IXO18" s="52"/>
      <c r="IXP18" s="52"/>
      <c r="IXQ18" s="52"/>
      <c r="IXR18" s="52"/>
      <c r="IXS18" s="52"/>
      <c r="IXT18" s="52"/>
      <c r="IXU18" s="52"/>
      <c r="IXV18" s="52"/>
      <c r="IXW18" s="52"/>
      <c r="IXX18" s="52"/>
      <c r="IXY18" s="52"/>
      <c r="IXZ18" s="52"/>
      <c r="IYA18" s="52"/>
      <c r="IYB18" s="52"/>
      <c r="IYC18" s="52"/>
      <c r="IYD18" s="52"/>
      <c r="IYE18" s="52"/>
      <c r="IYF18" s="52"/>
      <c r="IYG18" s="52"/>
      <c r="IYH18" s="52"/>
      <c r="IYI18" s="52"/>
      <c r="IYJ18" s="52"/>
      <c r="IYK18" s="52"/>
      <c r="IYL18" s="52"/>
      <c r="IYM18" s="52"/>
      <c r="IYN18" s="52"/>
      <c r="IYO18" s="52"/>
      <c r="IYP18" s="52"/>
      <c r="IYQ18" s="52"/>
      <c r="IYR18" s="52"/>
      <c r="IYS18" s="52"/>
      <c r="IYT18" s="52"/>
      <c r="IYU18" s="52"/>
      <c r="IYV18" s="52"/>
      <c r="IYW18" s="52"/>
      <c r="IYX18" s="52"/>
      <c r="IYY18" s="52"/>
      <c r="IYZ18" s="52"/>
      <c r="IZA18" s="52"/>
      <c r="IZB18" s="52"/>
      <c r="IZC18" s="52"/>
      <c r="IZD18" s="52"/>
      <c r="IZE18" s="52"/>
      <c r="IZF18" s="52"/>
      <c r="IZG18" s="52"/>
      <c r="IZH18" s="52"/>
      <c r="IZI18" s="52"/>
      <c r="IZJ18" s="52"/>
      <c r="IZK18" s="52"/>
      <c r="IZL18" s="52"/>
      <c r="IZM18" s="52"/>
      <c r="IZN18" s="52"/>
      <c r="IZO18" s="52"/>
      <c r="IZP18" s="52"/>
      <c r="IZQ18" s="52"/>
      <c r="IZR18" s="52"/>
      <c r="IZS18" s="52"/>
      <c r="IZT18" s="52"/>
      <c r="IZU18" s="52"/>
      <c r="IZV18" s="52"/>
      <c r="IZW18" s="52"/>
      <c r="IZX18" s="52"/>
      <c r="IZY18" s="52"/>
      <c r="IZZ18" s="52"/>
      <c r="JAA18" s="52"/>
      <c r="JAB18" s="52"/>
      <c r="JAC18" s="52"/>
      <c r="JAD18" s="52"/>
      <c r="JAE18" s="52"/>
      <c r="JAF18" s="52"/>
      <c r="JAG18" s="52"/>
      <c r="JAH18" s="52"/>
      <c r="JAI18" s="52"/>
      <c r="JAJ18" s="52"/>
      <c r="JAK18" s="52"/>
      <c r="JAL18" s="52"/>
      <c r="JAM18" s="52"/>
      <c r="JAN18" s="52"/>
      <c r="JAO18" s="52"/>
      <c r="JAP18" s="52"/>
      <c r="JAQ18" s="52"/>
      <c r="JAR18" s="52"/>
      <c r="JAS18" s="52"/>
      <c r="JAT18" s="52"/>
      <c r="JAU18" s="52"/>
      <c r="JAV18" s="52"/>
      <c r="JAW18" s="52"/>
      <c r="JAX18" s="52"/>
      <c r="JAY18" s="52"/>
      <c r="JAZ18" s="52"/>
      <c r="JBA18" s="52"/>
      <c r="JBB18" s="52"/>
      <c r="JBC18" s="52"/>
      <c r="JBD18" s="52"/>
      <c r="JBE18" s="52"/>
      <c r="JBF18" s="52"/>
      <c r="JBG18" s="52"/>
      <c r="JBH18" s="52"/>
      <c r="JBI18" s="52"/>
      <c r="JBJ18" s="52"/>
      <c r="JBK18" s="52"/>
      <c r="JBL18" s="52"/>
      <c r="JBM18" s="52"/>
      <c r="JBN18" s="52"/>
      <c r="JBO18" s="52"/>
      <c r="JBP18" s="52"/>
      <c r="JBQ18" s="52"/>
      <c r="JBR18" s="52"/>
      <c r="JBS18" s="52"/>
      <c r="JBT18" s="52"/>
      <c r="JBU18" s="52"/>
      <c r="JBV18" s="52"/>
      <c r="JBW18" s="52"/>
      <c r="JBX18" s="52"/>
      <c r="JBY18" s="52"/>
      <c r="JBZ18" s="52"/>
      <c r="JCA18" s="52"/>
      <c r="JCB18" s="52"/>
      <c r="JCC18" s="52"/>
      <c r="JCD18" s="52"/>
      <c r="JCE18" s="52"/>
      <c r="JCF18" s="52"/>
      <c r="JCG18" s="52"/>
      <c r="JCH18" s="52"/>
      <c r="JCI18" s="52"/>
      <c r="JCJ18" s="52"/>
      <c r="JCK18" s="52"/>
      <c r="JCL18" s="52"/>
      <c r="JCM18" s="52"/>
      <c r="JCN18" s="52"/>
      <c r="JCO18" s="52"/>
      <c r="JCP18" s="52"/>
      <c r="JCQ18" s="52"/>
      <c r="JCR18" s="52"/>
      <c r="JCS18" s="52"/>
      <c r="JCT18" s="52"/>
      <c r="JCU18" s="52"/>
      <c r="JCV18" s="52"/>
      <c r="JCW18" s="52"/>
      <c r="JCX18" s="52"/>
      <c r="JCY18" s="52"/>
      <c r="JCZ18" s="52"/>
      <c r="JDA18" s="52"/>
      <c r="JDB18" s="52"/>
      <c r="JDC18" s="52"/>
      <c r="JDD18" s="52"/>
      <c r="JDE18" s="52"/>
      <c r="JDF18" s="52"/>
      <c r="JDG18" s="52"/>
      <c r="JDH18" s="52"/>
      <c r="JDI18" s="52"/>
      <c r="JDJ18" s="52"/>
      <c r="JDK18" s="52"/>
      <c r="JDL18" s="52"/>
      <c r="JDM18" s="52"/>
      <c r="JDN18" s="52"/>
      <c r="JDO18" s="52"/>
      <c r="JDP18" s="52"/>
      <c r="JDQ18" s="52"/>
      <c r="JDR18" s="52"/>
      <c r="JDS18" s="52"/>
      <c r="JDT18" s="52"/>
      <c r="JDU18" s="52"/>
      <c r="JDV18" s="52"/>
      <c r="JDW18" s="52"/>
      <c r="JDX18" s="52"/>
      <c r="JDY18" s="52"/>
      <c r="JDZ18" s="52"/>
      <c r="JEA18" s="52"/>
      <c r="JEB18" s="52"/>
      <c r="JEC18" s="52"/>
      <c r="JED18" s="52"/>
      <c r="JEE18" s="52"/>
      <c r="JEF18" s="52"/>
      <c r="JEG18" s="52"/>
      <c r="JEH18" s="52"/>
      <c r="JEI18" s="52"/>
      <c r="JEJ18" s="52"/>
      <c r="JEK18" s="52"/>
      <c r="JEL18" s="52"/>
      <c r="JEM18" s="52"/>
      <c r="JEN18" s="52"/>
      <c r="JEO18" s="52"/>
      <c r="JEP18" s="52"/>
      <c r="JEQ18" s="52"/>
      <c r="JER18" s="52"/>
      <c r="JES18" s="52"/>
      <c r="JET18" s="52"/>
      <c r="JEU18" s="52"/>
      <c r="JEV18" s="52"/>
      <c r="JEW18" s="52"/>
      <c r="JEX18" s="52"/>
      <c r="JEY18" s="52"/>
      <c r="JEZ18" s="52"/>
      <c r="JFA18" s="52"/>
      <c r="JFB18" s="52"/>
      <c r="JFC18" s="52"/>
      <c r="JFD18" s="52"/>
      <c r="JFE18" s="52"/>
      <c r="JFF18" s="52"/>
      <c r="JFG18" s="52"/>
      <c r="JFH18" s="52"/>
      <c r="JFI18" s="52"/>
      <c r="JFJ18" s="52"/>
      <c r="JFK18" s="52"/>
      <c r="JFL18" s="52"/>
      <c r="JFM18" s="52"/>
      <c r="JFN18" s="52"/>
      <c r="JFO18" s="52"/>
      <c r="JFP18" s="52"/>
      <c r="JFQ18" s="52"/>
      <c r="JFR18" s="52"/>
      <c r="JFS18" s="52"/>
      <c r="JFT18" s="52"/>
      <c r="JFU18" s="52"/>
      <c r="JFV18" s="52"/>
      <c r="JFW18" s="52"/>
      <c r="JFX18" s="52"/>
      <c r="JFY18" s="52"/>
      <c r="JFZ18" s="52"/>
      <c r="JGA18" s="52"/>
      <c r="JGB18" s="52"/>
      <c r="JGC18" s="52"/>
      <c r="JGD18" s="52"/>
      <c r="JGE18" s="52"/>
      <c r="JGF18" s="52"/>
      <c r="JGG18" s="52"/>
      <c r="JGH18" s="52"/>
      <c r="JGI18" s="52"/>
      <c r="JGJ18" s="52"/>
      <c r="JGK18" s="52"/>
      <c r="JGL18" s="52"/>
      <c r="JGM18" s="52"/>
      <c r="JGN18" s="52"/>
      <c r="JGO18" s="52"/>
      <c r="JGP18" s="52"/>
      <c r="JGQ18" s="52"/>
      <c r="JGR18" s="52"/>
      <c r="JGS18" s="52"/>
      <c r="JGT18" s="52"/>
      <c r="JGU18" s="52"/>
      <c r="JGV18" s="52"/>
      <c r="JGW18" s="52"/>
      <c r="JGX18" s="52"/>
      <c r="JGY18" s="52"/>
      <c r="JGZ18" s="52"/>
      <c r="JHA18" s="52"/>
      <c r="JHB18" s="52"/>
      <c r="JHC18" s="52"/>
      <c r="JHD18" s="52"/>
      <c r="JHE18" s="52"/>
      <c r="JHF18" s="52"/>
      <c r="JHG18" s="52"/>
      <c r="JHH18" s="52"/>
      <c r="JHI18" s="52"/>
      <c r="JHJ18" s="52"/>
      <c r="JHK18" s="52"/>
      <c r="JHL18" s="52"/>
      <c r="JHM18" s="52"/>
      <c r="JHN18" s="52"/>
      <c r="JHO18" s="52"/>
      <c r="JHP18" s="52"/>
      <c r="JHQ18" s="52"/>
      <c r="JHR18" s="52"/>
      <c r="JHS18" s="52"/>
      <c r="JHT18" s="52"/>
      <c r="JHU18" s="52"/>
      <c r="JHV18" s="52"/>
      <c r="JHW18" s="52"/>
      <c r="JHX18" s="52"/>
      <c r="JHY18" s="52"/>
      <c r="JHZ18" s="52"/>
      <c r="JIA18" s="52"/>
      <c r="JIB18" s="52"/>
      <c r="JIC18" s="52"/>
      <c r="JID18" s="52"/>
      <c r="JIE18" s="52"/>
      <c r="JIF18" s="52"/>
      <c r="JIG18" s="52"/>
      <c r="JIH18" s="52"/>
      <c r="JII18" s="52"/>
      <c r="JIJ18" s="52"/>
      <c r="JIK18" s="52"/>
      <c r="JIL18" s="52"/>
      <c r="JIM18" s="52"/>
      <c r="JIN18" s="52"/>
      <c r="JIO18" s="52"/>
      <c r="JIP18" s="52"/>
      <c r="JIQ18" s="52"/>
      <c r="JIR18" s="52"/>
      <c r="JIS18" s="52"/>
      <c r="JIT18" s="52"/>
      <c r="JIU18" s="52"/>
      <c r="JIV18" s="52"/>
      <c r="JIW18" s="52"/>
      <c r="JIX18" s="52"/>
      <c r="JIY18" s="52"/>
      <c r="JIZ18" s="52"/>
      <c r="JJA18" s="52"/>
      <c r="JJB18" s="52"/>
      <c r="JJC18" s="52"/>
      <c r="JJD18" s="52"/>
      <c r="JJE18" s="52"/>
      <c r="JJF18" s="52"/>
      <c r="JJG18" s="52"/>
      <c r="JJH18" s="52"/>
      <c r="JJI18" s="52"/>
      <c r="JJJ18" s="52"/>
      <c r="JJK18" s="52"/>
      <c r="JJL18" s="52"/>
      <c r="JJM18" s="52"/>
      <c r="JJN18" s="52"/>
      <c r="JJO18" s="52"/>
      <c r="JJP18" s="52"/>
      <c r="JJQ18" s="52"/>
      <c r="JJR18" s="52"/>
      <c r="JJS18" s="52"/>
      <c r="JJT18" s="52"/>
      <c r="JJU18" s="52"/>
      <c r="JJV18" s="52"/>
      <c r="JJW18" s="52"/>
      <c r="JJX18" s="52"/>
      <c r="JJY18" s="52"/>
      <c r="JJZ18" s="52"/>
      <c r="JKA18" s="52"/>
      <c r="JKB18" s="52"/>
      <c r="JKC18" s="52"/>
      <c r="JKD18" s="52"/>
      <c r="JKE18" s="52"/>
      <c r="JKF18" s="52"/>
      <c r="JKG18" s="52"/>
      <c r="JKH18" s="52"/>
      <c r="JKI18" s="52"/>
      <c r="JKJ18" s="52"/>
      <c r="JKK18" s="52"/>
      <c r="JKL18" s="52"/>
      <c r="JKM18" s="52"/>
      <c r="JKN18" s="52"/>
      <c r="JKO18" s="52"/>
      <c r="JKP18" s="52"/>
      <c r="JKQ18" s="52"/>
      <c r="JKR18" s="52"/>
      <c r="JKS18" s="52"/>
      <c r="JKT18" s="52"/>
      <c r="JKU18" s="52"/>
      <c r="JKV18" s="52"/>
      <c r="JKW18" s="52"/>
      <c r="JKX18" s="52"/>
      <c r="JKY18" s="52"/>
      <c r="JKZ18" s="52"/>
      <c r="JLA18" s="52"/>
      <c r="JLB18" s="52"/>
      <c r="JLC18" s="52"/>
      <c r="JLD18" s="52"/>
      <c r="JLE18" s="52"/>
      <c r="JLF18" s="52"/>
      <c r="JLG18" s="52"/>
      <c r="JLH18" s="52"/>
      <c r="JLI18" s="52"/>
      <c r="JLJ18" s="52"/>
      <c r="JLK18" s="52"/>
      <c r="JLL18" s="52"/>
      <c r="JLM18" s="52"/>
      <c r="JLN18" s="52"/>
      <c r="JLO18" s="52"/>
      <c r="JLP18" s="52"/>
      <c r="JLQ18" s="52"/>
      <c r="JLR18" s="52"/>
      <c r="JLS18" s="52"/>
      <c r="JLT18" s="52"/>
      <c r="JLU18" s="52"/>
      <c r="JLV18" s="52"/>
      <c r="JLW18" s="52"/>
      <c r="JLX18" s="52"/>
      <c r="JLY18" s="52"/>
      <c r="JLZ18" s="52"/>
      <c r="JMA18" s="52"/>
      <c r="JMB18" s="52"/>
      <c r="JMC18" s="52"/>
      <c r="JMD18" s="52"/>
      <c r="JME18" s="52"/>
      <c r="JMF18" s="52"/>
      <c r="JMG18" s="52"/>
      <c r="JMH18" s="52"/>
      <c r="JMI18" s="52"/>
      <c r="JMJ18" s="52"/>
      <c r="JMK18" s="52"/>
      <c r="JML18" s="52"/>
      <c r="JMM18" s="52"/>
      <c r="JMN18" s="52"/>
      <c r="JMO18" s="52"/>
      <c r="JMP18" s="52"/>
      <c r="JMQ18" s="52"/>
      <c r="JMR18" s="52"/>
      <c r="JMS18" s="52"/>
      <c r="JMT18" s="52"/>
      <c r="JMU18" s="52"/>
      <c r="JMV18" s="52"/>
      <c r="JMW18" s="52"/>
      <c r="JMX18" s="52"/>
      <c r="JMY18" s="52"/>
      <c r="JMZ18" s="52"/>
      <c r="JNA18" s="52"/>
      <c r="JNB18" s="52"/>
      <c r="JNC18" s="52"/>
      <c r="JND18" s="52"/>
      <c r="JNE18" s="52"/>
      <c r="JNF18" s="52"/>
      <c r="JNG18" s="52"/>
      <c r="JNH18" s="52"/>
      <c r="JNI18" s="52"/>
      <c r="JNJ18" s="52"/>
      <c r="JNK18" s="52"/>
      <c r="JNL18" s="52"/>
      <c r="JNM18" s="52"/>
      <c r="JNN18" s="52"/>
      <c r="JNO18" s="52"/>
      <c r="JNP18" s="52"/>
      <c r="JNQ18" s="52"/>
      <c r="JNR18" s="52"/>
      <c r="JNS18" s="52"/>
      <c r="JNT18" s="52"/>
      <c r="JNU18" s="52"/>
      <c r="JNV18" s="52"/>
      <c r="JNW18" s="52"/>
      <c r="JNX18" s="52"/>
      <c r="JNY18" s="52"/>
      <c r="JNZ18" s="52"/>
      <c r="JOA18" s="52"/>
      <c r="JOB18" s="52"/>
      <c r="JOC18" s="52"/>
      <c r="JOD18" s="52"/>
      <c r="JOE18" s="52"/>
      <c r="JOF18" s="52"/>
      <c r="JOG18" s="52"/>
      <c r="JOH18" s="52"/>
      <c r="JOI18" s="52"/>
      <c r="JOJ18" s="52"/>
      <c r="JOK18" s="52"/>
      <c r="JOL18" s="52"/>
      <c r="JOM18" s="52"/>
      <c r="JON18" s="52"/>
      <c r="JOO18" s="52"/>
      <c r="JOP18" s="52"/>
      <c r="JOQ18" s="52"/>
      <c r="JOR18" s="52"/>
      <c r="JOS18" s="52"/>
      <c r="JOT18" s="52"/>
      <c r="JOU18" s="52"/>
      <c r="JOV18" s="52"/>
      <c r="JOW18" s="52"/>
      <c r="JOX18" s="52"/>
      <c r="JOY18" s="52"/>
      <c r="JOZ18" s="52"/>
      <c r="JPA18" s="52"/>
      <c r="JPB18" s="52"/>
      <c r="JPC18" s="52"/>
      <c r="JPD18" s="52"/>
      <c r="JPE18" s="52"/>
      <c r="JPF18" s="52"/>
      <c r="JPG18" s="52"/>
      <c r="JPH18" s="52"/>
      <c r="JPI18" s="52"/>
      <c r="JPJ18" s="52"/>
      <c r="JPK18" s="52"/>
      <c r="JPL18" s="52"/>
      <c r="JPM18" s="52"/>
      <c r="JPN18" s="52"/>
      <c r="JPO18" s="52"/>
      <c r="JPP18" s="52"/>
      <c r="JPQ18" s="52"/>
      <c r="JPR18" s="52"/>
      <c r="JPS18" s="52"/>
      <c r="JPT18" s="52"/>
      <c r="JPU18" s="52"/>
      <c r="JPV18" s="52"/>
      <c r="JPW18" s="52"/>
      <c r="JPX18" s="52"/>
      <c r="JPY18" s="52"/>
      <c r="JPZ18" s="52"/>
      <c r="JQA18" s="52"/>
      <c r="JQB18" s="52"/>
      <c r="JQC18" s="52"/>
      <c r="JQD18" s="52"/>
      <c r="JQE18" s="52"/>
      <c r="JQF18" s="52"/>
      <c r="JQG18" s="52"/>
      <c r="JQH18" s="52"/>
      <c r="JQI18" s="52"/>
      <c r="JQJ18" s="52"/>
      <c r="JQK18" s="52"/>
      <c r="JQL18" s="52"/>
      <c r="JQM18" s="52"/>
      <c r="JQN18" s="52"/>
      <c r="JQO18" s="52"/>
      <c r="JQP18" s="52"/>
      <c r="JQQ18" s="52"/>
      <c r="JQR18" s="52"/>
      <c r="JQS18" s="52"/>
      <c r="JQT18" s="52"/>
      <c r="JQU18" s="52"/>
      <c r="JQV18" s="52"/>
      <c r="JQW18" s="52"/>
      <c r="JQX18" s="52"/>
      <c r="JQY18" s="52"/>
      <c r="JQZ18" s="52"/>
      <c r="JRA18" s="52"/>
      <c r="JRB18" s="52"/>
      <c r="JRC18" s="52"/>
      <c r="JRD18" s="52"/>
      <c r="JRE18" s="52"/>
      <c r="JRF18" s="52"/>
      <c r="JRG18" s="52"/>
      <c r="JRH18" s="52"/>
      <c r="JRI18" s="52"/>
      <c r="JRJ18" s="52"/>
      <c r="JRK18" s="52"/>
      <c r="JRL18" s="52"/>
      <c r="JRM18" s="52"/>
      <c r="JRN18" s="52"/>
      <c r="JRO18" s="52"/>
      <c r="JRP18" s="52"/>
      <c r="JRQ18" s="52"/>
      <c r="JRR18" s="52"/>
      <c r="JRS18" s="52"/>
      <c r="JRT18" s="52"/>
      <c r="JRU18" s="52"/>
      <c r="JRV18" s="52"/>
      <c r="JRW18" s="52"/>
      <c r="JRX18" s="52"/>
      <c r="JRY18" s="52"/>
      <c r="JRZ18" s="52"/>
      <c r="JSA18" s="52"/>
      <c r="JSB18" s="52"/>
      <c r="JSC18" s="52"/>
      <c r="JSD18" s="52"/>
      <c r="JSE18" s="52"/>
      <c r="JSF18" s="52"/>
      <c r="JSG18" s="52"/>
      <c r="JSH18" s="52"/>
      <c r="JSI18" s="52"/>
      <c r="JSJ18" s="52"/>
      <c r="JSK18" s="52"/>
      <c r="JSL18" s="52"/>
      <c r="JSM18" s="52"/>
      <c r="JSN18" s="52"/>
      <c r="JSO18" s="52"/>
      <c r="JSP18" s="52"/>
      <c r="JSQ18" s="52"/>
      <c r="JSR18" s="52"/>
      <c r="JSS18" s="52"/>
      <c r="JST18" s="52"/>
      <c r="JSU18" s="52"/>
      <c r="JSV18" s="52"/>
      <c r="JSW18" s="52"/>
      <c r="JSX18" s="52"/>
      <c r="JSY18" s="52"/>
      <c r="JSZ18" s="52"/>
      <c r="JTA18" s="52"/>
      <c r="JTB18" s="52"/>
      <c r="JTC18" s="52"/>
      <c r="JTD18" s="52"/>
      <c r="JTE18" s="52"/>
      <c r="JTF18" s="52"/>
      <c r="JTG18" s="52"/>
      <c r="JTH18" s="52"/>
      <c r="JTI18" s="52"/>
      <c r="JTJ18" s="52"/>
      <c r="JTK18" s="52"/>
      <c r="JTL18" s="52"/>
      <c r="JTM18" s="52"/>
      <c r="JTN18" s="52"/>
      <c r="JTO18" s="52"/>
      <c r="JTP18" s="52"/>
      <c r="JTQ18" s="52"/>
      <c r="JTR18" s="52"/>
      <c r="JTS18" s="52"/>
      <c r="JTT18" s="52"/>
      <c r="JTU18" s="52"/>
      <c r="JTV18" s="52"/>
      <c r="JTW18" s="52"/>
      <c r="JTX18" s="52"/>
      <c r="JTY18" s="52"/>
      <c r="JTZ18" s="52"/>
      <c r="JUA18" s="52"/>
      <c r="JUB18" s="52"/>
      <c r="JUC18" s="52"/>
      <c r="JUD18" s="52"/>
      <c r="JUE18" s="52"/>
      <c r="JUF18" s="52"/>
      <c r="JUG18" s="52"/>
      <c r="JUH18" s="52"/>
      <c r="JUI18" s="52"/>
      <c r="JUJ18" s="52"/>
      <c r="JUK18" s="52"/>
      <c r="JUL18" s="52"/>
      <c r="JUM18" s="52"/>
      <c r="JUN18" s="52"/>
      <c r="JUO18" s="52"/>
      <c r="JUP18" s="52"/>
      <c r="JUQ18" s="52"/>
      <c r="JUR18" s="52"/>
      <c r="JUS18" s="52"/>
      <c r="JUT18" s="52"/>
      <c r="JUU18" s="52"/>
      <c r="JUV18" s="52"/>
      <c r="JUW18" s="52"/>
      <c r="JUX18" s="52"/>
      <c r="JUY18" s="52"/>
      <c r="JUZ18" s="52"/>
      <c r="JVA18" s="52"/>
      <c r="JVB18" s="52"/>
      <c r="JVC18" s="52"/>
      <c r="JVD18" s="52"/>
      <c r="JVE18" s="52"/>
      <c r="JVF18" s="52"/>
      <c r="JVG18" s="52"/>
      <c r="JVH18" s="52"/>
      <c r="JVI18" s="52"/>
      <c r="JVJ18" s="52"/>
      <c r="JVK18" s="52"/>
      <c r="JVL18" s="52"/>
      <c r="JVM18" s="52"/>
      <c r="JVN18" s="52"/>
      <c r="JVO18" s="52"/>
      <c r="JVP18" s="52"/>
      <c r="JVQ18" s="52"/>
      <c r="JVR18" s="52"/>
      <c r="JVS18" s="52"/>
      <c r="JVT18" s="52"/>
      <c r="JVU18" s="52"/>
      <c r="JVV18" s="52"/>
      <c r="JVW18" s="52"/>
      <c r="JVX18" s="52"/>
      <c r="JVY18" s="52"/>
      <c r="JVZ18" s="52"/>
      <c r="JWA18" s="52"/>
      <c r="JWB18" s="52"/>
      <c r="JWC18" s="52"/>
      <c r="JWD18" s="52"/>
      <c r="JWE18" s="52"/>
      <c r="JWF18" s="52"/>
      <c r="JWG18" s="52"/>
      <c r="JWH18" s="52"/>
      <c r="JWI18" s="52"/>
      <c r="JWJ18" s="52"/>
      <c r="JWK18" s="52"/>
      <c r="JWL18" s="52"/>
      <c r="JWM18" s="52"/>
      <c r="JWN18" s="52"/>
      <c r="JWO18" s="52"/>
      <c r="JWP18" s="52"/>
      <c r="JWQ18" s="52"/>
      <c r="JWR18" s="52"/>
      <c r="JWS18" s="52"/>
      <c r="JWT18" s="52"/>
      <c r="JWU18" s="52"/>
      <c r="JWV18" s="52"/>
      <c r="JWW18" s="52"/>
      <c r="JWX18" s="52"/>
      <c r="JWY18" s="52"/>
      <c r="JWZ18" s="52"/>
      <c r="JXA18" s="52"/>
      <c r="JXB18" s="52"/>
      <c r="JXC18" s="52"/>
      <c r="JXD18" s="52"/>
      <c r="JXE18" s="52"/>
      <c r="JXF18" s="52"/>
      <c r="JXG18" s="52"/>
      <c r="JXH18" s="52"/>
      <c r="JXI18" s="52"/>
      <c r="JXJ18" s="52"/>
      <c r="JXK18" s="52"/>
      <c r="JXL18" s="52"/>
      <c r="JXM18" s="52"/>
      <c r="JXN18" s="52"/>
      <c r="JXO18" s="52"/>
      <c r="JXP18" s="52"/>
      <c r="JXQ18" s="52"/>
      <c r="JXR18" s="52"/>
      <c r="JXS18" s="52"/>
      <c r="JXT18" s="52"/>
      <c r="JXU18" s="52"/>
      <c r="JXV18" s="52"/>
      <c r="JXW18" s="52"/>
      <c r="JXX18" s="52"/>
      <c r="JXY18" s="52"/>
      <c r="JXZ18" s="52"/>
      <c r="JYA18" s="52"/>
      <c r="JYB18" s="52"/>
      <c r="JYC18" s="52"/>
      <c r="JYD18" s="52"/>
      <c r="JYE18" s="52"/>
      <c r="JYF18" s="52"/>
      <c r="JYG18" s="52"/>
      <c r="JYH18" s="52"/>
      <c r="JYI18" s="52"/>
      <c r="JYJ18" s="52"/>
      <c r="JYK18" s="52"/>
      <c r="JYL18" s="52"/>
      <c r="JYM18" s="52"/>
      <c r="JYN18" s="52"/>
      <c r="JYO18" s="52"/>
      <c r="JYP18" s="52"/>
      <c r="JYQ18" s="52"/>
      <c r="JYR18" s="52"/>
      <c r="JYS18" s="52"/>
      <c r="JYT18" s="52"/>
      <c r="JYU18" s="52"/>
      <c r="JYV18" s="52"/>
      <c r="JYW18" s="52"/>
      <c r="JYX18" s="52"/>
      <c r="JYY18" s="52"/>
      <c r="JYZ18" s="52"/>
      <c r="JZA18" s="52"/>
      <c r="JZB18" s="52"/>
      <c r="JZC18" s="52"/>
      <c r="JZD18" s="52"/>
      <c r="JZE18" s="52"/>
      <c r="JZF18" s="52"/>
      <c r="JZG18" s="52"/>
      <c r="JZH18" s="52"/>
      <c r="JZI18" s="52"/>
      <c r="JZJ18" s="52"/>
      <c r="JZK18" s="52"/>
      <c r="JZL18" s="52"/>
      <c r="JZM18" s="52"/>
      <c r="JZN18" s="52"/>
      <c r="JZO18" s="52"/>
      <c r="JZP18" s="52"/>
      <c r="JZQ18" s="52"/>
      <c r="JZR18" s="52"/>
      <c r="JZS18" s="52"/>
      <c r="JZT18" s="52"/>
      <c r="JZU18" s="52"/>
      <c r="JZV18" s="52"/>
      <c r="JZW18" s="52"/>
      <c r="JZX18" s="52"/>
      <c r="JZY18" s="52"/>
      <c r="JZZ18" s="52"/>
      <c r="KAA18" s="52"/>
      <c r="KAB18" s="52"/>
      <c r="KAC18" s="52"/>
      <c r="KAD18" s="52"/>
      <c r="KAE18" s="52"/>
      <c r="KAF18" s="52"/>
      <c r="KAG18" s="52"/>
      <c r="KAH18" s="52"/>
      <c r="KAI18" s="52"/>
      <c r="KAJ18" s="52"/>
      <c r="KAK18" s="52"/>
      <c r="KAL18" s="52"/>
      <c r="KAM18" s="52"/>
      <c r="KAN18" s="52"/>
      <c r="KAO18" s="52"/>
      <c r="KAP18" s="52"/>
      <c r="KAQ18" s="52"/>
      <c r="KAR18" s="52"/>
      <c r="KAS18" s="52"/>
      <c r="KAT18" s="52"/>
      <c r="KAU18" s="52"/>
      <c r="KAV18" s="52"/>
      <c r="KAW18" s="52"/>
      <c r="KAX18" s="52"/>
      <c r="KAY18" s="52"/>
      <c r="KAZ18" s="52"/>
      <c r="KBA18" s="52"/>
      <c r="KBB18" s="52"/>
      <c r="KBC18" s="52"/>
      <c r="KBD18" s="52"/>
      <c r="KBE18" s="52"/>
      <c r="KBF18" s="52"/>
      <c r="KBG18" s="52"/>
      <c r="KBH18" s="52"/>
      <c r="KBI18" s="52"/>
      <c r="KBJ18" s="52"/>
      <c r="KBK18" s="52"/>
      <c r="KBL18" s="52"/>
      <c r="KBM18" s="52"/>
      <c r="KBN18" s="52"/>
      <c r="KBO18" s="52"/>
      <c r="KBP18" s="52"/>
      <c r="KBQ18" s="52"/>
      <c r="KBR18" s="52"/>
      <c r="KBS18" s="52"/>
      <c r="KBT18" s="52"/>
      <c r="KBU18" s="52"/>
      <c r="KBV18" s="52"/>
      <c r="KBW18" s="52"/>
      <c r="KBX18" s="52"/>
      <c r="KBY18" s="52"/>
      <c r="KBZ18" s="52"/>
      <c r="KCA18" s="52"/>
      <c r="KCB18" s="52"/>
      <c r="KCC18" s="52"/>
      <c r="KCD18" s="52"/>
      <c r="KCE18" s="52"/>
      <c r="KCF18" s="52"/>
      <c r="KCG18" s="52"/>
      <c r="KCH18" s="52"/>
      <c r="KCI18" s="52"/>
      <c r="KCJ18" s="52"/>
      <c r="KCK18" s="52"/>
      <c r="KCL18" s="52"/>
      <c r="KCM18" s="52"/>
      <c r="KCN18" s="52"/>
      <c r="KCO18" s="52"/>
      <c r="KCP18" s="52"/>
      <c r="KCQ18" s="52"/>
      <c r="KCR18" s="52"/>
      <c r="KCS18" s="52"/>
      <c r="KCT18" s="52"/>
      <c r="KCU18" s="52"/>
      <c r="KCV18" s="52"/>
      <c r="KCW18" s="52"/>
      <c r="KCX18" s="52"/>
      <c r="KCY18" s="52"/>
      <c r="KCZ18" s="52"/>
      <c r="KDA18" s="52"/>
      <c r="KDB18" s="52"/>
      <c r="KDC18" s="52"/>
      <c r="KDD18" s="52"/>
      <c r="KDE18" s="52"/>
      <c r="KDF18" s="52"/>
      <c r="KDG18" s="52"/>
      <c r="KDH18" s="52"/>
      <c r="KDI18" s="52"/>
      <c r="KDJ18" s="52"/>
      <c r="KDK18" s="52"/>
      <c r="KDL18" s="52"/>
      <c r="KDM18" s="52"/>
      <c r="KDN18" s="52"/>
      <c r="KDO18" s="52"/>
      <c r="KDP18" s="52"/>
      <c r="KDQ18" s="52"/>
      <c r="KDR18" s="52"/>
      <c r="KDS18" s="52"/>
      <c r="KDT18" s="52"/>
      <c r="KDU18" s="52"/>
      <c r="KDV18" s="52"/>
      <c r="KDW18" s="52"/>
      <c r="KDX18" s="52"/>
      <c r="KDY18" s="52"/>
      <c r="KDZ18" s="52"/>
      <c r="KEA18" s="52"/>
      <c r="KEB18" s="52"/>
      <c r="KEC18" s="52"/>
      <c r="KED18" s="52"/>
      <c r="KEE18" s="52"/>
      <c r="KEF18" s="52"/>
      <c r="KEG18" s="52"/>
      <c r="KEH18" s="52"/>
      <c r="KEI18" s="52"/>
      <c r="KEJ18" s="52"/>
      <c r="KEK18" s="52"/>
      <c r="KEL18" s="52"/>
      <c r="KEM18" s="52"/>
      <c r="KEN18" s="52"/>
      <c r="KEO18" s="52"/>
      <c r="KEP18" s="52"/>
      <c r="KEQ18" s="52"/>
      <c r="KER18" s="52"/>
      <c r="KES18" s="52"/>
      <c r="KET18" s="52"/>
      <c r="KEU18" s="52"/>
      <c r="KEV18" s="52"/>
      <c r="KEW18" s="52"/>
      <c r="KEX18" s="52"/>
      <c r="KEY18" s="52"/>
      <c r="KEZ18" s="52"/>
      <c r="KFA18" s="52"/>
      <c r="KFB18" s="52"/>
      <c r="KFC18" s="52"/>
      <c r="KFD18" s="52"/>
      <c r="KFE18" s="52"/>
      <c r="KFF18" s="52"/>
      <c r="KFG18" s="52"/>
      <c r="KFH18" s="52"/>
      <c r="KFI18" s="52"/>
      <c r="KFJ18" s="52"/>
      <c r="KFK18" s="52"/>
      <c r="KFL18" s="52"/>
      <c r="KFM18" s="52"/>
      <c r="KFN18" s="52"/>
      <c r="KFO18" s="52"/>
      <c r="KFP18" s="52"/>
      <c r="KFQ18" s="52"/>
      <c r="KFR18" s="52"/>
      <c r="KFS18" s="52"/>
      <c r="KFT18" s="52"/>
      <c r="KFU18" s="52"/>
      <c r="KFV18" s="52"/>
      <c r="KFW18" s="52"/>
      <c r="KFX18" s="52"/>
      <c r="KFY18" s="52"/>
      <c r="KFZ18" s="52"/>
      <c r="KGA18" s="52"/>
      <c r="KGB18" s="52"/>
      <c r="KGC18" s="52"/>
      <c r="KGD18" s="52"/>
      <c r="KGE18" s="52"/>
      <c r="KGF18" s="52"/>
      <c r="KGG18" s="52"/>
      <c r="KGH18" s="52"/>
      <c r="KGI18" s="52"/>
      <c r="KGJ18" s="52"/>
      <c r="KGK18" s="52"/>
      <c r="KGL18" s="52"/>
      <c r="KGM18" s="52"/>
      <c r="KGN18" s="52"/>
      <c r="KGO18" s="52"/>
      <c r="KGP18" s="52"/>
      <c r="KGQ18" s="52"/>
      <c r="KGR18" s="52"/>
      <c r="KGS18" s="52"/>
      <c r="KGT18" s="52"/>
      <c r="KGU18" s="52"/>
      <c r="KGV18" s="52"/>
      <c r="KGW18" s="52"/>
      <c r="KGX18" s="52"/>
      <c r="KGY18" s="52"/>
      <c r="KGZ18" s="52"/>
      <c r="KHA18" s="52"/>
      <c r="KHB18" s="52"/>
      <c r="KHC18" s="52"/>
      <c r="KHD18" s="52"/>
      <c r="KHE18" s="52"/>
      <c r="KHF18" s="52"/>
      <c r="KHG18" s="52"/>
      <c r="KHH18" s="52"/>
      <c r="KHI18" s="52"/>
      <c r="KHJ18" s="52"/>
      <c r="KHK18" s="52"/>
      <c r="KHL18" s="52"/>
      <c r="KHM18" s="52"/>
      <c r="KHN18" s="52"/>
      <c r="KHO18" s="52"/>
      <c r="KHP18" s="52"/>
      <c r="KHQ18" s="52"/>
      <c r="KHR18" s="52"/>
      <c r="KHS18" s="52"/>
      <c r="KHT18" s="52"/>
      <c r="KHU18" s="52"/>
      <c r="KHV18" s="52"/>
      <c r="KHW18" s="52"/>
      <c r="KHX18" s="52"/>
      <c r="KHY18" s="52"/>
      <c r="KHZ18" s="52"/>
      <c r="KIA18" s="52"/>
      <c r="KIB18" s="52"/>
      <c r="KIC18" s="52"/>
      <c r="KID18" s="52"/>
      <c r="KIE18" s="52"/>
      <c r="KIF18" s="52"/>
      <c r="KIG18" s="52"/>
      <c r="KIH18" s="52"/>
      <c r="KII18" s="52"/>
      <c r="KIJ18" s="52"/>
      <c r="KIK18" s="52"/>
      <c r="KIL18" s="52"/>
      <c r="KIM18" s="52"/>
      <c r="KIN18" s="52"/>
      <c r="KIO18" s="52"/>
      <c r="KIP18" s="52"/>
      <c r="KIQ18" s="52"/>
      <c r="KIR18" s="52"/>
      <c r="KIS18" s="52"/>
      <c r="KIT18" s="52"/>
      <c r="KIU18" s="52"/>
      <c r="KIV18" s="52"/>
      <c r="KIW18" s="52"/>
      <c r="KIX18" s="52"/>
      <c r="KIY18" s="52"/>
      <c r="KIZ18" s="52"/>
      <c r="KJA18" s="52"/>
      <c r="KJB18" s="52"/>
      <c r="KJC18" s="52"/>
      <c r="KJD18" s="52"/>
      <c r="KJE18" s="52"/>
      <c r="KJF18" s="52"/>
      <c r="KJG18" s="52"/>
      <c r="KJH18" s="52"/>
      <c r="KJI18" s="52"/>
      <c r="KJJ18" s="52"/>
      <c r="KJK18" s="52"/>
      <c r="KJL18" s="52"/>
      <c r="KJM18" s="52"/>
      <c r="KJN18" s="52"/>
      <c r="KJO18" s="52"/>
      <c r="KJP18" s="52"/>
      <c r="KJQ18" s="52"/>
      <c r="KJR18" s="52"/>
      <c r="KJS18" s="52"/>
      <c r="KJT18" s="52"/>
      <c r="KJU18" s="52"/>
      <c r="KJV18" s="52"/>
      <c r="KJW18" s="52"/>
      <c r="KJX18" s="52"/>
      <c r="KJY18" s="52"/>
      <c r="KJZ18" s="52"/>
      <c r="KKA18" s="52"/>
      <c r="KKB18" s="52"/>
      <c r="KKC18" s="52"/>
      <c r="KKD18" s="52"/>
      <c r="KKE18" s="52"/>
      <c r="KKF18" s="52"/>
      <c r="KKG18" s="52"/>
      <c r="KKH18" s="52"/>
      <c r="KKI18" s="52"/>
      <c r="KKJ18" s="52"/>
      <c r="KKK18" s="52"/>
      <c r="KKL18" s="52"/>
      <c r="KKM18" s="52"/>
      <c r="KKN18" s="52"/>
      <c r="KKO18" s="52"/>
      <c r="KKP18" s="52"/>
      <c r="KKQ18" s="52"/>
      <c r="KKR18" s="52"/>
      <c r="KKS18" s="52"/>
      <c r="KKT18" s="52"/>
      <c r="KKU18" s="52"/>
      <c r="KKV18" s="52"/>
      <c r="KKW18" s="52"/>
      <c r="KKX18" s="52"/>
      <c r="KKY18" s="52"/>
      <c r="KKZ18" s="52"/>
      <c r="KLA18" s="52"/>
      <c r="KLB18" s="52"/>
      <c r="KLC18" s="52"/>
      <c r="KLD18" s="52"/>
      <c r="KLE18" s="52"/>
      <c r="KLF18" s="52"/>
      <c r="KLG18" s="52"/>
      <c r="KLH18" s="52"/>
      <c r="KLI18" s="52"/>
      <c r="KLJ18" s="52"/>
      <c r="KLK18" s="52"/>
      <c r="KLL18" s="52"/>
      <c r="KLM18" s="52"/>
      <c r="KLN18" s="52"/>
      <c r="KLO18" s="52"/>
      <c r="KLP18" s="52"/>
      <c r="KLQ18" s="52"/>
      <c r="KLR18" s="52"/>
      <c r="KLS18" s="52"/>
      <c r="KLT18" s="52"/>
      <c r="KLU18" s="52"/>
      <c r="KLV18" s="52"/>
      <c r="KLW18" s="52"/>
      <c r="KLX18" s="52"/>
      <c r="KLY18" s="52"/>
      <c r="KLZ18" s="52"/>
      <c r="KMA18" s="52"/>
      <c r="KMB18" s="52"/>
      <c r="KMC18" s="52"/>
      <c r="KMD18" s="52"/>
      <c r="KME18" s="52"/>
      <c r="KMF18" s="52"/>
      <c r="KMG18" s="52"/>
      <c r="KMH18" s="52"/>
      <c r="KMI18" s="52"/>
      <c r="KMJ18" s="52"/>
      <c r="KMK18" s="52"/>
      <c r="KML18" s="52"/>
      <c r="KMM18" s="52"/>
      <c r="KMN18" s="52"/>
      <c r="KMO18" s="52"/>
      <c r="KMP18" s="52"/>
      <c r="KMQ18" s="52"/>
      <c r="KMR18" s="52"/>
      <c r="KMS18" s="52"/>
      <c r="KMT18" s="52"/>
      <c r="KMU18" s="52"/>
      <c r="KMV18" s="52"/>
      <c r="KMW18" s="52"/>
      <c r="KMX18" s="52"/>
      <c r="KMY18" s="52"/>
      <c r="KMZ18" s="52"/>
      <c r="KNA18" s="52"/>
      <c r="KNB18" s="52"/>
      <c r="KNC18" s="52"/>
      <c r="KND18" s="52"/>
      <c r="KNE18" s="52"/>
      <c r="KNF18" s="52"/>
      <c r="KNG18" s="52"/>
      <c r="KNH18" s="52"/>
      <c r="KNI18" s="52"/>
      <c r="KNJ18" s="52"/>
      <c r="KNK18" s="52"/>
      <c r="KNL18" s="52"/>
      <c r="KNM18" s="52"/>
      <c r="KNN18" s="52"/>
      <c r="KNO18" s="52"/>
      <c r="KNP18" s="52"/>
      <c r="KNQ18" s="52"/>
      <c r="KNR18" s="52"/>
      <c r="KNS18" s="52"/>
      <c r="KNT18" s="52"/>
      <c r="KNU18" s="52"/>
      <c r="KNV18" s="52"/>
      <c r="KNW18" s="52"/>
      <c r="KNX18" s="52"/>
      <c r="KNY18" s="52"/>
      <c r="KNZ18" s="52"/>
      <c r="KOA18" s="52"/>
      <c r="KOB18" s="52"/>
      <c r="KOC18" s="52"/>
      <c r="KOD18" s="52"/>
      <c r="KOE18" s="52"/>
      <c r="KOF18" s="52"/>
      <c r="KOG18" s="52"/>
      <c r="KOH18" s="52"/>
      <c r="KOI18" s="52"/>
      <c r="KOJ18" s="52"/>
      <c r="KOK18" s="52"/>
      <c r="KOL18" s="52"/>
      <c r="KOM18" s="52"/>
      <c r="KON18" s="52"/>
      <c r="KOO18" s="52"/>
      <c r="KOP18" s="52"/>
      <c r="KOQ18" s="52"/>
      <c r="KOR18" s="52"/>
      <c r="KOS18" s="52"/>
      <c r="KOT18" s="52"/>
      <c r="KOU18" s="52"/>
      <c r="KOV18" s="52"/>
      <c r="KOW18" s="52"/>
      <c r="KOX18" s="52"/>
      <c r="KOY18" s="52"/>
      <c r="KOZ18" s="52"/>
      <c r="KPA18" s="52"/>
      <c r="KPB18" s="52"/>
      <c r="KPC18" s="52"/>
      <c r="KPD18" s="52"/>
      <c r="KPE18" s="52"/>
      <c r="KPF18" s="52"/>
      <c r="KPG18" s="52"/>
      <c r="KPH18" s="52"/>
      <c r="KPI18" s="52"/>
      <c r="KPJ18" s="52"/>
      <c r="KPK18" s="52"/>
      <c r="KPL18" s="52"/>
      <c r="KPM18" s="52"/>
      <c r="KPN18" s="52"/>
      <c r="KPO18" s="52"/>
      <c r="KPP18" s="52"/>
      <c r="KPQ18" s="52"/>
      <c r="KPR18" s="52"/>
      <c r="KPS18" s="52"/>
      <c r="KPT18" s="52"/>
      <c r="KPU18" s="52"/>
      <c r="KPV18" s="52"/>
      <c r="KPW18" s="52"/>
      <c r="KPX18" s="52"/>
      <c r="KPY18" s="52"/>
      <c r="KPZ18" s="52"/>
      <c r="KQA18" s="52"/>
      <c r="KQB18" s="52"/>
      <c r="KQC18" s="52"/>
      <c r="KQD18" s="52"/>
      <c r="KQE18" s="52"/>
      <c r="KQF18" s="52"/>
      <c r="KQG18" s="52"/>
      <c r="KQH18" s="52"/>
      <c r="KQI18" s="52"/>
      <c r="KQJ18" s="52"/>
      <c r="KQK18" s="52"/>
      <c r="KQL18" s="52"/>
      <c r="KQM18" s="52"/>
      <c r="KQN18" s="52"/>
      <c r="KQO18" s="52"/>
      <c r="KQP18" s="52"/>
      <c r="KQQ18" s="52"/>
      <c r="KQR18" s="52"/>
      <c r="KQS18" s="52"/>
      <c r="KQT18" s="52"/>
      <c r="KQU18" s="52"/>
      <c r="KQV18" s="52"/>
      <c r="KQW18" s="52"/>
      <c r="KQX18" s="52"/>
      <c r="KQY18" s="52"/>
      <c r="KQZ18" s="52"/>
      <c r="KRA18" s="52"/>
      <c r="KRB18" s="52"/>
      <c r="KRC18" s="52"/>
      <c r="KRD18" s="52"/>
      <c r="KRE18" s="52"/>
      <c r="KRF18" s="52"/>
      <c r="KRG18" s="52"/>
      <c r="KRH18" s="52"/>
      <c r="KRI18" s="52"/>
      <c r="KRJ18" s="52"/>
      <c r="KRK18" s="52"/>
      <c r="KRL18" s="52"/>
      <c r="KRM18" s="52"/>
      <c r="KRN18" s="52"/>
      <c r="KRO18" s="52"/>
      <c r="KRP18" s="52"/>
      <c r="KRQ18" s="52"/>
      <c r="KRR18" s="52"/>
      <c r="KRS18" s="52"/>
      <c r="KRT18" s="52"/>
      <c r="KRU18" s="52"/>
      <c r="KRV18" s="52"/>
      <c r="KRW18" s="52"/>
      <c r="KRX18" s="52"/>
      <c r="KRY18" s="52"/>
      <c r="KRZ18" s="52"/>
      <c r="KSA18" s="52"/>
      <c r="KSB18" s="52"/>
      <c r="KSC18" s="52"/>
      <c r="KSD18" s="52"/>
      <c r="KSE18" s="52"/>
      <c r="KSF18" s="52"/>
      <c r="KSG18" s="52"/>
      <c r="KSH18" s="52"/>
      <c r="KSI18" s="52"/>
      <c r="KSJ18" s="52"/>
      <c r="KSK18" s="52"/>
      <c r="KSL18" s="52"/>
      <c r="KSM18" s="52"/>
      <c r="KSN18" s="52"/>
      <c r="KSO18" s="52"/>
      <c r="KSP18" s="52"/>
      <c r="KSQ18" s="52"/>
      <c r="KSR18" s="52"/>
      <c r="KSS18" s="52"/>
      <c r="KST18" s="52"/>
      <c r="KSU18" s="52"/>
      <c r="KSV18" s="52"/>
      <c r="KSW18" s="52"/>
      <c r="KSX18" s="52"/>
      <c r="KSY18" s="52"/>
      <c r="KSZ18" s="52"/>
      <c r="KTA18" s="52"/>
      <c r="KTB18" s="52"/>
      <c r="KTC18" s="52"/>
      <c r="KTD18" s="52"/>
      <c r="KTE18" s="52"/>
      <c r="KTF18" s="52"/>
      <c r="KTG18" s="52"/>
      <c r="KTH18" s="52"/>
      <c r="KTI18" s="52"/>
      <c r="KTJ18" s="52"/>
      <c r="KTK18" s="52"/>
      <c r="KTL18" s="52"/>
      <c r="KTM18" s="52"/>
      <c r="KTN18" s="52"/>
      <c r="KTO18" s="52"/>
      <c r="KTP18" s="52"/>
      <c r="KTQ18" s="52"/>
      <c r="KTR18" s="52"/>
      <c r="KTS18" s="52"/>
      <c r="KTT18" s="52"/>
      <c r="KTU18" s="52"/>
      <c r="KTV18" s="52"/>
      <c r="KTW18" s="52"/>
      <c r="KTX18" s="52"/>
      <c r="KTY18" s="52"/>
      <c r="KTZ18" s="52"/>
      <c r="KUA18" s="52"/>
      <c r="KUB18" s="52"/>
      <c r="KUC18" s="52"/>
      <c r="KUD18" s="52"/>
      <c r="KUE18" s="52"/>
      <c r="KUF18" s="52"/>
      <c r="KUG18" s="52"/>
      <c r="KUH18" s="52"/>
      <c r="KUI18" s="52"/>
      <c r="KUJ18" s="52"/>
      <c r="KUK18" s="52"/>
      <c r="KUL18" s="52"/>
      <c r="KUM18" s="52"/>
      <c r="KUN18" s="52"/>
      <c r="KUO18" s="52"/>
      <c r="KUP18" s="52"/>
      <c r="KUQ18" s="52"/>
      <c r="KUR18" s="52"/>
      <c r="KUS18" s="52"/>
      <c r="KUT18" s="52"/>
      <c r="KUU18" s="52"/>
      <c r="KUV18" s="52"/>
      <c r="KUW18" s="52"/>
      <c r="KUX18" s="52"/>
      <c r="KUY18" s="52"/>
      <c r="KUZ18" s="52"/>
      <c r="KVA18" s="52"/>
      <c r="KVB18" s="52"/>
      <c r="KVC18" s="52"/>
      <c r="KVD18" s="52"/>
      <c r="KVE18" s="52"/>
      <c r="KVF18" s="52"/>
      <c r="KVG18" s="52"/>
      <c r="KVH18" s="52"/>
      <c r="KVI18" s="52"/>
      <c r="KVJ18" s="52"/>
      <c r="KVK18" s="52"/>
      <c r="KVL18" s="52"/>
      <c r="KVM18" s="52"/>
      <c r="KVN18" s="52"/>
      <c r="KVO18" s="52"/>
      <c r="KVP18" s="52"/>
      <c r="KVQ18" s="52"/>
      <c r="KVR18" s="52"/>
      <c r="KVS18" s="52"/>
      <c r="KVT18" s="52"/>
      <c r="KVU18" s="52"/>
      <c r="KVV18" s="52"/>
      <c r="KVW18" s="52"/>
      <c r="KVX18" s="52"/>
      <c r="KVY18" s="52"/>
      <c r="KVZ18" s="52"/>
      <c r="KWA18" s="52"/>
      <c r="KWB18" s="52"/>
      <c r="KWC18" s="52"/>
      <c r="KWD18" s="52"/>
      <c r="KWE18" s="52"/>
      <c r="KWF18" s="52"/>
      <c r="KWG18" s="52"/>
      <c r="KWH18" s="52"/>
      <c r="KWI18" s="52"/>
      <c r="KWJ18" s="52"/>
      <c r="KWK18" s="52"/>
      <c r="KWL18" s="52"/>
      <c r="KWM18" s="52"/>
      <c r="KWN18" s="52"/>
      <c r="KWO18" s="52"/>
      <c r="KWP18" s="52"/>
      <c r="KWQ18" s="52"/>
      <c r="KWR18" s="52"/>
      <c r="KWS18" s="52"/>
      <c r="KWT18" s="52"/>
      <c r="KWU18" s="52"/>
      <c r="KWV18" s="52"/>
      <c r="KWW18" s="52"/>
      <c r="KWX18" s="52"/>
      <c r="KWY18" s="52"/>
      <c r="KWZ18" s="52"/>
      <c r="KXA18" s="52"/>
      <c r="KXB18" s="52"/>
      <c r="KXC18" s="52"/>
      <c r="KXD18" s="52"/>
      <c r="KXE18" s="52"/>
      <c r="KXF18" s="52"/>
      <c r="KXG18" s="52"/>
      <c r="KXH18" s="52"/>
      <c r="KXI18" s="52"/>
      <c r="KXJ18" s="52"/>
      <c r="KXK18" s="52"/>
      <c r="KXL18" s="52"/>
      <c r="KXM18" s="52"/>
      <c r="KXN18" s="52"/>
      <c r="KXO18" s="52"/>
      <c r="KXP18" s="52"/>
      <c r="KXQ18" s="52"/>
      <c r="KXR18" s="52"/>
      <c r="KXS18" s="52"/>
      <c r="KXT18" s="52"/>
      <c r="KXU18" s="52"/>
      <c r="KXV18" s="52"/>
      <c r="KXW18" s="52"/>
      <c r="KXX18" s="52"/>
      <c r="KXY18" s="52"/>
      <c r="KXZ18" s="52"/>
      <c r="KYA18" s="52"/>
      <c r="KYB18" s="52"/>
      <c r="KYC18" s="52"/>
      <c r="KYD18" s="52"/>
      <c r="KYE18" s="52"/>
      <c r="KYF18" s="52"/>
      <c r="KYG18" s="52"/>
      <c r="KYH18" s="52"/>
      <c r="KYI18" s="52"/>
      <c r="KYJ18" s="52"/>
      <c r="KYK18" s="52"/>
      <c r="KYL18" s="52"/>
      <c r="KYM18" s="52"/>
      <c r="KYN18" s="52"/>
      <c r="KYO18" s="52"/>
      <c r="KYP18" s="52"/>
      <c r="KYQ18" s="52"/>
      <c r="KYR18" s="52"/>
      <c r="KYS18" s="52"/>
      <c r="KYT18" s="52"/>
      <c r="KYU18" s="52"/>
      <c r="KYV18" s="52"/>
      <c r="KYW18" s="52"/>
      <c r="KYX18" s="52"/>
      <c r="KYY18" s="52"/>
      <c r="KYZ18" s="52"/>
      <c r="KZA18" s="52"/>
      <c r="KZB18" s="52"/>
      <c r="KZC18" s="52"/>
      <c r="KZD18" s="52"/>
      <c r="KZE18" s="52"/>
      <c r="KZF18" s="52"/>
      <c r="KZG18" s="52"/>
      <c r="KZH18" s="52"/>
      <c r="KZI18" s="52"/>
      <c r="KZJ18" s="52"/>
      <c r="KZK18" s="52"/>
      <c r="KZL18" s="52"/>
      <c r="KZM18" s="52"/>
      <c r="KZN18" s="52"/>
      <c r="KZO18" s="52"/>
      <c r="KZP18" s="52"/>
      <c r="KZQ18" s="52"/>
      <c r="KZR18" s="52"/>
      <c r="KZS18" s="52"/>
      <c r="KZT18" s="52"/>
      <c r="KZU18" s="52"/>
      <c r="KZV18" s="52"/>
      <c r="KZW18" s="52"/>
      <c r="KZX18" s="52"/>
      <c r="KZY18" s="52"/>
      <c r="KZZ18" s="52"/>
      <c r="LAA18" s="52"/>
      <c r="LAB18" s="52"/>
      <c r="LAC18" s="52"/>
      <c r="LAD18" s="52"/>
      <c r="LAE18" s="52"/>
      <c r="LAF18" s="52"/>
      <c r="LAG18" s="52"/>
      <c r="LAH18" s="52"/>
      <c r="LAI18" s="52"/>
      <c r="LAJ18" s="52"/>
      <c r="LAK18" s="52"/>
      <c r="LAL18" s="52"/>
      <c r="LAM18" s="52"/>
      <c r="LAN18" s="52"/>
      <c r="LAO18" s="52"/>
      <c r="LAP18" s="52"/>
      <c r="LAQ18" s="52"/>
      <c r="LAR18" s="52"/>
      <c r="LAS18" s="52"/>
      <c r="LAT18" s="52"/>
      <c r="LAU18" s="52"/>
      <c r="LAV18" s="52"/>
      <c r="LAW18" s="52"/>
      <c r="LAX18" s="52"/>
      <c r="LAY18" s="52"/>
      <c r="LAZ18" s="52"/>
      <c r="LBA18" s="52"/>
      <c r="LBB18" s="52"/>
      <c r="LBC18" s="52"/>
      <c r="LBD18" s="52"/>
      <c r="LBE18" s="52"/>
      <c r="LBF18" s="52"/>
      <c r="LBG18" s="52"/>
      <c r="LBH18" s="52"/>
      <c r="LBI18" s="52"/>
      <c r="LBJ18" s="52"/>
      <c r="LBK18" s="52"/>
      <c r="LBL18" s="52"/>
      <c r="LBM18" s="52"/>
      <c r="LBN18" s="52"/>
      <c r="LBO18" s="52"/>
      <c r="LBP18" s="52"/>
      <c r="LBQ18" s="52"/>
      <c r="LBR18" s="52"/>
      <c r="LBS18" s="52"/>
      <c r="LBT18" s="52"/>
      <c r="LBU18" s="52"/>
      <c r="LBV18" s="52"/>
      <c r="LBW18" s="52"/>
      <c r="LBX18" s="52"/>
      <c r="LBY18" s="52"/>
      <c r="LBZ18" s="52"/>
      <c r="LCA18" s="52"/>
      <c r="LCB18" s="52"/>
      <c r="LCC18" s="52"/>
      <c r="LCD18" s="52"/>
      <c r="LCE18" s="52"/>
      <c r="LCF18" s="52"/>
      <c r="LCG18" s="52"/>
      <c r="LCH18" s="52"/>
      <c r="LCI18" s="52"/>
      <c r="LCJ18" s="52"/>
      <c r="LCK18" s="52"/>
      <c r="LCL18" s="52"/>
      <c r="LCM18" s="52"/>
      <c r="LCN18" s="52"/>
      <c r="LCO18" s="52"/>
      <c r="LCP18" s="52"/>
      <c r="LCQ18" s="52"/>
      <c r="LCR18" s="52"/>
      <c r="LCS18" s="52"/>
      <c r="LCT18" s="52"/>
      <c r="LCU18" s="52"/>
      <c r="LCV18" s="52"/>
      <c r="LCW18" s="52"/>
      <c r="LCX18" s="52"/>
      <c r="LCY18" s="52"/>
      <c r="LCZ18" s="52"/>
      <c r="LDA18" s="52"/>
      <c r="LDB18" s="52"/>
      <c r="LDC18" s="52"/>
      <c r="LDD18" s="52"/>
      <c r="LDE18" s="52"/>
      <c r="LDF18" s="52"/>
      <c r="LDG18" s="52"/>
      <c r="LDH18" s="52"/>
      <c r="LDI18" s="52"/>
      <c r="LDJ18" s="52"/>
      <c r="LDK18" s="52"/>
      <c r="LDL18" s="52"/>
      <c r="LDM18" s="52"/>
      <c r="LDN18" s="52"/>
      <c r="LDO18" s="52"/>
      <c r="LDP18" s="52"/>
      <c r="LDQ18" s="52"/>
      <c r="LDR18" s="52"/>
      <c r="LDS18" s="52"/>
      <c r="LDT18" s="52"/>
      <c r="LDU18" s="52"/>
      <c r="LDV18" s="52"/>
      <c r="LDW18" s="52"/>
      <c r="LDX18" s="52"/>
      <c r="LDY18" s="52"/>
      <c r="LDZ18" s="52"/>
      <c r="LEA18" s="52"/>
      <c r="LEB18" s="52"/>
      <c r="LEC18" s="52"/>
      <c r="LED18" s="52"/>
      <c r="LEE18" s="52"/>
      <c r="LEF18" s="52"/>
      <c r="LEG18" s="52"/>
      <c r="LEH18" s="52"/>
      <c r="LEI18" s="52"/>
      <c r="LEJ18" s="52"/>
      <c r="LEK18" s="52"/>
      <c r="LEL18" s="52"/>
      <c r="LEM18" s="52"/>
      <c r="LEN18" s="52"/>
      <c r="LEO18" s="52"/>
      <c r="LEP18" s="52"/>
      <c r="LEQ18" s="52"/>
      <c r="LER18" s="52"/>
      <c r="LES18" s="52"/>
      <c r="LET18" s="52"/>
      <c r="LEU18" s="52"/>
      <c r="LEV18" s="52"/>
      <c r="LEW18" s="52"/>
      <c r="LEX18" s="52"/>
      <c r="LEY18" s="52"/>
      <c r="LEZ18" s="52"/>
      <c r="LFA18" s="52"/>
      <c r="LFB18" s="52"/>
      <c r="LFC18" s="52"/>
      <c r="LFD18" s="52"/>
      <c r="LFE18" s="52"/>
      <c r="LFF18" s="52"/>
      <c r="LFG18" s="52"/>
      <c r="LFH18" s="52"/>
      <c r="LFI18" s="52"/>
      <c r="LFJ18" s="52"/>
      <c r="LFK18" s="52"/>
      <c r="LFL18" s="52"/>
      <c r="LFM18" s="52"/>
      <c r="LFN18" s="52"/>
      <c r="LFO18" s="52"/>
      <c r="LFP18" s="52"/>
      <c r="LFQ18" s="52"/>
      <c r="LFR18" s="52"/>
      <c r="LFS18" s="52"/>
      <c r="LFT18" s="52"/>
      <c r="LFU18" s="52"/>
      <c r="LFV18" s="52"/>
      <c r="LFW18" s="52"/>
      <c r="LFX18" s="52"/>
      <c r="LFY18" s="52"/>
      <c r="LFZ18" s="52"/>
      <c r="LGA18" s="52"/>
      <c r="LGB18" s="52"/>
      <c r="LGC18" s="52"/>
      <c r="LGD18" s="52"/>
      <c r="LGE18" s="52"/>
      <c r="LGF18" s="52"/>
      <c r="LGG18" s="52"/>
      <c r="LGH18" s="52"/>
      <c r="LGI18" s="52"/>
      <c r="LGJ18" s="52"/>
      <c r="LGK18" s="52"/>
      <c r="LGL18" s="52"/>
      <c r="LGM18" s="52"/>
      <c r="LGN18" s="52"/>
      <c r="LGO18" s="52"/>
      <c r="LGP18" s="52"/>
      <c r="LGQ18" s="52"/>
      <c r="LGR18" s="52"/>
      <c r="LGS18" s="52"/>
      <c r="LGT18" s="52"/>
      <c r="LGU18" s="52"/>
      <c r="LGV18" s="52"/>
      <c r="LGW18" s="52"/>
      <c r="LGX18" s="52"/>
      <c r="LGY18" s="52"/>
      <c r="LGZ18" s="52"/>
      <c r="LHA18" s="52"/>
      <c r="LHB18" s="52"/>
      <c r="LHC18" s="52"/>
      <c r="LHD18" s="52"/>
      <c r="LHE18" s="52"/>
      <c r="LHF18" s="52"/>
      <c r="LHG18" s="52"/>
      <c r="LHH18" s="52"/>
      <c r="LHI18" s="52"/>
      <c r="LHJ18" s="52"/>
      <c r="LHK18" s="52"/>
      <c r="LHL18" s="52"/>
      <c r="LHM18" s="52"/>
      <c r="LHN18" s="52"/>
      <c r="LHO18" s="52"/>
      <c r="LHP18" s="52"/>
      <c r="LHQ18" s="52"/>
      <c r="LHR18" s="52"/>
      <c r="LHS18" s="52"/>
      <c r="LHT18" s="52"/>
      <c r="LHU18" s="52"/>
      <c r="LHV18" s="52"/>
      <c r="LHW18" s="52"/>
      <c r="LHX18" s="52"/>
      <c r="LHY18" s="52"/>
      <c r="LHZ18" s="52"/>
      <c r="LIA18" s="52"/>
      <c r="LIB18" s="52"/>
      <c r="LIC18" s="52"/>
      <c r="LID18" s="52"/>
      <c r="LIE18" s="52"/>
      <c r="LIF18" s="52"/>
      <c r="LIG18" s="52"/>
      <c r="LIH18" s="52"/>
      <c r="LII18" s="52"/>
      <c r="LIJ18" s="52"/>
      <c r="LIK18" s="52"/>
      <c r="LIL18" s="52"/>
      <c r="LIM18" s="52"/>
      <c r="LIN18" s="52"/>
      <c r="LIO18" s="52"/>
      <c r="LIP18" s="52"/>
      <c r="LIQ18" s="52"/>
      <c r="LIR18" s="52"/>
      <c r="LIS18" s="52"/>
      <c r="LIT18" s="52"/>
      <c r="LIU18" s="52"/>
      <c r="LIV18" s="52"/>
      <c r="LIW18" s="52"/>
      <c r="LIX18" s="52"/>
      <c r="LIY18" s="52"/>
      <c r="LIZ18" s="52"/>
      <c r="LJA18" s="52"/>
      <c r="LJB18" s="52"/>
      <c r="LJC18" s="52"/>
      <c r="LJD18" s="52"/>
      <c r="LJE18" s="52"/>
      <c r="LJF18" s="52"/>
      <c r="LJG18" s="52"/>
      <c r="LJH18" s="52"/>
      <c r="LJI18" s="52"/>
      <c r="LJJ18" s="52"/>
      <c r="LJK18" s="52"/>
      <c r="LJL18" s="52"/>
      <c r="LJM18" s="52"/>
      <c r="LJN18" s="52"/>
      <c r="LJO18" s="52"/>
      <c r="LJP18" s="52"/>
      <c r="LJQ18" s="52"/>
      <c r="LJR18" s="52"/>
      <c r="LJS18" s="52"/>
      <c r="LJT18" s="52"/>
      <c r="LJU18" s="52"/>
      <c r="LJV18" s="52"/>
      <c r="LJW18" s="52"/>
      <c r="LJX18" s="52"/>
      <c r="LJY18" s="52"/>
      <c r="LJZ18" s="52"/>
      <c r="LKA18" s="52"/>
      <c r="LKB18" s="52"/>
      <c r="LKC18" s="52"/>
      <c r="LKD18" s="52"/>
      <c r="LKE18" s="52"/>
      <c r="LKF18" s="52"/>
      <c r="LKG18" s="52"/>
      <c r="LKH18" s="52"/>
      <c r="LKI18" s="52"/>
      <c r="LKJ18" s="52"/>
      <c r="LKK18" s="52"/>
      <c r="LKL18" s="52"/>
      <c r="LKM18" s="52"/>
      <c r="LKN18" s="52"/>
      <c r="LKO18" s="52"/>
      <c r="LKP18" s="52"/>
      <c r="LKQ18" s="52"/>
      <c r="LKR18" s="52"/>
      <c r="LKS18" s="52"/>
      <c r="LKT18" s="52"/>
      <c r="LKU18" s="52"/>
      <c r="LKV18" s="52"/>
      <c r="LKW18" s="52"/>
      <c r="LKX18" s="52"/>
      <c r="LKY18" s="52"/>
      <c r="LKZ18" s="52"/>
      <c r="LLA18" s="52"/>
      <c r="LLB18" s="52"/>
      <c r="LLC18" s="52"/>
      <c r="LLD18" s="52"/>
      <c r="LLE18" s="52"/>
      <c r="LLF18" s="52"/>
      <c r="LLG18" s="52"/>
      <c r="LLH18" s="52"/>
      <c r="LLI18" s="52"/>
      <c r="LLJ18" s="52"/>
      <c r="LLK18" s="52"/>
      <c r="LLL18" s="52"/>
      <c r="LLM18" s="52"/>
      <c r="LLN18" s="52"/>
      <c r="LLO18" s="52"/>
      <c r="LLP18" s="52"/>
      <c r="LLQ18" s="52"/>
      <c r="LLR18" s="52"/>
      <c r="LLS18" s="52"/>
      <c r="LLT18" s="52"/>
      <c r="LLU18" s="52"/>
      <c r="LLV18" s="52"/>
      <c r="LLW18" s="52"/>
      <c r="LLX18" s="52"/>
      <c r="LLY18" s="52"/>
      <c r="LLZ18" s="52"/>
      <c r="LMA18" s="52"/>
      <c r="LMB18" s="52"/>
      <c r="LMC18" s="52"/>
      <c r="LMD18" s="52"/>
      <c r="LME18" s="52"/>
      <c r="LMF18" s="52"/>
      <c r="LMG18" s="52"/>
      <c r="LMH18" s="52"/>
      <c r="LMI18" s="52"/>
      <c r="LMJ18" s="52"/>
      <c r="LMK18" s="52"/>
      <c r="LML18" s="52"/>
      <c r="LMM18" s="52"/>
      <c r="LMN18" s="52"/>
      <c r="LMO18" s="52"/>
      <c r="LMP18" s="52"/>
      <c r="LMQ18" s="52"/>
      <c r="LMR18" s="52"/>
      <c r="LMS18" s="52"/>
      <c r="LMT18" s="52"/>
      <c r="LMU18" s="52"/>
      <c r="LMV18" s="52"/>
      <c r="LMW18" s="52"/>
      <c r="LMX18" s="52"/>
      <c r="LMY18" s="52"/>
      <c r="LMZ18" s="52"/>
      <c r="LNA18" s="52"/>
      <c r="LNB18" s="52"/>
      <c r="LNC18" s="52"/>
      <c r="LND18" s="52"/>
      <c r="LNE18" s="52"/>
      <c r="LNF18" s="52"/>
      <c r="LNG18" s="52"/>
      <c r="LNH18" s="52"/>
      <c r="LNI18" s="52"/>
      <c r="LNJ18" s="52"/>
      <c r="LNK18" s="52"/>
      <c r="LNL18" s="52"/>
      <c r="LNM18" s="52"/>
      <c r="LNN18" s="52"/>
      <c r="LNO18" s="52"/>
      <c r="LNP18" s="52"/>
      <c r="LNQ18" s="52"/>
      <c r="LNR18" s="52"/>
      <c r="LNS18" s="52"/>
      <c r="LNT18" s="52"/>
      <c r="LNU18" s="52"/>
      <c r="LNV18" s="52"/>
      <c r="LNW18" s="52"/>
      <c r="LNX18" s="52"/>
      <c r="LNY18" s="52"/>
      <c r="LNZ18" s="52"/>
      <c r="LOA18" s="52"/>
      <c r="LOB18" s="52"/>
      <c r="LOC18" s="52"/>
      <c r="LOD18" s="52"/>
      <c r="LOE18" s="52"/>
      <c r="LOF18" s="52"/>
      <c r="LOG18" s="52"/>
      <c r="LOH18" s="52"/>
      <c r="LOI18" s="52"/>
      <c r="LOJ18" s="52"/>
      <c r="LOK18" s="52"/>
      <c r="LOL18" s="52"/>
      <c r="LOM18" s="52"/>
      <c r="LON18" s="52"/>
      <c r="LOO18" s="52"/>
      <c r="LOP18" s="52"/>
      <c r="LOQ18" s="52"/>
      <c r="LOR18" s="52"/>
      <c r="LOS18" s="52"/>
      <c r="LOT18" s="52"/>
      <c r="LOU18" s="52"/>
      <c r="LOV18" s="52"/>
      <c r="LOW18" s="52"/>
      <c r="LOX18" s="52"/>
      <c r="LOY18" s="52"/>
      <c r="LOZ18" s="52"/>
      <c r="LPA18" s="52"/>
      <c r="LPB18" s="52"/>
      <c r="LPC18" s="52"/>
      <c r="LPD18" s="52"/>
      <c r="LPE18" s="52"/>
      <c r="LPF18" s="52"/>
      <c r="LPG18" s="52"/>
      <c r="LPH18" s="52"/>
      <c r="LPI18" s="52"/>
      <c r="LPJ18" s="52"/>
      <c r="LPK18" s="52"/>
      <c r="LPL18" s="52"/>
      <c r="LPM18" s="52"/>
      <c r="LPN18" s="52"/>
      <c r="LPO18" s="52"/>
      <c r="LPP18" s="52"/>
      <c r="LPQ18" s="52"/>
      <c r="LPR18" s="52"/>
      <c r="LPS18" s="52"/>
      <c r="LPT18" s="52"/>
      <c r="LPU18" s="52"/>
      <c r="LPV18" s="52"/>
      <c r="LPW18" s="52"/>
      <c r="LPX18" s="52"/>
      <c r="LPY18" s="52"/>
      <c r="LPZ18" s="52"/>
      <c r="LQA18" s="52"/>
      <c r="LQB18" s="52"/>
      <c r="LQC18" s="52"/>
      <c r="LQD18" s="52"/>
      <c r="LQE18" s="52"/>
      <c r="LQF18" s="52"/>
      <c r="LQG18" s="52"/>
      <c r="LQH18" s="52"/>
      <c r="LQI18" s="52"/>
      <c r="LQJ18" s="52"/>
      <c r="LQK18" s="52"/>
      <c r="LQL18" s="52"/>
      <c r="LQM18" s="52"/>
      <c r="LQN18" s="52"/>
      <c r="LQO18" s="52"/>
      <c r="LQP18" s="52"/>
      <c r="LQQ18" s="52"/>
      <c r="LQR18" s="52"/>
      <c r="LQS18" s="52"/>
      <c r="LQT18" s="52"/>
      <c r="LQU18" s="52"/>
      <c r="LQV18" s="52"/>
      <c r="LQW18" s="52"/>
      <c r="LQX18" s="52"/>
      <c r="LQY18" s="52"/>
      <c r="LQZ18" s="52"/>
      <c r="LRA18" s="52"/>
      <c r="LRB18" s="52"/>
      <c r="LRC18" s="52"/>
      <c r="LRD18" s="52"/>
      <c r="LRE18" s="52"/>
      <c r="LRF18" s="52"/>
      <c r="LRG18" s="52"/>
      <c r="LRH18" s="52"/>
      <c r="LRI18" s="52"/>
      <c r="LRJ18" s="52"/>
      <c r="LRK18" s="52"/>
      <c r="LRL18" s="52"/>
      <c r="LRM18" s="52"/>
      <c r="LRN18" s="52"/>
      <c r="LRO18" s="52"/>
      <c r="LRP18" s="52"/>
      <c r="LRQ18" s="52"/>
      <c r="LRR18" s="52"/>
      <c r="LRS18" s="52"/>
      <c r="LRT18" s="52"/>
      <c r="LRU18" s="52"/>
      <c r="LRV18" s="52"/>
      <c r="LRW18" s="52"/>
      <c r="LRX18" s="52"/>
      <c r="LRY18" s="52"/>
      <c r="LRZ18" s="52"/>
      <c r="LSA18" s="52"/>
      <c r="LSB18" s="52"/>
      <c r="LSC18" s="52"/>
      <c r="LSD18" s="52"/>
      <c r="LSE18" s="52"/>
      <c r="LSF18" s="52"/>
      <c r="LSG18" s="52"/>
      <c r="LSH18" s="52"/>
      <c r="LSI18" s="52"/>
      <c r="LSJ18" s="52"/>
      <c r="LSK18" s="52"/>
      <c r="LSL18" s="52"/>
      <c r="LSM18" s="52"/>
      <c r="LSN18" s="52"/>
      <c r="LSO18" s="52"/>
      <c r="LSP18" s="52"/>
      <c r="LSQ18" s="52"/>
      <c r="LSR18" s="52"/>
      <c r="LSS18" s="52"/>
      <c r="LST18" s="52"/>
      <c r="LSU18" s="52"/>
      <c r="LSV18" s="52"/>
      <c r="LSW18" s="52"/>
      <c r="LSX18" s="52"/>
      <c r="LSY18" s="52"/>
      <c r="LSZ18" s="52"/>
      <c r="LTA18" s="52"/>
      <c r="LTB18" s="52"/>
      <c r="LTC18" s="52"/>
      <c r="LTD18" s="52"/>
      <c r="LTE18" s="52"/>
      <c r="LTF18" s="52"/>
      <c r="LTG18" s="52"/>
      <c r="LTH18" s="52"/>
      <c r="LTI18" s="52"/>
      <c r="LTJ18" s="52"/>
      <c r="LTK18" s="52"/>
      <c r="LTL18" s="52"/>
      <c r="LTM18" s="52"/>
      <c r="LTN18" s="52"/>
      <c r="LTO18" s="52"/>
      <c r="LTP18" s="52"/>
      <c r="LTQ18" s="52"/>
      <c r="LTR18" s="52"/>
      <c r="LTS18" s="52"/>
      <c r="LTT18" s="52"/>
      <c r="LTU18" s="52"/>
      <c r="LTV18" s="52"/>
      <c r="LTW18" s="52"/>
      <c r="LTX18" s="52"/>
      <c r="LTY18" s="52"/>
      <c r="LTZ18" s="52"/>
      <c r="LUA18" s="52"/>
      <c r="LUB18" s="52"/>
      <c r="LUC18" s="52"/>
      <c r="LUD18" s="52"/>
      <c r="LUE18" s="52"/>
      <c r="LUF18" s="52"/>
      <c r="LUG18" s="52"/>
      <c r="LUH18" s="52"/>
      <c r="LUI18" s="52"/>
      <c r="LUJ18" s="52"/>
      <c r="LUK18" s="52"/>
      <c r="LUL18" s="52"/>
      <c r="LUM18" s="52"/>
      <c r="LUN18" s="52"/>
      <c r="LUO18" s="52"/>
      <c r="LUP18" s="52"/>
      <c r="LUQ18" s="52"/>
      <c r="LUR18" s="52"/>
      <c r="LUS18" s="52"/>
      <c r="LUT18" s="52"/>
      <c r="LUU18" s="52"/>
      <c r="LUV18" s="52"/>
      <c r="LUW18" s="52"/>
      <c r="LUX18" s="52"/>
      <c r="LUY18" s="52"/>
      <c r="LUZ18" s="52"/>
      <c r="LVA18" s="52"/>
      <c r="LVB18" s="52"/>
      <c r="LVC18" s="52"/>
      <c r="LVD18" s="52"/>
      <c r="LVE18" s="52"/>
      <c r="LVF18" s="52"/>
      <c r="LVG18" s="52"/>
      <c r="LVH18" s="52"/>
      <c r="LVI18" s="52"/>
      <c r="LVJ18" s="52"/>
      <c r="LVK18" s="52"/>
      <c r="LVL18" s="52"/>
      <c r="LVM18" s="52"/>
      <c r="LVN18" s="52"/>
      <c r="LVO18" s="52"/>
      <c r="LVP18" s="52"/>
      <c r="LVQ18" s="52"/>
      <c r="LVR18" s="52"/>
      <c r="LVS18" s="52"/>
      <c r="LVT18" s="52"/>
      <c r="LVU18" s="52"/>
      <c r="LVV18" s="52"/>
      <c r="LVW18" s="52"/>
      <c r="LVX18" s="52"/>
      <c r="LVY18" s="52"/>
      <c r="LVZ18" s="52"/>
      <c r="LWA18" s="52"/>
      <c r="LWB18" s="52"/>
      <c r="LWC18" s="52"/>
      <c r="LWD18" s="52"/>
      <c r="LWE18" s="52"/>
      <c r="LWF18" s="52"/>
      <c r="LWG18" s="52"/>
      <c r="LWH18" s="52"/>
      <c r="LWI18" s="52"/>
      <c r="LWJ18" s="52"/>
      <c r="LWK18" s="52"/>
      <c r="LWL18" s="52"/>
      <c r="LWM18" s="52"/>
      <c r="LWN18" s="52"/>
      <c r="LWO18" s="52"/>
      <c r="LWP18" s="52"/>
      <c r="LWQ18" s="52"/>
      <c r="LWR18" s="52"/>
      <c r="LWS18" s="52"/>
      <c r="LWT18" s="52"/>
      <c r="LWU18" s="52"/>
      <c r="LWV18" s="52"/>
      <c r="LWW18" s="52"/>
      <c r="LWX18" s="52"/>
      <c r="LWY18" s="52"/>
      <c r="LWZ18" s="52"/>
      <c r="LXA18" s="52"/>
      <c r="LXB18" s="52"/>
      <c r="LXC18" s="52"/>
      <c r="LXD18" s="52"/>
      <c r="LXE18" s="52"/>
      <c r="LXF18" s="52"/>
      <c r="LXG18" s="52"/>
      <c r="LXH18" s="52"/>
      <c r="LXI18" s="52"/>
      <c r="LXJ18" s="52"/>
      <c r="LXK18" s="52"/>
      <c r="LXL18" s="52"/>
      <c r="LXM18" s="52"/>
      <c r="LXN18" s="52"/>
      <c r="LXO18" s="52"/>
      <c r="LXP18" s="52"/>
      <c r="LXQ18" s="52"/>
      <c r="LXR18" s="52"/>
      <c r="LXS18" s="52"/>
      <c r="LXT18" s="52"/>
      <c r="LXU18" s="52"/>
      <c r="LXV18" s="52"/>
      <c r="LXW18" s="52"/>
      <c r="LXX18" s="52"/>
      <c r="LXY18" s="52"/>
      <c r="LXZ18" s="52"/>
      <c r="LYA18" s="52"/>
      <c r="LYB18" s="52"/>
      <c r="LYC18" s="52"/>
      <c r="LYD18" s="52"/>
      <c r="LYE18" s="52"/>
      <c r="LYF18" s="52"/>
      <c r="LYG18" s="52"/>
      <c r="LYH18" s="52"/>
      <c r="LYI18" s="52"/>
      <c r="LYJ18" s="52"/>
      <c r="LYK18" s="52"/>
      <c r="LYL18" s="52"/>
      <c r="LYM18" s="52"/>
      <c r="LYN18" s="52"/>
      <c r="LYO18" s="52"/>
      <c r="LYP18" s="52"/>
      <c r="LYQ18" s="52"/>
      <c r="LYR18" s="52"/>
      <c r="LYS18" s="52"/>
      <c r="LYT18" s="52"/>
      <c r="LYU18" s="52"/>
      <c r="LYV18" s="52"/>
      <c r="LYW18" s="52"/>
      <c r="LYX18" s="52"/>
      <c r="LYY18" s="52"/>
      <c r="LYZ18" s="52"/>
      <c r="LZA18" s="52"/>
      <c r="LZB18" s="52"/>
      <c r="LZC18" s="52"/>
      <c r="LZD18" s="52"/>
      <c r="LZE18" s="52"/>
      <c r="LZF18" s="52"/>
      <c r="LZG18" s="52"/>
      <c r="LZH18" s="52"/>
      <c r="LZI18" s="52"/>
      <c r="LZJ18" s="52"/>
      <c r="LZK18" s="52"/>
      <c r="LZL18" s="52"/>
      <c r="LZM18" s="52"/>
      <c r="LZN18" s="52"/>
      <c r="LZO18" s="52"/>
      <c r="LZP18" s="52"/>
      <c r="LZQ18" s="52"/>
      <c r="LZR18" s="52"/>
      <c r="LZS18" s="52"/>
      <c r="LZT18" s="52"/>
      <c r="LZU18" s="52"/>
      <c r="LZV18" s="52"/>
      <c r="LZW18" s="52"/>
      <c r="LZX18" s="52"/>
      <c r="LZY18" s="52"/>
      <c r="LZZ18" s="52"/>
      <c r="MAA18" s="52"/>
      <c r="MAB18" s="52"/>
      <c r="MAC18" s="52"/>
      <c r="MAD18" s="52"/>
      <c r="MAE18" s="52"/>
      <c r="MAF18" s="52"/>
      <c r="MAG18" s="52"/>
      <c r="MAH18" s="52"/>
      <c r="MAI18" s="52"/>
      <c r="MAJ18" s="52"/>
      <c r="MAK18" s="52"/>
      <c r="MAL18" s="52"/>
      <c r="MAM18" s="52"/>
      <c r="MAN18" s="52"/>
      <c r="MAO18" s="52"/>
      <c r="MAP18" s="52"/>
      <c r="MAQ18" s="52"/>
      <c r="MAR18" s="52"/>
      <c r="MAS18" s="52"/>
      <c r="MAT18" s="52"/>
      <c r="MAU18" s="52"/>
      <c r="MAV18" s="52"/>
      <c r="MAW18" s="52"/>
      <c r="MAX18" s="52"/>
      <c r="MAY18" s="52"/>
      <c r="MAZ18" s="52"/>
      <c r="MBA18" s="52"/>
      <c r="MBB18" s="52"/>
      <c r="MBC18" s="52"/>
      <c r="MBD18" s="52"/>
      <c r="MBE18" s="52"/>
      <c r="MBF18" s="52"/>
      <c r="MBG18" s="52"/>
      <c r="MBH18" s="52"/>
      <c r="MBI18" s="52"/>
      <c r="MBJ18" s="52"/>
      <c r="MBK18" s="52"/>
      <c r="MBL18" s="52"/>
      <c r="MBM18" s="52"/>
      <c r="MBN18" s="52"/>
      <c r="MBO18" s="52"/>
      <c r="MBP18" s="52"/>
      <c r="MBQ18" s="52"/>
      <c r="MBR18" s="52"/>
      <c r="MBS18" s="52"/>
      <c r="MBT18" s="52"/>
      <c r="MBU18" s="52"/>
      <c r="MBV18" s="52"/>
      <c r="MBW18" s="52"/>
      <c r="MBX18" s="52"/>
      <c r="MBY18" s="52"/>
      <c r="MBZ18" s="52"/>
      <c r="MCA18" s="52"/>
      <c r="MCB18" s="52"/>
      <c r="MCC18" s="52"/>
      <c r="MCD18" s="52"/>
      <c r="MCE18" s="52"/>
      <c r="MCF18" s="52"/>
      <c r="MCG18" s="52"/>
      <c r="MCH18" s="52"/>
      <c r="MCI18" s="52"/>
      <c r="MCJ18" s="52"/>
      <c r="MCK18" s="52"/>
      <c r="MCL18" s="52"/>
      <c r="MCM18" s="52"/>
      <c r="MCN18" s="52"/>
      <c r="MCO18" s="52"/>
      <c r="MCP18" s="52"/>
      <c r="MCQ18" s="52"/>
      <c r="MCR18" s="52"/>
      <c r="MCS18" s="52"/>
      <c r="MCT18" s="52"/>
      <c r="MCU18" s="52"/>
      <c r="MCV18" s="52"/>
      <c r="MCW18" s="52"/>
      <c r="MCX18" s="52"/>
      <c r="MCY18" s="52"/>
      <c r="MCZ18" s="52"/>
      <c r="MDA18" s="52"/>
      <c r="MDB18" s="52"/>
      <c r="MDC18" s="52"/>
      <c r="MDD18" s="52"/>
      <c r="MDE18" s="52"/>
      <c r="MDF18" s="52"/>
      <c r="MDG18" s="52"/>
      <c r="MDH18" s="52"/>
      <c r="MDI18" s="52"/>
      <c r="MDJ18" s="52"/>
      <c r="MDK18" s="52"/>
      <c r="MDL18" s="52"/>
      <c r="MDM18" s="52"/>
      <c r="MDN18" s="52"/>
      <c r="MDO18" s="52"/>
      <c r="MDP18" s="52"/>
      <c r="MDQ18" s="52"/>
      <c r="MDR18" s="52"/>
      <c r="MDS18" s="52"/>
      <c r="MDT18" s="52"/>
      <c r="MDU18" s="52"/>
      <c r="MDV18" s="52"/>
      <c r="MDW18" s="52"/>
      <c r="MDX18" s="52"/>
      <c r="MDY18" s="52"/>
      <c r="MDZ18" s="52"/>
      <c r="MEA18" s="52"/>
      <c r="MEB18" s="52"/>
      <c r="MEC18" s="52"/>
      <c r="MED18" s="52"/>
      <c r="MEE18" s="52"/>
      <c r="MEF18" s="52"/>
      <c r="MEG18" s="52"/>
      <c r="MEH18" s="52"/>
      <c r="MEI18" s="52"/>
      <c r="MEJ18" s="52"/>
      <c r="MEK18" s="52"/>
      <c r="MEL18" s="52"/>
      <c r="MEM18" s="52"/>
      <c r="MEN18" s="52"/>
      <c r="MEO18" s="52"/>
      <c r="MEP18" s="52"/>
      <c r="MEQ18" s="52"/>
      <c r="MER18" s="52"/>
      <c r="MES18" s="52"/>
      <c r="MET18" s="52"/>
      <c r="MEU18" s="52"/>
      <c r="MEV18" s="52"/>
      <c r="MEW18" s="52"/>
      <c r="MEX18" s="52"/>
      <c r="MEY18" s="52"/>
      <c r="MEZ18" s="52"/>
      <c r="MFA18" s="52"/>
      <c r="MFB18" s="52"/>
      <c r="MFC18" s="52"/>
      <c r="MFD18" s="52"/>
      <c r="MFE18" s="52"/>
      <c r="MFF18" s="52"/>
      <c r="MFG18" s="52"/>
      <c r="MFH18" s="52"/>
      <c r="MFI18" s="52"/>
      <c r="MFJ18" s="52"/>
      <c r="MFK18" s="52"/>
      <c r="MFL18" s="52"/>
      <c r="MFM18" s="52"/>
      <c r="MFN18" s="52"/>
      <c r="MFO18" s="52"/>
      <c r="MFP18" s="52"/>
      <c r="MFQ18" s="52"/>
      <c r="MFR18" s="52"/>
      <c r="MFS18" s="52"/>
      <c r="MFT18" s="52"/>
      <c r="MFU18" s="52"/>
      <c r="MFV18" s="52"/>
      <c r="MFW18" s="52"/>
      <c r="MFX18" s="52"/>
      <c r="MFY18" s="52"/>
      <c r="MFZ18" s="52"/>
      <c r="MGA18" s="52"/>
      <c r="MGB18" s="52"/>
      <c r="MGC18" s="52"/>
      <c r="MGD18" s="52"/>
      <c r="MGE18" s="52"/>
      <c r="MGF18" s="52"/>
      <c r="MGG18" s="52"/>
      <c r="MGH18" s="52"/>
      <c r="MGI18" s="52"/>
      <c r="MGJ18" s="52"/>
      <c r="MGK18" s="52"/>
      <c r="MGL18" s="52"/>
      <c r="MGM18" s="52"/>
      <c r="MGN18" s="52"/>
      <c r="MGO18" s="52"/>
      <c r="MGP18" s="52"/>
      <c r="MGQ18" s="52"/>
      <c r="MGR18" s="52"/>
      <c r="MGS18" s="52"/>
      <c r="MGT18" s="52"/>
      <c r="MGU18" s="52"/>
      <c r="MGV18" s="52"/>
      <c r="MGW18" s="52"/>
      <c r="MGX18" s="52"/>
      <c r="MGY18" s="52"/>
      <c r="MGZ18" s="52"/>
      <c r="MHA18" s="52"/>
      <c r="MHB18" s="52"/>
      <c r="MHC18" s="52"/>
      <c r="MHD18" s="52"/>
      <c r="MHE18" s="52"/>
      <c r="MHF18" s="52"/>
      <c r="MHG18" s="52"/>
      <c r="MHH18" s="52"/>
      <c r="MHI18" s="52"/>
      <c r="MHJ18" s="52"/>
      <c r="MHK18" s="52"/>
      <c r="MHL18" s="52"/>
      <c r="MHM18" s="52"/>
      <c r="MHN18" s="52"/>
      <c r="MHO18" s="52"/>
      <c r="MHP18" s="52"/>
      <c r="MHQ18" s="52"/>
      <c r="MHR18" s="52"/>
      <c r="MHS18" s="52"/>
      <c r="MHT18" s="52"/>
      <c r="MHU18" s="52"/>
      <c r="MHV18" s="52"/>
      <c r="MHW18" s="52"/>
      <c r="MHX18" s="52"/>
      <c r="MHY18" s="52"/>
      <c r="MHZ18" s="52"/>
      <c r="MIA18" s="52"/>
      <c r="MIB18" s="52"/>
      <c r="MIC18" s="52"/>
      <c r="MID18" s="52"/>
      <c r="MIE18" s="52"/>
      <c r="MIF18" s="52"/>
      <c r="MIG18" s="52"/>
      <c r="MIH18" s="52"/>
      <c r="MII18" s="52"/>
      <c r="MIJ18" s="52"/>
      <c r="MIK18" s="52"/>
      <c r="MIL18" s="52"/>
      <c r="MIM18" s="52"/>
      <c r="MIN18" s="52"/>
      <c r="MIO18" s="52"/>
      <c r="MIP18" s="52"/>
      <c r="MIQ18" s="52"/>
      <c r="MIR18" s="52"/>
      <c r="MIS18" s="52"/>
      <c r="MIT18" s="52"/>
      <c r="MIU18" s="52"/>
      <c r="MIV18" s="52"/>
      <c r="MIW18" s="52"/>
      <c r="MIX18" s="52"/>
      <c r="MIY18" s="52"/>
      <c r="MIZ18" s="52"/>
      <c r="MJA18" s="52"/>
      <c r="MJB18" s="52"/>
      <c r="MJC18" s="52"/>
      <c r="MJD18" s="52"/>
      <c r="MJE18" s="52"/>
      <c r="MJF18" s="52"/>
      <c r="MJG18" s="52"/>
      <c r="MJH18" s="52"/>
      <c r="MJI18" s="52"/>
      <c r="MJJ18" s="52"/>
      <c r="MJK18" s="52"/>
      <c r="MJL18" s="52"/>
      <c r="MJM18" s="52"/>
      <c r="MJN18" s="52"/>
      <c r="MJO18" s="52"/>
      <c r="MJP18" s="52"/>
      <c r="MJQ18" s="52"/>
      <c r="MJR18" s="52"/>
      <c r="MJS18" s="52"/>
      <c r="MJT18" s="52"/>
      <c r="MJU18" s="52"/>
      <c r="MJV18" s="52"/>
      <c r="MJW18" s="52"/>
      <c r="MJX18" s="52"/>
      <c r="MJY18" s="52"/>
      <c r="MJZ18" s="52"/>
      <c r="MKA18" s="52"/>
      <c r="MKB18" s="52"/>
      <c r="MKC18" s="52"/>
      <c r="MKD18" s="52"/>
      <c r="MKE18" s="52"/>
      <c r="MKF18" s="52"/>
      <c r="MKG18" s="52"/>
      <c r="MKH18" s="52"/>
      <c r="MKI18" s="52"/>
      <c r="MKJ18" s="52"/>
      <c r="MKK18" s="52"/>
      <c r="MKL18" s="52"/>
      <c r="MKM18" s="52"/>
      <c r="MKN18" s="52"/>
      <c r="MKO18" s="52"/>
      <c r="MKP18" s="52"/>
      <c r="MKQ18" s="52"/>
      <c r="MKR18" s="52"/>
      <c r="MKS18" s="52"/>
      <c r="MKT18" s="52"/>
      <c r="MKU18" s="52"/>
      <c r="MKV18" s="52"/>
      <c r="MKW18" s="52"/>
      <c r="MKX18" s="52"/>
      <c r="MKY18" s="52"/>
      <c r="MKZ18" s="52"/>
      <c r="MLA18" s="52"/>
      <c r="MLB18" s="52"/>
      <c r="MLC18" s="52"/>
      <c r="MLD18" s="52"/>
      <c r="MLE18" s="52"/>
      <c r="MLF18" s="52"/>
      <c r="MLG18" s="52"/>
      <c r="MLH18" s="52"/>
      <c r="MLI18" s="52"/>
      <c r="MLJ18" s="52"/>
      <c r="MLK18" s="52"/>
      <c r="MLL18" s="52"/>
      <c r="MLM18" s="52"/>
      <c r="MLN18" s="52"/>
      <c r="MLO18" s="52"/>
      <c r="MLP18" s="52"/>
      <c r="MLQ18" s="52"/>
      <c r="MLR18" s="52"/>
      <c r="MLS18" s="52"/>
      <c r="MLT18" s="52"/>
      <c r="MLU18" s="52"/>
      <c r="MLV18" s="52"/>
      <c r="MLW18" s="52"/>
      <c r="MLX18" s="52"/>
      <c r="MLY18" s="52"/>
      <c r="MLZ18" s="52"/>
      <c r="MMA18" s="52"/>
      <c r="MMB18" s="52"/>
      <c r="MMC18" s="52"/>
      <c r="MMD18" s="52"/>
      <c r="MME18" s="52"/>
      <c r="MMF18" s="52"/>
      <c r="MMG18" s="52"/>
      <c r="MMH18" s="52"/>
      <c r="MMI18" s="52"/>
      <c r="MMJ18" s="52"/>
      <c r="MMK18" s="52"/>
      <c r="MML18" s="52"/>
      <c r="MMM18" s="52"/>
      <c r="MMN18" s="52"/>
      <c r="MMO18" s="52"/>
      <c r="MMP18" s="52"/>
      <c r="MMQ18" s="52"/>
      <c r="MMR18" s="52"/>
      <c r="MMS18" s="52"/>
      <c r="MMT18" s="52"/>
      <c r="MMU18" s="52"/>
      <c r="MMV18" s="52"/>
      <c r="MMW18" s="52"/>
      <c r="MMX18" s="52"/>
      <c r="MMY18" s="52"/>
      <c r="MMZ18" s="52"/>
      <c r="MNA18" s="52"/>
      <c r="MNB18" s="52"/>
      <c r="MNC18" s="52"/>
      <c r="MND18" s="52"/>
      <c r="MNE18" s="52"/>
      <c r="MNF18" s="52"/>
      <c r="MNG18" s="52"/>
      <c r="MNH18" s="52"/>
      <c r="MNI18" s="52"/>
      <c r="MNJ18" s="52"/>
      <c r="MNK18" s="52"/>
      <c r="MNL18" s="52"/>
      <c r="MNM18" s="52"/>
      <c r="MNN18" s="52"/>
      <c r="MNO18" s="52"/>
      <c r="MNP18" s="52"/>
      <c r="MNQ18" s="52"/>
      <c r="MNR18" s="52"/>
      <c r="MNS18" s="52"/>
      <c r="MNT18" s="52"/>
      <c r="MNU18" s="52"/>
      <c r="MNV18" s="52"/>
      <c r="MNW18" s="52"/>
      <c r="MNX18" s="52"/>
      <c r="MNY18" s="52"/>
      <c r="MNZ18" s="52"/>
      <c r="MOA18" s="52"/>
      <c r="MOB18" s="52"/>
      <c r="MOC18" s="52"/>
      <c r="MOD18" s="52"/>
      <c r="MOE18" s="52"/>
      <c r="MOF18" s="52"/>
      <c r="MOG18" s="52"/>
      <c r="MOH18" s="52"/>
      <c r="MOI18" s="52"/>
      <c r="MOJ18" s="52"/>
      <c r="MOK18" s="52"/>
      <c r="MOL18" s="52"/>
      <c r="MOM18" s="52"/>
      <c r="MON18" s="52"/>
      <c r="MOO18" s="52"/>
      <c r="MOP18" s="52"/>
      <c r="MOQ18" s="52"/>
      <c r="MOR18" s="52"/>
      <c r="MOS18" s="52"/>
      <c r="MOT18" s="52"/>
      <c r="MOU18" s="52"/>
      <c r="MOV18" s="52"/>
      <c r="MOW18" s="52"/>
      <c r="MOX18" s="52"/>
      <c r="MOY18" s="52"/>
      <c r="MOZ18" s="52"/>
      <c r="MPA18" s="52"/>
      <c r="MPB18" s="52"/>
      <c r="MPC18" s="52"/>
      <c r="MPD18" s="52"/>
      <c r="MPE18" s="52"/>
      <c r="MPF18" s="52"/>
      <c r="MPG18" s="52"/>
      <c r="MPH18" s="52"/>
      <c r="MPI18" s="52"/>
      <c r="MPJ18" s="52"/>
      <c r="MPK18" s="52"/>
      <c r="MPL18" s="52"/>
      <c r="MPM18" s="52"/>
      <c r="MPN18" s="52"/>
      <c r="MPO18" s="52"/>
      <c r="MPP18" s="52"/>
      <c r="MPQ18" s="52"/>
      <c r="MPR18" s="52"/>
      <c r="MPS18" s="52"/>
      <c r="MPT18" s="52"/>
      <c r="MPU18" s="52"/>
      <c r="MPV18" s="52"/>
      <c r="MPW18" s="52"/>
      <c r="MPX18" s="52"/>
      <c r="MPY18" s="52"/>
      <c r="MPZ18" s="52"/>
      <c r="MQA18" s="52"/>
      <c r="MQB18" s="52"/>
      <c r="MQC18" s="52"/>
      <c r="MQD18" s="52"/>
      <c r="MQE18" s="52"/>
      <c r="MQF18" s="52"/>
      <c r="MQG18" s="52"/>
      <c r="MQH18" s="52"/>
      <c r="MQI18" s="52"/>
      <c r="MQJ18" s="52"/>
      <c r="MQK18" s="52"/>
      <c r="MQL18" s="52"/>
      <c r="MQM18" s="52"/>
      <c r="MQN18" s="52"/>
      <c r="MQO18" s="52"/>
      <c r="MQP18" s="52"/>
      <c r="MQQ18" s="52"/>
      <c r="MQR18" s="52"/>
      <c r="MQS18" s="52"/>
      <c r="MQT18" s="52"/>
      <c r="MQU18" s="52"/>
      <c r="MQV18" s="52"/>
      <c r="MQW18" s="52"/>
      <c r="MQX18" s="52"/>
      <c r="MQY18" s="52"/>
      <c r="MQZ18" s="52"/>
      <c r="MRA18" s="52"/>
      <c r="MRB18" s="52"/>
      <c r="MRC18" s="52"/>
      <c r="MRD18" s="52"/>
      <c r="MRE18" s="52"/>
      <c r="MRF18" s="52"/>
      <c r="MRG18" s="52"/>
      <c r="MRH18" s="52"/>
      <c r="MRI18" s="52"/>
      <c r="MRJ18" s="52"/>
      <c r="MRK18" s="52"/>
      <c r="MRL18" s="52"/>
      <c r="MRM18" s="52"/>
      <c r="MRN18" s="52"/>
      <c r="MRO18" s="52"/>
      <c r="MRP18" s="52"/>
      <c r="MRQ18" s="52"/>
      <c r="MRR18" s="52"/>
      <c r="MRS18" s="52"/>
      <c r="MRT18" s="52"/>
      <c r="MRU18" s="52"/>
      <c r="MRV18" s="52"/>
      <c r="MRW18" s="52"/>
      <c r="MRX18" s="52"/>
      <c r="MRY18" s="52"/>
      <c r="MRZ18" s="52"/>
      <c r="MSA18" s="52"/>
      <c r="MSB18" s="52"/>
      <c r="MSC18" s="52"/>
      <c r="MSD18" s="52"/>
      <c r="MSE18" s="52"/>
      <c r="MSF18" s="52"/>
      <c r="MSG18" s="52"/>
      <c r="MSH18" s="52"/>
      <c r="MSI18" s="52"/>
      <c r="MSJ18" s="52"/>
      <c r="MSK18" s="52"/>
      <c r="MSL18" s="52"/>
      <c r="MSM18" s="52"/>
      <c r="MSN18" s="52"/>
      <c r="MSO18" s="52"/>
      <c r="MSP18" s="52"/>
      <c r="MSQ18" s="52"/>
      <c r="MSR18" s="52"/>
      <c r="MSS18" s="52"/>
      <c r="MST18" s="52"/>
      <c r="MSU18" s="52"/>
      <c r="MSV18" s="52"/>
      <c r="MSW18" s="52"/>
      <c r="MSX18" s="52"/>
      <c r="MSY18" s="52"/>
      <c r="MSZ18" s="52"/>
      <c r="MTA18" s="52"/>
      <c r="MTB18" s="52"/>
      <c r="MTC18" s="52"/>
      <c r="MTD18" s="52"/>
      <c r="MTE18" s="52"/>
      <c r="MTF18" s="52"/>
      <c r="MTG18" s="52"/>
      <c r="MTH18" s="52"/>
      <c r="MTI18" s="52"/>
      <c r="MTJ18" s="52"/>
      <c r="MTK18" s="52"/>
      <c r="MTL18" s="52"/>
      <c r="MTM18" s="52"/>
      <c r="MTN18" s="52"/>
      <c r="MTO18" s="52"/>
      <c r="MTP18" s="52"/>
      <c r="MTQ18" s="52"/>
      <c r="MTR18" s="52"/>
      <c r="MTS18" s="52"/>
      <c r="MTT18" s="52"/>
      <c r="MTU18" s="52"/>
      <c r="MTV18" s="52"/>
      <c r="MTW18" s="52"/>
      <c r="MTX18" s="52"/>
      <c r="MTY18" s="52"/>
      <c r="MTZ18" s="52"/>
      <c r="MUA18" s="52"/>
      <c r="MUB18" s="52"/>
      <c r="MUC18" s="52"/>
      <c r="MUD18" s="52"/>
      <c r="MUE18" s="52"/>
      <c r="MUF18" s="52"/>
      <c r="MUG18" s="52"/>
      <c r="MUH18" s="52"/>
      <c r="MUI18" s="52"/>
      <c r="MUJ18" s="52"/>
      <c r="MUK18" s="52"/>
      <c r="MUL18" s="52"/>
      <c r="MUM18" s="52"/>
      <c r="MUN18" s="52"/>
      <c r="MUO18" s="52"/>
      <c r="MUP18" s="52"/>
      <c r="MUQ18" s="52"/>
      <c r="MUR18" s="52"/>
      <c r="MUS18" s="52"/>
      <c r="MUT18" s="52"/>
      <c r="MUU18" s="52"/>
      <c r="MUV18" s="52"/>
      <c r="MUW18" s="52"/>
      <c r="MUX18" s="52"/>
      <c r="MUY18" s="52"/>
      <c r="MUZ18" s="52"/>
      <c r="MVA18" s="52"/>
      <c r="MVB18" s="52"/>
      <c r="MVC18" s="52"/>
      <c r="MVD18" s="52"/>
      <c r="MVE18" s="52"/>
      <c r="MVF18" s="52"/>
      <c r="MVG18" s="52"/>
      <c r="MVH18" s="52"/>
      <c r="MVI18" s="52"/>
      <c r="MVJ18" s="52"/>
      <c r="MVK18" s="52"/>
      <c r="MVL18" s="52"/>
      <c r="MVM18" s="52"/>
      <c r="MVN18" s="52"/>
      <c r="MVO18" s="52"/>
      <c r="MVP18" s="52"/>
      <c r="MVQ18" s="52"/>
      <c r="MVR18" s="52"/>
      <c r="MVS18" s="52"/>
      <c r="MVT18" s="52"/>
      <c r="MVU18" s="52"/>
      <c r="MVV18" s="52"/>
      <c r="MVW18" s="52"/>
      <c r="MVX18" s="52"/>
      <c r="MVY18" s="52"/>
      <c r="MVZ18" s="52"/>
      <c r="MWA18" s="52"/>
      <c r="MWB18" s="52"/>
      <c r="MWC18" s="52"/>
      <c r="MWD18" s="52"/>
      <c r="MWE18" s="52"/>
      <c r="MWF18" s="52"/>
      <c r="MWG18" s="52"/>
      <c r="MWH18" s="52"/>
      <c r="MWI18" s="52"/>
      <c r="MWJ18" s="52"/>
      <c r="MWK18" s="52"/>
      <c r="MWL18" s="52"/>
      <c r="MWM18" s="52"/>
      <c r="MWN18" s="52"/>
      <c r="MWO18" s="52"/>
      <c r="MWP18" s="52"/>
      <c r="MWQ18" s="52"/>
      <c r="MWR18" s="52"/>
      <c r="MWS18" s="52"/>
      <c r="MWT18" s="52"/>
      <c r="MWU18" s="52"/>
      <c r="MWV18" s="52"/>
      <c r="MWW18" s="52"/>
      <c r="MWX18" s="52"/>
      <c r="MWY18" s="52"/>
      <c r="MWZ18" s="52"/>
      <c r="MXA18" s="52"/>
      <c r="MXB18" s="52"/>
      <c r="MXC18" s="52"/>
      <c r="MXD18" s="52"/>
      <c r="MXE18" s="52"/>
      <c r="MXF18" s="52"/>
      <c r="MXG18" s="52"/>
      <c r="MXH18" s="52"/>
      <c r="MXI18" s="52"/>
      <c r="MXJ18" s="52"/>
      <c r="MXK18" s="52"/>
      <c r="MXL18" s="52"/>
      <c r="MXM18" s="52"/>
      <c r="MXN18" s="52"/>
      <c r="MXO18" s="52"/>
      <c r="MXP18" s="52"/>
      <c r="MXQ18" s="52"/>
      <c r="MXR18" s="52"/>
      <c r="MXS18" s="52"/>
      <c r="MXT18" s="52"/>
      <c r="MXU18" s="52"/>
      <c r="MXV18" s="52"/>
      <c r="MXW18" s="52"/>
      <c r="MXX18" s="52"/>
      <c r="MXY18" s="52"/>
      <c r="MXZ18" s="52"/>
      <c r="MYA18" s="52"/>
      <c r="MYB18" s="52"/>
      <c r="MYC18" s="52"/>
      <c r="MYD18" s="52"/>
      <c r="MYE18" s="52"/>
      <c r="MYF18" s="52"/>
      <c r="MYG18" s="52"/>
      <c r="MYH18" s="52"/>
      <c r="MYI18" s="52"/>
      <c r="MYJ18" s="52"/>
      <c r="MYK18" s="52"/>
      <c r="MYL18" s="52"/>
      <c r="MYM18" s="52"/>
      <c r="MYN18" s="52"/>
      <c r="MYO18" s="52"/>
      <c r="MYP18" s="52"/>
      <c r="MYQ18" s="52"/>
      <c r="MYR18" s="52"/>
      <c r="MYS18" s="52"/>
      <c r="MYT18" s="52"/>
      <c r="MYU18" s="52"/>
      <c r="MYV18" s="52"/>
      <c r="MYW18" s="52"/>
      <c r="MYX18" s="52"/>
      <c r="MYY18" s="52"/>
      <c r="MYZ18" s="52"/>
      <c r="MZA18" s="52"/>
      <c r="MZB18" s="52"/>
      <c r="MZC18" s="52"/>
      <c r="MZD18" s="52"/>
      <c r="MZE18" s="52"/>
      <c r="MZF18" s="52"/>
      <c r="MZG18" s="52"/>
      <c r="MZH18" s="52"/>
      <c r="MZI18" s="52"/>
      <c r="MZJ18" s="52"/>
      <c r="MZK18" s="52"/>
      <c r="MZL18" s="52"/>
      <c r="MZM18" s="52"/>
      <c r="MZN18" s="52"/>
      <c r="MZO18" s="52"/>
      <c r="MZP18" s="52"/>
      <c r="MZQ18" s="52"/>
      <c r="MZR18" s="52"/>
      <c r="MZS18" s="52"/>
      <c r="MZT18" s="52"/>
      <c r="MZU18" s="52"/>
      <c r="MZV18" s="52"/>
      <c r="MZW18" s="52"/>
      <c r="MZX18" s="52"/>
      <c r="MZY18" s="52"/>
      <c r="MZZ18" s="52"/>
      <c r="NAA18" s="52"/>
      <c r="NAB18" s="52"/>
      <c r="NAC18" s="52"/>
      <c r="NAD18" s="52"/>
      <c r="NAE18" s="52"/>
      <c r="NAF18" s="52"/>
      <c r="NAG18" s="52"/>
      <c r="NAH18" s="52"/>
      <c r="NAI18" s="52"/>
      <c r="NAJ18" s="52"/>
      <c r="NAK18" s="52"/>
      <c r="NAL18" s="52"/>
      <c r="NAM18" s="52"/>
      <c r="NAN18" s="52"/>
      <c r="NAO18" s="52"/>
      <c r="NAP18" s="52"/>
      <c r="NAQ18" s="52"/>
      <c r="NAR18" s="52"/>
      <c r="NAS18" s="52"/>
      <c r="NAT18" s="52"/>
      <c r="NAU18" s="52"/>
      <c r="NAV18" s="52"/>
      <c r="NAW18" s="52"/>
      <c r="NAX18" s="52"/>
      <c r="NAY18" s="52"/>
      <c r="NAZ18" s="52"/>
      <c r="NBA18" s="52"/>
      <c r="NBB18" s="52"/>
      <c r="NBC18" s="52"/>
      <c r="NBD18" s="52"/>
      <c r="NBE18" s="52"/>
      <c r="NBF18" s="52"/>
      <c r="NBG18" s="52"/>
      <c r="NBH18" s="52"/>
      <c r="NBI18" s="52"/>
      <c r="NBJ18" s="52"/>
      <c r="NBK18" s="52"/>
      <c r="NBL18" s="52"/>
      <c r="NBM18" s="52"/>
      <c r="NBN18" s="52"/>
      <c r="NBO18" s="52"/>
      <c r="NBP18" s="52"/>
      <c r="NBQ18" s="52"/>
      <c r="NBR18" s="52"/>
      <c r="NBS18" s="52"/>
      <c r="NBT18" s="52"/>
      <c r="NBU18" s="52"/>
      <c r="NBV18" s="52"/>
      <c r="NBW18" s="52"/>
      <c r="NBX18" s="52"/>
      <c r="NBY18" s="52"/>
      <c r="NBZ18" s="52"/>
      <c r="NCA18" s="52"/>
      <c r="NCB18" s="52"/>
      <c r="NCC18" s="52"/>
      <c r="NCD18" s="52"/>
      <c r="NCE18" s="52"/>
      <c r="NCF18" s="52"/>
      <c r="NCG18" s="52"/>
      <c r="NCH18" s="52"/>
      <c r="NCI18" s="52"/>
      <c r="NCJ18" s="52"/>
      <c r="NCK18" s="52"/>
      <c r="NCL18" s="52"/>
      <c r="NCM18" s="52"/>
      <c r="NCN18" s="52"/>
      <c r="NCO18" s="52"/>
      <c r="NCP18" s="52"/>
      <c r="NCQ18" s="52"/>
      <c r="NCR18" s="52"/>
      <c r="NCS18" s="52"/>
      <c r="NCT18" s="52"/>
      <c r="NCU18" s="52"/>
      <c r="NCV18" s="52"/>
      <c r="NCW18" s="52"/>
      <c r="NCX18" s="52"/>
      <c r="NCY18" s="52"/>
      <c r="NCZ18" s="52"/>
      <c r="NDA18" s="52"/>
      <c r="NDB18" s="52"/>
      <c r="NDC18" s="52"/>
      <c r="NDD18" s="52"/>
      <c r="NDE18" s="52"/>
      <c r="NDF18" s="52"/>
      <c r="NDG18" s="52"/>
      <c r="NDH18" s="52"/>
      <c r="NDI18" s="52"/>
      <c r="NDJ18" s="52"/>
      <c r="NDK18" s="52"/>
      <c r="NDL18" s="52"/>
      <c r="NDM18" s="52"/>
      <c r="NDN18" s="52"/>
      <c r="NDO18" s="52"/>
      <c r="NDP18" s="52"/>
      <c r="NDQ18" s="52"/>
      <c r="NDR18" s="52"/>
      <c r="NDS18" s="52"/>
      <c r="NDT18" s="52"/>
      <c r="NDU18" s="52"/>
      <c r="NDV18" s="52"/>
      <c r="NDW18" s="52"/>
      <c r="NDX18" s="52"/>
      <c r="NDY18" s="52"/>
      <c r="NDZ18" s="52"/>
      <c r="NEA18" s="52"/>
      <c r="NEB18" s="52"/>
      <c r="NEC18" s="52"/>
      <c r="NED18" s="52"/>
      <c r="NEE18" s="52"/>
      <c r="NEF18" s="52"/>
      <c r="NEG18" s="52"/>
      <c r="NEH18" s="52"/>
      <c r="NEI18" s="52"/>
      <c r="NEJ18" s="52"/>
      <c r="NEK18" s="52"/>
      <c r="NEL18" s="52"/>
      <c r="NEM18" s="52"/>
      <c r="NEN18" s="52"/>
      <c r="NEO18" s="52"/>
      <c r="NEP18" s="52"/>
      <c r="NEQ18" s="52"/>
      <c r="NER18" s="52"/>
      <c r="NES18" s="52"/>
      <c r="NET18" s="52"/>
      <c r="NEU18" s="52"/>
      <c r="NEV18" s="52"/>
      <c r="NEW18" s="52"/>
      <c r="NEX18" s="52"/>
      <c r="NEY18" s="52"/>
      <c r="NEZ18" s="52"/>
      <c r="NFA18" s="52"/>
      <c r="NFB18" s="52"/>
      <c r="NFC18" s="52"/>
      <c r="NFD18" s="52"/>
      <c r="NFE18" s="52"/>
      <c r="NFF18" s="52"/>
      <c r="NFG18" s="52"/>
      <c r="NFH18" s="52"/>
      <c r="NFI18" s="52"/>
      <c r="NFJ18" s="52"/>
      <c r="NFK18" s="52"/>
      <c r="NFL18" s="52"/>
      <c r="NFM18" s="52"/>
      <c r="NFN18" s="52"/>
      <c r="NFO18" s="52"/>
      <c r="NFP18" s="52"/>
      <c r="NFQ18" s="52"/>
      <c r="NFR18" s="52"/>
      <c r="NFS18" s="52"/>
      <c r="NFT18" s="52"/>
      <c r="NFU18" s="52"/>
      <c r="NFV18" s="52"/>
      <c r="NFW18" s="52"/>
      <c r="NFX18" s="52"/>
      <c r="NFY18" s="52"/>
      <c r="NFZ18" s="52"/>
      <c r="NGA18" s="52"/>
      <c r="NGB18" s="52"/>
      <c r="NGC18" s="52"/>
      <c r="NGD18" s="52"/>
      <c r="NGE18" s="52"/>
      <c r="NGF18" s="52"/>
      <c r="NGG18" s="52"/>
      <c r="NGH18" s="52"/>
      <c r="NGI18" s="52"/>
      <c r="NGJ18" s="52"/>
      <c r="NGK18" s="52"/>
      <c r="NGL18" s="52"/>
      <c r="NGM18" s="52"/>
      <c r="NGN18" s="52"/>
      <c r="NGO18" s="52"/>
      <c r="NGP18" s="52"/>
      <c r="NGQ18" s="52"/>
      <c r="NGR18" s="52"/>
      <c r="NGS18" s="52"/>
      <c r="NGT18" s="52"/>
      <c r="NGU18" s="52"/>
      <c r="NGV18" s="52"/>
      <c r="NGW18" s="52"/>
      <c r="NGX18" s="52"/>
      <c r="NGY18" s="52"/>
      <c r="NGZ18" s="52"/>
      <c r="NHA18" s="52"/>
      <c r="NHB18" s="52"/>
      <c r="NHC18" s="52"/>
      <c r="NHD18" s="52"/>
      <c r="NHE18" s="52"/>
      <c r="NHF18" s="52"/>
      <c r="NHG18" s="52"/>
      <c r="NHH18" s="52"/>
      <c r="NHI18" s="52"/>
      <c r="NHJ18" s="52"/>
      <c r="NHK18" s="52"/>
      <c r="NHL18" s="52"/>
      <c r="NHM18" s="52"/>
      <c r="NHN18" s="52"/>
      <c r="NHO18" s="52"/>
      <c r="NHP18" s="52"/>
      <c r="NHQ18" s="52"/>
      <c r="NHR18" s="52"/>
      <c r="NHS18" s="52"/>
      <c r="NHT18" s="52"/>
      <c r="NHU18" s="52"/>
      <c r="NHV18" s="52"/>
      <c r="NHW18" s="52"/>
      <c r="NHX18" s="52"/>
      <c r="NHY18" s="52"/>
      <c r="NHZ18" s="52"/>
      <c r="NIA18" s="52"/>
      <c r="NIB18" s="52"/>
      <c r="NIC18" s="52"/>
      <c r="NID18" s="52"/>
      <c r="NIE18" s="52"/>
      <c r="NIF18" s="52"/>
      <c r="NIG18" s="52"/>
      <c r="NIH18" s="52"/>
      <c r="NII18" s="52"/>
      <c r="NIJ18" s="52"/>
      <c r="NIK18" s="52"/>
      <c r="NIL18" s="52"/>
      <c r="NIM18" s="52"/>
      <c r="NIN18" s="52"/>
      <c r="NIO18" s="52"/>
      <c r="NIP18" s="52"/>
      <c r="NIQ18" s="52"/>
      <c r="NIR18" s="52"/>
      <c r="NIS18" s="52"/>
      <c r="NIT18" s="52"/>
      <c r="NIU18" s="52"/>
      <c r="NIV18" s="52"/>
      <c r="NIW18" s="52"/>
      <c r="NIX18" s="52"/>
      <c r="NIY18" s="52"/>
      <c r="NIZ18" s="52"/>
      <c r="NJA18" s="52"/>
      <c r="NJB18" s="52"/>
      <c r="NJC18" s="52"/>
      <c r="NJD18" s="52"/>
      <c r="NJE18" s="52"/>
      <c r="NJF18" s="52"/>
      <c r="NJG18" s="52"/>
      <c r="NJH18" s="52"/>
      <c r="NJI18" s="52"/>
      <c r="NJJ18" s="52"/>
      <c r="NJK18" s="52"/>
      <c r="NJL18" s="52"/>
      <c r="NJM18" s="52"/>
      <c r="NJN18" s="52"/>
      <c r="NJO18" s="52"/>
      <c r="NJP18" s="52"/>
      <c r="NJQ18" s="52"/>
      <c r="NJR18" s="52"/>
      <c r="NJS18" s="52"/>
      <c r="NJT18" s="52"/>
      <c r="NJU18" s="52"/>
      <c r="NJV18" s="52"/>
      <c r="NJW18" s="52"/>
      <c r="NJX18" s="52"/>
      <c r="NJY18" s="52"/>
      <c r="NJZ18" s="52"/>
      <c r="NKA18" s="52"/>
      <c r="NKB18" s="52"/>
      <c r="NKC18" s="52"/>
      <c r="NKD18" s="52"/>
      <c r="NKE18" s="52"/>
      <c r="NKF18" s="52"/>
      <c r="NKG18" s="52"/>
      <c r="NKH18" s="52"/>
      <c r="NKI18" s="52"/>
      <c r="NKJ18" s="52"/>
      <c r="NKK18" s="52"/>
      <c r="NKL18" s="52"/>
      <c r="NKM18" s="52"/>
      <c r="NKN18" s="52"/>
      <c r="NKO18" s="52"/>
      <c r="NKP18" s="52"/>
      <c r="NKQ18" s="52"/>
      <c r="NKR18" s="52"/>
      <c r="NKS18" s="52"/>
      <c r="NKT18" s="52"/>
      <c r="NKU18" s="52"/>
      <c r="NKV18" s="52"/>
      <c r="NKW18" s="52"/>
      <c r="NKX18" s="52"/>
      <c r="NKY18" s="52"/>
      <c r="NKZ18" s="52"/>
      <c r="NLA18" s="52"/>
      <c r="NLB18" s="52"/>
      <c r="NLC18" s="52"/>
      <c r="NLD18" s="52"/>
      <c r="NLE18" s="52"/>
      <c r="NLF18" s="52"/>
      <c r="NLG18" s="52"/>
      <c r="NLH18" s="52"/>
      <c r="NLI18" s="52"/>
      <c r="NLJ18" s="52"/>
      <c r="NLK18" s="52"/>
      <c r="NLL18" s="52"/>
      <c r="NLM18" s="52"/>
      <c r="NLN18" s="52"/>
      <c r="NLO18" s="52"/>
      <c r="NLP18" s="52"/>
      <c r="NLQ18" s="52"/>
      <c r="NLR18" s="52"/>
      <c r="NLS18" s="52"/>
      <c r="NLT18" s="52"/>
      <c r="NLU18" s="52"/>
      <c r="NLV18" s="52"/>
      <c r="NLW18" s="52"/>
      <c r="NLX18" s="52"/>
      <c r="NLY18" s="52"/>
      <c r="NLZ18" s="52"/>
      <c r="NMA18" s="52"/>
      <c r="NMB18" s="52"/>
      <c r="NMC18" s="52"/>
      <c r="NMD18" s="52"/>
      <c r="NME18" s="52"/>
      <c r="NMF18" s="52"/>
      <c r="NMG18" s="52"/>
      <c r="NMH18" s="52"/>
      <c r="NMI18" s="52"/>
      <c r="NMJ18" s="52"/>
      <c r="NMK18" s="52"/>
      <c r="NML18" s="52"/>
      <c r="NMM18" s="52"/>
      <c r="NMN18" s="52"/>
      <c r="NMO18" s="52"/>
      <c r="NMP18" s="52"/>
      <c r="NMQ18" s="52"/>
      <c r="NMR18" s="52"/>
      <c r="NMS18" s="52"/>
      <c r="NMT18" s="52"/>
      <c r="NMU18" s="52"/>
      <c r="NMV18" s="52"/>
      <c r="NMW18" s="52"/>
      <c r="NMX18" s="52"/>
      <c r="NMY18" s="52"/>
      <c r="NMZ18" s="52"/>
      <c r="NNA18" s="52"/>
      <c r="NNB18" s="52"/>
      <c r="NNC18" s="52"/>
      <c r="NND18" s="52"/>
      <c r="NNE18" s="52"/>
      <c r="NNF18" s="52"/>
      <c r="NNG18" s="52"/>
      <c r="NNH18" s="52"/>
      <c r="NNI18" s="52"/>
      <c r="NNJ18" s="52"/>
      <c r="NNK18" s="52"/>
      <c r="NNL18" s="52"/>
      <c r="NNM18" s="52"/>
      <c r="NNN18" s="52"/>
      <c r="NNO18" s="52"/>
      <c r="NNP18" s="52"/>
      <c r="NNQ18" s="52"/>
      <c r="NNR18" s="52"/>
      <c r="NNS18" s="52"/>
      <c r="NNT18" s="52"/>
      <c r="NNU18" s="52"/>
      <c r="NNV18" s="52"/>
      <c r="NNW18" s="52"/>
      <c r="NNX18" s="52"/>
      <c r="NNY18" s="52"/>
      <c r="NNZ18" s="52"/>
      <c r="NOA18" s="52"/>
      <c r="NOB18" s="52"/>
      <c r="NOC18" s="52"/>
      <c r="NOD18" s="52"/>
      <c r="NOE18" s="52"/>
      <c r="NOF18" s="52"/>
      <c r="NOG18" s="52"/>
      <c r="NOH18" s="52"/>
      <c r="NOI18" s="52"/>
      <c r="NOJ18" s="52"/>
      <c r="NOK18" s="52"/>
      <c r="NOL18" s="52"/>
      <c r="NOM18" s="52"/>
      <c r="NON18" s="52"/>
      <c r="NOO18" s="52"/>
      <c r="NOP18" s="52"/>
      <c r="NOQ18" s="52"/>
      <c r="NOR18" s="52"/>
      <c r="NOS18" s="52"/>
      <c r="NOT18" s="52"/>
      <c r="NOU18" s="52"/>
      <c r="NOV18" s="52"/>
      <c r="NOW18" s="52"/>
      <c r="NOX18" s="52"/>
      <c r="NOY18" s="52"/>
      <c r="NOZ18" s="52"/>
      <c r="NPA18" s="52"/>
      <c r="NPB18" s="52"/>
      <c r="NPC18" s="52"/>
      <c r="NPD18" s="52"/>
      <c r="NPE18" s="52"/>
      <c r="NPF18" s="52"/>
      <c r="NPG18" s="52"/>
      <c r="NPH18" s="52"/>
      <c r="NPI18" s="52"/>
      <c r="NPJ18" s="52"/>
      <c r="NPK18" s="52"/>
      <c r="NPL18" s="52"/>
      <c r="NPM18" s="52"/>
      <c r="NPN18" s="52"/>
      <c r="NPO18" s="52"/>
      <c r="NPP18" s="52"/>
      <c r="NPQ18" s="52"/>
      <c r="NPR18" s="52"/>
      <c r="NPS18" s="52"/>
      <c r="NPT18" s="52"/>
      <c r="NPU18" s="52"/>
      <c r="NPV18" s="52"/>
      <c r="NPW18" s="52"/>
      <c r="NPX18" s="52"/>
      <c r="NPY18" s="52"/>
      <c r="NPZ18" s="52"/>
      <c r="NQA18" s="52"/>
      <c r="NQB18" s="52"/>
      <c r="NQC18" s="52"/>
      <c r="NQD18" s="52"/>
      <c r="NQE18" s="52"/>
      <c r="NQF18" s="52"/>
      <c r="NQG18" s="52"/>
      <c r="NQH18" s="52"/>
      <c r="NQI18" s="52"/>
      <c r="NQJ18" s="52"/>
      <c r="NQK18" s="52"/>
      <c r="NQL18" s="52"/>
      <c r="NQM18" s="52"/>
      <c r="NQN18" s="52"/>
      <c r="NQO18" s="52"/>
      <c r="NQP18" s="52"/>
      <c r="NQQ18" s="52"/>
      <c r="NQR18" s="52"/>
      <c r="NQS18" s="52"/>
      <c r="NQT18" s="52"/>
      <c r="NQU18" s="52"/>
      <c r="NQV18" s="52"/>
      <c r="NQW18" s="52"/>
      <c r="NQX18" s="52"/>
      <c r="NQY18" s="52"/>
      <c r="NQZ18" s="52"/>
      <c r="NRA18" s="52"/>
      <c r="NRB18" s="52"/>
      <c r="NRC18" s="52"/>
      <c r="NRD18" s="52"/>
      <c r="NRE18" s="52"/>
      <c r="NRF18" s="52"/>
      <c r="NRG18" s="52"/>
      <c r="NRH18" s="52"/>
      <c r="NRI18" s="52"/>
      <c r="NRJ18" s="52"/>
      <c r="NRK18" s="52"/>
      <c r="NRL18" s="52"/>
      <c r="NRM18" s="52"/>
      <c r="NRN18" s="52"/>
      <c r="NRO18" s="52"/>
      <c r="NRP18" s="52"/>
      <c r="NRQ18" s="52"/>
      <c r="NRR18" s="52"/>
      <c r="NRS18" s="52"/>
      <c r="NRT18" s="52"/>
      <c r="NRU18" s="52"/>
      <c r="NRV18" s="52"/>
      <c r="NRW18" s="52"/>
      <c r="NRX18" s="52"/>
      <c r="NRY18" s="52"/>
      <c r="NRZ18" s="52"/>
      <c r="NSA18" s="52"/>
      <c r="NSB18" s="52"/>
      <c r="NSC18" s="52"/>
      <c r="NSD18" s="52"/>
      <c r="NSE18" s="52"/>
      <c r="NSF18" s="52"/>
      <c r="NSG18" s="52"/>
      <c r="NSH18" s="52"/>
      <c r="NSI18" s="52"/>
      <c r="NSJ18" s="52"/>
      <c r="NSK18" s="52"/>
      <c r="NSL18" s="52"/>
      <c r="NSM18" s="52"/>
      <c r="NSN18" s="52"/>
      <c r="NSO18" s="52"/>
      <c r="NSP18" s="52"/>
      <c r="NSQ18" s="52"/>
      <c r="NSR18" s="52"/>
      <c r="NSS18" s="52"/>
      <c r="NST18" s="52"/>
      <c r="NSU18" s="52"/>
      <c r="NSV18" s="52"/>
      <c r="NSW18" s="52"/>
      <c r="NSX18" s="52"/>
      <c r="NSY18" s="52"/>
      <c r="NSZ18" s="52"/>
      <c r="NTA18" s="52"/>
      <c r="NTB18" s="52"/>
      <c r="NTC18" s="52"/>
      <c r="NTD18" s="52"/>
      <c r="NTE18" s="52"/>
      <c r="NTF18" s="52"/>
      <c r="NTG18" s="52"/>
      <c r="NTH18" s="52"/>
      <c r="NTI18" s="52"/>
      <c r="NTJ18" s="52"/>
      <c r="NTK18" s="52"/>
      <c r="NTL18" s="52"/>
      <c r="NTM18" s="52"/>
      <c r="NTN18" s="52"/>
      <c r="NTO18" s="52"/>
      <c r="NTP18" s="52"/>
      <c r="NTQ18" s="52"/>
      <c r="NTR18" s="52"/>
      <c r="NTS18" s="52"/>
      <c r="NTT18" s="52"/>
      <c r="NTU18" s="52"/>
      <c r="NTV18" s="52"/>
      <c r="NTW18" s="52"/>
      <c r="NTX18" s="52"/>
      <c r="NTY18" s="52"/>
      <c r="NTZ18" s="52"/>
      <c r="NUA18" s="52"/>
      <c r="NUB18" s="52"/>
      <c r="NUC18" s="52"/>
      <c r="NUD18" s="52"/>
      <c r="NUE18" s="52"/>
      <c r="NUF18" s="52"/>
      <c r="NUG18" s="52"/>
      <c r="NUH18" s="52"/>
      <c r="NUI18" s="52"/>
      <c r="NUJ18" s="52"/>
      <c r="NUK18" s="52"/>
      <c r="NUL18" s="52"/>
      <c r="NUM18" s="52"/>
      <c r="NUN18" s="52"/>
      <c r="NUO18" s="52"/>
      <c r="NUP18" s="52"/>
      <c r="NUQ18" s="52"/>
      <c r="NUR18" s="52"/>
      <c r="NUS18" s="52"/>
      <c r="NUT18" s="52"/>
      <c r="NUU18" s="52"/>
      <c r="NUV18" s="52"/>
      <c r="NUW18" s="52"/>
      <c r="NUX18" s="52"/>
      <c r="NUY18" s="52"/>
      <c r="NUZ18" s="52"/>
      <c r="NVA18" s="52"/>
      <c r="NVB18" s="52"/>
      <c r="NVC18" s="52"/>
      <c r="NVD18" s="52"/>
      <c r="NVE18" s="52"/>
      <c r="NVF18" s="52"/>
      <c r="NVG18" s="52"/>
      <c r="NVH18" s="52"/>
      <c r="NVI18" s="52"/>
      <c r="NVJ18" s="52"/>
      <c r="NVK18" s="52"/>
      <c r="NVL18" s="52"/>
      <c r="NVM18" s="52"/>
      <c r="NVN18" s="52"/>
      <c r="NVO18" s="52"/>
      <c r="NVP18" s="52"/>
      <c r="NVQ18" s="52"/>
      <c r="NVR18" s="52"/>
      <c r="NVS18" s="52"/>
      <c r="NVT18" s="52"/>
      <c r="NVU18" s="52"/>
      <c r="NVV18" s="52"/>
      <c r="NVW18" s="52"/>
      <c r="NVX18" s="52"/>
      <c r="NVY18" s="52"/>
      <c r="NVZ18" s="52"/>
      <c r="NWA18" s="52"/>
      <c r="NWB18" s="52"/>
      <c r="NWC18" s="52"/>
      <c r="NWD18" s="52"/>
      <c r="NWE18" s="52"/>
      <c r="NWF18" s="52"/>
      <c r="NWG18" s="52"/>
      <c r="NWH18" s="52"/>
      <c r="NWI18" s="52"/>
      <c r="NWJ18" s="52"/>
      <c r="NWK18" s="52"/>
      <c r="NWL18" s="52"/>
      <c r="NWM18" s="52"/>
      <c r="NWN18" s="52"/>
      <c r="NWO18" s="52"/>
      <c r="NWP18" s="52"/>
      <c r="NWQ18" s="52"/>
      <c r="NWR18" s="52"/>
      <c r="NWS18" s="52"/>
      <c r="NWT18" s="52"/>
      <c r="NWU18" s="52"/>
      <c r="NWV18" s="52"/>
      <c r="NWW18" s="52"/>
      <c r="NWX18" s="52"/>
      <c r="NWY18" s="52"/>
      <c r="NWZ18" s="52"/>
      <c r="NXA18" s="52"/>
      <c r="NXB18" s="52"/>
      <c r="NXC18" s="52"/>
      <c r="NXD18" s="52"/>
      <c r="NXE18" s="52"/>
      <c r="NXF18" s="52"/>
      <c r="NXG18" s="52"/>
      <c r="NXH18" s="52"/>
      <c r="NXI18" s="52"/>
      <c r="NXJ18" s="52"/>
      <c r="NXK18" s="52"/>
      <c r="NXL18" s="52"/>
      <c r="NXM18" s="52"/>
      <c r="NXN18" s="52"/>
      <c r="NXO18" s="52"/>
      <c r="NXP18" s="52"/>
      <c r="NXQ18" s="52"/>
      <c r="NXR18" s="52"/>
      <c r="NXS18" s="52"/>
      <c r="NXT18" s="52"/>
      <c r="NXU18" s="52"/>
      <c r="NXV18" s="52"/>
      <c r="NXW18" s="52"/>
      <c r="NXX18" s="52"/>
      <c r="NXY18" s="52"/>
      <c r="NXZ18" s="52"/>
      <c r="NYA18" s="52"/>
      <c r="NYB18" s="52"/>
      <c r="NYC18" s="52"/>
      <c r="NYD18" s="52"/>
      <c r="NYE18" s="52"/>
      <c r="NYF18" s="52"/>
      <c r="NYG18" s="52"/>
      <c r="NYH18" s="52"/>
      <c r="NYI18" s="52"/>
      <c r="NYJ18" s="52"/>
      <c r="NYK18" s="52"/>
      <c r="NYL18" s="52"/>
      <c r="NYM18" s="52"/>
      <c r="NYN18" s="52"/>
      <c r="NYO18" s="52"/>
      <c r="NYP18" s="52"/>
      <c r="NYQ18" s="52"/>
      <c r="NYR18" s="52"/>
      <c r="NYS18" s="52"/>
      <c r="NYT18" s="52"/>
      <c r="NYU18" s="52"/>
      <c r="NYV18" s="52"/>
      <c r="NYW18" s="52"/>
      <c r="NYX18" s="52"/>
      <c r="NYY18" s="52"/>
      <c r="NYZ18" s="52"/>
      <c r="NZA18" s="52"/>
      <c r="NZB18" s="52"/>
      <c r="NZC18" s="52"/>
      <c r="NZD18" s="52"/>
      <c r="NZE18" s="52"/>
      <c r="NZF18" s="52"/>
      <c r="NZG18" s="52"/>
      <c r="NZH18" s="52"/>
      <c r="NZI18" s="52"/>
      <c r="NZJ18" s="52"/>
      <c r="NZK18" s="52"/>
      <c r="NZL18" s="52"/>
      <c r="NZM18" s="52"/>
      <c r="NZN18" s="52"/>
      <c r="NZO18" s="52"/>
      <c r="NZP18" s="52"/>
      <c r="NZQ18" s="52"/>
      <c r="NZR18" s="52"/>
      <c r="NZS18" s="52"/>
      <c r="NZT18" s="52"/>
      <c r="NZU18" s="52"/>
      <c r="NZV18" s="52"/>
      <c r="NZW18" s="52"/>
      <c r="NZX18" s="52"/>
      <c r="NZY18" s="52"/>
      <c r="NZZ18" s="52"/>
      <c r="OAA18" s="52"/>
      <c r="OAB18" s="52"/>
      <c r="OAC18" s="52"/>
      <c r="OAD18" s="52"/>
      <c r="OAE18" s="52"/>
      <c r="OAF18" s="52"/>
      <c r="OAG18" s="52"/>
      <c r="OAH18" s="52"/>
      <c r="OAI18" s="52"/>
      <c r="OAJ18" s="52"/>
      <c r="OAK18" s="52"/>
      <c r="OAL18" s="52"/>
      <c r="OAM18" s="52"/>
      <c r="OAN18" s="52"/>
      <c r="OAO18" s="52"/>
      <c r="OAP18" s="52"/>
      <c r="OAQ18" s="52"/>
      <c r="OAR18" s="52"/>
      <c r="OAS18" s="52"/>
      <c r="OAT18" s="52"/>
      <c r="OAU18" s="52"/>
      <c r="OAV18" s="52"/>
      <c r="OAW18" s="52"/>
      <c r="OAX18" s="52"/>
      <c r="OAY18" s="52"/>
      <c r="OAZ18" s="52"/>
      <c r="OBA18" s="52"/>
      <c r="OBB18" s="52"/>
      <c r="OBC18" s="52"/>
      <c r="OBD18" s="52"/>
      <c r="OBE18" s="52"/>
      <c r="OBF18" s="52"/>
      <c r="OBG18" s="52"/>
      <c r="OBH18" s="52"/>
      <c r="OBI18" s="52"/>
      <c r="OBJ18" s="52"/>
      <c r="OBK18" s="52"/>
      <c r="OBL18" s="52"/>
      <c r="OBM18" s="52"/>
      <c r="OBN18" s="52"/>
      <c r="OBO18" s="52"/>
      <c r="OBP18" s="52"/>
      <c r="OBQ18" s="52"/>
      <c r="OBR18" s="52"/>
      <c r="OBS18" s="52"/>
      <c r="OBT18" s="52"/>
      <c r="OBU18" s="52"/>
      <c r="OBV18" s="52"/>
      <c r="OBW18" s="52"/>
      <c r="OBX18" s="52"/>
      <c r="OBY18" s="52"/>
      <c r="OBZ18" s="52"/>
      <c r="OCA18" s="52"/>
      <c r="OCB18" s="52"/>
      <c r="OCC18" s="52"/>
      <c r="OCD18" s="52"/>
      <c r="OCE18" s="52"/>
      <c r="OCF18" s="52"/>
      <c r="OCG18" s="52"/>
      <c r="OCH18" s="52"/>
      <c r="OCI18" s="52"/>
      <c r="OCJ18" s="52"/>
      <c r="OCK18" s="52"/>
      <c r="OCL18" s="52"/>
      <c r="OCM18" s="52"/>
      <c r="OCN18" s="52"/>
      <c r="OCO18" s="52"/>
      <c r="OCP18" s="52"/>
      <c r="OCQ18" s="52"/>
      <c r="OCR18" s="52"/>
      <c r="OCS18" s="52"/>
      <c r="OCT18" s="52"/>
      <c r="OCU18" s="52"/>
      <c r="OCV18" s="52"/>
      <c r="OCW18" s="52"/>
      <c r="OCX18" s="52"/>
      <c r="OCY18" s="52"/>
      <c r="OCZ18" s="52"/>
      <c r="ODA18" s="52"/>
      <c r="ODB18" s="52"/>
      <c r="ODC18" s="52"/>
      <c r="ODD18" s="52"/>
      <c r="ODE18" s="52"/>
      <c r="ODF18" s="52"/>
      <c r="ODG18" s="52"/>
      <c r="ODH18" s="52"/>
      <c r="ODI18" s="52"/>
      <c r="ODJ18" s="52"/>
      <c r="ODK18" s="52"/>
      <c r="ODL18" s="52"/>
      <c r="ODM18" s="52"/>
      <c r="ODN18" s="52"/>
      <c r="ODO18" s="52"/>
      <c r="ODP18" s="52"/>
      <c r="ODQ18" s="52"/>
      <c r="ODR18" s="52"/>
      <c r="ODS18" s="52"/>
      <c r="ODT18" s="52"/>
      <c r="ODU18" s="52"/>
      <c r="ODV18" s="52"/>
      <c r="ODW18" s="52"/>
      <c r="ODX18" s="52"/>
      <c r="ODY18" s="52"/>
      <c r="ODZ18" s="52"/>
      <c r="OEA18" s="52"/>
      <c r="OEB18" s="52"/>
      <c r="OEC18" s="52"/>
      <c r="OED18" s="52"/>
      <c r="OEE18" s="52"/>
      <c r="OEF18" s="52"/>
      <c r="OEG18" s="52"/>
      <c r="OEH18" s="52"/>
      <c r="OEI18" s="52"/>
      <c r="OEJ18" s="52"/>
      <c r="OEK18" s="52"/>
      <c r="OEL18" s="52"/>
      <c r="OEM18" s="52"/>
      <c r="OEN18" s="52"/>
      <c r="OEO18" s="52"/>
      <c r="OEP18" s="52"/>
      <c r="OEQ18" s="52"/>
      <c r="OER18" s="52"/>
      <c r="OES18" s="52"/>
      <c r="OET18" s="52"/>
      <c r="OEU18" s="52"/>
      <c r="OEV18" s="52"/>
      <c r="OEW18" s="52"/>
      <c r="OEX18" s="52"/>
      <c r="OEY18" s="52"/>
      <c r="OEZ18" s="52"/>
      <c r="OFA18" s="52"/>
      <c r="OFB18" s="52"/>
      <c r="OFC18" s="52"/>
      <c r="OFD18" s="52"/>
      <c r="OFE18" s="52"/>
      <c r="OFF18" s="52"/>
      <c r="OFG18" s="52"/>
      <c r="OFH18" s="52"/>
      <c r="OFI18" s="52"/>
      <c r="OFJ18" s="52"/>
      <c r="OFK18" s="52"/>
      <c r="OFL18" s="52"/>
      <c r="OFM18" s="52"/>
      <c r="OFN18" s="52"/>
      <c r="OFO18" s="52"/>
      <c r="OFP18" s="52"/>
      <c r="OFQ18" s="52"/>
      <c r="OFR18" s="52"/>
      <c r="OFS18" s="52"/>
      <c r="OFT18" s="52"/>
      <c r="OFU18" s="52"/>
      <c r="OFV18" s="52"/>
      <c r="OFW18" s="52"/>
      <c r="OFX18" s="52"/>
      <c r="OFY18" s="52"/>
      <c r="OFZ18" s="52"/>
      <c r="OGA18" s="52"/>
      <c r="OGB18" s="52"/>
      <c r="OGC18" s="52"/>
      <c r="OGD18" s="52"/>
      <c r="OGE18" s="52"/>
      <c r="OGF18" s="52"/>
      <c r="OGG18" s="52"/>
      <c r="OGH18" s="52"/>
      <c r="OGI18" s="52"/>
      <c r="OGJ18" s="52"/>
      <c r="OGK18" s="52"/>
      <c r="OGL18" s="52"/>
      <c r="OGM18" s="52"/>
      <c r="OGN18" s="52"/>
      <c r="OGO18" s="52"/>
      <c r="OGP18" s="52"/>
      <c r="OGQ18" s="52"/>
      <c r="OGR18" s="52"/>
      <c r="OGS18" s="52"/>
      <c r="OGT18" s="52"/>
      <c r="OGU18" s="52"/>
      <c r="OGV18" s="52"/>
      <c r="OGW18" s="52"/>
      <c r="OGX18" s="52"/>
      <c r="OGY18" s="52"/>
      <c r="OGZ18" s="52"/>
      <c r="OHA18" s="52"/>
      <c r="OHB18" s="52"/>
      <c r="OHC18" s="52"/>
      <c r="OHD18" s="52"/>
      <c r="OHE18" s="52"/>
      <c r="OHF18" s="52"/>
      <c r="OHG18" s="52"/>
      <c r="OHH18" s="52"/>
      <c r="OHI18" s="52"/>
      <c r="OHJ18" s="52"/>
      <c r="OHK18" s="52"/>
      <c r="OHL18" s="52"/>
      <c r="OHM18" s="52"/>
      <c r="OHN18" s="52"/>
      <c r="OHO18" s="52"/>
      <c r="OHP18" s="52"/>
      <c r="OHQ18" s="52"/>
      <c r="OHR18" s="52"/>
      <c r="OHS18" s="52"/>
      <c r="OHT18" s="52"/>
      <c r="OHU18" s="52"/>
      <c r="OHV18" s="52"/>
      <c r="OHW18" s="52"/>
      <c r="OHX18" s="52"/>
      <c r="OHY18" s="52"/>
      <c r="OHZ18" s="52"/>
      <c r="OIA18" s="52"/>
      <c r="OIB18" s="52"/>
      <c r="OIC18" s="52"/>
      <c r="OID18" s="52"/>
      <c r="OIE18" s="52"/>
      <c r="OIF18" s="52"/>
      <c r="OIG18" s="52"/>
      <c r="OIH18" s="52"/>
      <c r="OII18" s="52"/>
      <c r="OIJ18" s="52"/>
      <c r="OIK18" s="52"/>
      <c r="OIL18" s="52"/>
      <c r="OIM18" s="52"/>
      <c r="OIN18" s="52"/>
      <c r="OIO18" s="52"/>
      <c r="OIP18" s="52"/>
      <c r="OIQ18" s="52"/>
      <c r="OIR18" s="52"/>
      <c r="OIS18" s="52"/>
      <c r="OIT18" s="52"/>
      <c r="OIU18" s="52"/>
      <c r="OIV18" s="52"/>
      <c r="OIW18" s="52"/>
      <c r="OIX18" s="52"/>
      <c r="OIY18" s="52"/>
      <c r="OIZ18" s="52"/>
      <c r="OJA18" s="52"/>
      <c r="OJB18" s="52"/>
      <c r="OJC18" s="52"/>
      <c r="OJD18" s="52"/>
      <c r="OJE18" s="52"/>
      <c r="OJF18" s="52"/>
      <c r="OJG18" s="52"/>
      <c r="OJH18" s="52"/>
      <c r="OJI18" s="52"/>
      <c r="OJJ18" s="52"/>
      <c r="OJK18" s="52"/>
      <c r="OJL18" s="52"/>
      <c r="OJM18" s="52"/>
      <c r="OJN18" s="52"/>
      <c r="OJO18" s="52"/>
      <c r="OJP18" s="52"/>
      <c r="OJQ18" s="52"/>
      <c r="OJR18" s="52"/>
      <c r="OJS18" s="52"/>
      <c r="OJT18" s="52"/>
      <c r="OJU18" s="52"/>
      <c r="OJV18" s="52"/>
      <c r="OJW18" s="52"/>
      <c r="OJX18" s="52"/>
      <c r="OJY18" s="52"/>
      <c r="OJZ18" s="52"/>
      <c r="OKA18" s="52"/>
      <c r="OKB18" s="52"/>
      <c r="OKC18" s="52"/>
      <c r="OKD18" s="52"/>
      <c r="OKE18" s="52"/>
      <c r="OKF18" s="52"/>
      <c r="OKG18" s="52"/>
      <c r="OKH18" s="52"/>
      <c r="OKI18" s="52"/>
      <c r="OKJ18" s="52"/>
      <c r="OKK18" s="52"/>
      <c r="OKL18" s="52"/>
      <c r="OKM18" s="52"/>
      <c r="OKN18" s="52"/>
      <c r="OKO18" s="52"/>
      <c r="OKP18" s="52"/>
      <c r="OKQ18" s="52"/>
      <c r="OKR18" s="52"/>
      <c r="OKS18" s="52"/>
      <c r="OKT18" s="52"/>
      <c r="OKU18" s="52"/>
      <c r="OKV18" s="52"/>
      <c r="OKW18" s="52"/>
      <c r="OKX18" s="52"/>
      <c r="OKY18" s="52"/>
      <c r="OKZ18" s="52"/>
      <c r="OLA18" s="52"/>
      <c r="OLB18" s="52"/>
      <c r="OLC18" s="52"/>
      <c r="OLD18" s="52"/>
      <c r="OLE18" s="52"/>
      <c r="OLF18" s="52"/>
      <c r="OLG18" s="52"/>
      <c r="OLH18" s="52"/>
      <c r="OLI18" s="52"/>
      <c r="OLJ18" s="52"/>
      <c r="OLK18" s="52"/>
      <c r="OLL18" s="52"/>
      <c r="OLM18" s="52"/>
      <c r="OLN18" s="52"/>
      <c r="OLO18" s="52"/>
      <c r="OLP18" s="52"/>
      <c r="OLQ18" s="52"/>
      <c r="OLR18" s="52"/>
      <c r="OLS18" s="52"/>
      <c r="OLT18" s="52"/>
      <c r="OLU18" s="52"/>
      <c r="OLV18" s="52"/>
      <c r="OLW18" s="52"/>
      <c r="OLX18" s="52"/>
      <c r="OLY18" s="52"/>
      <c r="OLZ18" s="52"/>
      <c r="OMA18" s="52"/>
      <c r="OMB18" s="52"/>
      <c r="OMC18" s="52"/>
      <c r="OMD18" s="52"/>
      <c r="OME18" s="52"/>
      <c r="OMF18" s="52"/>
      <c r="OMG18" s="52"/>
      <c r="OMH18" s="52"/>
      <c r="OMI18" s="52"/>
      <c r="OMJ18" s="52"/>
      <c r="OMK18" s="52"/>
      <c r="OML18" s="52"/>
      <c r="OMM18" s="52"/>
      <c r="OMN18" s="52"/>
      <c r="OMO18" s="52"/>
      <c r="OMP18" s="52"/>
      <c r="OMQ18" s="52"/>
      <c r="OMR18" s="52"/>
      <c r="OMS18" s="52"/>
      <c r="OMT18" s="52"/>
      <c r="OMU18" s="52"/>
      <c r="OMV18" s="52"/>
      <c r="OMW18" s="52"/>
      <c r="OMX18" s="52"/>
      <c r="OMY18" s="52"/>
      <c r="OMZ18" s="52"/>
      <c r="ONA18" s="52"/>
      <c r="ONB18" s="52"/>
      <c r="ONC18" s="52"/>
      <c r="OND18" s="52"/>
      <c r="ONE18" s="52"/>
      <c r="ONF18" s="52"/>
      <c r="ONG18" s="52"/>
      <c r="ONH18" s="52"/>
      <c r="ONI18" s="52"/>
      <c r="ONJ18" s="52"/>
      <c r="ONK18" s="52"/>
      <c r="ONL18" s="52"/>
      <c r="ONM18" s="52"/>
      <c r="ONN18" s="52"/>
      <c r="ONO18" s="52"/>
      <c r="ONP18" s="52"/>
      <c r="ONQ18" s="52"/>
      <c r="ONR18" s="52"/>
      <c r="ONS18" s="52"/>
      <c r="ONT18" s="52"/>
      <c r="ONU18" s="52"/>
      <c r="ONV18" s="52"/>
      <c r="ONW18" s="52"/>
      <c r="ONX18" s="52"/>
      <c r="ONY18" s="52"/>
      <c r="ONZ18" s="52"/>
      <c r="OOA18" s="52"/>
      <c r="OOB18" s="52"/>
      <c r="OOC18" s="52"/>
      <c r="OOD18" s="52"/>
      <c r="OOE18" s="52"/>
      <c r="OOF18" s="52"/>
      <c r="OOG18" s="52"/>
      <c r="OOH18" s="52"/>
      <c r="OOI18" s="52"/>
      <c r="OOJ18" s="52"/>
      <c r="OOK18" s="52"/>
      <c r="OOL18" s="52"/>
      <c r="OOM18" s="52"/>
      <c r="OON18" s="52"/>
      <c r="OOO18" s="52"/>
      <c r="OOP18" s="52"/>
      <c r="OOQ18" s="52"/>
      <c r="OOR18" s="52"/>
      <c r="OOS18" s="52"/>
      <c r="OOT18" s="52"/>
      <c r="OOU18" s="52"/>
      <c r="OOV18" s="52"/>
      <c r="OOW18" s="52"/>
      <c r="OOX18" s="52"/>
      <c r="OOY18" s="52"/>
      <c r="OOZ18" s="52"/>
      <c r="OPA18" s="52"/>
      <c r="OPB18" s="52"/>
      <c r="OPC18" s="52"/>
      <c r="OPD18" s="52"/>
      <c r="OPE18" s="52"/>
      <c r="OPF18" s="52"/>
      <c r="OPG18" s="52"/>
      <c r="OPH18" s="52"/>
      <c r="OPI18" s="52"/>
      <c r="OPJ18" s="52"/>
      <c r="OPK18" s="52"/>
      <c r="OPL18" s="52"/>
      <c r="OPM18" s="52"/>
      <c r="OPN18" s="52"/>
      <c r="OPO18" s="52"/>
      <c r="OPP18" s="52"/>
      <c r="OPQ18" s="52"/>
      <c r="OPR18" s="52"/>
      <c r="OPS18" s="52"/>
      <c r="OPT18" s="52"/>
      <c r="OPU18" s="52"/>
      <c r="OPV18" s="52"/>
      <c r="OPW18" s="52"/>
      <c r="OPX18" s="52"/>
      <c r="OPY18" s="52"/>
      <c r="OPZ18" s="52"/>
      <c r="OQA18" s="52"/>
      <c r="OQB18" s="52"/>
      <c r="OQC18" s="52"/>
      <c r="OQD18" s="52"/>
      <c r="OQE18" s="52"/>
      <c r="OQF18" s="52"/>
      <c r="OQG18" s="52"/>
      <c r="OQH18" s="52"/>
      <c r="OQI18" s="52"/>
      <c r="OQJ18" s="52"/>
      <c r="OQK18" s="52"/>
      <c r="OQL18" s="52"/>
      <c r="OQM18" s="52"/>
      <c r="OQN18" s="52"/>
      <c r="OQO18" s="52"/>
      <c r="OQP18" s="52"/>
      <c r="OQQ18" s="52"/>
      <c r="OQR18" s="52"/>
      <c r="OQS18" s="52"/>
      <c r="OQT18" s="52"/>
      <c r="OQU18" s="52"/>
      <c r="OQV18" s="52"/>
      <c r="OQW18" s="52"/>
      <c r="OQX18" s="52"/>
      <c r="OQY18" s="52"/>
      <c r="OQZ18" s="52"/>
      <c r="ORA18" s="52"/>
      <c r="ORB18" s="52"/>
      <c r="ORC18" s="52"/>
      <c r="ORD18" s="52"/>
      <c r="ORE18" s="52"/>
      <c r="ORF18" s="52"/>
      <c r="ORG18" s="52"/>
      <c r="ORH18" s="52"/>
      <c r="ORI18" s="52"/>
      <c r="ORJ18" s="52"/>
      <c r="ORK18" s="52"/>
      <c r="ORL18" s="52"/>
      <c r="ORM18" s="52"/>
      <c r="ORN18" s="52"/>
      <c r="ORO18" s="52"/>
      <c r="ORP18" s="52"/>
      <c r="ORQ18" s="52"/>
      <c r="ORR18" s="52"/>
      <c r="ORS18" s="52"/>
      <c r="ORT18" s="52"/>
      <c r="ORU18" s="52"/>
      <c r="ORV18" s="52"/>
      <c r="ORW18" s="52"/>
      <c r="ORX18" s="52"/>
      <c r="ORY18" s="52"/>
      <c r="ORZ18" s="52"/>
      <c r="OSA18" s="52"/>
      <c r="OSB18" s="52"/>
      <c r="OSC18" s="52"/>
      <c r="OSD18" s="52"/>
      <c r="OSE18" s="52"/>
      <c r="OSF18" s="52"/>
      <c r="OSG18" s="52"/>
      <c r="OSH18" s="52"/>
      <c r="OSI18" s="52"/>
      <c r="OSJ18" s="52"/>
      <c r="OSK18" s="52"/>
      <c r="OSL18" s="52"/>
      <c r="OSM18" s="52"/>
      <c r="OSN18" s="52"/>
      <c r="OSO18" s="52"/>
      <c r="OSP18" s="52"/>
      <c r="OSQ18" s="52"/>
      <c r="OSR18" s="52"/>
      <c r="OSS18" s="52"/>
      <c r="OST18" s="52"/>
      <c r="OSU18" s="52"/>
      <c r="OSV18" s="52"/>
      <c r="OSW18" s="52"/>
      <c r="OSX18" s="52"/>
      <c r="OSY18" s="52"/>
      <c r="OSZ18" s="52"/>
      <c r="OTA18" s="52"/>
      <c r="OTB18" s="52"/>
      <c r="OTC18" s="52"/>
      <c r="OTD18" s="52"/>
      <c r="OTE18" s="52"/>
      <c r="OTF18" s="52"/>
      <c r="OTG18" s="52"/>
      <c r="OTH18" s="52"/>
      <c r="OTI18" s="52"/>
      <c r="OTJ18" s="52"/>
      <c r="OTK18" s="52"/>
      <c r="OTL18" s="52"/>
      <c r="OTM18" s="52"/>
      <c r="OTN18" s="52"/>
      <c r="OTO18" s="52"/>
      <c r="OTP18" s="52"/>
      <c r="OTQ18" s="52"/>
      <c r="OTR18" s="52"/>
      <c r="OTS18" s="52"/>
      <c r="OTT18" s="52"/>
      <c r="OTU18" s="52"/>
      <c r="OTV18" s="52"/>
      <c r="OTW18" s="52"/>
      <c r="OTX18" s="52"/>
      <c r="OTY18" s="52"/>
      <c r="OTZ18" s="52"/>
      <c r="OUA18" s="52"/>
      <c r="OUB18" s="52"/>
      <c r="OUC18" s="52"/>
      <c r="OUD18" s="52"/>
      <c r="OUE18" s="52"/>
      <c r="OUF18" s="52"/>
      <c r="OUG18" s="52"/>
      <c r="OUH18" s="52"/>
      <c r="OUI18" s="52"/>
      <c r="OUJ18" s="52"/>
      <c r="OUK18" s="52"/>
      <c r="OUL18" s="52"/>
      <c r="OUM18" s="52"/>
      <c r="OUN18" s="52"/>
      <c r="OUO18" s="52"/>
      <c r="OUP18" s="52"/>
      <c r="OUQ18" s="52"/>
      <c r="OUR18" s="52"/>
      <c r="OUS18" s="52"/>
      <c r="OUT18" s="52"/>
      <c r="OUU18" s="52"/>
      <c r="OUV18" s="52"/>
      <c r="OUW18" s="52"/>
      <c r="OUX18" s="52"/>
      <c r="OUY18" s="52"/>
      <c r="OUZ18" s="52"/>
      <c r="OVA18" s="52"/>
      <c r="OVB18" s="52"/>
      <c r="OVC18" s="52"/>
      <c r="OVD18" s="52"/>
      <c r="OVE18" s="52"/>
      <c r="OVF18" s="52"/>
      <c r="OVG18" s="52"/>
      <c r="OVH18" s="52"/>
      <c r="OVI18" s="52"/>
      <c r="OVJ18" s="52"/>
      <c r="OVK18" s="52"/>
      <c r="OVL18" s="52"/>
      <c r="OVM18" s="52"/>
      <c r="OVN18" s="52"/>
      <c r="OVO18" s="52"/>
      <c r="OVP18" s="52"/>
      <c r="OVQ18" s="52"/>
      <c r="OVR18" s="52"/>
      <c r="OVS18" s="52"/>
      <c r="OVT18" s="52"/>
      <c r="OVU18" s="52"/>
      <c r="OVV18" s="52"/>
      <c r="OVW18" s="52"/>
      <c r="OVX18" s="52"/>
      <c r="OVY18" s="52"/>
      <c r="OVZ18" s="52"/>
      <c r="OWA18" s="52"/>
      <c r="OWB18" s="52"/>
      <c r="OWC18" s="52"/>
      <c r="OWD18" s="52"/>
      <c r="OWE18" s="52"/>
      <c r="OWF18" s="52"/>
      <c r="OWG18" s="52"/>
      <c r="OWH18" s="52"/>
      <c r="OWI18" s="52"/>
      <c r="OWJ18" s="52"/>
      <c r="OWK18" s="52"/>
      <c r="OWL18" s="52"/>
      <c r="OWM18" s="52"/>
      <c r="OWN18" s="52"/>
      <c r="OWO18" s="52"/>
      <c r="OWP18" s="52"/>
      <c r="OWQ18" s="52"/>
      <c r="OWR18" s="52"/>
      <c r="OWS18" s="52"/>
      <c r="OWT18" s="52"/>
      <c r="OWU18" s="52"/>
      <c r="OWV18" s="52"/>
      <c r="OWW18" s="52"/>
      <c r="OWX18" s="52"/>
      <c r="OWY18" s="52"/>
      <c r="OWZ18" s="52"/>
      <c r="OXA18" s="52"/>
      <c r="OXB18" s="52"/>
      <c r="OXC18" s="52"/>
      <c r="OXD18" s="52"/>
      <c r="OXE18" s="52"/>
      <c r="OXF18" s="52"/>
      <c r="OXG18" s="52"/>
      <c r="OXH18" s="52"/>
      <c r="OXI18" s="52"/>
      <c r="OXJ18" s="52"/>
      <c r="OXK18" s="52"/>
      <c r="OXL18" s="52"/>
      <c r="OXM18" s="52"/>
      <c r="OXN18" s="52"/>
      <c r="OXO18" s="52"/>
      <c r="OXP18" s="52"/>
      <c r="OXQ18" s="52"/>
      <c r="OXR18" s="52"/>
      <c r="OXS18" s="52"/>
      <c r="OXT18" s="52"/>
      <c r="OXU18" s="52"/>
      <c r="OXV18" s="52"/>
      <c r="OXW18" s="52"/>
      <c r="OXX18" s="52"/>
      <c r="OXY18" s="52"/>
      <c r="OXZ18" s="52"/>
      <c r="OYA18" s="52"/>
      <c r="OYB18" s="52"/>
      <c r="OYC18" s="52"/>
      <c r="OYD18" s="52"/>
      <c r="OYE18" s="52"/>
      <c r="OYF18" s="52"/>
      <c r="OYG18" s="52"/>
      <c r="OYH18" s="52"/>
      <c r="OYI18" s="52"/>
      <c r="OYJ18" s="52"/>
      <c r="OYK18" s="52"/>
      <c r="OYL18" s="52"/>
      <c r="OYM18" s="52"/>
      <c r="OYN18" s="52"/>
      <c r="OYO18" s="52"/>
      <c r="OYP18" s="52"/>
      <c r="OYQ18" s="52"/>
      <c r="OYR18" s="52"/>
      <c r="OYS18" s="52"/>
      <c r="OYT18" s="52"/>
      <c r="OYU18" s="52"/>
      <c r="OYV18" s="52"/>
      <c r="OYW18" s="52"/>
      <c r="OYX18" s="52"/>
      <c r="OYY18" s="52"/>
      <c r="OYZ18" s="52"/>
      <c r="OZA18" s="52"/>
      <c r="OZB18" s="52"/>
      <c r="OZC18" s="52"/>
      <c r="OZD18" s="52"/>
      <c r="OZE18" s="52"/>
      <c r="OZF18" s="52"/>
      <c r="OZG18" s="52"/>
      <c r="OZH18" s="52"/>
      <c r="OZI18" s="52"/>
      <c r="OZJ18" s="52"/>
      <c r="OZK18" s="52"/>
      <c r="OZL18" s="52"/>
      <c r="OZM18" s="52"/>
      <c r="OZN18" s="52"/>
      <c r="OZO18" s="52"/>
      <c r="OZP18" s="52"/>
      <c r="OZQ18" s="52"/>
      <c r="OZR18" s="52"/>
      <c r="OZS18" s="52"/>
      <c r="OZT18" s="52"/>
      <c r="OZU18" s="52"/>
      <c r="OZV18" s="52"/>
      <c r="OZW18" s="52"/>
      <c r="OZX18" s="52"/>
      <c r="OZY18" s="52"/>
      <c r="OZZ18" s="52"/>
      <c r="PAA18" s="52"/>
      <c r="PAB18" s="52"/>
      <c r="PAC18" s="52"/>
      <c r="PAD18" s="52"/>
      <c r="PAE18" s="52"/>
      <c r="PAF18" s="52"/>
      <c r="PAG18" s="52"/>
      <c r="PAH18" s="52"/>
      <c r="PAI18" s="52"/>
      <c r="PAJ18" s="52"/>
      <c r="PAK18" s="52"/>
      <c r="PAL18" s="52"/>
      <c r="PAM18" s="52"/>
      <c r="PAN18" s="52"/>
      <c r="PAO18" s="52"/>
      <c r="PAP18" s="52"/>
      <c r="PAQ18" s="52"/>
      <c r="PAR18" s="52"/>
      <c r="PAS18" s="52"/>
      <c r="PAT18" s="52"/>
      <c r="PAU18" s="52"/>
      <c r="PAV18" s="52"/>
      <c r="PAW18" s="52"/>
      <c r="PAX18" s="52"/>
      <c r="PAY18" s="52"/>
      <c r="PAZ18" s="52"/>
      <c r="PBA18" s="52"/>
      <c r="PBB18" s="52"/>
      <c r="PBC18" s="52"/>
      <c r="PBD18" s="52"/>
      <c r="PBE18" s="52"/>
      <c r="PBF18" s="52"/>
      <c r="PBG18" s="52"/>
      <c r="PBH18" s="52"/>
      <c r="PBI18" s="52"/>
      <c r="PBJ18" s="52"/>
      <c r="PBK18" s="52"/>
      <c r="PBL18" s="52"/>
      <c r="PBM18" s="52"/>
      <c r="PBN18" s="52"/>
      <c r="PBO18" s="52"/>
      <c r="PBP18" s="52"/>
      <c r="PBQ18" s="52"/>
      <c r="PBR18" s="52"/>
      <c r="PBS18" s="52"/>
      <c r="PBT18" s="52"/>
      <c r="PBU18" s="52"/>
      <c r="PBV18" s="52"/>
      <c r="PBW18" s="52"/>
      <c r="PBX18" s="52"/>
      <c r="PBY18" s="52"/>
      <c r="PBZ18" s="52"/>
      <c r="PCA18" s="52"/>
      <c r="PCB18" s="52"/>
      <c r="PCC18" s="52"/>
      <c r="PCD18" s="52"/>
      <c r="PCE18" s="52"/>
      <c r="PCF18" s="52"/>
      <c r="PCG18" s="52"/>
      <c r="PCH18" s="52"/>
      <c r="PCI18" s="52"/>
      <c r="PCJ18" s="52"/>
      <c r="PCK18" s="52"/>
      <c r="PCL18" s="52"/>
      <c r="PCM18" s="52"/>
      <c r="PCN18" s="52"/>
      <c r="PCO18" s="52"/>
      <c r="PCP18" s="52"/>
      <c r="PCQ18" s="52"/>
      <c r="PCR18" s="52"/>
      <c r="PCS18" s="52"/>
      <c r="PCT18" s="52"/>
      <c r="PCU18" s="52"/>
      <c r="PCV18" s="52"/>
      <c r="PCW18" s="52"/>
      <c r="PCX18" s="52"/>
      <c r="PCY18" s="52"/>
      <c r="PCZ18" s="52"/>
      <c r="PDA18" s="52"/>
      <c r="PDB18" s="52"/>
      <c r="PDC18" s="52"/>
      <c r="PDD18" s="52"/>
      <c r="PDE18" s="52"/>
      <c r="PDF18" s="52"/>
      <c r="PDG18" s="52"/>
      <c r="PDH18" s="52"/>
      <c r="PDI18" s="52"/>
      <c r="PDJ18" s="52"/>
      <c r="PDK18" s="52"/>
      <c r="PDL18" s="52"/>
      <c r="PDM18" s="52"/>
      <c r="PDN18" s="52"/>
      <c r="PDO18" s="52"/>
      <c r="PDP18" s="52"/>
      <c r="PDQ18" s="52"/>
      <c r="PDR18" s="52"/>
      <c r="PDS18" s="52"/>
      <c r="PDT18" s="52"/>
      <c r="PDU18" s="52"/>
      <c r="PDV18" s="52"/>
      <c r="PDW18" s="52"/>
      <c r="PDX18" s="52"/>
      <c r="PDY18" s="52"/>
      <c r="PDZ18" s="52"/>
      <c r="PEA18" s="52"/>
      <c r="PEB18" s="52"/>
      <c r="PEC18" s="52"/>
      <c r="PED18" s="52"/>
      <c r="PEE18" s="52"/>
      <c r="PEF18" s="52"/>
      <c r="PEG18" s="52"/>
      <c r="PEH18" s="52"/>
      <c r="PEI18" s="52"/>
      <c r="PEJ18" s="52"/>
      <c r="PEK18" s="52"/>
      <c r="PEL18" s="52"/>
      <c r="PEM18" s="52"/>
      <c r="PEN18" s="52"/>
      <c r="PEO18" s="52"/>
      <c r="PEP18" s="52"/>
      <c r="PEQ18" s="52"/>
      <c r="PER18" s="52"/>
      <c r="PES18" s="52"/>
      <c r="PET18" s="52"/>
      <c r="PEU18" s="52"/>
      <c r="PEV18" s="52"/>
      <c r="PEW18" s="52"/>
      <c r="PEX18" s="52"/>
      <c r="PEY18" s="52"/>
      <c r="PEZ18" s="52"/>
      <c r="PFA18" s="52"/>
      <c r="PFB18" s="52"/>
      <c r="PFC18" s="52"/>
      <c r="PFD18" s="52"/>
      <c r="PFE18" s="52"/>
      <c r="PFF18" s="52"/>
      <c r="PFG18" s="52"/>
      <c r="PFH18" s="52"/>
      <c r="PFI18" s="52"/>
      <c r="PFJ18" s="52"/>
      <c r="PFK18" s="52"/>
      <c r="PFL18" s="52"/>
      <c r="PFM18" s="52"/>
      <c r="PFN18" s="52"/>
      <c r="PFO18" s="52"/>
      <c r="PFP18" s="52"/>
      <c r="PFQ18" s="52"/>
      <c r="PFR18" s="52"/>
      <c r="PFS18" s="52"/>
      <c r="PFT18" s="52"/>
      <c r="PFU18" s="52"/>
      <c r="PFV18" s="52"/>
      <c r="PFW18" s="52"/>
      <c r="PFX18" s="52"/>
      <c r="PFY18" s="52"/>
      <c r="PFZ18" s="52"/>
      <c r="PGA18" s="52"/>
      <c r="PGB18" s="52"/>
      <c r="PGC18" s="52"/>
      <c r="PGD18" s="52"/>
      <c r="PGE18" s="52"/>
      <c r="PGF18" s="52"/>
      <c r="PGG18" s="52"/>
      <c r="PGH18" s="52"/>
      <c r="PGI18" s="52"/>
      <c r="PGJ18" s="52"/>
      <c r="PGK18" s="52"/>
      <c r="PGL18" s="52"/>
      <c r="PGM18" s="52"/>
      <c r="PGN18" s="52"/>
      <c r="PGO18" s="52"/>
      <c r="PGP18" s="52"/>
      <c r="PGQ18" s="52"/>
      <c r="PGR18" s="52"/>
      <c r="PGS18" s="52"/>
      <c r="PGT18" s="52"/>
      <c r="PGU18" s="52"/>
      <c r="PGV18" s="52"/>
      <c r="PGW18" s="52"/>
      <c r="PGX18" s="52"/>
      <c r="PGY18" s="52"/>
      <c r="PGZ18" s="52"/>
      <c r="PHA18" s="52"/>
      <c r="PHB18" s="52"/>
      <c r="PHC18" s="52"/>
      <c r="PHD18" s="52"/>
      <c r="PHE18" s="52"/>
      <c r="PHF18" s="52"/>
      <c r="PHG18" s="52"/>
      <c r="PHH18" s="52"/>
      <c r="PHI18" s="52"/>
      <c r="PHJ18" s="52"/>
      <c r="PHK18" s="52"/>
      <c r="PHL18" s="52"/>
      <c r="PHM18" s="52"/>
      <c r="PHN18" s="52"/>
      <c r="PHO18" s="52"/>
      <c r="PHP18" s="52"/>
      <c r="PHQ18" s="52"/>
      <c r="PHR18" s="52"/>
      <c r="PHS18" s="52"/>
      <c r="PHT18" s="52"/>
      <c r="PHU18" s="52"/>
      <c r="PHV18" s="52"/>
      <c r="PHW18" s="52"/>
      <c r="PHX18" s="52"/>
      <c r="PHY18" s="52"/>
      <c r="PHZ18" s="52"/>
      <c r="PIA18" s="52"/>
      <c r="PIB18" s="52"/>
      <c r="PIC18" s="52"/>
      <c r="PID18" s="52"/>
      <c r="PIE18" s="52"/>
      <c r="PIF18" s="52"/>
      <c r="PIG18" s="52"/>
      <c r="PIH18" s="52"/>
      <c r="PII18" s="52"/>
      <c r="PIJ18" s="52"/>
      <c r="PIK18" s="52"/>
      <c r="PIL18" s="52"/>
      <c r="PIM18" s="52"/>
      <c r="PIN18" s="52"/>
      <c r="PIO18" s="52"/>
      <c r="PIP18" s="52"/>
      <c r="PIQ18" s="52"/>
      <c r="PIR18" s="52"/>
      <c r="PIS18" s="52"/>
      <c r="PIT18" s="52"/>
      <c r="PIU18" s="52"/>
      <c r="PIV18" s="52"/>
      <c r="PIW18" s="52"/>
      <c r="PIX18" s="52"/>
      <c r="PIY18" s="52"/>
      <c r="PIZ18" s="52"/>
      <c r="PJA18" s="52"/>
      <c r="PJB18" s="52"/>
      <c r="PJC18" s="52"/>
      <c r="PJD18" s="52"/>
      <c r="PJE18" s="52"/>
      <c r="PJF18" s="52"/>
      <c r="PJG18" s="52"/>
      <c r="PJH18" s="52"/>
      <c r="PJI18" s="52"/>
      <c r="PJJ18" s="52"/>
      <c r="PJK18" s="52"/>
      <c r="PJL18" s="52"/>
      <c r="PJM18" s="52"/>
      <c r="PJN18" s="52"/>
      <c r="PJO18" s="52"/>
      <c r="PJP18" s="52"/>
      <c r="PJQ18" s="52"/>
      <c r="PJR18" s="52"/>
      <c r="PJS18" s="52"/>
      <c r="PJT18" s="52"/>
      <c r="PJU18" s="52"/>
      <c r="PJV18" s="52"/>
      <c r="PJW18" s="52"/>
      <c r="PJX18" s="52"/>
      <c r="PJY18" s="52"/>
      <c r="PJZ18" s="52"/>
      <c r="PKA18" s="52"/>
      <c r="PKB18" s="52"/>
      <c r="PKC18" s="52"/>
      <c r="PKD18" s="52"/>
      <c r="PKE18" s="52"/>
      <c r="PKF18" s="52"/>
      <c r="PKG18" s="52"/>
      <c r="PKH18" s="52"/>
      <c r="PKI18" s="52"/>
      <c r="PKJ18" s="52"/>
      <c r="PKK18" s="52"/>
      <c r="PKL18" s="52"/>
      <c r="PKM18" s="52"/>
      <c r="PKN18" s="52"/>
      <c r="PKO18" s="52"/>
      <c r="PKP18" s="52"/>
      <c r="PKQ18" s="52"/>
      <c r="PKR18" s="52"/>
      <c r="PKS18" s="52"/>
      <c r="PKT18" s="52"/>
      <c r="PKU18" s="52"/>
      <c r="PKV18" s="52"/>
      <c r="PKW18" s="52"/>
      <c r="PKX18" s="52"/>
      <c r="PKY18" s="52"/>
      <c r="PKZ18" s="52"/>
      <c r="PLA18" s="52"/>
      <c r="PLB18" s="52"/>
      <c r="PLC18" s="52"/>
      <c r="PLD18" s="52"/>
      <c r="PLE18" s="52"/>
      <c r="PLF18" s="52"/>
      <c r="PLG18" s="52"/>
      <c r="PLH18" s="52"/>
      <c r="PLI18" s="52"/>
      <c r="PLJ18" s="52"/>
      <c r="PLK18" s="52"/>
      <c r="PLL18" s="52"/>
      <c r="PLM18" s="52"/>
      <c r="PLN18" s="52"/>
      <c r="PLO18" s="52"/>
      <c r="PLP18" s="52"/>
      <c r="PLQ18" s="52"/>
      <c r="PLR18" s="52"/>
      <c r="PLS18" s="52"/>
      <c r="PLT18" s="52"/>
      <c r="PLU18" s="52"/>
      <c r="PLV18" s="52"/>
      <c r="PLW18" s="52"/>
      <c r="PLX18" s="52"/>
      <c r="PLY18" s="52"/>
      <c r="PLZ18" s="52"/>
      <c r="PMA18" s="52"/>
      <c r="PMB18" s="52"/>
      <c r="PMC18" s="52"/>
      <c r="PMD18" s="52"/>
      <c r="PME18" s="52"/>
      <c r="PMF18" s="52"/>
      <c r="PMG18" s="52"/>
      <c r="PMH18" s="52"/>
      <c r="PMI18" s="52"/>
      <c r="PMJ18" s="52"/>
      <c r="PMK18" s="52"/>
      <c r="PML18" s="52"/>
      <c r="PMM18" s="52"/>
      <c r="PMN18" s="52"/>
      <c r="PMO18" s="52"/>
      <c r="PMP18" s="52"/>
      <c r="PMQ18" s="52"/>
      <c r="PMR18" s="52"/>
      <c r="PMS18" s="52"/>
      <c r="PMT18" s="52"/>
      <c r="PMU18" s="52"/>
      <c r="PMV18" s="52"/>
      <c r="PMW18" s="52"/>
      <c r="PMX18" s="52"/>
      <c r="PMY18" s="52"/>
      <c r="PMZ18" s="52"/>
      <c r="PNA18" s="52"/>
      <c r="PNB18" s="52"/>
      <c r="PNC18" s="52"/>
      <c r="PND18" s="52"/>
      <c r="PNE18" s="52"/>
      <c r="PNF18" s="52"/>
      <c r="PNG18" s="52"/>
      <c r="PNH18" s="52"/>
      <c r="PNI18" s="52"/>
      <c r="PNJ18" s="52"/>
      <c r="PNK18" s="52"/>
      <c r="PNL18" s="52"/>
      <c r="PNM18" s="52"/>
      <c r="PNN18" s="52"/>
      <c r="PNO18" s="52"/>
      <c r="PNP18" s="52"/>
      <c r="PNQ18" s="52"/>
      <c r="PNR18" s="52"/>
      <c r="PNS18" s="52"/>
      <c r="PNT18" s="52"/>
      <c r="PNU18" s="52"/>
      <c r="PNV18" s="52"/>
      <c r="PNW18" s="52"/>
      <c r="PNX18" s="52"/>
      <c r="PNY18" s="52"/>
      <c r="PNZ18" s="52"/>
      <c r="POA18" s="52"/>
      <c r="POB18" s="52"/>
      <c r="POC18" s="52"/>
      <c r="POD18" s="52"/>
      <c r="POE18" s="52"/>
      <c r="POF18" s="52"/>
      <c r="POG18" s="52"/>
      <c r="POH18" s="52"/>
      <c r="POI18" s="52"/>
      <c r="POJ18" s="52"/>
      <c r="POK18" s="52"/>
      <c r="POL18" s="52"/>
      <c r="POM18" s="52"/>
      <c r="PON18" s="52"/>
      <c r="POO18" s="52"/>
      <c r="POP18" s="52"/>
      <c r="POQ18" s="52"/>
      <c r="POR18" s="52"/>
      <c r="POS18" s="52"/>
      <c r="POT18" s="52"/>
      <c r="POU18" s="52"/>
      <c r="POV18" s="52"/>
      <c r="POW18" s="52"/>
      <c r="POX18" s="52"/>
      <c r="POY18" s="52"/>
      <c r="POZ18" s="52"/>
      <c r="PPA18" s="52"/>
      <c r="PPB18" s="52"/>
      <c r="PPC18" s="52"/>
      <c r="PPD18" s="52"/>
      <c r="PPE18" s="52"/>
      <c r="PPF18" s="52"/>
      <c r="PPG18" s="52"/>
      <c r="PPH18" s="52"/>
      <c r="PPI18" s="52"/>
      <c r="PPJ18" s="52"/>
      <c r="PPK18" s="52"/>
      <c r="PPL18" s="52"/>
      <c r="PPM18" s="52"/>
      <c r="PPN18" s="52"/>
      <c r="PPO18" s="52"/>
      <c r="PPP18" s="52"/>
      <c r="PPQ18" s="52"/>
      <c r="PPR18" s="52"/>
      <c r="PPS18" s="52"/>
      <c r="PPT18" s="52"/>
      <c r="PPU18" s="52"/>
      <c r="PPV18" s="52"/>
      <c r="PPW18" s="52"/>
      <c r="PPX18" s="52"/>
      <c r="PPY18" s="52"/>
      <c r="PPZ18" s="52"/>
      <c r="PQA18" s="52"/>
      <c r="PQB18" s="52"/>
      <c r="PQC18" s="52"/>
      <c r="PQD18" s="52"/>
      <c r="PQE18" s="52"/>
      <c r="PQF18" s="52"/>
      <c r="PQG18" s="52"/>
      <c r="PQH18" s="52"/>
      <c r="PQI18" s="52"/>
      <c r="PQJ18" s="52"/>
      <c r="PQK18" s="52"/>
      <c r="PQL18" s="52"/>
      <c r="PQM18" s="52"/>
      <c r="PQN18" s="52"/>
      <c r="PQO18" s="52"/>
      <c r="PQP18" s="52"/>
      <c r="PQQ18" s="52"/>
      <c r="PQR18" s="52"/>
      <c r="PQS18" s="52"/>
      <c r="PQT18" s="52"/>
      <c r="PQU18" s="52"/>
      <c r="PQV18" s="52"/>
      <c r="PQW18" s="52"/>
      <c r="PQX18" s="52"/>
      <c r="PQY18" s="52"/>
      <c r="PQZ18" s="52"/>
      <c r="PRA18" s="52"/>
      <c r="PRB18" s="52"/>
      <c r="PRC18" s="52"/>
      <c r="PRD18" s="52"/>
      <c r="PRE18" s="52"/>
      <c r="PRF18" s="52"/>
      <c r="PRG18" s="52"/>
      <c r="PRH18" s="52"/>
      <c r="PRI18" s="52"/>
      <c r="PRJ18" s="52"/>
      <c r="PRK18" s="52"/>
      <c r="PRL18" s="52"/>
      <c r="PRM18" s="52"/>
      <c r="PRN18" s="52"/>
      <c r="PRO18" s="52"/>
      <c r="PRP18" s="52"/>
      <c r="PRQ18" s="52"/>
      <c r="PRR18" s="52"/>
      <c r="PRS18" s="52"/>
      <c r="PRT18" s="52"/>
      <c r="PRU18" s="52"/>
      <c r="PRV18" s="52"/>
      <c r="PRW18" s="52"/>
      <c r="PRX18" s="52"/>
      <c r="PRY18" s="52"/>
      <c r="PRZ18" s="52"/>
      <c r="PSA18" s="52"/>
      <c r="PSB18" s="52"/>
      <c r="PSC18" s="52"/>
      <c r="PSD18" s="52"/>
      <c r="PSE18" s="52"/>
      <c r="PSF18" s="52"/>
      <c r="PSG18" s="52"/>
      <c r="PSH18" s="52"/>
      <c r="PSI18" s="52"/>
      <c r="PSJ18" s="52"/>
      <c r="PSK18" s="52"/>
      <c r="PSL18" s="52"/>
      <c r="PSM18" s="52"/>
      <c r="PSN18" s="52"/>
      <c r="PSO18" s="52"/>
      <c r="PSP18" s="52"/>
      <c r="PSQ18" s="52"/>
      <c r="PSR18" s="52"/>
      <c r="PSS18" s="52"/>
      <c r="PST18" s="52"/>
      <c r="PSU18" s="52"/>
      <c r="PSV18" s="52"/>
      <c r="PSW18" s="52"/>
      <c r="PSX18" s="52"/>
      <c r="PSY18" s="52"/>
      <c r="PSZ18" s="52"/>
      <c r="PTA18" s="52"/>
      <c r="PTB18" s="52"/>
      <c r="PTC18" s="52"/>
      <c r="PTD18" s="52"/>
      <c r="PTE18" s="52"/>
      <c r="PTF18" s="52"/>
      <c r="PTG18" s="52"/>
      <c r="PTH18" s="52"/>
      <c r="PTI18" s="52"/>
      <c r="PTJ18" s="52"/>
      <c r="PTK18" s="52"/>
      <c r="PTL18" s="52"/>
      <c r="PTM18" s="52"/>
      <c r="PTN18" s="52"/>
      <c r="PTO18" s="52"/>
      <c r="PTP18" s="52"/>
      <c r="PTQ18" s="52"/>
      <c r="PTR18" s="52"/>
      <c r="PTS18" s="52"/>
      <c r="PTT18" s="52"/>
      <c r="PTU18" s="52"/>
      <c r="PTV18" s="52"/>
      <c r="PTW18" s="52"/>
      <c r="PTX18" s="52"/>
      <c r="PTY18" s="52"/>
      <c r="PTZ18" s="52"/>
      <c r="PUA18" s="52"/>
      <c r="PUB18" s="52"/>
      <c r="PUC18" s="52"/>
      <c r="PUD18" s="52"/>
      <c r="PUE18" s="52"/>
      <c r="PUF18" s="52"/>
      <c r="PUG18" s="52"/>
      <c r="PUH18" s="52"/>
      <c r="PUI18" s="52"/>
      <c r="PUJ18" s="52"/>
      <c r="PUK18" s="52"/>
      <c r="PUL18" s="52"/>
      <c r="PUM18" s="52"/>
      <c r="PUN18" s="52"/>
      <c r="PUO18" s="52"/>
      <c r="PUP18" s="52"/>
      <c r="PUQ18" s="52"/>
      <c r="PUR18" s="52"/>
      <c r="PUS18" s="52"/>
      <c r="PUT18" s="52"/>
      <c r="PUU18" s="52"/>
      <c r="PUV18" s="52"/>
      <c r="PUW18" s="52"/>
      <c r="PUX18" s="52"/>
      <c r="PUY18" s="52"/>
      <c r="PUZ18" s="52"/>
      <c r="PVA18" s="52"/>
      <c r="PVB18" s="52"/>
      <c r="PVC18" s="52"/>
      <c r="PVD18" s="52"/>
      <c r="PVE18" s="52"/>
      <c r="PVF18" s="52"/>
      <c r="PVG18" s="52"/>
      <c r="PVH18" s="52"/>
      <c r="PVI18" s="52"/>
      <c r="PVJ18" s="52"/>
      <c r="PVK18" s="52"/>
      <c r="PVL18" s="52"/>
      <c r="PVM18" s="52"/>
      <c r="PVN18" s="52"/>
      <c r="PVO18" s="52"/>
      <c r="PVP18" s="52"/>
      <c r="PVQ18" s="52"/>
      <c r="PVR18" s="52"/>
      <c r="PVS18" s="52"/>
      <c r="PVT18" s="52"/>
      <c r="PVU18" s="52"/>
      <c r="PVV18" s="52"/>
      <c r="PVW18" s="52"/>
      <c r="PVX18" s="52"/>
      <c r="PVY18" s="52"/>
      <c r="PVZ18" s="52"/>
      <c r="PWA18" s="52"/>
      <c r="PWB18" s="52"/>
      <c r="PWC18" s="52"/>
      <c r="PWD18" s="52"/>
      <c r="PWE18" s="52"/>
      <c r="PWF18" s="52"/>
      <c r="PWG18" s="52"/>
      <c r="PWH18" s="52"/>
      <c r="PWI18" s="52"/>
      <c r="PWJ18" s="52"/>
      <c r="PWK18" s="52"/>
      <c r="PWL18" s="52"/>
      <c r="PWM18" s="52"/>
      <c r="PWN18" s="52"/>
      <c r="PWO18" s="52"/>
      <c r="PWP18" s="52"/>
      <c r="PWQ18" s="52"/>
      <c r="PWR18" s="52"/>
      <c r="PWS18" s="52"/>
      <c r="PWT18" s="52"/>
      <c r="PWU18" s="52"/>
      <c r="PWV18" s="52"/>
      <c r="PWW18" s="52"/>
      <c r="PWX18" s="52"/>
      <c r="PWY18" s="52"/>
      <c r="PWZ18" s="52"/>
      <c r="PXA18" s="52"/>
      <c r="PXB18" s="52"/>
      <c r="PXC18" s="52"/>
      <c r="PXD18" s="52"/>
      <c r="PXE18" s="52"/>
      <c r="PXF18" s="52"/>
      <c r="PXG18" s="52"/>
      <c r="PXH18" s="52"/>
      <c r="PXI18" s="52"/>
      <c r="PXJ18" s="52"/>
      <c r="PXK18" s="52"/>
      <c r="PXL18" s="52"/>
      <c r="PXM18" s="52"/>
      <c r="PXN18" s="52"/>
      <c r="PXO18" s="52"/>
      <c r="PXP18" s="52"/>
      <c r="PXQ18" s="52"/>
      <c r="PXR18" s="52"/>
      <c r="PXS18" s="52"/>
      <c r="PXT18" s="52"/>
      <c r="PXU18" s="52"/>
      <c r="PXV18" s="52"/>
      <c r="PXW18" s="52"/>
      <c r="PXX18" s="52"/>
      <c r="PXY18" s="52"/>
      <c r="PXZ18" s="52"/>
      <c r="PYA18" s="52"/>
      <c r="PYB18" s="52"/>
      <c r="PYC18" s="52"/>
      <c r="PYD18" s="52"/>
      <c r="PYE18" s="52"/>
      <c r="PYF18" s="52"/>
      <c r="PYG18" s="52"/>
      <c r="PYH18" s="52"/>
      <c r="PYI18" s="52"/>
      <c r="PYJ18" s="52"/>
      <c r="PYK18" s="52"/>
      <c r="PYL18" s="52"/>
      <c r="PYM18" s="52"/>
      <c r="PYN18" s="52"/>
      <c r="PYO18" s="52"/>
      <c r="PYP18" s="52"/>
      <c r="PYQ18" s="52"/>
      <c r="PYR18" s="52"/>
      <c r="PYS18" s="52"/>
      <c r="PYT18" s="52"/>
      <c r="PYU18" s="52"/>
      <c r="PYV18" s="52"/>
      <c r="PYW18" s="52"/>
      <c r="PYX18" s="52"/>
      <c r="PYY18" s="52"/>
      <c r="PYZ18" s="52"/>
      <c r="PZA18" s="52"/>
      <c r="PZB18" s="52"/>
      <c r="PZC18" s="52"/>
      <c r="PZD18" s="52"/>
      <c r="PZE18" s="52"/>
      <c r="PZF18" s="52"/>
      <c r="PZG18" s="52"/>
      <c r="PZH18" s="52"/>
      <c r="PZI18" s="52"/>
      <c r="PZJ18" s="52"/>
      <c r="PZK18" s="52"/>
      <c r="PZL18" s="52"/>
      <c r="PZM18" s="52"/>
      <c r="PZN18" s="52"/>
      <c r="PZO18" s="52"/>
      <c r="PZP18" s="52"/>
      <c r="PZQ18" s="52"/>
      <c r="PZR18" s="52"/>
      <c r="PZS18" s="52"/>
      <c r="PZT18" s="52"/>
      <c r="PZU18" s="52"/>
      <c r="PZV18" s="52"/>
      <c r="PZW18" s="52"/>
      <c r="PZX18" s="52"/>
      <c r="PZY18" s="52"/>
      <c r="PZZ18" s="52"/>
      <c r="QAA18" s="52"/>
      <c r="QAB18" s="52"/>
      <c r="QAC18" s="52"/>
      <c r="QAD18" s="52"/>
      <c r="QAE18" s="52"/>
      <c r="QAF18" s="52"/>
      <c r="QAG18" s="52"/>
      <c r="QAH18" s="52"/>
      <c r="QAI18" s="52"/>
      <c r="QAJ18" s="52"/>
      <c r="QAK18" s="52"/>
      <c r="QAL18" s="52"/>
      <c r="QAM18" s="52"/>
      <c r="QAN18" s="52"/>
      <c r="QAO18" s="52"/>
      <c r="QAP18" s="52"/>
      <c r="QAQ18" s="52"/>
      <c r="QAR18" s="52"/>
      <c r="QAS18" s="52"/>
      <c r="QAT18" s="52"/>
      <c r="QAU18" s="52"/>
      <c r="QAV18" s="52"/>
      <c r="QAW18" s="52"/>
      <c r="QAX18" s="52"/>
      <c r="QAY18" s="52"/>
      <c r="QAZ18" s="52"/>
      <c r="QBA18" s="52"/>
      <c r="QBB18" s="52"/>
      <c r="QBC18" s="52"/>
      <c r="QBD18" s="52"/>
      <c r="QBE18" s="52"/>
      <c r="QBF18" s="52"/>
      <c r="QBG18" s="52"/>
      <c r="QBH18" s="52"/>
      <c r="QBI18" s="52"/>
      <c r="QBJ18" s="52"/>
      <c r="QBK18" s="52"/>
      <c r="QBL18" s="52"/>
      <c r="QBM18" s="52"/>
      <c r="QBN18" s="52"/>
      <c r="QBO18" s="52"/>
      <c r="QBP18" s="52"/>
      <c r="QBQ18" s="52"/>
      <c r="QBR18" s="52"/>
      <c r="QBS18" s="52"/>
      <c r="QBT18" s="52"/>
      <c r="QBU18" s="52"/>
      <c r="QBV18" s="52"/>
      <c r="QBW18" s="52"/>
      <c r="QBX18" s="52"/>
      <c r="QBY18" s="52"/>
      <c r="QBZ18" s="52"/>
      <c r="QCA18" s="52"/>
      <c r="QCB18" s="52"/>
      <c r="QCC18" s="52"/>
      <c r="QCD18" s="52"/>
      <c r="QCE18" s="52"/>
      <c r="QCF18" s="52"/>
      <c r="QCG18" s="52"/>
      <c r="QCH18" s="52"/>
      <c r="QCI18" s="52"/>
      <c r="QCJ18" s="52"/>
      <c r="QCK18" s="52"/>
      <c r="QCL18" s="52"/>
      <c r="QCM18" s="52"/>
      <c r="QCN18" s="52"/>
      <c r="QCO18" s="52"/>
      <c r="QCP18" s="52"/>
      <c r="QCQ18" s="52"/>
      <c r="QCR18" s="52"/>
      <c r="QCS18" s="52"/>
      <c r="QCT18" s="52"/>
      <c r="QCU18" s="52"/>
      <c r="QCV18" s="52"/>
      <c r="QCW18" s="52"/>
      <c r="QCX18" s="52"/>
      <c r="QCY18" s="52"/>
      <c r="QCZ18" s="52"/>
      <c r="QDA18" s="52"/>
      <c r="QDB18" s="52"/>
      <c r="QDC18" s="52"/>
      <c r="QDD18" s="52"/>
      <c r="QDE18" s="52"/>
      <c r="QDF18" s="52"/>
      <c r="QDG18" s="52"/>
      <c r="QDH18" s="52"/>
      <c r="QDI18" s="52"/>
      <c r="QDJ18" s="52"/>
      <c r="QDK18" s="52"/>
      <c r="QDL18" s="52"/>
      <c r="QDM18" s="52"/>
      <c r="QDN18" s="52"/>
      <c r="QDO18" s="52"/>
      <c r="QDP18" s="52"/>
      <c r="QDQ18" s="52"/>
      <c r="QDR18" s="52"/>
      <c r="QDS18" s="52"/>
      <c r="QDT18" s="52"/>
      <c r="QDU18" s="52"/>
      <c r="QDV18" s="52"/>
      <c r="QDW18" s="52"/>
      <c r="QDX18" s="52"/>
      <c r="QDY18" s="52"/>
      <c r="QDZ18" s="52"/>
      <c r="QEA18" s="52"/>
      <c r="QEB18" s="52"/>
      <c r="QEC18" s="52"/>
      <c r="QED18" s="52"/>
      <c r="QEE18" s="52"/>
      <c r="QEF18" s="52"/>
      <c r="QEG18" s="52"/>
      <c r="QEH18" s="52"/>
      <c r="QEI18" s="52"/>
      <c r="QEJ18" s="52"/>
      <c r="QEK18" s="52"/>
      <c r="QEL18" s="52"/>
      <c r="QEM18" s="52"/>
      <c r="QEN18" s="52"/>
      <c r="QEO18" s="52"/>
      <c r="QEP18" s="52"/>
      <c r="QEQ18" s="52"/>
      <c r="QER18" s="52"/>
      <c r="QES18" s="52"/>
      <c r="QET18" s="52"/>
      <c r="QEU18" s="52"/>
      <c r="QEV18" s="52"/>
      <c r="QEW18" s="52"/>
      <c r="QEX18" s="52"/>
      <c r="QEY18" s="52"/>
      <c r="QEZ18" s="52"/>
      <c r="QFA18" s="52"/>
      <c r="QFB18" s="52"/>
      <c r="QFC18" s="52"/>
      <c r="QFD18" s="52"/>
      <c r="QFE18" s="52"/>
      <c r="QFF18" s="52"/>
      <c r="QFG18" s="52"/>
      <c r="QFH18" s="52"/>
      <c r="QFI18" s="52"/>
      <c r="QFJ18" s="52"/>
      <c r="QFK18" s="52"/>
      <c r="QFL18" s="52"/>
      <c r="QFM18" s="52"/>
      <c r="QFN18" s="52"/>
      <c r="QFO18" s="52"/>
      <c r="QFP18" s="52"/>
      <c r="QFQ18" s="52"/>
      <c r="QFR18" s="52"/>
      <c r="QFS18" s="52"/>
      <c r="QFT18" s="52"/>
      <c r="QFU18" s="52"/>
      <c r="QFV18" s="52"/>
      <c r="QFW18" s="52"/>
      <c r="QFX18" s="52"/>
      <c r="QFY18" s="52"/>
      <c r="QFZ18" s="52"/>
      <c r="QGA18" s="52"/>
      <c r="QGB18" s="52"/>
      <c r="QGC18" s="52"/>
      <c r="QGD18" s="52"/>
      <c r="QGE18" s="52"/>
      <c r="QGF18" s="52"/>
      <c r="QGG18" s="52"/>
      <c r="QGH18" s="52"/>
      <c r="QGI18" s="52"/>
      <c r="QGJ18" s="52"/>
      <c r="QGK18" s="52"/>
      <c r="QGL18" s="52"/>
      <c r="QGM18" s="52"/>
      <c r="QGN18" s="52"/>
      <c r="QGO18" s="52"/>
      <c r="QGP18" s="52"/>
      <c r="QGQ18" s="52"/>
      <c r="QGR18" s="52"/>
      <c r="QGS18" s="52"/>
      <c r="QGT18" s="52"/>
      <c r="QGU18" s="52"/>
      <c r="QGV18" s="52"/>
      <c r="QGW18" s="52"/>
      <c r="QGX18" s="52"/>
      <c r="QGY18" s="52"/>
      <c r="QGZ18" s="52"/>
      <c r="QHA18" s="52"/>
      <c r="QHB18" s="52"/>
      <c r="QHC18" s="52"/>
      <c r="QHD18" s="52"/>
      <c r="QHE18" s="52"/>
      <c r="QHF18" s="52"/>
      <c r="QHG18" s="52"/>
      <c r="QHH18" s="52"/>
      <c r="QHI18" s="52"/>
      <c r="QHJ18" s="52"/>
      <c r="QHK18" s="52"/>
      <c r="QHL18" s="52"/>
      <c r="QHM18" s="52"/>
      <c r="QHN18" s="52"/>
      <c r="QHO18" s="52"/>
      <c r="QHP18" s="52"/>
      <c r="QHQ18" s="52"/>
      <c r="QHR18" s="52"/>
      <c r="QHS18" s="52"/>
      <c r="QHT18" s="52"/>
      <c r="QHU18" s="52"/>
      <c r="QHV18" s="52"/>
      <c r="QHW18" s="52"/>
      <c r="QHX18" s="52"/>
      <c r="QHY18" s="52"/>
      <c r="QHZ18" s="52"/>
      <c r="QIA18" s="52"/>
      <c r="QIB18" s="52"/>
      <c r="QIC18" s="52"/>
      <c r="QID18" s="52"/>
      <c r="QIE18" s="52"/>
      <c r="QIF18" s="52"/>
      <c r="QIG18" s="52"/>
      <c r="QIH18" s="52"/>
      <c r="QII18" s="52"/>
      <c r="QIJ18" s="52"/>
      <c r="QIK18" s="52"/>
      <c r="QIL18" s="52"/>
      <c r="QIM18" s="52"/>
      <c r="QIN18" s="52"/>
      <c r="QIO18" s="52"/>
      <c r="QIP18" s="52"/>
      <c r="QIQ18" s="52"/>
      <c r="QIR18" s="52"/>
      <c r="QIS18" s="52"/>
      <c r="QIT18" s="52"/>
      <c r="QIU18" s="52"/>
      <c r="QIV18" s="52"/>
      <c r="QIW18" s="52"/>
      <c r="QIX18" s="52"/>
      <c r="QIY18" s="52"/>
      <c r="QIZ18" s="52"/>
      <c r="QJA18" s="52"/>
      <c r="QJB18" s="52"/>
      <c r="QJC18" s="52"/>
      <c r="QJD18" s="52"/>
      <c r="QJE18" s="52"/>
      <c r="QJF18" s="52"/>
      <c r="QJG18" s="52"/>
      <c r="QJH18" s="52"/>
      <c r="QJI18" s="52"/>
      <c r="QJJ18" s="52"/>
      <c r="QJK18" s="52"/>
      <c r="QJL18" s="52"/>
      <c r="QJM18" s="52"/>
      <c r="QJN18" s="52"/>
      <c r="QJO18" s="52"/>
      <c r="QJP18" s="52"/>
      <c r="QJQ18" s="52"/>
      <c r="QJR18" s="52"/>
      <c r="QJS18" s="52"/>
      <c r="QJT18" s="52"/>
      <c r="QJU18" s="52"/>
      <c r="QJV18" s="52"/>
      <c r="QJW18" s="52"/>
      <c r="QJX18" s="52"/>
      <c r="QJY18" s="52"/>
      <c r="QJZ18" s="52"/>
      <c r="QKA18" s="52"/>
      <c r="QKB18" s="52"/>
      <c r="QKC18" s="52"/>
      <c r="QKD18" s="52"/>
      <c r="QKE18" s="52"/>
      <c r="QKF18" s="52"/>
      <c r="QKG18" s="52"/>
      <c r="QKH18" s="52"/>
      <c r="QKI18" s="52"/>
      <c r="QKJ18" s="52"/>
      <c r="QKK18" s="52"/>
      <c r="QKL18" s="52"/>
      <c r="QKM18" s="52"/>
      <c r="QKN18" s="52"/>
      <c r="QKO18" s="52"/>
      <c r="QKP18" s="52"/>
      <c r="QKQ18" s="52"/>
      <c r="QKR18" s="52"/>
      <c r="QKS18" s="52"/>
      <c r="QKT18" s="52"/>
      <c r="QKU18" s="52"/>
      <c r="QKV18" s="52"/>
      <c r="QKW18" s="52"/>
      <c r="QKX18" s="52"/>
      <c r="QKY18" s="52"/>
      <c r="QKZ18" s="52"/>
      <c r="QLA18" s="52"/>
      <c r="QLB18" s="52"/>
      <c r="QLC18" s="52"/>
      <c r="QLD18" s="52"/>
      <c r="QLE18" s="52"/>
      <c r="QLF18" s="52"/>
      <c r="QLG18" s="52"/>
      <c r="QLH18" s="52"/>
      <c r="QLI18" s="52"/>
      <c r="QLJ18" s="52"/>
      <c r="QLK18" s="52"/>
      <c r="QLL18" s="52"/>
      <c r="QLM18" s="52"/>
      <c r="QLN18" s="52"/>
      <c r="QLO18" s="52"/>
      <c r="QLP18" s="52"/>
      <c r="QLQ18" s="52"/>
      <c r="QLR18" s="52"/>
      <c r="QLS18" s="52"/>
      <c r="QLT18" s="52"/>
      <c r="QLU18" s="52"/>
      <c r="QLV18" s="52"/>
      <c r="QLW18" s="52"/>
      <c r="QLX18" s="52"/>
      <c r="QLY18" s="52"/>
      <c r="QLZ18" s="52"/>
      <c r="QMA18" s="52"/>
      <c r="QMB18" s="52"/>
      <c r="QMC18" s="52"/>
      <c r="QMD18" s="52"/>
      <c r="QME18" s="52"/>
      <c r="QMF18" s="52"/>
      <c r="QMG18" s="52"/>
      <c r="QMH18" s="52"/>
      <c r="QMI18" s="52"/>
      <c r="QMJ18" s="52"/>
      <c r="QMK18" s="52"/>
      <c r="QML18" s="52"/>
      <c r="QMM18" s="52"/>
      <c r="QMN18" s="52"/>
      <c r="QMO18" s="52"/>
      <c r="QMP18" s="52"/>
      <c r="QMQ18" s="52"/>
      <c r="QMR18" s="52"/>
      <c r="QMS18" s="52"/>
      <c r="QMT18" s="52"/>
      <c r="QMU18" s="52"/>
      <c r="QMV18" s="52"/>
      <c r="QMW18" s="52"/>
      <c r="QMX18" s="52"/>
      <c r="QMY18" s="52"/>
      <c r="QMZ18" s="52"/>
      <c r="QNA18" s="52"/>
      <c r="QNB18" s="52"/>
      <c r="QNC18" s="52"/>
      <c r="QND18" s="52"/>
      <c r="QNE18" s="52"/>
      <c r="QNF18" s="52"/>
      <c r="QNG18" s="52"/>
      <c r="QNH18" s="52"/>
      <c r="QNI18" s="52"/>
      <c r="QNJ18" s="52"/>
      <c r="QNK18" s="52"/>
      <c r="QNL18" s="52"/>
      <c r="QNM18" s="52"/>
      <c r="QNN18" s="52"/>
      <c r="QNO18" s="52"/>
      <c r="QNP18" s="52"/>
      <c r="QNQ18" s="52"/>
      <c r="QNR18" s="52"/>
      <c r="QNS18" s="52"/>
      <c r="QNT18" s="52"/>
      <c r="QNU18" s="52"/>
      <c r="QNV18" s="52"/>
      <c r="QNW18" s="52"/>
      <c r="QNX18" s="52"/>
      <c r="QNY18" s="52"/>
      <c r="QNZ18" s="52"/>
      <c r="QOA18" s="52"/>
      <c r="QOB18" s="52"/>
      <c r="QOC18" s="52"/>
      <c r="QOD18" s="52"/>
      <c r="QOE18" s="52"/>
      <c r="QOF18" s="52"/>
      <c r="QOG18" s="52"/>
      <c r="QOH18" s="52"/>
      <c r="QOI18" s="52"/>
      <c r="QOJ18" s="52"/>
      <c r="QOK18" s="52"/>
      <c r="QOL18" s="52"/>
      <c r="QOM18" s="52"/>
      <c r="QON18" s="52"/>
      <c r="QOO18" s="52"/>
      <c r="QOP18" s="52"/>
      <c r="QOQ18" s="52"/>
      <c r="QOR18" s="52"/>
      <c r="QOS18" s="52"/>
      <c r="QOT18" s="52"/>
      <c r="QOU18" s="52"/>
      <c r="QOV18" s="52"/>
      <c r="QOW18" s="52"/>
      <c r="QOX18" s="52"/>
      <c r="QOY18" s="52"/>
      <c r="QOZ18" s="52"/>
      <c r="QPA18" s="52"/>
      <c r="QPB18" s="52"/>
      <c r="QPC18" s="52"/>
      <c r="QPD18" s="52"/>
      <c r="QPE18" s="52"/>
      <c r="QPF18" s="52"/>
      <c r="QPG18" s="52"/>
      <c r="QPH18" s="52"/>
      <c r="QPI18" s="52"/>
      <c r="QPJ18" s="52"/>
      <c r="QPK18" s="52"/>
      <c r="QPL18" s="52"/>
      <c r="QPM18" s="52"/>
      <c r="QPN18" s="52"/>
      <c r="QPO18" s="52"/>
      <c r="QPP18" s="52"/>
      <c r="QPQ18" s="52"/>
      <c r="QPR18" s="52"/>
      <c r="QPS18" s="52"/>
      <c r="QPT18" s="52"/>
      <c r="QPU18" s="52"/>
      <c r="QPV18" s="52"/>
      <c r="QPW18" s="52"/>
      <c r="QPX18" s="52"/>
      <c r="QPY18" s="52"/>
      <c r="QPZ18" s="52"/>
      <c r="QQA18" s="52"/>
      <c r="QQB18" s="52"/>
      <c r="QQC18" s="52"/>
      <c r="QQD18" s="52"/>
      <c r="QQE18" s="52"/>
      <c r="QQF18" s="52"/>
      <c r="QQG18" s="52"/>
      <c r="QQH18" s="52"/>
      <c r="QQI18" s="52"/>
      <c r="QQJ18" s="52"/>
      <c r="QQK18" s="52"/>
      <c r="QQL18" s="52"/>
      <c r="QQM18" s="52"/>
      <c r="QQN18" s="52"/>
      <c r="QQO18" s="52"/>
      <c r="QQP18" s="52"/>
      <c r="QQQ18" s="52"/>
      <c r="QQR18" s="52"/>
      <c r="QQS18" s="52"/>
      <c r="QQT18" s="52"/>
      <c r="QQU18" s="52"/>
      <c r="QQV18" s="52"/>
      <c r="QQW18" s="52"/>
      <c r="QQX18" s="52"/>
      <c r="QQY18" s="52"/>
      <c r="QQZ18" s="52"/>
      <c r="QRA18" s="52"/>
      <c r="QRB18" s="52"/>
      <c r="QRC18" s="52"/>
      <c r="QRD18" s="52"/>
      <c r="QRE18" s="52"/>
      <c r="QRF18" s="52"/>
      <c r="QRG18" s="52"/>
      <c r="QRH18" s="52"/>
      <c r="QRI18" s="52"/>
      <c r="QRJ18" s="52"/>
      <c r="QRK18" s="52"/>
      <c r="QRL18" s="52"/>
      <c r="QRM18" s="52"/>
      <c r="QRN18" s="52"/>
      <c r="QRO18" s="52"/>
      <c r="QRP18" s="52"/>
      <c r="QRQ18" s="52"/>
      <c r="QRR18" s="52"/>
      <c r="QRS18" s="52"/>
      <c r="QRT18" s="52"/>
      <c r="QRU18" s="52"/>
      <c r="QRV18" s="52"/>
      <c r="QRW18" s="52"/>
      <c r="QRX18" s="52"/>
      <c r="QRY18" s="52"/>
      <c r="QRZ18" s="52"/>
      <c r="QSA18" s="52"/>
      <c r="QSB18" s="52"/>
      <c r="QSC18" s="52"/>
      <c r="QSD18" s="52"/>
      <c r="QSE18" s="52"/>
      <c r="QSF18" s="52"/>
      <c r="QSG18" s="52"/>
      <c r="QSH18" s="52"/>
      <c r="QSI18" s="52"/>
      <c r="QSJ18" s="52"/>
      <c r="QSK18" s="52"/>
      <c r="QSL18" s="52"/>
      <c r="QSM18" s="52"/>
      <c r="QSN18" s="52"/>
      <c r="QSO18" s="52"/>
      <c r="QSP18" s="52"/>
      <c r="QSQ18" s="52"/>
      <c r="QSR18" s="52"/>
      <c r="QSS18" s="52"/>
      <c r="QST18" s="52"/>
      <c r="QSU18" s="52"/>
      <c r="QSV18" s="52"/>
      <c r="QSW18" s="52"/>
      <c r="QSX18" s="52"/>
      <c r="QSY18" s="52"/>
      <c r="QSZ18" s="52"/>
      <c r="QTA18" s="52"/>
      <c r="QTB18" s="52"/>
      <c r="QTC18" s="52"/>
      <c r="QTD18" s="52"/>
      <c r="QTE18" s="52"/>
      <c r="QTF18" s="52"/>
      <c r="QTG18" s="52"/>
      <c r="QTH18" s="52"/>
      <c r="QTI18" s="52"/>
      <c r="QTJ18" s="52"/>
      <c r="QTK18" s="52"/>
      <c r="QTL18" s="52"/>
      <c r="QTM18" s="52"/>
      <c r="QTN18" s="52"/>
      <c r="QTO18" s="52"/>
      <c r="QTP18" s="52"/>
      <c r="QTQ18" s="52"/>
      <c r="QTR18" s="52"/>
      <c r="QTS18" s="52"/>
      <c r="QTT18" s="52"/>
      <c r="QTU18" s="52"/>
      <c r="QTV18" s="52"/>
      <c r="QTW18" s="52"/>
      <c r="QTX18" s="52"/>
      <c r="QTY18" s="52"/>
      <c r="QTZ18" s="52"/>
      <c r="QUA18" s="52"/>
      <c r="QUB18" s="52"/>
      <c r="QUC18" s="52"/>
      <c r="QUD18" s="52"/>
      <c r="QUE18" s="52"/>
      <c r="QUF18" s="52"/>
      <c r="QUG18" s="52"/>
      <c r="QUH18" s="52"/>
      <c r="QUI18" s="52"/>
      <c r="QUJ18" s="52"/>
      <c r="QUK18" s="52"/>
      <c r="QUL18" s="52"/>
      <c r="QUM18" s="52"/>
      <c r="QUN18" s="52"/>
      <c r="QUO18" s="52"/>
      <c r="QUP18" s="52"/>
      <c r="QUQ18" s="52"/>
      <c r="QUR18" s="52"/>
      <c r="QUS18" s="52"/>
      <c r="QUT18" s="52"/>
      <c r="QUU18" s="52"/>
      <c r="QUV18" s="52"/>
      <c r="QUW18" s="52"/>
      <c r="QUX18" s="52"/>
      <c r="QUY18" s="52"/>
      <c r="QUZ18" s="52"/>
      <c r="QVA18" s="52"/>
      <c r="QVB18" s="52"/>
      <c r="QVC18" s="52"/>
      <c r="QVD18" s="52"/>
      <c r="QVE18" s="52"/>
      <c r="QVF18" s="52"/>
      <c r="QVG18" s="52"/>
      <c r="QVH18" s="52"/>
      <c r="QVI18" s="52"/>
      <c r="QVJ18" s="52"/>
      <c r="QVK18" s="52"/>
      <c r="QVL18" s="52"/>
      <c r="QVM18" s="52"/>
      <c r="QVN18" s="52"/>
      <c r="QVO18" s="52"/>
      <c r="QVP18" s="52"/>
      <c r="QVQ18" s="52"/>
      <c r="QVR18" s="52"/>
      <c r="QVS18" s="52"/>
      <c r="QVT18" s="52"/>
      <c r="QVU18" s="52"/>
      <c r="QVV18" s="52"/>
      <c r="QVW18" s="52"/>
      <c r="QVX18" s="52"/>
      <c r="QVY18" s="52"/>
      <c r="QVZ18" s="52"/>
      <c r="QWA18" s="52"/>
      <c r="QWB18" s="52"/>
      <c r="QWC18" s="52"/>
      <c r="QWD18" s="52"/>
      <c r="QWE18" s="52"/>
      <c r="QWF18" s="52"/>
      <c r="QWG18" s="52"/>
      <c r="QWH18" s="52"/>
      <c r="QWI18" s="52"/>
      <c r="QWJ18" s="52"/>
      <c r="QWK18" s="52"/>
      <c r="QWL18" s="52"/>
      <c r="QWM18" s="52"/>
      <c r="QWN18" s="52"/>
      <c r="QWO18" s="52"/>
      <c r="QWP18" s="52"/>
      <c r="QWQ18" s="52"/>
      <c r="QWR18" s="52"/>
      <c r="QWS18" s="52"/>
      <c r="QWT18" s="52"/>
      <c r="QWU18" s="52"/>
      <c r="QWV18" s="52"/>
      <c r="QWW18" s="52"/>
      <c r="QWX18" s="52"/>
      <c r="QWY18" s="52"/>
      <c r="QWZ18" s="52"/>
      <c r="QXA18" s="52"/>
      <c r="QXB18" s="52"/>
      <c r="QXC18" s="52"/>
      <c r="QXD18" s="52"/>
      <c r="QXE18" s="52"/>
      <c r="QXF18" s="52"/>
      <c r="QXG18" s="52"/>
      <c r="QXH18" s="52"/>
      <c r="QXI18" s="52"/>
      <c r="QXJ18" s="52"/>
      <c r="QXK18" s="52"/>
      <c r="QXL18" s="52"/>
      <c r="QXM18" s="52"/>
      <c r="QXN18" s="52"/>
      <c r="QXO18" s="52"/>
      <c r="QXP18" s="52"/>
      <c r="QXQ18" s="52"/>
      <c r="QXR18" s="52"/>
      <c r="QXS18" s="52"/>
      <c r="QXT18" s="52"/>
      <c r="QXU18" s="52"/>
      <c r="QXV18" s="52"/>
      <c r="QXW18" s="52"/>
      <c r="QXX18" s="52"/>
      <c r="QXY18" s="52"/>
      <c r="QXZ18" s="52"/>
      <c r="QYA18" s="52"/>
      <c r="QYB18" s="52"/>
      <c r="QYC18" s="52"/>
      <c r="QYD18" s="52"/>
      <c r="QYE18" s="52"/>
      <c r="QYF18" s="52"/>
      <c r="QYG18" s="52"/>
      <c r="QYH18" s="52"/>
      <c r="QYI18" s="52"/>
      <c r="QYJ18" s="52"/>
      <c r="QYK18" s="52"/>
      <c r="QYL18" s="52"/>
      <c r="QYM18" s="52"/>
      <c r="QYN18" s="52"/>
      <c r="QYO18" s="52"/>
      <c r="QYP18" s="52"/>
      <c r="QYQ18" s="52"/>
      <c r="QYR18" s="52"/>
      <c r="QYS18" s="52"/>
      <c r="QYT18" s="52"/>
      <c r="QYU18" s="52"/>
      <c r="QYV18" s="52"/>
      <c r="QYW18" s="52"/>
      <c r="QYX18" s="52"/>
      <c r="QYY18" s="52"/>
      <c r="QYZ18" s="52"/>
      <c r="QZA18" s="52"/>
      <c r="QZB18" s="52"/>
      <c r="QZC18" s="52"/>
      <c r="QZD18" s="52"/>
      <c r="QZE18" s="52"/>
      <c r="QZF18" s="52"/>
      <c r="QZG18" s="52"/>
      <c r="QZH18" s="52"/>
      <c r="QZI18" s="52"/>
      <c r="QZJ18" s="52"/>
      <c r="QZK18" s="52"/>
      <c r="QZL18" s="52"/>
      <c r="QZM18" s="52"/>
      <c r="QZN18" s="52"/>
      <c r="QZO18" s="52"/>
      <c r="QZP18" s="52"/>
      <c r="QZQ18" s="52"/>
      <c r="QZR18" s="52"/>
      <c r="QZS18" s="52"/>
      <c r="QZT18" s="52"/>
      <c r="QZU18" s="52"/>
      <c r="QZV18" s="52"/>
      <c r="QZW18" s="52"/>
      <c r="QZX18" s="52"/>
      <c r="QZY18" s="52"/>
      <c r="QZZ18" s="52"/>
      <c r="RAA18" s="52"/>
      <c r="RAB18" s="52"/>
      <c r="RAC18" s="52"/>
      <c r="RAD18" s="52"/>
      <c r="RAE18" s="52"/>
      <c r="RAF18" s="52"/>
      <c r="RAG18" s="52"/>
      <c r="RAH18" s="52"/>
      <c r="RAI18" s="52"/>
      <c r="RAJ18" s="52"/>
      <c r="RAK18" s="52"/>
      <c r="RAL18" s="52"/>
      <c r="RAM18" s="52"/>
      <c r="RAN18" s="52"/>
      <c r="RAO18" s="52"/>
      <c r="RAP18" s="52"/>
      <c r="RAQ18" s="52"/>
      <c r="RAR18" s="52"/>
      <c r="RAS18" s="52"/>
      <c r="RAT18" s="52"/>
      <c r="RAU18" s="52"/>
      <c r="RAV18" s="52"/>
      <c r="RAW18" s="52"/>
      <c r="RAX18" s="52"/>
      <c r="RAY18" s="52"/>
      <c r="RAZ18" s="52"/>
      <c r="RBA18" s="52"/>
      <c r="RBB18" s="52"/>
      <c r="RBC18" s="52"/>
      <c r="RBD18" s="52"/>
      <c r="RBE18" s="52"/>
      <c r="RBF18" s="52"/>
      <c r="RBG18" s="52"/>
      <c r="RBH18" s="52"/>
      <c r="RBI18" s="52"/>
      <c r="RBJ18" s="52"/>
      <c r="RBK18" s="52"/>
      <c r="RBL18" s="52"/>
      <c r="RBM18" s="52"/>
      <c r="RBN18" s="52"/>
      <c r="RBO18" s="52"/>
      <c r="RBP18" s="52"/>
      <c r="RBQ18" s="52"/>
      <c r="RBR18" s="52"/>
      <c r="RBS18" s="52"/>
      <c r="RBT18" s="52"/>
      <c r="RBU18" s="52"/>
      <c r="RBV18" s="52"/>
      <c r="RBW18" s="52"/>
      <c r="RBX18" s="52"/>
      <c r="RBY18" s="52"/>
      <c r="RBZ18" s="52"/>
      <c r="RCA18" s="52"/>
      <c r="RCB18" s="52"/>
      <c r="RCC18" s="52"/>
      <c r="RCD18" s="52"/>
      <c r="RCE18" s="52"/>
      <c r="RCF18" s="52"/>
      <c r="RCG18" s="52"/>
      <c r="RCH18" s="52"/>
      <c r="RCI18" s="52"/>
      <c r="RCJ18" s="52"/>
      <c r="RCK18" s="52"/>
      <c r="RCL18" s="52"/>
      <c r="RCM18" s="52"/>
      <c r="RCN18" s="52"/>
      <c r="RCO18" s="52"/>
      <c r="RCP18" s="52"/>
      <c r="RCQ18" s="52"/>
      <c r="RCR18" s="52"/>
      <c r="RCS18" s="52"/>
      <c r="RCT18" s="52"/>
      <c r="RCU18" s="52"/>
      <c r="RCV18" s="52"/>
      <c r="RCW18" s="52"/>
      <c r="RCX18" s="52"/>
      <c r="RCY18" s="52"/>
      <c r="RCZ18" s="52"/>
      <c r="RDA18" s="52"/>
      <c r="RDB18" s="52"/>
      <c r="RDC18" s="52"/>
      <c r="RDD18" s="52"/>
      <c r="RDE18" s="52"/>
      <c r="RDF18" s="52"/>
      <c r="RDG18" s="52"/>
      <c r="RDH18" s="52"/>
      <c r="RDI18" s="52"/>
      <c r="RDJ18" s="52"/>
      <c r="RDK18" s="52"/>
      <c r="RDL18" s="52"/>
      <c r="RDM18" s="52"/>
      <c r="RDN18" s="52"/>
      <c r="RDO18" s="52"/>
      <c r="RDP18" s="52"/>
      <c r="RDQ18" s="52"/>
      <c r="RDR18" s="52"/>
      <c r="RDS18" s="52"/>
      <c r="RDT18" s="52"/>
      <c r="RDU18" s="52"/>
      <c r="RDV18" s="52"/>
      <c r="RDW18" s="52"/>
      <c r="RDX18" s="52"/>
      <c r="RDY18" s="52"/>
      <c r="RDZ18" s="52"/>
      <c r="REA18" s="52"/>
      <c r="REB18" s="52"/>
      <c r="REC18" s="52"/>
      <c r="RED18" s="52"/>
      <c r="REE18" s="52"/>
      <c r="REF18" s="52"/>
      <c r="REG18" s="52"/>
      <c r="REH18" s="52"/>
      <c r="REI18" s="52"/>
      <c r="REJ18" s="52"/>
      <c r="REK18" s="52"/>
      <c r="REL18" s="52"/>
      <c r="REM18" s="52"/>
      <c r="REN18" s="52"/>
      <c r="REO18" s="52"/>
      <c r="REP18" s="52"/>
      <c r="REQ18" s="52"/>
      <c r="RER18" s="52"/>
      <c r="RES18" s="52"/>
      <c r="RET18" s="52"/>
      <c r="REU18" s="52"/>
      <c r="REV18" s="52"/>
      <c r="REW18" s="52"/>
      <c r="REX18" s="52"/>
      <c r="REY18" s="52"/>
      <c r="REZ18" s="52"/>
      <c r="RFA18" s="52"/>
      <c r="RFB18" s="52"/>
      <c r="RFC18" s="52"/>
      <c r="RFD18" s="52"/>
      <c r="RFE18" s="52"/>
      <c r="RFF18" s="52"/>
      <c r="RFG18" s="52"/>
      <c r="RFH18" s="52"/>
      <c r="RFI18" s="52"/>
      <c r="RFJ18" s="52"/>
      <c r="RFK18" s="52"/>
      <c r="RFL18" s="52"/>
      <c r="RFM18" s="52"/>
      <c r="RFN18" s="52"/>
      <c r="RFO18" s="52"/>
      <c r="RFP18" s="52"/>
      <c r="RFQ18" s="52"/>
      <c r="RFR18" s="52"/>
      <c r="RFS18" s="52"/>
      <c r="RFT18" s="52"/>
      <c r="RFU18" s="52"/>
      <c r="RFV18" s="52"/>
      <c r="RFW18" s="52"/>
      <c r="RFX18" s="52"/>
      <c r="RFY18" s="52"/>
      <c r="RFZ18" s="52"/>
      <c r="RGA18" s="52"/>
      <c r="RGB18" s="52"/>
      <c r="RGC18" s="52"/>
      <c r="RGD18" s="52"/>
      <c r="RGE18" s="52"/>
      <c r="RGF18" s="52"/>
      <c r="RGG18" s="52"/>
      <c r="RGH18" s="52"/>
      <c r="RGI18" s="52"/>
      <c r="RGJ18" s="52"/>
      <c r="RGK18" s="52"/>
      <c r="RGL18" s="52"/>
      <c r="RGM18" s="52"/>
      <c r="RGN18" s="52"/>
      <c r="RGO18" s="52"/>
      <c r="RGP18" s="52"/>
      <c r="RGQ18" s="52"/>
      <c r="RGR18" s="52"/>
      <c r="RGS18" s="52"/>
      <c r="RGT18" s="52"/>
      <c r="RGU18" s="52"/>
      <c r="RGV18" s="52"/>
      <c r="RGW18" s="52"/>
      <c r="RGX18" s="52"/>
      <c r="RGY18" s="52"/>
      <c r="RGZ18" s="52"/>
      <c r="RHA18" s="52"/>
      <c r="RHB18" s="52"/>
      <c r="RHC18" s="52"/>
      <c r="RHD18" s="52"/>
      <c r="RHE18" s="52"/>
      <c r="RHF18" s="52"/>
      <c r="RHG18" s="52"/>
      <c r="RHH18" s="52"/>
      <c r="RHI18" s="52"/>
      <c r="RHJ18" s="52"/>
      <c r="RHK18" s="52"/>
      <c r="RHL18" s="52"/>
      <c r="RHM18" s="52"/>
      <c r="RHN18" s="52"/>
      <c r="RHO18" s="52"/>
      <c r="RHP18" s="52"/>
      <c r="RHQ18" s="52"/>
      <c r="RHR18" s="52"/>
      <c r="RHS18" s="52"/>
      <c r="RHT18" s="52"/>
      <c r="RHU18" s="52"/>
      <c r="RHV18" s="52"/>
      <c r="RHW18" s="52"/>
      <c r="RHX18" s="52"/>
      <c r="RHY18" s="52"/>
      <c r="RHZ18" s="52"/>
      <c r="RIA18" s="52"/>
      <c r="RIB18" s="52"/>
      <c r="RIC18" s="52"/>
      <c r="RID18" s="52"/>
      <c r="RIE18" s="52"/>
      <c r="RIF18" s="52"/>
      <c r="RIG18" s="52"/>
      <c r="RIH18" s="52"/>
      <c r="RII18" s="52"/>
      <c r="RIJ18" s="52"/>
      <c r="RIK18" s="52"/>
      <c r="RIL18" s="52"/>
      <c r="RIM18" s="52"/>
      <c r="RIN18" s="52"/>
      <c r="RIO18" s="52"/>
      <c r="RIP18" s="52"/>
      <c r="RIQ18" s="52"/>
      <c r="RIR18" s="52"/>
      <c r="RIS18" s="52"/>
      <c r="RIT18" s="52"/>
      <c r="RIU18" s="52"/>
      <c r="RIV18" s="52"/>
      <c r="RIW18" s="52"/>
      <c r="RIX18" s="52"/>
      <c r="RIY18" s="52"/>
      <c r="RIZ18" s="52"/>
      <c r="RJA18" s="52"/>
      <c r="RJB18" s="52"/>
      <c r="RJC18" s="52"/>
      <c r="RJD18" s="52"/>
      <c r="RJE18" s="52"/>
      <c r="RJF18" s="52"/>
      <c r="RJG18" s="52"/>
      <c r="RJH18" s="52"/>
      <c r="RJI18" s="52"/>
      <c r="RJJ18" s="52"/>
      <c r="RJK18" s="52"/>
      <c r="RJL18" s="52"/>
      <c r="RJM18" s="52"/>
      <c r="RJN18" s="52"/>
      <c r="RJO18" s="52"/>
      <c r="RJP18" s="52"/>
      <c r="RJQ18" s="52"/>
      <c r="RJR18" s="52"/>
      <c r="RJS18" s="52"/>
      <c r="RJT18" s="52"/>
      <c r="RJU18" s="52"/>
      <c r="RJV18" s="52"/>
      <c r="RJW18" s="52"/>
      <c r="RJX18" s="52"/>
      <c r="RJY18" s="52"/>
      <c r="RJZ18" s="52"/>
      <c r="RKA18" s="52"/>
      <c r="RKB18" s="52"/>
      <c r="RKC18" s="52"/>
      <c r="RKD18" s="52"/>
      <c r="RKE18" s="52"/>
      <c r="RKF18" s="52"/>
      <c r="RKG18" s="52"/>
      <c r="RKH18" s="52"/>
      <c r="RKI18" s="52"/>
      <c r="RKJ18" s="52"/>
      <c r="RKK18" s="52"/>
      <c r="RKL18" s="52"/>
      <c r="RKM18" s="52"/>
      <c r="RKN18" s="52"/>
      <c r="RKO18" s="52"/>
      <c r="RKP18" s="52"/>
      <c r="RKQ18" s="52"/>
      <c r="RKR18" s="52"/>
      <c r="RKS18" s="52"/>
      <c r="RKT18" s="52"/>
      <c r="RKU18" s="52"/>
      <c r="RKV18" s="52"/>
      <c r="RKW18" s="52"/>
      <c r="RKX18" s="52"/>
      <c r="RKY18" s="52"/>
      <c r="RKZ18" s="52"/>
      <c r="RLA18" s="52"/>
      <c r="RLB18" s="52"/>
      <c r="RLC18" s="52"/>
      <c r="RLD18" s="52"/>
      <c r="RLE18" s="52"/>
      <c r="RLF18" s="52"/>
      <c r="RLG18" s="52"/>
      <c r="RLH18" s="52"/>
      <c r="RLI18" s="52"/>
      <c r="RLJ18" s="52"/>
      <c r="RLK18" s="52"/>
      <c r="RLL18" s="52"/>
      <c r="RLM18" s="52"/>
      <c r="RLN18" s="52"/>
      <c r="RLO18" s="52"/>
      <c r="RLP18" s="52"/>
      <c r="RLQ18" s="52"/>
      <c r="RLR18" s="52"/>
      <c r="RLS18" s="52"/>
      <c r="RLT18" s="52"/>
      <c r="RLU18" s="52"/>
      <c r="RLV18" s="52"/>
      <c r="RLW18" s="52"/>
      <c r="RLX18" s="52"/>
      <c r="RLY18" s="52"/>
      <c r="RLZ18" s="52"/>
      <c r="RMA18" s="52"/>
      <c r="RMB18" s="52"/>
      <c r="RMC18" s="52"/>
      <c r="RMD18" s="52"/>
      <c r="RME18" s="52"/>
      <c r="RMF18" s="52"/>
      <c r="RMG18" s="52"/>
      <c r="RMH18" s="52"/>
      <c r="RMI18" s="52"/>
      <c r="RMJ18" s="52"/>
      <c r="RMK18" s="52"/>
      <c r="RML18" s="52"/>
      <c r="RMM18" s="52"/>
      <c r="RMN18" s="52"/>
      <c r="RMO18" s="52"/>
      <c r="RMP18" s="52"/>
      <c r="RMQ18" s="52"/>
      <c r="RMR18" s="52"/>
      <c r="RMS18" s="52"/>
      <c r="RMT18" s="52"/>
      <c r="RMU18" s="52"/>
      <c r="RMV18" s="52"/>
      <c r="RMW18" s="52"/>
      <c r="RMX18" s="52"/>
      <c r="RMY18" s="52"/>
      <c r="RMZ18" s="52"/>
      <c r="RNA18" s="52"/>
      <c r="RNB18" s="52"/>
      <c r="RNC18" s="52"/>
      <c r="RND18" s="52"/>
      <c r="RNE18" s="52"/>
      <c r="RNF18" s="52"/>
      <c r="RNG18" s="52"/>
      <c r="RNH18" s="52"/>
      <c r="RNI18" s="52"/>
      <c r="RNJ18" s="52"/>
      <c r="RNK18" s="52"/>
      <c r="RNL18" s="52"/>
      <c r="RNM18" s="52"/>
      <c r="RNN18" s="52"/>
      <c r="RNO18" s="52"/>
      <c r="RNP18" s="52"/>
      <c r="RNQ18" s="52"/>
      <c r="RNR18" s="52"/>
      <c r="RNS18" s="52"/>
      <c r="RNT18" s="52"/>
      <c r="RNU18" s="52"/>
      <c r="RNV18" s="52"/>
      <c r="RNW18" s="52"/>
      <c r="RNX18" s="52"/>
      <c r="RNY18" s="52"/>
      <c r="RNZ18" s="52"/>
      <c r="ROA18" s="52"/>
      <c r="ROB18" s="52"/>
      <c r="ROC18" s="52"/>
      <c r="ROD18" s="52"/>
      <c r="ROE18" s="52"/>
      <c r="ROF18" s="52"/>
      <c r="ROG18" s="52"/>
      <c r="ROH18" s="52"/>
      <c r="ROI18" s="52"/>
      <c r="ROJ18" s="52"/>
      <c r="ROK18" s="52"/>
      <c r="ROL18" s="52"/>
      <c r="ROM18" s="52"/>
      <c r="RON18" s="52"/>
      <c r="ROO18" s="52"/>
      <c r="ROP18" s="52"/>
      <c r="ROQ18" s="52"/>
      <c r="ROR18" s="52"/>
      <c r="ROS18" s="52"/>
      <c r="ROT18" s="52"/>
      <c r="ROU18" s="52"/>
      <c r="ROV18" s="52"/>
      <c r="ROW18" s="52"/>
      <c r="ROX18" s="52"/>
      <c r="ROY18" s="52"/>
      <c r="ROZ18" s="52"/>
      <c r="RPA18" s="52"/>
      <c r="RPB18" s="52"/>
      <c r="RPC18" s="52"/>
      <c r="RPD18" s="52"/>
      <c r="RPE18" s="52"/>
      <c r="RPF18" s="52"/>
      <c r="RPG18" s="52"/>
      <c r="RPH18" s="52"/>
      <c r="RPI18" s="52"/>
      <c r="RPJ18" s="52"/>
      <c r="RPK18" s="52"/>
      <c r="RPL18" s="52"/>
      <c r="RPM18" s="52"/>
      <c r="RPN18" s="52"/>
      <c r="RPO18" s="52"/>
      <c r="RPP18" s="52"/>
      <c r="RPQ18" s="52"/>
      <c r="RPR18" s="52"/>
      <c r="RPS18" s="52"/>
      <c r="RPT18" s="52"/>
      <c r="RPU18" s="52"/>
      <c r="RPV18" s="52"/>
      <c r="RPW18" s="52"/>
      <c r="RPX18" s="52"/>
      <c r="RPY18" s="52"/>
      <c r="RPZ18" s="52"/>
      <c r="RQA18" s="52"/>
      <c r="RQB18" s="52"/>
      <c r="RQC18" s="52"/>
      <c r="RQD18" s="52"/>
      <c r="RQE18" s="52"/>
      <c r="RQF18" s="52"/>
      <c r="RQG18" s="52"/>
      <c r="RQH18" s="52"/>
      <c r="RQI18" s="52"/>
      <c r="RQJ18" s="52"/>
      <c r="RQK18" s="52"/>
      <c r="RQL18" s="52"/>
      <c r="RQM18" s="52"/>
      <c r="RQN18" s="52"/>
      <c r="RQO18" s="52"/>
      <c r="RQP18" s="52"/>
      <c r="RQQ18" s="52"/>
      <c r="RQR18" s="52"/>
      <c r="RQS18" s="52"/>
      <c r="RQT18" s="52"/>
      <c r="RQU18" s="52"/>
      <c r="RQV18" s="52"/>
      <c r="RQW18" s="52"/>
      <c r="RQX18" s="52"/>
      <c r="RQY18" s="52"/>
      <c r="RQZ18" s="52"/>
      <c r="RRA18" s="52"/>
      <c r="RRB18" s="52"/>
      <c r="RRC18" s="52"/>
      <c r="RRD18" s="52"/>
      <c r="RRE18" s="52"/>
      <c r="RRF18" s="52"/>
      <c r="RRG18" s="52"/>
      <c r="RRH18" s="52"/>
      <c r="RRI18" s="52"/>
      <c r="RRJ18" s="52"/>
      <c r="RRK18" s="52"/>
      <c r="RRL18" s="52"/>
      <c r="RRM18" s="52"/>
      <c r="RRN18" s="52"/>
      <c r="RRO18" s="52"/>
      <c r="RRP18" s="52"/>
      <c r="RRQ18" s="52"/>
      <c r="RRR18" s="52"/>
      <c r="RRS18" s="52"/>
      <c r="RRT18" s="52"/>
      <c r="RRU18" s="52"/>
      <c r="RRV18" s="52"/>
      <c r="RRW18" s="52"/>
      <c r="RRX18" s="52"/>
      <c r="RRY18" s="52"/>
      <c r="RRZ18" s="52"/>
      <c r="RSA18" s="52"/>
      <c r="RSB18" s="52"/>
      <c r="RSC18" s="52"/>
      <c r="RSD18" s="52"/>
      <c r="RSE18" s="52"/>
      <c r="RSF18" s="52"/>
      <c r="RSG18" s="52"/>
      <c r="RSH18" s="52"/>
      <c r="RSI18" s="52"/>
      <c r="RSJ18" s="52"/>
      <c r="RSK18" s="52"/>
      <c r="RSL18" s="52"/>
      <c r="RSM18" s="52"/>
      <c r="RSN18" s="52"/>
      <c r="RSO18" s="52"/>
      <c r="RSP18" s="52"/>
      <c r="RSQ18" s="52"/>
      <c r="RSR18" s="52"/>
      <c r="RSS18" s="52"/>
      <c r="RST18" s="52"/>
      <c r="RSU18" s="52"/>
      <c r="RSV18" s="52"/>
      <c r="RSW18" s="52"/>
      <c r="RSX18" s="52"/>
      <c r="RSY18" s="52"/>
      <c r="RSZ18" s="52"/>
      <c r="RTA18" s="52"/>
      <c r="RTB18" s="52"/>
      <c r="RTC18" s="52"/>
      <c r="RTD18" s="52"/>
      <c r="RTE18" s="52"/>
      <c r="RTF18" s="52"/>
      <c r="RTG18" s="52"/>
      <c r="RTH18" s="52"/>
      <c r="RTI18" s="52"/>
      <c r="RTJ18" s="52"/>
      <c r="RTK18" s="52"/>
      <c r="RTL18" s="52"/>
      <c r="RTM18" s="52"/>
      <c r="RTN18" s="52"/>
      <c r="RTO18" s="52"/>
      <c r="RTP18" s="52"/>
      <c r="RTQ18" s="52"/>
      <c r="RTR18" s="52"/>
      <c r="RTS18" s="52"/>
      <c r="RTT18" s="52"/>
      <c r="RTU18" s="52"/>
      <c r="RTV18" s="52"/>
      <c r="RTW18" s="52"/>
      <c r="RTX18" s="52"/>
      <c r="RTY18" s="52"/>
      <c r="RTZ18" s="52"/>
      <c r="RUA18" s="52"/>
      <c r="RUB18" s="52"/>
      <c r="RUC18" s="52"/>
      <c r="RUD18" s="52"/>
      <c r="RUE18" s="52"/>
      <c r="RUF18" s="52"/>
      <c r="RUG18" s="52"/>
      <c r="RUH18" s="52"/>
      <c r="RUI18" s="52"/>
      <c r="RUJ18" s="52"/>
      <c r="RUK18" s="52"/>
      <c r="RUL18" s="52"/>
      <c r="RUM18" s="52"/>
      <c r="RUN18" s="52"/>
      <c r="RUO18" s="52"/>
      <c r="RUP18" s="52"/>
      <c r="RUQ18" s="52"/>
      <c r="RUR18" s="52"/>
      <c r="RUS18" s="52"/>
      <c r="RUT18" s="52"/>
      <c r="RUU18" s="52"/>
      <c r="RUV18" s="52"/>
      <c r="RUW18" s="52"/>
      <c r="RUX18" s="52"/>
      <c r="RUY18" s="52"/>
      <c r="RUZ18" s="52"/>
      <c r="RVA18" s="52"/>
      <c r="RVB18" s="52"/>
      <c r="RVC18" s="52"/>
      <c r="RVD18" s="52"/>
      <c r="RVE18" s="52"/>
      <c r="RVF18" s="52"/>
      <c r="RVG18" s="52"/>
      <c r="RVH18" s="52"/>
      <c r="RVI18" s="52"/>
      <c r="RVJ18" s="52"/>
      <c r="RVK18" s="52"/>
      <c r="RVL18" s="52"/>
      <c r="RVM18" s="52"/>
      <c r="RVN18" s="52"/>
      <c r="RVO18" s="52"/>
      <c r="RVP18" s="52"/>
      <c r="RVQ18" s="52"/>
      <c r="RVR18" s="52"/>
      <c r="RVS18" s="52"/>
      <c r="RVT18" s="52"/>
      <c r="RVU18" s="52"/>
      <c r="RVV18" s="52"/>
      <c r="RVW18" s="52"/>
      <c r="RVX18" s="52"/>
      <c r="RVY18" s="52"/>
      <c r="RVZ18" s="52"/>
      <c r="RWA18" s="52"/>
      <c r="RWB18" s="52"/>
      <c r="RWC18" s="52"/>
      <c r="RWD18" s="52"/>
      <c r="RWE18" s="52"/>
      <c r="RWF18" s="52"/>
      <c r="RWG18" s="52"/>
      <c r="RWH18" s="52"/>
      <c r="RWI18" s="52"/>
      <c r="RWJ18" s="52"/>
      <c r="RWK18" s="52"/>
      <c r="RWL18" s="52"/>
      <c r="RWM18" s="52"/>
      <c r="RWN18" s="52"/>
      <c r="RWO18" s="52"/>
      <c r="RWP18" s="52"/>
      <c r="RWQ18" s="52"/>
      <c r="RWR18" s="52"/>
      <c r="RWS18" s="52"/>
      <c r="RWT18" s="52"/>
      <c r="RWU18" s="52"/>
      <c r="RWV18" s="52"/>
      <c r="RWW18" s="52"/>
      <c r="RWX18" s="52"/>
      <c r="RWY18" s="52"/>
      <c r="RWZ18" s="52"/>
      <c r="RXA18" s="52"/>
      <c r="RXB18" s="52"/>
      <c r="RXC18" s="52"/>
      <c r="RXD18" s="52"/>
      <c r="RXE18" s="52"/>
      <c r="RXF18" s="52"/>
      <c r="RXG18" s="52"/>
      <c r="RXH18" s="52"/>
      <c r="RXI18" s="52"/>
      <c r="RXJ18" s="52"/>
      <c r="RXK18" s="52"/>
      <c r="RXL18" s="52"/>
      <c r="RXM18" s="52"/>
      <c r="RXN18" s="52"/>
      <c r="RXO18" s="52"/>
      <c r="RXP18" s="52"/>
      <c r="RXQ18" s="52"/>
      <c r="RXR18" s="52"/>
      <c r="RXS18" s="52"/>
      <c r="RXT18" s="52"/>
      <c r="RXU18" s="52"/>
      <c r="RXV18" s="52"/>
      <c r="RXW18" s="52"/>
      <c r="RXX18" s="52"/>
      <c r="RXY18" s="52"/>
      <c r="RXZ18" s="52"/>
      <c r="RYA18" s="52"/>
      <c r="RYB18" s="52"/>
      <c r="RYC18" s="52"/>
      <c r="RYD18" s="52"/>
      <c r="RYE18" s="52"/>
      <c r="RYF18" s="52"/>
      <c r="RYG18" s="52"/>
      <c r="RYH18" s="52"/>
      <c r="RYI18" s="52"/>
      <c r="RYJ18" s="52"/>
      <c r="RYK18" s="52"/>
      <c r="RYL18" s="52"/>
      <c r="RYM18" s="52"/>
      <c r="RYN18" s="52"/>
      <c r="RYO18" s="52"/>
      <c r="RYP18" s="52"/>
      <c r="RYQ18" s="52"/>
      <c r="RYR18" s="52"/>
      <c r="RYS18" s="52"/>
      <c r="RYT18" s="52"/>
      <c r="RYU18" s="52"/>
      <c r="RYV18" s="52"/>
      <c r="RYW18" s="52"/>
      <c r="RYX18" s="52"/>
      <c r="RYY18" s="52"/>
      <c r="RYZ18" s="52"/>
      <c r="RZA18" s="52"/>
      <c r="RZB18" s="52"/>
      <c r="RZC18" s="52"/>
      <c r="RZD18" s="52"/>
      <c r="RZE18" s="52"/>
      <c r="RZF18" s="52"/>
      <c r="RZG18" s="52"/>
      <c r="RZH18" s="52"/>
      <c r="RZI18" s="52"/>
      <c r="RZJ18" s="52"/>
      <c r="RZK18" s="52"/>
      <c r="RZL18" s="52"/>
      <c r="RZM18" s="52"/>
      <c r="RZN18" s="52"/>
      <c r="RZO18" s="52"/>
      <c r="RZP18" s="52"/>
      <c r="RZQ18" s="52"/>
      <c r="RZR18" s="52"/>
      <c r="RZS18" s="52"/>
      <c r="RZT18" s="52"/>
      <c r="RZU18" s="52"/>
      <c r="RZV18" s="52"/>
      <c r="RZW18" s="52"/>
      <c r="RZX18" s="52"/>
      <c r="RZY18" s="52"/>
      <c r="RZZ18" s="52"/>
      <c r="SAA18" s="52"/>
      <c r="SAB18" s="52"/>
      <c r="SAC18" s="52"/>
      <c r="SAD18" s="52"/>
      <c r="SAE18" s="52"/>
      <c r="SAF18" s="52"/>
      <c r="SAG18" s="52"/>
      <c r="SAH18" s="52"/>
      <c r="SAI18" s="52"/>
      <c r="SAJ18" s="52"/>
      <c r="SAK18" s="52"/>
      <c r="SAL18" s="52"/>
      <c r="SAM18" s="52"/>
      <c r="SAN18" s="52"/>
      <c r="SAO18" s="52"/>
      <c r="SAP18" s="52"/>
      <c r="SAQ18" s="52"/>
      <c r="SAR18" s="52"/>
      <c r="SAS18" s="52"/>
      <c r="SAT18" s="52"/>
      <c r="SAU18" s="52"/>
      <c r="SAV18" s="52"/>
      <c r="SAW18" s="52"/>
      <c r="SAX18" s="52"/>
      <c r="SAY18" s="52"/>
      <c r="SAZ18" s="52"/>
      <c r="SBA18" s="52"/>
      <c r="SBB18" s="52"/>
      <c r="SBC18" s="52"/>
      <c r="SBD18" s="52"/>
      <c r="SBE18" s="52"/>
      <c r="SBF18" s="52"/>
      <c r="SBG18" s="52"/>
      <c r="SBH18" s="52"/>
      <c r="SBI18" s="52"/>
      <c r="SBJ18" s="52"/>
      <c r="SBK18" s="52"/>
      <c r="SBL18" s="52"/>
      <c r="SBM18" s="52"/>
      <c r="SBN18" s="52"/>
      <c r="SBO18" s="52"/>
      <c r="SBP18" s="52"/>
      <c r="SBQ18" s="52"/>
      <c r="SBR18" s="52"/>
      <c r="SBS18" s="52"/>
      <c r="SBT18" s="52"/>
      <c r="SBU18" s="52"/>
      <c r="SBV18" s="52"/>
      <c r="SBW18" s="52"/>
      <c r="SBX18" s="52"/>
      <c r="SBY18" s="52"/>
      <c r="SBZ18" s="52"/>
      <c r="SCA18" s="52"/>
      <c r="SCB18" s="52"/>
      <c r="SCC18" s="52"/>
      <c r="SCD18" s="52"/>
      <c r="SCE18" s="52"/>
      <c r="SCF18" s="52"/>
      <c r="SCG18" s="52"/>
      <c r="SCH18" s="52"/>
      <c r="SCI18" s="52"/>
      <c r="SCJ18" s="52"/>
      <c r="SCK18" s="52"/>
      <c r="SCL18" s="52"/>
      <c r="SCM18" s="52"/>
      <c r="SCN18" s="52"/>
      <c r="SCO18" s="52"/>
      <c r="SCP18" s="52"/>
      <c r="SCQ18" s="52"/>
      <c r="SCR18" s="52"/>
      <c r="SCS18" s="52"/>
      <c r="SCT18" s="52"/>
      <c r="SCU18" s="52"/>
      <c r="SCV18" s="52"/>
      <c r="SCW18" s="52"/>
      <c r="SCX18" s="52"/>
      <c r="SCY18" s="52"/>
      <c r="SCZ18" s="52"/>
      <c r="SDA18" s="52"/>
      <c r="SDB18" s="52"/>
      <c r="SDC18" s="52"/>
      <c r="SDD18" s="52"/>
      <c r="SDE18" s="52"/>
      <c r="SDF18" s="52"/>
      <c r="SDG18" s="52"/>
      <c r="SDH18" s="52"/>
      <c r="SDI18" s="52"/>
      <c r="SDJ18" s="52"/>
      <c r="SDK18" s="52"/>
      <c r="SDL18" s="52"/>
      <c r="SDM18" s="52"/>
      <c r="SDN18" s="52"/>
      <c r="SDO18" s="52"/>
      <c r="SDP18" s="52"/>
      <c r="SDQ18" s="52"/>
      <c r="SDR18" s="52"/>
      <c r="SDS18" s="52"/>
      <c r="SDT18" s="52"/>
      <c r="SDU18" s="52"/>
      <c r="SDV18" s="52"/>
      <c r="SDW18" s="52"/>
      <c r="SDX18" s="52"/>
      <c r="SDY18" s="52"/>
      <c r="SDZ18" s="52"/>
      <c r="SEA18" s="52"/>
      <c r="SEB18" s="52"/>
      <c r="SEC18" s="52"/>
      <c r="SED18" s="52"/>
      <c r="SEE18" s="52"/>
      <c r="SEF18" s="52"/>
      <c r="SEG18" s="52"/>
      <c r="SEH18" s="52"/>
      <c r="SEI18" s="52"/>
      <c r="SEJ18" s="52"/>
      <c r="SEK18" s="52"/>
      <c r="SEL18" s="52"/>
      <c r="SEM18" s="52"/>
      <c r="SEN18" s="52"/>
      <c r="SEO18" s="52"/>
      <c r="SEP18" s="52"/>
      <c r="SEQ18" s="52"/>
      <c r="SER18" s="52"/>
      <c r="SES18" s="52"/>
      <c r="SET18" s="52"/>
      <c r="SEU18" s="52"/>
      <c r="SEV18" s="52"/>
      <c r="SEW18" s="52"/>
      <c r="SEX18" s="52"/>
      <c r="SEY18" s="52"/>
      <c r="SEZ18" s="52"/>
      <c r="SFA18" s="52"/>
      <c r="SFB18" s="52"/>
      <c r="SFC18" s="52"/>
      <c r="SFD18" s="52"/>
      <c r="SFE18" s="52"/>
      <c r="SFF18" s="52"/>
      <c r="SFG18" s="52"/>
      <c r="SFH18" s="52"/>
      <c r="SFI18" s="52"/>
      <c r="SFJ18" s="52"/>
      <c r="SFK18" s="52"/>
      <c r="SFL18" s="52"/>
      <c r="SFM18" s="52"/>
      <c r="SFN18" s="52"/>
      <c r="SFO18" s="52"/>
      <c r="SFP18" s="52"/>
      <c r="SFQ18" s="52"/>
      <c r="SFR18" s="52"/>
      <c r="SFS18" s="52"/>
      <c r="SFT18" s="52"/>
      <c r="SFU18" s="52"/>
      <c r="SFV18" s="52"/>
      <c r="SFW18" s="52"/>
      <c r="SFX18" s="52"/>
      <c r="SFY18" s="52"/>
      <c r="SFZ18" s="52"/>
      <c r="SGA18" s="52"/>
      <c r="SGB18" s="52"/>
      <c r="SGC18" s="52"/>
      <c r="SGD18" s="52"/>
      <c r="SGE18" s="52"/>
      <c r="SGF18" s="52"/>
      <c r="SGG18" s="52"/>
      <c r="SGH18" s="52"/>
      <c r="SGI18" s="52"/>
      <c r="SGJ18" s="52"/>
      <c r="SGK18" s="52"/>
      <c r="SGL18" s="52"/>
      <c r="SGM18" s="52"/>
      <c r="SGN18" s="52"/>
      <c r="SGO18" s="52"/>
      <c r="SGP18" s="52"/>
      <c r="SGQ18" s="52"/>
      <c r="SGR18" s="52"/>
      <c r="SGS18" s="52"/>
      <c r="SGT18" s="52"/>
      <c r="SGU18" s="52"/>
      <c r="SGV18" s="52"/>
      <c r="SGW18" s="52"/>
      <c r="SGX18" s="52"/>
      <c r="SGY18" s="52"/>
      <c r="SGZ18" s="52"/>
      <c r="SHA18" s="52"/>
      <c r="SHB18" s="52"/>
      <c r="SHC18" s="52"/>
      <c r="SHD18" s="52"/>
      <c r="SHE18" s="52"/>
      <c r="SHF18" s="52"/>
      <c r="SHG18" s="52"/>
      <c r="SHH18" s="52"/>
      <c r="SHI18" s="52"/>
      <c r="SHJ18" s="52"/>
      <c r="SHK18" s="52"/>
      <c r="SHL18" s="52"/>
      <c r="SHM18" s="52"/>
      <c r="SHN18" s="52"/>
      <c r="SHO18" s="52"/>
      <c r="SHP18" s="52"/>
      <c r="SHQ18" s="52"/>
      <c r="SHR18" s="52"/>
      <c r="SHS18" s="52"/>
      <c r="SHT18" s="52"/>
      <c r="SHU18" s="52"/>
      <c r="SHV18" s="52"/>
      <c r="SHW18" s="52"/>
      <c r="SHX18" s="52"/>
      <c r="SHY18" s="52"/>
      <c r="SHZ18" s="52"/>
      <c r="SIA18" s="52"/>
      <c r="SIB18" s="52"/>
      <c r="SIC18" s="52"/>
      <c r="SID18" s="52"/>
      <c r="SIE18" s="52"/>
      <c r="SIF18" s="52"/>
      <c r="SIG18" s="52"/>
      <c r="SIH18" s="52"/>
      <c r="SII18" s="52"/>
      <c r="SIJ18" s="52"/>
      <c r="SIK18" s="52"/>
      <c r="SIL18" s="52"/>
      <c r="SIM18" s="52"/>
      <c r="SIN18" s="52"/>
      <c r="SIO18" s="52"/>
      <c r="SIP18" s="52"/>
      <c r="SIQ18" s="52"/>
      <c r="SIR18" s="52"/>
      <c r="SIS18" s="52"/>
      <c r="SIT18" s="52"/>
      <c r="SIU18" s="52"/>
      <c r="SIV18" s="52"/>
      <c r="SIW18" s="52"/>
      <c r="SIX18" s="52"/>
      <c r="SIY18" s="52"/>
      <c r="SIZ18" s="52"/>
      <c r="SJA18" s="52"/>
      <c r="SJB18" s="52"/>
      <c r="SJC18" s="52"/>
      <c r="SJD18" s="52"/>
      <c r="SJE18" s="52"/>
      <c r="SJF18" s="52"/>
      <c r="SJG18" s="52"/>
      <c r="SJH18" s="52"/>
      <c r="SJI18" s="52"/>
      <c r="SJJ18" s="52"/>
      <c r="SJK18" s="52"/>
      <c r="SJL18" s="52"/>
      <c r="SJM18" s="52"/>
      <c r="SJN18" s="52"/>
      <c r="SJO18" s="52"/>
      <c r="SJP18" s="52"/>
      <c r="SJQ18" s="52"/>
      <c r="SJR18" s="52"/>
      <c r="SJS18" s="52"/>
      <c r="SJT18" s="52"/>
      <c r="SJU18" s="52"/>
      <c r="SJV18" s="52"/>
      <c r="SJW18" s="52"/>
      <c r="SJX18" s="52"/>
      <c r="SJY18" s="52"/>
      <c r="SJZ18" s="52"/>
      <c r="SKA18" s="52"/>
      <c r="SKB18" s="52"/>
      <c r="SKC18" s="52"/>
      <c r="SKD18" s="52"/>
      <c r="SKE18" s="52"/>
      <c r="SKF18" s="52"/>
      <c r="SKG18" s="52"/>
      <c r="SKH18" s="52"/>
      <c r="SKI18" s="52"/>
      <c r="SKJ18" s="52"/>
      <c r="SKK18" s="52"/>
      <c r="SKL18" s="52"/>
      <c r="SKM18" s="52"/>
      <c r="SKN18" s="52"/>
      <c r="SKO18" s="52"/>
      <c r="SKP18" s="52"/>
      <c r="SKQ18" s="52"/>
      <c r="SKR18" s="52"/>
      <c r="SKS18" s="52"/>
      <c r="SKT18" s="52"/>
      <c r="SKU18" s="52"/>
      <c r="SKV18" s="52"/>
      <c r="SKW18" s="52"/>
      <c r="SKX18" s="52"/>
      <c r="SKY18" s="52"/>
      <c r="SKZ18" s="52"/>
      <c r="SLA18" s="52"/>
      <c r="SLB18" s="52"/>
      <c r="SLC18" s="52"/>
      <c r="SLD18" s="52"/>
      <c r="SLE18" s="52"/>
      <c r="SLF18" s="52"/>
      <c r="SLG18" s="52"/>
      <c r="SLH18" s="52"/>
      <c r="SLI18" s="52"/>
      <c r="SLJ18" s="52"/>
      <c r="SLK18" s="52"/>
      <c r="SLL18" s="52"/>
      <c r="SLM18" s="52"/>
      <c r="SLN18" s="52"/>
      <c r="SLO18" s="52"/>
      <c r="SLP18" s="52"/>
      <c r="SLQ18" s="52"/>
      <c r="SLR18" s="52"/>
      <c r="SLS18" s="52"/>
      <c r="SLT18" s="52"/>
      <c r="SLU18" s="52"/>
      <c r="SLV18" s="52"/>
      <c r="SLW18" s="52"/>
      <c r="SLX18" s="52"/>
      <c r="SLY18" s="52"/>
      <c r="SLZ18" s="52"/>
      <c r="SMA18" s="52"/>
      <c r="SMB18" s="52"/>
      <c r="SMC18" s="52"/>
      <c r="SMD18" s="52"/>
      <c r="SME18" s="52"/>
      <c r="SMF18" s="52"/>
      <c r="SMG18" s="52"/>
      <c r="SMH18" s="52"/>
      <c r="SMI18" s="52"/>
      <c r="SMJ18" s="52"/>
      <c r="SMK18" s="52"/>
      <c r="SML18" s="52"/>
      <c r="SMM18" s="52"/>
      <c r="SMN18" s="52"/>
      <c r="SMO18" s="52"/>
      <c r="SMP18" s="52"/>
      <c r="SMQ18" s="52"/>
      <c r="SMR18" s="52"/>
      <c r="SMS18" s="52"/>
      <c r="SMT18" s="52"/>
      <c r="SMU18" s="52"/>
      <c r="SMV18" s="52"/>
      <c r="SMW18" s="52"/>
      <c r="SMX18" s="52"/>
      <c r="SMY18" s="52"/>
      <c r="SMZ18" s="52"/>
      <c r="SNA18" s="52"/>
      <c r="SNB18" s="52"/>
      <c r="SNC18" s="52"/>
      <c r="SND18" s="52"/>
      <c r="SNE18" s="52"/>
      <c r="SNF18" s="52"/>
      <c r="SNG18" s="52"/>
      <c r="SNH18" s="52"/>
      <c r="SNI18" s="52"/>
      <c r="SNJ18" s="52"/>
      <c r="SNK18" s="52"/>
      <c r="SNL18" s="52"/>
      <c r="SNM18" s="52"/>
      <c r="SNN18" s="52"/>
      <c r="SNO18" s="52"/>
      <c r="SNP18" s="52"/>
      <c r="SNQ18" s="52"/>
      <c r="SNR18" s="52"/>
      <c r="SNS18" s="52"/>
      <c r="SNT18" s="52"/>
      <c r="SNU18" s="52"/>
      <c r="SNV18" s="52"/>
      <c r="SNW18" s="52"/>
      <c r="SNX18" s="52"/>
      <c r="SNY18" s="52"/>
      <c r="SNZ18" s="52"/>
      <c r="SOA18" s="52"/>
      <c r="SOB18" s="52"/>
      <c r="SOC18" s="52"/>
      <c r="SOD18" s="52"/>
      <c r="SOE18" s="52"/>
      <c r="SOF18" s="52"/>
      <c r="SOG18" s="52"/>
      <c r="SOH18" s="52"/>
      <c r="SOI18" s="52"/>
      <c r="SOJ18" s="52"/>
      <c r="SOK18" s="52"/>
      <c r="SOL18" s="52"/>
      <c r="SOM18" s="52"/>
      <c r="SON18" s="52"/>
      <c r="SOO18" s="52"/>
      <c r="SOP18" s="52"/>
      <c r="SOQ18" s="52"/>
      <c r="SOR18" s="52"/>
      <c r="SOS18" s="52"/>
      <c r="SOT18" s="52"/>
      <c r="SOU18" s="52"/>
      <c r="SOV18" s="52"/>
      <c r="SOW18" s="52"/>
      <c r="SOX18" s="52"/>
      <c r="SOY18" s="52"/>
      <c r="SOZ18" s="52"/>
      <c r="SPA18" s="52"/>
      <c r="SPB18" s="52"/>
      <c r="SPC18" s="52"/>
      <c r="SPD18" s="52"/>
      <c r="SPE18" s="52"/>
      <c r="SPF18" s="52"/>
      <c r="SPG18" s="52"/>
      <c r="SPH18" s="52"/>
      <c r="SPI18" s="52"/>
      <c r="SPJ18" s="52"/>
      <c r="SPK18" s="52"/>
      <c r="SPL18" s="52"/>
      <c r="SPM18" s="52"/>
      <c r="SPN18" s="52"/>
      <c r="SPO18" s="52"/>
      <c r="SPP18" s="52"/>
      <c r="SPQ18" s="52"/>
      <c r="SPR18" s="52"/>
      <c r="SPS18" s="52"/>
      <c r="SPT18" s="52"/>
      <c r="SPU18" s="52"/>
      <c r="SPV18" s="52"/>
      <c r="SPW18" s="52"/>
      <c r="SPX18" s="52"/>
      <c r="SPY18" s="52"/>
      <c r="SPZ18" s="52"/>
      <c r="SQA18" s="52"/>
      <c r="SQB18" s="52"/>
      <c r="SQC18" s="52"/>
      <c r="SQD18" s="52"/>
      <c r="SQE18" s="52"/>
      <c r="SQF18" s="52"/>
      <c r="SQG18" s="52"/>
      <c r="SQH18" s="52"/>
      <c r="SQI18" s="52"/>
      <c r="SQJ18" s="52"/>
      <c r="SQK18" s="52"/>
      <c r="SQL18" s="52"/>
      <c r="SQM18" s="52"/>
      <c r="SQN18" s="52"/>
      <c r="SQO18" s="52"/>
      <c r="SQP18" s="52"/>
      <c r="SQQ18" s="52"/>
      <c r="SQR18" s="52"/>
      <c r="SQS18" s="52"/>
      <c r="SQT18" s="52"/>
      <c r="SQU18" s="52"/>
      <c r="SQV18" s="52"/>
      <c r="SQW18" s="52"/>
      <c r="SQX18" s="52"/>
      <c r="SQY18" s="52"/>
      <c r="SQZ18" s="52"/>
      <c r="SRA18" s="52"/>
      <c r="SRB18" s="52"/>
      <c r="SRC18" s="52"/>
      <c r="SRD18" s="52"/>
      <c r="SRE18" s="52"/>
      <c r="SRF18" s="52"/>
      <c r="SRG18" s="52"/>
      <c r="SRH18" s="52"/>
      <c r="SRI18" s="52"/>
      <c r="SRJ18" s="52"/>
      <c r="SRK18" s="52"/>
      <c r="SRL18" s="52"/>
      <c r="SRM18" s="52"/>
      <c r="SRN18" s="52"/>
      <c r="SRO18" s="52"/>
      <c r="SRP18" s="52"/>
      <c r="SRQ18" s="52"/>
      <c r="SRR18" s="52"/>
      <c r="SRS18" s="52"/>
      <c r="SRT18" s="52"/>
      <c r="SRU18" s="52"/>
      <c r="SRV18" s="52"/>
      <c r="SRW18" s="52"/>
      <c r="SRX18" s="52"/>
      <c r="SRY18" s="52"/>
      <c r="SRZ18" s="52"/>
      <c r="SSA18" s="52"/>
      <c r="SSB18" s="52"/>
      <c r="SSC18" s="52"/>
      <c r="SSD18" s="52"/>
      <c r="SSE18" s="52"/>
      <c r="SSF18" s="52"/>
      <c r="SSG18" s="52"/>
      <c r="SSH18" s="52"/>
      <c r="SSI18" s="52"/>
      <c r="SSJ18" s="52"/>
      <c r="SSK18" s="52"/>
      <c r="SSL18" s="52"/>
      <c r="SSM18" s="52"/>
      <c r="SSN18" s="52"/>
      <c r="SSO18" s="52"/>
      <c r="SSP18" s="52"/>
      <c r="SSQ18" s="52"/>
      <c r="SSR18" s="52"/>
      <c r="SSS18" s="52"/>
      <c r="SST18" s="52"/>
      <c r="SSU18" s="52"/>
      <c r="SSV18" s="52"/>
      <c r="SSW18" s="52"/>
      <c r="SSX18" s="52"/>
      <c r="SSY18" s="52"/>
      <c r="SSZ18" s="52"/>
      <c r="STA18" s="52"/>
      <c r="STB18" s="52"/>
      <c r="STC18" s="52"/>
      <c r="STD18" s="52"/>
      <c r="STE18" s="52"/>
      <c r="STF18" s="52"/>
      <c r="STG18" s="52"/>
      <c r="STH18" s="52"/>
      <c r="STI18" s="52"/>
      <c r="STJ18" s="52"/>
      <c r="STK18" s="52"/>
      <c r="STL18" s="52"/>
      <c r="STM18" s="52"/>
      <c r="STN18" s="52"/>
      <c r="STO18" s="52"/>
      <c r="STP18" s="52"/>
      <c r="STQ18" s="52"/>
      <c r="STR18" s="52"/>
      <c r="STS18" s="52"/>
      <c r="STT18" s="52"/>
      <c r="STU18" s="52"/>
      <c r="STV18" s="52"/>
      <c r="STW18" s="52"/>
      <c r="STX18" s="52"/>
      <c r="STY18" s="52"/>
      <c r="STZ18" s="52"/>
      <c r="SUA18" s="52"/>
      <c r="SUB18" s="52"/>
      <c r="SUC18" s="52"/>
      <c r="SUD18" s="52"/>
      <c r="SUE18" s="52"/>
      <c r="SUF18" s="52"/>
      <c r="SUG18" s="52"/>
      <c r="SUH18" s="52"/>
      <c r="SUI18" s="52"/>
      <c r="SUJ18" s="52"/>
      <c r="SUK18" s="52"/>
      <c r="SUL18" s="52"/>
      <c r="SUM18" s="52"/>
      <c r="SUN18" s="52"/>
      <c r="SUO18" s="52"/>
      <c r="SUP18" s="52"/>
      <c r="SUQ18" s="52"/>
      <c r="SUR18" s="52"/>
      <c r="SUS18" s="52"/>
      <c r="SUT18" s="52"/>
      <c r="SUU18" s="52"/>
      <c r="SUV18" s="52"/>
      <c r="SUW18" s="52"/>
      <c r="SUX18" s="52"/>
      <c r="SUY18" s="52"/>
      <c r="SUZ18" s="52"/>
      <c r="SVA18" s="52"/>
      <c r="SVB18" s="52"/>
      <c r="SVC18" s="52"/>
      <c r="SVD18" s="52"/>
      <c r="SVE18" s="52"/>
      <c r="SVF18" s="52"/>
      <c r="SVG18" s="52"/>
      <c r="SVH18" s="52"/>
      <c r="SVI18" s="52"/>
      <c r="SVJ18" s="52"/>
      <c r="SVK18" s="52"/>
      <c r="SVL18" s="52"/>
      <c r="SVM18" s="52"/>
      <c r="SVN18" s="52"/>
      <c r="SVO18" s="52"/>
      <c r="SVP18" s="52"/>
      <c r="SVQ18" s="52"/>
      <c r="SVR18" s="52"/>
      <c r="SVS18" s="52"/>
      <c r="SVT18" s="52"/>
      <c r="SVU18" s="52"/>
      <c r="SVV18" s="52"/>
      <c r="SVW18" s="52"/>
      <c r="SVX18" s="52"/>
      <c r="SVY18" s="52"/>
      <c r="SVZ18" s="52"/>
      <c r="SWA18" s="52"/>
      <c r="SWB18" s="52"/>
      <c r="SWC18" s="52"/>
      <c r="SWD18" s="52"/>
      <c r="SWE18" s="52"/>
      <c r="SWF18" s="52"/>
      <c r="SWG18" s="52"/>
      <c r="SWH18" s="52"/>
      <c r="SWI18" s="52"/>
      <c r="SWJ18" s="52"/>
      <c r="SWK18" s="52"/>
      <c r="SWL18" s="52"/>
      <c r="SWM18" s="52"/>
      <c r="SWN18" s="52"/>
      <c r="SWO18" s="52"/>
      <c r="SWP18" s="52"/>
      <c r="SWQ18" s="52"/>
      <c r="SWR18" s="52"/>
      <c r="SWS18" s="52"/>
      <c r="SWT18" s="52"/>
      <c r="SWU18" s="52"/>
      <c r="SWV18" s="52"/>
      <c r="SWW18" s="52"/>
      <c r="SWX18" s="52"/>
      <c r="SWY18" s="52"/>
      <c r="SWZ18" s="52"/>
      <c r="SXA18" s="52"/>
      <c r="SXB18" s="52"/>
      <c r="SXC18" s="52"/>
      <c r="SXD18" s="52"/>
      <c r="SXE18" s="52"/>
      <c r="SXF18" s="52"/>
      <c r="SXG18" s="52"/>
      <c r="SXH18" s="52"/>
      <c r="SXI18" s="52"/>
      <c r="SXJ18" s="52"/>
      <c r="SXK18" s="52"/>
      <c r="SXL18" s="52"/>
      <c r="SXM18" s="52"/>
      <c r="SXN18" s="52"/>
      <c r="SXO18" s="52"/>
      <c r="SXP18" s="52"/>
      <c r="SXQ18" s="52"/>
      <c r="SXR18" s="52"/>
      <c r="SXS18" s="52"/>
      <c r="SXT18" s="52"/>
      <c r="SXU18" s="52"/>
      <c r="SXV18" s="52"/>
      <c r="SXW18" s="52"/>
      <c r="SXX18" s="52"/>
      <c r="SXY18" s="52"/>
      <c r="SXZ18" s="52"/>
      <c r="SYA18" s="52"/>
      <c r="SYB18" s="52"/>
      <c r="SYC18" s="52"/>
      <c r="SYD18" s="52"/>
      <c r="SYE18" s="52"/>
      <c r="SYF18" s="52"/>
      <c r="SYG18" s="52"/>
      <c r="SYH18" s="52"/>
      <c r="SYI18" s="52"/>
      <c r="SYJ18" s="52"/>
      <c r="SYK18" s="52"/>
      <c r="SYL18" s="52"/>
      <c r="SYM18" s="52"/>
      <c r="SYN18" s="52"/>
      <c r="SYO18" s="52"/>
      <c r="SYP18" s="52"/>
      <c r="SYQ18" s="52"/>
      <c r="SYR18" s="52"/>
      <c r="SYS18" s="52"/>
      <c r="SYT18" s="52"/>
      <c r="SYU18" s="52"/>
      <c r="SYV18" s="52"/>
      <c r="SYW18" s="52"/>
      <c r="SYX18" s="52"/>
      <c r="SYY18" s="52"/>
      <c r="SYZ18" s="52"/>
      <c r="SZA18" s="52"/>
      <c r="SZB18" s="52"/>
      <c r="SZC18" s="52"/>
      <c r="SZD18" s="52"/>
      <c r="SZE18" s="52"/>
      <c r="SZF18" s="52"/>
      <c r="SZG18" s="52"/>
      <c r="SZH18" s="52"/>
      <c r="SZI18" s="52"/>
      <c r="SZJ18" s="52"/>
      <c r="SZK18" s="52"/>
      <c r="SZL18" s="52"/>
      <c r="SZM18" s="52"/>
      <c r="SZN18" s="52"/>
      <c r="SZO18" s="52"/>
      <c r="SZP18" s="52"/>
      <c r="SZQ18" s="52"/>
      <c r="SZR18" s="52"/>
      <c r="SZS18" s="52"/>
      <c r="SZT18" s="52"/>
      <c r="SZU18" s="52"/>
      <c r="SZV18" s="52"/>
      <c r="SZW18" s="52"/>
      <c r="SZX18" s="52"/>
      <c r="SZY18" s="52"/>
      <c r="SZZ18" s="52"/>
      <c r="TAA18" s="52"/>
      <c r="TAB18" s="52"/>
      <c r="TAC18" s="52"/>
      <c r="TAD18" s="52"/>
      <c r="TAE18" s="52"/>
      <c r="TAF18" s="52"/>
      <c r="TAG18" s="52"/>
      <c r="TAH18" s="52"/>
      <c r="TAI18" s="52"/>
      <c r="TAJ18" s="52"/>
      <c r="TAK18" s="52"/>
      <c r="TAL18" s="52"/>
      <c r="TAM18" s="52"/>
      <c r="TAN18" s="52"/>
      <c r="TAO18" s="52"/>
      <c r="TAP18" s="52"/>
      <c r="TAQ18" s="52"/>
      <c r="TAR18" s="52"/>
      <c r="TAS18" s="52"/>
      <c r="TAT18" s="52"/>
      <c r="TAU18" s="52"/>
      <c r="TAV18" s="52"/>
      <c r="TAW18" s="52"/>
      <c r="TAX18" s="52"/>
      <c r="TAY18" s="52"/>
      <c r="TAZ18" s="52"/>
      <c r="TBA18" s="52"/>
      <c r="TBB18" s="52"/>
      <c r="TBC18" s="52"/>
      <c r="TBD18" s="52"/>
      <c r="TBE18" s="52"/>
      <c r="TBF18" s="52"/>
      <c r="TBG18" s="52"/>
      <c r="TBH18" s="52"/>
      <c r="TBI18" s="52"/>
      <c r="TBJ18" s="52"/>
      <c r="TBK18" s="52"/>
      <c r="TBL18" s="52"/>
      <c r="TBM18" s="52"/>
      <c r="TBN18" s="52"/>
      <c r="TBO18" s="52"/>
      <c r="TBP18" s="52"/>
      <c r="TBQ18" s="52"/>
      <c r="TBR18" s="52"/>
      <c r="TBS18" s="52"/>
      <c r="TBT18" s="52"/>
      <c r="TBU18" s="52"/>
      <c r="TBV18" s="52"/>
      <c r="TBW18" s="52"/>
      <c r="TBX18" s="52"/>
      <c r="TBY18" s="52"/>
      <c r="TBZ18" s="52"/>
      <c r="TCA18" s="52"/>
      <c r="TCB18" s="52"/>
      <c r="TCC18" s="52"/>
      <c r="TCD18" s="52"/>
      <c r="TCE18" s="52"/>
      <c r="TCF18" s="52"/>
      <c r="TCG18" s="52"/>
      <c r="TCH18" s="52"/>
      <c r="TCI18" s="52"/>
      <c r="TCJ18" s="52"/>
      <c r="TCK18" s="52"/>
      <c r="TCL18" s="52"/>
      <c r="TCM18" s="52"/>
      <c r="TCN18" s="52"/>
      <c r="TCO18" s="52"/>
      <c r="TCP18" s="52"/>
      <c r="TCQ18" s="52"/>
      <c r="TCR18" s="52"/>
      <c r="TCS18" s="52"/>
      <c r="TCT18" s="52"/>
      <c r="TCU18" s="52"/>
      <c r="TCV18" s="52"/>
      <c r="TCW18" s="52"/>
      <c r="TCX18" s="52"/>
      <c r="TCY18" s="52"/>
      <c r="TCZ18" s="52"/>
      <c r="TDA18" s="52"/>
      <c r="TDB18" s="52"/>
      <c r="TDC18" s="52"/>
      <c r="TDD18" s="52"/>
      <c r="TDE18" s="52"/>
      <c r="TDF18" s="52"/>
      <c r="TDG18" s="52"/>
      <c r="TDH18" s="52"/>
      <c r="TDI18" s="52"/>
      <c r="TDJ18" s="52"/>
      <c r="TDK18" s="52"/>
      <c r="TDL18" s="52"/>
      <c r="TDM18" s="52"/>
      <c r="TDN18" s="52"/>
      <c r="TDO18" s="52"/>
      <c r="TDP18" s="52"/>
      <c r="TDQ18" s="52"/>
      <c r="TDR18" s="52"/>
      <c r="TDS18" s="52"/>
      <c r="TDT18" s="52"/>
      <c r="TDU18" s="52"/>
      <c r="TDV18" s="52"/>
      <c r="TDW18" s="52"/>
      <c r="TDX18" s="52"/>
      <c r="TDY18" s="52"/>
      <c r="TDZ18" s="52"/>
      <c r="TEA18" s="52"/>
      <c r="TEB18" s="52"/>
      <c r="TEC18" s="52"/>
      <c r="TED18" s="52"/>
      <c r="TEE18" s="52"/>
      <c r="TEF18" s="52"/>
      <c r="TEG18" s="52"/>
      <c r="TEH18" s="52"/>
      <c r="TEI18" s="52"/>
      <c r="TEJ18" s="52"/>
      <c r="TEK18" s="52"/>
      <c r="TEL18" s="52"/>
      <c r="TEM18" s="52"/>
      <c r="TEN18" s="52"/>
      <c r="TEO18" s="52"/>
      <c r="TEP18" s="52"/>
      <c r="TEQ18" s="52"/>
      <c r="TER18" s="52"/>
      <c r="TES18" s="52"/>
      <c r="TET18" s="52"/>
      <c r="TEU18" s="52"/>
      <c r="TEV18" s="52"/>
      <c r="TEW18" s="52"/>
      <c r="TEX18" s="52"/>
      <c r="TEY18" s="52"/>
      <c r="TEZ18" s="52"/>
      <c r="TFA18" s="52"/>
      <c r="TFB18" s="52"/>
      <c r="TFC18" s="52"/>
      <c r="TFD18" s="52"/>
      <c r="TFE18" s="52"/>
      <c r="TFF18" s="52"/>
      <c r="TFG18" s="52"/>
      <c r="TFH18" s="52"/>
      <c r="TFI18" s="52"/>
      <c r="TFJ18" s="52"/>
      <c r="TFK18" s="52"/>
      <c r="TFL18" s="52"/>
      <c r="TFM18" s="52"/>
      <c r="TFN18" s="52"/>
      <c r="TFO18" s="52"/>
      <c r="TFP18" s="52"/>
      <c r="TFQ18" s="52"/>
      <c r="TFR18" s="52"/>
      <c r="TFS18" s="52"/>
      <c r="TFT18" s="52"/>
      <c r="TFU18" s="52"/>
      <c r="TFV18" s="52"/>
      <c r="TFW18" s="52"/>
      <c r="TFX18" s="52"/>
      <c r="TFY18" s="52"/>
      <c r="TFZ18" s="52"/>
      <c r="TGA18" s="52"/>
      <c r="TGB18" s="52"/>
      <c r="TGC18" s="52"/>
      <c r="TGD18" s="52"/>
      <c r="TGE18" s="52"/>
      <c r="TGF18" s="52"/>
      <c r="TGG18" s="52"/>
      <c r="TGH18" s="52"/>
      <c r="TGI18" s="52"/>
      <c r="TGJ18" s="52"/>
      <c r="TGK18" s="52"/>
      <c r="TGL18" s="52"/>
      <c r="TGM18" s="52"/>
      <c r="TGN18" s="52"/>
      <c r="TGO18" s="52"/>
      <c r="TGP18" s="52"/>
      <c r="TGQ18" s="52"/>
      <c r="TGR18" s="52"/>
      <c r="TGS18" s="52"/>
      <c r="TGT18" s="52"/>
      <c r="TGU18" s="52"/>
      <c r="TGV18" s="52"/>
      <c r="TGW18" s="52"/>
      <c r="TGX18" s="52"/>
      <c r="TGY18" s="52"/>
      <c r="TGZ18" s="52"/>
      <c r="THA18" s="52"/>
      <c r="THB18" s="52"/>
      <c r="THC18" s="52"/>
      <c r="THD18" s="52"/>
      <c r="THE18" s="52"/>
      <c r="THF18" s="52"/>
      <c r="THG18" s="52"/>
      <c r="THH18" s="52"/>
      <c r="THI18" s="52"/>
      <c r="THJ18" s="52"/>
      <c r="THK18" s="52"/>
      <c r="THL18" s="52"/>
      <c r="THM18" s="52"/>
      <c r="THN18" s="52"/>
      <c r="THO18" s="52"/>
      <c r="THP18" s="52"/>
      <c r="THQ18" s="52"/>
      <c r="THR18" s="52"/>
      <c r="THS18" s="52"/>
      <c r="THT18" s="52"/>
      <c r="THU18" s="52"/>
      <c r="THV18" s="52"/>
      <c r="THW18" s="52"/>
      <c r="THX18" s="52"/>
      <c r="THY18" s="52"/>
      <c r="THZ18" s="52"/>
      <c r="TIA18" s="52"/>
      <c r="TIB18" s="52"/>
      <c r="TIC18" s="52"/>
      <c r="TID18" s="52"/>
      <c r="TIE18" s="52"/>
      <c r="TIF18" s="52"/>
      <c r="TIG18" s="52"/>
      <c r="TIH18" s="52"/>
      <c r="TII18" s="52"/>
      <c r="TIJ18" s="52"/>
      <c r="TIK18" s="52"/>
      <c r="TIL18" s="52"/>
      <c r="TIM18" s="52"/>
      <c r="TIN18" s="52"/>
      <c r="TIO18" s="52"/>
      <c r="TIP18" s="52"/>
      <c r="TIQ18" s="52"/>
      <c r="TIR18" s="52"/>
      <c r="TIS18" s="52"/>
      <c r="TIT18" s="52"/>
      <c r="TIU18" s="52"/>
      <c r="TIV18" s="52"/>
      <c r="TIW18" s="52"/>
      <c r="TIX18" s="52"/>
      <c r="TIY18" s="52"/>
      <c r="TIZ18" s="52"/>
      <c r="TJA18" s="52"/>
      <c r="TJB18" s="52"/>
      <c r="TJC18" s="52"/>
      <c r="TJD18" s="52"/>
      <c r="TJE18" s="52"/>
      <c r="TJF18" s="52"/>
      <c r="TJG18" s="52"/>
      <c r="TJH18" s="52"/>
      <c r="TJI18" s="52"/>
      <c r="TJJ18" s="52"/>
      <c r="TJK18" s="52"/>
      <c r="TJL18" s="52"/>
      <c r="TJM18" s="52"/>
      <c r="TJN18" s="52"/>
      <c r="TJO18" s="52"/>
      <c r="TJP18" s="52"/>
      <c r="TJQ18" s="52"/>
      <c r="TJR18" s="52"/>
      <c r="TJS18" s="52"/>
      <c r="TJT18" s="52"/>
      <c r="TJU18" s="52"/>
      <c r="TJV18" s="52"/>
      <c r="TJW18" s="52"/>
      <c r="TJX18" s="52"/>
      <c r="TJY18" s="52"/>
      <c r="TJZ18" s="52"/>
      <c r="TKA18" s="52"/>
      <c r="TKB18" s="52"/>
      <c r="TKC18" s="52"/>
      <c r="TKD18" s="52"/>
      <c r="TKE18" s="52"/>
      <c r="TKF18" s="52"/>
      <c r="TKG18" s="52"/>
      <c r="TKH18" s="52"/>
      <c r="TKI18" s="52"/>
      <c r="TKJ18" s="52"/>
      <c r="TKK18" s="52"/>
      <c r="TKL18" s="52"/>
      <c r="TKM18" s="52"/>
      <c r="TKN18" s="52"/>
      <c r="TKO18" s="52"/>
      <c r="TKP18" s="52"/>
      <c r="TKQ18" s="52"/>
      <c r="TKR18" s="52"/>
      <c r="TKS18" s="52"/>
      <c r="TKT18" s="52"/>
      <c r="TKU18" s="52"/>
      <c r="TKV18" s="52"/>
      <c r="TKW18" s="52"/>
      <c r="TKX18" s="52"/>
      <c r="TKY18" s="52"/>
      <c r="TKZ18" s="52"/>
      <c r="TLA18" s="52"/>
      <c r="TLB18" s="52"/>
      <c r="TLC18" s="52"/>
      <c r="TLD18" s="52"/>
      <c r="TLE18" s="52"/>
      <c r="TLF18" s="52"/>
      <c r="TLG18" s="52"/>
      <c r="TLH18" s="52"/>
      <c r="TLI18" s="52"/>
      <c r="TLJ18" s="52"/>
      <c r="TLK18" s="52"/>
      <c r="TLL18" s="52"/>
      <c r="TLM18" s="52"/>
      <c r="TLN18" s="52"/>
      <c r="TLO18" s="52"/>
      <c r="TLP18" s="52"/>
      <c r="TLQ18" s="52"/>
      <c r="TLR18" s="52"/>
      <c r="TLS18" s="52"/>
      <c r="TLT18" s="52"/>
      <c r="TLU18" s="52"/>
      <c r="TLV18" s="52"/>
      <c r="TLW18" s="52"/>
      <c r="TLX18" s="52"/>
      <c r="TLY18" s="52"/>
      <c r="TLZ18" s="52"/>
      <c r="TMA18" s="52"/>
      <c r="TMB18" s="52"/>
      <c r="TMC18" s="52"/>
      <c r="TMD18" s="52"/>
      <c r="TME18" s="52"/>
      <c r="TMF18" s="52"/>
      <c r="TMG18" s="52"/>
      <c r="TMH18" s="52"/>
      <c r="TMI18" s="52"/>
      <c r="TMJ18" s="52"/>
      <c r="TMK18" s="52"/>
      <c r="TML18" s="52"/>
      <c r="TMM18" s="52"/>
      <c r="TMN18" s="52"/>
      <c r="TMO18" s="52"/>
      <c r="TMP18" s="52"/>
      <c r="TMQ18" s="52"/>
      <c r="TMR18" s="52"/>
      <c r="TMS18" s="52"/>
      <c r="TMT18" s="52"/>
      <c r="TMU18" s="52"/>
      <c r="TMV18" s="52"/>
      <c r="TMW18" s="52"/>
      <c r="TMX18" s="52"/>
      <c r="TMY18" s="52"/>
      <c r="TMZ18" s="52"/>
      <c r="TNA18" s="52"/>
      <c r="TNB18" s="52"/>
      <c r="TNC18" s="52"/>
      <c r="TND18" s="52"/>
      <c r="TNE18" s="52"/>
      <c r="TNF18" s="52"/>
      <c r="TNG18" s="52"/>
      <c r="TNH18" s="52"/>
      <c r="TNI18" s="52"/>
      <c r="TNJ18" s="52"/>
      <c r="TNK18" s="52"/>
      <c r="TNL18" s="52"/>
      <c r="TNM18" s="52"/>
      <c r="TNN18" s="52"/>
      <c r="TNO18" s="52"/>
      <c r="TNP18" s="52"/>
      <c r="TNQ18" s="52"/>
      <c r="TNR18" s="52"/>
      <c r="TNS18" s="52"/>
      <c r="TNT18" s="52"/>
      <c r="TNU18" s="52"/>
      <c r="TNV18" s="52"/>
      <c r="TNW18" s="52"/>
      <c r="TNX18" s="52"/>
      <c r="TNY18" s="52"/>
      <c r="TNZ18" s="52"/>
      <c r="TOA18" s="52"/>
      <c r="TOB18" s="52"/>
      <c r="TOC18" s="52"/>
      <c r="TOD18" s="52"/>
      <c r="TOE18" s="52"/>
      <c r="TOF18" s="52"/>
      <c r="TOG18" s="52"/>
      <c r="TOH18" s="52"/>
      <c r="TOI18" s="52"/>
      <c r="TOJ18" s="52"/>
      <c r="TOK18" s="52"/>
      <c r="TOL18" s="52"/>
      <c r="TOM18" s="52"/>
      <c r="TON18" s="52"/>
      <c r="TOO18" s="52"/>
      <c r="TOP18" s="52"/>
      <c r="TOQ18" s="52"/>
      <c r="TOR18" s="52"/>
      <c r="TOS18" s="52"/>
      <c r="TOT18" s="52"/>
      <c r="TOU18" s="52"/>
      <c r="TOV18" s="52"/>
      <c r="TOW18" s="52"/>
      <c r="TOX18" s="52"/>
      <c r="TOY18" s="52"/>
      <c r="TOZ18" s="52"/>
      <c r="TPA18" s="52"/>
      <c r="TPB18" s="52"/>
      <c r="TPC18" s="52"/>
      <c r="TPD18" s="52"/>
      <c r="TPE18" s="52"/>
      <c r="TPF18" s="52"/>
      <c r="TPG18" s="52"/>
      <c r="TPH18" s="52"/>
      <c r="TPI18" s="52"/>
      <c r="TPJ18" s="52"/>
      <c r="TPK18" s="52"/>
      <c r="TPL18" s="52"/>
      <c r="TPM18" s="52"/>
      <c r="TPN18" s="52"/>
      <c r="TPO18" s="52"/>
      <c r="TPP18" s="52"/>
      <c r="TPQ18" s="52"/>
      <c r="TPR18" s="52"/>
      <c r="TPS18" s="52"/>
      <c r="TPT18" s="52"/>
      <c r="TPU18" s="52"/>
      <c r="TPV18" s="52"/>
      <c r="TPW18" s="52"/>
      <c r="TPX18" s="52"/>
      <c r="TPY18" s="52"/>
      <c r="TPZ18" s="52"/>
      <c r="TQA18" s="52"/>
      <c r="TQB18" s="52"/>
      <c r="TQC18" s="52"/>
      <c r="TQD18" s="52"/>
      <c r="TQE18" s="52"/>
      <c r="TQF18" s="52"/>
      <c r="TQG18" s="52"/>
      <c r="TQH18" s="52"/>
      <c r="TQI18" s="52"/>
      <c r="TQJ18" s="52"/>
      <c r="TQK18" s="52"/>
      <c r="TQL18" s="52"/>
      <c r="TQM18" s="52"/>
      <c r="TQN18" s="52"/>
      <c r="TQO18" s="52"/>
      <c r="TQP18" s="52"/>
      <c r="TQQ18" s="52"/>
      <c r="TQR18" s="52"/>
      <c r="TQS18" s="52"/>
      <c r="TQT18" s="52"/>
      <c r="TQU18" s="52"/>
      <c r="TQV18" s="52"/>
      <c r="TQW18" s="52"/>
      <c r="TQX18" s="52"/>
      <c r="TQY18" s="52"/>
      <c r="TQZ18" s="52"/>
      <c r="TRA18" s="52"/>
      <c r="TRB18" s="52"/>
      <c r="TRC18" s="52"/>
      <c r="TRD18" s="52"/>
      <c r="TRE18" s="52"/>
      <c r="TRF18" s="52"/>
      <c r="TRG18" s="52"/>
      <c r="TRH18" s="52"/>
      <c r="TRI18" s="52"/>
      <c r="TRJ18" s="52"/>
      <c r="TRK18" s="52"/>
      <c r="TRL18" s="52"/>
      <c r="TRM18" s="52"/>
      <c r="TRN18" s="52"/>
      <c r="TRO18" s="52"/>
      <c r="TRP18" s="52"/>
      <c r="TRQ18" s="52"/>
      <c r="TRR18" s="52"/>
      <c r="TRS18" s="52"/>
      <c r="TRT18" s="52"/>
      <c r="TRU18" s="52"/>
      <c r="TRV18" s="52"/>
      <c r="TRW18" s="52"/>
      <c r="TRX18" s="52"/>
      <c r="TRY18" s="52"/>
      <c r="TRZ18" s="52"/>
      <c r="TSA18" s="52"/>
      <c r="TSB18" s="52"/>
      <c r="TSC18" s="52"/>
      <c r="TSD18" s="52"/>
      <c r="TSE18" s="52"/>
      <c r="TSF18" s="52"/>
      <c r="TSG18" s="52"/>
      <c r="TSH18" s="52"/>
      <c r="TSI18" s="52"/>
      <c r="TSJ18" s="52"/>
      <c r="TSK18" s="52"/>
      <c r="TSL18" s="52"/>
      <c r="TSM18" s="52"/>
      <c r="TSN18" s="52"/>
      <c r="TSO18" s="52"/>
      <c r="TSP18" s="52"/>
      <c r="TSQ18" s="52"/>
      <c r="TSR18" s="52"/>
      <c r="TSS18" s="52"/>
      <c r="TST18" s="52"/>
      <c r="TSU18" s="52"/>
      <c r="TSV18" s="52"/>
      <c r="TSW18" s="52"/>
      <c r="TSX18" s="52"/>
      <c r="TSY18" s="52"/>
      <c r="TSZ18" s="52"/>
      <c r="TTA18" s="52"/>
      <c r="TTB18" s="52"/>
      <c r="TTC18" s="52"/>
      <c r="TTD18" s="52"/>
      <c r="TTE18" s="52"/>
      <c r="TTF18" s="52"/>
      <c r="TTG18" s="52"/>
      <c r="TTH18" s="52"/>
      <c r="TTI18" s="52"/>
      <c r="TTJ18" s="52"/>
      <c r="TTK18" s="52"/>
      <c r="TTL18" s="52"/>
      <c r="TTM18" s="52"/>
      <c r="TTN18" s="52"/>
      <c r="TTO18" s="52"/>
      <c r="TTP18" s="52"/>
      <c r="TTQ18" s="52"/>
      <c r="TTR18" s="52"/>
      <c r="TTS18" s="52"/>
      <c r="TTT18" s="52"/>
      <c r="TTU18" s="52"/>
      <c r="TTV18" s="52"/>
      <c r="TTW18" s="52"/>
      <c r="TTX18" s="52"/>
      <c r="TTY18" s="52"/>
      <c r="TTZ18" s="52"/>
      <c r="TUA18" s="52"/>
      <c r="TUB18" s="52"/>
      <c r="TUC18" s="52"/>
      <c r="TUD18" s="52"/>
      <c r="TUE18" s="52"/>
      <c r="TUF18" s="52"/>
      <c r="TUG18" s="52"/>
      <c r="TUH18" s="52"/>
      <c r="TUI18" s="52"/>
      <c r="TUJ18" s="52"/>
      <c r="TUK18" s="52"/>
      <c r="TUL18" s="52"/>
      <c r="TUM18" s="52"/>
      <c r="TUN18" s="52"/>
      <c r="TUO18" s="52"/>
      <c r="TUP18" s="52"/>
      <c r="TUQ18" s="52"/>
      <c r="TUR18" s="52"/>
      <c r="TUS18" s="52"/>
      <c r="TUT18" s="52"/>
      <c r="TUU18" s="52"/>
      <c r="TUV18" s="52"/>
      <c r="TUW18" s="52"/>
      <c r="TUX18" s="52"/>
      <c r="TUY18" s="52"/>
      <c r="TUZ18" s="52"/>
      <c r="TVA18" s="52"/>
      <c r="TVB18" s="52"/>
      <c r="TVC18" s="52"/>
      <c r="TVD18" s="52"/>
      <c r="TVE18" s="52"/>
      <c r="TVF18" s="52"/>
      <c r="TVG18" s="52"/>
      <c r="TVH18" s="52"/>
      <c r="TVI18" s="52"/>
      <c r="TVJ18" s="52"/>
      <c r="TVK18" s="52"/>
      <c r="TVL18" s="52"/>
      <c r="TVM18" s="52"/>
      <c r="TVN18" s="52"/>
      <c r="TVO18" s="52"/>
      <c r="TVP18" s="52"/>
      <c r="TVQ18" s="52"/>
      <c r="TVR18" s="52"/>
      <c r="TVS18" s="52"/>
      <c r="TVT18" s="52"/>
      <c r="TVU18" s="52"/>
      <c r="TVV18" s="52"/>
      <c r="TVW18" s="52"/>
      <c r="TVX18" s="52"/>
      <c r="TVY18" s="52"/>
      <c r="TVZ18" s="52"/>
      <c r="TWA18" s="52"/>
      <c r="TWB18" s="52"/>
      <c r="TWC18" s="52"/>
      <c r="TWD18" s="52"/>
      <c r="TWE18" s="52"/>
      <c r="TWF18" s="52"/>
      <c r="TWG18" s="52"/>
      <c r="TWH18" s="52"/>
      <c r="TWI18" s="52"/>
      <c r="TWJ18" s="52"/>
      <c r="TWK18" s="52"/>
      <c r="TWL18" s="52"/>
      <c r="TWM18" s="52"/>
      <c r="TWN18" s="52"/>
      <c r="TWO18" s="52"/>
      <c r="TWP18" s="52"/>
      <c r="TWQ18" s="52"/>
      <c r="TWR18" s="52"/>
      <c r="TWS18" s="52"/>
      <c r="TWT18" s="52"/>
      <c r="TWU18" s="52"/>
      <c r="TWV18" s="52"/>
      <c r="TWW18" s="52"/>
      <c r="TWX18" s="52"/>
      <c r="TWY18" s="52"/>
      <c r="TWZ18" s="52"/>
      <c r="TXA18" s="52"/>
      <c r="TXB18" s="52"/>
      <c r="TXC18" s="52"/>
      <c r="TXD18" s="52"/>
      <c r="TXE18" s="52"/>
      <c r="TXF18" s="52"/>
      <c r="TXG18" s="52"/>
      <c r="TXH18" s="52"/>
      <c r="TXI18" s="52"/>
      <c r="TXJ18" s="52"/>
      <c r="TXK18" s="52"/>
      <c r="TXL18" s="52"/>
      <c r="TXM18" s="52"/>
      <c r="TXN18" s="52"/>
      <c r="TXO18" s="52"/>
      <c r="TXP18" s="52"/>
      <c r="TXQ18" s="52"/>
      <c r="TXR18" s="52"/>
      <c r="TXS18" s="52"/>
      <c r="TXT18" s="52"/>
      <c r="TXU18" s="52"/>
      <c r="TXV18" s="52"/>
      <c r="TXW18" s="52"/>
      <c r="TXX18" s="52"/>
      <c r="TXY18" s="52"/>
      <c r="TXZ18" s="52"/>
      <c r="TYA18" s="52"/>
      <c r="TYB18" s="52"/>
      <c r="TYC18" s="52"/>
      <c r="TYD18" s="52"/>
      <c r="TYE18" s="52"/>
      <c r="TYF18" s="52"/>
      <c r="TYG18" s="52"/>
      <c r="TYH18" s="52"/>
      <c r="TYI18" s="52"/>
      <c r="TYJ18" s="52"/>
      <c r="TYK18" s="52"/>
      <c r="TYL18" s="52"/>
      <c r="TYM18" s="52"/>
      <c r="TYN18" s="52"/>
      <c r="TYO18" s="52"/>
      <c r="TYP18" s="52"/>
      <c r="TYQ18" s="52"/>
      <c r="TYR18" s="52"/>
      <c r="TYS18" s="52"/>
      <c r="TYT18" s="52"/>
      <c r="TYU18" s="52"/>
      <c r="TYV18" s="52"/>
      <c r="TYW18" s="52"/>
      <c r="TYX18" s="52"/>
      <c r="TYY18" s="52"/>
      <c r="TYZ18" s="52"/>
      <c r="TZA18" s="52"/>
      <c r="TZB18" s="52"/>
      <c r="TZC18" s="52"/>
      <c r="TZD18" s="52"/>
      <c r="TZE18" s="52"/>
      <c r="TZF18" s="52"/>
      <c r="TZG18" s="52"/>
      <c r="TZH18" s="52"/>
      <c r="TZI18" s="52"/>
      <c r="TZJ18" s="52"/>
      <c r="TZK18" s="52"/>
      <c r="TZL18" s="52"/>
      <c r="TZM18" s="52"/>
      <c r="TZN18" s="52"/>
      <c r="TZO18" s="52"/>
      <c r="TZP18" s="52"/>
      <c r="TZQ18" s="52"/>
      <c r="TZR18" s="52"/>
      <c r="TZS18" s="52"/>
      <c r="TZT18" s="52"/>
      <c r="TZU18" s="52"/>
      <c r="TZV18" s="52"/>
      <c r="TZW18" s="52"/>
      <c r="TZX18" s="52"/>
      <c r="TZY18" s="52"/>
      <c r="TZZ18" s="52"/>
      <c r="UAA18" s="52"/>
      <c r="UAB18" s="52"/>
      <c r="UAC18" s="52"/>
      <c r="UAD18" s="52"/>
      <c r="UAE18" s="52"/>
      <c r="UAF18" s="52"/>
      <c r="UAG18" s="52"/>
      <c r="UAH18" s="52"/>
      <c r="UAI18" s="52"/>
      <c r="UAJ18" s="52"/>
      <c r="UAK18" s="52"/>
      <c r="UAL18" s="52"/>
      <c r="UAM18" s="52"/>
      <c r="UAN18" s="52"/>
      <c r="UAO18" s="52"/>
      <c r="UAP18" s="52"/>
      <c r="UAQ18" s="52"/>
      <c r="UAR18" s="52"/>
      <c r="UAS18" s="52"/>
      <c r="UAT18" s="52"/>
      <c r="UAU18" s="52"/>
      <c r="UAV18" s="52"/>
      <c r="UAW18" s="52"/>
      <c r="UAX18" s="52"/>
      <c r="UAY18" s="52"/>
      <c r="UAZ18" s="52"/>
      <c r="UBA18" s="52"/>
      <c r="UBB18" s="52"/>
      <c r="UBC18" s="52"/>
      <c r="UBD18" s="52"/>
      <c r="UBE18" s="52"/>
      <c r="UBF18" s="52"/>
      <c r="UBG18" s="52"/>
      <c r="UBH18" s="52"/>
      <c r="UBI18" s="52"/>
      <c r="UBJ18" s="52"/>
      <c r="UBK18" s="52"/>
      <c r="UBL18" s="52"/>
      <c r="UBM18" s="52"/>
      <c r="UBN18" s="52"/>
      <c r="UBO18" s="52"/>
      <c r="UBP18" s="52"/>
      <c r="UBQ18" s="52"/>
      <c r="UBR18" s="52"/>
      <c r="UBS18" s="52"/>
      <c r="UBT18" s="52"/>
      <c r="UBU18" s="52"/>
      <c r="UBV18" s="52"/>
      <c r="UBW18" s="52"/>
      <c r="UBX18" s="52"/>
      <c r="UBY18" s="52"/>
      <c r="UBZ18" s="52"/>
      <c r="UCA18" s="52"/>
      <c r="UCB18" s="52"/>
      <c r="UCC18" s="52"/>
      <c r="UCD18" s="52"/>
      <c r="UCE18" s="52"/>
      <c r="UCF18" s="52"/>
      <c r="UCG18" s="52"/>
      <c r="UCH18" s="52"/>
      <c r="UCI18" s="52"/>
      <c r="UCJ18" s="52"/>
      <c r="UCK18" s="52"/>
      <c r="UCL18" s="52"/>
      <c r="UCM18" s="52"/>
      <c r="UCN18" s="52"/>
      <c r="UCO18" s="52"/>
      <c r="UCP18" s="52"/>
      <c r="UCQ18" s="52"/>
      <c r="UCR18" s="52"/>
      <c r="UCS18" s="52"/>
      <c r="UCT18" s="52"/>
      <c r="UCU18" s="52"/>
      <c r="UCV18" s="52"/>
      <c r="UCW18" s="52"/>
      <c r="UCX18" s="52"/>
      <c r="UCY18" s="52"/>
      <c r="UCZ18" s="52"/>
      <c r="UDA18" s="52"/>
      <c r="UDB18" s="52"/>
      <c r="UDC18" s="52"/>
      <c r="UDD18" s="52"/>
      <c r="UDE18" s="52"/>
      <c r="UDF18" s="52"/>
      <c r="UDG18" s="52"/>
      <c r="UDH18" s="52"/>
      <c r="UDI18" s="52"/>
      <c r="UDJ18" s="52"/>
      <c r="UDK18" s="52"/>
      <c r="UDL18" s="52"/>
      <c r="UDM18" s="52"/>
      <c r="UDN18" s="52"/>
      <c r="UDO18" s="52"/>
      <c r="UDP18" s="52"/>
      <c r="UDQ18" s="52"/>
      <c r="UDR18" s="52"/>
      <c r="UDS18" s="52"/>
      <c r="UDT18" s="52"/>
      <c r="UDU18" s="52"/>
      <c r="UDV18" s="52"/>
      <c r="UDW18" s="52"/>
      <c r="UDX18" s="52"/>
      <c r="UDY18" s="52"/>
      <c r="UDZ18" s="52"/>
      <c r="UEA18" s="52"/>
      <c r="UEB18" s="52"/>
      <c r="UEC18" s="52"/>
      <c r="UED18" s="52"/>
      <c r="UEE18" s="52"/>
      <c r="UEF18" s="52"/>
      <c r="UEG18" s="52"/>
      <c r="UEH18" s="52"/>
      <c r="UEI18" s="52"/>
      <c r="UEJ18" s="52"/>
      <c r="UEK18" s="52"/>
      <c r="UEL18" s="52"/>
      <c r="UEM18" s="52"/>
      <c r="UEN18" s="52"/>
      <c r="UEO18" s="52"/>
      <c r="UEP18" s="52"/>
      <c r="UEQ18" s="52"/>
      <c r="UER18" s="52"/>
      <c r="UES18" s="52"/>
      <c r="UET18" s="52"/>
      <c r="UEU18" s="52"/>
      <c r="UEV18" s="52"/>
      <c r="UEW18" s="52"/>
      <c r="UEX18" s="52"/>
      <c r="UEY18" s="52"/>
      <c r="UEZ18" s="52"/>
      <c r="UFA18" s="52"/>
      <c r="UFB18" s="52"/>
      <c r="UFC18" s="52"/>
      <c r="UFD18" s="52"/>
      <c r="UFE18" s="52"/>
      <c r="UFF18" s="52"/>
      <c r="UFG18" s="52"/>
      <c r="UFH18" s="52"/>
      <c r="UFI18" s="52"/>
      <c r="UFJ18" s="52"/>
      <c r="UFK18" s="52"/>
      <c r="UFL18" s="52"/>
      <c r="UFM18" s="52"/>
      <c r="UFN18" s="52"/>
      <c r="UFO18" s="52"/>
      <c r="UFP18" s="52"/>
      <c r="UFQ18" s="52"/>
      <c r="UFR18" s="52"/>
      <c r="UFS18" s="52"/>
      <c r="UFT18" s="52"/>
      <c r="UFU18" s="52"/>
      <c r="UFV18" s="52"/>
      <c r="UFW18" s="52"/>
      <c r="UFX18" s="52"/>
      <c r="UFY18" s="52"/>
      <c r="UFZ18" s="52"/>
      <c r="UGA18" s="52"/>
      <c r="UGB18" s="52"/>
      <c r="UGC18" s="52"/>
      <c r="UGD18" s="52"/>
      <c r="UGE18" s="52"/>
      <c r="UGF18" s="52"/>
      <c r="UGG18" s="52"/>
      <c r="UGH18" s="52"/>
      <c r="UGI18" s="52"/>
      <c r="UGJ18" s="52"/>
      <c r="UGK18" s="52"/>
      <c r="UGL18" s="52"/>
      <c r="UGM18" s="52"/>
      <c r="UGN18" s="52"/>
      <c r="UGO18" s="52"/>
      <c r="UGP18" s="52"/>
      <c r="UGQ18" s="52"/>
      <c r="UGR18" s="52"/>
      <c r="UGS18" s="52"/>
      <c r="UGT18" s="52"/>
      <c r="UGU18" s="52"/>
      <c r="UGV18" s="52"/>
      <c r="UGW18" s="52"/>
      <c r="UGX18" s="52"/>
      <c r="UGY18" s="52"/>
      <c r="UGZ18" s="52"/>
      <c r="UHA18" s="52"/>
      <c r="UHB18" s="52"/>
      <c r="UHC18" s="52"/>
      <c r="UHD18" s="52"/>
      <c r="UHE18" s="52"/>
      <c r="UHF18" s="52"/>
      <c r="UHG18" s="52"/>
      <c r="UHH18" s="52"/>
      <c r="UHI18" s="52"/>
      <c r="UHJ18" s="52"/>
      <c r="UHK18" s="52"/>
      <c r="UHL18" s="52"/>
      <c r="UHM18" s="52"/>
      <c r="UHN18" s="52"/>
      <c r="UHO18" s="52"/>
      <c r="UHP18" s="52"/>
      <c r="UHQ18" s="52"/>
      <c r="UHR18" s="52"/>
      <c r="UHS18" s="52"/>
      <c r="UHT18" s="52"/>
      <c r="UHU18" s="52"/>
      <c r="UHV18" s="52"/>
      <c r="UHW18" s="52"/>
      <c r="UHX18" s="52"/>
      <c r="UHY18" s="52"/>
      <c r="UHZ18" s="52"/>
      <c r="UIA18" s="52"/>
      <c r="UIB18" s="52"/>
      <c r="UIC18" s="52"/>
      <c r="UID18" s="52"/>
      <c r="UIE18" s="52"/>
      <c r="UIF18" s="52"/>
      <c r="UIG18" s="52"/>
      <c r="UIH18" s="52"/>
      <c r="UII18" s="52"/>
      <c r="UIJ18" s="52"/>
      <c r="UIK18" s="52"/>
      <c r="UIL18" s="52"/>
      <c r="UIM18" s="52"/>
      <c r="UIN18" s="52"/>
      <c r="UIO18" s="52"/>
      <c r="UIP18" s="52"/>
      <c r="UIQ18" s="52"/>
      <c r="UIR18" s="52"/>
      <c r="UIS18" s="52"/>
      <c r="UIT18" s="52"/>
      <c r="UIU18" s="52"/>
      <c r="UIV18" s="52"/>
      <c r="UIW18" s="52"/>
      <c r="UIX18" s="52"/>
      <c r="UIY18" s="52"/>
      <c r="UIZ18" s="52"/>
      <c r="UJA18" s="52"/>
      <c r="UJB18" s="52"/>
      <c r="UJC18" s="52"/>
      <c r="UJD18" s="52"/>
      <c r="UJE18" s="52"/>
      <c r="UJF18" s="52"/>
      <c r="UJG18" s="52"/>
      <c r="UJH18" s="52"/>
      <c r="UJI18" s="52"/>
      <c r="UJJ18" s="52"/>
      <c r="UJK18" s="52"/>
      <c r="UJL18" s="52"/>
      <c r="UJM18" s="52"/>
      <c r="UJN18" s="52"/>
      <c r="UJO18" s="52"/>
      <c r="UJP18" s="52"/>
      <c r="UJQ18" s="52"/>
      <c r="UJR18" s="52"/>
      <c r="UJS18" s="52"/>
      <c r="UJT18" s="52"/>
      <c r="UJU18" s="52"/>
      <c r="UJV18" s="52"/>
      <c r="UJW18" s="52"/>
      <c r="UJX18" s="52"/>
      <c r="UJY18" s="52"/>
      <c r="UJZ18" s="52"/>
      <c r="UKA18" s="52"/>
      <c r="UKB18" s="52"/>
      <c r="UKC18" s="52"/>
      <c r="UKD18" s="52"/>
      <c r="UKE18" s="52"/>
      <c r="UKF18" s="52"/>
      <c r="UKG18" s="52"/>
      <c r="UKH18" s="52"/>
      <c r="UKI18" s="52"/>
      <c r="UKJ18" s="52"/>
      <c r="UKK18" s="52"/>
      <c r="UKL18" s="52"/>
      <c r="UKM18" s="52"/>
      <c r="UKN18" s="52"/>
      <c r="UKO18" s="52"/>
      <c r="UKP18" s="52"/>
      <c r="UKQ18" s="52"/>
      <c r="UKR18" s="52"/>
      <c r="UKS18" s="52"/>
      <c r="UKT18" s="52"/>
      <c r="UKU18" s="52"/>
      <c r="UKV18" s="52"/>
      <c r="UKW18" s="52"/>
      <c r="UKX18" s="52"/>
      <c r="UKY18" s="52"/>
      <c r="UKZ18" s="52"/>
      <c r="ULA18" s="52"/>
      <c r="ULB18" s="52"/>
      <c r="ULC18" s="52"/>
      <c r="ULD18" s="52"/>
      <c r="ULE18" s="52"/>
      <c r="ULF18" s="52"/>
      <c r="ULG18" s="52"/>
      <c r="ULH18" s="52"/>
      <c r="ULI18" s="52"/>
      <c r="ULJ18" s="52"/>
      <c r="ULK18" s="52"/>
      <c r="ULL18" s="52"/>
      <c r="ULM18" s="52"/>
      <c r="ULN18" s="52"/>
      <c r="ULO18" s="52"/>
      <c r="ULP18" s="52"/>
      <c r="ULQ18" s="52"/>
      <c r="ULR18" s="52"/>
      <c r="ULS18" s="52"/>
      <c r="ULT18" s="52"/>
      <c r="ULU18" s="52"/>
      <c r="ULV18" s="52"/>
      <c r="ULW18" s="52"/>
      <c r="ULX18" s="52"/>
      <c r="ULY18" s="52"/>
      <c r="ULZ18" s="52"/>
      <c r="UMA18" s="52"/>
      <c r="UMB18" s="52"/>
      <c r="UMC18" s="52"/>
      <c r="UMD18" s="52"/>
      <c r="UME18" s="52"/>
      <c r="UMF18" s="52"/>
      <c r="UMG18" s="52"/>
      <c r="UMH18" s="52"/>
      <c r="UMI18" s="52"/>
      <c r="UMJ18" s="52"/>
      <c r="UMK18" s="52"/>
      <c r="UML18" s="52"/>
      <c r="UMM18" s="52"/>
      <c r="UMN18" s="52"/>
      <c r="UMO18" s="52"/>
      <c r="UMP18" s="52"/>
      <c r="UMQ18" s="52"/>
      <c r="UMR18" s="52"/>
      <c r="UMS18" s="52"/>
      <c r="UMT18" s="52"/>
      <c r="UMU18" s="52"/>
      <c r="UMV18" s="52"/>
      <c r="UMW18" s="52"/>
      <c r="UMX18" s="52"/>
      <c r="UMY18" s="52"/>
      <c r="UMZ18" s="52"/>
      <c r="UNA18" s="52"/>
      <c r="UNB18" s="52"/>
      <c r="UNC18" s="52"/>
      <c r="UND18" s="52"/>
      <c r="UNE18" s="52"/>
      <c r="UNF18" s="52"/>
      <c r="UNG18" s="52"/>
      <c r="UNH18" s="52"/>
      <c r="UNI18" s="52"/>
      <c r="UNJ18" s="52"/>
      <c r="UNK18" s="52"/>
      <c r="UNL18" s="52"/>
      <c r="UNM18" s="52"/>
      <c r="UNN18" s="52"/>
      <c r="UNO18" s="52"/>
      <c r="UNP18" s="52"/>
      <c r="UNQ18" s="52"/>
      <c r="UNR18" s="52"/>
      <c r="UNS18" s="52"/>
      <c r="UNT18" s="52"/>
      <c r="UNU18" s="52"/>
      <c r="UNV18" s="52"/>
      <c r="UNW18" s="52"/>
      <c r="UNX18" s="52"/>
      <c r="UNY18" s="52"/>
      <c r="UNZ18" s="52"/>
      <c r="UOA18" s="52"/>
      <c r="UOB18" s="52"/>
      <c r="UOC18" s="52"/>
      <c r="UOD18" s="52"/>
      <c r="UOE18" s="52"/>
      <c r="UOF18" s="52"/>
      <c r="UOG18" s="52"/>
      <c r="UOH18" s="52"/>
      <c r="UOI18" s="52"/>
      <c r="UOJ18" s="52"/>
      <c r="UOK18" s="52"/>
      <c r="UOL18" s="52"/>
      <c r="UOM18" s="52"/>
      <c r="UON18" s="52"/>
      <c r="UOO18" s="52"/>
      <c r="UOP18" s="52"/>
      <c r="UOQ18" s="52"/>
      <c r="UOR18" s="52"/>
      <c r="UOS18" s="52"/>
      <c r="UOT18" s="52"/>
      <c r="UOU18" s="52"/>
      <c r="UOV18" s="52"/>
      <c r="UOW18" s="52"/>
      <c r="UOX18" s="52"/>
      <c r="UOY18" s="52"/>
      <c r="UOZ18" s="52"/>
      <c r="UPA18" s="52"/>
      <c r="UPB18" s="52"/>
      <c r="UPC18" s="52"/>
      <c r="UPD18" s="52"/>
      <c r="UPE18" s="52"/>
      <c r="UPF18" s="52"/>
      <c r="UPG18" s="52"/>
      <c r="UPH18" s="52"/>
      <c r="UPI18" s="52"/>
      <c r="UPJ18" s="52"/>
      <c r="UPK18" s="52"/>
      <c r="UPL18" s="52"/>
      <c r="UPM18" s="52"/>
      <c r="UPN18" s="52"/>
      <c r="UPO18" s="52"/>
      <c r="UPP18" s="52"/>
      <c r="UPQ18" s="52"/>
      <c r="UPR18" s="52"/>
      <c r="UPS18" s="52"/>
      <c r="UPT18" s="52"/>
      <c r="UPU18" s="52"/>
      <c r="UPV18" s="52"/>
      <c r="UPW18" s="52"/>
      <c r="UPX18" s="52"/>
      <c r="UPY18" s="52"/>
      <c r="UPZ18" s="52"/>
      <c r="UQA18" s="52"/>
      <c r="UQB18" s="52"/>
      <c r="UQC18" s="52"/>
      <c r="UQD18" s="52"/>
      <c r="UQE18" s="52"/>
      <c r="UQF18" s="52"/>
      <c r="UQG18" s="52"/>
      <c r="UQH18" s="52"/>
      <c r="UQI18" s="52"/>
      <c r="UQJ18" s="52"/>
      <c r="UQK18" s="52"/>
      <c r="UQL18" s="52"/>
      <c r="UQM18" s="52"/>
      <c r="UQN18" s="52"/>
      <c r="UQO18" s="52"/>
      <c r="UQP18" s="52"/>
      <c r="UQQ18" s="52"/>
      <c r="UQR18" s="52"/>
      <c r="UQS18" s="52"/>
      <c r="UQT18" s="52"/>
      <c r="UQU18" s="52"/>
      <c r="UQV18" s="52"/>
      <c r="UQW18" s="52"/>
      <c r="UQX18" s="52"/>
      <c r="UQY18" s="52"/>
      <c r="UQZ18" s="52"/>
      <c r="URA18" s="52"/>
      <c r="URB18" s="52"/>
      <c r="URC18" s="52"/>
      <c r="URD18" s="52"/>
      <c r="URE18" s="52"/>
      <c r="URF18" s="52"/>
      <c r="URG18" s="52"/>
      <c r="URH18" s="52"/>
      <c r="URI18" s="52"/>
      <c r="URJ18" s="52"/>
      <c r="URK18" s="52"/>
      <c r="URL18" s="52"/>
      <c r="URM18" s="52"/>
      <c r="URN18" s="52"/>
      <c r="URO18" s="52"/>
      <c r="URP18" s="52"/>
      <c r="URQ18" s="52"/>
      <c r="URR18" s="52"/>
      <c r="URS18" s="52"/>
      <c r="URT18" s="52"/>
      <c r="URU18" s="52"/>
      <c r="URV18" s="52"/>
      <c r="URW18" s="52"/>
      <c r="URX18" s="52"/>
      <c r="URY18" s="52"/>
      <c r="URZ18" s="52"/>
      <c r="USA18" s="52"/>
      <c r="USB18" s="52"/>
      <c r="USC18" s="52"/>
      <c r="USD18" s="52"/>
      <c r="USE18" s="52"/>
      <c r="USF18" s="52"/>
      <c r="USG18" s="52"/>
      <c r="USH18" s="52"/>
      <c r="USI18" s="52"/>
      <c r="USJ18" s="52"/>
      <c r="USK18" s="52"/>
      <c r="USL18" s="52"/>
      <c r="USM18" s="52"/>
      <c r="USN18" s="52"/>
      <c r="USO18" s="52"/>
      <c r="USP18" s="52"/>
      <c r="USQ18" s="52"/>
      <c r="USR18" s="52"/>
      <c r="USS18" s="52"/>
      <c r="UST18" s="52"/>
      <c r="USU18" s="52"/>
      <c r="USV18" s="52"/>
      <c r="USW18" s="52"/>
      <c r="USX18" s="52"/>
      <c r="USY18" s="52"/>
      <c r="USZ18" s="52"/>
      <c r="UTA18" s="52"/>
      <c r="UTB18" s="52"/>
      <c r="UTC18" s="52"/>
      <c r="UTD18" s="52"/>
      <c r="UTE18" s="52"/>
      <c r="UTF18" s="52"/>
      <c r="UTG18" s="52"/>
      <c r="UTH18" s="52"/>
      <c r="UTI18" s="52"/>
      <c r="UTJ18" s="52"/>
      <c r="UTK18" s="52"/>
      <c r="UTL18" s="52"/>
      <c r="UTM18" s="52"/>
      <c r="UTN18" s="52"/>
      <c r="UTO18" s="52"/>
      <c r="UTP18" s="52"/>
      <c r="UTQ18" s="52"/>
      <c r="UTR18" s="52"/>
      <c r="UTS18" s="52"/>
      <c r="UTT18" s="52"/>
      <c r="UTU18" s="52"/>
      <c r="UTV18" s="52"/>
      <c r="UTW18" s="52"/>
      <c r="UTX18" s="52"/>
      <c r="UTY18" s="52"/>
      <c r="UTZ18" s="52"/>
      <c r="UUA18" s="52"/>
      <c r="UUB18" s="52"/>
      <c r="UUC18" s="52"/>
      <c r="UUD18" s="52"/>
      <c r="UUE18" s="52"/>
      <c r="UUF18" s="52"/>
      <c r="UUG18" s="52"/>
      <c r="UUH18" s="52"/>
      <c r="UUI18" s="52"/>
      <c r="UUJ18" s="52"/>
      <c r="UUK18" s="52"/>
      <c r="UUL18" s="52"/>
      <c r="UUM18" s="52"/>
      <c r="UUN18" s="52"/>
      <c r="UUO18" s="52"/>
      <c r="UUP18" s="52"/>
      <c r="UUQ18" s="52"/>
      <c r="UUR18" s="52"/>
      <c r="UUS18" s="52"/>
      <c r="UUT18" s="52"/>
      <c r="UUU18" s="52"/>
      <c r="UUV18" s="52"/>
      <c r="UUW18" s="52"/>
      <c r="UUX18" s="52"/>
      <c r="UUY18" s="52"/>
      <c r="UUZ18" s="52"/>
      <c r="UVA18" s="52"/>
      <c r="UVB18" s="52"/>
      <c r="UVC18" s="52"/>
      <c r="UVD18" s="52"/>
      <c r="UVE18" s="52"/>
      <c r="UVF18" s="52"/>
      <c r="UVG18" s="52"/>
      <c r="UVH18" s="52"/>
      <c r="UVI18" s="52"/>
      <c r="UVJ18" s="52"/>
      <c r="UVK18" s="52"/>
      <c r="UVL18" s="52"/>
      <c r="UVM18" s="52"/>
      <c r="UVN18" s="52"/>
      <c r="UVO18" s="52"/>
      <c r="UVP18" s="52"/>
      <c r="UVQ18" s="52"/>
      <c r="UVR18" s="52"/>
      <c r="UVS18" s="52"/>
      <c r="UVT18" s="52"/>
      <c r="UVU18" s="52"/>
      <c r="UVV18" s="52"/>
      <c r="UVW18" s="52"/>
      <c r="UVX18" s="52"/>
      <c r="UVY18" s="52"/>
      <c r="UVZ18" s="52"/>
      <c r="UWA18" s="52"/>
      <c r="UWB18" s="52"/>
      <c r="UWC18" s="52"/>
      <c r="UWD18" s="52"/>
      <c r="UWE18" s="52"/>
      <c r="UWF18" s="52"/>
      <c r="UWG18" s="52"/>
      <c r="UWH18" s="52"/>
      <c r="UWI18" s="52"/>
      <c r="UWJ18" s="52"/>
      <c r="UWK18" s="52"/>
      <c r="UWL18" s="52"/>
      <c r="UWM18" s="52"/>
      <c r="UWN18" s="52"/>
      <c r="UWO18" s="52"/>
      <c r="UWP18" s="52"/>
      <c r="UWQ18" s="52"/>
      <c r="UWR18" s="52"/>
      <c r="UWS18" s="52"/>
      <c r="UWT18" s="52"/>
      <c r="UWU18" s="52"/>
      <c r="UWV18" s="52"/>
      <c r="UWW18" s="52"/>
      <c r="UWX18" s="52"/>
      <c r="UWY18" s="52"/>
      <c r="UWZ18" s="52"/>
      <c r="UXA18" s="52"/>
      <c r="UXB18" s="52"/>
      <c r="UXC18" s="52"/>
      <c r="UXD18" s="52"/>
      <c r="UXE18" s="52"/>
      <c r="UXF18" s="52"/>
      <c r="UXG18" s="52"/>
      <c r="UXH18" s="52"/>
      <c r="UXI18" s="52"/>
      <c r="UXJ18" s="52"/>
      <c r="UXK18" s="52"/>
      <c r="UXL18" s="52"/>
      <c r="UXM18" s="52"/>
      <c r="UXN18" s="52"/>
      <c r="UXO18" s="52"/>
      <c r="UXP18" s="52"/>
      <c r="UXQ18" s="52"/>
      <c r="UXR18" s="52"/>
      <c r="UXS18" s="52"/>
      <c r="UXT18" s="52"/>
      <c r="UXU18" s="52"/>
      <c r="UXV18" s="52"/>
      <c r="UXW18" s="52"/>
      <c r="UXX18" s="52"/>
      <c r="UXY18" s="52"/>
      <c r="UXZ18" s="52"/>
      <c r="UYA18" s="52"/>
      <c r="UYB18" s="52"/>
      <c r="UYC18" s="52"/>
      <c r="UYD18" s="52"/>
      <c r="UYE18" s="52"/>
      <c r="UYF18" s="52"/>
      <c r="UYG18" s="52"/>
      <c r="UYH18" s="52"/>
      <c r="UYI18" s="52"/>
      <c r="UYJ18" s="52"/>
      <c r="UYK18" s="52"/>
      <c r="UYL18" s="52"/>
      <c r="UYM18" s="52"/>
      <c r="UYN18" s="52"/>
      <c r="UYO18" s="52"/>
      <c r="UYP18" s="52"/>
      <c r="UYQ18" s="52"/>
      <c r="UYR18" s="52"/>
      <c r="UYS18" s="52"/>
      <c r="UYT18" s="52"/>
      <c r="UYU18" s="52"/>
      <c r="UYV18" s="52"/>
      <c r="UYW18" s="52"/>
      <c r="UYX18" s="52"/>
      <c r="UYY18" s="52"/>
      <c r="UYZ18" s="52"/>
      <c r="UZA18" s="52"/>
      <c r="UZB18" s="52"/>
      <c r="UZC18" s="52"/>
      <c r="UZD18" s="52"/>
      <c r="UZE18" s="52"/>
      <c r="UZF18" s="52"/>
      <c r="UZG18" s="52"/>
      <c r="UZH18" s="52"/>
      <c r="UZI18" s="52"/>
      <c r="UZJ18" s="52"/>
      <c r="UZK18" s="52"/>
      <c r="UZL18" s="52"/>
      <c r="UZM18" s="52"/>
      <c r="UZN18" s="52"/>
      <c r="UZO18" s="52"/>
      <c r="UZP18" s="52"/>
      <c r="UZQ18" s="52"/>
      <c r="UZR18" s="52"/>
      <c r="UZS18" s="52"/>
      <c r="UZT18" s="52"/>
      <c r="UZU18" s="52"/>
      <c r="UZV18" s="52"/>
      <c r="UZW18" s="52"/>
      <c r="UZX18" s="52"/>
      <c r="UZY18" s="52"/>
      <c r="UZZ18" s="52"/>
      <c r="VAA18" s="52"/>
      <c r="VAB18" s="52"/>
      <c r="VAC18" s="52"/>
      <c r="VAD18" s="52"/>
      <c r="VAE18" s="52"/>
      <c r="VAF18" s="52"/>
      <c r="VAG18" s="52"/>
      <c r="VAH18" s="52"/>
      <c r="VAI18" s="52"/>
      <c r="VAJ18" s="52"/>
      <c r="VAK18" s="52"/>
      <c r="VAL18" s="52"/>
      <c r="VAM18" s="52"/>
      <c r="VAN18" s="52"/>
      <c r="VAO18" s="52"/>
      <c r="VAP18" s="52"/>
      <c r="VAQ18" s="52"/>
      <c r="VAR18" s="52"/>
      <c r="VAS18" s="52"/>
      <c r="VAT18" s="52"/>
      <c r="VAU18" s="52"/>
      <c r="VAV18" s="52"/>
      <c r="VAW18" s="52"/>
      <c r="VAX18" s="52"/>
      <c r="VAY18" s="52"/>
      <c r="VAZ18" s="52"/>
      <c r="VBA18" s="52"/>
      <c r="VBB18" s="52"/>
      <c r="VBC18" s="52"/>
      <c r="VBD18" s="52"/>
      <c r="VBE18" s="52"/>
      <c r="VBF18" s="52"/>
      <c r="VBG18" s="52"/>
      <c r="VBH18" s="52"/>
      <c r="VBI18" s="52"/>
      <c r="VBJ18" s="52"/>
      <c r="VBK18" s="52"/>
      <c r="VBL18" s="52"/>
      <c r="VBM18" s="52"/>
      <c r="VBN18" s="52"/>
      <c r="VBO18" s="52"/>
      <c r="VBP18" s="52"/>
      <c r="VBQ18" s="52"/>
      <c r="VBR18" s="52"/>
      <c r="VBS18" s="52"/>
      <c r="VBT18" s="52"/>
      <c r="VBU18" s="52"/>
      <c r="VBV18" s="52"/>
      <c r="VBW18" s="52"/>
      <c r="VBX18" s="52"/>
      <c r="VBY18" s="52"/>
      <c r="VBZ18" s="52"/>
      <c r="VCA18" s="52"/>
      <c r="VCB18" s="52"/>
      <c r="VCC18" s="52"/>
      <c r="VCD18" s="52"/>
      <c r="VCE18" s="52"/>
      <c r="VCF18" s="52"/>
      <c r="VCG18" s="52"/>
      <c r="VCH18" s="52"/>
      <c r="VCI18" s="52"/>
      <c r="VCJ18" s="52"/>
      <c r="VCK18" s="52"/>
      <c r="VCL18" s="52"/>
      <c r="VCM18" s="52"/>
      <c r="VCN18" s="52"/>
      <c r="VCO18" s="52"/>
      <c r="VCP18" s="52"/>
      <c r="VCQ18" s="52"/>
      <c r="VCR18" s="52"/>
      <c r="VCS18" s="52"/>
      <c r="VCT18" s="52"/>
      <c r="VCU18" s="52"/>
      <c r="VCV18" s="52"/>
      <c r="VCW18" s="52"/>
      <c r="VCX18" s="52"/>
      <c r="VCY18" s="52"/>
      <c r="VCZ18" s="52"/>
      <c r="VDA18" s="52"/>
      <c r="VDB18" s="52"/>
      <c r="VDC18" s="52"/>
      <c r="VDD18" s="52"/>
      <c r="VDE18" s="52"/>
      <c r="VDF18" s="52"/>
      <c r="VDG18" s="52"/>
      <c r="VDH18" s="52"/>
      <c r="VDI18" s="52"/>
      <c r="VDJ18" s="52"/>
      <c r="VDK18" s="52"/>
      <c r="VDL18" s="52"/>
      <c r="VDM18" s="52"/>
      <c r="VDN18" s="52"/>
      <c r="VDO18" s="52"/>
      <c r="VDP18" s="52"/>
      <c r="VDQ18" s="52"/>
      <c r="VDR18" s="52"/>
      <c r="VDS18" s="52"/>
      <c r="VDT18" s="52"/>
      <c r="VDU18" s="52"/>
      <c r="VDV18" s="52"/>
      <c r="VDW18" s="52"/>
      <c r="VDX18" s="52"/>
      <c r="VDY18" s="52"/>
      <c r="VDZ18" s="52"/>
      <c r="VEA18" s="52"/>
      <c r="VEB18" s="52"/>
      <c r="VEC18" s="52"/>
      <c r="VED18" s="52"/>
      <c r="VEE18" s="52"/>
      <c r="VEF18" s="52"/>
      <c r="VEG18" s="52"/>
      <c r="VEH18" s="52"/>
      <c r="VEI18" s="52"/>
      <c r="VEJ18" s="52"/>
      <c r="VEK18" s="52"/>
      <c r="VEL18" s="52"/>
      <c r="VEM18" s="52"/>
      <c r="VEN18" s="52"/>
      <c r="VEO18" s="52"/>
      <c r="VEP18" s="52"/>
      <c r="VEQ18" s="52"/>
      <c r="VER18" s="52"/>
      <c r="VES18" s="52"/>
      <c r="VET18" s="52"/>
      <c r="VEU18" s="52"/>
      <c r="VEV18" s="52"/>
      <c r="VEW18" s="52"/>
      <c r="VEX18" s="52"/>
      <c r="VEY18" s="52"/>
      <c r="VEZ18" s="52"/>
      <c r="VFA18" s="52"/>
      <c r="VFB18" s="52"/>
      <c r="VFC18" s="52"/>
      <c r="VFD18" s="52"/>
      <c r="VFE18" s="52"/>
      <c r="VFF18" s="52"/>
      <c r="VFG18" s="52"/>
      <c r="VFH18" s="52"/>
      <c r="VFI18" s="52"/>
      <c r="VFJ18" s="52"/>
      <c r="VFK18" s="52"/>
      <c r="VFL18" s="52"/>
      <c r="VFM18" s="52"/>
      <c r="VFN18" s="52"/>
      <c r="VFO18" s="52"/>
      <c r="VFP18" s="52"/>
      <c r="VFQ18" s="52"/>
      <c r="VFR18" s="52"/>
      <c r="VFS18" s="52"/>
      <c r="VFT18" s="52"/>
      <c r="VFU18" s="52"/>
      <c r="VFV18" s="52"/>
      <c r="VFW18" s="52"/>
      <c r="VFX18" s="52"/>
      <c r="VFY18" s="52"/>
      <c r="VFZ18" s="52"/>
      <c r="VGA18" s="52"/>
      <c r="VGB18" s="52"/>
      <c r="VGC18" s="52"/>
      <c r="VGD18" s="52"/>
      <c r="VGE18" s="52"/>
      <c r="VGF18" s="52"/>
      <c r="VGG18" s="52"/>
      <c r="VGH18" s="52"/>
      <c r="VGI18" s="52"/>
      <c r="VGJ18" s="52"/>
      <c r="VGK18" s="52"/>
      <c r="VGL18" s="52"/>
      <c r="VGM18" s="52"/>
      <c r="VGN18" s="52"/>
      <c r="VGO18" s="52"/>
      <c r="VGP18" s="52"/>
      <c r="VGQ18" s="52"/>
      <c r="VGR18" s="52"/>
      <c r="VGS18" s="52"/>
      <c r="VGT18" s="52"/>
      <c r="VGU18" s="52"/>
      <c r="VGV18" s="52"/>
      <c r="VGW18" s="52"/>
      <c r="VGX18" s="52"/>
      <c r="VGY18" s="52"/>
      <c r="VGZ18" s="52"/>
      <c r="VHA18" s="52"/>
      <c r="VHB18" s="52"/>
      <c r="VHC18" s="52"/>
      <c r="VHD18" s="52"/>
      <c r="VHE18" s="52"/>
      <c r="VHF18" s="52"/>
      <c r="VHG18" s="52"/>
      <c r="VHH18" s="52"/>
      <c r="VHI18" s="52"/>
      <c r="VHJ18" s="52"/>
      <c r="VHK18" s="52"/>
      <c r="VHL18" s="52"/>
      <c r="VHM18" s="52"/>
      <c r="VHN18" s="52"/>
      <c r="VHO18" s="52"/>
      <c r="VHP18" s="52"/>
      <c r="VHQ18" s="52"/>
      <c r="VHR18" s="52"/>
      <c r="VHS18" s="52"/>
      <c r="VHT18" s="52"/>
      <c r="VHU18" s="52"/>
      <c r="VHV18" s="52"/>
      <c r="VHW18" s="52"/>
      <c r="VHX18" s="52"/>
      <c r="VHY18" s="52"/>
      <c r="VHZ18" s="52"/>
      <c r="VIA18" s="52"/>
      <c r="VIB18" s="52"/>
      <c r="VIC18" s="52"/>
      <c r="VID18" s="52"/>
      <c r="VIE18" s="52"/>
      <c r="VIF18" s="52"/>
      <c r="VIG18" s="52"/>
      <c r="VIH18" s="52"/>
      <c r="VII18" s="52"/>
      <c r="VIJ18" s="52"/>
      <c r="VIK18" s="52"/>
      <c r="VIL18" s="52"/>
      <c r="VIM18" s="52"/>
      <c r="VIN18" s="52"/>
      <c r="VIO18" s="52"/>
      <c r="VIP18" s="52"/>
      <c r="VIQ18" s="52"/>
      <c r="VIR18" s="52"/>
      <c r="VIS18" s="52"/>
      <c r="VIT18" s="52"/>
      <c r="VIU18" s="52"/>
      <c r="VIV18" s="52"/>
      <c r="VIW18" s="52"/>
      <c r="VIX18" s="52"/>
      <c r="VIY18" s="52"/>
      <c r="VIZ18" s="52"/>
      <c r="VJA18" s="52"/>
      <c r="VJB18" s="52"/>
      <c r="VJC18" s="52"/>
      <c r="VJD18" s="52"/>
      <c r="VJE18" s="52"/>
      <c r="VJF18" s="52"/>
      <c r="VJG18" s="52"/>
      <c r="VJH18" s="52"/>
      <c r="VJI18" s="52"/>
      <c r="VJJ18" s="52"/>
      <c r="VJK18" s="52"/>
      <c r="VJL18" s="52"/>
      <c r="VJM18" s="52"/>
      <c r="VJN18" s="52"/>
      <c r="VJO18" s="52"/>
      <c r="VJP18" s="52"/>
      <c r="VJQ18" s="52"/>
      <c r="VJR18" s="52"/>
      <c r="VJS18" s="52"/>
      <c r="VJT18" s="52"/>
      <c r="VJU18" s="52"/>
      <c r="VJV18" s="52"/>
      <c r="VJW18" s="52"/>
      <c r="VJX18" s="52"/>
      <c r="VJY18" s="52"/>
      <c r="VJZ18" s="52"/>
      <c r="VKA18" s="52"/>
      <c r="VKB18" s="52"/>
      <c r="VKC18" s="52"/>
      <c r="VKD18" s="52"/>
      <c r="VKE18" s="52"/>
      <c r="VKF18" s="52"/>
      <c r="VKG18" s="52"/>
      <c r="VKH18" s="52"/>
      <c r="VKI18" s="52"/>
      <c r="VKJ18" s="52"/>
      <c r="VKK18" s="52"/>
      <c r="VKL18" s="52"/>
      <c r="VKM18" s="52"/>
      <c r="VKN18" s="52"/>
      <c r="VKO18" s="52"/>
      <c r="VKP18" s="52"/>
      <c r="VKQ18" s="52"/>
      <c r="VKR18" s="52"/>
      <c r="VKS18" s="52"/>
      <c r="VKT18" s="52"/>
      <c r="VKU18" s="52"/>
      <c r="VKV18" s="52"/>
      <c r="VKW18" s="52"/>
      <c r="VKX18" s="52"/>
      <c r="VKY18" s="52"/>
      <c r="VKZ18" s="52"/>
      <c r="VLA18" s="52"/>
      <c r="VLB18" s="52"/>
      <c r="VLC18" s="52"/>
      <c r="VLD18" s="52"/>
      <c r="VLE18" s="52"/>
      <c r="VLF18" s="52"/>
      <c r="VLG18" s="52"/>
      <c r="VLH18" s="52"/>
      <c r="VLI18" s="52"/>
      <c r="VLJ18" s="52"/>
      <c r="VLK18" s="52"/>
      <c r="VLL18" s="52"/>
      <c r="VLM18" s="52"/>
      <c r="VLN18" s="52"/>
      <c r="VLO18" s="52"/>
      <c r="VLP18" s="52"/>
      <c r="VLQ18" s="52"/>
      <c r="VLR18" s="52"/>
      <c r="VLS18" s="52"/>
      <c r="VLT18" s="52"/>
      <c r="VLU18" s="52"/>
      <c r="VLV18" s="52"/>
      <c r="VLW18" s="52"/>
      <c r="VLX18" s="52"/>
      <c r="VLY18" s="52"/>
      <c r="VLZ18" s="52"/>
      <c r="VMA18" s="52"/>
      <c r="VMB18" s="52"/>
      <c r="VMC18" s="52"/>
      <c r="VMD18" s="52"/>
      <c r="VME18" s="52"/>
      <c r="VMF18" s="52"/>
      <c r="VMG18" s="52"/>
      <c r="VMH18" s="52"/>
      <c r="VMI18" s="52"/>
      <c r="VMJ18" s="52"/>
      <c r="VMK18" s="52"/>
      <c r="VML18" s="52"/>
      <c r="VMM18" s="52"/>
      <c r="VMN18" s="52"/>
      <c r="VMO18" s="52"/>
      <c r="VMP18" s="52"/>
      <c r="VMQ18" s="52"/>
      <c r="VMR18" s="52"/>
      <c r="VMS18" s="52"/>
      <c r="VMT18" s="52"/>
      <c r="VMU18" s="52"/>
      <c r="VMV18" s="52"/>
      <c r="VMW18" s="52"/>
      <c r="VMX18" s="52"/>
      <c r="VMY18" s="52"/>
      <c r="VMZ18" s="52"/>
      <c r="VNA18" s="52"/>
      <c r="VNB18" s="52"/>
      <c r="VNC18" s="52"/>
      <c r="VND18" s="52"/>
      <c r="VNE18" s="52"/>
      <c r="VNF18" s="52"/>
      <c r="VNG18" s="52"/>
      <c r="VNH18" s="52"/>
      <c r="VNI18" s="52"/>
      <c r="VNJ18" s="52"/>
      <c r="VNK18" s="52"/>
      <c r="VNL18" s="52"/>
      <c r="VNM18" s="52"/>
      <c r="VNN18" s="52"/>
      <c r="VNO18" s="52"/>
      <c r="VNP18" s="52"/>
      <c r="VNQ18" s="52"/>
      <c r="VNR18" s="52"/>
      <c r="VNS18" s="52"/>
      <c r="VNT18" s="52"/>
      <c r="VNU18" s="52"/>
      <c r="VNV18" s="52"/>
      <c r="VNW18" s="52"/>
      <c r="VNX18" s="52"/>
      <c r="VNY18" s="52"/>
      <c r="VNZ18" s="52"/>
      <c r="VOA18" s="52"/>
      <c r="VOB18" s="52"/>
      <c r="VOC18" s="52"/>
      <c r="VOD18" s="52"/>
      <c r="VOE18" s="52"/>
      <c r="VOF18" s="52"/>
      <c r="VOG18" s="52"/>
      <c r="VOH18" s="52"/>
      <c r="VOI18" s="52"/>
      <c r="VOJ18" s="52"/>
      <c r="VOK18" s="52"/>
      <c r="VOL18" s="52"/>
      <c r="VOM18" s="52"/>
      <c r="VON18" s="52"/>
      <c r="VOO18" s="52"/>
      <c r="VOP18" s="52"/>
      <c r="VOQ18" s="52"/>
      <c r="VOR18" s="52"/>
      <c r="VOS18" s="52"/>
      <c r="VOT18" s="52"/>
      <c r="VOU18" s="52"/>
      <c r="VOV18" s="52"/>
      <c r="VOW18" s="52"/>
      <c r="VOX18" s="52"/>
      <c r="VOY18" s="52"/>
      <c r="VOZ18" s="52"/>
      <c r="VPA18" s="52"/>
      <c r="VPB18" s="52"/>
      <c r="VPC18" s="52"/>
      <c r="VPD18" s="52"/>
      <c r="VPE18" s="52"/>
      <c r="VPF18" s="52"/>
      <c r="VPG18" s="52"/>
      <c r="VPH18" s="52"/>
      <c r="VPI18" s="52"/>
      <c r="VPJ18" s="52"/>
      <c r="VPK18" s="52"/>
      <c r="VPL18" s="52"/>
      <c r="VPM18" s="52"/>
      <c r="VPN18" s="52"/>
      <c r="VPO18" s="52"/>
      <c r="VPP18" s="52"/>
      <c r="VPQ18" s="52"/>
      <c r="VPR18" s="52"/>
      <c r="VPS18" s="52"/>
      <c r="VPT18" s="52"/>
      <c r="VPU18" s="52"/>
      <c r="VPV18" s="52"/>
      <c r="VPW18" s="52"/>
      <c r="VPX18" s="52"/>
      <c r="VPY18" s="52"/>
      <c r="VPZ18" s="52"/>
      <c r="VQA18" s="52"/>
      <c r="VQB18" s="52"/>
      <c r="VQC18" s="52"/>
      <c r="VQD18" s="52"/>
      <c r="VQE18" s="52"/>
      <c r="VQF18" s="52"/>
      <c r="VQG18" s="52"/>
      <c r="VQH18" s="52"/>
      <c r="VQI18" s="52"/>
      <c r="VQJ18" s="52"/>
      <c r="VQK18" s="52"/>
      <c r="VQL18" s="52"/>
      <c r="VQM18" s="52"/>
      <c r="VQN18" s="52"/>
      <c r="VQO18" s="52"/>
      <c r="VQP18" s="52"/>
      <c r="VQQ18" s="52"/>
      <c r="VQR18" s="52"/>
      <c r="VQS18" s="52"/>
      <c r="VQT18" s="52"/>
      <c r="VQU18" s="52"/>
      <c r="VQV18" s="52"/>
      <c r="VQW18" s="52"/>
      <c r="VQX18" s="52"/>
      <c r="VQY18" s="52"/>
      <c r="VQZ18" s="52"/>
      <c r="VRA18" s="52"/>
      <c r="VRB18" s="52"/>
      <c r="VRC18" s="52"/>
      <c r="VRD18" s="52"/>
      <c r="VRE18" s="52"/>
      <c r="VRF18" s="52"/>
      <c r="VRG18" s="52"/>
      <c r="VRH18" s="52"/>
      <c r="VRI18" s="52"/>
      <c r="VRJ18" s="52"/>
      <c r="VRK18" s="52"/>
      <c r="VRL18" s="52"/>
      <c r="VRM18" s="52"/>
      <c r="VRN18" s="52"/>
      <c r="VRO18" s="52"/>
      <c r="VRP18" s="52"/>
      <c r="VRQ18" s="52"/>
      <c r="VRR18" s="52"/>
      <c r="VRS18" s="52"/>
      <c r="VRT18" s="52"/>
      <c r="VRU18" s="52"/>
      <c r="VRV18" s="52"/>
      <c r="VRW18" s="52"/>
      <c r="VRX18" s="52"/>
      <c r="VRY18" s="52"/>
      <c r="VRZ18" s="52"/>
      <c r="VSA18" s="52"/>
      <c r="VSB18" s="52"/>
      <c r="VSC18" s="52"/>
      <c r="VSD18" s="52"/>
      <c r="VSE18" s="52"/>
      <c r="VSF18" s="52"/>
      <c r="VSG18" s="52"/>
      <c r="VSH18" s="52"/>
      <c r="VSI18" s="52"/>
      <c r="VSJ18" s="52"/>
      <c r="VSK18" s="52"/>
      <c r="VSL18" s="52"/>
      <c r="VSM18" s="52"/>
      <c r="VSN18" s="52"/>
      <c r="VSO18" s="52"/>
      <c r="VSP18" s="52"/>
      <c r="VSQ18" s="52"/>
      <c r="VSR18" s="52"/>
      <c r="VSS18" s="52"/>
      <c r="VST18" s="52"/>
      <c r="VSU18" s="52"/>
      <c r="VSV18" s="52"/>
      <c r="VSW18" s="52"/>
      <c r="VSX18" s="52"/>
      <c r="VSY18" s="52"/>
      <c r="VSZ18" s="52"/>
      <c r="VTA18" s="52"/>
      <c r="VTB18" s="52"/>
      <c r="VTC18" s="52"/>
      <c r="VTD18" s="52"/>
      <c r="VTE18" s="52"/>
      <c r="VTF18" s="52"/>
      <c r="VTG18" s="52"/>
      <c r="VTH18" s="52"/>
      <c r="VTI18" s="52"/>
      <c r="VTJ18" s="52"/>
      <c r="VTK18" s="52"/>
      <c r="VTL18" s="52"/>
      <c r="VTM18" s="52"/>
      <c r="VTN18" s="52"/>
      <c r="VTO18" s="52"/>
      <c r="VTP18" s="52"/>
      <c r="VTQ18" s="52"/>
      <c r="VTR18" s="52"/>
      <c r="VTS18" s="52"/>
      <c r="VTT18" s="52"/>
      <c r="VTU18" s="52"/>
      <c r="VTV18" s="52"/>
      <c r="VTW18" s="52"/>
      <c r="VTX18" s="52"/>
      <c r="VTY18" s="52"/>
      <c r="VTZ18" s="52"/>
      <c r="VUA18" s="52"/>
      <c r="VUB18" s="52"/>
      <c r="VUC18" s="52"/>
      <c r="VUD18" s="52"/>
      <c r="VUE18" s="52"/>
      <c r="VUF18" s="52"/>
      <c r="VUG18" s="52"/>
      <c r="VUH18" s="52"/>
      <c r="VUI18" s="52"/>
      <c r="VUJ18" s="52"/>
      <c r="VUK18" s="52"/>
      <c r="VUL18" s="52"/>
      <c r="VUM18" s="52"/>
      <c r="VUN18" s="52"/>
      <c r="VUO18" s="52"/>
      <c r="VUP18" s="52"/>
      <c r="VUQ18" s="52"/>
      <c r="VUR18" s="52"/>
      <c r="VUS18" s="52"/>
      <c r="VUT18" s="52"/>
      <c r="VUU18" s="52"/>
      <c r="VUV18" s="52"/>
      <c r="VUW18" s="52"/>
      <c r="VUX18" s="52"/>
      <c r="VUY18" s="52"/>
      <c r="VUZ18" s="52"/>
      <c r="VVA18" s="52"/>
      <c r="VVB18" s="52"/>
      <c r="VVC18" s="52"/>
      <c r="VVD18" s="52"/>
      <c r="VVE18" s="52"/>
      <c r="VVF18" s="52"/>
      <c r="VVG18" s="52"/>
      <c r="VVH18" s="52"/>
      <c r="VVI18" s="52"/>
      <c r="VVJ18" s="52"/>
      <c r="VVK18" s="52"/>
      <c r="VVL18" s="52"/>
      <c r="VVM18" s="52"/>
      <c r="VVN18" s="52"/>
      <c r="VVO18" s="52"/>
      <c r="VVP18" s="52"/>
      <c r="VVQ18" s="52"/>
      <c r="VVR18" s="52"/>
      <c r="VVS18" s="52"/>
      <c r="VVT18" s="52"/>
      <c r="VVU18" s="52"/>
      <c r="VVV18" s="52"/>
      <c r="VVW18" s="52"/>
      <c r="VVX18" s="52"/>
      <c r="VVY18" s="52"/>
      <c r="VVZ18" s="52"/>
      <c r="VWA18" s="52"/>
      <c r="VWB18" s="52"/>
      <c r="VWC18" s="52"/>
      <c r="VWD18" s="52"/>
      <c r="VWE18" s="52"/>
      <c r="VWF18" s="52"/>
      <c r="VWG18" s="52"/>
      <c r="VWH18" s="52"/>
      <c r="VWI18" s="52"/>
      <c r="VWJ18" s="52"/>
      <c r="VWK18" s="52"/>
      <c r="VWL18" s="52"/>
      <c r="VWM18" s="52"/>
      <c r="VWN18" s="52"/>
      <c r="VWO18" s="52"/>
      <c r="VWP18" s="52"/>
      <c r="VWQ18" s="52"/>
      <c r="VWR18" s="52"/>
      <c r="VWS18" s="52"/>
      <c r="VWT18" s="52"/>
      <c r="VWU18" s="52"/>
      <c r="VWV18" s="52"/>
      <c r="VWW18" s="52"/>
      <c r="VWX18" s="52"/>
      <c r="VWY18" s="52"/>
      <c r="VWZ18" s="52"/>
      <c r="VXA18" s="52"/>
      <c r="VXB18" s="52"/>
      <c r="VXC18" s="52"/>
      <c r="VXD18" s="52"/>
      <c r="VXE18" s="52"/>
      <c r="VXF18" s="52"/>
      <c r="VXG18" s="52"/>
      <c r="VXH18" s="52"/>
      <c r="VXI18" s="52"/>
      <c r="VXJ18" s="52"/>
      <c r="VXK18" s="52"/>
      <c r="VXL18" s="52"/>
      <c r="VXM18" s="52"/>
      <c r="VXN18" s="52"/>
      <c r="VXO18" s="52"/>
      <c r="VXP18" s="52"/>
      <c r="VXQ18" s="52"/>
      <c r="VXR18" s="52"/>
      <c r="VXS18" s="52"/>
      <c r="VXT18" s="52"/>
      <c r="VXU18" s="52"/>
      <c r="VXV18" s="52"/>
      <c r="VXW18" s="52"/>
      <c r="VXX18" s="52"/>
      <c r="VXY18" s="52"/>
      <c r="VXZ18" s="52"/>
      <c r="VYA18" s="52"/>
      <c r="VYB18" s="52"/>
      <c r="VYC18" s="52"/>
      <c r="VYD18" s="52"/>
      <c r="VYE18" s="52"/>
      <c r="VYF18" s="52"/>
      <c r="VYG18" s="52"/>
      <c r="VYH18" s="52"/>
      <c r="VYI18" s="52"/>
      <c r="VYJ18" s="52"/>
      <c r="VYK18" s="52"/>
      <c r="VYL18" s="52"/>
      <c r="VYM18" s="52"/>
      <c r="VYN18" s="52"/>
      <c r="VYO18" s="52"/>
      <c r="VYP18" s="52"/>
      <c r="VYQ18" s="52"/>
      <c r="VYR18" s="52"/>
      <c r="VYS18" s="52"/>
      <c r="VYT18" s="52"/>
      <c r="VYU18" s="52"/>
      <c r="VYV18" s="52"/>
      <c r="VYW18" s="52"/>
      <c r="VYX18" s="52"/>
      <c r="VYY18" s="52"/>
      <c r="VYZ18" s="52"/>
      <c r="VZA18" s="52"/>
      <c r="VZB18" s="52"/>
      <c r="VZC18" s="52"/>
      <c r="VZD18" s="52"/>
      <c r="VZE18" s="52"/>
      <c r="VZF18" s="52"/>
      <c r="VZG18" s="52"/>
      <c r="VZH18" s="52"/>
      <c r="VZI18" s="52"/>
      <c r="VZJ18" s="52"/>
      <c r="VZK18" s="52"/>
      <c r="VZL18" s="52"/>
      <c r="VZM18" s="52"/>
      <c r="VZN18" s="52"/>
      <c r="VZO18" s="52"/>
      <c r="VZP18" s="52"/>
      <c r="VZQ18" s="52"/>
      <c r="VZR18" s="52"/>
      <c r="VZS18" s="52"/>
      <c r="VZT18" s="52"/>
      <c r="VZU18" s="52"/>
      <c r="VZV18" s="52"/>
      <c r="VZW18" s="52"/>
      <c r="VZX18" s="52"/>
      <c r="VZY18" s="52"/>
      <c r="VZZ18" s="52"/>
      <c r="WAA18" s="52"/>
      <c r="WAB18" s="52"/>
      <c r="WAC18" s="52"/>
      <c r="WAD18" s="52"/>
      <c r="WAE18" s="52"/>
      <c r="WAF18" s="52"/>
      <c r="WAG18" s="52"/>
      <c r="WAH18" s="52"/>
      <c r="WAI18" s="52"/>
      <c r="WAJ18" s="52"/>
      <c r="WAK18" s="52"/>
      <c r="WAL18" s="52"/>
      <c r="WAM18" s="52"/>
      <c r="WAN18" s="52"/>
      <c r="WAO18" s="52"/>
      <c r="WAP18" s="52"/>
      <c r="WAQ18" s="52"/>
      <c r="WAR18" s="52"/>
      <c r="WAS18" s="52"/>
      <c r="WAT18" s="52"/>
      <c r="WAU18" s="52"/>
      <c r="WAV18" s="52"/>
      <c r="WAW18" s="52"/>
      <c r="WAX18" s="52"/>
      <c r="WAY18" s="52"/>
      <c r="WAZ18" s="52"/>
      <c r="WBA18" s="52"/>
      <c r="WBB18" s="52"/>
      <c r="WBC18" s="52"/>
      <c r="WBD18" s="52"/>
      <c r="WBE18" s="52"/>
      <c r="WBF18" s="52"/>
      <c r="WBG18" s="52"/>
      <c r="WBH18" s="52"/>
      <c r="WBI18" s="52"/>
      <c r="WBJ18" s="52"/>
      <c r="WBK18" s="52"/>
      <c r="WBL18" s="52"/>
      <c r="WBM18" s="52"/>
      <c r="WBN18" s="52"/>
      <c r="WBO18" s="52"/>
      <c r="WBP18" s="52"/>
      <c r="WBQ18" s="52"/>
      <c r="WBR18" s="52"/>
      <c r="WBS18" s="52"/>
      <c r="WBT18" s="52"/>
      <c r="WBU18" s="52"/>
      <c r="WBV18" s="52"/>
      <c r="WBW18" s="52"/>
      <c r="WBX18" s="52"/>
      <c r="WBY18" s="52"/>
      <c r="WBZ18" s="52"/>
      <c r="WCA18" s="52"/>
      <c r="WCB18" s="52"/>
      <c r="WCC18" s="52"/>
      <c r="WCD18" s="52"/>
      <c r="WCE18" s="52"/>
      <c r="WCF18" s="52"/>
      <c r="WCG18" s="52"/>
      <c r="WCH18" s="52"/>
      <c r="WCI18" s="52"/>
      <c r="WCJ18" s="52"/>
      <c r="WCK18" s="52"/>
      <c r="WCL18" s="52"/>
      <c r="WCM18" s="52"/>
      <c r="WCN18" s="52"/>
      <c r="WCO18" s="52"/>
      <c r="WCP18" s="52"/>
      <c r="WCQ18" s="52"/>
      <c r="WCR18" s="52"/>
      <c r="WCS18" s="52"/>
      <c r="WCT18" s="52"/>
      <c r="WCU18" s="52"/>
      <c r="WCV18" s="52"/>
      <c r="WCW18" s="52"/>
      <c r="WCX18" s="52"/>
      <c r="WCY18" s="52"/>
      <c r="WCZ18" s="52"/>
      <c r="WDA18" s="52"/>
      <c r="WDB18" s="52"/>
      <c r="WDC18" s="52"/>
      <c r="WDD18" s="52"/>
      <c r="WDE18" s="52"/>
      <c r="WDF18" s="52"/>
      <c r="WDG18" s="52"/>
      <c r="WDH18" s="52"/>
      <c r="WDI18" s="52"/>
      <c r="WDJ18" s="52"/>
      <c r="WDK18" s="52"/>
      <c r="WDL18" s="52"/>
      <c r="WDM18" s="52"/>
      <c r="WDN18" s="52"/>
      <c r="WDO18" s="52"/>
      <c r="WDP18" s="52"/>
      <c r="WDQ18" s="52"/>
      <c r="WDR18" s="52"/>
      <c r="WDS18" s="52"/>
      <c r="WDT18" s="52"/>
      <c r="WDU18" s="52"/>
      <c r="WDV18" s="52"/>
      <c r="WDW18" s="52"/>
      <c r="WDX18" s="52"/>
      <c r="WDY18" s="52"/>
      <c r="WDZ18" s="52"/>
      <c r="WEA18" s="52"/>
      <c r="WEB18" s="52"/>
      <c r="WEC18" s="52"/>
      <c r="WED18" s="52"/>
      <c r="WEE18" s="52"/>
      <c r="WEF18" s="52"/>
      <c r="WEG18" s="52"/>
      <c r="WEH18" s="52"/>
      <c r="WEI18" s="52"/>
      <c r="WEJ18" s="52"/>
      <c r="WEK18" s="52"/>
      <c r="WEL18" s="52"/>
      <c r="WEM18" s="52"/>
      <c r="WEN18" s="52"/>
      <c r="WEO18" s="52"/>
      <c r="WEP18" s="52"/>
      <c r="WEQ18" s="52"/>
      <c r="WER18" s="52"/>
      <c r="WES18" s="52"/>
      <c r="WET18" s="52"/>
      <c r="WEU18" s="52"/>
      <c r="WEV18" s="52"/>
      <c r="WEW18" s="52"/>
      <c r="WEX18" s="52"/>
      <c r="WEY18" s="52"/>
      <c r="WEZ18" s="52"/>
      <c r="WFA18" s="52"/>
      <c r="WFB18" s="52"/>
      <c r="WFC18" s="52"/>
      <c r="WFD18" s="52"/>
      <c r="WFE18" s="52"/>
      <c r="WFF18" s="52"/>
      <c r="WFG18" s="52"/>
      <c r="WFH18" s="52"/>
      <c r="WFI18" s="52"/>
      <c r="WFJ18" s="52"/>
      <c r="WFK18" s="52"/>
      <c r="WFL18" s="52"/>
      <c r="WFM18" s="52"/>
      <c r="WFN18" s="52"/>
      <c r="WFO18" s="52"/>
      <c r="WFP18" s="52"/>
      <c r="WFQ18" s="52"/>
      <c r="WFR18" s="52"/>
      <c r="WFS18" s="52"/>
      <c r="WFT18" s="52"/>
      <c r="WFU18" s="52"/>
      <c r="WFV18" s="52"/>
      <c r="WFW18" s="52"/>
      <c r="WFX18" s="52"/>
      <c r="WFY18" s="52"/>
      <c r="WFZ18" s="52"/>
      <c r="WGA18" s="52"/>
      <c r="WGB18" s="52"/>
      <c r="WGC18" s="52"/>
      <c r="WGD18" s="52"/>
      <c r="WGE18" s="52"/>
      <c r="WGF18" s="52"/>
      <c r="WGG18" s="52"/>
      <c r="WGH18" s="52"/>
      <c r="WGI18" s="52"/>
      <c r="WGJ18" s="52"/>
      <c r="WGK18" s="52"/>
      <c r="WGL18" s="52"/>
      <c r="WGM18" s="52"/>
      <c r="WGN18" s="52"/>
      <c r="WGO18" s="52"/>
      <c r="WGP18" s="52"/>
      <c r="WGQ18" s="52"/>
      <c r="WGR18" s="52"/>
      <c r="WGS18" s="52"/>
      <c r="WGT18" s="52"/>
      <c r="WGU18" s="52"/>
      <c r="WGV18" s="52"/>
      <c r="WGW18" s="52"/>
      <c r="WGX18" s="52"/>
      <c r="WGY18" s="52"/>
      <c r="WGZ18" s="52"/>
      <c r="WHA18" s="52"/>
      <c r="WHB18" s="52"/>
      <c r="WHC18" s="52"/>
      <c r="WHD18" s="52"/>
      <c r="WHE18" s="52"/>
      <c r="WHF18" s="52"/>
      <c r="WHG18" s="52"/>
      <c r="WHH18" s="52"/>
      <c r="WHI18" s="52"/>
      <c r="WHJ18" s="52"/>
      <c r="WHK18" s="52"/>
      <c r="WHL18" s="52"/>
      <c r="WHM18" s="52"/>
      <c r="WHN18" s="52"/>
      <c r="WHO18" s="52"/>
      <c r="WHP18" s="52"/>
      <c r="WHQ18" s="52"/>
      <c r="WHR18" s="52"/>
      <c r="WHS18" s="52"/>
      <c r="WHT18" s="52"/>
      <c r="WHU18" s="52"/>
      <c r="WHV18" s="52"/>
      <c r="WHW18" s="52"/>
      <c r="WHX18" s="52"/>
      <c r="WHY18" s="52"/>
      <c r="WHZ18" s="52"/>
      <c r="WIA18" s="52"/>
      <c r="WIB18" s="52"/>
      <c r="WIC18" s="52"/>
      <c r="WID18" s="52"/>
      <c r="WIE18" s="52"/>
      <c r="WIF18" s="52"/>
      <c r="WIG18" s="52"/>
      <c r="WIH18" s="52"/>
      <c r="WII18" s="52"/>
      <c r="WIJ18" s="52"/>
      <c r="WIK18" s="52"/>
      <c r="WIL18" s="52"/>
      <c r="WIM18" s="52"/>
      <c r="WIN18" s="52"/>
      <c r="WIO18" s="52"/>
      <c r="WIP18" s="52"/>
      <c r="WIQ18" s="52"/>
      <c r="WIR18" s="52"/>
      <c r="WIS18" s="52"/>
      <c r="WIT18" s="52"/>
      <c r="WIU18" s="52"/>
      <c r="WIV18" s="52"/>
      <c r="WIW18" s="52"/>
      <c r="WIX18" s="52"/>
      <c r="WIY18" s="52"/>
      <c r="WIZ18" s="52"/>
      <c r="WJA18" s="52"/>
      <c r="WJB18" s="52"/>
      <c r="WJC18" s="52"/>
      <c r="WJD18" s="52"/>
      <c r="WJE18" s="52"/>
      <c r="WJF18" s="52"/>
      <c r="WJG18" s="52"/>
      <c r="WJH18" s="52"/>
      <c r="WJI18" s="52"/>
      <c r="WJJ18" s="52"/>
      <c r="WJK18" s="52"/>
      <c r="WJL18" s="52"/>
      <c r="WJM18" s="52"/>
      <c r="WJN18" s="52"/>
      <c r="WJO18" s="52"/>
      <c r="WJP18" s="52"/>
      <c r="WJQ18" s="52"/>
      <c r="WJR18" s="52"/>
      <c r="WJS18" s="52"/>
      <c r="WJT18" s="52"/>
      <c r="WJU18" s="52"/>
      <c r="WJV18" s="52"/>
      <c r="WJW18" s="52"/>
      <c r="WJX18" s="52"/>
      <c r="WJY18" s="52"/>
      <c r="WJZ18" s="52"/>
      <c r="WKA18" s="52"/>
      <c r="WKB18" s="52"/>
      <c r="WKC18" s="52"/>
      <c r="WKD18" s="52"/>
      <c r="WKE18" s="52"/>
      <c r="WKF18" s="52"/>
      <c r="WKG18" s="52"/>
      <c r="WKH18" s="52"/>
      <c r="WKI18" s="52"/>
      <c r="WKJ18" s="52"/>
      <c r="WKK18" s="52"/>
      <c r="WKL18" s="52"/>
      <c r="WKM18" s="52"/>
      <c r="WKN18" s="52"/>
      <c r="WKO18" s="52"/>
      <c r="WKP18" s="52"/>
      <c r="WKQ18" s="52"/>
      <c r="WKR18" s="52"/>
      <c r="WKS18" s="52"/>
      <c r="WKT18" s="52"/>
      <c r="WKU18" s="52"/>
      <c r="WKV18" s="52"/>
      <c r="WKW18" s="52"/>
      <c r="WKX18" s="52"/>
      <c r="WKY18" s="52"/>
      <c r="WKZ18" s="52"/>
      <c r="WLA18" s="52"/>
      <c r="WLB18" s="52"/>
      <c r="WLC18" s="52"/>
      <c r="WLD18" s="52"/>
      <c r="WLE18" s="52"/>
      <c r="WLF18" s="52"/>
      <c r="WLG18" s="52"/>
      <c r="WLH18" s="52"/>
      <c r="WLI18" s="52"/>
      <c r="WLJ18" s="52"/>
      <c r="WLK18" s="52"/>
      <c r="WLL18" s="52"/>
      <c r="WLM18" s="52"/>
      <c r="WLN18" s="52"/>
      <c r="WLO18" s="52"/>
      <c r="WLP18" s="52"/>
      <c r="WLQ18" s="52"/>
      <c r="WLR18" s="52"/>
      <c r="WLS18" s="52"/>
      <c r="WLT18" s="52"/>
      <c r="WLU18" s="52"/>
      <c r="WLV18" s="52"/>
      <c r="WLW18" s="52"/>
      <c r="WLX18" s="52"/>
      <c r="WLY18" s="52"/>
      <c r="WLZ18" s="52"/>
      <c r="WMA18" s="52"/>
      <c r="WMB18" s="52"/>
      <c r="WMC18" s="52"/>
      <c r="WMD18" s="52"/>
      <c r="WME18" s="52"/>
      <c r="WMF18" s="52"/>
      <c r="WMG18" s="52"/>
      <c r="WMH18" s="52"/>
      <c r="WMI18" s="52"/>
      <c r="WMJ18" s="52"/>
      <c r="WMK18" s="52"/>
      <c r="WML18" s="52"/>
      <c r="WMM18" s="52"/>
      <c r="WMN18" s="52"/>
      <c r="WMO18" s="52"/>
      <c r="WMP18" s="52"/>
      <c r="WMQ18" s="52"/>
      <c r="WMR18" s="52"/>
      <c r="WMS18" s="52"/>
      <c r="WMT18" s="52"/>
      <c r="WMU18" s="52"/>
      <c r="WMV18" s="52"/>
      <c r="WMW18" s="52"/>
      <c r="WMX18" s="52"/>
      <c r="WMY18" s="52"/>
      <c r="WMZ18" s="52"/>
      <c r="WNA18" s="52"/>
      <c r="WNB18" s="52"/>
      <c r="WNC18" s="52"/>
      <c r="WND18" s="52"/>
      <c r="WNE18" s="52"/>
      <c r="WNF18" s="52"/>
      <c r="WNG18" s="52"/>
      <c r="WNH18" s="52"/>
      <c r="WNI18" s="52"/>
      <c r="WNJ18" s="52"/>
      <c r="WNK18" s="52"/>
      <c r="WNL18" s="52"/>
      <c r="WNM18" s="52"/>
      <c r="WNN18" s="52"/>
      <c r="WNO18" s="52"/>
      <c r="WNP18" s="52"/>
      <c r="WNQ18" s="52"/>
      <c r="WNR18" s="52"/>
      <c r="WNS18" s="52"/>
      <c r="WNT18" s="52"/>
      <c r="WNU18" s="52"/>
      <c r="WNV18" s="52"/>
      <c r="WNW18" s="52"/>
      <c r="WNX18" s="52"/>
      <c r="WNY18" s="52"/>
      <c r="WNZ18" s="52"/>
      <c r="WOA18" s="52"/>
      <c r="WOB18" s="52"/>
      <c r="WOC18" s="52"/>
      <c r="WOD18" s="52"/>
      <c r="WOE18" s="52"/>
      <c r="WOF18" s="52"/>
      <c r="WOG18" s="52"/>
      <c r="WOH18" s="52"/>
      <c r="WOI18" s="52"/>
      <c r="WOJ18" s="52"/>
      <c r="WOK18" s="52"/>
      <c r="WOL18" s="52"/>
      <c r="WOM18" s="52"/>
      <c r="WON18" s="52"/>
      <c r="WOO18" s="52"/>
      <c r="WOP18" s="52"/>
      <c r="WOQ18" s="52"/>
      <c r="WOR18" s="52"/>
      <c r="WOS18" s="52"/>
      <c r="WOT18" s="52"/>
      <c r="WOU18" s="52"/>
      <c r="WOV18" s="52"/>
      <c r="WOW18" s="52"/>
      <c r="WOX18" s="52"/>
      <c r="WOY18" s="52"/>
      <c r="WOZ18" s="52"/>
      <c r="WPA18" s="52"/>
      <c r="WPB18" s="52"/>
      <c r="WPC18" s="52"/>
      <c r="WPD18" s="52"/>
      <c r="WPE18" s="52"/>
      <c r="WPF18" s="52"/>
      <c r="WPG18" s="52"/>
      <c r="WPH18" s="52"/>
      <c r="WPI18" s="52"/>
      <c r="WPJ18" s="52"/>
      <c r="WPK18" s="52"/>
      <c r="WPL18" s="52"/>
      <c r="WPM18" s="52"/>
      <c r="WPN18" s="52"/>
      <c r="WPO18" s="52"/>
      <c r="WPP18" s="52"/>
      <c r="WPQ18" s="52"/>
      <c r="WPR18" s="52"/>
      <c r="WPS18" s="52"/>
      <c r="WPT18" s="52"/>
      <c r="WPU18" s="52"/>
      <c r="WPV18" s="52"/>
      <c r="WPW18" s="52"/>
      <c r="WPX18" s="52"/>
      <c r="WPY18" s="52"/>
      <c r="WPZ18" s="52"/>
      <c r="WQA18" s="52"/>
      <c r="WQB18" s="52"/>
      <c r="WQC18" s="52"/>
      <c r="WQD18" s="52"/>
      <c r="WQE18" s="52"/>
      <c r="WQF18" s="52"/>
      <c r="WQG18" s="52"/>
      <c r="WQH18" s="52"/>
      <c r="WQI18" s="52"/>
      <c r="WQJ18" s="52"/>
      <c r="WQK18" s="52"/>
      <c r="WQL18" s="52"/>
      <c r="WQM18" s="52"/>
      <c r="WQN18" s="52"/>
      <c r="WQO18" s="52"/>
      <c r="WQP18" s="52"/>
      <c r="WQQ18" s="52"/>
      <c r="WQR18" s="52"/>
      <c r="WQS18" s="52"/>
      <c r="WQT18" s="52"/>
      <c r="WQU18" s="52"/>
      <c r="WQV18" s="52"/>
      <c r="WQW18" s="52"/>
      <c r="WQX18" s="52"/>
      <c r="WQY18" s="52"/>
      <c r="WQZ18" s="52"/>
      <c r="WRA18" s="52"/>
      <c r="WRB18" s="52"/>
      <c r="WRC18" s="52"/>
      <c r="WRD18" s="52"/>
      <c r="WRE18" s="52"/>
      <c r="WRF18" s="52"/>
      <c r="WRG18" s="52"/>
      <c r="WRH18" s="52"/>
      <c r="WRI18" s="52"/>
      <c r="WRJ18" s="52"/>
      <c r="WRK18" s="52"/>
      <c r="WRL18" s="52"/>
      <c r="WRM18" s="52"/>
      <c r="WRN18" s="52"/>
      <c r="WRO18" s="52"/>
      <c r="WRP18" s="52"/>
      <c r="WRQ18" s="52"/>
      <c r="WRR18" s="52"/>
      <c r="WRS18" s="52"/>
      <c r="WRT18" s="52"/>
      <c r="WRU18" s="52"/>
      <c r="WRV18" s="52"/>
      <c r="WRW18" s="52"/>
      <c r="WRX18" s="52"/>
      <c r="WRY18" s="52"/>
      <c r="WRZ18" s="52"/>
      <c r="WSA18" s="52"/>
      <c r="WSB18" s="52"/>
      <c r="WSC18" s="52"/>
      <c r="WSD18" s="52"/>
      <c r="WSE18" s="52"/>
      <c r="WSF18" s="52"/>
      <c r="WSG18" s="52"/>
      <c r="WSH18" s="52"/>
      <c r="WSI18" s="52"/>
      <c r="WSJ18" s="52"/>
      <c r="WSK18" s="52"/>
      <c r="WSL18" s="52"/>
      <c r="WSM18" s="52"/>
      <c r="WSN18" s="52"/>
      <c r="WSO18" s="52"/>
      <c r="WSP18" s="52"/>
      <c r="WSQ18" s="52"/>
      <c r="WSR18" s="52"/>
      <c r="WSS18" s="52"/>
      <c r="WST18" s="52"/>
      <c r="WSU18" s="52"/>
      <c r="WSV18" s="52"/>
      <c r="WSW18" s="52"/>
      <c r="WSX18" s="52"/>
      <c r="WSY18" s="52"/>
      <c r="WSZ18" s="52"/>
      <c r="WTA18" s="52"/>
      <c r="WTB18" s="52"/>
      <c r="WTC18" s="52"/>
      <c r="WTD18" s="52"/>
      <c r="WTE18" s="52"/>
      <c r="WTF18" s="52"/>
      <c r="WTG18" s="52"/>
      <c r="WTH18" s="52"/>
      <c r="WTI18" s="52"/>
      <c r="WTJ18" s="52"/>
      <c r="WTK18" s="52"/>
      <c r="WTL18" s="52"/>
      <c r="WTM18" s="52"/>
      <c r="WTN18" s="52"/>
      <c r="WTO18" s="52"/>
      <c r="WTP18" s="52"/>
      <c r="WTQ18" s="52"/>
      <c r="WTR18" s="52"/>
      <c r="WTS18" s="52"/>
      <c r="WTT18" s="52"/>
      <c r="WTU18" s="52"/>
      <c r="WTV18" s="52"/>
      <c r="WTW18" s="52"/>
      <c r="WTX18" s="52"/>
      <c r="WTY18" s="52"/>
      <c r="WTZ18" s="52"/>
      <c r="WUA18" s="52"/>
      <c r="WUB18" s="52"/>
      <c r="WUC18" s="52"/>
      <c r="WUD18" s="52"/>
      <c r="WUE18" s="52"/>
      <c r="WUF18" s="52"/>
      <c r="WUG18" s="52"/>
      <c r="WUH18" s="52"/>
      <c r="WUI18" s="52"/>
      <c r="WUJ18" s="52"/>
      <c r="WUK18" s="52"/>
      <c r="WUL18" s="52"/>
      <c r="WUM18" s="52"/>
      <c r="WUN18" s="52"/>
      <c r="WUO18" s="52"/>
      <c r="WUP18" s="52"/>
      <c r="WUQ18" s="52"/>
      <c r="WUR18" s="52"/>
      <c r="WUS18" s="52"/>
      <c r="WUT18" s="52"/>
      <c r="WUU18" s="52"/>
      <c r="WUV18" s="52"/>
      <c r="WUW18" s="52"/>
      <c r="WUX18" s="52"/>
      <c r="WUY18" s="52"/>
      <c r="WUZ18" s="52"/>
      <c r="WVA18" s="52"/>
      <c r="WVB18" s="52"/>
      <c r="WVC18" s="52"/>
      <c r="WVD18" s="52"/>
      <c r="WVE18" s="52"/>
      <c r="WVF18" s="52"/>
      <c r="WVG18" s="52"/>
      <c r="WVH18" s="52"/>
      <c r="WVI18" s="52"/>
      <c r="WVJ18" s="52"/>
      <c r="WVK18" s="52"/>
      <c r="WVL18" s="52"/>
      <c r="WVM18" s="52"/>
      <c r="WVN18" s="52"/>
      <c r="WVO18" s="52"/>
      <c r="WVP18" s="52"/>
      <c r="WVQ18" s="52"/>
      <c r="WVR18" s="52"/>
      <c r="WVS18" s="52"/>
      <c r="WVT18" s="52"/>
      <c r="WVU18" s="52"/>
      <c r="WVV18" s="52"/>
      <c r="WVW18" s="52"/>
      <c r="WVX18" s="52"/>
      <c r="WVY18" s="52"/>
      <c r="WVZ18" s="52"/>
      <c r="WWA18" s="52"/>
      <c r="WWB18" s="52"/>
      <c r="WWC18" s="52"/>
      <c r="WWD18" s="52"/>
      <c r="WWE18" s="52"/>
      <c r="WWF18" s="52"/>
      <c r="WWG18" s="52"/>
      <c r="WWH18" s="52"/>
      <c r="WWI18" s="52"/>
      <c r="WWJ18" s="52"/>
      <c r="WWK18" s="52"/>
      <c r="WWL18" s="52"/>
      <c r="WWM18" s="52"/>
      <c r="WWN18" s="52"/>
      <c r="WWO18" s="52"/>
      <c r="WWP18" s="52"/>
      <c r="WWQ18" s="52"/>
      <c r="WWR18" s="52"/>
      <c r="WWS18" s="52"/>
      <c r="WWT18" s="52"/>
      <c r="WWU18" s="52"/>
      <c r="WWV18" s="52"/>
      <c r="WWW18" s="52"/>
      <c r="WWX18" s="52"/>
      <c r="WWY18" s="52"/>
      <c r="WWZ18" s="52"/>
      <c r="WXA18" s="52"/>
      <c r="WXB18" s="52"/>
      <c r="WXC18" s="52"/>
      <c r="WXD18" s="52"/>
      <c r="WXE18" s="52"/>
      <c r="WXF18" s="52"/>
      <c r="WXG18" s="52"/>
      <c r="WXH18" s="52"/>
      <c r="WXI18" s="52"/>
      <c r="WXJ18" s="52"/>
      <c r="WXK18" s="52"/>
      <c r="WXL18" s="52"/>
      <c r="WXM18" s="52"/>
      <c r="WXN18" s="52"/>
      <c r="WXO18" s="52"/>
      <c r="WXP18" s="52"/>
      <c r="WXQ18" s="52"/>
      <c r="WXR18" s="52"/>
      <c r="WXS18" s="52"/>
      <c r="WXT18" s="52"/>
      <c r="WXU18" s="52"/>
      <c r="WXV18" s="52"/>
      <c r="WXW18" s="52"/>
      <c r="WXX18" s="52"/>
      <c r="WXY18" s="52"/>
      <c r="WXZ18" s="52"/>
      <c r="WYA18" s="52"/>
      <c r="WYB18" s="52"/>
      <c r="WYC18" s="52"/>
      <c r="WYD18" s="52"/>
      <c r="WYE18" s="52"/>
      <c r="WYF18" s="52"/>
      <c r="WYG18" s="52"/>
      <c r="WYH18" s="52"/>
      <c r="WYI18" s="52"/>
      <c r="WYJ18" s="52"/>
      <c r="WYK18" s="52"/>
      <c r="WYL18" s="52"/>
      <c r="WYM18" s="52"/>
      <c r="WYN18" s="52"/>
      <c r="WYO18" s="52"/>
      <c r="WYP18" s="52"/>
      <c r="WYQ18" s="52"/>
      <c r="WYR18" s="52"/>
      <c r="WYS18" s="52"/>
      <c r="WYT18" s="52"/>
      <c r="WYU18" s="52"/>
      <c r="WYV18" s="52"/>
      <c r="WYW18" s="52"/>
      <c r="WYX18" s="52"/>
      <c r="WYY18" s="52"/>
      <c r="WYZ18" s="52"/>
      <c r="WZA18" s="52"/>
      <c r="WZB18" s="52"/>
      <c r="WZC18" s="52"/>
      <c r="WZD18" s="52"/>
      <c r="WZE18" s="52"/>
      <c r="WZF18" s="52"/>
      <c r="WZG18" s="52"/>
      <c r="WZH18" s="52"/>
      <c r="WZI18" s="52"/>
      <c r="WZJ18" s="52"/>
      <c r="WZK18" s="52"/>
      <c r="WZL18" s="52"/>
      <c r="WZM18" s="52"/>
      <c r="WZN18" s="52"/>
      <c r="WZO18" s="52"/>
      <c r="WZP18" s="52"/>
      <c r="WZQ18" s="52"/>
      <c r="WZR18" s="52"/>
      <c r="WZS18" s="52"/>
      <c r="WZT18" s="52"/>
      <c r="WZU18" s="52"/>
      <c r="WZV18" s="52"/>
      <c r="WZW18" s="52"/>
      <c r="WZX18" s="52"/>
      <c r="WZY18" s="52"/>
      <c r="WZZ18" s="52"/>
      <c r="XAA18" s="52"/>
      <c r="XAB18" s="52"/>
      <c r="XAC18" s="52"/>
      <c r="XAD18" s="52"/>
      <c r="XAE18" s="52"/>
      <c r="XAF18" s="52"/>
      <c r="XAG18" s="52"/>
      <c r="XAH18" s="52"/>
      <c r="XAI18" s="52"/>
      <c r="XAJ18" s="52"/>
      <c r="XAK18" s="52"/>
      <c r="XAL18" s="52"/>
      <c r="XAM18" s="52"/>
      <c r="XAN18" s="52"/>
      <c r="XAO18" s="52"/>
      <c r="XAP18" s="52"/>
      <c r="XAQ18" s="52"/>
      <c r="XAR18" s="52"/>
      <c r="XAS18" s="52"/>
      <c r="XAT18" s="52"/>
      <c r="XAU18" s="52"/>
      <c r="XAV18" s="52"/>
      <c r="XAW18" s="52"/>
      <c r="XAX18" s="52"/>
      <c r="XAY18" s="52"/>
      <c r="XAZ18" s="52"/>
      <c r="XBA18" s="52"/>
      <c r="XBB18" s="52"/>
      <c r="XBC18" s="52"/>
      <c r="XBD18" s="52"/>
      <c r="XBE18" s="52"/>
      <c r="XBF18" s="52"/>
      <c r="XBG18" s="52"/>
      <c r="XBH18" s="52"/>
      <c r="XBI18" s="52"/>
      <c r="XBJ18" s="52"/>
      <c r="XBK18" s="52"/>
      <c r="XBL18" s="52"/>
      <c r="XBM18" s="52"/>
      <c r="XBN18" s="52"/>
      <c r="XBO18" s="52"/>
      <c r="XBP18" s="52"/>
      <c r="XBQ18" s="52"/>
      <c r="XBR18" s="52"/>
    </row>
    <row r="19" spans="1:16294" s="92" customFormat="1" ht="15" thickBot="1" x14ac:dyDescent="0.4">
      <c r="A19" s="9">
        <v>17</v>
      </c>
      <c r="B19" s="6" t="s">
        <v>33</v>
      </c>
      <c r="C19" s="32">
        <f t="shared" ref="C19:C20" si="5">SUM(D19:K19)</f>
        <v>1727</v>
      </c>
      <c r="D19" s="101">
        <v>670</v>
      </c>
      <c r="E19" s="101">
        <v>166</v>
      </c>
      <c r="F19" s="101"/>
      <c r="G19" s="101">
        <v>548</v>
      </c>
      <c r="H19" s="101">
        <v>271</v>
      </c>
      <c r="I19" s="101">
        <v>44</v>
      </c>
      <c r="J19" s="101">
        <v>28</v>
      </c>
      <c r="K19" s="101"/>
    </row>
    <row r="20" spans="1:16294" s="92" customFormat="1" ht="26.5" thickBot="1" x14ac:dyDescent="0.4">
      <c r="A20" s="3">
        <v>18</v>
      </c>
      <c r="B20" s="8" t="s">
        <v>11</v>
      </c>
      <c r="C20" s="32">
        <f t="shared" si="5"/>
        <v>1218</v>
      </c>
      <c r="D20" s="101">
        <v>701</v>
      </c>
      <c r="E20" s="101">
        <v>195</v>
      </c>
      <c r="F20" s="101">
        <v>59</v>
      </c>
      <c r="G20" s="101">
        <v>207</v>
      </c>
      <c r="H20" s="101">
        <v>56</v>
      </c>
      <c r="I20" s="101"/>
      <c r="J20" s="101"/>
      <c r="K20" s="101"/>
    </row>
    <row r="21" spans="1:16294" s="92" customFormat="1" ht="15" thickBot="1" x14ac:dyDescent="0.4">
      <c r="A21" s="9">
        <v>19</v>
      </c>
      <c r="B21" s="6" t="s">
        <v>9</v>
      </c>
      <c r="C21" s="32">
        <f t="shared" si="1"/>
        <v>1150</v>
      </c>
      <c r="D21" s="101">
        <v>210</v>
      </c>
      <c r="E21" s="101">
        <v>135</v>
      </c>
      <c r="F21" s="101"/>
      <c r="G21" s="101"/>
      <c r="H21" s="101"/>
      <c r="I21" s="101">
        <v>275</v>
      </c>
      <c r="J21" s="101">
        <v>82</v>
      </c>
      <c r="K21" s="101">
        <v>448</v>
      </c>
    </row>
    <row r="22" spans="1:16294" s="92" customFormat="1" ht="15" thickBot="1" x14ac:dyDescent="0.4">
      <c r="A22" s="9">
        <v>20</v>
      </c>
      <c r="B22" s="6" t="s">
        <v>129</v>
      </c>
      <c r="C22" s="32">
        <f t="shared" ref="C22:C23" si="6">SUM(D22:K22)</f>
        <v>1092</v>
      </c>
      <c r="D22" s="101">
        <v>240</v>
      </c>
      <c r="E22" s="101">
        <v>81</v>
      </c>
      <c r="F22" s="101">
        <v>7</v>
      </c>
      <c r="G22" s="101">
        <v>50</v>
      </c>
      <c r="H22" s="101">
        <v>337</v>
      </c>
      <c r="I22" s="101">
        <v>299</v>
      </c>
      <c r="J22" s="101">
        <v>78</v>
      </c>
      <c r="K22" s="101"/>
    </row>
    <row r="23" spans="1:16294" s="92" customFormat="1" ht="15" thickBot="1" x14ac:dyDescent="0.4">
      <c r="A23" s="9">
        <v>21</v>
      </c>
      <c r="B23" s="6" t="s">
        <v>15</v>
      </c>
      <c r="C23" s="32">
        <f t="shared" si="6"/>
        <v>794</v>
      </c>
      <c r="D23" s="101"/>
      <c r="E23" s="101"/>
      <c r="F23" s="101"/>
      <c r="G23" s="101"/>
      <c r="H23" s="101"/>
      <c r="I23" s="101">
        <v>794</v>
      </c>
      <c r="J23" s="101"/>
      <c r="K23" s="101"/>
    </row>
    <row r="24" spans="1:16294" s="92" customFormat="1" ht="15" thickBot="1" x14ac:dyDescent="0.4">
      <c r="A24" s="9">
        <v>22</v>
      </c>
      <c r="B24" s="6" t="s">
        <v>105</v>
      </c>
      <c r="C24" s="32">
        <f t="shared" si="1"/>
        <v>890</v>
      </c>
      <c r="D24" s="101"/>
      <c r="E24" s="101"/>
      <c r="F24" s="101"/>
      <c r="G24" s="101">
        <v>890</v>
      </c>
      <c r="H24" s="101"/>
      <c r="I24" s="101"/>
      <c r="J24" s="101"/>
      <c r="K24" s="101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  <c r="WP24" s="52"/>
      <c r="WQ24" s="52"/>
      <c r="WR24" s="52"/>
      <c r="WS24" s="52"/>
      <c r="WT24" s="52"/>
      <c r="WU24" s="52"/>
      <c r="WV24" s="52"/>
      <c r="WW24" s="52"/>
      <c r="WX24" s="52"/>
      <c r="WY24" s="52"/>
      <c r="WZ24" s="52"/>
      <c r="XA24" s="52"/>
      <c r="XB24" s="52"/>
      <c r="XC24" s="52"/>
      <c r="XD24" s="52"/>
      <c r="XE24" s="52"/>
      <c r="XF24" s="52"/>
      <c r="XG24" s="52"/>
      <c r="XH24" s="52"/>
      <c r="XI24" s="52"/>
      <c r="XJ24" s="52"/>
      <c r="XK24" s="52"/>
      <c r="XL24" s="52"/>
      <c r="XM24" s="52"/>
      <c r="XN24" s="52"/>
      <c r="XO24" s="52"/>
      <c r="XP24" s="52"/>
      <c r="XQ24" s="52"/>
      <c r="XR24" s="52"/>
      <c r="XS24" s="52"/>
      <c r="XT24" s="52"/>
      <c r="XU24" s="52"/>
      <c r="XV24" s="52"/>
      <c r="XW24" s="52"/>
      <c r="XX24" s="52"/>
      <c r="XY24" s="52"/>
      <c r="XZ24" s="52"/>
      <c r="YA24" s="52"/>
      <c r="YB24" s="52"/>
      <c r="YC24" s="52"/>
      <c r="YD24" s="52"/>
      <c r="YE24" s="52"/>
      <c r="YF24" s="52"/>
      <c r="YG24" s="52"/>
      <c r="YH24" s="52"/>
      <c r="YI24" s="52"/>
      <c r="YJ24" s="52"/>
      <c r="YK24" s="52"/>
      <c r="YL24" s="52"/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52"/>
      <c r="ZD24" s="52"/>
      <c r="ZE24" s="52"/>
      <c r="ZF24" s="52"/>
      <c r="ZG24" s="52"/>
      <c r="ZH24" s="52"/>
      <c r="ZI24" s="52"/>
      <c r="ZJ24" s="52"/>
      <c r="ZK24" s="52"/>
      <c r="ZL24" s="52"/>
      <c r="ZM24" s="52"/>
      <c r="ZN24" s="52"/>
      <c r="ZO24" s="52"/>
      <c r="ZP24" s="52"/>
      <c r="ZQ24" s="52"/>
      <c r="ZR24" s="52"/>
      <c r="ZS24" s="52"/>
      <c r="ZT24" s="52"/>
      <c r="ZU24" s="52"/>
      <c r="ZV24" s="52"/>
      <c r="ZW24" s="52"/>
      <c r="ZX24" s="52"/>
      <c r="ZY24" s="52"/>
      <c r="ZZ24" s="52"/>
      <c r="AAA24" s="52"/>
      <c r="AAB24" s="52"/>
      <c r="AAC24" s="52"/>
      <c r="AAD24" s="52"/>
      <c r="AAE24" s="52"/>
      <c r="AAF24" s="52"/>
      <c r="AAG24" s="52"/>
      <c r="AAH24" s="52"/>
      <c r="AAI24" s="52"/>
      <c r="AAJ24" s="52"/>
      <c r="AAK24" s="52"/>
      <c r="ADP24" s="52"/>
      <c r="ADQ24" s="52"/>
      <c r="ADR24" s="52"/>
      <c r="ADS24" s="52"/>
      <c r="ADT24" s="52"/>
      <c r="ADU24" s="52"/>
      <c r="ADV24" s="52"/>
      <c r="ADW24" s="52"/>
      <c r="ADX24" s="52"/>
      <c r="ADY24" s="52"/>
      <c r="ADZ24" s="52"/>
      <c r="AEA24" s="52"/>
      <c r="AEB24" s="52"/>
      <c r="AEC24" s="52"/>
      <c r="AED24" s="52"/>
      <c r="AEE24" s="52"/>
      <c r="AEF24" s="52"/>
      <c r="AEG24" s="52"/>
      <c r="AEH24" s="52"/>
      <c r="AEI24" s="52"/>
      <c r="AEJ24" s="52"/>
      <c r="AEK24" s="52"/>
      <c r="AEL24" s="52"/>
      <c r="AEM24" s="52"/>
      <c r="AEN24" s="52"/>
      <c r="AEO24" s="52"/>
      <c r="AEP24" s="52"/>
      <c r="AEQ24" s="52"/>
      <c r="AER24" s="52"/>
      <c r="AES24" s="52"/>
      <c r="AET24" s="52"/>
      <c r="AEU24" s="52"/>
      <c r="AEV24" s="52"/>
      <c r="AEW24" s="52"/>
      <c r="AEX24" s="52"/>
      <c r="AEY24" s="52"/>
      <c r="AEZ24" s="52"/>
      <c r="AFA24" s="52"/>
      <c r="AFB24" s="52"/>
      <c r="AFC24" s="52"/>
      <c r="AFD24" s="52"/>
      <c r="AFE24" s="52"/>
      <c r="AFF24" s="52"/>
      <c r="AFG24" s="52"/>
      <c r="AFH24" s="52"/>
      <c r="AFI24" s="52"/>
      <c r="AFJ24" s="52"/>
      <c r="AFK24" s="52"/>
      <c r="AFL24" s="52"/>
      <c r="AFM24" s="52"/>
      <c r="AFN24" s="52"/>
      <c r="AFO24" s="52"/>
      <c r="AFP24" s="52"/>
      <c r="AFQ24" s="52"/>
      <c r="AFR24" s="52"/>
      <c r="AFS24" s="52"/>
      <c r="AFT24" s="52"/>
      <c r="AFU24" s="52"/>
      <c r="AFV24" s="52"/>
      <c r="AFW24" s="52"/>
      <c r="AFX24" s="52"/>
      <c r="AFY24" s="52"/>
      <c r="AFZ24" s="52"/>
      <c r="AGA24" s="52"/>
      <c r="AGB24" s="52"/>
      <c r="AGC24" s="52"/>
      <c r="AGD24" s="52"/>
      <c r="AGE24" s="52"/>
      <c r="AGF24" s="52"/>
      <c r="AGG24" s="52"/>
      <c r="AGH24" s="52"/>
      <c r="AGI24" s="52"/>
      <c r="AGJ24" s="52"/>
      <c r="AGK24" s="52"/>
      <c r="AGL24" s="52"/>
      <c r="AGM24" s="52"/>
      <c r="AGN24" s="52"/>
      <c r="AGO24" s="52"/>
      <c r="AGP24" s="52"/>
      <c r="AGQ24" s="52"/>
      <c r="AGR24" s="52"/>
      <c r="AGS24" s="52"/>
      <c r="AGT24" s="52"/>
      <c r="AGU24" s="52"/>
      <c r="AGV24" s="52"/>
      <c r="AGW24" s="52"/>
      <c r="AGX24" s="52"/>
      <c r="AGY24" s="52"/>
      <c r="AGZ24" s="52"/>
      <c r="AHA24" s="52"/>
      <c r="AHB24" s="52"/>
      <c r="AHC24" s="52"/>
      <c r="AHD24" s="52"/>
      <c r="AHE24" s="52"/>
      <c r="AHF24" s="52"/>
      <c r="AHG24" s="52"/>
      <c r="AHH24" s="52"/>
      <c r="AHI24" s="52"/>
      <c r="AHJ24" s="52"/>
      <c r="AHK24" s="52"/>
      <c r="AHL24" s="52"/>
      <c r="AHM24" s="52"/>
      <c r="AHN24" s="52"/>
      <c r="AHO24" s="52"/>
      <c r="AHP24" s="52"/>
      <c r="AHQ24" s="52"/>
      <c r="AHR24" s="52"/>
      <c r="AHS24" s="52"/>
      <c r="AHT24" s="52"/>
      <c r="AHU24" s="52"/>
      <c r="AHV24" s="52"/>
      <c r="AHW24" s="52"/>
      <c r="AHX24" s="52"/>
      <c r="AHY24" s="52"/>
      <c r="AHZ24" s="52"/>
      <c r="AIA24" s="52"/>
      <c r="AIB24" s="52"/>
      <c r="AIC24" s="52"/>
      <c r="AID24" s="52"/>
      <c r="AIE24" s="52"/>
      <c r="AIF24" s="52"/>
      <c r="AIG24" s="52"/>
      <c r="AIH24" s="52"/>
      <c r="AII24" s="52"/>
      <c r="AIJ24" s="52"/>
      <c r="AIK24" s="52"/>
      <c r="AIL24" s="52"/>
      <c r="AIM24" s="52"/>
      <c r="AIN24" s="52"/>
      <c r="AIO24" s="52"/>
      <c r="AIP24" s="52"/>
      <c r="AIQ24" s="52"/>
      <c r="AIR24" s="52"/>
      <c r="AIS24" s="52"/>
      <c r="AIT24" s="52"/>
      <c r="AIU24" s="52"/>
      <c r="AIV24" s="52"/>
      <c r="AIW24" s="52"/>
      <c r="AIX24" s="52"/>
      <c r="AIY24" s="52"/>
      <c r="AIZ24" s="52"/>
      <c r="AJA24" s="52"/>
      <c r="AJB24" s="52"/>
      <c r="AJC24" s="52"/>
      <c r="AJD24" s="52"/>
      <c r="AJE24" s="52"/>
      <c r="AJF24" s="52"/>
      <c r="AJG24" s="52"/>
      <c r="AJH24" s="52"/>
      <c r="AJI24" s="52"/>
      <c r="AJJ24" s="52"/>
      <c r="AJK24" s="52"/>
      <c r="AJL24" s="52"/>
      <c r="AJM24" s="52"/>
      <c r="AJN24" s="52"/>
      <c r="AJO24" s="52"/>
      <c r="AJP24" s="52"/>
      <c r="AJQ24" s="52"/>
      <c r="AJR24" s="52"/>
      <c r="AJS24" s="52"/>
      <c r="AJT24" s="52"/>
      <c r="AJU24" s="52"/>
      <c r="AJV24" s="52"/>
      <c r="AJW24" s="52"/>
      <c r="AJX24" s="52"/>
      <c r="AJY24" s="52"/>
      <c r="AJZ24" s="52"/>
      <c r="AKA24" s="52"/>
      <c r="AKB24" s="52"/>
      <c r="AKC24" s="52"/>
      <c r="AKD24" s="52"/>
      <c r="AKE24" s="52"/>
      <c r="AKF24" s="52"/>
      <c r="AKG24" s="52"/>
      <c r="AKH24" s="52"/>
      <c r="AKI24" s="52"/>
      <c r="AKJ24" s="52"/>
      <c r="AKK24" s="52"/>
      <c r="AKL24" s="52"/>
      <c r="AKM24" s="52"/>
      <c r="AKN24" s="52"/>
      <c r="AKO24" s="52"/>
      <c r="AKP24" s="52"/>
      <c r="AKQ24" s="52"/>
      <c r="AKR24" s="52"/>
      <c r="AKS24" s="52"/>
      <c r="AKT24" s="52"/>
      <c r="AKU24" s="52"/>
      <c r="AKV24" s="52"/>
      <c r="AKW24" s="52"/>
      <c r="AKX24" s="52"/>
      <c r="AKY24" s="52"/>
      <c r="AKZ24" s="52"/>
      <c r="ALA24" s="52"/>
      <c r="ALB24" s="52"/>
      <c r="ALC24" s="52"/>
      <c r="ALD24" s="52"/>
      <c r="ALE24" s="52"/>
      <c r="ALF24" s="52"/>
      <c r="ALG24" s="52"/>
      <c r="ALH24" s="52"/>
      <c r="ALI24" s="52"/>
      <c r="ALJ24" s="52"/>
      <c r="ALK24" s="52"/>
      <c r="ALL24" s="52"/>
      <c r="ALM24" s="52"/>
      <c r="ALN24" s="52"/>
      <c r="ALO24" s="52"/>
      <c r="ALP24" s="52"/>
      <c r="ALQ24" s="52"/>
      <c r="ALR24" s="52"/>
      <c r="ALS24" s="52"/>
      <c r="ALT24" s="52"/>
      <c r="ALU24" s="52"/>
      <c r="ALV24" s="52"/>
      <c r="ALW24" s="52"/>
      <c r="ALX24" s="52"/>
      <c r="ALY24" s="52"/>
      <c r="ALZ24" s="52"/>
      <c r="AMA24" s="52"/>
      <c r="AMB24" s="52"/>
      <c r="AMC24" s="52"/>
      <c r="AMD24" s="52"/>
      <c r="AME24" s="52"/>
      <c r="AMF24" s="52"/>
      <c r="AMG24" s="52"/>
      <c r="AMH24" s="52"/>
      <c r="AMI24" s="52"/>
      <c r="AMJ24" s="52"/>
      <c r="AMK24" s="52"/>
      <c r="AML24" s="52"/>
      <c r="AMM24" s="52"/>
      <c r="AMN24" s="52"/>
      <c r="AMO24" s="52"/>
      <c r="AMP24" s="52"/>
      <c r="AMQ24" s="52"/>
      <c r="AMR24" s="52"/>
      <c r="AMS24" s="52"/>
      <c r="AMT24" s="52"/>
      <c r="AMU24" s="52"/>
      <c r="AMV24" s="52"/>
      <c r="AMW24" s="52"/>
      <c r="AMX24" s="52"/>
      <c r="AMY24" s="52"/>
      <c r="AMZ24" s="52"/>
      <c r="ANA24" s="52"/>
      <c r="ANB24" s="52"/>
      <c r="ANC24" s="52"/>
      <c r="AND24" s="52"/>
      <c r="ANE24" s="52"/>
      <c r="ANF24" s="52"/>
      <c r="ANG24" s="52"/>
      <c r="ANH24" s="52"/>
      <c r="ANI24" s="52"/>
      <c r="ANJ24" s="52"/>
      <c r="ANK24" s="52"/>
      <c r="ANL24" s="52"/>
      <c r="ANM24" s="52"/>
      <c r="ANN24" s="52"/>
      <c r="ANO24" s="52"/>
      <c r="ANP24" s="52"/>
      <c r="ANQ24" s="52"/>
      <c r="ANR24" s="52"/>
      <c r="ANS24" s="52"/>
      <c r="ANT24" s="52"/>
      <c r="ANU24" s="52"/>
      <c r="ANV24" s="52"/>
      <c r="ANW24" s="52"/>
      <c r="ANX24" s="52"/>
      <c r="ANY24" s="52"/>
      <c r="ANZ24" s="52"/>
      <c r="AOA24" s="52"/>
      <c r="AOB24" s="52"/>
      <c r="AOC24" s="52"/>
      <c r="AOD24" s="52"/>
      <c r="AOE24" s="52"/>
      <c r="AOF24" s="52"/>
      <c r="AOG24" s="52"/>
      <c r="AOH24" s="52"/>
      <c r="AOI24" s="52"/>
      <c r="AOJ24" s="52"/>
      <c r="AOK24" s="52"/>
      <c r="AOL24" s="52"/>
      <c r="AOM24" s="52"/>
      <c r="AON24" s="52"/>
      <c r="AOO24" s="52"/>
      <c r="AOP24" s="52"/>
      <c r="AOQ24" s="52"/>
      <c r="AOR24" s="52"/>
      <c r="AOS24" s="52"/>
      <c r="AOT24" s="52"/>
      <c r="AOU24" s="52"/>
      <c r="AOV24" s="52"/>
      <c r="AOW24" s="52"/>
      <c r="AOX24" s="52"/>
      <c r="AOY24" s="52"/>
      <c r="AOZ24" s="52"/>
      <c r="APA24" s="52"/>
      <c r="APB24" s="52"/>
      <c r="APC24" s="52"/>
      <c r="APD24" s="52"/>
      <c r="APE24" s="52"/>
      <c r="APF24" s="52"/>
      <c r="APG24" s="52"/>
      <c r="APH24" s="52"/>
      <c r="API24" s="52"/>
      <c r="APJ24" s="52"/>
      <c r="APK24" s="52"/>
      <c r="APL24" s="52"/>
      <c r="APM24" s="52"/>
      <c r="APN24" s="52"/>
      <c r="APO24" s="52"/>
      <c r="APP24" s="52"/>
      <c r="APQ24" s="52"/>
      <c r="APR24" s="52"/>
      <c r="APS24" s="52"/>
      <c r="APT24" s="52"/>
      <c r="APU24" s="52"/>
      <c r="APV24" s="52"/>
      <c r="APW24" s="52"/>
      <c r="APX24" s="52"/>
      <c r="APY24" s="52"/>
      <c r="APZ24" s="52"/>
      <c r="AQA24" s="52"/>
      <c r="AQB24" s="52"/>
      <c r="AQC24" s="52"/>
      <c r="AQD24" s="52"/>
      <c r="AQE24" s="52"/>
      <c r="AQF24" s="52"/>
      <c r="AQG24" s="52"/>
      <c r="AQH24" s="52"/>
      <c r="AQI24" s="52"/>
      <c r="AQJ24" s="52"/>
      <c r="AQK24" s="52"/>
      <c r="AQL24" s="52"/>
      <c r="AQM24" s="52"/>
      <c r="AQN24" s="52"/>
      <c r="AQO24" s="52"/>
      <c r="AQP24" s="52"/>
      <c r="AQQ24" s="52"/>
      <c r="AQR24" s="52"/>
      <c r="AQS24" s="52"/>
      <c r="AQT24" s="52"/>
      <c r="AQU24" s="52"/>
      <c r="AQV24" s="52"/>
      <c r="AQW24" s="52"/>
      <c r="AQX24" s="52"/>
      <c r="AQY24" s="52"/>
      <c r="AQZ24" s="52"/>
      <c r="ARA24" s="52"/>
      <c r="ARB24" s="52"/>
      <c r="ARC24" s="52"/>
      <c r="ARD24" s="52"/>
      <c r="ARE24" s="52"/>
      <c r="ARF24" s="52"/>
      <c r="ARG24" s="52"/>
      <c r="ARH24" s="52"/>
      <c r="ARI24" s="52"/>
      <c r="ARJ24" s="52"/>
      <c r="ARK24" s="52"/>
      <c r="ARL24" s="52"/>
      <c r="ARM24" s="52"/>
      <c r="ARN24" s="52"/>
      <c r="ARO24" s="52"/>
      <c r="ARP24" s="52"/>
      <c r="ARQ24" s="52"/>
      <c r="ARR24" s="52"/>
      <c r="ARS24" s="52"/>
      <c r="ART24" s="52"/>
      <c r="ARU24" s="52"/>
      <c r="ARV24" s="52"/>
      <c r="ARW24" s="52"/>
      <c r="ARX24" s="52"/>
      <c r="ARY24" s="52"/>
      <c r="ARZ24" s="52"/>
      <c r="ASA24" s="52"/>
      <c r="ASB24" s="52"/>
      <c r="ASC24" s="52"/>
      <c r="ASD24" s="52"/>
      <c r="ASE24" s="52"/>
      <c r="ASF24" s="52"/>
      <c r="ASG24" s="52"/>
      <c r="ASH24" s="52"/>
      <c r="ASI24" s="52"/>
      <c r="ASJ24" s="52"/>
      <c r="ASK24" s="52"/>
      <c r="ASL24" s="52"/>
      <c r="ASM24" s="52"/>
      <c r="ASN24" s="52"/>
      <c r="ASO24" s="52"/>
      <c r="ASP24" s="52"/>
      <c r="ASQ24" s="52"/>
      <c r="ASR24" s="52"/>
      <c r="ASS24" s="52"/>
      <c r="AST24" s="52"/>
      <c r="ASU24" s="52"/>
      <c r="ASV24" s="52"/>
      <c r="ASW24" s="52"/>
      <c r="ASX24" s="52"/>
      <c r="ASY24" s="52"/>
      <c r="ASZ24" s="52"/>
      <c r="ATA24" s="52"/>
      <c r="ATB24" s="52"/>
      <c r="ATC24" s="52"/>
      <c r="ATD24" s="52"/>
      <c r="ATE24" s="52"/>
      <c r="ATF24" s="52"/>
      <c r="ATG24" s="52"/>
      <c r="ATH24" s="52"/>
      <c r="ATI24" s="52"/>
      <c r="ATJ24" s="52"/>
      <c r="ATK24" s="52"/>
      <c r="ATL24" s="52"/>
      <c r="ATM24" s="52"/>
      <c r="ATN24" s="52"/>
      <c r="ATO24" s="52"/>
      <c r="ATP24" s="52"/>
      <c r="ATQ24" s="52"/>
      <c r="ATR24" s="52"/>
      <c r="ATS24" s="52"/>
      <c r="ATT24" s="52"/>
      <c r="ATU24" s="52"/>
      <c r="ATV24" s="52"/>
      <c r="ATW24" s="52"/>
      <c r="ATX24" s="52"/>
      <c r="ATY24" s="52"/>
      <c r="ATZ24" s="52"/>
      <c r="AUA24" s="52"/>
      <c r="AUB24" s="52"/>
      <c r="AUC24" s="52"/>
      <c r="AUD24" s="52"/>
      <c r="AUE24" s="52"/>
      <c r="AUF24" s="52"/>
      <c r="AUG24" s="52"/>
      <c r="AUH24" s="52"/>
      <c r="AUI24" s="52"/>
      <c r="AUJ24" s="52"/>
      <c r="AUK24" s="52"/>
      <c r="AUL24" s="52"/>
      <c r="AUM24" s="52"/>
      <c r="AUN24" s="52"/>
      <c r="AUO24" s="52"/>
      <c r="AUP24" s="52"/>
      <c r="AUQ24" s="52"/>
      <c r="AUR24" s="52"/>
      <c r="AUS24" s="52"/>
      <c r="AUT24" s="52"/>
      <c r="AUU24" s="52"/>
      <c r="AUV24" s="52"/>
      <c r="AUW24" s="52"/>
      <c r="AUX24" s="52"/>
      <c r="AUY24" s="52"/>
      <c r="AUZ24" s="52"/>
      <c r="AVA24" s="52"/>
      <c r="AVB24" s="52"/>
      <c r="AVC24" s="52"/>
      <c r="AVD24" s="52"/>
      <c r="AVE24" s="52"/>
      <c r="AVF24" s="52"/>
      <c r="AVG24" s="52"/>
      <c r="AVH24" s="52"/>
      <c r="AVI24" s="52"/>
      <c r="AVJ24" s="52"/>
      <c r="AVK24" s="52"/>
      <c r="AVL24" s="52"/>
      <c r="AVM24" s="52"/>
      <c r="AVN24" s="52"/>
      <c r="AVO24" s="52"/>
      <c r="AVP24" s="52"/>
      <c r="AVQ24" s="52"/>
      <c r="AVR24" s="52"/>
      <c r="AVS24" s="52"/>
      <c r="AVT24" s="52"/>
      <c r="AVU24" s="52"/>
      <c r="AVV24" s="52"/>
      <c r="AVW24" s="52"/>
      <c r="AVX24" s="52"/>
      <c r="AVY24" s="52"/>
      <c r="AVZ24" s="52"/>
      <c r="AWA24" s="52"/>
      <c r="AWB24" s="52"/>
      <c r="AWC24" s="52"/>
      <c r="AWD24" s="52"/>
      <c r="AWE24" s="52"/>
      <c r="AWF24" s="52"/>
      <c r="AWG24" s="52"/>
      <c r="AWH24" s="52"/>
      <c r="AWI24" s="52"/>
      <c r="AWJ24" s="52"/>
      <c r="AWK24" s="52"/>
      <c r="AWL24" s="52"/>
      <c r="AWM24" s="52"/>
      <c r="AWN24" s="52"/>
      <c r="AWO24" s="52"/>
      <c r="AWP24" s="52"/>
      <c r="AWQ24" s="52"/>
      <c r="AWR24" s="52"/>
      <c r="AWS24" s="52"/>
      <c r="AWT24" s="52"/>
      <c r="AWU24" s="52"/>
      <c r="AWV24" s="52"/>
      <c r="AWW24" s="52"/>
      <c r="AWX24" s="52"/>
      <c r="AWY24" s="52"/>
      <c r="AWZ24" s="52"/>
      <c r="AXA24" s="52"/>
      <c r="AXB24" s="52"/>
      <c r="AXC24" s="52"/>
      <c r="AXD24" s="52"/>
      <c r="AXE24" s="52"/>
      <c r="AXF24" s="52"/>
      <c r="AXG24" s="52"/>
      <c r="AXH24" s="52"/>
      <c r="AXI24" s="52"/>
      <c r="AXJ24" s="52"/>
      <c r="AXK24" s="52"/>
      <c r="AXL24" s="52"/>
      <c r="AXM24" s="52"/>
      <c r="AXN24" s="52"/>
      <c r="AXO24" s="52"/>
      <c r="AXP24" s="52"/>
      <c r="AXQ24" s="52"/>
      <c r="AXR24" s="52"/>
      <c r="AXS24" s="52"/>
      <c r="AXT24" s="52"/>
      <c r="AXU24" s="52"/>
      <c r="AXV24" s="52"/>
      <c r="AXW24" s="52"/>
      <c r="AXX24" s="52"/>
      <c r="AXY24" s="52"/>
      <c r="AXZ24" s="52"/>
      <c r="AYA24" s="52"/>
      <c r="AYB24" s="52"/>
      <c r="AYC24" s="52"/>
      <c r="AYD24" s="52"/>
      <c r="AYE24" s="52"/>
      <c r="AYF24" s="52"/>
      <c r="AYG24" s="52"/>
      <c r="AYH24" s="52"/>
      <c r="AYI24" s="52"/>
      <c r="AYJ24" s="52"/>
      <c r="AYK24" s="52"/>
      <c r="AYL24" s="52"/>
      <c r="AYM24" s="52"/>
      <c r="AYN24" s="52"/>
      <c r="AYO24" s="52"/>
      <c r="AYP24" s="52"/>
      <c r="AYQ24" s="52"/>
      <c r="AYR24" s="52"/>
      <c r="AYS24" s="52"/>
      <c r="AYT24" s="52"/>
      <c r="AYU24" s="52"/>
      <c r="AYV24" s="52"/>
      <c r="AYW24" s="52"/>
      <c r="AYX24" s="52"/>
      <c r="AYY24" s="52"/>
      <c r="AYZ24" s="52"/>
      <c r="AZA24" s="52"/>
      <c r="AZB24" s="52"/>
      <c r="AZC24" s="52"/>
      <c r="AZD24" s="52"/>
      <c r="AZE24" s="52"/>
      <c r="AZF24" s="52"/>
      <c r="AZG24" s="52"/>
      <c r="AZH24" s="52"/>
      <c r="AZI24" s="52"/>
      <c r="AZJ24" s="52"/>
      <c r="AZK24" s="52"/>
      <c r="AZL24" s="52"/>
      <c r="AZM24" s="52"/>
      <c r="AZN24" s="52"/>
      <c r="AZO24" s="52"/>
      <c r="AZP24" s="52"/>
      <c r="AZQ24" s="52"/>
      <c r="AZR24" s="52"/>
      <c r="AZS24" s="52"/>
      <c r="AZT24" s="52"/>
      <c r="AZU24" s="52"/>
      <c r="AZV24" s="52"/>
      <c r="AZW24" s="52"/>
      <c r="AZX24" s="52"/>
      <c r="AZY24" s="52"/>
      <c r="AZZ24" s="52"/>
      <c r="BAA24" s="52"/>
      <c r="BAB24" s="52"/>
      <c r="BAC24" s="52"/>
      <c r="BAD24" s="52"/>
      <c r="BAE24" s="52"/>
      <c r="BAF24" s="52"/>
      <c r="BAG24" s="52"/>
      <c r="BAH24" s="52"/>
      <c r="BAI24" s="52"/>
      <c r="BAJ24" s="52"/>
      <c r="BAK24" s="52"/>
      <c r="BAL24" s="52"/>
      <c r="BAM24" s="52"/>
      <c r="BAN24" s="52"/>
      <c r="BAO24" s="52"/>
      <c r="BAP24" s="52"/>
      <c r="BAQ24" s="52"/>
      <c r="BAR24" s="52"/>
      <c r="BAS24" s="52"/>
      <c r="BAT24" s="52"/>
      <c r="BAU24" s="52"/>
      <c r="BAV24" s="52"/>
      <c r="BAW24" s="52"/>
      <c r="BAX24" s="52"/>
      <c r="BAY24" s="52"/>
      <c r="BAZ24" s="52"/>
      <c r="BBA24" s="52"/>
      <c r="BBB24" s="52"/>
      <c r="BBC24" s="52"/>
      <c r="BBD24" s="52"/>
      <c r="BBE24" s="52"/>
      <c r="BBF24" s="52"/>
      <c r="BBG24" s="52"/>
      <c r="BBH24" s="52"/>
      <c r="BBI24" s="52"/>
      <c r="BBJ24" s="52"/>
      <c r="BBK24" s="52"/>
      <c r="BBL24" s="52"/>
      <c r="BBM24" s="52"/>
      <c r="BBN24" s="52"/>
      <c r="BBO24" s="52"/>
      <c r="BBP24" s="52"/>
      <c r="BBQ24" s="52"/>
      <c r="BBR24" s="52"/>
      <c r="BBS24" s="52"/>
      <c r="BBT24" s="52"/>
      <c r="BBU24" s="52"/>
      <c r="BBV24" s="52"/>
      <c r="BBW24" s="52"/>
      <c r="BBX24" s="52"/>
      <c r="BBY24" s="52"/>
      <c r="BBZ24" s="52"/>
      <c r="BCA24" s="52"/>
      <c r="BCB24" s="52"/>
      <c r="BCC24" s="52"/>
      <c r="BCD24" s="52"/>
      <c r="BCE24" s="52"/>
      <c r="BCF24" s="52"/>
      <c r="BCG24" s="52"/>
      <c r="BCH24" s="52"/>
      <c r="BCI24" s="52"/>
      <c r="BCJ24" s="52"/>
      <c r="BCK24" s="52"/>
      <c r="BCL24" s="52"/>
      <c r="BCM24" s="52"/>
      <c r="BCN24" s="52"/>
      <c r="BCO24" s="52"/>
      <c r="BCP24" s="52"/>
      <c r="BCQ24" s="52"/>
      <c r="BCR24" s="52"/>
      <c r="BCS24" s="52"/>
      <c r="BCT24" s="52"/>
      <c r="BCU24" s="52"/>
      <c r="BCV24" s="52"/>
      <c r="BCW24" s="52"/>
      <c r="BCX24" s="52"/>
      <c r="BCY24" s="52"/>
      <c r="BCZ24" s="52"/>
      <c r="BDA24" s="52"/>
      <c r="BDB24" s="52"/>
      <c r="BDC24" s="52"/>
      <c r="BDD24" s="52"/>
      <c r="BDE24" s="52"/>
      <c r="BDF24" s="52"/>
      <c r="BDG24" s="52"/>
      <c r="BDH24" s="52"/>
      <c r="BDI24" s="52"/>
      <c r="BDJ24" s="52"/>
      <c r="BDK24" s="52"/>
      <c r="BDL24" s="52"/>
      <c r="BDM24" s="52"/>
      <c r="BDN24" s="52"/>
      <c r="BDO24" s="52"/>
      <c r="BDP24" s="52"/>
      <c r="BDQ24" s="52"/>
      <c r="BDR24" s="52"/>
      <c r="BDS24" s="52"/>
      <c r="BDT24" s="52"/>
      <c r="BDU24" s="52"/>
      <c r="BDV24" s="52"/>
      <c r="BDW24" s="52"/>
      <c r="BDX24" s="52"/>
      <c r="BDY24" s="52"/>
      <c r="BDZ24" s="52"/>
      <c r="BEA24" s="52"/>
      <c r="BEB24" s="52"/>
      <c r="BEC24" s="52"/>
      <c r="BED24" s="52"/>
      <c r="BEE24" s="52"/>
      <c r="BEF24" s="52"/>
      <c r="BEG24" s="52"/>
      <c r="BEH24" s="52"/>
      <c r="BEI24" s="52"/>
      <c r="BEJ24" s="52"/>
      <c r="BEK24" s="52"/>
      <c r="BEL24" s="52"/>
      <c r="BEM24" s="52"/>
      <c r="BEN24" s="52"/>
      <c r="BEO24" s="52"/>
      <c r="BEP24" s="52"/>
      <c r="BEQ24" s="52"/>
      <c r="BER24" s="52"/>
      <c r="BES24" s="52"/>
      <c r="BET24" s="52"/>
      <c r="BEU24" s="52"/>
      <c r="BEV24" s="52"/>
      <c r="BEW24" s="52"/>
      <c r="BEX24" s="52"/>
      <c r="BEY24" s="52"/>
      <c r="BEZ24" s="52"/>
      <c r="BFA24" s="52"/>
      <c r="BFB24" s="52"/>
      <c r="BFC24" s="52"/>
      <c r="BFD24" s="52"/>
      <c r="BFE24" s="52"/>
      <c r="BFF24" s="52"/>
      <c r="BFG24" s="52"/>
      <c r="BFH24" s="52"/>
      <c r="BFI24" s="52"/>
      <c r="BFJ24" s="52"/>
      <c r="BFK24" s="52"/>
      <c r="BFL24" s="52"/>
      <c r="BFM24" s="52"/>
      <c r="BFN24" s="52"/>
      <c r="BFO24" s="52"/>
      <c r="BFP24" s="52"/>
      <c r="BFQ24" s="52"/>
      <c r="BFR24" s="52"/>
      <c r="BFS24" s="52"/>
      <c r="BFT24" s="52"/>
      <c r="BFU24" s="52"/>
      <c r="BFV24" s="52"/>
      <c r="BFW24" s="52"/>
      <c r="BFX24" s="52"/>
      <c r="BFY24" s="52"/>
      <c r="BFZ24" s="52"/>
      <c r="BGA24" s="52"/>
      <c r="BGB24" s="52"/>
      <c r="BGC24" s="52"/>
      <c r="BGD24" s="52"/>
      <c r="BGE24" s="52"/>
      <c r="BGF24" s="52"/>
      <c r="BGG24" s="52"/>
      <c r="BGH24" s="52"/>
      <c r="BGI24" s="52"/>
      <c r="BGJ24" s="52"/>
      <c r="BGK24" s="52"/>
      <c r="BGL24" s="52"/>
      <c r="BGM24" s="52"/>
      <c r="BGN24" s="52"/>
      <c r="BGO24" s="52"/>
      <c r="BGP24" s="52"/>
      <c r="BGQ24" s="52"/>
      <c r="BGR24" s="52"/>
      <c r="BGS24" s="52"/>
      <c r="BGT24" s="52"/>
      <c r="BGU24" s="52"/>
      <c r="BGV24" s="52"/>
      <c r="BGW24" s="52"/>
      <c r="BGX24" s="52"/>
      <c r="BGY24" s="52"/>
      <c r="BGZ24" s="52"/>
      <c r="BHA24" s="52"/>
      <c r="BHB24" s="52"/>
      <c r="BHC24" s="52"/>
      <c r="BHD24" s="52"/>
      <c r="BHE24" s="52"/>
      <c r="BHF24" s="52"/>
      <c r="BHG24" s="52"/>
      <c r="BHH24" s="52"/>
      <c r="BHI24" s="52"/>
      <c r="BHJ24" s="52"/>
      <c r="BHK24" s="52"/>
      <c r="BHL24" s="52"/>
      <c r="BHM24" s="52"/>
      <c r="BHN24" s="52"/>
      <c r="BHO24" s="52"/>
      <c r="BHP24" s="52"/>
      <c r="BHQ24" s="52"/>
      <c r="BHR24" s="52"/>
      <c r="BHS24" s="52"/>
      <c r="BHT24" s="52"/>
      <c r="BHU24" s="52"/>
      <c r="BHV24" s="52"/>
      <c r="BHW24" s="52"/>
      <c r="BHX24" s="52"/>
      <c r="BHY24" s="52"/>
      <c r="BHZ24" s="52"/>
      <c r="BIA24" s="52"/>
      <c r="BIB24" s="52"/>
      <c r="BIC24" s="52"/>
      <c r="BID24" s="52"/>
      <c r="BIE24" s="52"/>
      <c r="BIF24" s="52"/>
      <c r="BIG24" s="52"/>
      <c r="BIH24" s="52"/>
      <c r="BII24" s="52"/>
      <c r="BIJ24" s="52"/>
      <c r="BIK24" s="52"/>
      <c r="BIL24" s="52"/>
      <c r="BIM24" s="52"/>
      <c r="BIN24" s="52"/>
      <c r="BIO24" s="52"/>
      <c r="BIP24" s="52"/>
      <c r="BIQ24" s="52"/>
      <c r="BIR24" s="52"/>
      <c r="BIS24" s="52"/>
      <c r="BIT24" s="52"/>
      <c r="BIU24" s="52"/>
      <c r="BIV24" s="52"/>
      <c r="BIW24" s="52"/>
      <c r="BIX24" s="52"/>
      <c r="BIY24" s="52"/>
      <c r="BIZ24" s="52"/>
      <c r="BJA24" s="52"/>
      <c r="BJB24" s="52"/>
      <c r="BJC24" s="52"/>
      <c r="BJD24" s="52"/>
      <c r="BJE24" s="52"/>
      <c r="BJF24" s="52"/>
      <c r="BJG24" s="52"/>
      <c r="BJH24" s="52"/>
      <c r="BJI24" s="52"/>
      <c r="BJJ24" s="52"/>
      <c r="BJK24" s="52"/>
      <c r="BJL24" s="52"/>
      <c r="BJM24" s="52"/>
      <c r="BJN24" s="52"/>
      <c r="BJO24" s="52"/>
      <c r="BJP24" s="52"/>
      <c r="BJQ24" s="52"/>
      <c r="BJR24" s="52"/>
      <c r="BJS24" s="52"/>
      <c r="BJT24" s="52"/>
      <c r="BJU24" s="52"/>
      <c r="BJV24" s="52"/>
      <c r="BJW24" s="52"/>
      <c r="BJX24" s="52"/>
      <c r="BJY24" s="52"/>
      <c r="BJZ24" s="52"/>
      <c r="BKA24" s="52"/>
      <c r="BKB24" s="52"/>
      <c r="BKC24" s="52"/>
      <c r="BKD24" s="52"/>
      <c r="BKE24" s="52"/>
      <c r="BKF24" s="52"/>
      <c r="BKG24" s="52"/>
      <c r="BKH24" s="52"/>
      <c r="BKI24" s="52"/>
      <c r="BKJ24" s="52"/>
      <c r="BKK24" s="52"/>
      <c r="BKL24" s="52"/>
      <c r="BKM24" s="52"/>
      <c r="BKN24" s="52"/>
      <c r="BKO24" s="52"/>
      <c r="BKP24" s="52"/>
      <c r="BKQ24" s="52"/>
      <c r="BKR24" s="52"/>
      <c r="BKS24" s="52"/>
      <c r="BKT24" s="52"/>
      <c r="BKU24" s="52"/>
      <c r="BKV24" s="52"/>
      <c r="BKW24" s="52"/>
      <c r="BKX24" s="52"/>
      <c r="BKY24" s="52"/>
      <c r="BKZ24" s="52"/>
      <c r="BLA24" s="52"/>
      <c r="BLB24" s="52"/>
      <c r="BLC24" s="52"/>
      <c r="BLD24" s="52"/>
      <c r="BLE24" s="52"/>
      <c r="BLF24" s="52"/>
      <c r="BLG24" s="52"/>
      <c r="BLH24" s="52"/>
      <c r="BLI24" s="52"/>
      <c r="BLJ24" s="52"/>
      <c r="BLK24" s="52"/>
      <c r="BLL24" s="52"/>
      <c r="BLM24" s="52"/>
      <c r="BLN24" s="52"/>
      <c r="BLO24" s="52"/>
      <c r="BLP24" s="52"/>
      <c r="BLQ24" s="52"/>
      <c r="BLR24" s="52"/>
      <c r="BLS24" s="52"/>
      <c r="BLT24" s="52"/>
      <c r="BLU24" s="52"/>
      <c r="BLV24" s="52"/>
      <c r="BLW24" s="52"/>
      <c r="BLX24" s="52"/>
      <c r="BLY24" s="52"/>
      <c r="BLZ24" s="52"/>
      <c r="BMA24" s="52"/>
      <c r="BMB24" s="52"/>
      <c r="BMC24" s="52"/>
      <c r="BMD24" s="52"/>
      <c r="BME24" s="52"/>
      <c r="BMF24" s="52"/>
      <c r="BMG24" s="52"/>
      <c r="BMH24" s="52"/>
      <c r="BMI24" s="52"/>
      <c r="BMJ24" s="52"/>
      <c r="BMK24" s="52"/>
      <c r="BML24" s="52"/>
      <c r="BMM24" s="52"/>
      <c r="BMN24" s="52"/>
      <c r="BMO24" s="52"/>
      <c r="BMP24" s="52"/>
      <c r="BMQ24" s="52"/>
      <c r="BMR24" s="52"/>
      <c r="BMS24" s="52"/>
      <c r="BMT24" s="52"/>
      <c r="BMU24" s="52"/>
      <c r="BMV24" s="52"/>
      <c r="BMW24" s="52"/>
      <c r="BMX24" s="52"/>
      <c r="BMY24" s="52"/>
      <c r="BMZ24" s="52"/>
      <c r="BNA24" s="52"/>
      <c r="BNB24" s="52"/>
      <c r="BNC24" s="52"/>
      <c r="BND24" s="52"/>
      <c r="BNE24" s="52"/>
      <c r="BNF24" s="52"/>
      <c r="BNG24" s="52"/>
      <c r="BNH24" s="52"/>
      <c r="BNI24" s="52"/>
      <c r="BNJ24" s="52"/>
      <c r="BNK24" s="52"/>
      <c r="BNL24" s="52"/>
      <c r="BNM24" s="52"/>
      <c r="BNN24" s="52"/>
      <c r="BNO24" s="52"/>
      <c r="BNP24" s="52"/>
      <c r="BNQ24" s="52"/>
      <c r="BNR24" s="52"/>
      <c r="BNS24" s="52"/>
      <c r="BNT24" s="52"/>
      <c r="BNU24" s="52"/>
      <c r="BNV24" s="52"/>
      <c r="BNW24" s="52"/>
      <c r="BNX24" s="52"/>
      <c r="BNY24" s="52"/>
      <c r="BNZ24" s="52"/>
      <c r="BOA24" s="52"/>
      <c r="BOB24" s="52"/>
      <c r="BOC24" s="52"/>
      <c r="BOD24" s="52"/>
      <c r="BOE24" s="52"/>
      <c r="BOF24" s="52"/>
      <c r="BOG24" s="52"/>
      <c r="BOH24" s="52"/>
      <c r="BOI24" s="52"/>
      <c r="BOJ24" s="52"/>
      <c r="BOK24" s="52"/>
      <c r="BOL24" s="52"/>
      <c r="BOM24" s="52"/>
      <c r="BON24" s="52"/>
      <c r="BOO24" s="52"/>
      <c r="BOP24" s="52"/>
      <c r="BOQ24" s="52"/>
      <c r="BOR24" s="52"/>
      <c r="BOS24" s="52"/>
      <c r="BOT24" s="52"/>
      <c r="BOU24" s="52"/>
      <c r="BOV24" s="52"/>
      <c r="BOW24" s="52"/>
      <c r="BOX24" s="52"/>
      <c r="BOY24" s="52"/>
      <c r="BOZ24" s="52"/>
      <c r="BPA24" s="52"/>
      <c r="BPB24" s="52"/>
      <c r="BPC24" s="52"/>
      <c r="BPD24" s="52"/>
      <c r="BPE24" s="52"/>
      <c r="BPF24" s="52"/>
      <c r="BPG24" s="52"/>
      <c r="BPH24" s="52"/>
      <c r="BPI24" s="52"/>
      <c r="BPJ24" s="52"/>
      <c r="BPK24" s="52"/>
      <c r="BPL24" s="52"/>
      <c r="BPM24" s="52"/>
      <c r="BPN24" s="52"/>
      <c r="BPO24" s="52"/>
      <c r="BPP24" s="52"/>
      <c r="BPQ24" s="52"/>
      <c r="BPR24" s="52"/>
      <c r="BPS24" s="52"/>
      <c r="BPT24" s="52"/>
      <c r="BPU24" s="52"/>
      <c r="BPV24" s="52"/>
      <c r="BPW24" s="52"/>
      <c r="BPX24" s="52"/>
      <c r="BPY24" s="52"/>
      <c r="BPZ24" s="52"/>
      <c r="BQA24" s="52"/>
      <c r="BQB24" s="52"/>
      <c r="BQC24" s="52"/>
      <c r="BQD24" s="52"/>
      <c r="BQE24" s="52"/>
      <c r="BQF24" s="52"/>
      <c r="BQG24" s="52"/>
      <c r="BQH24" s="52"/>
      <c r="BQI24" s="52"/>
      <c r="BQJ24" s="52"/>
      <c r="BQK24" s="52"/>
      <c r="BQL24" s="52"/>
      <c r="BQM24" s="52"/>
      <c r="BQN24" s="52"/>
      <c r="BQO24" s="52"/>
      <c r="BQP24" s="52"/>
      <c r="BQQ24" s="52"/>
      <c r="BQR24" s="52"/>
      <c r="BQS24" s="52"/>
      <c r="BQT24" s="52"/>
      <c r="BQU24" s="52"/>
      <c r="BQV24" s="52"/>
      <c r="BQW24" s="52"/>
      <c r="BQX24" s="52"/>
      <c r="BQY24" s="52"/>
      <c r="BQZ24" s="52"/>
      <c r="BRA24" s="52"/>
      <c r="BRB24" s="52"/>
      <c r="BRC24" s="52"/>
      <c r="BRD24" s="52"/>
      <c r="BRE24" s="52"/>
      <c r="BRF24" s="52"/>
      <c r="BRG24" s="52"/>
      <c r="BRH24" s="52"/>
      <c r="BRI24" s="52"/>
      <c r="BRJ24" s="52"/>
      <c r="BRK24" s="52"/>
      <c r="BRL24" s="52"/>
      <c r="BRM24" s="52"/>
      <c r="BRN24" s="52"/>
      <c r="BRO24" s="52"/>
      <c r="BRP24" s="52"/>
      <c r="BRQ24" s="52"/>
      <c r="BRR24" s="52"/>
      <c r="BRS24" s="52"/>
      <c r="BRT24" s="52"/>
      <c r="BRU24" s="52"/>
      <c r="BRV24" s="52"/>
      <c r="BRW24" s="52"/>
      <c r="BRX24" s="52"/>
      <c r="BRY24" s="52"/>
      <c r="BRZ24" s="52"/>
      <c r="BSA24" s="52"/>
      <c r="BSB24" s="52"/>
      <c r="BSC24" s="52"/>
      <c r="BSD24" s="52"/>
      <c r="BSE24" s="52"/>
      <c r="BSF24" s="52"/>
      <c r="BSG24" s="52"/>
      <c r="BSH24" s="52"/>
      <c r="BSI24" s="52"/>
      <c r="BSJ24" s="52"/>
      <c r="BSK24" s="52"/>
      <c r="BSL24" s="52"/>
      <c r="BSM24" s="52"/>
      <c r="BSN24" s="52"/>
      <c r="BSO24" s="52"/>
      <c r="BSP24" s="52"/>
      <c r="BSQ24" s="52"/>
      <c r="BSR24" s="52"/>
      <c r="BSS24" s="52"/>
      <c r="BST24" s="52"/>
      <c r="BSU24" s="52"/>
      <c r="BSV24" s="52"/>
      <c r="BSW24" s="52"/>
      <c r="BSX24" s="52"/>
      <c r="BSY24" s="52"/>
      <c r="BSZ24" s="52"/>
      <c r="BTA24" s="52"/>
      <c r="BTB24" s="52"/>
      <c r="BTC24" s="52"/>
      <c r="BTD24" s="52"/>
      <c r="BTE24" s="52"/>
      <c r="BTF24" s="52"/>
      <c r="BTG24" s="52"/>
      <c r="BTH24" s="52"/>
      <c r="BTI24" s="52"/>
      <c r="BTJ24" s="52"/>
      <c r="BTK24" s="52"/>
      <c r="BTL24" s="52"/>
      <c r="BTM24" s="52"/>
      <c r="BTN24" s="52"/>
      <c r="BTO24" s="52"/>
      <c r="BTP24" s="52"/>
      <c r="BTQ24" s="52"/>
      <c r="BTR24" s="52"/>
      <c r="BTS24" s="52"/>
      <c r="BTT24" s="52"/>
      <c r="BTU24" s="52"/>
      <c r="BTV24" s="52"/>
      <c r="BTW24" s="52"/>
      <c r="BTX24" s="52"/>
      <c r="BTY24" s="52"/>
      <c r="BTZ24" s="52"/>
      <c r="BUA24" s="52"/>
      <c r="BUB24" s="52"/>
      <c r="BUC24" s="52"/>
      <c r="BUD24" s="52"/>
      <c r="BUE24" s="52"/>
      <c r="BUF24" s="52"/>
      <c r="BUG24" s="52"/>
      <c r="BUH24" s="52"/>
      <c r="BUI24" s="52"/>
      <c r="BUJ24" s="52"/>
      <c r="BUK24" s="52"/>
      <c r="BUL24" s="52"/>
      <c r="BUM24" s="52"/>
      <c r="BUN24" s="52"/>
      <c r="BUO24" s="52"/>
      <c r="BUP24" s="52"/>
      <c r="BUQ24" s="52"/>
      <c r="BUR24" s="52"/>
      <c r="BUS24" s="52"/>
      <c r="BUT24" s="52"/>
      <c r="BUU24" s="52"/>
      <c r="BUV24" s="52"/>
      <c r="BUW24" s="52"/>
      <c r="BUX24" s="52"/>
      <c r="BUY24" s="52"/>
      <c r="BUZ24" s="52"/>
      <c r="BVA24" s="52"/>
      <c r="BVB24" s="52"/>
      <c r="BVC24" s="52"/>
      <c r="BVD24" s="52"/>
      <c r="BVE24" s="52"/>
      <c r="BVF24" s="52"/>
      <c r="BVG24" s="52"/>
      <c r="BVH24" s="52"/>
      <c r="BVI24" s="52"/>
      <c r="BVJ24" s="52"/>
      <c r="BVK24" s="52"/>
      <c r="BVL24" s="52"/>
      <c r="BVM24" s="52"/>
      <c r="BVN24" s="52"/>
      <c r="BVO24" s="52"/>
      <c r="BVP24" s="52"/>
      <c r="BVQ24" s="52"/>
      <c r="BVR24" s="52"/>
      <c r="BVS24" s="52"/>
      <c r="BVT24" s="52"/>
      <c r="BVU24" s="52"/>
      <c r="BVV24" s="52"/>
      <c r="BVW24" s="52"/>
      <c r="BVX24" s="52"/>
      <c r="BVY24" s="52"/>
      <c r="BVZ24" s="52"/>
      <c r="BWA24" s="52"/>
      <c r="BWB24" s="52"/>
      <c r="BWC24" s="52"/>
      <c r="BWD24" s="52"/>
      <c r="BWE24" s="52"/>
      <c r="BWF24" s="52"/>
      <c r="BWG24" s="52"/>
      <c r="BWH24" s="52"/>
      <c r="BWI24" s="52"/>
      <c r="BWJ24" s="52"/>
      <c r="BWK24" s="52"/>
      <c r="BWL24" s="52"/>
      <c r="BWM24" s="52"/>
      <c r="BWN24" s="52"/>
      <c r="BWO24" s="52"/>
      <c r="BWP24" s="52"/>
      <c r="BWQ24" s="52"/>
      <c r="BWR24" s="52"/>
      <c r="BWS24" s="52"/>
      <c r="BWT24" s="52"/>
      <c r="BWU24" s="52"/>
      <c r="BWV24" s="52"/>
      <c r="BWW24" s="52"/>
      <c r="BWX24" s="52"/>
      <c r="BWY24" s="52"/>
      <c r="BWZ24" s="52"/>
      <c r="BXA24" s="52"/>
      <c r="BXB24" s="52"/>
      <c r="BXC24" s="52"/>
      <c r="BXD24" s="52"/>
      <c r="BXE24" s="52"/>
      <c r="BXF24" s="52"/>
      <c r="BXG24" s="52"/>
      <c r="BXH24" s="52"/>
      <c r="BXI24" s="52"/>
      <c r="BXJ24" s="52"/>
      <c r="BXK24" s="52"/>
      <c r="BXL24" s="52"/>
      <c r="BXM24" s="52"/>
      <c r="BXN24" s="52"/>
      <c r="BXO24" s="52"/>
      <c r="BXP24" s="52"/>
      <c r="BXQ24" s="52"/>
      <c r="BXR24" s="52"/>
      <c r="BXS24" s="52"/>
      <c r="BXT24" s="52"/>
      <c r="BXU24" s="52"/>
      <c r="BXV24" s="52"/>
      <c r="BXW24" s="52"/>
      <c r="BXX24" s="52"/>
      <c r="BXY24" s="52"/>
      <c r="BXZ24" s="52"/>
      <c r="BYA24" s="52"/>
      <c r="BYB24" s="52"/>
      <c r="BYC24" s="52"/>
      <c r="BYD24" s="52"/>
      <c r="BYE24" s="52"/>
      <c r="BYF24" s="52"/>
      <c r="BYG24" s="52"/>
      <c r="BYH24" s="52"/>
      <c r="BYI24" s="52"/>
      <c r="BYJ24" s="52"/>
      <c r="BYK24" s="52"/>
      <c r="BYL24" s="52"/>
      <c r="BYM24" s="52"/>
      <c r="BYN24" s="52"/>
      <c r="BYO24" s="52"/>
      <c r="BYP24" s="52"/>
      <c r="BYQ24" s="52"/>
      <c r="BYR24" s="52"/>
      <c r="BYS24" s="52"/>
      <c r="BYT24" s="52"/>
      <c r="BYU24" s="52"/>
      <c r="BYV24" s="52"/>
      <c r="BYW24" s="52"/>
      <c r="BYX24" s="52"/>
      <c r="BYY24" s="52"/>
      <c r="BYZ24" s="52"/>
      <c r="BZA24" s="52"/>
      <c r="BZB24" s="52"/>
      <c r="BZC24" s="52"/>
      <c r="BZD24" s="52"/>
      <c r="BZE24" s="52"/>
      <c r="BZF24" s="52"/>
      <c r="BZG24" s="52"/>
      <c r="BZH24" s="52"/>
      <c r="BZI24" s="52"/>
      <c r="BZJ24" s="52"/>
      <c r="BZK24" s="52"/>
      <c r="BZL24" s="52"/>
      <c r="BZM24" s="52"/>
      <c r="BZN24" s="52"/>
      <c r="BZO24" s="52"/>
      <c r="BZP24" s="52"/>
      <c r="BZQ24" s="52"/>
      <c r="BZR24" s="52"/>
      <c r="BZS24" s="52"/>
      <c r="BZT24" s="52"/>
      <c r="BZU24" s="52"/>
      <c r="BZV24" s="52"/>
      <c r="BZW24" s="52"/>
      <c r="BZX24" s="52"/>
      <c r="BZY24" s="52"/>
      <c r="BZZ24" s="52"/>
      <c r="CAA24" s="52"/>
      <c r="CAB24" s="52"/>
      <c r="CAC24" s="52"/>
      <c r="CAD24" s="52"/>
      <c r="CAE24" s="52"/>
      <c r="CAF24" s="52"/>
      <c r="CAG24" s="52"/>
      <c r="CAH24" s="52"/>
      <c r="CAI24" s="52"/>
      <c r="CAJ24" s="52"/>
      <c r="CAK24" s="52"/>
      <c r="CAL24" s="52"/>
      <c r="CAM24" s="52"/>
      <c r="CAN24" s="52"/>
      <c r="CAO24" s="52"/>
      <c r="CAP24" s="52"/>
      <c r="CAQ24" s="52"/>
      <c r="CAR24" s="52"/>
      <c r="CAS24" s="52"/>
      <c r="CAT24" s="52"/>
      <c r="CAU24" s="52"/>
      <c r="CAV24" s="52"/>
      <c r="CAW24" s="52"/>
      <c r="CAX24" s="52"/>
      <c r="CAY24" s="52"/>
      <c r="CAZ24" s="52"/>
      <c r="CBA24" s="52"/>
      <c r="CBB24" s="52"/>
      <c r="CBC24" s="52"/>
      <c r="CBD24" s="52"/>
      <c r="CBE24" s="52"/>
      <c r="CBF24" s="52"/>
      <c r="CBG24" s="52"/>
      <c r="CBH24" s="52"/>
      <c r="CBI24" s="52"/>
      <c r="CBJ24" s="52"/>
      <c r="CBK24" s="52"/>
      <c r="CBL24" s="52"/>
      <c r="CBM24" s="52"/>
      <c r="CBN24" s="52"/>
      <c r="CBO24" s="52"/>
      <c r="CBP24" s="52"/>
      <c r="CBQ24" s="52"/>
      <c r="CBR24" s="52"/>
      <c r="CBS24" s="52"/>
      <c r="CBT24" s="52"/>
      <c r="CBU24" s="52"/>
      <c r="CBV24" s="52"/>
      <c r="CBW24" s="52"/>
      <c r="CBX24" s="52"/>
      <c r="CBY24" s="52"/>
      <c r="CBZ24" s="52"/>
      <c r="CCA24" s="52"/>
      <c r="CCB24" s="52"/>
      <c r="CCC24" s="52"/>
      <c r="CCD24" s="52"/>
      <c r="CCE24" s="52"/>
      <c r="CCF24" s="52"/>
      <c r="CCG24" s="52"/>
      <c r="CCH24" s="52"/>
      <c r="CCI24" s="52"/>
      <c r="CCJ24" s="52"/>
      <c r="CCK24" s="52"/>
      <c r="CCL24" s="52"/>
      <c r="CCM24" s="52"/>
      <c r="CCN24" s="52"/>
      <c r="CCO24" s="52"/>
      <c r="CCP24" s="52"/>
      <c r="CCQ24" s="52"/>
      <c r="CCR24" s="52"/>
      <c r="CCS24" s="52"/>
      <c r="CCT24" s="52"/>
      <c r="CCU24" s="52"/>
      <c r="CCV24" s="52"/>
      <c r="CCW24" s="52"/>
      <c r="CCX24" s="52"/>
      <c r="CCY24" s="52"/>
      <c r="CCZ24" s="52"/>
      <c r="CDA24" s="52"/>
      <c r="CDB24" s="52"/>
      <c r="CDC24" s="52"/>
      <c r="CDD24" s="52"/>
      <c r="CDE24" s="52"/>
      <c r="CDF24" s="52"/>
      <c r="CDG24" s="52"/>
      <c r="CDH24" s="52"/>
      <c r="CDI24" s="52"/>
      <c r="CDJ24" s="52"/>
      <c r="CDK24" s="52"/>
      <c r="CDL24" s="52"/>
      <c r="CDM24" s="52"/>
      <c r="CDN24" s="52"/>
      <c r="CDO24" s="52"/>
      <c r="CDP24" s="52"/>
      <c r="CDQ24" s="52"/>
      <c r="CDR24" s="52"/>
      <c r="CDS24" s="52"/>
      <c r="CDT24" s="52"/>
      <c r="CDU24" s="52"/>
      <c r="CDV24" s="52"/>
      <c r="CDW24" s="52"/>
      <c r="CDX24" s="52"/>
      <c r="CDY24" s="52"/>
      <c r="CDZ24" s="52"/>
      <c r="CEA24" s="52"/>
      <c r="CEB24" s="52"/>
      <c r="CEC24" s="52"/>
      <c r="CED24" s="52"/>
      <c r="CEE24" s="52"/>
      <c r="CEF24" s="52"/>
      <c r="CEG24" s="52"/>
      <c r="CEH24" s="52"/>
      <c r="CEI24" s="52"/>
      <c r="CEJ24" s="52"/>
      <c r="CEK24" s="52"/>
      <c r="CEL24" s="52"/>
      <c r="CEM24" s="52"/>
      <c r="CEN24" s="52"/>
      <c r="CEO24" s="52"/>
      <c r="CEP24" s="52"/>
      <c r="CEQ24" s="52"/>
      <c r="CER24" s="52"/>
      <c r="CES24" s="52"/>
      <c r="CET24" s="52"/>
      <c r="CEU24" s="52"/>
      <c r="CEV24" s="52"/>
      <c r="CEW24" s="52"/>
      <c r="CEX24" s="52"/>
      <c r="CEY24" s="52"/>
      <c r="CEZ24" s="52"/>
      <c r="CFA24" s="52"/>
      <c r="CFB24" s="52"/>
      <c r="CFC24" s="52"/>
      <c r="CFD24" s="52"/>
      <c r="CFE24" s="52"/>
      <c r="CFF24" s="52"/>
      <c r="CFG24" s="52"/>
      <c r="CFH24" s="52"/>
      <c r="CFI24" s="52"/>
      <c r="CFJ24" s="52"/>
      <c r="CFK24" s="52"/>
      <c r="CFL24" s="52"/>
      <c r="CFM24" s="52"/>
      <c r="CFN24" s="52"/>
      <c r="CFO24" s="52"/>
      <c r="CFP24" s="52"/>
      <c r="CFQ24" s="52"/>
      <c r="CFR24" s="52"/>
      <c r="CFS24" s="52"/>
      <c r="CFT24" s="52"/>
      <c r="CFU24" s="52"/>
      <c r="CFV24" s="52"/>
      <c r="CFW24" s="52"/>
      <c r="CFX24" s="52"/>
      <c r="CFY24" s="52"/>
      <c r="CFZ24" s="52"/>
      <c r="CGA24" s="52"/>
      <c r="CGB24" s="52"/>
      <c r="CGC24" s="52"/>
      <c r="CGD24" s="52"/>
      <c r="CGE24" s="52"/>
      <c r="CGF24" s="52"/>
      <c r="CGG24" s="52"/>
      <c r="CGH24" s="52"/>
      <c r="CGI24" s="52"/>
      <c r="CGJ24" s="52"/>
      <c r="CGK24" s="52"/>
      <c r="CGL24" s="52"/>
      <c r="CGM24" s="52"/>
      <c r="CGN24" s="52"/>
      <c r="CGO24" s="52"/>
      <c r="CGP24" s="52"/>
      <c r="CGQ24" s="52"/>
      <c r="CGR24" s="52"/>
      <c r="CGS24" s="52"/>
      <c r="CGT24" s="52"/>
      <c r="CGU24" s="52"/>
      <c r="CGV24" s="52"/>
      <c r="CGW24" s="52"/>
      <c r="CGX24" s="52"/>
      <c r="CGY24" s="52"/>
      <c r="CGZ24" s="52"/>
      <c r="CHA24" s="52"/>
      <c r="CHB24" s="52"/>
      <c r="CHC24" s="52"/>
      <c r="CHD24" s="52"/>
      <c r="CHE24" s="52"/>
      <c r="CHF24" s="52"/>
      <c r="CHG24" s="52"/>
      <c r="CHH24" s="52"/>
      <c r="CHI24" s="52"/>
      <c r="CHJ24" s="52"/>
      <c r="CHK24" s="52"/>
      <c r="CHL24" s="52"/>
      <c r="CHM24" s="52"/>
      <c r="CHN24" s="52"/>
      <c r="CHO24" s="52"/>
      <c r="CHP24" s="52"/>
      <c r="CHQ24" s="52"/>
      <c r="CHR24" s="52"/>
      <c r="CHS24" s="52"/>
      <c r="CHT24" s="52"/>
      <c r="CHU24" s="52"/>
      <c r="CHV24" s="52"/>
      <c r="CHW24" s="52"/>
      <c r="CHX24" s="52"/>
      <c r="CHY24" s="52"/>
      <c r="CHZ24" s="52"/>
      <c r="CIA24" s="52"/>
      <c r="CIB24" s="52"/>
      <c r="CIC24" s="52"/>
      <c r="CID24" s="52"/>
      <c r="CIE24" s="52"/>
      <c r="CIF24" s="52"/>
      <c r="CIG24" s="52"/>
      <c r="CIH24" s="52"/>
      <c r="CII24" s="52"/>
      <c r="CIJ24" s="52"/>
      <c r="CIK24" s="52"/>
      <c r="CIL24" s="52"/>
      <c r="CIM24" s="52"/>
      <c r="CIN24" s="52"/>
      <c r="CIO24" s="52"/>
      <c r="CIP24" s="52"/>
      <c r="CIQ24" s="52"/>
      <c r="CIR24" s="52"/>
      <c r="CIS24" s="52"/>
      <c r="CIT24" s="52"/>
      <c r="CIU24" s="52"/>
      <c r="CIV24" s="52"/>
      <c r="CIW24" s="52"/>
      <c r="CIX24" s="52"/>
      <c r="CIY24" s="52"/>
      <c r="CIZ24" s="52"/>
      <c r="CJA24" s="52"/>
      <c r="CJB24" s="52"/>
      <c r="CJC24" s="52"/>
      <c r="CJD24" s="52"/>
      <c r="CJE24" s="52"/>
      <c r="CJF24" s="52"/>
      <c r="CJG24" s="52"/>
      <c r="CJH24" s="52"/>
      <c r="CJI24" s="52"/>
      <c r="CJJ24" s="52"/>
      <c r="CJK24" s="52"/>
      <c r="CJL24" s="52"/>
      <c r="CJM24" s="52"/>
      <c r="CJN24" s="52"/>
      <c r="CJO24" s="52"/>
      <c r="CJP24" s="52"/>
      <c r="CJQ24" s="52"/>
      <c r="CJR24" s="52"/>
      <c r="CJS24" s="52"/>
      <c r="CJT24" s="52"/>
      <c r="CJU24" s="52"/>
      <c r="CJV24" s="52"/>
      <c r="CJW24" s="52"/>
      <c r="CJX24" s="52"/>
      <c r="CJY24" s="52"/>
      <c r="CJZ24" s="52"/>
      <c r="CKA24" s="52"/>
      <c r="CKB24" s="52"/>
      <c r="CKC24" s="52"/>
      <c r="CKD24" s="52"/>
      <c r="CKE24" s="52"/>
      <c r="CKF24" s="52"/>
      <c r="CKG24" s="52"/>
      <c r="CKH24" s="52"/>
      <c r="CKI24" s="52"/>
      <c r="CKJ24" s="52"/>
      <c r="CKK24" s="52"/>
      <c r="CKL24" s="52"/>
      <c r="CKM24" s="52"/>
      <c r="CKN24" s="52"/>
      <c r="CKO24" s="52"/>
      <c r="CKP24" s="52"/>
      <c r="CKQ24" s="52"/>
      <c r="CKR24" s="52"/>
      <c r="CKS24" s="52"/>
      <c r="CKT24" s="52"/>
      <c r="CKU24" s="52"/>
      <c r="CKV24" s="52"/>
      <c r="CKW24" s="52"/>
      <c r="CKX24" s="52"/>
      <c r="CKY24" s="52"/>
      <c r="CKZ24" s="52"/>
      <c r="CLA24" s="52"/>
      <c r="CLB24" s="52"/>
      <c r="CLC24" s="52"/>
      <c r="CLD24" s="52"/>
      <c r="CLE24" s="52"/>
      <c r="CLF24" s="52"/>
      <c r="CLG24" s="52"/>
      <c r="CLH24" s="52"/>
      <c r="CLI24" s="52"/>
      <c r="CLJ24" s="52"/>
      <c r="CLK24" s="52"/>
      <c r="CLL24" s="52"/>
      <c r="CLM24" s="52"/>
      <c r="CLN24" s="52"/>
      <c r="CLO24" s="52"/>
      <c r="CLP24" s="52"/>
      <c r="CLQ24" s="52"/>
      <c r="CLR24" s="52"/>
      <c r="CLS24" s="52"/>
      <c r="CLT24" s="52"/>
      <c r="CLU24" s="52"/>
      <c r="CLV24" s="52"/>
      <c r="CLW24" s="52"/>
      <c r="CLX24" s="52"/>
      <c r="CLY24" s="52"/>
      <c r="CLZ24" s="52"/>
      <c r="CMA24" s="52"/>
      <c r="CMB24" s="52"/>
      <c r="CMC24" s="52"/>
      <c r="CMD24" s="52"/>
      <c r="CME24" s="52"/>
      <c r="CMF24" s="52"/>
      <c r="CMG24" s="52"/>
      <c r="CMH24" s="52"/>
      <c r="CMI24" s="52"/>
      <c r="CMJ24" s="52"/>
      <c r="CMK24" s="52"/>
      <c r="CML24" s="52"/>
      <c r="CMM24" s="52"/>
      <c r="CMN24" s="52"/>
      <c r="CMO24" s="52"/>
      <c r="CMP24" s="52"/>
      <c r="CMQ24" s="52"/>
      <c r="CMR24" s="52"/>
      <c r="CMS24" s="52"/>
      <c r="CMT24" s="52"/>
      <c r="CMU24" s="52"/>
      <c r="CMV24" s="52"/>
      <c r="CMW24" s="52"/>
      <c r="CMX24" s="52"/>
      <c r="CMY24" s="52"/>
      <c r="CMZ24" s="52"/>
      <c r="CNA24" s="52"/>
      <c r="CNB24" s="52"/>
      <c r="CNC24" s="52"/>
      <c r="CND24" s="52"/>
      <c r="CNE24" s="52"/>
      <c r="CNF24" s="52"/>
      <c r="CNG24" s="52"/>
      <c r="CNH24" s="52"/>
      <c r="CNI24" s="52"/>
      <c r="CNJ24" s="52"/>
      <c r="CNK24" s="52"/>
      <c r="CNL24" s="52"/>
      <c r="CNM24" s="52"/>
      <c r="CNN24" s="52"/>
      <c r="CNO24" s="52"/>
      <c r="CNP24" s="52"/>
      <c r="CNQ24" s="52"/>
      <c r="CNR24" s="52"/>
      <c r="CNS24" s="52"/>
      <c r="CNT24" s="52"/>
      <c r="CNU24" s="52"/>
      <c r="CNV24" s="52"/>
      <c r="CNW24" s="52"/>
      <c r="CNX24" s="52"/>
      <c r="CNY24" s="52"/>
      <c r="CNZ24" s="52"/>
      <c r="COA24" s="52"/>
      <c r="COB24" s="52"/>
      <c r="COC24" s="52"/>
      <c r="COD24" s="52"/>
      <c r="COE24" s="52"/>
      <c r="COF24" s="52"/>
      <c r="COG24" s="52"/>
      <c r="COH24" s="52"/>
      <c r="COI24" s="52"/>
      <c r="COJ24" s="52"/>
      <c r="COK24" s="52"/>
      <c r="COL24" s="52"/>
      <c r="COM24" s="52"/>
      <c r="CON24" s="52"/>
      <c r="COO24" s="52"/>
      <c r="COP24" s="52"/>
      <c r="COQ24" s="52"/>
      <c r="COR24" s="52"/>
      <c r="COS24" s="52"/>
      <c r="COT24" s="52"/>
      <c r="COU24" s="52"/>
      <c r="COV24" s="52"/>
      <c r="COW24" s="52"/>
      <c r="COX24" s="52"/>
      <c r="COY24" s="52"/>
      <c r="COZ24" s="52"/>
      <c r="CPA24" s="52"/>
      <c r="CPB24" s="52"/>
      <c r="CPC24" s="52"/>
      <c r="CPD24" s="52"/>
      <c r="CPE24" s="52"/>
      <c r="CPF24" s="52"/>
      <c r="CPG24" s="52"/>
      <c r="CPH24" s="52"/>
      <c r="CPI24" s="52"/>
      <c r="CPJ24" s="52"/>
      <c r="CPK24" s="52"/>
      <c r="CPL24" s="52"/>
      <c r="CPM24" s="52"/>
      <c r="CPN24" s="52"/>
      <c r="CPO24" s="52"/>
      <c r="CPP24" s="52"/>
      <c r="CPQ24" s="52"/>
      <c r="CPR24" s="52"/>
      <c r="CPS24" s="52"/>
      <c r="CPT24" s="52"/>
      <c r="CPU24" s="52"/>
      <c r="CPV24" s="52"/>
      <c r="CPW24" s="52"/>
      <c r="CPX24" s="52"/>
      <c r="CPY24" s="52"/>
      <c r="CPZ24" s="52"/>
      <c r="CQA24" s="52"/>
      <c r="CQB24" s="52"/>
      <c r="CQC24" s="52"/>
      <c r="CQD24" s="52"/>
      <c r="CQE24" s="52"/>
      <c r="CQF24" s="52"/>
      <c r="CQG24" s="52"/>
      <c r="CQH24" s="52"/>
      <c r="CQI24" s="52"/>
      <c r="CQJ24" s="52"/>
      <c r="CQK24" s="52"/>
      <c r="CQL24" s="52"/>
      <c r="CQM24" s="52"/>
      <c r="CQN24" s="52"/>
      <c r="CQO24" s="52"/>
      <c r="CQP24" s="52"/>
      <c r="CQQ24" s="52"/>
      <c r="CQR24" s="52"/>
      <c r="CQS24" s="52"/>
      <c r="CQT24" s="52"/>
      <c r="CQU24" s="52"/>
      <c r="CQV24" s="52"/>
      <c r="CQW24" s="52"/>
      <c r="CQX24" s="52"/>
      <c r="CQY24" s="52"/>
      <c r="CQZ24" s="52"/>
      <c r="CRA24" s="52"/>
      <c r="CRB24" s="52"/>
      <c r="CRC24" s="52"/>
      <c r="CRD24" s="52"/>
      <c r="CRE24" s="52"/>
      <c r="CRF24" s="52"/>
      <c r="CRG24" s="52"/>
      <c r="CRH24" s="52"/>
      <c r="CRI24" s="52"/>
      <c r="CRJ24" s="52"/>
      <c r="CRK24" s="52"/>
      <c r="CRL24" s="52"/>
      <c r="CRM24" s="52"/>
      <c r="CRN24" s="52"/>
      <c r="CRO24" s="52"/>
      <c r="CRP24" s="52"/>
      <c r="CRQ24" s="52"/>
      <c r="CRR24" s="52"/>
      <c r="CRS24" s="52"/>
      <c r="CRT24" s="52"/>
      <c r="CRU24" s="52"/>
      <c r="CRV24" s="52"/>
      <c r="CRW24" s="52"/>
      <c r="CRX24" s="52"/>
      <c r="CRY24" s="52"/>
      <c r="CRZ24" s="52"/>
      <c r="CSA24" s="52"/>
      <c r="CSB24" s="52"/>
      <c r="CSC24" s="52"/>
      <c r="CSD24" s="52"/>
      <c r="CSE24" s="52"/>
      <c r="CSF24" s="52"/>
      <c r="CSG24" s="52"/>
      <c r="CSH24" s="52"/>
      <c r="CSI24" s="52"/>
      <c r="CSJ24" s="52"/>
      <c r="CSK24" s="52"/>
      <c r="CSL24" s="52"/>
      <c r="CSM24" s="52"/>
      <c r="CSN24" s="52"/>
      <c r="CSO24" s="52"/>
      <c r="CSP24" s="52"/>
      <c r="CSQ24" s="52"/>
      <c r="CSR24" s="52"/>
      <c r="CSS24" s="52"/>
      <c r="CST24" s="52"/>
      <c r="CSU24" s="52"/>
      <c r="CSV24" s="52"/>
      <c r="CSW24" s="52"/>
      <c r="CSX24" s="52"/>
      <c r="CSY24" s="52"/>
      <c r="CSZ24" s="52"/>
      <c r="CTA24" s="52"/>
      <c r="CTB24" s="52"/>
      <c r="CTC24" s="52"/>
      <c r="CTD24" s="52"/>
      <c r="CTE24" s="52"/>
      <c r="CTF24" s="52"/>
      <c r="CTG24" s="52"/>
      <c r="CTH24" s="52"/>
      <c r="CTI24" s="52"/>
      <c r="CTJ24" s="52"/>
      <c r="CTK24" s="52"/>
      <c r="CTL24" s="52"/>
      <c r="CTM24" s="52"/>
      <c r="CTN24" s="52"/>
      <c r="CTO24" s="52"/>
      <c r="CTP24" s="52"/>
      <c r="CTQ24" s="52"/>
      <c r="CTR24" s="52"/>
      <c r="CTS24" s="52"/>
      <c r="CTT24" s="52"/>
      <c r="CTU24" s="52"/>
      <c r="CTV24" s="52"/>
      <c r="CTW24" s="52"/>
      <c r="CTX24" s="52"/>
      <c r="CTY24" s="52"/>
      <c r="CTZ24" s="52"/>
      <c r="CUA24" s="52"/>
      <c r="CUB24" s="52"/>
      <c r="CUC24" s="52"/>
      <c r="CUD24" s="52"/>
      <c r="CUE24" s="52"/>
      <c r="CUF24" s="52"/>
      <c r="CUG24" s="52"/>
      <c r="CUH24" s="52"/>
      <c r="CUI24" s="52"/>
      <c r="CUJ24" s="52"/>
      <c r="CUK24" s="52"/>
      <c r="CUL24" s="52"/>
      <c r="CUM24" s="52"/>
      <c r="CUN24" s="52"/>
      <c r="CUO24" s="52"/>
      <c r="CUP24" s="52"/>
      <c r="CUQ24" s="52"/>
      <c r="CUR24" s="52"/>
      <c r="CUS24" s="52"/>
      <c r="CUT24" s="52"/>
      <c r="CUU24" s="52"/>
      <c r="CUV24" s="52"/>
      <c r="CUW24" s="52"/>
      <c r="CUX24" s="52"/>
      <c r="CUY24" s="52"/>
      <c r="CUZ24" s="52"/>
      <c r="CVA24" s="52"/>
      <c r="CVB24" s="52"/>
      <c r="CVC24" s="52"/>
      <c r="CVD24" s="52"/>
      <c r="CVE24" s="52"/>
      <c r="CVF24" s="52"/>
      <c r="CVG24" s="52"/>
      <c r="CVH24" s="52"/>
      <c r="CVI24" s="52"/>
      <c r="CVJ24" s="52"/>
      <c r="CVK24" s="52"/>
      <c r="CVL24" s="52"/>
      <c r="CVM24" s="52"/>
      <c r="CVN24" s="52"/>
      <c r="CVO24" s="52"/>
      <c r="CVP24" s="52"/>
      <c r="CVQ24" s="52"/>
      <c r="CVR24" s="52"/>
      <c r="CVS24" s="52"/>
      <c r="CVT24" s="52"/>
      <c r="CVU24" s="52"/>
      <c r="CVV24" s="52"/>
      <c r="CVW24" s="52"/>
      <c r="CVX24" s="52"/>
      <c r="CVY24" s="52"/>
      <c r="CVZ24" s="52"/>
      <c r="CWA24" s="52"/>
      <c r="CWB24" s="52"/>
      <c r="CWC24" s="52"/>
      <c r="CWD24" s="52"/>
      <c r="CWE24" s="52"/>
      <c r="CWF24" s="52"/>
      <c r="CWG24" s="52"/>
      <c r="CWH24" s="52"/>
      <c r="CWI24" s="52"/>
      <c r="CWJ24" s="52"/>
      <c r="CWK24" s="52"/>
      <c r="CWL24" s="52"/>
      <c r="CWM24" s="52"/>
      <c r="CWN24" s="52"/>
      <c r="CWO24" s="52"/>
      <c r="CWP24" s="52"/>
      <c r="CWQ24" s="52"/>
      <c r="CWR24" s="52"/>
      <c r="CWS24" s="52"/>
      <c r="CWT24" s="52"/>
      <c r="CWU24" s="52"/>
      <c r="CWV24" s="52"/>
      <c r="CWW24" s="52"/>
      <c r="CWX24" s="52"/>
      <c r="CWY24" s="52"/>
      <c r="CWZ24" s="52"/>
      <c r="CXA24" s="52"/>
      <c r="CXB24" s="52"/>
      <c r="CXC24" s="52"/>
      <c r="CXD24" s="52"/>
      <c r="CXE24" s="52"/>
      <c r="CXF24" s="52"/>
      <c r="CXG24" s="52"/>
      <c r="CXH24" s="52"/>
      <c r="CXI24" s="52"/>
      <c r="CXJ24" s="52"/>
      <c r="CXK24" s="52"/>
      <c r="CXL24" s="52"/>
      <c r="CXM24" s="52"/>
      <c r="CXN24" s="52"/>
      <c r="CXO24" s="52"/>
      <c r="CXP24" s="52"/>
      <c r="CXQ24" s="52"/>
      <c r="CXR24" s="52"/>
      <c r="CXS24" s="52"/>
      <c r="CXT24" s="52"/>
      <c r="CXU24" s="52"/>
      <c r="CXV24" s="52"/>
      <c r="CXW24" s="52"/>
      <c r="CXX24" s="52"/>
      <c r="CXY24" s="52"/>
      <c r="CXZ24" s="52"/>
      <c r="CYA24" s="52"/>
      <c r="CYB24" s="52"/>
      <c r="CYC24" s="52"/>
      <c r="CYD24" s="52"/>
      <c r="CYE24" s="52"/>
      <c r="CYF24" s="52"/>
      <c r="CYG24" s="52"/>
      <c r="CYH24" s="52"/>
      <c r="CYI24" s="52"/>
      <c r="CYJ24" s="52"/>
      <c r="CYK24" s="52"/>
      <c r="CYL24" s="52"/>
      <c r="CYM24" s="52"/>
      <c r="CYN24" s="52"/>
      <c r="CYO24" s="52"/>
      <c r="CYP24" s="52"/>
      <c r="CYQ24" s="52"/>
      <c r="CYR24" s="52"/>
      <c r="CYS24" s="52"/>
      <c r="CYT24" s="52"/>
      <c r="CYU24" s="52"/>
      <c r="CYV24" s="52"/>
      <c r="CYW24" s="52"/>
      <c r="CYX24" s="52"/>
      <c r="CYY24" s="52"/>
      <c r="CYZ24" s="52"/>
      <c r="CZA24" s="52"/>
      <c r="CZB24" s="52"/>
      <c r="CZC24" s="52"/>
      <c r="CZD24" s="52"/>
      <c r="CZE24" s="52"/>
      <c r="CZF24" s="52"/>
      <c r="CZG24" s="52"/>
      <c r="CZH24" s="52"/>
      <c r="CZI24" s="52"/>
      <c r="CZJ24" s="52"/>
      <c r="CZK24" s="52"/>
      <c r="CZL24" s="52"/>
      <c r="CZM24" s="52"/>
      <c r="CZN24" s="52"/>
      <c r="CZO24" s="52"/>
      <c r="CZP24" s="52"/>
      <c r="CZQ24" s="52"/>
      <c r="CZR24" s="52"/>
      <c r="CZS24" s="52"/>
      <c r="CZT24" s="52"/>
      <c r="CZU24" s="52"/>
      <c r="CZV24" s="52"/>
      <c r="CZW24" s="52"/>
      <c r="CZX24" s="52"/>
      <c r="CZY24" s="52"/>
      <c r="CZZ24" s="52"/>
      <c r="DAA24" s="52"/>
      <c r="DAB24" s="52"/>
      <c r="DAC24" s="52"/>
      <c r="DAD24" s="52"/>
      <c r="DAE24" s="52"/>
      <c r="DAF24" s="52"/>
      <c r="DAG24" s="52"/>
      <c r="DAH24" s="52"/>
      <c r="DAI24" s="52"/>
      <c r="DAJ24" s="52"/>
      <c r="DAK24" s="52"/>
      <c r="DAL24" s="52"/>
      <c r="DAM24" s="52"/>
      <c r="DAN24" s="52"/>
      <c r="DAO24" s="52"/>
      <c r="DAP24" s="52"/>
      <c r="DAQ24" s="52"/>
      <c r="DAR24" s="52"/>
      <c r="DAS24" s="52"/>
      <c r="DAT24" s="52"/>
      <c r="DAU24" s="52"/>
      <c r="DAV24" s="52"/>
      <c r="DAW24" s="52"/>
      <c r="DAX24" s="52"/>
      <c r="DAY24" s="52"/>
      <c r="DAZ24" s="52"/>
      <c r="DBA24" s="52"/>
      <c r="DBB24" s="52"/>
      <c r="DBC24" s="52"/>
      <c r="DBD24" s="52"/>
      <c r="DBE24" s="52"/>
      <c r="DBF24" s="52"/>
      <c r="DBG24" s="52"/>
      <c r="DBH24" s="52"/>
      <c r="DBI24" s="52"/>
      <c r="DBJ24" s="52"/>
      <c r="DBK24" s="52"/>
      <c r="DBL24" s="52"/>
      <c r="DBM24" s="52"/>
      <c r="DBN24" s="52"/>
      <c r="DBO24" s="52"/>
      <c r="DBP24" s="52"/>
      <c r="DBQ24" s="52"/>
      <c r="DBR24" s="52"/>
      <c r="DBS24" s="52"/>
      <c r="DBT24" s="52"/>
      <c r="DBU24" s="52"/>
      <c r="DBV24" s="52"/>
      <c r="DBW24" s="52"/>
      <c r="DBX24" s="52"/>
      <c r="DBY24" s="52"/>
      <c r="DBZ24" s="52"/>
      <c r="DCA24" s="52"/>
      <c r="DCB24" s="52"/>
      <c r="DCC24" s="52"/>
      <c r="DCD24" s="52"/>
      <c r="DCE24" s="52"/>
      <c r="DCF24" s="52"/>
      <c r="DCG24" s="52"/>
      <c r="DCH24" s="52"/>
      <c r="DCI24" s="52"/>
      <c r="DCJ24" s="52"/>
      <c r="DCK24" s="52"/>
      <c r="DCL24" s="52"/>
      <c r="DCM24" s="52"/>
      <c r="DCN24" s="52"/>
      <c r="DCO24" s="52"/>
      <c r="DCP24" s="52"/>
      <c r="DCQ24" s="52"/>
      <c r="DCR24" s="52"/>
      <c r="DCS24" s="52"/>
      <c r="DCT24" s="52"/>
      <c r="DCU24" s="52"/>
      <c r="DCV24" s="52"/>
      <c r="DCW24" s="52"/>
      <c r="DCX24" s="52"/>
      <c r="DCY24" s="52"/>
      <c r="DCZ24" s="52"/>
      <c r="DDA24" s="52"/>
      <c r="DDB24" s="52"/>
      <c r="DDC24" s="52"/>
      <c r="DDD24" s="52"/>
      <c r="DDE24" s="52"/>
      <c r="DDF24" s="52"/>
      <c r="DDG24" s="52"/>
      <c r="DDH24" s="52"/>
      <c r="DDI24" s="52"/>
      <c r="DDJ24" s="52"/>
      <c r="DDK24" s="52"/>
      <c r="DDL24" s="52"/>
      <c r="DDM24" s="52"/>
      <c r="DDN24" s="52"/>
      <c r="DDO24" s="52"/>
      <c r="DDP24" s="52"/>
      <c r="DDQ24" s="52"/>
      <c r="DDR24" s="52"/>
      <c r="DDS24" s="52"/>
      <c r="DDT24" s="52"/>
      <c r="DDU24" s="52"/>
      <c r="DDV24" s="52"/>
      <c r="DDW24" s="52"/>
      <c r="DDX24" s="52"/>
      <c r="DDY24" s="52"/>
      <c r="DDZ24" s="52"/>
      <c r="DEA24" s="52"/>
      <c r="DEB24" s="52"/>
      <c r="DEC24" s="52"/>
      <c r="DED24" s="52"/>
      <c r="DEE24" s="52"/>
      <c r="DEF24" s="52"/>
      <c r="DEG24" s="52"/>
      <c r="DEH24" s="52"/>
      <c r="DEI24" s="52"/>
      <c r="DEJ24" s="52"/>
      <c r="DEK24" s="52"/>
      <c r="DEL24" s="52"/>
      <c r="DEM24" s="52"/>
      <c r="DEN24" s="52"/>
      <c r="DEO24" s="52"/>
      <c r="DEP24" s="52"/>
      <c r="DEQ24" s="52"/>
      <c r="DER24" s="52"/>
      <c r="DES24" s="52"/>
      <c r="DET24" s="52"/>
      <c r="DEU24" s="52"/>
      <c r="DEV24" s="52"/>
      <c r="DEW24" s="52"/>
      <c r="DEX24" s="52"/>
      <c r="DEY24" s="52"/>
      <c r="DEZ24" s="52"/>
      <c r="DFA24" s="52"/>
      <c r="DFB24" s="52"/>
      <c r="DFC24" s="52"/>
      <c r="DFD24" s="52"/>
      <c r="DFE24" s="52"/>
      <c r="DFF24" s="52"/>
      <c r="DFG24" s="52"/>
      <c r="DFH24" s="52"/>
      <c r="DFI24" s="52"/>
      <c r="DFJ24" s="52"/>
      <c r="DFK24" s="52"/>
      <c r="DFL24" s="52"/>
      <c r="DFM24" s="52"/>
      <c r="DFN24" s="52"/>
      <c r="DFO24" s="52"/>
      <c r="DFP24" s="52"/>
      <c r="DFQ24" s="52"/>
      <c r="DFR24" s="52"/>
      <c r="DFS24" s="52"/>
      <c r="DFT24" s="52"/>
      <c r="DFU24" s="52"/>
      <c r="DFV24" s="52"/>
      <c r="DFW24" s="52"/>
      <c r="DFX24" s="52"/>
      <c r="DFY24" s="52"/>
      <c r="DFZ24" s="52"/>
      <c r="DGA24" s="52"/>
      <c r="DGB24" s="52"/>
      <c r="DGC24" s="52"/>
      <c r="DGD24" s="52"/>
      <c r="DGE24" s="52"/>
      <c r="DGF24" s="52"/>
      <c r="DGG24" s="52"/>
      <c r="DGH24" s="52"/>
      <c r="DGI24" s="52"/>
      <c r="DGJ24" s="52"/>
      <c r="DGK24" s="52"/>
      <c r="DGL24" s="52"/>
      <c r="DGM24" s="52"/>
      <c r="DGN24" s="52"/>
      <c r="DGO24" s="52"/>
      <c r="DGP24" s="52"/>
      <c r="DGQ24" s="52"/>
      <c r="DGR24" s="52"/>
      <c r="DGS24" s="52"/>
      <c r="DGT24" s="52"/>
      <c r="DGU24" s="52"/>
      <c r="DGV24" s="52"/>
      <c r="DGW24" s="52"/>
      <c r="DGX24" s="52"/>
      <c r="DGY24" s="52"/>
      <c r="DGZ24" s="52"/>
      <c r="DHA24" s="52"/>
      <c r="DHB24" s="52"/>
      <c r="DHC24" s="52"/>
      <c r="DHD24" s="52"/>
      <c r="DHE24" s="52"/>
      <c r="DHF24" s="52"/>
      <c r="DHG24" s="52"/>
      <c r="DHH24" s="52"/>
      <c r="DHI24" s="52"/>
      <c r="DHJ24" s="52"/>
      <c r="DHK24" s="52"/>
      <c r="DHL24" s="52"/>
      <c r="DHM24" s="52"/>
      <c r="DHN24" s="52"/>
      <c r="DHO24" s="52"/>
      <c r="DHP24" s="52"/>
      <c r="DHQ24" s="52"/>
      <c r="DHR24" s="52"/>
      <c r="DHS24" s="52"/>
      <c r="DHT24" s="52"/>
      <c r="DHU24" s="52"/>
      <c r="DHV24" s="52"/>
      <c r="DHW24" s="52"/>
      <c r="DHX24" s="52"/>
      <c r="DHY24" s="52"/>
      <c r="DHZ24" s="52"/>
      <c r="DIA24" s="52"/>
      <c r="DIB24" s="52"/>
      <c r="DIC24" s="52"/>
      <c r="DID24" s="52"/>
      <c r="DIE24" s="52"/>
      <c r="DIF24" s="52"/>
      <c r="DIG24" s="52"/>
      <c r="DIH24" s="52"/>
      <c r="DII24" s="52"/>
      <c r="DIJ24" s="52"/>
      <c r="DIK24" s="52"/>
      <c r="DIL24" s="52"/>
      <c r="DIM24" s="52"/>
      <c r="DIN24" s="52"/>
      <c r="DIO24" s="52"/>
      <c r="DIP24" s="52"/>
      <c r="DIQ24" s="52"/>
      <c r="DIR24" s="52"/>
      <c r="DIS24" s="52"/>
      <c r="DIT24" s="52"/>
      <c r="DIU24" s="52"/>
      <c r="DIV24" s="52"/>
      <c r="DIW24" s="52"/>
      <c r="DIX24" s="52"/>
      <c r="DIY24" s="52"/>
      <c r="DIZ24" s="52"/>
      <c r="DJA24" s="52"/>
      <c r="DJB24" s="52"/>
      <c r="DJC24" s="52"/>
      <c r="DJD24" s="52"/>
      <c r="DJE24" s="52"/>
      <c r="DJF24" s="52"/>
      <c r="DJG24" s="52"/>
      <c r="DJH24" s="52"/>
      <c r="DJI24" s="52"/>
      <c r="DJJ24" s="52"/>
      <c r="DJK24" s="52"/>
      <c r="DJL24" s="52"/>
      <c r="DJM24" s="52"/>
      <c r="DJN24" s="52"/>
      <c r="DJO24" s="52"/>
      <c r="DJP24" s="52"/>
      <c r="DJQ24" s="52"/>
      <c r="DJR24" s="52"/>
      <c r="DJS24" s="52"/>
      <c r="DJT24" s="52"/>
      <c r="DJU24" s="52"/>
      <c r="DJV24" s="52"/>
      <c r="DJW24" s="52"/>
      <c r="DJX24" s="52"/>
      <c r="DJY24" s="52"/>
      <c r="DJZ24" s="52"/>
      <c r="DKA24" s="52"/>
      <c r="DKB24" s="52"/>
      <c r="DKC24" s="52"/>
      <c r="DKD24" s="52"/>
      <c r="DKE24" s="52"/>
      <c r="DKF24" s="52"/>
      <c r="DKG24" s="52"/>
      <c r="DKH24" s="52"/>
      <c r="DKI24" s="52"/>
      <c r="DKJ24" s="52"/>
      <c r="DKK24" s="52"/>
      <c r="DKL24" s="52"/>
      <c r="DKM24" s="52"/>
      <c r="DKN24" s="52"/>
      <c r="DKO24" s="52"/>
      <c r="DKP24" s="52"/>
      <c r="DKQ24" s="52"/>
      <c r="DKR24" s="52"/>
      <c r="DKS24" s="52"/>
      <c r="DKT24" s="52"/>
      <c r="DKU24" s="52"/>
      <c r="DKV24" s="52"/>
      <c r="DKW24" s="52"/>
      <c r="DKX24" s="52"/>
      <c r="DKY24" s="52"/>
      <c r="DKZ24" s="52"/>
      <c r="DLA24" s="52"/>
      <c r="DLB24" s="52"/>
      <c r="DLC24" s="52"/>
      <c r="DLD24" s="52"/>
      <c r="DLE24" s="52"/>
      <c r="DLF24" s="52"/>
      <c r="DLG24" s="52"/>
      <c r="DLH24" s="52"/>
      <c r="DLI24" s="52"/>
      <c r="DLJ24" s="52"/>
      <c r="DLK24" s="52"/>
      <c r="DLL24" s="52"/>
      <c r="DLM24" s="52"/>
      <c r="DLN24" s="52"/>
      <c r="DLO24" s="52"/>
      <c r="DLP24" s="52"/>
      <c r="DLQ24" s="52"/>
      <c r="DLR24" s="52"/>
      <c r="DLS24" s="52"/>
      <c r="DLT24" s="52"/>
      <c r="DLU24" s="52"/>
      <c r="DLV24" s="52"/>
      <c r="DLW24" s="52"/>
      <c r="DLX24" s="52"/>
      <c r="DLY24" s="52"/>
      <c r="DLZ24" s="52"/>
      <c r="DMA24" s="52"/>
      <c r="DMB24" s="52"/>
      <c r="DMC24" s="52"/>
      <c r="DMD24" s="52"/>
      <c r="DME24" s="52"/>
      <c r="DMF24" s="52"/>
      <c r="DMG24" s="52"/>
      <c r="DMH24" s="52"/>
      <c r="DMI24" s="52"/>
      <c r="DMJ24" s="52"/>
      <c r="DMK24" s="52"/>
      <c r="DML24" s="52"/>
      <c r="DMM24" s="52"/>
      <c r="DMN24" s="52"/>
      <c r="DMO24" s="52"/>
      <c r="DMP24" s="52"/>
      <c r="DMQ24" s="52"/>
      <c r="DMR24" s="52"/>
      <c r="DMS24" s="52"/>
      <c r="DMT24" s="52"/>
      <c r="DMU24" s="52"/>
      <c r="DMV24" s="52"/>
      <c r="DMW24" s="52"/>
      <c r="DMX24" s="52"/>
      <c r="DMY24" s="52"/>
      <c r="DMZ24" s="52"/>
      <c r="DNA24" s="52"/>
      <c r="DNB24" s="52"/>
      <c r="DNC24" s="52"/>
      <c r="DND24" s="52"/>
      <c r="DNE24" s="52"/>
      <c r="DNF24" s="52"/>
      <c r="DNG24" s="52"/>
      <c r="DNH24" s="52"/>
      <c r="DNI24" s="52"/>
      <c r="DNJ24" s="52"/>
      <c r="DNK24" s="52"/>
      <c r="DNL24" s="52"/>
      <c r="DNM24" s="52"/>
      <c r="DNN24" s="52"/>
      <c r="DNO24" s="52"/>
      <c r="DNP24" s="52"/>
      <c r="DNQ24" s="52"/>
      <c r="DNR24" s="52"/>
      <c r="DNS24" s="52"/>
      <c r="DNT24" s="52"/>
      <c r="DNU24" s="52"/>
      <c r="DNV24" s="52"/>
      <c r="DNW24" s="52"/>
      <c r="DNX24" s="52"/>
      <c r="DNY24" s="52"/>
      <c r="DNZ24" s="52"/>
      <c r="DOA24" s="52"/>
      <c r="DOB24" s="52"/>
      <c r="DOC24" s="52"/>
      <c r="DOD24" s="52"/>
      <c r="DOE24" s="52"/>
      <c r="DOF24" s="52"/>
      <c r="DOG24" s="52"/>
      <c r="DOH24" s="52"/>
      <c r="DOI24" s="52"/>
      <c r="DOJ24" s="52"/>
      <c r="DOK24" s="52"/>
      <c r="DOL24" s="52"/>
      <c r="DOM24" s="52"/>
      <c r="DON24" s="52"/>
      <c r="DOO24" s="52"/>
      <c r="DOP24" s="52"/>
      <c r="DOQ24" s="52"/>
      <c r="DOR24" s="52"/>
      <c r="DOS24" s="52"/>
      <c r="DOT24" s="52"/>
      <c r="DOU24" s="52"/>
      <c r="DOV24" s="52"/>
      <c r="DOW24" s="52"/>
      <c r="DOX24" s="52"/>
      <c r="DOY24" s="52"/>
      <c r="DOZ24" s="52"/>
      <c r="DPA24" s="52"/>
      <c r="DPB24" s="52"/>
      <c r="DPC24" s="52"/>
      <c r="DPD24" s="52"/>
      <c r="DPE24" s="52"/>
      <c r="DPF24" s="52"/>
      <c r="DPG24" s="52"/>
      <c r="DPH24" s="52"/>
      <c r="DPI24" s="52"/>
      <c r="DPJ24" s="52"/>
      <c r="DPK24" s="52"/>
      <c r="DPL24" s="52"/>
      <c r="DPM24" s="52"/>
      <c r="DPN24" s="52"/>
      <c r="DPO24" s="52"/>
      <c r="DPP24" s="52"/>
      <c r="DPQ24" s="52"/>
      <c r="DPR24" s="52"/>
      <c r="DPS24" s="52"/>
      <c r="DPT24" s="52"/>
      <c r="DPU24" s="52"/>
      <c r="DPV24" s="52"/>
      <c r="DPW24" s="52"/>
      <c r="DPX24" s="52"/>
      <c r="DPY24" s="52"/>
      <c r="DPZ24" s="52"/>
      <c r="DQA24" s="52"/>
      <c r="DQB24" s="52"/>
      <c r="DQC24" s="52"/>
      <c r="DQD24" s="52"/>
      <c r="DQE24" s="52"/>
      <c r="DQF24" s="52"/>
      <c r="DQG24" s="52"/>
      <c r="DQH24" s="52"/>
      <c r="DQI24" s="52"/>
      <c r="DQJ24" s="52"/>
      <c r="DQK24" s="52"/>
      <c r="DQL24" s="52"/>
      <c r="DQM24" s="52"/>
      <c r="DQN24" s="52"/>
      <c r="DQO24" s="52"/>
      <c r="DQP24" s="52"/>
      <c r="DQQ24" s="52"/>
      <c r="DQR24" s="52"/>
      <c r="DQS24" s="52"/>
      <c r="DQT24" s="52"/>
      <c r="DQU24" s="52"/>
      <c r="DQV24" s="52"/>
      <c r="DQW24" s="52"/>
      <c r="DQX24" s="52"/>
      <c r="DQY24" s="52"/>
      <c r="DQZ24" s="52"/>
      <c r="DRA24" s="52"/>
      <c r="DRB24" s="52"/>
      <c r="DRC24" s="52"/>
      <c r="DRD24" s="52"/>
      <c r="DRE24" s="52"/>
      <c r="DRF24" s="52"/>
      <c r="DRG24" s="52"/>
      <c r="DRH24" s="52"/>
      <c r="DRI24" s="52"/>
      <c r="DRJ24" s="52"/>
      <c r="DRK24" s="52"/>
      <c r="DRL24" s="52"/>
      <c r="DRM24" s="52"/>
      <c r="DRN24" s="52"/>
      <c r="DRO24" s="52"/>
      <c r="DRP24" s="52"/>
      <c r="DRQ24" s="52"/>
      <c r="DRR24" s="52"/>
      <c r="DRS24" s="52"/>
      <c r="DRT24" s="52"/>
      <c r="DRU24" s="52"/>
      <c r="DRV24" s="52"/>
      <c r="DRW24" s="52"/>
      <c r="DRX24" s="52"/>
      <c r="DRY24" s="52"/>
      <c r="DRZ24" s="52"/>
      <c r="DSA24" s="52"/>
      <c r="DSB24" s="52"/>
      <c r="DSC24" s="52"/>
      <c r="DSD24" s="52"/>
      <c r="DSE24" s="52"/>
      <c r="DSF24" s="52"/>
      <c r="DSG24" s="52"/>
      <c r="DSH24" s="52"/>
      <c r="DSI24" s="52"/>
      <c r="DSJ24" s="52"/>
      <c r="DSK24" s="52"/>
      <c r="DSL24" s="52"/>
      <c r="DSM24" s="52"/>
      <c r="DSN24" s="52"/>
      <c r="DSO24" s="52"/>
      <c r="DSP24" s="52"/>
      <c r="DSQ24" s="52"/>
      <c r="DSR24" s="52"/>
      <c r="DSS24" s="52"/>
      <c r="DST24" s="52"/>
      <c r="DSU24" s="52"/>
      <c r="DSV24" s="52"/>
      <c r="DSW24" s="52"/>
      <c r="DSX24" s="52"/>
      <c r="DSY24" s="52"/>
      <c r="DSZ24" s="52"/>
      <c r="DTA24" s="52"/>
      <c r="DTB24" s="52"/>
      <c r="DTC24" s="52"/>
      <c r="DTD24" s="52"/>
      <c r="DTE24" s="52"/>
      <c r="DTF24" s="52"/>
      <c r="DTG24" s="52"/>
      <c r="DTH24" s="52"/>
      <c r="DTI24" s="52"/>
      <c r="DTJ24" s="52"/>
      <c r="DTK24" s="52"/>
      <c r="DTL24" s="52"/>
      <c r="DTM24" s="52"/>
      <c r="DTN24" s="52"/>
      <c r="DTO24" s="52"/>
      <c r="DTP24" s="52"/>
      <c r="DTQ24" s="52"/>
      <c r="DTR24" s="52"/>
      <c r="DTS24" s="52"/>
      <c r="DTT24" s="52"/>
      <c r="DTU24" s="52"/>
      <c r="DTV24" s="52"/>
      <c r="DTW24" s="52"/>
      <c r="DTX24" s="52"/>
      <c r="DTY24" s="52"/>
      <c r="DTZ24" s="52"/>
      <c r="DUA24" s="52"/>
      <c r="DUB24" s="52"/>
      <c r="DUC24" s="52"/>
      <c r="DUD24" s="52"/>
      <c r="DUE24" s="52"/>
      <c r="DUF24" s="52"/>
      <c r="DUG24" s="52"/>
      <c r="DUH24" s="52"/>
      <c r="DUI24" s="52"/>
      <c r="DUJ24" s="52"/>
      <c r="DUK24" s="52"/>
      <c r="DUL24" s="52"/>
      <c r="DUM24" s="52"/>
      <c r="DUN24" s="52"/>
      <c r="DUO24" s="52"/>
      <c r="DUP24" s="52"/>
      <c r="DUQ24" s="52"/>
      <c r="DUR24" s="52"/>
      <c r="DUS24" s="52"/>
      <c r="DUT24" s="52"/>
      <c r="DUU24" s="52"/>
      <c r="DUV24" s="52"/>
      <c r="DUW24" s="52"/>
      <c r="DUX24" s="52"/>
      <c r="DUY24" s="52"/>
      <c r="DUZ24" s="52"/>
      <c r="DVA24" s="52"/>
      <c r="DVB24" s="52"/>
      <c r="DVC24" s="52"/>
      <c r="DVD24" s="52"/>
      <c r="DVE24" s="52"/>
      <c r="DVF24" s="52"/>
      <c r="DVG24" s="52"/>
      <c r="DVH24" s="52"/>
      <c r="DVI24" s="52"/>
      <c r="DVJ24" s="52"/>
      <c r="DVK24" s="52"/>
      <c r="DVL24" s="52"/>
      <c r="DVM24" s="52"/>
      <c r="DVN24" s="52"/>
      <c r="DVO24" s="52"/>
      <c r="DVP24" s="52"/>
      <c r="DVQ24" s="52"/>
      <c r="DVR24" s="52"/>
      <c r="DVS24" s="52"/>
      <c r="DVT24" s="52"/>
      <c r="DVU24" s="52"/>
      <c r="DVV24" s="52"/>
      <c r="DVW24" s="52"/>
      <c r="DVX24" s="52"/>
      <c r="DVY24" s="52"/>
      <c r="DVZ24" s="52"/>
      <c r="DWA24" s="52"/>
      <c r="DWB24" s="52"/>
      <c r="DWC24" s="52"/>
      <c r="DWD24" s="52"/>
      <c r="DWE24" s="52"/>
      <c r="DWF24" s="52"/>
      <c r="DWG24" s="52"/>
      <c r="DWH24" s="52"/>
      <c r="DWI24" s="52"/>
      <c r="DWJ24" s="52"/>
      <c r="DWK24" s="52"/>
      <c r="DWL24" s="52"/>
      <c r="DWM24" s="52"/>
      <c r="DWN24" s="52"/>
      <c r="DWO24" s="52"/>
      <c r="DWP24" s="52"/>
      <c r="DWQ24" s="52"/>
      <c r="DWR24" s="52"/>
      <c r="DWS24" s="52"/>
      <c r="DWT24" s="52"/>
      <c r="DWU24" s="52"/>
      <c r="DWV24" s="52"/>
      <c r="DWW24" s="52"/>
      <c r="DWX24" s="52"/>
      <c r="DWY24" s="52"/>
      <c r="DWZ24" s="52"/>
      <c r="DXA24" s="52"/>
      <c r="DXB24" s="52"/>
      <c r="DXC24" s="52"/>
      <c r="DXD24" s="52"/>
      <c r="DXE24" s="52"/>
      <c r="DXF24" s="52"/>
      <c r="DXG24" s="52"/>
      <c r="DXH24" s="52"/>
      <c r="DXI24" s="52"/>
      <c r="DXJ24" s="52"/>
      <c r="DXK24" s="52"/>
      <c r="DXL24" s="52"/>
      <c r="DXM24" s="52"/>
      <c r="DXN24" s="52"/>
      <c r="DXO24" s="52"/>
      <c r="DXP24" s="52"/>
      <c r="DXQ24" s="52"/>
      <c r="DXR24" s="52"/>
      <c r="DXS24" s="52"/>
      <c r="DXT24" s="52"/>
      <c r="DXU24" s="52"/>
      <c r="DXV24" s="52"/>
      <c r="DXW24" s="52"/>
      <c r="DXX24" s="52"/>
      <c r="DXY24" s="52"/>
      <c r="DXZ24" s="52"/>
      <c r="DYA24" s="52"/>
      <c r="DYB24" s="52"/>
      <c r="DYC24" s="52"/>
      <c r="DYD24" s="52"/>
      <c r="DYE24" s="52"/>
      <c r="DYF24" s="52"/>
      <c r="DYG24" s="52"/>
      <c r="DYH24" s="52"/>
      <c r="DYI24" s="52"/>
      <c r="DYJ24" s="52"/>
      <c r="DYK24" s="52"/>
      <c r="DYL24" s="52"/>
      <c r="DYM24" s="52"/>
      <c r="DYN24" s="52"/>
      <c r="DYO24" s="52"/>
      <c r="DYP24" s="52"/>
      <c r="DYQ24" s="52"/>
      <c r="DYR24" s="52"/>
      <c r="DYS24" s="52"/>
      <c r="DYT24" s="52"/>
      <c r="DYU24" s="52"/>
      <c r="DYV24" s="52"/>
      <c r="DYW24" s="52"/>
      <c r="DYX24" s="52"/>
      <c r="DYY24" s="52"/>
      <c r="DYZ24" s="52"/>
      <c r="DZA24" s="52"/>
      <c r="DZB24" s="52"/>
      <c r="DZC24" s="52"/>
      <c r="DZD24" s="52"/>
      <c r="DZE24" s="52"/>
      <c r="DZF24" s="52"/>
      <c r="DZG24" s="52"/>
      <c r="DZH24" s="52"/>
      <c r="DZI24" s="52"/>
      <c r="DZJ24" s="52"/>
      <c r="DZK24" s="52"/>
      <c r="DZL24" s="52"/>
      <c r="DZM24" s="52"/>
      <c r="DZN24" s="52"/>
      <c r="DZO24" s="52"/>
      <c r="DZP24" s="52"/>
      <c r="DZQ24" s="52"/>
      <c r="DZR24" s="52"/>
      <c r="DZS24" s="52"/>
      <c r="DZT24" s="52"/>
      <c r="DZU24" s="52"/>
      <c r="DZV24" s="52"/>
      <c r="DZW24" s="52"/>
      <c r="DZX24" s="52"/>
      <c r="DZY24" s="52"/>
      <c r="DZZ24" s="52"/>
      <c r="EAA24" s="52"/>
      <c r="EAB24" s="52"/>
      <c r="EAC24" s="52"/>
      <c r="EAD24" s="52"/>
      <c r="EAE24" s="52"/>
      <c r="EAF24" s="52"/>
      <c r="EAG24" s="52"/>
      <c r="EAH24" s="52"/>
      <c r="EAI24" s="52"/>
      <c r="EAJ24" s="52"/>
      <c r="EAK24" s="52"/>
      <c r="EAL24" s="52"/>
      <c r="EAM24" s="52"/>
      <c r="EAN24" s="52"/>
      <c r="EAO24" s="52"/>
      <c r="EAP24" s="52"/>
      <c r="EAQ24" s="52"/>
      <c r="EAR24" s="52"/>
      <c r="EAS24" s="52"/>
      <c r="EAT24" s="52"/>
      <c r="EAU24" s="52"/>
      <c r="EAV24" s="52"/>
      <c r="EAW24" s="52"/>
      <c r="EAX24" s="52"/>
      <c r="EAY24" s="52"/>
      <c r="EAZ24" s="52"/>
      <c r="EBA24" s="52"/>
      <c r="EBB24" s="52"/>
      <c r="EBC24" s="52"/>
      <c r="EBD24" s="52"/>
      <c r="EBE24" s="52"/>
      <c r="EBF24" s="52"/>
      <c r="EBG24" s="52"/>
      <c r="EBH24" s="52"/>
      <c r="EBI24" s="52"/>
      <c r="EBJ24" s="52"/>
      <c r="EBK24" s="52"/>
      <c r="EBL24" s="52"/>
      <c r="EBM24" s="52"/>
      <c r="EBN24" s="52"/>
      <c r="EBO24" s="52"/>
      <c r="EBP24" s="52"/>
      <c r="EBQ24" s="52"/>
      <c r="EBR24" s="52"/>
      <c r="EBS24" s="52"/>
      <c r="EBT24" s="52"/>
      <c r="EBU24" s="52"/>
      <c r="EBV24" s="52"/>
      <c r="EBW24" s="52"/>
      <c r="EBX24" s="52"/>
      <c r="EBY24" s="52"/>
      <c r="EBZ24" s="52"/>
      <c r="ECA24" s="52"/>
      <c r="ECB24" s="52"/>
      <c r="ECC24" s="52"/>
      <c r="ECD24" s="52"/>
      <c r="ECE24" s="52"/>
      <c r="ECF24" s="52"/>
      <c r="ECG24" s="52"/>
      <c r="ECH24" s="52"/>
      <c r="ECI24" s="52"/>
      <c r="ECJ24" s="52"/>
      <c r="ECK24" s="52"/>
      <c r="ECL24" s="52"/>
      <c r="ECM24" s="52"/>
      <c r="ECN24" s="52"/>
      <c r="ECO24" s="52"/>
      <c r="ECP24" s="52"/>
      <c r="ECQ24" s="52"/>
      <c r="ECR24" s="52"/>
      <c r="ECS24" s="52"/>
      <c r="ECT24" s="52"/>
      <c r="ECU24" s="52"/>
      <c r="ECV24" s="52"/>
      <c r="ECW24" s="52"/>
      <c r="ECX24" s="52"/>
      <c r="ECY24" s="52"/>
      <c r="ECZ24" s="52"/>
      <c r="EDA24" s="52"/>
      <c r="EDB24" s="52"/>
      <c r="EDC24" s="52"/>
      <c r="EDD24" s="52"/>
      <c r="EDE24" s="52"/>
      <c r="EDF24" s="52"/>
      <c r="EDG24" s="52"/>
      <c r="EDH24" s="52"/>
      <c r="EDI24" s="52"/>
      <c r="EDJ24" s="52"/>
      <c r="EDK24" s="52"/>
      <c r="EDL24" s="52"/>
      <c r="EDM24" s="52"/>
      <c r="EDN24" s="52"/>
      <c r="EDO24" s="52"/>
      <c r="EDP24" s="52"/>
      <c r="EDQ24" s="52"/>
      <c r="EDR24" s="52"/>
      <c r="EDS24" s="52"/>
      <c r="EDT24" s="52"/>
      <c r="EDU24" s="52"/>
      <c r="EDV24" s="52"/>
      <c r="EDW24" s="52"/>
      <c r="EDX24" s="52"/>
      <c r="EDY24" s="52"/>
      <c r="EDZ24" s="52"/>
      <c r="EEA24" s="52"/>
      <c r="EEB24" s="52"/>
      <c r="EEC24" s="52"/>
      <c r="EED24" s="52"/>
      <c r="EEE24" s="52"/>
      <c r="EEF24" s="52"/>
      <c r="EEG24" s="52"/>
      <c r="EEH24" s="52"/>
      <c r="EEI24" s="52"/>
      <c r="EEJ24" s="52"/>
      <c r="EEK24" s="52"/>
      <c r="EEL24" s="52"/>
      <c r="EEM24" s="52"/>
      <c r="EEN24" s="52"/>
      <c r="EEO24" s="52"/>
      <c r="EEP24" s="52"/>
      <c r="EEQ24" s="52"/>
      <c r="EER24" s="52"/>
      <c r="EES24" s="52"/>
      <c r="EET24" s="52"/>
      <c r="EEU24" s="52"/>
      <c r="EEV24" s="52"/>
      <c r="EEW24" s="52"/>
      <c r="EEX24" s="52"/>
      <c r="EEY24" s="52"/>
      <c r="EEZ24" s="52"/>
      <c r="EFA24" s="52"/>
      <c r="EFB24" s="52"/>
      <c r="EFC24" s="52"/>
      <c r="EFD24" s="52"/>
      <c r="EFE24" s="52"/>
      <c r="EFF24" s="52"/>
      <c r="EFG24" s="52"/>
      <c r="EFH24" s="52"/>
      <c r="EFI24" s="52"/>
      <c r="EFJ24" s="52"/>
      <c r="EFK24" s="52"/>
      <c r="EFL24" s="52"/>
      <c r="EFM24" s="52"/>
      <c r="EFN24" s="52"/>
      <c r="EFO24" s="52"/>
      <c r="EFP24" s="52"/>
      <c r="EFQ24" s="52"/>
      <c r="EFR24" s="52"/>
      <c r="EFS24" s="52"/>
      <c r="EFT24" s="52"/>
      <c r="EFU24" s="52"/>
      <c r="EFV24" s="52"/>
      <c r="EFW24" s="52"/>
      <c r="EFX24" s="52"/>
      <c r="EFY24" s="52"/>
      <c r="EFZ24" s="52"/>
      <c r="EGA24" s="52"/>
      <c r="EGB24" s="52"/>
      <c r="EGC24" s="52"/>
      <c r="EGD24" s="52"/>
      <c r="EGE24" s="52"/>
      <c r="EGF24" s="52"/>
      <c r="EGG24" s="52"/>
      <c r="EGH24" s="52"/>
      <c r="EGI24" s="52"/>
      <c r="EGJ24" s="52"/>
      <c r="EGK24" s="52"/>
      <c r="EGL24" s="52"/>
      <c r="EGM24" s="52"/>
      <c r="EGN24" s="52"/>
      <c r="EGO24" s="52"/>
      <c r="EGP24" s="52"/>
      <c r="EGQ24" s="52"/>
      <c r="EGR24" s="52"/>
      <c r="EGS24" s="52"/>
      <c r="EGT24" s="52"/>
      <c r="EGU24" s="52"/>
      <c r="EGV24" s="52"/>
      <c r="EGW24" s="52"/>
      <c r="EGX24" s="52"/>
      <c r="EGY24" s="52"/>
      <c r="EGZ24" s="52"/>
      <c r="EHA24" s="52"/>
      <c r="EHB24" s="52"/>
      <c r="EHC24" s="52"/>
      <c r="EHD24" s="52"/>
      <c r="EHE24" s="52"/>
      <c r="EHF24" s="52"/>
      <c r="EHG24" s="52"/>
      <c r="EHH24" s="52"/>
      <c r="EHI24" s="52"/>
      <c r="EHJ24" s="52"/>
      <c r="EHK24" s="52"/>
      <c r="EHL24" s="52"/>
      <c r="EHM24" s="52"/>
      <c r="EHN24" s="52"/>
      <c r="EHO24" s="52"/>
      <c r="EHP24" s="52"/>
      <c r="EHQ24" s="52"/>
      <c r="EHR24" s="52"/>
      <c r="EHS24" s="52"/>
      <c r="EHT24" s="52"/>
      <c r="EHU24" s="52"/>
      <c r="EHV24" s="52"/>
      <c r="EHW24" s="52"/>
      <c r="EHX24" s="52"/>
      <c r="EHY24" s="52"/>
      <c r="EHZ24" s="52"/>
      <c r="EIA24" s="52"/>
      <c r="EIB24" s="52"/>
      <c r="EIC24" s="52"/>
      <c r="EID24" s="52"/>
      <c r="EIE24" s="52"/>
      <c r="EIF24" s="52"/>
      <c r="EIG24" s="52"/>
      <c r="EIH24" s="52"/>
      <c r="EII24" s="52"/>
      <c r="EIJ24" s="52"/>
      <c r="EIK24" s="52"/>
      <c r="EIL24" s="52"/>
      <c r="EIM24" s="52"/>
      <c r="EIN24" s="52"/>
      <c r="EIO24" s="52"/>
      <c r="EIP24" s="52"/>
      <c r="EIQ24" s="52"/>
      <c r="EIR24" s="52"/>
      <c r="EIS24" s="52"/>
      <c r="EIT24" s="52"/>
      <c r="EIU24" s="52"/>
      <c r="EIV24" s="52"/>
      <c r="EIW24" s="52"/>
      <c r="EIX24" s="52"/>
      <c r="EIY24" s="52"/>
      <c r="EIZ24" s="52"/>
      <c r="EJA24" s="52"/>
      <c r="EJB24" s="52"/>
      <c r="EJC24" s="52"/>
      <c r="EJD24" s="52"/>
      <c r="EJE24" s="52"/>
      <c r="EJF24" s="52"/>
      <c r="EJG24" s="52"/>
      <c r="EJH24" s="52"/>
      <c r="EJI24" s="52"/>
      <c r="EJJ24" s="52"/>
      <c r="EJK24" s="52"/>
      <c r="EJL24" s="52"/>
      <c r="EJM24" s="52"/>
      <c r="EJN24" s="52"/>
      <c r="EJO24" s="52"/>
      <c r="EJP24" s="52"/>
      <c r="EJQ24" s="52"/>
      <c r="EJR24" s="52"/>
      <c r="EJS24" s="52"/>
      <c r="EJT24" s="52"/>
      <c r="EJU24" s="52"/>
      <c r="EJV24" s="52"/>
      <c r="EJW24" s="52"/>
      <c r="EJX24" s="52"/>
      <c r="EJY24" s="52"/>
      <c r="EJZ24" s="52"/>
      <c r="EKA24" s="52"/>
      <c r="EKB24" s="52"/>
      <c r="EKC24" s="52"/>
      <c r="EKD24" s="52"/>
      <c r="EKE24" s="52"/>
      <c r="EKF24" s="52"/>
      <c r="EKG24" s="52"/>
      <c r="EKH24" s="52"/>
      <c r="EKI24" s="52"/>
      <c r="EKJ24" s="52"/>
      <c r="EKK24" s="52"/>
      <c r="EKL24" s="52"/>
      <c r="EKM24" s="52"/>
      <c r="EKN24" s="52"/>
      <c r="EKO24" s="52"/>
      <c r="EKP24" s="52"/>
      <c r="EKQ24" s="52"/>
      <c r="EKR24" s="52"/>
      <c r="EKS24" s="52"/>
      <c r="EKT24" s="52"/>
      <c r="EKU24" s="52"/>
      <c r="EKV24" s="52"/>
      <c r="EKW24" s="52"/>
      <c r="EKX24" s="52"/>
      <c r="EKY24" s="52"/>
      <c r="EKZ24" s="52"/>
      <c r="ELA24" s="52"/>
      <c r="ELB24" s="52"/>
      <c r="ELC24" s="52"/>
      <c r="ELD24" s="52"/>
      <c r="ELE24" s="52"/>
      <c r="ELF24" s="52"/>
      <c r="ELG24" s="52"/>
      <c r="ELH24" s="52"/>
      <c r="ELI24" s="52"/>
      <c r="ELJ24" s="52"/>
      <c r="ELK24" s="52"/>
      <c r="ELL24" s="52"/>
      <c r="ELM24" s="52"/>
      <c r="ELN24" s="52"/>
      <c r="ELO24" s="52"/>
      <c r="ELP24" s="52"/>
      <c r="ELQ24" s="52"/>
      <c r="ELR24" s="52"/>
      <c r="ELS24" s="52"/>
      <c r="ELT24" s="52"/>
      <c r="ELU24" s="52"/>
      <c r="ELV24" s="52"/>
      <c r="ELW24" s="52"/>
      <c r="ELX24" s="52"/>
      <c r="ELY24" s="52"/>
      <c r="ELZ24" s="52"/>
      <c r="EMA24" s="52"/>
      <c r="EMB24" s="52"/>
      <c r="EMC24" s="52"/>
      <c r="EMD24" s="52"/>
      <c r="EME24" s="52"/>
      <c r="EMF24" s="52"/>
      <c r="EMG24" s="52"/>
      <c r="EMH24" s="52"/>
      <c r="EMI24" s="52"/>
      <c r="EMJ24" s="52"/>
      <c r="EMK24" s="52"/>
      <c r="EML24" s="52"/>
      <c r="EMM24" s="52"/>
      <c r="EMN24" s="52"/>
      <c r="EMO24" s="52"/>
      <c r="EMP24" s="52"/>
      <c r="EMQ24" s="52"/>
      <c r="EMR24" s="52"/>
      <c r="EMS24" s="52"/>
      <c r="EMT24" s="52"/>
      <c r="EMU24" s="52"/>
      <c r="EMV24" s="52"/>
      <c r="EMW24" s="52"/>
      <c r="EMX24" s="52"/>
      <c r="EMY24" s="52"/>
      <c r="EMZ24" s="52"/>
      <c r="ENA24" s="52"/>
      <c r="ENB24" s="52"/>
      <c r="ENC24" s="52"/>
      <c r="END24" s="52"/>
      <c r="ENE24" s="52"/>
      <c r="ENF24" s="52"/>
      <c r="ENG24" s="52"/>
      <c r="ENH24" s="52"/>
      <c r="ENI24" s="52"/>
      <c r="ENJ24" s="52"/>
      <c r="ENK24" s="52"/>
      <c r="ENL24" s="52"/>
      <c r="ENM24" s="52"/>
      <c r="ENN24" s="52"/>
      <c r="ENO24" s="52"/>
      <c r="ENP24" s="52"/>
      <c r="ENQ24" s="52"/>
      <c r="ENR24" s="52"/>
      <c r="ENS24" s="52"/>
      <c r="ENT24" s="52"/>
      <c r="ENU24" s="52"/>
      <c r="ENV24" s="52"/>
      <c r="ENW24" s="52"/>
      <c r="ENX24" s="52"/>
      <c r="ENY24" s="52"/>
      <c r="ENZ24" s="52"/>
      <c r="EOA24" s="52"/>
      <c r="EOB24" s="52"/>
      <c r="EOC24" s="52"/>
      <c r="EOD24" s="52"/>
      <c r="EOE24" s="52"/>
      <c r="EOF24" s="52"/>
      <c r="EOG24" s="52"/>
      <c r="EOH24" s="52"/>
      <c r="EOI24" s="52"/>
      <c r="EOJ24" s="52"/>
      <c r="EOK24" s="52"/>
      <c r="EOL24" s="52"/>
      <c r="EOM24" s="52"/>
      <c r="EON24" s="52"/>
      <c r="EOO24" s="52"/>
      <c r="EOP24" s="52"/>
      <c r="EOQ24" s="52"/>
      <c r="EOR24" s="52"/>
      <c r="EOS24" s="52"/>
      <c r="EOT24" s="52"/>
      <c r="EOU24" s="52"/>
      <c r="EOV24" s="52"/>
      <c r="EOW24" s="52"/>
      <c r="EOX24" s="52"/>
      <c r="EOY24" s="52"/>
      <c r="EOZ24" s="52"/>
      <c r="EPA24" s="52"/>
      <c r="EPB24" s="52"/>
      <c r="EPC24" s="52"/>
      <c r="EPD24" s="52"/>
      <c r="EPE24" s="52"/>
      <c r="EPF24" s="52"/>
      <c r="EPG24" s="52"/>
      <c r="EPH24" s="52"/>
      <c r="EPI24" s="52"/>
      <c r="EPJ24" s="52"/>
      <c r="EPK24" s="52"/>
      <c r="EPL24" s="52"/>
      <c r="EPM24" s="52"/>
      <c r="EPN24" s="52"/>
      <c r="EPO24" s="52"/>
      <c r="EPP24" s="52"/>
      <c r="EPQ24" s="52"/>
      <c r="EPR24" s="52"/>
      <c r="EPS24" s="52"/>
      <c r="EPT24" s="52"/>
      <c r="EPU24" s="52"/>
      <c r="EPV24" s="52"/>
      <c r="EPW24" s="52"/>
      <c r="EPX24" s="52"/>
      <c r="EPY24" s="52"/>
      <c r="EPZ24" s="52"/>
      <c r="EQA24" s="52"/>
      <c r="EQB24" s="52"/>
      <c r="EQC24" s="52"/>
      <c r="EQD24" s="52"/>
      <c r="EQE24" s="52"/>
      <c r="EQF24" s="52"/>
      <c r="EQG24" s="52"/>
      <c r="EQH24" s="52"/>
      <c r="EQI24" s="52"/>
      <c r="EQJ24" s="52"/>
      <c r="EQK24" s="52"/>
      <c r="EQL24" s="52"/>
      <c r="EQM24" s="52"/>
      <c r="EQN24" s="52"/>
      <c r="EQO24" s="52"/>
      <c r="EQP24" s="52"/>
      <c r="EQQ24" s="52"/>
      <c r="EQR24" s="52"/>
      <c r="EQS24" s="52"/>
      <c r="EQT24" s="52"/>
      <c r="EQU24" s="52"/>
      <c r="EQV24" s="52"/>
      <c r="EQW24" s="52"/>
      <c r="EQX24" s="52"/>
      <c r="EQY24" s="52"/>
      <c r="EQZ24" s="52"/>
      <c r="ERA24" s="52"/>
      <c r="ERB24" s="52"/>
      <c r="ERC24" s="52"/>
      <c r="ERD24" s="52"/>
      <c r="ERE24" s="52"/>
      <c r="ERF24" s="52"/>
      <c r="ERG24" s="52"/>
      <c r="ERH24" s="52"/>
      <c r="ERI24" s="52"/>
      <c r="ERJ24" s="52"/>
      <c r="ERK24" s="52"/>
      <c r="ERL24" s="52"/>
      <c r="ERM24" s="52"/>
      <c r="ERN24" s="52"/>
      <c r="ERO24" s="52"/>
      <c r="ERP24" s="52"/>
      <c r="ERQ24" s="52"/>
      <c r="ERR24" s="52"/>
      <c r="ERS24" s="52"/>
      <c r="ERT24" s="52"/>
      <c r="ERU24" s="52"/>
      <c r="ERV24" s="52"/>
      <c r="ERW24" s="52"/>
      <c r="ERX24" s="52"/>
      <c r="ERY24" s="52"/>
      <c r="ERZ24" s="52"/>
      <c r="ESA24" s="52"/>
      <c r="ESB24" s="52"/>
      <c r="ESC24" s="52"/>
      <c r="ESD24" s="52"/>
      <c r="ESE24" s="52"/>
      <c r="ESF24" s="52"/>
      <c r="ESG24" s="52"/>
      <c r="ESH24" s="52"/>
      <c r="ESI24" s="52"/>
      <c r="ESJ24" s="52"/>
      <c r="ESK24" s="52"/>
      <c r="ESL24" s="52"/>
      <c r="ESM24" s="52"/>
      <c r="ESN24" s="52"/>
      <c r="ESO24" s="52"/>
      <c r="ESP24" s="52"/>
      <c r="ESQ24" s="52"/>
      <c r="ESR24" s="52"/>
      <c r="ESS24" s="52"/>
      <c r="EST24" s="52"/>
      <c r="ESU24" s="52"/>
      <c r="ESV24" s="52"/>
      <c r="ESW24" s="52"/>
      <c r="ESX24" s="52"/>
      <c r="ESY24" s="52"/>
      <c r="ESZ24" s="52"/>
      <c r="ETA24" s="52"/>
      <c r="ETB24" s="52"/>
      <c r="ETC24" s="52"/>
      <c r="ETD24" s="52"/>
      <c r="ETE24" s="52"/>
      <c r="ETF24" s="52"/>
      <c r="ETG24" s="52"/>
      <c r="ETH24" s="52"/>
      <c r="ETI24" s="52"/>
      <c r="ETJ24" s="52"/>
      <c r="ETK24" s="52"/>
      <c r="ETL24" s="52"/>
      <c r="ETM24" s="52"/>
      <c r="ETN24" s="52"/>
      <c r="ETO24" s="52"/>
      <c r="ETP24" s="52"/>
      <c r="ETQ24" s="52"/>
      <c r="ETR24" s="52"/>
      <c r="ETS24" s="52"/>
      <c r="ETT24" s="52"/>
      <c r="ETU24" s="52"/>
      <c r="ETV24" s="52"/>
      <c r="ETW24" s="52"/>
      <c r="ETX24" s="52"/>
      <c r="ETY24" s="52"/>
      <c r="ETZ24" s="52"/>
      <c r="EUA24" s="52"/>
      <c r="EUB24" s="52"/>
      <c r="EUC24" s="52"/>
      <c r="EUD24" s="52"/>
      <c r="EUE24" s="52"/>
      <c r="EUF24" s="52"/>
      <c r="EUG24" s="52"/>
      <c r="EUH24" s="52"/>
      <c r="EUI24" s="52"/>
      <c r="EUJ24" s="52"/>
      <c r="EUK24" s="52"/>
      <c r="EUL24" s="52"/>
      <c r="EUM24" s="52"/>
      <c r="EUN24" s="52"/>
      <c r="EUO24" s="52"/>
      <c r="EUP24" s="52"/>
      <c r="EUQ24" s="52"/>
      <c r="EUR24" s="52"/>
      <c r="EUS24" s="52"/>
      <c r="EUT24" s="52"/>
      <c r="EUU24" s="52"/>
      <c r="EUV24" s="52"/>
      <c r="EUW24" s="52"/>
      <c r="EUX24" s="52"/>
      <c r="EUY24" s="52"/>
      <c r="EUZ24" s="52"/>
      <c r="EVA24" s="52"/>
      <c r="EVB24" s="52"/>
      <c r="EVC24" s="52"/>
      <c r="EVD24" s="52"/>
      <c r="EVE24" s="52"/>
      <c r="EVF24" s="52"/>
      <c r="EVG24" s="52"/>
      <c r="EVH24" s="52"/>
      <c r="EVI24" s="52"/>
      <c r="EVJ24" s="52"/>
      <c r="EVK24" s="52"/>
      <c r="EVL24" s="52"/>
      <c r="EVM24" s="52"/>
      <c r="EVN24" s="52"/>
      <c r="EVO24" s="52"/>
      <c r="EVP24" s="52"/>
      <c r="EVQ24" s="52"/>
      <c r="EVR24" s="52"/>
      <c r="EVS24" s="52"/>
      <c r="EVT24" s="52"/>
      <c r="EVU24" s="52"/>
      <c r="EVV24" s="52"/>
      <c r="EVW24" s="52"/>
      <c r="EVX24" s="52"/>
      <c r="EVY24" s="52"/>
      <c r="EVZ24" s="52"/>
      <c r="EWA24" s="52"/>
      <c r="EWB24" s="52"/>
      <c r="EWC24" s="52"/>
      <c r="EWD24" s="52"/>
      <c r="EWE24" s="52"/>
      <c r="EWF24" s="52"/>
      <c r="EWG24" s="52"/>
      <c r="EWH24" s="52"/>
      <c r="EWI24" s="52"/>
      <c r="EWJ24" s="52"/>
      <c r="EWK24" s="52"/>
      <c r="EWL24" s="52"/>
      <c r="EWM24" s="52"/>
      <c r="EWN24" s="52"/>
      <c r="EWO24" s="52"/>
      <c r="EWP24" s="52"/>
      <c r="EWQ24" s="52"/>
      <c r="EWR24" s="52"/>
      <c r="EWS24" s="52"/>
      <c r="EWT24" s="52"/>
      <c r="EWU24" s="52"/>
      <c r="EWV24" s="52"/>
      <c r="EWW24" s="52"/>
      <c r="EWX24" s="52"/>
      <c r="EWY24" s="52"/>
      <c r="EWZ24" s="52"/>
      <c r="EXA24" s="52"/>
      <c r="EXB24" s="52"/>
      <c r="EXC24" s="52"/>
      <c r="EXD24" s="52"/>
      <c r="EXE24" s="52"/>
      <c r="EXF24" s="52"/>
      <c r="EXG24" s="52"/>
      <c r="EXH24" s="52"/>
      <c r="EXI24" s="52"/>
      <c r="EXJ24" s="52"/>
      <c r="EXK24" s="52"/>
      <c r="EXL24" s="52"/>
      <c r="EXM24" s="52"/>
      <c r="EXN24" s="52"/>
      <c r="EXO24" s="52"/>
      <c r="EXP24" s="52"/>
      <c r="EXQ24" s="52"/>
      <c r="EXR24" s="52"/>
      <c r="EXS24" s="52"/>
      <c r="EXT24" s="52"/>
      <c r="EXU24" s="52"/>
      <c r="EXV24" s="52"/>
      <c r="EXW24" s="52"/>
      <c r="EXX24" s="52"/>
      <c r="EXY24" s="52"/>
      <c r="EXZ24" s="52"/>
      <c r="EYA24" s="52"/>
      <c r="EYB24" s="52"/>
      <c r="EYC24" s="52"/>
      <c r="EYD24" s="52"/>
      <c r="EYE24" s="52"/>
      <c r="EYF24" s="52"/>
      <c r="EYG24" s="52"/>
      <c r="EYH24" s="52"/>
      <c r="EYI24" s="52"/>
      <c r="EYJ24" s="52"/>
      <c r="EYK24" s="52"/>
      <c r="EYL24" s="52"/>
      <c r="EYM24" s="52"/>
      <c r="EYN24" s="52"/>
      <c r="EYO24" s="52"/>
      <c r="EYP24" s="52"/>
      <c r="EYQ24" s="52"/>
      <c r="EYR24" s="52"/>
      <c r="EYS24" s="52"/>
      <c r="EYT24" s="52"/>
      <c r="EYU24" s="52"/>
      <c r="EYV24" s="52"/>
      <c r="EYW24" s="52"/>
      <c r="EYX24" s="52"/>
      <c r="EYY24" s="52"/>
      <c r="EYZ24" s="52"/>
      <c r="EZA24" s="52"/>
      <c r="EZB24" s="52"/>
      <c r="EZC24" s="52"/>
      <c r="EZD24" s="52"/>
      <c r="EZE24" s="52"/>
      <c r="EZF24" s="52"/>
      <c r="EZG24" s="52"/>
      <c r="EZH24" s="52"/>
      <c r="EZI24" s="52"/>
      <c r="EZJ24" s="52"/>
      <c r="EZK24" s="52"/>
      <c r="EZL24" s="52"/>
      <c r="EZM24" s="52"/>
      <c r="EZN24" s="52"/>
      <c r="EZO24" s="52"/>
      <c r="EZP24" s="52"/>
      <c r="EZQ24" s="52"/>
      <c r="EZR24" s="52"/>
      <c r="EZS24" s="52"/>
      <c r="EZT24" s="52"/>
      <c r="EZU24" s="52"/>
      <c r="EZV24" s="52"/>
      <c r="EZW24" s="52"/>
      <c r="EZX24" s="52"/>
      <c r="EZY24" s="52"/>
      <c r="EZZ24" s="52"/>
      <c r="FAA24" s="52"/>
      <c r="FAB24" s="52"/>
      <c r="FAC24" s="52"/>
      <c r="FAD24" s="52"/>
      <c r="FAE24" s="52"/>
      <c r="FAF24" s="52"/>
      <c r="FAG24" s="52"/>
      <c r="FAH24" s="52"/>
      <c r="FAI24" s="52"/>
      <c r="FAJ24" s="52"/>
      <c r="FAK24" s="52"/>
      <c r="FAL24" s="52"/>
      <c r="FAM24" s="52"/>
      <c r="FAN24" s="52"/>
      <c r="FAO24" s="52"/>
      <c r="FAP24" s="52"/>
      <c r="FAQ24" s="52"/>
      <c r="FAR24" s="52"/>
      <c r="FAS24" s="52"/>
      <c r="FAT24" s="52"/>
      <c r="FAU24" s="52"/>
      <c r="FAV24" s="52"/>
      <c r="FAW24" s="52"/>
      <c r="FAX24" s="52"/>
      <c r="FAY24" s="52"/>
      <c r="FAZ24" s="52"/>
      <c r="FBA24" s="52"/>
      <c r="FBB24" s="52"/>
      <c r="FBC24" s="52"/>
      <c r="FBD24" s="52"/>
      <c r="FBE24" s="52"/>
      <c r="FBF24" s="52"/>
      <c r="FBG24" s="52"/>
      <c r="FBH24" s="52"/>
      <c r="FBI24" s="52"/>
      <c r="FBJ24" s="52"/>
      <c r="FBK24" s="52"/>
      <c r="FBL24" s="52"/>
      <c r="FBM24" s="52"/>
      <c r="FBN24" s="52"/>
      <c r="FBO24" s="52"/>
      <c r="FBP24" s="52"/>
      <c r="FBQ24" s="52"/>
      <c r="FBR24" s="52"/>
      <c r="FBS24" s="52"/>
      <c r="FBT24" s="52"/>
      <c r="FBU24" s="52"/>
      <c r="FBV24" s="52"/>
      <c r="FBW24" s="52"/>
      <c r="FBX24" s="52"/>
      <c r="FBY24" s="52"/>
      <c r="FBZ24" s="52"/>
      <c r="FCA24" s="52"/>
      <c r="FCB24" s="52"/>
      <c r="FCC24" s="52"/>
      <c r="FCD24" s="52"/>
      <c r="FCE24" s="52"/>
      <c r="FCF24" s="52"/>
      <c r="FCG24" s="52"/>
      <c r="FCH24" s="52"/>
      <c r="FCI24" s="52"/>
      <c r="FCJ24" s="52"/>
      <c r="FCK24" s="52"/>
      <c r="FCL24" s="52"/>
      <c r="FCM24" s="52"/>
      <c r="FCN24" s="52"/>
      <c r="FCO24" s="52"/>
      <c r="FCP24" s="52"/>
      <c r="FCQ24" s="52"/>
      <c r="FCR24" s="52"/>
      <c r="FCS24" s="52"/>
      <c r="FCT24" s="52"/>
      <c r="FCU24" s="52"/>
      <c r="FCV24" s="52"/>
      <c r="FCW24" s="52"/>
      <c r="FCX24" s="52"/>
      <c r="FCY24" s="52"/>
      <c r="FCZ24" s="52"/>
      <c r="FDA24" s="52"/>
      <c r="FDB24" s="52"/>
      <c r="FDC24" s="52"/>
      <c r="FDD24" s="52"/>
      <c r="FDE24" s="52"/>
      <c r="FDF24" s="52"/>
      <c r="FDG24" s="52"/>
      <c r="FDH24" s="52"/>
      <c r="FDI24" s="52"/>
      <c r="FDJ24" s="52"/>
      <c r="FDK24" s="52"/>
      <c r="FDL24" s="52"/>
      <c r="FDM24" s="52"/>
      <c r="FDN24" s="52"/>
      <c r="FDO24" s="52"/>
      <c r="FDP24" s="52"/>
      <c r="FDQ24" s="52"/>
      <c r="FDR24" s="52"/>
      <c r="FDS24" s="52"/>
      <c r="FDT24" s="52"/>
      <c r="FDU24" s="52"/>
      <c r="FDV24" s="52"/>
      <c r="FDW24" s="52"/>
      <c r="FDX24" s="52"/>
      <c r="FDY24" s="52"/>
      <c r="FDZ24" s="52"/>
      <c r="FEA24" s="52"/>
      <c r="FEB24" s="52"/>
      <c r="FEC24" s="52"/>
      <c r="FED24" s="52"/>
      <c r="FEE24" s="52"/>
      <c r="FEF24" s="52"/>
      <c r="FEG24" s="52"/>
      <c r="FEH24" s="52"/>
      <c r="FEI24" s="52"/>
      <c r="FEJ24" s="52"/>
      <c r="FEK24" s="52"/>
      <c r="FEL24" s="52"/>
      <c r="FEM24" s="52"/>
      <c r="FEN24" s="52"/>
      <c r="FEO24" s="52"/>
      <c r="FEP24" s="52"/>
      <c r="FEQ24" s="52"/>
      <c r="FER24" s="52"/>
      <c r="FES24" s="52"/>
      <c r="FET24" s="52"/>
      <c r="FEU24" s="52"/>
      <c r="FEV24" s="52"/>
      <c r="FEW24" s="52"/>
      <c r="FEX24" s="52"/>
      <c r="FEY24" s="52"/>
      <c r="FEZ24" s="52"/>
      <c r="FFA24" s="52"/>
      <c r="FFB24" s="52"/>
      <c r="FFC24" s="52"/>
      <c r="FFD24" s="52"/>
      <c r="FFE24" s="52"/>
      <c r="FFF24" s="52"/>
      <c r="FFG24" s="52"/>
      <c r="FFH24" s="52"/>
      <c r="FFI24" s="52"/>
      <c r="FFJ24" s="52"/>
      <c r="FFK24" s="52"/>
      <c r="FFL24" s="52"/>
      <c r="FFM24" s="52"/>
      <c r="FFN24" s="52"/>
      <c r="FFO24" s="52"/>
      <c r="FFP24" s="52"/>
      <c r="FFQ24" s="52"/>
      <c r="FFR24" s="52"/>
      <c r="FFS24" s="52"/>
      <c r="FFT24" s="52"/>
      <c r="FFU24" s="52"/>
      <c r="FFV24" s="52"/>
      <c r="FFW24" s="52"/>
      <c r="FFX24" s="52"/>
      <c r="FFY24" s="52"/>
      <c r="FFZ24" s="52"/>
      <c r="FGA24" s="52"/>
      <c r="FGB24" s="52"/>
      <c r="FGC24" s="52"/>
      <c r="FGD24" s="52"/>
      <c r="FGE24" s="52"/>
      <c r="FGF24" s="52"/>
      <c r="FGG24" s="52"/>
      <c r="FGH24" s="52"/>
      <c r="FGI24" s="52"/>
      <c r="FGJ24" s="52"/>
      <c r="FGK24" s="52"/>
      <c r="FGL24" s="52"/>
      <c r="FGM24" s="52"/>
      <c r="FGN24" s="52"/>
      <c r="FGO24" s="52"/>
      <c r="FGP24" s="52"/>
      <c r="FGQ24" s="52"/>
      <c r="FGR24" s="52"/>
      <c r="FGS24" s="52"/>
      <c r="FGT24" s="52"/>
      <c r="FGU24" s="52"/>
      <c r="FGV24" s="52"/>
      <c r="FGW24" s="52"/>
      <c r="FGX24" s="52"/>
      <c r="FGY24" s="52"/>
      <c r="FGZ24" s="52"/>
      <c r="FHA24" s="52"/>
      <c r="FHB24" s="52"/>
      <c r="FHC24" s="52"/>
      <c r="FHD24" s="52"/>
      <c r="FHE24" s="52"/>
      <c r="FHF24" s="52"/>
      <c r="FHG24" s="52"/>
      <c r="FHH24" s="52"/>
      <c r="FHI24" s="52"/>
      <c r="FHJ24" s="52"/>
      <c r="FHK24" s="52"/>
      <c r="FHL24" s="52"/>
      <c r="FHM24" s="52"/>
      <c r="FHN24" s="52"/>
      <c r="FHO24" s="52"/>
      <c r="FHP24" s="52"/>
      <c r="FHQ24" s="52"/>
      <c r="FHR24" s="52"/>
      <c r="FHS24" s="52"/>
      <c r="FHT24" s="52"/>
      <c r="FHU24" s="52"/>
      <c r="FHV24" s="52"/>
      <c r="FHW24" s="52"/>
      <c r="FHX24" s="52"/>
      <c r="FHY24" s="52"/>
      <c r="FHZ24" s="52"/>
      <c r="FIA24" s="52"/>
      <c r="FIB24" s="52"/>
      <c r="FIC24" s="52"/>
      <c r="FID24" s="52"/>
      <c r="FIE24" s="52"/>
      <c r="FIF24" s="52"/>
      <c r="FIG24" s="52"/>
      <c r="FIH24" s="52"/>
      <c r="FII24" s="52"/>
      <c r="FIJ24" s="52"/>
      <c r="FIK24" s="52"/>
      <c r="FIL24" s="52"/>
      <c r="FIM24" s="52"/>
      <c r="FIN24" s="52"/>
      <c r="FIO24" s="52"/>
      <c r="FIP24" s="52"/>
      <c r="FIQ24" s="52"/>
      <c r="FIR24" s="52"/>
      <c r="FIS24" s="52"/>
      <c r="FIT24" s="52"/>
      <c r="FIU24" s="52"/>
      <c r="FIV24" s="52"/>
      <c r="FIW24" s="52"/>
      <c r="FIX24" s="52"/>
      <c r="FIY24" s="52"/>
      <c r="FIZ24" s="52"/>
      <c r="FJA24" s="52"/>
      <c r="FJB24" s="52"/>
      <c r="FJC24" s="52"/>
      <c r="FJD24" s="52"/>
      <c r="FJE24" s="52"/>
      <c r="FJF24" s="52"/>
      <c r="FJG24" s="52"/>
      <c r="FJH24" s="52"/>
      <c r="FJI24" s="52"/>
      <c r="FJJ24" s="52"/>
      <c r="FJK24" s="52"/>
      <c r="FJL24" s="52"/>
      <c r="FJM24" s="52"/>
      <c r="FJN24" s="52"/>
      <c r="FJO24" s="52"/>
      <c r="FJP24" s="52"/>
      <c r="FJQ24" s="52"/>
      <c r="FJR24" s="52"/>
      <c r="FJS24" s="52"/>
      <c r="FJT24" s="52"/>
      <c r="FJU24" s="52"/>
      <c r="FJV24" s="52"/>
      <c r="FJW24" s="52"/>
      <c r="FJX24" s="52"/>
      <c r="FJY24" s="52"/>
      <c r="FJZ24" s="52"/>
      <c r="FKA24" s="52"/>
      <c r="FKB24" s="52"/>
      <c r="FKC24" s="52"/>
      <c r="FKD24" s="52"/>
      <c r="FKE24" s="52"/>
      <c r="FKF24" s="52"/>
      <c r="FKG24" s="52"/>
      <c r="FKH24" s="52"/>
      <c r="FKI24" s="52"/>
      <c r="FKJ24" s="52"/>
      <c r="FKK24" s="52"/>
      <c r="FKL24" s="52"/>
      <c r="FKM24" s="52"/>
      <c r="FKN24" s="52"/>
      <c r="FKO24" s="52"/>
      <c r="FKP24" s="52"/>
      <c r="FKQ24" s="52"/>
      <c r="FKR24" s="52"/>
      <c r="FKS24" s="52"/>
      <c r="FKT24" s="52"/>
      <c r="FKU24" s="52"/>
      <c r="FKV24" s="52"/>
      <c r="FKW24" s="52"/>
      <c r="FKX24" s="52"/>
      <c r="FKY24" s="52"/>
      <c r="FKZ24" s="52"/>
      <c r="FLA24" s="52"/>
      <c r="FLB24" s="52"/>
      <c r="FLC24" s="52"/>
      <c r="FLD24" s="52"/>
      <c r="FLE24" s="52"/>
      <c r="FLF24" s="52"/>
      <c r="FLG24" s="52"/>
      <c r="FLH24" s="52"/>
      <c r="FLI24" s="52"/>
      <c r="FLJ24" s="52"/>
      <c r="FLK24" s="52"/>
      <c r="FLL24" s="52"/>
      <c r="FLM24" s="52"/>
      <c r="FLN24" s="52"/>
      <c r="FLO24" s="52"/>
      <c r="FLP24" s="52"/>
      <c r="FLQ24" s="52"/>
      <c r="FLR24" s="52"/>
      <c r="FLS24" s="52"/>
      <c r="FLT24" s="52"/>
      <c r="FLU24" s="52"/>
      <c r="FLV24" s="52"/>
      <c r="FLW24" s="52"/>
      <c r="FLX24" s="52"/>
      <c r="FLY24" s="52"/>
      <c r="FLZ24" s="52"/>
      <c r="FMA24" s="52"/>
      <c r="FMB24" s="52"/>
      <c r="FMC24" s="52"/>
      <c r="FMD24" s="52"/>
      <c r="FME24" s="52"/>
      <c r="FMF24" s="52"/>
      <c r="FMG24" s="52"/>
      <c r="FMH24" s="52"/>
      <c r="FMI24" s="52"/>
      <c r="FMJ24" s="52"/>
      <c r="FMK24" s="52"/>
      <c r="FML24" s="52"/>
      <c r="FMM24" s="52"/>
      <c r="FMN24" s="52"/>
      <c r="FMO24" s="52"/>
      <c r="FMP24" s="52"/>
      <c r="FMQ24" s="52"/>
      <c r="FMR24" s="52"/>
      <c r="FMS24" s="52"/>
      <c r="FMT24" s="52"/>
      <c r="FMU24" s="52"/>
      <c r="FMV24" s="52"/>
      <c r="FMW24" s="52"/>
      <c r="FMX24" s="52"/>
      <c r="FMY24" s="52"/>
      <c r="FMZ24" s="52"/>
      <c r="FNA24" s="52"/>
      <c r="FNB24" s="52"/>
      <c r="FNC24" s="52"/>
      <c r="FND24" s="52"/>
      <c r="FNE24" s="52"/>
      <c r="FNF24" s="52"/>
      <c r="FNG24" s="52"/>
      <c r="FNH24" s="52"/>
      <c r="FNI24" s="52"/>
      <c r="FNJ24" s="52"/>
      <c r="FNK24" s="52"/>
      <c r="FNL24" s="52"/>
      <c r="FNM24" s="52"/>
      <c r="FNN24" s="52"/>
      <c r="FNO24" s="52"/>
      <c r="FNP24" s="52"/>
      <c r="FNQ24" s="52"/>
      <c r="FNR24" s="52"/>
      <c r="FNS24" s="52"/>
      <c r="FNT24" s="52"/>
      <c r="FNU24" s="52"/>
      <c r="FNV24" s="52"/>
      <c r="FNW24" s="52"/>
      <c r="FNX24" s="52"/>
      <c r="FNY24" s="52"/>
      <c r="FNZ24" s="52"/>
      <c r="FOA24" s="52"/>
      <c r="FOB24" s="52"/>
      <c r="FOC24" s="52"/>
      <c r="FOD24" s="52"/>
      <c r="FOE24" s="52"/>
      <c r="FOF24" s="52"/>
      <c r="FOG24" s="52"/>
      <c r="FOH24" s="52"/>
      <c r="FOI24" s="52"/>
      <c r="FOJ24" s="52"/>
      <c r="FOK24" s="52"/>
      <c r="FOL24" s="52"/>
      <c r="FOM24" s="52"/>
      <c r="FON24" s="52"/>
      <c r="FOO24" s="52"/>
      <c r="FOP24" s="52"/>
      <c r="FOQ24" s="52"/>
      <c r="FOR24" s="52"/>
      <c r="FOS24" s="52"/>
      <c r="FOT24" s="52"/>
      <c r="FOU24" s="52"/>
      <c r="FOV24" s="52"/>
      <c r="FOW24" s="52"/>
      <c r="FOX24" s="52"/>
      <c r="FOY24" s="52"/>
      <c r="FOZ24" s="52"/>
      <c r="FPA24" s="52"/>
      <c r="FPB24" s="52"/>
      <c r="FPC24" s="52"/>
      <c r="FPD24" s="52"/>
      <c r="FPE24" s="52"/>
      <c r="FPF24" s="52"/>
      <c r="FPG24" s="52"/>
      <c r="FPH24" s="52"/>
      <c r="FPI24" s="52"/>
      <c r="FPJ24" s="52"/>
      <c r="FPK24" s="52"/>
      <c r="FPL24" s="52"/>
      <c r="FPM24" s="52"/>
      <c r="FPN24" s="52"/>
      <c r="FPO24" s="52"/>
      <c r="FPP24" s="52"/>
      <c r="FPQ24" s="52"/>
      <c r="FPR24" s="52"/>
      <c r="FPS24" s="52"/>
      <c r="FPT24" s="52"/>
      <c r="FPU24" s="52"/>
      <c r="FPV24" s="52"/>
      <c r="FPW24" s="52"/>
      <c r="FPX24" s="52"/>
      <c r="FPY24" s="52"/>
      <c r="FPZ24" s="52"/>
      <c r="FQA24" s="52"/>
      <c r="FQB24" s="52"/>
      <c r="FQC24" s="52"/>
      <c r="FQD24" s="52"/>
      <c r="FQE24" s="52"/>
      <c r="FQF24" s="52"/>
      <c r="FQG24" s="52"/>
      <c r="FQH24" s="52"/>
      <c r="FQI24" s="52"/>
      <c r="FQJ24" s="52"/>
      <c r="FQK24" s="52"/>
      <c r="FQL24" s="52"/>
      <c r="FQM24" s="52"/>
      <c r="FQN24" s="52"/>
      <c r="FQO24" s="52"/>
      <c r="FQP24" s="52"/>
      <c r="FQQ24" s="52"/>
      <c r="FQR24" s="52"/>
      <c r="FQS24" s="52"/>
      <c r="FQT24" s="52"/>
      <c r="FQU24" s="52"/>
      <c r="FQV24" s="52"/>
      <c r="FQW24" s="52"/>
      <c r="FQX24" s="52"/>
      <c r="FQY24" s="52"/>
      <c r="FQZ24" s="52"/>
      <c r="FRA24" s="52"/>
      <c r="FRB24" s="52"/>
      <c r="FRC24" s="52"/>
      <c r="FRD24" s="52"/>
      <c r="FRE24" s="52"/>
      <c r="FRF24" s="52"/>
      <c r="FRG24" s="52"/>
      <c r="FRH24" s="52"/>
      <c r="FRI24" s="52"/>
      <c r="FRJ24" s="52"/>
      <c r="FRK24" s="52"/>
      <c r="FRL24" s="52"/>
      <c r="FRM24" s="52"/>
      <c r="FRN24" s="52"/>
      <c r="FRO24" s="52"/>
      <c r="FRP24" s="52"/>
      <c r="FRQ24" s="52"/>
      <c r="FRR24" s="52"/>
      <c r="FRS24" s="52"/>
      <c r="FRT24" s="52"/>
      <c r="FRU24" s="52"/>
      <c r="FRV24" s="52"/>
      <c r="FRW24" s="52"/>
      <c r="FRX24" s="52"/>
      <c r="FRY24" s="52"/>
      <c r="FRZ24" s="52"/>
      <c r="FSA24" s="52"/>
      <c r="FSB24" s="52"/>
      <c r="FSC24" s="52"/>
      <c r="FSD24" s="52"/>
      <c r="FSE24" s="52"/>
      <c r="FSF24" s="52"/>
      <c r="FSG24" s="52"/>
      <c r="FSH24" s="52"/>
      <c r="FSI24" s="52"/>
      <c r="FSJ24" s="52"/>
      <c r="FSK24" s="52"/>
      <c r="FSL24" s="52"/>
      <c r="FSM24" s="52"/>
      <c r="FSN24" s="52"/>
      <c r="FSO24" s="52"/>
      <c r="FSP24" s="52"/>
      <c r="FSQ24" s="52"/>
      <c r="FSR24" s="52"/>
      <c r="FSS24" s="52"/>
      <c r="FST24" s="52"/>
      <c r="FSU24" s="52"/>
      <c r="FSV24" s="52"/>
      <c r="FSW24" s="52"/>
      <c r="FSX24" s="52"/>
      <c r="FSY24" s="52"/>
      <c r="FSZ24" s="52"/>
      <c r="FTA24" s="52"/>
      <c r="FTB24" s="52"/>
      <c r="FTC24" s="52"/>
      <c r="FTD24" s="52"/>
      <c r="FTE24" s="52"/>
      <c r="FTF24" s="52"/>
      <c r="FTG24" s="52"/>
      <c r="FTH24" s="52"/>
      <c r="FTI24" s="52"/>
      <c r="FTJ24" s="52"/>
      <c r="FTK24" s="52"/>
      <c r="FTL24" s="52"/>
      <c r="FTM24" s="52"/>
      <c r="FTN24" s="52"/>
      <c r="FTO24" s="52"/>
      <c r="FTP24" s="52"/>
      <c r="FTQ24" s="52"/>
      <c r="FTR24" s="52"/>
      <c r="FTS24" s="52"/>
      <c r="FTT24" s="52"/>
      <c r="FTU24" s="52"/>
      <c r="FTV24" s="52"/>
      <c r="FTW24" s="52"/>
      <c r="FTX24" s="52"/>
      <c r="FTY24" s="52"/>
      <c r="FTZ24" s="52"/>
      <c r="FUA24" s="52"/>
      <c r="FUB24" s="52"/>
      <c r="FUC24" s="52"/>
      <c r="FUD24" s="52"/>
      <c r="FUE24" s="52"/>
      <c r="FUF24" s="52"/>
      <c r="FUG24" s="52"/>
      <c r="FUH24" s="52"/>
      <c r="FUI24" s="52"/>
      <c r="FUJ24" s="52"/>
      <c r="FUK24" s="52"/>
      <c r="FUL24" s="52"/>
      <c r="FUM24" s="52"/>
      <c r="FUN24" s="52"/>
      <c r="FUO24" s="52"/>
      <c r="FUP24" s="52"/>
      <c r="FUQ24" s="52"/>
      <c r="FUR24" s="52"/>
      <c r="FUS24" s="52"/>
      <c r="FUT24" s="52"/>
      <c r="FUU24" s="52"/>
      <c r="FUV24" s="52"/>
      <c r="FUW24" s="52"/>
      <c r="FUX24" s="52"/>
      <c r="FUY24" s="52"/>
      <c r="FUZ24" s="52"/>
      <c r="FVA24" s="52"/>
      <c r="FVB24" s="52"/>
      <c r="FVC24" s="52"/>
      <c r="FVD24" s="52"/>
      <c r="FVE24" s="52"/>
      <c r="FVF24" s="52"/>
      <c r="FVG24" s="52"/>
      <c r="FVH24" s="52"/>
      <c r="FVI24" s="52"/>
      <c r="FVJ24" s="52"/>
      <c r="FVK24" s="52"/>
      <c r="FVL24" s="52"/>
      <c r="FVM24" s="52"/>
      <c r="FVN24" s="52"/>
      <c r="FVO24" s="52"/>
      <c r="FVP24" s="52"/>
      <c r="FVQ24" s="52"/>
      <c r="FVR24" s="52"/>
      <c r="FVS24" s="52"/>
      <c r="FVT24" s="52"/>
      <c r="FVU24" s="52"/>
      <c r="FVV24" s="52"/>
      <c r="FVW24" s="52"/>
      <c r="FVX24" s="52"/>
      <c r="FVY24" s="52"/>
      <c r="FVZ24" s="52"/>
      <c r="FWA24" s="52"/>
      <c r="FWB24" s="52"/>
      <c r="FWC24" s="52"/>
      <c r="FWD24" s="52"/>
      <c r="FWE24" s="52"/>
      <c r="FWF24" s="52"/>
      <c r="FWG24" s="52"/>
      <c r="FWH24" s="52"/>
      <c r="FWI24" s="52"/>
      <c r="FWJ24" s="52"/>
      <c r="FWK24" s="52"/>
      <c r="FWL24" s="52"/>
      <c r="FWM24" s="52"/>
      <c r="FWN24" s="52"/>
      <c r="FWO24" s="52"/>
      <c r="FWP24" s="52"/>
      <c r="FWQ24" s="52"/>
      <c r="FWR24" s="52"/>
      <c r="FWS24" s="52"/>
      <c r="FWT24" s="52"/>
      <c r="FWU24" s="52"/>
      <c r="FWV24" s="52"/>
      <c r="FWW24" s="52"/>
      <c r="FWX24" s="52"/>
      <c r="FWY24" s="52"/>
      <c r="FWZ24" s="52"/>
      <c r="FXA24" s="52"/>
      <c r="FXB24" s="52"/>
      <c r="FXC24" s="52"/>
      <c r="FXD24" s="52"/>
      <c r="FXE24" s="52"/>
      <c r="FXF24" s="52"/>
      <c r="FXG24" s="52"/>
      <c r="FXH24" s="52"/>
      <c r="FXI24" s="52"/>
      <c r="FXJ24" s="52"/>
      <c r="FXK24" s="52"/>
      <c r="FXL24" s="52"/>
      <c r="FXM24" s="52"/>
      <c r="FXN24" s="52"/>
      <c r="FXO24" s="52"/>
      <c r="FXP24" s="52"/>
      <c r="FXQ24" s="52"/>
      <c r="FXR24" s="52"/>
      <c r="FXS24" s="52"/>
      <c r="FXT24" s="52"/>
      <c r="FXU24" s="52"/>
      <c r="FXV24" s="52"/>
      <c r="FXW24" s="52"/>
      <c r="FXX24" s="52"/>
      <c r="FXY24" s="52"/>
      <c r="FXZ24" s="52"/>
      <c r="FYA24" s="52"/>
      <c r="FYB24" s="52"/>
      <c r="FYC24" s="52"/>
      <c r="FYD24" s="52"/>
      <c r="FYE24" s="52"/>
      <c r="FYF24" s="52"/>
      <c r="FYG24" s="52"/>
      <c r="FYH24" s="52"/>
      <c r="FYI24" s="52"/>
      <c r="FYJ24" s="52"/>
      <c r="FYK24" s="52"/>
      <c r="FYL24" s="52"/>
      <c r="FYM24" s="52"/>
      <c r="FYN24" s="52"/>
      <c r="FYO24" s="52"/>
      <c r="FYP24" s="52"/>
      <c r="FYQ24" s="52"/>
      <c r="FYR24" s="52"/>
      <c r="FYS24" s="52"/>
      <c r="FYT24" s="52"/>
      <c r="FYU24" s="52"/>
      <c r="FYV24" s="52"/>
      <c r="FYW24" s="52"/>
      <c r="FYX24" s="52"/>
      <c r="FYY24" s="52"/>
      <c r="FYZ24" s="52"/>
      <c r="FZA24" s="52"/>
      <c r="FZB24" s="52"/>
      <c r="FZC24" s="52"/>
      <c r="FZD24" s="52"/>
      <c r="FZE24" s="52"/>
      <c r="FZF24" s="52"/>
      <c r="FZG24" s="52"/>
      <c r="FZH24" s="52"/>
      <c r="FZI24" s="52"/>
      <c r="FZJ24" s="52"/>
      <c r="FZK24" s="52"/>
      <c r="FZL24" s="52"/>
      <c r="FZM24" s="52"/>
      <c r="FZN24" s="52"/>
      <c r="FZO24" s="52"/>
      <c r="FZP24" s="52"/>
      <c r="FZQ24" s="52"/>
      <c r="FZR24" s="52"/>
      <c r="FZS24" s="52"/>
      <c r="FZT24" s="52"/>
      <c r="FZU24" s="52"/>
      <c r="FZV24" s="52"/>
      <c r="FZW24" s="52"/>
      <c r="FZX24" s="52"/>
      <c r="FZY24" s="52"/>
      <c r="FZZ24" s="52"/>
      <c r="GAA24" s="52"/>
      <c r="GAB24" s="52"/>
      <c r="GAC24" s="52"/>
      <c r="GAD24" s="52"/>
      <c r="GAE24" s="52"/>
      <c r="GAF24" s="52"/>
      <c r="GAG24" s="52"/>
      <c r="GAH24" s="52"/>
      <c r="GAI24" s="52"/>
      <c r="GAJ24" s="52"/>
      <c r="GAK24" s="52"/>
      <c r="GAL24" s="52"/>
      <c r="GAM24" s="52"/>
      <c r="GAN24" s="52"/>
      <c r="GAO24" s="52"/>
      <c r="GAP24" s="52"/>
      <c r="GAQ24" s="52"/>
      <c r="GAR24" s="52"/>
      <c r="GAS24" s="52"/>
      <c r="GAT24" s="52"/>
      <c r="GAU24" s="52"/>
      <c r="GAV24" s="52"/>
      <c r="GAW24" s="52"/>
      <c r="GAX24" s="52"/>
      <c r="GAY24" s="52"/>
      <c r="GAZ24" s="52"/>
      <c r="GBA24" s="52"/>
      <c r="GBB24" s="52"/>
      <c r="GBC24" s="52"/>
      <c r="GBD24" s="52"/>
      <c r="GBE24" s="52"/>
      <c r="GBF24" s="52"/>
      <c r="GBG24" s="52"/>
      <c r="GBH24" s="52"/>
      <c r="GBI24" s="52"/>
      <c r="GBJ24" s="52"/>
      <c r="GBK24" s="52"/>
      <c r="GBL24" s="52"/>
      <c r="GBM24" s="52"/>
      <c r="GBN24" s="52"/>
      <c r="GBO24" s="52"/>
      <c r="GBP24" s="52"/>
      <c r="GBQ24" s="52"/>
      <c r="GBR24" s="52"/>
      <c r="GBS24" s="52"/>
      <c r="GBT24" s="52"/>
      <c r="GBU24" s="52"/>
      <c r="GBV24" s="52"/>
      <c r="GBW24" s="52"/>
      <c r="GBX24" s="52"/>
      <c r="GBY24" s="52"/>
      <c r="GBZ24" s="52"/>
      <c r="GCA24" s="52"/>
      <c r="GCB24" s="52"/>
      <c r="GCC24" s="52"/>
      <c r="GCD24" s="52"/>
      <c r="GCE24" s="52"/>
      <c r="GCF24" s="52"/>
      <c r="GCG24" s="52"/>
      <c r="GCH24" s="52"/>
      <c r="GCI24" s="52"/>
      <c r="GCJ24" s="52"/>
      <c r="GCK24" s="52"/>
      <c r="GCL24" s="52"/>
      <c r="GCM24" s="52"/>
      <c r="GCN24" s="52"/>
      <c r="GCO24" s="52"/>
      <c r="GCP24" s="52"/>
      <c r="GCQ24" s="52"/>
      <c r="GCR24" s="52"/>
      <c r="GCS24" s="52"/>
      <c r="GCT24" s="52"/>
      <c r="GCU24" s="52"/>
      <c r="GCV24" s="52"/>
      <c r="GCW24" s="52"/>
      <c r="GCX24" s="52"/>
      <c r="GCY24" s="52"/>
      <c r="GCZ24" s="52"/>
      <c r="GDA24" s="52"/>
      <c r="GDB24" s="52"/>
      <c r="GDC24" s="52"/>
      <c r="GDD24" s="52"/>
      <c r="GDE24" s="52"/>
      <c r="GDF24" s="52"/>
      <c r="GDG24" s="52"/>
      <c r="GDH24" s="52"/>
      <c r="GDI24" s="52"/>
      <c r="GDJ24" s="52"/>
      <c r="GDK24" s="52"/>
      <c r="GDL24" s="52"/>
      <c r="GDM24" s="52"/>
      <c r="GDN24" s="52"/>
      <c r="GDO24" s="52"/>
      <c r="GDP24" s="52"/>
      <c r="GDQ24" s="52"/>
      <c r="GDR24" s="52"/>
      <c r="GDS24" s="52"/>
      <c r="GDT24" s="52"/>
      <c r="GDU24" s="52"/>
      <c r="GDV24" s="52"/>
      <c r="GDW24" s="52"/>
      <c r="GDX24" s="52"/>
      <c r="GDY24" s="52"/>
      <c r="GDZ24" s="52"/>
      <c r="GEA24" s="52"/>
      <c r="GEB24" s="52"/>
      <c r="GEC24" s="52"/>
      <c r="GED24" s="52"/>
      <c r="GEE24" s="52"/>
      <c r="GEF24" s="52"/>
      <c r="GEG24" s="52"/>
      <c r="GEH24" s="52"/>
      <c r="GEI24" s="52"/>
      <c r="GEJ24" s="52"/>
      <c r="GEK24" s="52"/>
      <c r="GEL24" s="52"/>
      <c r="GEM24" s="52"/>
      <c r="GEN24" s="52"/>
      <c r="GEO24" s="52"/>
      <c r="GEP24" s="52"/>
      <c r="GEQ24" s="52"/>
      <c r="GER24" s="52"/>
      <c r="GES24" s="52"/>
      <c r="GET24" s="52"/>
      <c r="GEU24" s="52"/>
      <c r="GEV24" s="52"/>
      <c r="GEW24" s="52"/>
      <c r="GEX24" s="52"/>
      <c r="GEY24" s="52"/>
      <c r="GEZ24" s="52"/>
      <c r="GFA24" s="52"/>
      <c r="GFB24" s="52"/>
      <c r="GFC24" s="52"/>
      <c r="GFD24" s="52"/>
      <c r="GFE24" s="52"/>
      <c r="GFF24" s="52"/>
      <c r="GFG24" s="52"/>
      <c r="GFH24" s="52"/>
      <c r="GFI24" s="52"/>
      <c r="GFJ24" s="52"/>
      <c r="GFK24" s="52"/>
      <c r="GFL24" s="52"/>
      <c r="GFM24" s="52"/>
      <c r="GFN24" s="52"/>
      <c r="GFO24" s="52"/>
      <c r="GFP24" s="52"/>
      <c r="GFQ24" s="52"/>
      <c r="GFR24" s="52"/>
      <c r="GFS24" s="52"/>
      <c r="GFT24" s="52"/>
      <c r="GFU24" s="52"/>
      <c r="GFV24" s="52"/>
      <c r="GFW24" s="52"/>
      <c r="GFX24" s="52"/>
      <c r="GFY24" s="52"/>
      <c r="GFZ24" s="52"/>
      <c r="GGA24" s="52"/>
      <c r="GGB24" s="52"/>
      <c r="GGC24" s="52"/>
      <c r="GGD24" s="52"/>
      <c r="GGE24" s="52"/>
      <c r="GGF24" s="52"/>
      <c r="GGG24" s="52"/>
      <c r="GGH24" s="52"/>
      <c r="GGI24" s="52"/>
      <c r="GGJ24" s="52"/>
      <c r="GGK24" s="52"/>
      <c r="GGL24" s="52"/>
      <c r="GGM24" s="52"/>
      <c r="GGN24" s="52"/>
      <c r="GGO24" s="52"/>
      <c r="GGP24" s="52"/>
      <c r="GGQ24" s="52"/>
      <c r="GGR24" s="52"/>
      <c r="GGS24" s="52"/>
      <c r="GGT24" s="52"/>
      <c r="GGU24" s="52"/>
      <c r="GGV24" s="52"/>
      <c r="GGW24" s="52"/>
      <c r="GGX24" s="52"/>
      <c r="GGY24" s="52"/>
      <c r="GGZ24" s="52"/>
      <c r="GHA24" s="52"/>
      <c r="GHB24" s="52"/>
      <c r="GHC24" s="52"/>
      <c r="GHD24" s="52"/>
      <c r="GHE24" s="52"/>
      <c r="GHF24" s="52"/>
      <c r="GHG24" s="52"/>
      <c r="GHH24" s="52"/>
      <c r="GHI24" s="52"/>
      <c r="GHJ24" s="52"/>
      <c r="GHK24" s="52"/>
      <c r="GHL24" s="52"/>
      <c r="GHM24" s="52"/>
      <c r="GHN24" s="52"/>
      <c r="GHO24" s="52"/>
      <c r="GHP24" s="52"/>
      <c r="GHQ24" s="52"/>
      <c r="GHR24" s="52"/>
      <c r="GHS24" s="52"/>
      <c r="GHT24" s="52"/>
      <c r="GHU24" s="52"/>
      <c r="GHV24" s="52"/>
      <c r="GHW24" s="52"/>
      <c r="GHX24" s="52"/>
      <c r="GHY24" s="52"/>
      <c r="GHZ24" s="52"/>
      <c r="GIA24" s="52"/>
      <c r="GIB24" s="52"/>
      <c r="GIC24" s="52"/>
      <c r="GID24" s="52"/>
      <c r="GIE24" s="52"/>
      <c r="GIF24" s="52"/>
      <c r="GIG24" s="52"/>
      <c r="GIH24" s="52"/>
      <c r="GII24" s="52"/>
      <c r="GIJ24" s="52"/>
      <c r="GIK24" s="52"/>
      <c r="GIL24" s="52"/>
      <c r="GIM24" s="52"/>
      <c r="GIN24" s="52"/>
      <c r="GIO24" s="52"/>
      <c r="GIP24" s="52"/>
      <c r="GIQ24" s="52"/>
      <c r="GIR24" s="52"/>
      <c r="GIS24" s="52"/>
      <c r="GIT24" s="52"/>
      <c r="GIU24" s="52"/>
      <c r="GIV24" s="52"/>
      <c r="GIW24" s="52"/>
      <c r="GIX24" s="52"/>
      <c r="GIY24" s="52"/>
      <c r="GIZ24" s="52"/>
      <c r="GJA24" s="52"/>
      <c r="GJB24" s="52"/>
      <c r="GJC24" s="52"/>
      <c r="GJD24" s="52"/>
      <c r="GJE24" s="52"/>
      <c r="GJF24" s="52"/>
      <c r="GJG24" s="52"/>
      <c r="GJH24" s="52"/>
      <c r="GJI24" s="52"/>
      <c r="GJJ24" s="52"/>
      <c r="GJK24" s="52"/>
      <c r="GJL24" s="52"/>
      <c r="GJM24" s="52"/>
      <c r="GJN24" s="52"/>
      <c r="GJO24" s="52"/>
      <c r="GJP24" s="52"/>
      <c r="GJQ24" s="52"/>
      <c r="GJR24" s="52"/>
      <c r="GJS24" s="52"/>
      <c r="GJT24" s="52"/>
      <c r="GJU24" s="52"/>
      <c r="GJV24" s="52"/>
      <c r="GJW24" s="52"/>
      <c r="GJX24" s="52"/>
      <c r="GJY24" s="52"/>
      <c r="GJZ24" s="52"/>
      <c r="GKA24" s="52"/>
      <c r="GKB24" s="52"/>
      <c r="GKC24" s="52"/>
      <c r="GKD24" s="52"/>
      <c r="GKE24" s="52"/>
      <c r="GKF24" s="52"/>
      <c r="GKG24" s="52"/>
      <c r="GKH24" s="52"/>
      <c r="GKI24" s="52"/>
      <c r="GKJ24" s="52"/>
      <c r="GKK24" s="52"/>
      <c r="GKL24" s="52"/>
      <c r="GKM24" s="52"/>
      <c r="GKN24" s="52"/>
      <c r="GKO24" s="52"/>
      <c r="GKP24" s="52"/>
      <c r="GKQ24" s="52"/>
      <c r="GKR24" s="52"/>
      <c r="GKS24" s="52"/>
      <c r="GKT24" s="52"/>
      <c r="GKU24" s="52"/>
      <c r="GKV24" s="52"/>
      <c r="GKW24" s="52"/>
      <c r="GKX24" s="52"/>
      <c r="GKY24" s="52"/>
      <c r="GKZ24" s="52"/>
      <c r="GLA24" s="52"/>
      <c r="GLB24" s="52"/>
      <c r="GLC24" s="52"/>
      <c r="GLD24" s="52"/>
      <c r="GLE24" s="52"/>
      <c r="GLF24" s="52"/>
      <c r="GLG24" s="52"/>
      <c r="GLH24" s="52"/>
      <c r="GLI24" s="52"/>
      <c r="GLJ24" s="52"/>
      <c r="GLK24" s="52"/>
      <c r="GLL24" s="52"/>
      <c r="GLM24" s="52"/>
      <c r="GLN24" s="52"/>
      <c r="GLO24" s="52"/>
      <c r="GLP24" s="52"/>
      <c r="GLQ24" s="52"/>
      <c r="GLR24" s="52"/>
      <c r="GLS24" s="52"/>
      <c r="GLT24" s="52"/>
      <c r="GLU24" s="52"/>
      <c r="GLV24" s="52"/>
      <c r="GLW24" s="52"/>
      <c r="GLX24" s="52"/>
      <c r="GLY24" s="52"/>
      <c r="GLZ24" s="52"/>
      <c r="GMA24" s="52"/>
      <c r="GMB24" s="52"/>
      <c r="GMC24" s="52"/>
      <c r="GMD24" s="52"/>
      <c r="GME24" s="52"/>
      <c r="GMF24" s="52"/>
      <c r="GMG24" s="52"/>
      <c r="GMH24" s="52"/>
      <c r="GMI24" s="52"/>
      <c r="GMJ24" s="52"/>
      <c r="GMK24" s="52"/>
      <c r="GML24" s="52"/>
      <c r="GMM24" s="52"/>
      <c r="GMN24" s="52"/>
      <c r="GMO24" s="52"/>
      <c r="GMP24" s="52"/>
      <c r="GMQ24" s="52"/>
      <c r="GMR24" s="52"/>
      <c r="GMS24" s="52"/>
      <c r="GMT24" s="52"/>
      <c r="GMU24" s="52"/>
      <c r="GMV24" s="52"/>
      <c r="GMW24" s="52"/>
      <c r="GMX24" s="52"/>
      <c r="GMY24" s="52"/>
      <c r="GMZ24" s="52"/>
      <c r="GNA24" s="52"/>
      <c r="GNB24" s="52"/>
      <c r="GNC24" s="52"/>
      <c r="GND24" s="52"/>
      <c r="GNE24" s="52"/>
      <c r="GNF24" s="52"/>
      <c r="GNG24" s="52"/>
      <c r="GNH24" s="52"/>
      <c r="GNI24" s="52"/>
      <c r="GNJ24" s="52"/>
      <c r="GNK24" s="52"/>
      <c r="GNL24" s="52"/>
      <c r="GNM24" s="52"/>
      <c r="GNN24" s="52"/>
      <c r="GNO24" s="52"/>
      <c r="GNP24" s="52"/>
      <c r="GNQ24" s="52"/>
      <c r="GNR24" s="52"/>
      <c r="GNS24" s="52"/>
      <c r="GNT24" s="52"/>
      <c r="GNU24" s="52"/>
      <c r="GNV24" s="52"/>
      <c r="GNW24" s="52"/>
      <c r="GNX24" s="52"/>
      <c r="GNY24" s="52"/>
      <c r="GNZ24" s="52"/>
      <c r="GOA24" s="52"/>
      <c r="GOB24" s="52"/>
      <c r="GOC24" s="52"/>
      <c r="GOD24" s="52"/>
      <c r="GOE24" s="52"/>
      <c r="GOF24" s="52"/>
      <c r="GOG24" s="52"/>
      <c r="GOH24" s="52"/>
      <c r="GOI24" s="52"/>
      <c r="GOJ24" s="52"/>
      <c r="GOK24" s="52"/>
      <c r="GOL24" s="52"/>
      <c r="GOM24" s="52"/>
      <c r="GON24" s="52"/>
      <c r="GOO24" s="52"/>
      <c r="GOP24" s="52"/>
      <c r="GOQ24" s="52"/>
      <c r="GOR24" s="52"/>
      <c r="GOS24" s="52"/>
      <c r="GOT24" s="52"/>
      <c r="GOU24" s="52"/>
      <c r="GOV24" s="52"/>
      <c r="GOW24" s="52"/>
      <c r="GOX24" s="52"/>
      <c r="GOY24" s="52"/>
      <c r="GOZ24" s="52"/>
      <c r="GPA24" s="52"/>
      <c r="GPB24" s="52"/>
      <c r="GPC24" s="52"/>
      <c r="GPD24" s="52"/>
      <c r="GPE24" s="52"/>
      <c r="GPF24" s="52"/>
      <c r="GPG24" s="52"/>
      <c r="GPH24" s="52"/>
      <c r="GPI24" s="52"/>
      <c r="GPJ24" s="52"/>
      <c r="GPK24" s="52"/>
      <c r="GPL24" s="52"/>
      <c r="GPM24" s="52"/>
      <c r="GPN24" s="52"/>
      <c r="GPO24" s="52"/>
      <c r="GPP24" s="52"/>
      <c r="GPQ24" s="52"/>
      <c r="GPR24" s="52"/>
      <c r="GPS24" s="52"/>
      <c r="GPT24" s="52"/>
      <c r="GPU24" s="52"/>
      <c r="GPV24" s="52"/>
      <c r="GPW24" s="52"/>
      <c r="GPX24" s="52"/>
      <c r="GPY24" s="52"/>
      <c r="GPZ24" s="52"/>
      <c r="GQA24" s="52"/>
      <c r="GQB24" s="52"/>
      <c r="GQC24" s="52"/>
      <c r="GQD24" s="52"/>
      <c r="GQE24" s="52"/>
      <c r="GQF24" s="52"/>
      <c r="GQG24" s="52"/>
      <c r="GQH24" s="52"/>
      <c r="GQI24" s="52"/>
      <c r="GQJ24" s="52"/>
      <c r="GQK24" s="52"/>
      <c r="GQL24" s="52"/>
      <c r="GQM24" s="52"/>
      <c r="GQN24" s="52"/>
      <c r="GQO24" s="52"/>
      <c r="GQP24" s="52"/>
      <c r="GQQ24" s="52"/>
      <c r="GQR24" s="52"/>
      <c r="GQS24" s="52"/>
      <c r="GQT24" s="52"/>
      <c r="GQU24" s="52"/>
      <c r="GQV24" s="52"/>
      <c r="GQW24" s="52"/>
      <c r="GQX24" s="52"/>
      <c r="GQY24" s="52"/>
      <c r="GQZ24" s="52"/>
      <c r="GRA24" s="52"/>
      <c r="GRB24" s="52"/>
      <c r="GRC24" s="52"/>
      <c r="GRD24" s="52"/>
      <c r="GRE24" s="52"/>
      <c r="GRF24" s="52"/>
      <c r="GRG24" s="52"/>
      <c r="GRH24" s="52"/>
      <c r="GRI24" s="52"/>
      <c r="GRJ24" s="52"/>
      <c r="GRK24" s="52"/>
      <c r="GRL24" s="52"/>
      <c r="GRM24" s="52"/>
      <c r="GRN24" s="52"/>
      <c r="GRO24" s="52"/>
      <c r="GRP24" s="52"/>
      <c r="GRQ24" s="52"/>
      <c r="GRR24" s="52"/>
      <c r="GRS24" s="52"/>
      <c r="GRT24" s="52"/>
      <c r="GRU24" s="52"/>
      <c r="GRV24" s="52"/>
      <c r="GRW24" s="52"/>
      <c r="GRX24" s="52"/>
      <c r="GRY24" s="52"/>
      <c r="GRZ24" s="52"/>
      <c r="GSA24" s="52"/>
      <c r="GSB24" s="52"/>
      <c r="GSC24" s="52"/>
      <c r="GSD24" s="52"/>
      <c r="GSE24" s="52"/>
      <c r="GSF24" s="52"/>
      <c r="GSG24" s="52"/>
      <c r="GSH24" s="52"/>
      <c r="GSI24" s="52"/>
      <c r="GSJ24" s="52"/>
      <c r="GSK24" s="52"/>
      <c r="GSL24" s="52"/>
      <c r="GSM24" s="52"/>
      <c r="GSN24" s="52"/>
      <c r="GSO24" s="52"/>
      <c r="GSP24" s="52"/>
      <c r="GSQ24" s="52"/>
      <c r="GSR24" s="52"/>
      <c r="GSS24" s="52"/>
      <c r="GST24" s="52"/>
      <c r="GSU24" s="52"/>
      <c r="GSV24" s="52"/>
      <c r="GSW24" s="52"/>
      <c r="GSX24" s="52"/>
      <c r="GSY24" s="52"/>
      <c r="GSZ24" s="52"/>
      <c r="GTA24" s="52"/>
      <c r="GTB24" s="52"/>
      <c r="GTC24" s="52"/>
      <c r="GTD24" s="52"/>
      <c r="GTE24" s="52"/>
      <c r="GTF24" s="52"/>
      <c r="GTG24" s="52"/>
      <c r="GTH24" s="52"/>
      <c r="GTI24" s="52"/>
      <c r="GTJ24" s="52"/>
      <c r="GTK24" s="52"/>
      <c r="GTL24" s="52"/>
      <c r="GTM24" s="52"/>
      <c r="GTN24" s="52"/>
      <c r="GTO24" s="52"/>
      <c r="GTP24" s="52"/>
      <c r="GTQ24" s="52"/>
      <c r="GTR24" s="52"/>
      <c r="GTS24" s="52"/>
      <c r="GTT24" s="52"/>
      <c r="GTU24" s="52"/>
      <c r="GTV24" s="52"/>
      <c r="GTW24" s="52"/>
      <c r="GTX24" s="52"/>
      <c r="GTY24" s="52"/>
      <c r="GTZ24" s="52"/>
      <c r="GUA24" s="52"/>
      <c r="GUB24" s="52"/>
      <c r="GUC24" s="52"/>
      <c r="GUD24" s="52"/>
      <c r="GUE24" s="52"/>
      <c r="GUF24" s="52"/>
      <c r="GUG24" s="52"/>
      <c r="GUH24" s="52"/>
      <c r="GUI24" s="52"/>
      <c r="GUJ24" s="52"/>
      <c r="GUK24" s="52"/>
      <c r="GUL24" s="52"/>
      <c r="GUM24" s="52"/>
      <c r="GUN24" s="52"/>
      <c r="GUO24" s="52"/>
      <c r="GUP24" s="52"/>
      <c r="GUQ24" s="52"/>
      <c r="GUR24" s="52"/>
      <c r="GUS24" s="52"/>
      <c r="GUT24" s="52"/>
      <c r="GUU24" s="52"/>
      <c r="GUV24" s="52"/>
      <c r="GUW24" s="52"/>
      <c r="GUX24" s="52"/>
      <c r="GUY24" s="52"/>
      <c r="GUZ24" s="52"/>
      <c r="GVA24" s="52"/>
      <c r="GVB24" s="52"/>
      <c r="GVC24" s="52"/>
      <c r="GVD24" s="52"/>
      <c r="GVE24" s="52"/>
      <c r="GVF24" s="52"/>
      <c r="GVG24" s="52"/>
      <c r="GVH24" s="52"/>
      <c r="GVI24" s="52"/>
      <c r="GVJ24" s="52"/>
      <c r="GVK24" s="52"/>
      <c r="GVL24" s="52"/>
      <c r="GVM24" s="52"/>
      <c r="GVN24" s="52"/>
      <c r="GVO24" s="52"/>
      <c r="GVP24" s="52"/>
      <c r="GVQ24" s="52"/>
      <c r="GVR24" s="52"/>
      <c r="GVS24" s="52"/>
      <c r="GVT24" s="52"/>
      <c r="GVU24" s="52"/>
      <c r="GVV24" s="52"/>
      <c r="GVW24" s="52"/>
      <c r="GVX24" s="52"/>
      <c r="GVY24" s="52"/>
      <c r="GVZ24" s="52"/>
      <c r="GWA24" s="52"/>
      <c r="GWB24" s="52"/>
      <c r="GWC24" s="52"/>
      <c r="GWD24" s="52"/>
      <c r="GWE24" s="52"/>
      <c r="GWF24" s="52"/>
      <c r="GWG24" s="52"/>
      <c r="GWH24" s="52"/>
      <c r="GWI24" s="52"/>
      <c r="GWJ24" s="52"/>
      <c r="GWK24" s="52"/>
      <c r="GWL24" s="52"/>
      <c r="GWM24" s="52"/>
      <c r="GWN24" s="52"/>
      <c r="GWO24" s="52"/>
      <c r="GWP24" s="52"/>
      <c r="GWQ24" s="52"/>
      <c r="GWR24" s="52"/>
      <c r="GWS24" s="52"/>
      <c r="GWT24" s="52"/>
      <c r="GWU24" s="52"/>
      <c r="GWV24" s="52"/>
      <c r="GWW24" s="52"/>
      <c r="GWX24" s="52"/>
      <c r="GWY24" s="52"/>
      <c r="GWZ24" s="52"/>
      <c r="GXA24" s="52"/>
      <c r="GXB24" s="52"/>
      <c r="GXC24" s="52"/>
      <c r="GXD24" s="52"/>
      <c r="GXE24" s="52"/>
      <c r="GXF24" s="52"/>
      <c r="GXG24" s="52"/>
      <c r="GXH24" s="52"/>
      <c r="GXI24" s="52"/>
      <c r="GXJ24" s="52"/>
      <c r="GXK24" s="52"/>
      <c r="GXL24" s="52"/>
      <c r="GXM24" s="52"/>
      <c r="GXN24" s="52"/>
      <c r="GXO24" s="52"/>
      <c r="GXP24" s="52"/>
      <c r="GXQ24" s="52"/>
      <c r="GXR24" s="52"/>
      <c r="GXS24" s="52"/>
      <c r="GXT24" s="52"/>
      <c r="GXU24" s="52"/>
      <c r="GXV24" s="52"/>
      <c r="GXW24" s="52"/>
      <c r="GXX24" s="52"/>
      <c r="GXY24" s="52"/>
      <c r="GXZ24" s="52"/>
      <c r="GYA24" s="52"/>
      <c r="GYB24" s="52"/>
      <c r="GYC24" s="52"/>
      <c r="GYD24" s="52"/>
      <c r="GYE24" s="52"/>
      <c r="GYF24" s="52"/>
      <c r="GYG24" s="52"/>
      <c r="GYH24" s="52"/>
      <c r="GYI24" s="52"/>
      <c r="GYJ24" s="52"/>
      <c r="GYK24" s="52"/>
      <c r="GYL24" s="52"/>
      <c r="GYM24" s="52"/>
      <c r="GYN24" s="52"/>
      <c r="GYO24" s="52"/>
      <c r="GYP24" s="52"/>
      <c r="GYQ24" s="52"/>
      <c r="GYR24" s="52"/>
      <c r="GYS24" s="52"/>
      <c r="GYT24" s="52"/>
      <c r="GYU24" s="52"/>
      <c r="GYV24" s="52"/>
      <c r="GYW24" s="52"/>
      <c r="GYX24" s="52"/>
      <c r="GYY24" s="52"/>
      <c r="GYZ24" s="52"/>
      <c r="GZA24" s="52"/>
      <c r="GZB24" s="52"/>
      <c r="GZC24" s="52"/>
      <c r="GZD24" s="52"/>
      <c r="GZE24" s="52"/>
      <c r="GZF24" s="52"/>
      <c r="GZG24" s="52"/>
      <c r="GZH24" s="52"/>
      <c r="GZI24" s="52"/>
      <c r="GZJ24" s="52"/>
      <c r="GZK24" s="52"/>
      <c r="GZL24" s="52"/>
      <c r="GZM24" s="52"/>
      <c r="GZN24" s="52"/>
      <c r="GZO24" s="52"/>
      <c r="GZP24" s="52"/>
      <c r="GZQ24" s="52"/>
      <c r="GZR24" s="52"/>
      <c r="GZS24" s="52"/>
      <c r="GZT24" s="52"/>
      <c r="GZU24" s="52"/>
      <c r="GZV24" s="52"/>
      <c r="GZW24" s="52"/>
      <c r="GZX24" s="52"/>
      <c r="GZY24" s="52"/>
      <c r="GZZ24" s="52"/>
      <c r="HAA24" s="52"/>
      <c r="HAB24" s="52"/>
      <c r="HAC24" s="52"/>
      <c r="HAD24" s="52"/>
      <c r="HAE24" s="52"/>
      <c r="HAF24" s="52"/>
      <c r="HAG24" s="52"/>
      <c r="HAH24" s="52"/>
      <c r="HAI24" s="52"/>
      <c r="HAJ24" s="52"/>
      <c r="HAK24" s="52"/>
      <c r="HAL24" s="52"/>
      <c r="HAM24" s="52"/>
      <c r="HAN24" s="52"/>
      <c r="HAO24" s="52"/>
      <c r="HAP24" s="52"/>
      <c r="HAQ24" s="52"/>
      <c r="HAR24" s="52"/>
      <c r="HAS24" s="52"/>
      <c r="HAT24" s="52"/>
      <c r="HAU24" s="52"/>
      <c r="HAV24" s="52"/>
      <c r="HAW24" s="52"/>
      <c r="HAX24" s="52"/>
      <c r="HAY24" s="52"/>
      <c r="HAZ24" s="52"/>
      <c r="HBA24" s="52"/>
      <c r="HBB24" s="52"/>
      <c r="HBC24" s="52"/>
      <c r="HBD24" s="52"/>
      <c r="HBE24" s="52"/>
      <c r="HBF24" s="52"/>
      <c r="HBG24" s="52"/>
      <c r="HBH24" s="52"/>
      <c r="HBI24" s="52"/>
      <c r="HBJ24" s="52"/>
      <c r="HBK24" s="52"/>
      <c r="HBL24" s="52"/>
      <c r="HBM24" s="52"/>
      <c r="HBN24" s="52"/>
      <c r="HBO24" s="52"/>
      <c r="HBP24" s="52"/>
      <c r="HBQ24" s="52"/>
      <c r="HBR24" s="52"/>
      <c r="HBS24" s="52"/>
      <c r="HBT24" s="52"/>
      <c r="HBU24" s="52"/>
      <c r="HBV24" s="52"/>
      <c r="HBW24" s="52"/>
      <c r="HBX24" s="52"/>
      <c r="HBY24" s="52"/>
      <c r="HBZ24" s="52"/>
      <c r="HCA24" s="52"/>
      <c r="HCB24" s="52"/>
      <c r="HCC24" s="52"/>
      <c r="HCD24" s="52"/>
      <c r="HCE24" s="52"/>
      <c r="HCF24" s="52"/>
      <c r="HCG24" s="52"/>
      <c r="HCH24" s="52"/>
      <c r="HCI24" s="52"/>
      <c r="HCJ24" s="52"/>
      <c r="HCK24" s="52"/>
      <c r="HCL24" s="52"/>
      <c r="HCM24" s="52"/>
      <c r="HCN24" s="52"/>
      <c r="HCO24" s="52"/>
      <c r="HCP24" s="52"/>
      <c r="HCQ24" s="52"/>
      <c r="HCR24" s="52"/>
      <c r="HCS24" s="52"/>
      <c r="HCT24" s="52"/>
      <c r="HCU24" s="52"/>
      <c r="HCV24" s="52"/>
      <c r="HCW24" s="52"/>
      <c r="HCX24" s="52"/>
      <c r="HCY24" s="52"/>
      <c r="HCZ24" s="52"/>
      <c r="HDA24" s="52"/>
      <c r="HDB24" s="52"/>
      <c r="HDC24" s="52"/>
      <c r="HDD24" s="52"/>
      <c r="HDE24" s="52"/>
      <c r="HDF24" s="52"/>
      <c r="HDG24" s="52"/>
      <c r="HDH24" s="52"/>
      <c r="HDI24" s="52"/>
      <c r="HDJ24" s="52"/>
      <c r="HDK24" s="52"/>
      <c r="HDL24" s="52"/>
      <c r="HDM24" s="52"/>
      <c r="HDN24" s="52"/>
      <c r="HDO24" s="52"/>
      <c r="HDP24" s="52"/>
      <c r="HDQ24" s="52"/>
      <c r="HDR24" s="52"/>
      <c r="HDS24" s="52"/>
      <c r="HDT24" s="52"/>
      <c r="HDU24" s="52"/>
      <c r="HDV24" s="52"/>
      <c r="HDW24" s="52"/>
      <c r="HDX24" s="52"/>
      <c r="HDY24" s="52"/>
      <c r="HDZ24" s="52"/>
      <c r="HEA24" s="52"/>
      <c r="HEB24" s="52"/>
      <c r="HEC24" s="52"/>
      <c r="HED24" s="52"/>
      <c r="HEE24" s="52"/>
      <c r="HEF24" s="52"/>
      <c r="HEG24" s="52"/>
      <c r="HEH24" s="52"/>
      <c r="HEI24" s="52"/>
      <c r="HEJ24" s="52"/>
      <c r="HEK24" s="52"/>
      <c r="HEL24" s="52"/>
      <c r="HEM24" s="52"/>
      <c r="HEN24" s="52"/>
      <c r="HEO24" s="52"/>
      <c r="HEP24" s="52"/>
      <c r="HEQ24" s="52"/>
      <c r="HER24" s="52"/>
      <c r="HES24" s="52"/>
      <c r="HET24" s="52"/>
      <c r="HEU24" s="52"/>
      <c r="HEV24" s="52"/>
      <c r="HEW24" s="52"/>
      <c r="HEX24" s="52"/>
      <c r="HEY24" s="52"/>
      <c r="HEZ24" s="52"/>
      <c r="HFA24" s="52"/>
      <c r="HFB24" s="52"/>
      <c r="HFC24" s="52"/>
      <c r="HFD24" s="52"/>
      <c r="HFE24" s="52"/>
      <c r="HFF24" s="52"/>
      <c r="HFG24" s="52"/>
      <c r="HFH24" s="52"/>
      <c r="HFI24" s="52"/>
      <c r="HFJ24" s="52"/>
      <c r="HFK24" s="52"/>
      <c r="HFL24" s="52"/>
      <c r="HFM24" s="52"/>
      <c r="HFN24" s="52"/>
      <c r="HFO24" s="52"/>
      <c r="HFP24" s="52"/>
      <c r="HFQ24" s="52"/>
      <c r="HFR24" s="52"/>
      <c r="HFS24" s="52"/>
      <c r="HFT24" s="52"/>
      <c r="HFU24" s="52"/>
      <c r="HFV24" s="52"/>
      <c r="HFW24" s="52"/>
      <c r="HFX24" s="52"/>
      <c r="HFY24" s="52"/>
      <c r="HFZ24" s="52"/>
      <c r="HGA24" s="52"/>
      <c r="HGB24" s="52"/>
      <c r="HGC24" s="52"/>
      <c r="HGD24" s="52"/>
      <c r="HGE24" s="52"/>
      <c r="HGF24" s="52"/>
      <c r="HGG24" s="52"/>
      <c r="HGH24" s="52"/>
      <c r="HGI24" s="52"/>
      <c r="HGJ24" s="52"/>
      <c r="HGK24" s="52"/>
      <c r="HGL24" s="52"/>
      <c r="HGM24" s="52"/>
      <c r="HGN24" s="52"/>
      <c r="HGO24" s="52"/>
      <c r="HGP24" s="52"/>
      <c r="HGQ24" s="52"/>
      <c r="HGR24" s="52"/>
      <c r="HGS24" s="52"/>
      <c r="HGT24" s="52"/>
      <c r="HGU24" s="52"/>
      <c r="HGV24" s="52"/>
      <c r="HGW24" s="52"/>
      <c r="HGX24" s="52"/>
      <c r="HGY24" s="52"/>
      <c r="HGZ24" s="52"/>
      <c r="HHA24" s="52"/>
      <c r="HHB24" s="52"/>
      <c r="HHC24" s="52"/>
      <c r="HHD24" s="52"/>
      <c r="HHE24" s="52"/>
      <c r="HHF24" s="52"/>
      <c r="HHG24" s="52"/>
      <c r="HHH24" s="52"/>
      <c r="HHI24" s="52"/>
      <c r="HHJ24" s="52"/>
      <c r="HHK24" s="52"/>
      <c r="HHL24" s="52"/>
      <c r="HHM24" s="52"/>
      <c r="HHN24" s="52"/>
      <c r="HHO24" s="52"/>
      <c r="HHP24" s="52"/>
      <c r="HHQ24" s="52"/>
      <c r="HHR24" s="52"/>
      <c r="HHS24" s="52"/>
      <c r="HHT24" s="52"/>
      <c r="HHU24" s="52"/>
      <c r="HHV24" s="52"/>
      <c r="HHW24" s="52"/>
      <c r="HHX24" s="52"/>
      <c r="HHY24" s="52"/>
      <c r="HHZ24" s="52"/>
      <c r="HIA24" s="52"/>
      <c r="HIB24" s="52"/>
      <c r="HIC24" s="52"/>
      <c r="HID24" s="52"/>
      <c r="HIE24" s="52"/>
      <c r="HIF24" s="52"/>
      <c r="HIG24" s="52"/>
      <c r="HIH24" s="52"/>
      <c r="HII24" s="52"/>
      <c r="HIJ24" s="52"/>
      <c r="HIK24" s="52"/>
      <c r="HIL24" s="52"/>
      <c r="HIM24" s="52"/>
      <c r="HIN24" s="52"/>
      <c r="HIO24" s="52"/>
      <c r="HIP24" s="52"/>
      <c r="HIQ24" s="52"/>
      <c r="HIR24" s="52"/>
      <c r="HIS24" s="52"/>
      <c r="HIT24" s="52"/>
      <c r="HIU24" s="52"/>
      <c r="HIV24" s="52"/>
      <c r="HIW24" s="52"/>
      <c r="HIX24" s="52"/>
      <c r="HIY24" s="52"/>
      <c r="HIZ24" s="52"/>
      <c r="HJA24" s="52"/>
      <c r="HJB24" s="52"/>
      <c r="HJC24" s="52"/>
      <c r="HJD24" s="52"/>
      <c r="HJE24" s="52"/>
      <c r="HJF24" s="52"/>
      <c r="HJG24" s="52"/>
      <c r="HJH24" s="52"/>
      <c r="HJI24" s="52"/>
      <c r="HJJ24" s="52"/>
      <c r="HJK24" s="52"/>
      <c r="HJL24" s="52"/>
      <c r="HJM24" s="52"/>
      <c r="HJN24" s="52"/>
      <c r="HJO24" s="52"/>
      <c r="HJP24" s="52"/>
      <c r="HJQ24" s="52"/>
      <c r="HJR24" s="52"/>
      <c r="HJS24" s="52"/>
      <c r="HJT24" s="52"/>
      <c r="HJU24" s="52"/>
      <c r="HJV24" s="52"/>
      <c r="HJW24" s="52"/>
      <c r="HJX24" s="52"/>
      <c r="HJY24" s="52"/>
      <c r="HJZ24" s="52"/>
      <c r="HKA24" s="52"/>
      <c r="HKB24" s="52"/>
      <c r="HKC24" s="52"/>
      <c r="HKD24" s="52"/>
      <c r="HKE24" s="52"/>
      <c r="HKF24" s="52"/>
      <c r="HKG24" s="52"/>
      <c r="HKH24" s="52"/>
      <c r="HKI24" s="52"/>
      <c r="HKJ24" s="52"/>
      <c r="HKK24" s="52"/>
      <c r="HKL24" s="52"/>
      <c r="HKM24" s="52"/>
      <c r="HKN24" s="52"/>
      <c r="HKO24" s="52"/>
      <c r="HKP24" s="52"/>
      <c r="HKQ24" s="52"/>
      <c r="HKR24" s="52"/>
      <c r="HKS24" s="52"/>
      <c r="HKT24" s="52"/>
      <c r="HKU24" s="52"/>
      <c r="HKV24" s="52"/>
      <c r="HKW24" s="52"/>
      <c r="HKX24" s="52"/>
      <c r="HKY24" s="52"/>
      <c r="HKZ24" s="52"/>
      <c r="HLA24" s="52"/>
      <c r="HLB24" s="52"/>
      <c r="HLC24" s="52"/>
      <c r="HLD24" s="52"/>
      <c r="HLE24" s="52"/>
      <c r="HLF24" s="52"/>
      <c r="HLG24" s="52"/>
      <c r="HLH24" s="52"/>
      <c r="HLI24" s="52"/>
      <c r="HLJ24" s="52"/>
      <c r="HLK24" s="52"/>
      <c r="HLL24" s="52"/>
      <c r="HLM24" s="52"/>
      <c r="HLN24" s="52"/>
      <c r="HLO24" s="52"/>
      <c r="HLP24" s="52"/>
      <c r="HLQ24" s="52"/>
      <c r="HLR24" s="52"/>
      <c r="HLS24" s="52"/>
      <c r="HLT24" s="52"/>
      <c r="HLU24" s="52"/>
      <c r="HLV24" s="52"/>
      <c r="HLW24" s="52"/>
      <c r="HLX24" s="52"/>
      <c r="HLY24" s="52"/>
      <c r="HLZ24" s="52"/>
      <c r="HMA24" s="52"/>
      <c r="HMB24" s="52"/>
      <c r="HMC24" s="52"/>
      <c r="HMD24" s="52"/>
      <c r="HME24" s="52"/>
      <c r="HMF24" s="52"/>
      <c r="HMG24" s="52"/>
      <c r="HMH24" s="52"/>
      <c r="HMI24" s="52"/>
      <c r="HMJ24" s="52"/>
      <c r="HMK24" s="52"/>
      <c r="HML24" s="52"/>
      <c r="HMM24" s="52"/>
      <c r="HMN24" s="52"/>
      <c r="HMO24" s="52"/>
      <c r="HMP24" s="52"/>
      <c r="HMQ24" s="52"/>
      <c r="HMR24" s="52"/>
      <c r="HMS24" s="52"/>
      <c r="HMT24" s="52"/>
      <c r="HMU24" s="52"/>
      <c r="HMV24" s="52"/>
      <c r="HMW24" s="52"/>
      <c r="HMX24" s="52"/>
      <c r="HMY24" s="52"/>
      <c r="HMZ24" s="52"/>
      <c r="HNA24" s="52"/>
      <c r="HNB24" s="52"/>
      <c r="HNC24" s="52"/>
      <c r="HND24" s="52"/>
      <c r="HNE24" s="52"/>
      <c r="HNF24" s="52"/>
      <c r="HNG24" s="52"/>
      <c r="HNH24" s="52"/>
      <c r="HNI24" s="52"/>
      <c r="HNJ24" s="52"/>
      <c r="HNK24" s="52"/>
      <c r="HNL24" s="52"/>
      <c r="HNM24" s="52"/>
      <c r="HNN24" s="52"/>
      <c r="HNO24" s="52"/>
      <c r="HNP24" s="52"/>
      <c r="HNQ24" s="52"/>
      <c r="HNR24" s="52"/>
      <c r="HNS24" s="52"/>
      <c r="HNT24" s="52"/>
      <c r="HNU24" s="52"/>
      <c r="HNV24" s="52"/>
      <c r="HNW24" s="52"/>
      <c r="HNX24" s="52"/>
      <c r="HNY24" s="52"/>
      <c r="HNZ24" s="52"/>
      <c r="HOA24" s="52"/>
      <c r="HOB24" s="52"/>
      <c r="HOC24" s="52"/>
      <c r="HOD24" s="52"/>
      <c r="HOE24" s="52"/>
      <c r="HOF24" s="52"/>
      <c r="HOG24" s="52"/>
      <c r="HOH24" s="52"/>
      <c r="HOI24" s="52"/>
      <c r="HOJ24" s="52"/>
      <c r="HOK24" s="52"/>
      <c r="HOL24" s="52"/>
      <c r="HOM24" s="52"/>
      <c r="HON24" s="52"/>
      <c r="HOO24" s="52"/>
      <c r="HOP24" s="52"/>
      <c r="HOQ24" s="52"/>
      <c r="HOR24" s="52"/>
      <c r="HOS24" s="52"/>
      <c r="HOT24" s="52"/>
      <c r="HOU24" s="52"/>
      <c r="HOV24" s="52"/>
      <c r="HOW24" s="52"/>
      <c r="HOX24" s="52"/>
      <c r="HOY24" s="52"/>
      <c r="HOZ24" s="52"/>
      <c r="HPA24" s="52"/>
      <c r="HPB24" s="52"/>
      <c r="HPC24" s="52"/>
      <c r="HPD24" s="52"/>
      <c r="HPE24" s="52"/>
      <c r="HPF24" s="52"/>
      <c r="HPG24" s="52"/>
      <c r="HPH24" s="52"/>
      <c r="HPI24" s="52"/>
      <c r="HPJ24" s="52"/>
      <c r="HPK24" s="52"/>
      <c r="HPL24" s="52"/>
      <c r="HPM24" s="52"/>
      <c r="HPN24" s="52"/>
      <c r="HPO24" s="52"/>
      <c r="HPP24" s="52"/>
      <c r="HPQ24" s="52"/>
      <c r="HPR24" s="52"/>
      <c r="HPS24" s="52"/>
      <c r="HPT24" s="52"/>
      <c r="HPU24" s="52"/>
      <c r="HPV24" s="52"/>
      <c r="HPW24" s="52"/>
      <c r="HPX24" s="52"/>
      <c r="HPY24" s="52"/>
      <c r="HPZ24" s="52"/>
      <c r="HQA24" s="52"/>
      <c r="HQB24" s="52"/>
      <c r="HQC24" s="52"/>
      <c r="HQD24" s="52"/>
      <c r="HQE24" s="52"/>
      <c r="HQF24" s="52"/>
      <c r="HQG24" s="52"/>
      <c r="HQH24" s="52"/>
      <c r="HQI24" s="52"/>
      <c r="HQJ24" s="52"/>
      <c r="HQK24" s="52"/>
      <c r="HQL24" s="52"/>
      <c r="HQM24" s="52"/>
      <c r="HQN24" s="52"/>
      <c r="HQO24" s="52"/>
      <c r="HQP24" s="52"/>
      <c r="HQQ24" s="52"/>
      <c r="HQR24" s="52"/>
      <c r="HQS24" s="52"/>
      <c r="HQT24" s="52"/>
      <c r="HQU24" s="52"/>
      <c r="HQV24" s="52"/>
      <c r="HQW24" s="52"/>
      <c r="HQX24" s="52"/>
      <c r="HQY24" s="52"/>
      <c r="HQZ24" s="52"/>
      <c r="HRA24" s="52"/>
      <c r="HRB24" s="52"/>
      <c r="HRC24" s="52"/>
      <c r="HRD24" s="52"/>
      <c r="HRE24" s="52"/>
      <c r="HRF24" s="52"/>
      <c r="HRG24" s="52"/>
      <c r="HRH24" s="52"/>
      <c r="HRI24" s="52"/>
      <c r="HRJ24" s="52"/>
      <c r="HRK24" s="52"/>
      <c r="HRL24" s="52"/>
      <c r="HRM24" s="52"/>
      <c r="HRN24" s="52"/>
      <c r="HRO24" s="52"/>
      <c r="HRP24" s="52"/>
      <c r="HRQ24" s="52"/>
      <c r="HRR24" s="52"/>
      <c r="HRS24" s="52"/>
      <c r="HRT24" s="52"/>
      <c r="HRU24" s="52"/>
      <c r="HRV24" s="52"/>
      <c r="HRW24" s="52"/>
      <c r="HRX24" s="52"/>
      <c r="HRY24" s="52"/>
      <c r="HRZ24" s="52"/>
      <c r="HSA24" s="52"/>
      <c r="HSB24" s="52"/>
      <c r="HSC24" s="52"/>
      <c r="HSD24" s="52"/>
      <c r="HSE24" s="52"/>
      <c r="HSF24" s="52"/>
      <c r="HSG24" s="52"/>
      <c r="HSH24" s="52"/>
      <c r="HSI24" s="52"/>
      <c r="HSJ24" s="52"/>
      <c r="HSK24" s="52"/>
      <c r="HSL24" s="52"/>
      <c r="HSM24" s="52"/>
      <c r="HSN24" s="52"/>
      <c r="HSO24" s="52"/>
      <c r="HSP24" s="52"/>
      <c r="HSQ24" s="52"/>
      <c r="HSR24" s="52"/>
      <c r="HSS24" s="52"/>
      <c r="HST24" s="52"/>
      <c r="HSU24" s="52"/>
      <c r="HSV24" s="52"/>
      <c r="HSW24" s="52"/>
      <c r="HSX24" s="52"/>
      <c r="HSY24" s="52"/>
      <c r="HSZ24" s="52"/>
      <c r="HTA24" s="52"/>
      <c r="HTB24" s="52"/>
      <c r="HTC24" s="52"/>
      <c r="HTD24" s="52"/>
      <c r="HTE24" s="52"/>
      <c r="HTF24" s="52"/>
      <c r="HTG24" s="52"/>
      <c r="HTH24" s="52"/>
      <c r="HTI24" s="52"/>
      <c r="HTJ24" s="52"/>
      <c r="HTK24" s="52"/>
      <c r="HTL24" s="52"/>
      <c r="HTM24" s="52"/>
      <c r="HTN24" s="52"/>
      <c r="HTO24" s="52"/>
      <c r="HTP24" s="52"/>
      <c r="HTQ24" s="52"/>
      <c r="HTR24" s="52"/>
      <c r="HTS24" s="52"/>
      <c r="HTT24" s="52"/>
      <c r="HTU24" s="52"/>
      <c r="HTV24" s="52"/>
      <c r="HTW24" s="52"/>
      <c r="HTX24" s="52"/>
      <c r="HTY24" s="52"/>
      <c r="HTZ24" s="52"/>
      <c r="HUA24" s="52"/>
      <c r="HUB24" s="52"/>
      <c r="HUC24" s="52"/>
      <c r="HUD24" s="52"/>
      <c r="HUE24" s="52"/>
      <c r="HUF24" s="52"/>
      <c r="HUG24" s="52"/>
      <c r="HUH24" s="52"/>
      <c r="HUI24" s="52"/>
      <c r="HUJ24" s="52"/>
      <c r="HUK24" s="52"/>
      <c r="HUL24" s="52"/>
      <c r="HUM24" s="52"/>
      <c r="HUN24" s="52"/>
      <c r="HUO24" s="52"/>
      <c r="HUP24" s="52"/>
      <c r="HUQ24" s="52"/>
      <c r="HUR24" s="52"/>
      <c r="HUS24" s="52"/>
      <c r="HUT24" s="52"/>
      <c r="HUU24" s="52"/>
      <c r="HUV24" s="52"/>
      <c r="HUW24" s="52"/>
      <c r="HUX24" s="52"/>
      <c r="HUY24" s="52"/>
      <c r="HUZ24" s="52"/>
      <c r="HVA24" s="52"/>
      <c r="HVB24" s="52"/>
      <c r="HVC24" s="52"/>
      <c r="HVD24" s="52"/>
      <c r="HVE24" s="52"/>
      <c r="HVF24" s="52"/>
      <c r="HVG24" s="52"/>
      <c r="HVH24" s="52"/>
      <c r="HVI24" s="52"/>
      <c r="HVJ24" s="52"/>
      <c r="HVK24" s="52"/>
      <c r="HVL24" s="52"/>
      <c r="HVM24" s="52"/>
      <c r="HVN24" s="52"/>
      <c r="HVO24" s="52"/>
      <c r="HVP24" s="52"/>
      <c r="HVQ24" s="52"/>
      <c r="HVR24" s="52"/>
      <c r="HVS24" s="52"/>
      <c r="HVT24" s="52"/>
      <c r="HVU24" s="52"/>
      <c r="HVV24" s="52"/>
      <c r="HVW24" s="52"/>
      <c r="HVX24" s="52"/>
      <c r="HVY24" s="52"/>
      <c r="HVZ24" s="52"/>
      <c r="HWA24" s="52"/>
      <c r="HWB24" s="52"/>
      <c r="HWC24" s="52"/>
      <c r="HWD24" s="52"/>
      <c r="HWE24" s="52"/>
      <c r="HWF24" s="52"/>
      <c r="HWG24" s="52"/>
      <c r="HWH24" s="52"/>
      <c r="HWI24" s="52"/>
      <c r="HWJ24" s="52"/>
      <c r="HWK24" s="52"/>
      <c r="HWL24" s="52"/>
      <c r="HWM24" s="52"/>
      <c r="HWN24" s="52"/>
      <c r="HWO24" s="52"/>
      <c r="HWP24" s="52"/>
      <c r="HWQ24" s="52"/>
      <c r="HWR24" s="52"/>
      <c r="HWS24" s="52"/>
      <c r="HWT24" s="52"/>
      <c r="HWU24" s="52"/>
      <c r="HWV24" s="52"/>
      <c r="HWW24" s="52"/>
      <c r="HWX24" s="52"/>
      <c r="HWY24" s="52"/>
      <c r="HWZ24" s="52"/>
      <c r="HXA24" s="52"/>
      <c r="HXB24" s="52"/>
      <c r="HXC24" s="52"/>
      <c r="HXD24" s="52"/>
      <c r="HXE24" s="52"/>
      <c r="HXF24" s="52"/>
      <c r="HXG24" s="52"/>
      <c r="HXH24" s="52"/>
      <c r="HXI24" s="52"/>
      <c r="HXJ24" s="52"/>
      <c r="HXK24" s="52"/>
      <c r="HXL24" s="52"/>
      <c r="HXM24" s="52"/>
      <c r="HXN24" s="52"/>
      <c r="HXO24" s="52"/>
      <c r="HXP24" s="52"/>
      <c r="HXQ24" s="52"/>
      <c r="HXR24" s="52"/>
      <c r="HXS24" s="52"/>
      <c r="HXT24" s="52"/>
      <c r="HXU24" s="52"/>
      <c r="HXV24" s="52"/>
      <c r="HXW24" s="52"/>
      <c r="HXX24" s="52"/>
      <c r="HXY24" s="52"/>
      <c r="HXZ24" s="52"/>
      <c r="HYA24" s="52"/>
      <c r="HYB24" s="52"/>
      <c r="HYC24" s="52"/>
      <c r="HYD24" s="52"/>
      <c r="HYE24" s="52"/>
      <c r="HYF24" s="52"/>
      <c r="HYG24" s="52"/>
      <c r="HYH24" s="52"/>
      <c r="HYI24" s="52"/>
      <c r="HYJ24" s="52"/>
      <c r="HYK24" s="52"/>
      <c r="HYL24" s="52"/>
      <c r="HYM24" s="52"/>
      <c r="HYN24" s="52"/>
      <c r="HYO24" s="52"/>
      <c r="HYP24" s="52"/>
      <c r="HYQ24" s="52"/>
      <c r="HYR24" s="52"/>
      <c r="HYS24" s="52"/>
      <c r="HYT24" s="52"/>
      <c r="HYU24" s="52"/>
      <c r="HYV24" s="52"/>
      <c r="HYW24" s="52"/>
      <c r="HYX24" s="52"/>
      <c r="HYY24" s="52"/>
      <c r="HYZ24" s="52"/>
      <c r="HZA24" s="52"/>
      <c r="HZB24" s="52"/>
      <c r="HZC24" s="52"/>
      <c r="HZD24" s="52"/>
      <c r="HZE24" s="52"/>
      <c r="HZF24" s="52"/>
      <c r="HZG24" s="52"/>
      <c r="HZH24" s="52"/>
      <c r="HZI24" s="52"/>
      <c r="HZJ24" s="52"/>
      <c r="HZK24" s="52"/>
      <c r="HZL24" s="52"/>
      <c r="HZM24" s="52"/>
      <c r="HZN24" s="52"/>
      <c r="HZO24" s="52"/>
      <c r="HZP24" s="52"/>
      <c r="HZQ24" s="52"/>
      <c r="HZR24" s="52"/>
      <c r="HZS24" s="52"/>
      <c r="HZT24" s="52"/>
      <c r="HZU24" s="52"/>
      <c r="HZV24" s="52"/>
      <c r="HZW24" s="52"/>
      <c r="HZX24" s="52"/>
      <c r="HZY24" s="52"/>
      <c r="HZZ24" s="52"/>
      <c r="IAA24" s="52"/>
      <c r="IAB24" s="52"/>
      <c r="IAC24" s="52"/>
      <c r="IAD24" s="52"/>
      <c r="IAE24" s="52"/>
      <c r="IAF24" s="52"/>
      <c r="IAG24" s="52"/>
      <c r="IAH24" s="52"/>
      <c r="IAI24" s="52"/>
      <c r="IAJ24" s="52"/>
      <c r="IAK24" s="52"/>
      <c r="IAL24" s="52"/>
      <c r="IAM24" s="52"/>
      <c r="IAN24" s="52"/>
      <c r="IAO24" s="52"/>
      <c r="IAP24" s="52"/>
      <c r="IAQ24" s="52"/>
      <c r="IAR24" s="52"/>
      <c r="IAS24" s="52"/>
      <c r="IAT24" s="52"/>
      <c r="IAU24" s="52"/>
      <c r="IAV24" s="52"/>
      <c r="IAW24" s="52"/>
      <c r="IAX24" s="52"/>
      <c r="IAY24" s="52"/>
      <c r="IAZ24" s="52"/>
      <c r="IBA24" s="52"/>
      <c r="IBB24" s="52"/>
      <c r="IBC24" s="52"/>
      <c r="IBD24" s="52"/>
      <c r="IBE24" s="52"/>
      <c r="IBF24" s="52"/>
      <c r="IBG24" s="52"/>
      <c r="IBH24" s="52"/>
      <c r="IBI24" s="52"/>
      <c r="IBJ24" s="52"/>
      <c r="IBK24" s="52"/>
      <c r="IBL24" s="52"/>
      <c r="IBM24" s="52"/>
      <c r="IBN24" s="52"/>
      <c r="IBO24" s="52"/>
      <c r="IBP24" s="52"/>
      <c r="IBQ24" s="52"/>
      <c r="IBR24" s="52"/>
      <c r="IBS24" s="52"/>
      <c r="IBT24" s="52"/>
      <c r="IBU24" s="52"/>
      <c r="IBV24" s="52"/>
      <c r="IBW24" s="52"/>
      <c r="IBX24" s="52"/>
      <c r="IBY24" s="52"/>
      <c r="IBZ24" s="52"/>
      <c r="ICA24" s="52"/>
      <c r="ICB24" s="52"/>
      <c r="ICC24" s="52"/>
      <c r="ICD24" s="52"/>
      <c r="ICE24" s="52"/>
      <c r="ICF24" s="52"/>
      <c r="ICG24" s="52"/>
      <c r="ICH24" s="52"/>
      <c r="ICI24" s="52"/>
      <c r="ICJ24" s="52"/>
      <c r="ICK24" s="52"/>
      <c r="ICL24" s="52"/>
      <c r="ICM24" s="52"/>
      <c r="ICN24" s="52"/>
      <c r="ICO24" s="52"/>
      <c r="ICP24" s="52"/>
      <c r="ICQ24" s="52"/>
      <c r="ICR24" s="52"/>
      <c r="ICS24" s="52"/>
      <c r="ICT24" s="52"/>
      <c r="ICU24" s="52"/>
      <c r="ICV24" s="52"/>
      <c r="ICW24" s="52"/>
      <c r="ICX24" s="52"/>
      <c r="ICY24" s="52"/>
      <c r="ICZ24" s="52"/>
      <c r="IDA24" s="52"/>
      <c r="IDB24" s="52"/>
      <c r="IDC24" s="52"/>
      <c r="IDD24" s="52"/>
      <c r="IDE24" s="52"/>
      <c r="IDF24" s="52"/>
      <c r="IDG24" s="52"/>
      <c r="IDH24" s="52"/>
      <c r="IDI24" s="52"/>
      <c r="IDJ24" s="52"/>
      <c r="IDK24" s="52"/>
      <c r="IDL24" s="52"/>
      <c r="IDM24" s="52"/>
      <c r="IDN24" s="52"/>
      <c r="IDO24" s="52"/>
      <c r="IDP24" s="52"/>
      <c r="IDQ24" s="52"/>
      <c r="IDR24" s="52"/>
      <c r="IDS24" s="52"/>
      <c r="IDT24" s="52"/>
      <c r="IDU24" s="52"/>
      <c r="IDV24" s="52"/>
      <c r="IDW24" s="52"/>
      <c r="IDX24" s="52"/>
      <c r="IDY24" s="52"/>
      <c r="IDZ24" s="52"/>
      <c r="IEA24" s="52"/>
      <c r="IEB24" s="52"/>
      <c r="IEC24" s="52"/>
      <c r="IED24" s="52"/>
      <c r="IEE24" s="52"/>
      <c r="IEF24" s="52"/>
      <c r="IEG24" s="52"/>
      <c r="IEH24" s="52"/>
      <c r="IEI24" s="52"/>
      <c r="IEJ24" s="52"/>
      <c r="IEK24" s="52"/>
      <c r="IEL24" s="52"/>
      <c r="IEM24" s="52"/>
      <c r="IEN24" s="52"/>
      <c r="IEO24" s="52"/>
      <c r="IEP24" s="52"/>
      <c r="IEQ24" s="52"/>
      <c r="IER24" s="52"/>
      <c r="IES24" s="52"/>
      <c r="IET24" s="52"/>
      <c r="IEU24" s="52"/>
      <c r="IEV24" s="52"/>
      <c r="IEW24" s="52"/>
      <c r="IEX24" s="52"/>
      <c r="IEY24" s="52"/>
      <c r="IEZ24" s="52"/>
      <c r="IFA24" s="52"/>
      <c r="IFB24" s="52"/>
      <c r="IFC24" s="52"/>
      <c r="IFD24" s="52"/>
      <c r="IFE24" s="52"/>
      <c r="IFF24" s="52"/>
      <c r="IFG24" s="52"/>
      <c r="IFH24" s="52"/>
      <c r="IFI24" s="52"/>
      <c r="IFJ24" s="52"/>
      <c r="IFK24" s="52"/>
      <c r="IFL24" s="52"/>
      <c r="IFM24" s="52"/>
      <c r="IFN24" s="52"/>
      <c r="IFO24" s="52"/>
      <c r="IFP24" s="52"/>
      <c r="IFQ24" s="52"/>
      <c r="IFR24" s="52"/>
      <c r="IFS24" s="52"/>
      <c r="IFT24" s="52"/>
      <c r="IFU24" s="52"/>
      <c r="IFV24" s="52"/>
      <c r="IFW24" s="52"/>
      <c r="IFX24" s="52"/>
      <c r="IFY24" s="52"/>
      <c r="IFZ24" s="52"/>
      <c r="IGA24" s="52"/>
      <c r="IGB24" s="52"/>
      <c r="IGC24" s="52"/>
      <c r="IGD24" s="52"/>
      <c r="IGE24" s="52"/>
      <c r="IGF24" s="52"/>
      <c r="IGG24" s="52"/>
      <c r="IGH24" s="52"/>
      <c r="IGI24" s="52"/>
      <c r="IGJ24" s="52"/>
      <c r="IGK24" s="52"/>
      <c r="IGL24" s="52"/>
      <c r="IGM24" s="52"/>
      <c r="IGN24" s="52"/>
      <c r="IGO24" s="52"/>
      <c r="IGP24" s="52"/>
      <c r="IGQ24" s="52"/>
      <c r="IGR24" s="52"/>
      <c r="IGS24" s="52"/>
      <c r="IGT24" s="52"/>
      <c r="IGU24" s="52"/>
      <c r="IGV24" s="52"/>
      <c r="IGW24" s="52"/>
      <c r="IGX24" s="52"/>
      <c r="IGY24" s="52"/>
      <c r="IGZ24" s="52"/>
      <c r="IHA24" s="52"/>
      <c r="IHB24" s="52"/>
      <c r="IHC24" s="52"/>
      <c r="IHD24" s="52"/>
      <c r="IHE24" s="52"/>
      <c r="IHF24" s="52"/>
      <c r="IHG24" s="52"/>
      <c r="IHH24" s="52"/>
      <c r="IHI24" s="52"/>
      <c r="IHJ24" s="52"/>
      <c r="IHK24" s="52"/>
      <c r="IHL24" s="52"/>
      <c r="IHM24" s="52"/>
      <c r="IHN24" s="52"/>
      <c r="IHO24" s="52"/>
      <c r="IHP24" s="52"/>
      <c r="IHQ24" s="52"/>
      <c r="IHR24" s="52"/>
      <c r="IHS24" s="52"/>
      <c r="IHT24" s="52"/>
      <c r="IHU24" s="52"/>
      <c r="IHV24" s="52"/>
      <c r="IHW24" s="52"/>
      <c r="IHX24" s="52"/>
      <c r="IHY24" s="52"/>
      <c r="IHZ24" s="52"/>
      <c r="IIA24" s="52"/>
      <c r="IIB24" s="52"/>
      <c r="IIC24" s="52"/>
      <c r="IID24" s="52"/>
      <c r="IIE24" s="52"/>
      <c r="IIF24" s="52"/>
      <c r="IIG24" s="52"/>
      <c r="IIH24" s="52"/>
      <c r="III24" s="52"/>
      <c r="IIJ24" s="52"/>
      <c r="IIK24" s="52"/>
      <c r="IIL24" s="52"/>
      <c r="IIM24" s="52"/>
      <c r="IIN24" s="52"/>
      <c r="IIO24" s="52"/>
      <c r="IIP24" s="52"/>
      <c r="IIQ24" s="52"/>
      <c r="IIR24" s="52"/>
      <c r="IIS24" s="52"/>
      <c r="IIT24" s="52"/>
      <c r="IIU24" s="52"/>
      <c r="IIV24" s="52"/>
      <c r="IIW24" s="52"/>
      <c r="IIX24" s="52"/>
      <c r="IIY24" s="52"/>
      <c r="IIZ24" s="52"/>
      <c r="IJA24" s="52"/>
      <c r="IJB24" s="52"/>
      <c r="IJC24" s="52"/>
      <c r="IJD24" s="52"/>
      <c r="IJE24" s="52"/>
      <c r="IJF24" s="52"/>
      <c r="IJG24" s="52"/>
      <c r="IJH24" s="52"/>
      <c r="IJI24" s="52"/>
      <c r="IJJ24" s="52"/>
      <c r="IJK24" s="52"/>
      <c r="IJL24" s="52"/>
      <c r="IJM24" s="52"/>
      <c r="IJN24" s="52"/>
      <c r="IJO24" s="52"/>
      <c r="IJP24" s="52"/>
      <c r="IJQ24" s="52"/>
      <c r="IJR24" s="52"/>
      <c r="IJS24" s="52"/>
      <c r="IJT24" s="52"/>
      <c r="IJU24" s="52"/>
      <c r="IJV24" s="52"/>
      <c r="IJW24" s="52"/>
      <c r="IJX24" s="52"/>
      <c r="IJY24" s="52"/>
      <c r="IJZ24" s="52"/>
      <c r="IKA24" s="52"/>
      <c r="IKB24" s="52"/>
      <c r="IKC24" s="52"/>
      <c r="IKD24" s="52"/>
      <c r="IKE24" s="52"/>
      <c r="IKF24" s="52"/>
      <c r="IKG24" s="52"/>
      <c r="IKH24" s="52"/>
      <c r="IKI24" s="52"/>
      <c r="IKJ24" s="52"/>
      <c r="IKK24" s="52"/>
      <c r="IKL24" s="52"/>
      <c r="IKM24" s="52"/>
      <c r="IKN24" s="52"/>
      <c r="IKO24" s="52"/>
      <c r="IKP24" s="52"/>
      <c r="IKQ24" s="52"/>
      <c r="IKR24" s="52"/>
      <c r="IKS24" s="52"/>
      <c r="IKT24" s="52"/>
      <c r="IKU24" s="52"/>
      <c r="IKV24" s="52"/>
      <c r="IKW24" s="52"/>
      <c r="IKX24" s="52"/>
      <c r="IKY24" s="52"/>
      <c r="IKZ24" s="52"/>
      <c r="ILA24" s="52"/>
      <c r="ILB24" s="52"/>
      <c r="ILC24" s="52"/>
      <c r="ILD24" s="52"/>
      <c r="ILE24" s="52"/>
      <c r="ILF24" s="52"/>
      <c r="ILG24" s="52"/>
      <c r="ILH24" s="52"/>
      <c r="ILI24" s="52"/>
      <c r="ILJ24" s="52"/>
      <c r="ILK24" s="52"/>
      <c r="ILL24" s="52"/>
      <c r="ILM24" s="52"/>
      <c r="ILN24" s="52"/>
      <c r="ILO24" s="52"/>
      <c r="ILP24" s="52"/>
      <c r="ILQ24" s="52"/>
      <c r="ILR24" s="52"/>
      <c r="ILS24" s="52"/>
      <c r="ILT24" s="52"/>
      <c r="ILU24" s="52"/>
      <c r="ILV24" s="52"/>
      <c r="ILW24" s="52"/>
      <c r="ILX24" s="52"/>
      <c r="ILY24" s="52"/>
      <c r="ILZ24" s="52"/>
      <c r="IMA24" s="52"/>
      <c r="IMB24" s="52"/>
      <c r="IMC24" s="52"/>
      <c r="IMD24" s="52"/>
      <c r="IME24" s="52"/>
      <c r="IMF24" s="52"/>
      <c r="IMG24" s="52"/>
      <c r="IMH24" s="52"/>
      <c r="IMI24" s="52"/>
      <c r="IMJ24" s="52"/>
      <c r="IMK24" s="52"/>
      <c r="IML24" s="52"/>
      <c r="IMM24" s="52"/>
      <c r="IMN24" s="52"/>
      <c r="IMO24" s="52"/>
      <c r="IMP24" s="52"/>
      <c r="IMQ24" s="52"/>
      <c r="IMR24" s="52"/>
      <c r="IMS24" s="52"/>
      <c r="IMT24" s="52"/>
      <c r="IMU24" s="52"/>
      <c r="IMV24" s="52"/>
      <c r="IMW24" s="52"/>
      <c r="IMX24" s="52"/>
      <c r="IMY24" s="52"/>
      <c r="IMZ24" s="52"/>
      <c r="INA24" s="52"/>
      <c r="INB24" s="52"/>
      <c r="INC24" s="52"/>
      <c r="IND24" s="52"/>
      <c r="INE24" s="52"/>
      <c r="INF24" s="52"/>
      <c r="ING24" s="52"/>
      <c r="INH24" s="52"/>
      <c r="INI24" s="52"/>
      <c r="INJ24" s="52"/>
      <c r="INK24" s="52"/>
      <c r="INL24" s="52"/>
      <c r="INM24" s="52"/>
      <c r="INN24" s="52"/>
      <c r="INO24" s="52"/>
      <c r="INP24" s="52"/>
      <c r="INQ24" s="52"/>
      <c r="INR24" s="52"/>
      <c r="INS24" s="52"/>
      <c r="INT24" s="52"/>
      <c r="INU24" s="52"/>
      <c r="INV24" s="52"/>
      <c r="INW24" s="52"/>
      <c r="INX24" s="52"/>
      <c r="INY24" s="52"/>
      <c r="INZ24" s="52"/>
      <c r="IOA24" s="52"/>
      <c r="IOB24" s="52"/>
      <c r="IOC24" s="52"/>
      <c r="IOD24" s="52"/>
      <c r="IOE24" s="52"/>
      <c r="IOF24" s="52"/>
      <c r="IOG24" s="52"/>
      <c r="IOH24" s="52"/>
      <c r="IOI24" s="52"/>
      <c r="IOJ24" s="52"/>
      <c r="IOK24" s="52"/>
      <c r="IOL24" s="52"/>
      <c r="IOM24" s="52"/>
      <c r="ION24" s="52"/>
      <c r="IOO24" s="52"/>
      <c r="IOP24" s="52"/>
      <c r="IOQ24" s="52"/>
      <c r="IOR24" s="52"/>
      <c r="IOS24" s="52"/>
      <c r="IOT24" s="52"/>
      <c r="IOU24" s="52"/>
      <c r="IOV24" s="52"/>
      <c r="IOW24" s="52"/>
      <c r="IOX24" s="52"/>
      <c r="IOY24" s="52"/>
      <c r="IOZ24" s="52"/>
      <c r="IPA24" s="52"/>
      <c r="IPB24" s="52"/>
      <c r="IPC24" s="52"/>
      <c r="IPD24" s="52"/>
      <c r="IPE24" s="52"/>
      <c r="IPF24" s="52"/>
      <c r="IPG24" s="52"/>
      <c r="IPH24" s="52"/>
      <c r="IPI24" s="52"/>
      <c r="IPJ24" s="52"/>
      <c r="IPK24" s="52"/>
      <c r="IPL24" s="52"/>
      <c r="IPM24" s="52"/>
      <c r="IPN24" s="52"/>
      <c r="IPO24" s="52"/>
      <c r="IPP24" s="52"/>
      <c r="IPQ24" s="52"/>
      <c r="IPR24" s="52"/>
      <c r="IPS24" s="52"/>
      <c r="IPT24" s="52"/>
      <c r="IPU24" s="52"/>
      <c r="IPV24" s="52"/>
      <c r="IPW24" s="52"/>
      <c r="IPX24" s="52"/>
      <c r="IPY24" s="52"/>
      <c r="IPZ24" s="52"/>
      <c r="IQA24" s="52"/>
      <c r="IQB24" s="52"/>
      <c r="IQC24" s="52"/>
      <c r="IQD24" s="52"/>
      <c r="IQE24" s="52"/>
      <c r="IQF24" s="52"/>
      <c r="IQG24" s="52"/>
      <c r="IQH24" s="52"/>
      <c r="IQI24" s="52"/>
      <c r="IQJ24" s="52"/>
      <c r="IQK24" s="52"/>
      <c r="IQL24" s="52"/>
      <c r="IQM24" s="52"/>
      <c r="IQN24" s="52"/>
      <c r="IQO24" s="52"/>
      <c r="IQP24" s="52"/>
      <c r="IQQ24" s="52"/>
      <c r="IQR24" s="52"/>
      <c r="IQS24" s="52"/>
      <c r="IQT24" s="52"/>
      <c r="IQU24" s="52"/>
      <c r="IQV24" s="52"/>
      <c r="IQW24" s="52"/>
      <c r="IQX24" s="52"/>
      <c r="IQY24" s="52"/>
      <c r="IQZ24" s="52"/>
      <c r="IRA24" s="52"/>
      <c r="IRB24" s="52"/>
      <c r="IRC24" s="52"/>
      <c r="IRD24" s="52"/>
      <c r="IRE24" s="52"/>
      <c r="IRF24" s="52"/>
      <c r="IRG24" s="52"/>
      <c r="IRH24" s="52"/>
      <c r="IRI24" s="52"/>
      <c r="IRJ24" s="52"/>
      <c r="IRK24" s="52"/>
      <c r="IRL24" s="52"/>
      <c r="IRM24" s="52"/>
      <c r="IRN24" s="52"/>
      <c r="IRO24" s="52"/>
      <c r="IRP24" s="52"/>
      <c r="IRQ24" s="52"/>
      <c r="IRR24" s="52"/>
      <c r="IRS24" s="52"/>
      <c r="IRT24" s="52"/>
      <c r="IRU24" s="52"/>
      <c r="IRV24" s="52"/>
      <c r="IRW24" s="52"/>
      <c r="IRX24" s="52"/>
      <c r="IRY24" s="52"/>
      <c r="IRZ24" s="52"/>
      <c r="ISA24" s="52"/>
      <c r="ISB24" s="52"/>
      <c r="ISC24" s="52"/>
      <c r="ISD24" s="52"/>
      <c r="ISE24" s="52"/>
      <c r="ISF24" s="52"/>
      <c r="ISG24" s="52"/>
      <c r="ISH24" s="52"/>
      <c r="ISI24" s="52"/>
      <c r="ISJ24" s="52"/>
      <c r="ISK24" s="52"/>
      <c r="ISL24" s="52"/>
      <c r="ISM24" s="52"/>
      <c r="ISN24" s="52"/>
      <c r="ISO24" s="52"/>
      <c r="ISP24" s="52"/>
      <c r="ISQ24" s="52"/>
      <c r="ISR24" s="52"/>
      <c r="ISS24" s="52"/>
      <c r="IST24" s="52"/>
      <c r="ISU24" s="52"/>
      <c r="ISV24" s="52"/>
      <c r="ISW24" s="52"/>
      <c r="ISX24" s="52"/>
      <c r="ISY24" s="52"/>
      <c r="ISZ24" s="52"/>
      <c r="ITA24" s="52"/>
      <c r="ITB24" s="52"/>
      <c r="ITC24" s="52"/>
      <c r="ITD24" s="52"/>
      <c r="ITE24" s="52"/>
      <c r="ITF24" s="52"/>
      <c r="ITG24" s="52"/>
      <c r="ITH24" s="52"/>
      <c r="ITI24" s="52"/>
      <c r="ITJ24" s="52"/>
      <c r="ITK24" s="52"/>
      <c r="ITL24" s="52"/>
      <c r="ITM24" s="52"/>
      <c r="ITN24" s="52"/>
      <c r="ITO24" s="52"/>
      <c r="ITP24" s="52"/>
      <c r="ITQ24" s="52"/>
      <c r="ITR24" s="52"/>
      <c r="ITS24" s="52"/>
      <c r="ITT24" s="52"/>
      <c r="ITU24" s="52"/>
      <c r="ITV24" s="52"/>
      <c r="ITW24" s="52"/>
      <c r="ITX24" s="52"/>
      <c r="ITY24" s="52"/>
      <c r="ITZ24" s="52"/>
      <c r="IUA24" s="52"/>
      <c r="IUB24" s="52"/>
      <c r="IUC24" s="52"/>
      <c r="IUD24" s="52"/>
      <c r="IUE24" s="52"/>
      <c r="IUF24" s="52"/>
      <c r="IUG24" s="52"/>
      <c r="IUH24" s="52"/>
      <c r="IUI24" s="52"/>
      <c r="IUJ24" s="52"/>
      <c r="IUK24" s="52"/>
      <c r="IUL24" s="52"/>
      <c r="IUM24" s="52"/>
      <c r="IUN24" s="52"/>
      <c r="IUO24" s="52"/>
      <c r="IUP24" s="52"/>
      <c r="IUQ24" s="52"/>
      <c r="IUR24" s="52"/>
      <c r="IUS24" s="52"/>
      <c r="IUT24" s="52"/>
      <c r="IUU24" s="52"/>
      <c r="IUV24" s="52"/>
      <c r="IUW24" s="52"/>
      <c r="IUX24" s="52"/>
      <c r="IUY24" s="52"/>
      <c r="IUZ24" s="52"/>
      <c r="IVA24" s="52"/>
      <c r="IVB24" s="52"/>
      <c r="IVC24" s="52"/>
      <c r="IVD24" s="52"/>
      <c r="IVE24" s="52"/>
      <c r="IVF24" s="52"/>
      <c r="IVG24" s="52"/>
      <c r="IVH24" s="52"/>
      <c r="IVI24" s="52"/>
      <c r="IVJ24" s="52"/>
      <c r="IVK24" s="52"/>
      <c r="IVL24" s="52"/>
      <c r="IVM24" s="52"/>
      <c r="IVN24" s="52"/>
      <c r="IVO24" s="52"/>
      <c r="IVP24" s="52"/>
      <c r="IVQ24" s="52"/>
      <c r="IVR24" s="52"/>
      <c r="IVS24" s="52"/>
      <c r="IVT24" s="52"/>
      <c r="IVU24" s="52"/>
      <c r="IVV24" s="52"/>
      <c r="IVW24" s="52"/>
      <c r="IVX24" s="52"/>
      <c r="IVY24" s="52"/>
      <c r="IVZ24" s="52"/>
      <c r="IWA24" s="52"/>
      <c r="IWB24" s="52"/>
      <c r="IWC24" s="52"/>
      <c r="IWD24" s="52"/>
      <c r="IWE24" s="52"/>
      <c r="IWF24" s="52"/>
      <c r="IWG24" s="52"/>
      <c r="IWH24" s="52"/>
      <c r="IWI24" s="52"/>
      <c r="IWJ24" s="52"/>
      <c r="IWK24" s="52"/>
      <c r="IWL24" s="52"/>
      <c r="IWM24" s="52"/>
      <c r="IWN24" s="52"/>
      <c r="IWO24" s="52"/>
      <c r="IWP24" s="52"/>
      <c r="IWQ24" s="52"/>
      <c r="IWR24" s="52"/>
      <c r="IWS24" s="52"/>
      <c r="IWT24" s="52"/>
      <c r="IWU24" s="52"/>
      <c r="IWV24" s="52"/>
      <c r="IWW24" s="52"/>
      <c r="IWX24" s="52"/>
      <c r="IWY24" s="52"/>
      <c r="IWZ24" s="52"/>
      <c r="IXA24" s="52"/>
      <c r="IXB24" s="52"/>
      <c r="IXC24" s="52"/>
      <c r="IXD24" s="52"/>
      <c r="IXE24" s="52"/>
      <c r="IXF24" s="52"/>
      <c r="IXG24" s="52"/>
      <c r="IXH24" s="52"/>
      <c r="IXI24" s="52"/>
      <c r="IXJ24" s="52"/>
      <c r="IXK24" s="52"/>
      <c r="IXL24" s="52"/>
      <c r="IXM24" s="52"/>
      <c r="IXN24" s="52"/>
      <c r="IXO24" s="52"/>
      <c r="IXP24" s="52"/>
      <c r="IXQ24" s="52"/>
      <c r="IXR24" s="52"/>
      <c r="IXS24" s="52"/>
      <c r="IXT24" s="52"/>
      <c r="IXU24" s="52"/>
      <c r="IXV24" s="52"/>
      <c r="IXW24" s="52"/>
      <c r="IXX24" s="52"/>
      <c r="IXY24" s="52"/>
      <c r="IXZ24" s="52"/>
      <c r="IYA24" s="52"/>
      <c r="IYB24" s="52"/>
      <c r="IYC24" s="52"/>
      <c r="IYD24" s="52"/>
      <c r="IYE24" s="52"/>
      <c r="IYF24" s="52"/>
      <c r="IYG24" s="52"/>
      <c r="IYH24" s="52"/>
      <c r="IYI24" s="52"/>
      <c r="IYJ24" s="52"/>
      <c r="IYK24" s="52"/>
      <c r="IYL24" s="52"/>
      <c r="IYM24" s="52"/>
      <c r="IYN24" s="52"/>
      <c r="IYO24" s="52"/>
      <c r="IYP24" s="52"/>
      <c r="IYQ24" s="52"/>
      <c r="IYR24" s="52"/>
      <c r="IYS24" s="52"/>
      <c r="IYT24" s="52"/>
      <c r="IYU24" s="52"/>
      <c r="IYV24" s="52"/>
      <c r="IYW24" s="52"/>
      <c r="IYX24" s="52"/>
      <c r="IYY24" s="52"/>
      <c r="IYZ24" s="52"/>
      <c r="IZA24" s="52"/>
      <c r="IZB24" s="52"/>
      <c r="IZC24" s="52"/>
      <c r="IZD24" s="52"/>
      <c r="IZE24" s="52"/>
      <c r="IZF24" s="52"/>
      <c r="IZG24" s="52"/>
      <c r="IZH24" s="52"/>
      <c r="IZI24" s="52"/>
      <c r="IZJ24" s="52"/>
      <c r="IZK24" s="52"/>
      <c r="IZL24" s="52"/>
      <c r="IZM24" s="52"/>
      <c r="IZN24" s="52"/>
      <c r="IZO24" s="52"/>
      <c r="IZP24" s="52"/>
      <c r="IZQ24" s="52"/>
      <c r="IZR24" s="52"/>
      <c r="IZS24" s="52"/>
      <c r="IZT24" s="52"/>
      <c r="IZU24" s="52"/>
      <c r="IZV24" s="52"/>
      <c r="IZW24" s="52"/>
      <c r="IZX24" s="52"/>
      <c r="IZY24" s="52"/>
      <c r="IZZ24" s="52"/>
      <c r="JAA24" s="52"/>
      <c r="JAB24" s="52"/>
      <c r="JAC24" s="52"/>
      <c r="JAD24" s="52"/>
      <c r="JAE24" s="52"/>
      <c r="JAF24" s="52"/>
      <c r="JAG24" s="52"/>
      <c r="JAH24" s="52"/>
      <c r="JAI24" s="52"/>
      <c r="JAJ24" s="52"/>
      <c r="JAK24" s="52"/>
      <c r="JAL24" s="52"/>
      <c r="JAM24" s="52"/>
      <c r="JAN24" s="52"/>
      <c r="JAO24" s="52"/>
      <c r="JAP24" s="52"/>
      <c r="JAQ24" s="52"/>
      <c r="JAR24" s="52"/>
      <c r="JAS24" s="52"/>
      <c r="JAT24" s="52"/>
      <c r="JAU24" s="52"/>
      <c r="JAV24" s="52"/>
      <c r="JAW24" s="52"/>
      <c r="JAX24" s="52"/>
      <c r="JAY24" s="52"/>
      <c r="JAZ24" s="52"/>
      <c r="JBA24" s="52"/>
      <c r="JBB24" s="52"/>
      <c r="JBC24" s="52"/>
      <c r="JBD24" s="52"/>
      <c r="JBE24" s="52"/>
      <c r="JBF24" s="52"/>
      <c r="JBG24" s="52"/>
      <c r="JBH24" s="52"/>
      <c r="JBI24" s="52"/>
      <c r="JBJ24" s="52"/>
      <c r="JBK24" s="52"/>
      <c r="JBL24" s="52"/>
      <c r="JBM24" s="52"/>
      <c r="JBN24" s="52"/>
      <c r="JBO24" s="52"/>
      <c r="JBP24" s="52"/>
      <c r="JBQ24" s="52"/>
      <c r="JBR24" s="52"/>
      <c r="JBS24" s="52"/>
      <c r="JBT24" s="52"/>
      <c r="JBU24" s="52"/>
      <c r="JBV24" s="52"/>
      <c r="JBW24" s="52"/>
      <c r="JBX24" s="52"/>
      <c r="JBY24" s="52"/>
      <c r="JBZ24" s="52"/>
      <c r="JCA24" s="52"/>
      <c r="JCB24" s="52"/>
      <c r="JCC24" s="52"/>
      <c r="JCD24" s="52"/>
      <c r="JCE24" s="52"/>
      <c r="JCF24" s="52"/>
      <c r="JCG24" s="52"/>
      <c r="JCH24" s="52"/>
      <c r="JCI24" s="52"/>
      <c r="JCJ24" s="52"/>
      <c r="JCK24" s="52"/>
      <c r="JCL24" s="52"/>
      <c r="JCM24" s="52"/>
      <c r="JCN24" s="52"/>
      <c r="JCO24" s="52"/>
      <c r="JCP24" s="52"/>
      <c r="JCQ24" s="52"/>
      <c r="JCR24" s="52"/>
      <c r="JCS24" s="52"/>
      <c r="JCT24" s="52"/>
      <c r="JCU24" s="52"/>
      <c r="JCV24" s="52"/>
      <c r="JCW24" s="52"/>
      <c r="JCX24" s="52"/>
      <c r="JCY24" s="52"/>
      <c r="JCZ24" s="52"/>
      <c r="JDA24" s="52"/>
      <c r="JDB24" s="52"/>
      <c r="JDC24" s="52"/>
      <c r="JDD24" s="52"/>
      <c r="JDE24" s="52"/>
      <c r="JDF24" s="52"/>
      <c r="JDG24" s="52"/>
      <c r="JDH24" s="52"/>
      <c r="JDI24" s="52"/>
      <c r="JDJ24" s="52"/>
      <c r="JDK24" s="52"/>
      <c r="JDL24" s="52"/>
      <c r="JDM24" s="52"/>
      <c r="JDN24" s="52"/>
      <c r="JDO24" s="52"/>
      <c r="JDP24" s="52"/>
      <c r="JDQ24" s="52"/>
      <c r="JDR24" s="52"/>
      <c r="JDS24" s="52"/>
      <c r="JDT24" s="52"/>
      <c r="JDU24" s="52"/>
      <c r="JDV24" s="52"/>
      <c r="JDW24" s="52"/>
      <c r="JDX24" s="52"/>
      <c r="JDY24" s="52"/>
      <c r="JDZ24" s="52"/>
      <c r="JEA24" s="52"/>
      <c r="JEB24" s="52"/>
      <c r="JEC24" s="52"/>
      <c r="JED24" s="52"/>
      <c r="JEE24" s="52"/>
      <c r="JEF24" s="52"/>
      <c r="JEG24" s="52"/>
      <c r="JEH24" s="52"/>
      <c r="JEI24" s="52"/>
      <c r="JEJ24" s="52"/>
      <c r="JEK24" s="52"/>
      <c r="JEL24" s="52"/>
      <c r="JEM24" s="52"/>
      <c r="JEN24" s="52"/>
      <c r="JEO24" s="52"/>
      <c r="JEP24" s="52"/>
      <c r="JEQ24" s="52"/>
      <c r="JER24" s="52"/>
      <c r="JES24" s="52"/>
      <c r="JET24" s="52"/>
      <c r="JEU24" s="52"/>
      <c r="JEV24" s="52"/>
      <c r="JEW24" s="52"/>
      <c r="JEX24" s="52"/>
      <c r="JEY24" s="52"/>
      <c r="JEZ24" s="52"/>
      <c r="JFA24" s="52"/>
      <c r="JFB24" s="52"/>
      <c r="JFC24" s="52"/>
      <c r="JFD24" s="52"/>
      <c r="JFE24" s="52"/>
      <c r="JFF24" s="52"/>
      <c r="JFG24" s="52"/>
      <c r="JFH24" s="52"/>
      <c r="JFI24" s="52"/>
      <c r="JFJ24" s="52"/>
      <c r="JFK24" s="52"/>
      <c r="JFL24" s="52"/>
      <c r="JFM24" s="52"/>
      <c r="JFN24" s="52"/>
      <c r="JFO24" s="52"/>
      <c r="JFP24" s="52"/>
      <c r="JFQ24" s="52"/>
      <c r="JFR24" s="52"/>
      <c r="JFS24" s="52"/>
      <c r="JFT24" s="52"/>
      <c r="JFU24" s="52"/>
      <c r="JFV24" s="52"/>
      <c r="JFW24" s="52"/>
      <c r="JFX24" s="52"/>
      <c r="JFY24" s="52"/>
      <c r="JFZ24" s="52"/>
      <c r="JGA24" s="52"/>
      <c r="JGB24" s="52"/>
      <c r="JGC24" s="52"/>
      <c r="JGD24" s="52"/>
      <c r="JGE24" s="52"/>
      <c r="JGF24" s="52"/>
      <c r="JGG24" s="52"/>
      <c r="JGH24" s="52"/>
      <c r="JGI24" s="52"/>
      <c r="JGJ24" s="52"/>
      <c r="JGK24" s="52"/>
      <c r="JGL24" s="52"/>
      <c r="JGM24" s="52"/>
      <c r="JGN24" s="52"/>
      <c r="JGO24" s="52"/>
      <c r="JGP24" s="52"/>
      <c r="JGQ24" s="52"/>
      <c r="JGR24" s="52"/>
      <c r="JGS24" s="52"/>
      <c r="JGT24" s="52"/>
      <c r="JGU24" s="52"/>
      <c r="JGV24" s="52"/>
      <c r="JGW24" s="52"/>
      <c r="JGX24" s="52"/>
      <c r="JGY24" s="52"/>
      <c r="JGZ24" s="52"/>
      <c r="JHA24" s="52"/>
      <c r="JHB24" s="52"/>
      <c r="JHC24" s="52"/>
      <c r="JHD24" s="52"/>
      <c r="JHE24" s="52"/>
      <c r="JHF24" s="52"/>
      <c r="JHG24" s="52"/>
      <c r="JHH24" s="52"/>
      <c r="JHI24" s="52"/>
      <c r="JHJ24" s="52"/>
      <c r="JHK24" s="52"/>
      <c r="JHL24" s="52"/>
      <c r="JHM24" s="52"/>
      <c r="JHN24" s="52"/>
      <c r="JHO24" s="52"/>
      <c r="JHP24" s="52"/>
      <c r="JHQ24" s="52"/>
      <c r="JHR24" s="52"/>
      <c r="JHS24" s="52"/>
      <c r="JHT24" s="52"/>
      <c r="JHU24" s="52"/>
      <c r="JHV24" s="52"/>
      <c r="JHW24" s="52"/>
      <c r="JHX24" s="52"/>
      <c r="JHY24" s="52"/>
      <c r="JHZ24" s="52"/>
      <c r="JIA24" s="52"/>
      <c r="JIB24" s="52"/>
      <c r="JIC24" s="52"/>
      <c r="JID24" s="52"/>
      <c r="JIE24" s="52"/>
      <c r="JIF24" s="52"/>
      <c r="JIG24" s="52"/>
      <c r="JIH24" s="52"/>
      <c r="JII24" s="52"/>
      <c r="JIJ24" s="52"/>
      <c r="JIK24" s="52"/>
      <c r="JIL24" s="52"/>
      <c r="JIM24" s="52"/>
      <c r="JIN24" s="52"/>
      <c r="JIO24" s="52"/>
      <c r="JIP24" s="52"/>
      <c r="JIQ24" s="52"/>
      <c r="JIR24" s="52"/>
      <c r="JIS24" s="52"/>
      <c r="JIT24" s="52"/>
      <c r="JIU24" s="52"/>
      <c r="JIV24" s="52"/>
      <c r="JIW24" s="52"/>
      <c r="JIX24" s="52"/>
      <c r="JIY24" s="52"/>
      <c r="JIZ24" s="52"/>
      <c r="JJA24" s="52"/>
      <c r="JJB24" s="52"/>
      <c r="JJC24" s="52"/>
      <c r="JJD24" s="52"/>
      <c r="JJE24" s="52"/>
      <c r="JJF24" s="52"/>
      <c r="JJG24" s="52"/>
      <c r="JJH24" s="52"/>
      <c r="JJI24" s="52"/>
      <c r="JJJ24" s="52"/>
      <c r="JJK24" s="52"/>
      <c r="JJL24" s="52"/>
      <c r="JJM24" s="52"/>
      <c r="JJN24" s="52"/>
      <c r="JJO24" s="52"/>
      <c r="JJP24" s="52"/>
      <c r="JJQ24" s="52"/>
      <c r="JJR24" s="52"/>
      <c r="JJS24" s="52"/>
      <c r="JJT24" s="52"/>
      <c r="JJU24" s="52"/>
      <c r="JJV24" s="52"/>
      <c r="JJW24" s="52"/>
      <c r="JJX24" s="52"/>
      <c r="JJY24" s="52"/>
      <c r="JJZ24" s="52"/>
      <c r="JKA24" s="52"/>
      <c r="JKB24" s="52"/>
      <c r="JKC24" s="52"/>
      <c r="JKD24" s="52"/>
      <c r="JKE24" s="52"/>
      <c r="JKF24" s="52"/>
      <c r="JKG24" s="52"/>
      <c r="JKH24" s="52"/>
      <c r="JKI24" s="52"/>
      <c r="JKJ24" s="52"/>
      <c r="JKK24" s="52"/>
      <c r="JKL24" s="52"/>
      <c r="JKM24" s="52"/>
      <c r="JKN24" s="52"/>
      <c r="JKO24" s="52"/>
      <c r="JKP24" s="52"/>
      <c r="JKQ24" s="52"/>
      <c r="JKR24" s="52"/>
      <c r="JKS24" s="52"/>
      <c r="JKT24" s="52"/>
      <c r="JKU24" s="52"/>
      <c r="JKV24" s="52"/>
      <c r="JKW24" s="52"/>
      <c r="JKX24" s="52"/>
      <c r="JKY24" s="52"/>
      <c r="JKZ24" s="52"/>
      <c r="JLA24" s="52"/>
      <c r="JLB24" s="52"/>
      <c r="JLC24" s="52"/>
      <c r="JLD24" s="52"/>
      <c r="JLE24" s="52"/>
      <c r="JLF24" s="52"/>
      <c r="JLG24" s="52"/>
      <c r="JLH24" s="52"/>
      <c r="JLI24" s="52"/>
      <c r="JLJ24" s="52"/>
      <c r="JLK24" s="52"/>
      <c r="JLL24" s="52"/>
      <c r="JLM24" s="52"/>
      <c r="JLN24" s="52"/>
      <c r="JLO24" s="52"/>
      <c r="JLP24" s="52"/>
      <c r="JLQ24" s="52"/>
      <c r="JLR24" s="52"/>
      <c r="JLS24" s="52"/>
      <c r="JLT24" s="52"/>
      <c r="JLU24" s="52"/>
      <c r="JLV24" s="52"/>
      <c r="JLW24" s="52"/>
      <c r="JLX24" s="52"/>
      <c r="JLY24" s="52"/>
      <c r="JLZ24" s="52"/>
      <c r="JMA24" s="52"/>
      <c r="JMB24" s="52"/>
      <c r="JMC24" s="52"/>
      <c r="JMD24" s="52"/>
      <c r="JME24" s="52"/>
      <c r="JMF24" s="52"/>
      <c r="JMG24" s="52"/>
      <c r="JMH24" s="52"/>
      <c r="JMI24" s="52"/>
      <c r="JMJ24" s="52"/>
      <c r="JMK24" s="52"/>
      <c r="JML24" s="52"/>
      <c r="JMM24" s="52"/>
      <c r="JMN24" s="52"/>
      <c r="JMO24" s="52"/>
      <c r="JMP24" s="52"/>
      <c r="JMQ24" s="52"/>
      <c r="JMR24" s="52"/>
      <c r="JMS24" s="52"/>
      <c r="JMT24" s="52"/>
      <c r="JMU24" s="52"/>
      <c r="JMV24" s="52"/>
      <c r="JMW24" s="52"/>
      <c r="JMX24" s="52"/>
      <c r="JMY24" s="52"/>
      <c r="JMZ24" s="52"/>
      <c r="JNA24" s="52"/>
      <c r="JNB24" s="52"/>
      <c r="JNC24" s="52"/>
      <c r="JND24" s="52"/>
      <c r="JNE24" s="52"/>
      <c r="JNF24" s="52"/>
      <c r="JNG24" s="52"/>
      <c r="JNH24" s="52"/>
      <c r="JNI24" s="52"/>
      <c r="JNJ24" s="52"/>
      <c r="JNK24" s="52"/>
      <c r="JNL24" s="52"/>
      <c r="JNM24" s="52"/>
      <c r="JNN24" s="52"/>
      <c r="JNO24" s="52"/>
      <c r="JNP24" s="52"/>
      <c r="JNQ24" s="52"/>
      <c r="JNR24" s="52"/>
      <c r="JNS24" s="52"/>
      <c r="JNT24" s="52"/>
      <c r="JNU24" s="52"/>
      <c r="JNV24" s="52"/>
      <c r="JNW24" s="52"/>
      <c r="JNX24" s="52"/>
      <c r="JNY24" s="52"/>
      <c r="JNZ24" s="52"/>
      <c r="JOA24" s="52"/>
      <c r="JOB24" s="52"/>
      <c r="JOC24" s="52"/>
      <c r="JOD24" s="52"/>
      <c r="JOE24" s="52"/>
      <c r="JOF24" s="52"/>
      <c r="JOG24" s="52"/>
      <c r="JOH24" s="52"/>
      <c r="JOI24" s="52"/>
      <c r="JOJ24" s="52"/>
      <c r="JOK24" s="52"/>
      <c r="JOL24" s="52"/>
      <c r="JOM24" s="52"/>
      <c r="JON24" s="52"/>
      <c r="JOO24" s="52"/>
      <c r="JOP24" s="52"/>
      <c r="JOQ24" s="52"/>
      <c r="JOR24" s="52"/>
      <c r="JOS24" s="52"/>
      <c r="JOT24" s="52"/>
      <c r="JOU24" s="52"/>
      <c r="JOV24" s="52"/>
      <c r="JOW24" s="52"/>
      <c r="JOX24" s="52"/>
      <c r="JOY24" s="52"/>
      <c r="JOZ24" s="52"/>
      <c r="JPA24" s="52"/>
      <c r="JPB24" s="52"/>
      <c r="JPC24" s="52"/>
      <c r="JPD24" s="52"/>
      <c r="JPE24" s="52"/>
      <c r="JPF24" s="52"/>
      <c r="JPG24" s="52"/>
      <c r="JPH24" s="52"/>
      <c r="JPI24" s="52"/>
      <c r="JPJ24" s="52"/>
      <c r="JPK24" s="52"/>
      <c r="JPL24" s="52"/>
      <c r="JPM24" s="52"/>
      <c r="JPN24" s="52"/>
      <c r="JPO24" s="52"/>
      <c r="JPP24" s="52"/>
      <c r="JPQ24" s="52"/>
      <c r="JPR24" s="52"/>
      <c r="JPS24" s="52"/>
      <c r="JPT24" s="52"/>
      <c r="JPU24" s="52"/>
      <c r="JPV24" s="52"/>
      <c r="JPW24" s="52"/>
      <c r="JPX24" s="52"/>
      <c r="JPY24" s="52"/>
      <c r="JPZ24" s="52"/>
      <c r="JQA24" s="52"/>
      <c r="JQB24" s="52"/>
      <c r="JQC24" s="52"/>
      <c r="JQD24" s="52"/>
      <c r="JQE24" s="52"/>
      <c r="JQF24" s="52"/>
      <c r="JQG24" s="52"/>
      <c r="JQH24" s="52"/>
      <c r="JQI24" s="52"/>
      <c r="JQJ24" s="52"/>
      <c r="JQK24" s="52"/>
      <c r="JQL24" s="52"/>
      <c r="JQM24" s="52"/>
      <c r="JQN24" s="52"/>
      <c r="JQO24" s="52"/>
      <c r="JQP24" s="52"/>
      <c r="JQQ24" s="52"/>
      <c r="JQR24" s="52"/>
      <c r="JQS24" s="52"/>
      <c r="JQT24" s="52"/>
      <c r="JQU24" s="52"/>
      <c r="JQV24" s="52"/>
      <c r="JQW24" s="52"/>
      <c r="JQX24" s="52"/>
      <c r="JQY24" s="52"/>
      <c r="JQZ24" s="52"/>
      <c r="JRA24" s="52"/>
      <c r="JRB24" s="52"/>
      <c r="JRC24" s="52"/>
      <c r="JRD24" s="52"/>
      <c r="JRE24" s="52"/>
      <c r="JRF24" s="52"/>
      <c r="JRG24" s="52"/>
      <c r="JRH24" s="52"/>
      <c r="JRI24" s="52"/>
      <c r="JRJ24" s="52"/>
      <c r="JRK24" s="52"/>
      <c r="JRL24" s="52"/>
      <c r="JRM24" s="52"/>
      <c r="JRN24" s="52"/>
      <c r="JRO24" s="52"/>
      <c r="JRP24" s="52"/>
      <c r="JRQ24" s="52"/>
      <c r="JRR24" s="52"/>
      <c r="JRS24" s="52"/>
      <c r="JRT24" s="52"/>
      <c r="JRU24" s="52"/>
      <c r="JRV24" s="52"/>
      <c r="JRW24" s="52"/>
      <c r="JRX24" s="52"/>
      <c r="JRY24" s="52"/>
      <c r="JRZ24" s="52"/>
      <c r="JSA24" s="52"/>
      <c r="JSB24" s="52"/>
      <c r="JSC24" s="52"/>
      <c r="JSD24" s="52"/>
      <c r="JSE24" s="52"/>
      <c r="JSF24" s="52"/>
      <c r="JSG24" s="52"/>
      <c r="JSH24" s="52"/>
      <c r="JSI24" s="52"/>
      <c r="JSJ24" s="52"/>
      <c r="JSK24" s="52"/>
      <c r="JSL24" s="52"/>
      <c r="JSM24" s="52"/>
      <c r="JSN24" s="52"/>
      <c r="JSO24" s="52"/>
      <c r="JSP24" s="52"/>
      <c r="JSQ24" s="52"/>
      <c r="JSR24" s="52"/>
      <c r="JSS24" s="52"/>
      <c r="JST24" s="52"/>
      <c r="JSU24" s="52"/>
      <c r="JSV24" s="52"/>
      <c r="JSW24" s="52"/>
      <c r="JSX24" s="52"/>
      <c r="JSY24" s="52"/>
      <c r="JSZ24" s="52"/>
      <c r="JTA24" s="52"/>
      <c r="JTB24" s="52"/>
      <c r="JTC24" s="52"/>
      <c r="JTD24" s="52"/>
      <c r="JTE24" s="52"/>
      <c r="JTF24" s="52"/>
      <c r="JTG24" s="52"/>
      <c r="JTH24" s="52"/>
      <c r="JTI24" s="52"/>
      <c r="JTJ24" s="52"/>
      <c r="JTK24" s="52"/>
      <c r="JTL24" s="52"/>
      <c r="JTM24" s="52"/>
      <c r="JTN24" s="52"/>
      <c r="JTO24" s="52"/>
      <c r="JTP24" s="52"/>
      <c r="JTQ24" s="52"/>
      <c r="JTR24" s="52"/>
      <c r="JTS24" s="52"/>
      <c r="JTT24" s="52"/>
      <c r="JTU24" s="52"/>
      <c r="JTV24" s="52"/>
      <c r="JTW24" s="52"/>
      <c r="JTX24" s="52"/>
      <c r="JTY24" s="52"/>
      <c r="JTZ24" s="52"/>
      <c r="JUA24" s="52"/>
      <c r="JUB24" s="52"/>
      <c r="JUC24" s="52"/>
      <c r="JUD24" s="52"/>
      <c r="JUE24" s="52"/>
      <c r="JUF24" s="52"/>
      <c r="JUG24" s="52"/>
      <c r="JUH24" s="52"/>
      <c r="JUI24" s="52"/>
      <c r="JUJ24" s="52"/>
      <c r="JUK24" s="52"/>
      <c r="JUL24" s="52"/>
      <c r="JUM24" s="52"/>
      <c r="JUN24" s="52"/>
      <c r="JUO24" s="52"/>
      <c r="JUP24" s="52"/>
      <c r="JUQ24" s="52"/>
      <c r="JUR24" s="52"/>
      <c r="JUS24" s="52"/>
      <c r="JUT24" s="52"/>
      <c r="JUU24" s="52"/>
      <c r="JUV24" s="52"/>
      <c r="JUW24" s="52"/>
      <c r="JUX24" s="52"/>
      <c r="JUY24" s="52"/>
      <c r="JUZ24" s="52"/>
      <c r="JVA24" s="52"/>
      <c r="JVB24" s="52"/>
      <c r="JVC24" s="52"/>
      <c r="JVD24" s="52"/>
      <c r="JVE24" s="52"/>
      <c r="JVF24" s="52"/>
      <c r="JVG24" s="52"/>
      <c r="JVH24" s="52"/>
      <c r="JVI24" s="52"/>
      <c r="JVJ24" s="52"/>
      <c r="JVK24" s="52"/>
      <c r="JVL24" s="52"/>
      <c r="JVM24" s="52"/>
      <c r="JVN24" s="52"/>
      <c r="JVO24" s="52"/>
      <c r="JVP24" s="52"/>
      <c r="JVQ24" s="52"/>
      <c r="JVR24" s="52"/>
      <c r="JVS24" s="52"/>
      <c r="JVT24" s="52"/>
      <c r="JVU24" s="52"/>
      <c r="JVV24" s="52"/>
      <c r="JVW24" s="52"/>
      <c r="JVX24" s="52"/>
      <c r="JVY24" s="52"/>
      <c r="JVZ24" s="52"/>
      <c r="JWA24" s="52"/>
      <c r="JWB24" s="52"/>
      <c r="JWC24" s="52"/>
      <c r="JWD24" s="52"/>
      <c r="JWE24" s="52"/>
      <c r="JWF24" s="52"/>
      <c r="JWG24" s="52"/>
      <c r="JWH24" s="52"/>
      <c r="JWI24" s="52"/>
      <c r="JWJ24" s="52"/>
      <c r="JWK24" s="52"/>
      <c r="JWL24" s="52"/>
      <c r="JWM24" s="52"/>
      <c r="JWN24" s="52"/>
      <c r="JWO24" s="52"/>
      <c r="JWP24" s="52"/>
      <c r="JWQ24" s="52"/>
      <c r="JWR24" s="52"/>
      <c r="JWS24" s="52"/>
      <c r="JWT24" s="52"/>
      <c r="JWU24" s="52"/>
      <c r="JWV24" s="52"/>
      <c r="JWW24" s="52"/>
      <c r="JWX24" s="52"/>
      <c r="JWY24" s="52"/>
      <c r="JWZ24" s="52"/>
      <c r="JXA24" s="52"/>
      <c r="JXB24" s="52"/>
      <c r="JXC24" s="52"/>
      <c r="JXD24" s="52"/>
      <c r="JXE24" s="52"/>
      <c r="JXF24" s="52"/>
      <c r="JXG24" s="52"/>
      <c r="JXH24" s="52"/>
      <c r="JXI24" s="52"/>
      <c r="JXJ24" s="52"/>
      <c r="JXK24" s="52"/>
      <c r="JXL24" s="52"/>
      <c r="JXM24" s="52"/>
      <c r="JXN24" s="52"/>
      <c r="JXO24" s="52"/>
      <c r="JXP24" s="52"/>
      <c r="JXQ24" s="52"/>
      <c r="JXR24" s="52"/>
      <c r="JXS24" s="52"/>
      <c r="JXT24" s="52"/>
      <c r="JXU24" s="52"/>
      <c r="JXV24" s="52"/>
      <c r="JXW24" s="52"/>
      <c r="JXX24" s="52"/>
      <c r="JXY24" s="52"/>
      <c r="JXZ24" s="52"/>
      <c r="JYA24" s="52"/>
      <c r="JYB24" s="52"/>
      <c r="JYC24" s="52"/>
      <c r="JYD24" s="52"/>
      <c r="JYE24" s="52"/>
      <c r="JYF24" s="52"/>
      <c r="JYG24" s="52"/>
      <c r="JYH24" s="52"/>
      <c r="JYI24" s="52"/>
      <c r="JYJ24" s="52"/>
      <c r="JYK24" s="52"/>
      <c r="JYL24" s="52"/>
      <c r="JYM24" s="52"/>
      <c r="JYN24" s="52"/>
      <c r="JYO24" s="52"/>
      <c r="JYP24" s="52"/>
      <c r="JYQ24" s="52"/>
      <c r="JYR24" s="52"/>
      <c r="JYS24" s="52"/>
      <c r="JYT24" s="52"/>
      <c r="JYU24" s="52"/>
      <c r="JYV24" s="52"/>
      <c r="JYW24" s="52"/>
      <c r="JYX24" s="52"/>
      <c r="JYY24" s="52"/>
      <c r="JYZ24" s="52"/>
      <c r="JZA24" s="52"/>
      <c r="JZB24" s="52"/>
      <c r="JZC24" s="52"/>
      <c r="JZD24" s="52"/>
      <c r="JZE24" s="52"/>
      <c r="JZF24" s="52"/>
      <c r="JZG24" s="52"/>
      <c r="JZH24" s="52"/>
      <c r="JZI24" s="52"/>
      <c r="JZJ24" s="52"/>
      <c r="JZK24" s="52"/>
      <c r="JZL24" s="52"/>
      <c r="JZM24" s="52"/>
      <c r="JZN24" s="52"/>
      <c r="JZO24" s="52"/>
      <c r="JZP24" s="52"/>
      <c r="JZQ24" s="52"/>
      <c r="JZR24" s="52"/>
      <c r="JZS24" s="52"/>
      <c r="JZT24" s="52"/>
      <c r="JZU24" s="52"/>
      <c r="JZV24" s="52"/>
      <c r="JZW24" s="52"/>
      <c r="JZX24" s="52"/>
      <c r="JZY24" s="52"/>
      <c r="JZZ24" s="52"/>
      <c r="KAA24" s="52"/>
      <c r="KAB24" s="52"/>
      <c r="KAC24" s="52"/>
      <c r="KAD24" s="52"/>
      <c r="KAE24" s="52"/>
      <c r="KAF24" s="52"/>
      <c r="KAG24" s="52"/>
      <c r="KAH24" s="52"/>
      <c r="KAI24" s="52"/>
      <c r="KAJ24" s="52"/>
      <c r="KAK24" s="52"/>
      <c r="KAL24" s="52"/>
      <c r="KAM24" s="52"/>
      <c r="KAN24" s="52"/>
      <c r="KAO24" s="52"/>
      <c r="KAP24" s="52"/>
      <c r="KAQ24" s="52"/>
      <c r="KAR24" s="52"/>
      <c r="KAS24" s="52"/>
      <c r="KAT24" s="52"/>
      <c r="KAU24" s="52"/>
      <c r="KAV24" s="52"/>
      <c r="KAW24" s="52"/>
      <c r="KAX24" s="52"/>
      <c r="KAY24" s="52"/>
      <c r="KAZ24" s="52"/>
      <c r="KBA24" s="52"/>
      <c r="KBB24" s="52"/>
      <c r="KBC24" s="52"/>
      <c r="KBD24" s="52"/>
      <c r="KBE24" s="52"/>
      <c r="KBF24" s="52"/>
      <c r="KBG24" s="52"/>
      <c r="KBH24" s="52"/>
      <c r="KBI24" s="52"/>
      <c r="KBJ24" s="52"/>
      <c r="KBK24" s="52"/>
      <c r="KBL24" s="52"/>
      <c r="KBM24" s="52"/>
      <c r="KBN24" s="52"/>
      <c r="KBO24" s="52"/>
      <c r="KBP24" s="52"/>
      <c r="KBQ24" s="52"/>
      <c r="KBR24" s="52"/>
      <c r="KBS24" s="52"/>
      <c r="KBT24" s="52"/>
      <c r="KBU24" s="52"/>
      <c r="KBV24" s="52"/>
      <c r="KBW24" s="52"/>
      <c r="KBX24" s="52"/>
      <c r="KBY24" s="52"/>
      <c r="KBZ24" s="52"/>
      <c r="KCA24" s="52"/>
      <c r="KCB24" s="52"/>
      <c r="KCC24" s="52"/>
      <c r="KCD24" s="52"/>
      <c r="KCE24" s="52"/>
      <c r="KCF24" s="52"/>
      <c r="KCG24" s="52"/>
      <c r="KCH24" s="52"/>
      <c r="KCI24" s="52"/>
      <c r="KCJ24" s="52"/>
      <c r="KCK24" s="52"/>
      <c r="KCL24" s="52"/>
      <c r="KCM24" s="52"/>
      <c r="KCN24" s="52"/>
      <c r="KCO24" s="52"/>
      <c r="KCP24" s="52"/>
      <c r="KCQ24" s="52"/>
      <c r="KCR24" s="52"/>
      <c r="KCS24" s="52"/>
      <c r="KCT24" s="52"/>
      <c r="KCU24" s="52"/>
      <c r="KCV24" s="52"/>
      <c r="KCW24" s="52"/>
      <c r="KCX24" s="52"/>
      <c r="KCY24" s="52"/>
      <c r="KCZ24" s="52"/>
      <c r="KDA24" s="52"/>
      <c r="KDB24" s="52"/>
      <c r="KDC24" s="52"/>
      <c r="KDD24" s="52"/>
      <c r="KDE24" s="52"/>
      <c r="KDF24" s="52"/>
      <c r="KDG24" s="52"/>
      <c r="KDH24" s="52"/>
      <c r="KDI24" s="52"/>
      <c r="KDJ24" s="52"/>
      <c r="KDK24" s="52"/>
      <c r="KDL24" s="52"/>
      <c r="KDM24" s="52"/>
      <c r="KDN24" s="52"/>
      <c r="KDO24" s="52"/>
      <c r="KDP24" s="52"/>
      <c r="KDQ24" s="52"/>
      <c r="KDR24" s="52"/>
      <c r="KDS24" s="52"/>
      <c r="KDT24" s="52"/>
      <c r="KDU24" s="52"/>
      <c r="KDV24" s="52"/>
      <c r="KDW24" s="52"/>
      <c r="KDX24" s="52"/>
      <c r="KDY24" s="52"/>
      <c r="KDZ24" s="52"/>
      <c r="KEA24" s="52"/>
      <c r="KEB24" s="52"/>
      <c r="KEC24" s="52"/>
      <c r="KED24" s="52"/>
      <c r="KEE24" s="52"/>
      <c r="KEF24" s="52"/>
      <c r="KEG24" s="52"/>
      <c r="KEH24" s="52"/>
      <c r="KEI24" s="52"/>
      <c r="KEJ24" s="52"/>
      <c r="KEK24" s="52"/>
      <c r="KEL24" s="52"/>
      <c r="KEM24" s="52"/>
      <c r="KEN24" s="52"/>
      <c r="KEO24" s="52"/>
      <c r="KEP24" s="52"/>
      <c r="KEQ24" s="52"/>
      <c r="KER24" s="52"/>
      <c r="KES24" s="52"/>
      <c r="KET24" s="52"/>
      <c r="KEU24" s="52"/>
      <c r="KEV24" s="52"/>
      <c r="KEW24" s="52"/>
      <c r="KEX24" s="52"/>
      <c r="KEY24" s="52"/>
      <c r="KEZ24" s="52"/>
      <c r="KFA24" s="52"/>
      <c r="KFB24" s="52"/>
      <c r="KFC24" s="52"/>
      <c r="KFD24" s="52"/>
      <c r="KFE24" s="52"/>
      <c r="KFF24" s="52"/>
      <c r="KFG24" s="52"/>
      <c r="KFH24" s="52"/>
      <c r="KFI24" s="52"/>
      <c r="KFJ24" s="52"/>
      <c r="KFK24" s="52"/>
      <c r="KFL24" s="52"/>
      <c r="KFM24" s="52"/>
      <c r="KFN24" s="52"/>
      <c r="KFO24" s="52"/>
      <c r="KFP24" s="52"/>
      <c r="KFQ24" s="52"/>
      <c r="KFR24" s="52"/>
      <c r="KFS24" s="52"/>
      <c r="KFT24" s="52"/>
      <c r="KFU24" s="52"/>
      <c r="KFV24" s="52"/>
      <c r="KFW24" s="52"/>
      <c r="KFX24" s="52"/>
      <c r="KFY24" s="52"/>
      <c r="KFZ24" s="52"/>
      <c r="KGA24" s="52"/>
      <c r="KGB24" s="52"/>
      <c r="KGC24" s="52"/>
      <c r="KGD24" s="52"/>
      <c r="KGE24" s="52"/>
      <c r="KGF24" s="52"/>
      <c r="KGG24" s="52"/>
      <c r="KGH24" s="52"/>
      <c r="KGI24" s="52"/>
      <c r="KGJ24" s="52"/>
      <c r="KGK24" s="52"/>
      <c r="KGL24" s="52"/>
      <c r="KGM24" s="52"/>
      <c r="KGN24" s="52"/>
      <c r="KGO24" s="52"/>
      <c r="KGP24" s="52"/>
      <c r="KGQ24" s="52"/>
      <c r="KGR24" s="52"/>
      <c r="KGS24" s="52"/>
      <c r="KGT24" s="52"/>
      <c r="KGU24" s="52"/>
      <c r="KGV24" s="52"/>
      <c r="KGW24" s="52"/>
      <c r="KGX24" s="52"/>
      <c r="KGY24" s="52"/>
      <c r="KGZ24" s="52"/>
      <c r="KHA24" s="52"/>
      <c r="KHB24" s="52"/>
      <c r="KHC24" s="52"/>
      <c r="KHD24" s="52"/>
      <c r="KHE24" s="52"/>
      <c r="KHF24" s="52"/>
      <c r="KHG24" s="52"/>
      <c r="KHH24" s="52"/>
      <c r="KHI24" s="52"/>
      <c r="KHJ24" s="52"/>
      <c r="KHK24" s="52"/>
      <c r="KHL24" s="52"/>
      <c r="KHM24" s="52"/>
      <c r="KHN24" s="52"/>
      <c r="KHO24" s="52"/>
      <c r="KHP24" s="52"/>
      <c r="KHQ24" s="52"/>
      <c r="KHR24" s="52"/>
      <c r="KHS24" s="52"/>
      <c r="KHT24" s="52"/>
      <c r="KHU24" s="52"/>
      <c r="KHV24" s="52"/>
      <c r="KHW24" s="52"/>
      <c r="KHX24" s="52"/>
      <c r="KHY24" s="52"/>
      <c r="KHZ24" s="52"/>
      <c r="KIA24" s="52"/>
      <c r="KIB24" s="52"/>
      <c r="KIC24" s="52"/>
      <c r="KID24" s="52"/>
      <c r="KIE24" s="52"/>
      <c r="KIF24" s="52"/>
      <c r="KIG24" s="52"/>
      <c r="KIH24" s="52"/>
      <c r="KII24" s="52"/>
      <c r="KIJ24" s="52"/>
      <c r="KIK24" s="52"/>
      <c r="KIL24" s="52"/>
      <c r="KIM24" s="52"/>
      <c r="KIN24" s="52"/>
      <c r="KIO24" s="52"/>
      <c r="KIP24" s="52"/>
      <c r="KIQ24" s="52"/>
      <c r="KIR24" s="52"/>
      <c r="KIS24" s="52"/>
      <c r="KIT24" s="52"/>
      <c r="KIU24" s="52"/>
      <c r="KIV24" s="52"/>
      <c r="KIW24" s="52"/>
      <c r="KIX24" s="52"/>
      <c r="KIY24" s="52"/>
      <c r="KIZ24" s="52"/>
      <c r="KJA24" s="52"/>
      <c r="KJB24" s="52"/>
      <c r="KJC24" s="52"/>
      <c r="KJD24" s="52"/>
      <c r="KJE24" s="52"/>
      <c r="KJF24" s="52"/>
      <c r="KJG24" s="52"/>
      <c r="KJH24" s="52"/>
      <c r="KJI24" s="52"/>
      <c r="KJJ24" s="52"/>
      <c r="KJK24" s="52"/>
      <c r="KJL24" s="52"/>
      <c r="KJM24" s="52"/>
      <c r="KJN24" s="52"/>
      <c r="KJO24" s="52"/>
      <c r="KJP24" s="52"/>
      <c r="KJQ24" s="52"/>
      <c r="KJR24" s="52"/>
      <c r="KJS24" s="52"/>
      <c r="KJT24" s="52"/>
      <c r="KJU24" s="52"/>
      <c r="KJV24" s="52"/>
      <c r="KJW24" s="52"/>
      <c r="KJX24" s="52"/>
      <c r="KJY24" s="52"/>
      <c r="KJZ24" s="52"/>
      <c r="KKA24" s="52"/>
      <c r="KKB24" s="52"/>
      <c r="KKC24" s="52"/>
      <c r="KKD24" s="52"/>
      <c r="KKE24" s="52"/>
      <c r="KKF24" s="52"/>
      <c r="KKG24" s="52"/>
      <c r="KKH24" s="52"/>
      <c r="KKI24" s="52"/>
      <c r="KKJ24" s="52"/>
      <c r="KKK24" s="52"/>
      <c r="KKL24" s="52"/>
      <c r="KKM24" s="52"/>
      <c r="KKN24" s="52"/>
      <c r="KKO24" s="52"/>
      <c r="KKP24" s="52"/>
      <c r="KKQ24" s="52"/>
      <c r="KKR24" s="52"/>
      <c r="KKS24" s="52"/>
      <c r="KKT24" s="52"/>
      <c r="KKU24" s="52"/>
      <c r="KKV24" s="52"/>
      <c r="KKW24" s="52"/>
      <c r="KKX24" s="52"/>
      <c r="KKY24" s="52"/>
      <c r="KKZ24" s="52"/>
      <c r="KLA24" s="52"/>
      <c r="KLB24" s="52"/>
      <c r="KLC24" s="52"/>
      <c r="KLD24" s="52"/>
      <c r="KLE24" s="52"/>
      <c r="KLF24" s="52"/>
      <c r="KLG24" s="52"/>
      <c r="KLH24" s="52"/>
      <c r="KLI24" s="52"/>
      <c r="KLJ24" s="52"/>
      <c r="KLK24" s="52"/>
      <c r="KLL24" s="52"/>
      <c r="KLM24" s="52"/>
      <c r="KLN24" s="52"/>
      <c r="KLO24" s="52"/>
      <c r="KLP24" s="52"/>
      <c r="KLQ24" s="52"/>
      <c r="KLR24" s="52"/>
      <c r="KLS24" s="52"/>
      <c r="KLT24" s="52"/>
      <c r="KLU24" s="52"/>
      <c r="KLV24" s="52"/>
      <c r="KLW24" s="52"/>
      <c r="KLX24" s="52"/>
      <c r="KLY24" s="52"/>
      <c r="KLZ24" s="52"/>
      <c r="KMA24" s="52"/>
      <c r="KMB24" s="52"/>
      <c r="KMC24" s="52"/>
      <c r="KMD24" s="52"/>
      <c r="KME24" s="52"/>
      <c r="KMF24" s="52"/>
      <c r="KMG24" s="52"/>
      <c r="KMH24" s="52"/>
      <c r="KMI24" s="52"/>
      <c r="KMJ24" s="52"/>
      <c r="KMK24" s="52"/>
      <c r="KML24" s="52"/>
      <c r="KMM24" s="52"/>
      <c r="KMN24" s="52"/>
      <c r="KMO24" s="52"/>
      <c r="KMP24" s="52"/>
      <c r="KMQ24" s="52"/>
      <c r="KMR24" s="52"/>
      <c r="KMS24" s="52"/>
      <c r="KMT24" s="52"/>
      <c r="KMU24" s="52"/>
      <c r="KMV24" s="52"/>
      <c r="KMW24" s="52"/>
      <c r="KMX24" s="52"/>
      <c r="KMY24" s="52"/>
      <c r="KMZ24" s="52"/>
      <c r="KNA24" s="52"/>
      <c r="KNB24" s="52"/>
      <c r="KNC24" s="52"/>
      <c r="KND24" s="52"/>
      <c r="KNE24" s="52"/>
      <c r="KNF24" s="52"/>
      <c r="KNG24" s="52"/>
      <c r="KNH24" s="52"/>
      <c r="KNI24" s="52"/>
      <c r="KNJ24" s="52"/>
      <c r="KNK24" s="52"/>
      <c r="KNL24" s="52"/>
      <c r="KNM24" s="52"/>
      <c r="KNN24" s="52"/>
      <c r="KNO24" s="52"/>
      <c r="KNP24" s="52"/>
      <c r="KNQ24" s="52"/>
      <c r="KNR24" s="52"/>
      <c r="KNS24" s="52"/>
      <c r="KNT24" s="52"/>
      <c r="KNU24" s="52"/>
      <c r="KNV24" s="52"/>
      <c r="KNW24" s="52"/>
      <c r="KNX24" s="52"/>
      <c r="KNY24" s="52"/>
      <c r="KNZ24" s="52"/>
      <c r="KOA24" s="52"/>
      <c r="KOB24" s="52"/>
      <c r="KOC24" s="52"/>
      <c r="KOD24" s="52"/>
      <c r="KOE24" s="52"/>
      <c r="KOF24" s="52"/>
      <c r="KOG24" s="52"/>
      <c r="KOH24" s="52"/>
      <c r="KOI24" s="52"/>
      <c r="KOJ24" s="52"/>
      <c r="KOK24" s="52"/>
      <c r="KOL24" s="52"/>
      <c r="KOM24" s="52"/>
      <c r="KON24" s="52"/>
      <c r="KOO24" s="52"/>
      <c r="KOP24" s="52"/>
      <c r="KOQ24" s="52"/>
      <c r="KOR24" s="52"/>
      <c r="KOS24" s="52"/>
      <c r="KOT24" s="52"/>
      <c r="KOU24" s="52"/>
      <c r="KOV24" s="52"/>
      <c r="KOW24" s="52"/>
      <c r="KOX24" s="52"/>
      <c r="KOY24" s="52"/>
      <c r="KOZ24" s="52"/>
      <c r="KPA24" s="52"/>
      <c r="KPB24" s="52"/>
      <c r="KPC24" s="52"/>
      <c r="KPD24" s="52"/>
      <c r="KPE24" s="52"/>
      <c r="KPF24" s="52"/>
      <c r="KPG24" s="52"/>
      <c r="KPH24" s="52"/>
      <c r="KPI24" s="52"/>
      <c r="KPJ24" s="52"/>
      <c r="KPK24" s="52"/>
      <c r="KPL24" s="52"/>
      <c r="KPM24" s="52"/>
      <c r="KPN24" s="52"/>
      <c r="KPO24" s="52"/>
      <c r="KPP24" s="52"/>
      <c r="KPQ24" s="52"/>
      <c r="KPR24" s="52"/>
      <c r="KPS24" s="52"/>
      <c r="KPT24" s="52"/>
      <c r="KPU24" s="52"/>
      <c r="KPV24" s="52"/>
      <c r="KPW24" s="52"/>
      <c r="KPX24" s="52"/>
      <c r="KPY24" s="52"/>
      <c r="KPZ24" s="52"/>
      <c r="KQA24" s="52"/>
      <c r="KQB24" s="52"/>
      <c r="KQC24" s="52"/>
      <c r="KQD24" s="52"/>
      <c r="KQE24" s="52"/>
      <c r="KQF24" s="52"/>
      <c r="KQG24" s="52"/>
      <c r="KQH24" s="52"/>
      <c r="KQI24" s="52"/>
      <c r="KQJ24" s="52"/>
      <c r="KQK24" s="52"/>
      <c r="KQL24" s="52"/>
      <c r="KQM24" s="52"/>
      <c r="KQN24" s="52"/>
      <c r="KQO24" s="52"/>
      <c r="KQP24" s="52"/>
      <c r="KQQ24" s="52"/>
      <c r="KQR24" s="52"/>
      <c r="KQS24" s="52"/>
      <c r="KQT24" s="52"/>
      <c r="KQU24" s="52"/>
      <c r="KQV24" s="52"/>
      <c r="KQW24" s="52"/>
      <c r="KQX24" s="52"/>
      <c r="KQY24" s="52"/>
      <c r="KQZ24" s="52"/>
      <c r="KRA24" s="52"/>
      <c r="KRB24" s="52"/>
      <c r="KRC24" s="52"/>
      <c r="KRD24" s="52"/>
      <c r="KRE24" s="52"/>
      <c r="KRF24" s="52"/>
      <c r="KRG24" s="52"/>
      <c r="KRH24" s="52"/>
      <c r="KRI24" s="52"/>
      <c r="KRJ24" s="52"/>
      <c r="KRK24" s="52"/>
      <c r="KRL24" s="52"/>
      <c r="KRM24" s="52"/>
      <c r="KRN24" s="52"/>
      <c r="KRO24" s="52"/>
      <c r="KRP24" s="52"/>
      <c r="KRQ24" s="52"/>
      <c r="KRR24" s="52"/>
      <c r="KRS24" s="52"/>
      <c r="KRT24" s="52"/>
      <c r="KRU24" s="52"/>
      <c r="KRV24" s="52"/>
      <c r="KRW24" s="52"/>
      <c r="KRX24" s="52"/>
      <c r="KRY24" s="52"/>
      <c r="KRZ24" s="52"/>
      <c r="KSA24" s="52"/>
      <c r="KSB24" s="52"/>
      <c r="KSC24" s="52"/>
      <c r="KSD24" s="52"/>
      <c r="KSE24" s="52"/>
      <c r="KSF24" s="52"/>
      <c r="KSG24" s="52"/>
      <c r="KSH24" s="52"/>
      <c r="KSI24" s="52"/>
      <c r="KSJ24" s="52"/>
      <c r="KSK24" s="52"/>
      <c r="KSL24" s="52"/>
      <c r="KSM24" s="52"/>
      <c r="KSN24" s="52"/>
      <c r="KSO24" s="52"/>
      <c r="KSP24" s="52"/>
      <c r="KSQ24" s="52"/>
      <c r="KSR24" s="52"/>
      <c r="KSS24" s="52"/>
      <c r="KST24" s="52"/>
      <c r="KSU24" s="52"/>
      <c r="KSV24" s="52"/>
      <c r="KSW24" s="52"/>
      <c r="KSX24" s="52"/>
      <c r="KSY24" s="52"/>
      <c r="KSZ24" s="52"/>
      <c r="KTA24" s="52"/>
      <c r="KTB24" s="52"/>
      <c r="KTC24" s="52"/>
      <c r="KTD24" s="52"/>
      <c r="KTE24" s="52"/>
      <c r="KTF24" s="52"/>
      <c r="KTG24" s="52"/>
      <c r="KTH24" s="52"/>
      <c r="KTI24" s="52"/>
      <c r="KTJ24" s="52"/>
      <c r="KTK24" s="52"/>
      <c r="KTL24" s="52"/>
      <c r="KTM24" s="52"/>
      <c r="KTN24" s="52"/>
      <c r="KTO24" s="52"/>
      <c r="KTP24" s="52"/>
      <c r="KTQ24" s="52"/>
      <c r="KTR24" s="52"/>
      <c r="KTS24" s="52"/>
      <c r="KTT24" s="52"/>
      <c r="KTU24" s="52"/>
      <c r="KTV24" s="52"/>
      <c r="KTW24" s="52"/>
      <c r="KTX24" s="52"/>
      <c r="KTY24" s="52"/>
      <c r="KTZ24" s="52"/>
      <c r="KUA24" s="52"/>
      <c r="KUB24" s="52"/>
      <c r="KUC24" s="52"/>
      <c r="KUD24" s="52"/>
      <c r="KUE24" s="52"/>
      <c r="KUF24" s="52"/>
      <c r="KUG24" s="52"/>
      <c r="KUH24" s="52"/>
      <c r="KUI24" s="52"/>
      <c r="KUJ24" s="52"/>
      <c r="KUK24" s="52"/>
      <c r="KUL24" s="52"/>
      <c r="KUM24" s="52"/>
      <c r="KUN24" s="52"/>
      <c r="KUO24" s="52"/>
      <c r="KUP24" s="52"/>
      <c r="KUQ24" s="52"/>
      <c r="KUR24" s="52"/>
      <c r="KUS24" s="52"/>
      <c r="KUT24" s="52"/>
      <c r="KUU24" s="52"/>
      <c r="KUV24" s="52"/>
      <c r="KUW24" s="52"/>
      <c r="KUX24" s="52"/>
      <c r="KUY24" s="52"/>
      <c r="KUZ24" s="52"/>
      <c r="KVA24" s="52"/>
      <c r="KVB24" s="52"/>
      <c r="KVC24" s="52"/>
      <c r="KVD24" s="52"/>
      <c r="KVE24" s="52"/>
      <c r="KVF24" s="52"/>
      <c r="KVG24" s="52"/>
      <c r="KVH24" s="52"/>
      <c r="KVI24" s="52"/>
      <c r="KVJ24" s="52"/>
      <c r="KVK24" s="52"/>
      <c r="KVL24" s="52"/>
      <c r="KVM24" s="52"/>
      <c r="KVN24" s="52"/>
      <c r="KVO24" s="52"/>
      <c r="KVP24" s="52"/>
      <c r="KVQ24" s="52"/>
      <c r="KVR24" s="52"/>
      <c r="KVS24" s="52"/>
      <c r="KVT24" s="52"/>
      <c r="KVU24" s="52"/>
      <c r="KVV24" s="52"/>
      <c r="KVW24" s="52"/>
      <c r="KVX24" s="52"/>
      <c r="KVY24" s="52"/>
      <c r="KVZ24" s="52"/>
      <c r="KWA24" s="52"/>
      <c r="KWB24" s="52"/>
      <c r="KWC24" s="52"/>
      <c r="KWD24" s="52"/>
      <c r="KWE24" s="52"/>
      <c r="KWF24" s="52"/>
      <c r="KWG24" s="52"/>
      <c r="KWH24" s="52"/>
      <c r="KWI24" s="52"/>
      <c r="KWJ24" s="52"/>
      <c r="KWK24" s="52"/>
      <c r="KWL24" s="52"/>
      <c r="KWM24" s="52"/>
      <c r="KWN24" s="52"/>
      <c r="KWO24" s="52"/>
      <c r="KWP24" s="52"/>
      <c r="KWQ24" s="52"/>
      <c r="KWR24" s="52"/>
      <c r="KWS24" s="52"/>
      <c r="KWT24" s="52"/>
      <c r="KWU24" s="52"/>
      <c r="KWV24" s="52"/>
      <c r="KWW24" s="52"/>
      <c r="KWX24" s="52"/>
      <c r="KWY24" s="52"/>
      <c r="KWZ24" s="52"/>
      <c r="KXA24" s="52"/>
      <c r="KXB24" s="52"/>
      <c r="KXC24" s="52"/>
      <c r="KXD24" s="52"/>
      <c r="KXE24" s="52"/>
      <c r="KXF24" s="52"/>
      <c r="KXG24" s="52"/>
      <c r="KXH24" s="52"/>
      <c r="KXI24" s="52"/>
      <c r="KXJ24" s="52"/>
      <c r="KXK24" s="52"/>
      <c r="KXL24" s="52"/>
      <c r="KXM24" s="52"/>
      <c r="KXN24" s="52"/>
      <c r="KXO24" s="52"/>
      <c r="KXP24" s="52"/>
      <c r="KXQ24" s="52"/>
      <c r="KXR24" s="52"/>
      <c r="KXS24" s="52"/>
      <c r="KXT24" s="52"/>
      <c r="KXU24" s="52"/>
      <c r="KXV24" s="52"/>
      <c r="KXW24" s="52"/>
      <c r="KXX24" s="52"/>
      <c r="KXY24" s="52"/>
      <c r="KXZ24" s="52"/>
      <c r="KYA24" s="52"/>
      <c r="KYB24" s="52"/>
      <c r="KYC24" s="52"/>
      <c r="KYD24" s="52"/>
      <c r="KYE24" s="52"/>
      <c r="KYF24" s="52"/>
      <c r="KYG24" s="52"/>
      <c r="KYH24" s="52"/>
      <c r="KYI24" s="52"/>
      <c r="KYJ24" s="52"/>
      <c r="KYK24" s="52"/>
      <c r="KYL24" s="52"/>
      <c r="KYM24" s="52"/>
      <c r="KYN24" s="52"/>
      <c r="KYO24" s="52"/>
      <c r="KYP24" s="52"/>
      <c r="KYQ24" s="52"/>
      <c r="KYR24" s="52"/>
      <c r="KYS24" s="52"/>
      <c r="KYT24" s="52"/>
      <c r="KYU24" s="52"/>
      <c r="KYV24" s="52"/>
      <c r="KYW24" s="52"/>
      <c r="KYX24" s="52"/>
      <c r="KYY24" s="52"/>
      <c r="KYZ24" s="52"/>
      <c r="KZA24" s="52"/>
      <c r="KZB24" s="52"/>
      <c r="KZC24" s="52"/>
      <c r="KZD24" s="52"/>
      <c r="KZE24" s="52"/>
      <c r="KZF24" s="52"/>
      <c r="KZG24" s="52"/>
      <c r="KZH24" s="52"/>
      <c r="KZI24" s="52"/>
      <c r="KZJ24" s="52"/>
      <c r="KZK24" s="52"/>
      <c r="KZL24" s="52"/>
      <c r="KZM24" s="52"/>
      <c r="KZN24" s="52"/>
      <c r="KZO24" s="52"/>
      <c r="KZP24" s="52"/>
      <c r="KZQ24" s="52"/>
      <c r="KZR24" s="52"/>
      <c r="KZS24" s="52"/>
      <c r="KZT24" s="52"/>
      <c r="KZU24" s="52"/>
      <c r="KZV24" s="52"/>
      <c r="KZW24" s="52"/>
      <c r="KZX24" s="52"/>
      <c r="KZY24" s="52"/>
      <c r="KZZ24" s="52"/>
      <c r="LAA24" s="52"/>
      <c r="LAB24" s="52"/>
      <c r="LAC24" s="52"/>
      <c r="LAD24" s="52"/>
      <c r="LAE24" s="52"/>
      <c r="LAF24" s="52"/>
      <c r="LAG24" s="52"/>
      <c r="LAH24" s="52"/>
      <c r="LAI24" s="52"/>
      <c r="LAJ24" s="52"/>
      <c r="LAK24" s="52"/>
      <c r="LAL24" s="52"/>
      <c r="LAM24" s="52"/>
      <c r="LAN24" s="52"/>
      <c r="LAO24" s="52"/>
      <c r="LAP24" s="52"/>
      <c r="LAQ24" s="52"/>
      <c r="LAR24" s="52"/>
      <c r="LAS24" s="52"/>
      <c r="LAT24" s="52"/>
      <c r="LAU24" s="52"/>
      <c r="LAV24" s="52"/>
      <c r="LAW24" s="52"/>
      <c r="LAX24" s="52"/>
      <c r="LAY24" s="52"/>
      <c r="LAZ24" s="52"/>
      <c r="LBA24" s="52"/>
      <c r="LBB24" s="52"/>
      <c r="LBC24" s="52"/>
      <c r="LBD24" s="52"/>
      <c r="LBE24" s="52"/>
      <c r="LBF24" s="52"/>
      <c r="LBG24" s="52"/>
      <c r="LBH24" s="52"/>
      <c r="LBI24" s="52"/>
      <c r="LBJ24" s="52"/>
      <c r="LBK24" s="52"/>
      <c r="LBL24" s="52"/>
      <c r="LBM24" s="52"/>
      <c r="LBN24" s="52"/>
      <c r="LBO24" s="52"/>
      <c r="LBP24" s="52"/>
      <c r="LBQ24" s="52"/>
      <c r="LBR24" s="52"/>
      <c r="LBS24" s="52"/>
      <c r="LBT24" s="52"/>
      <c r="LBU24" s="52"/>
      <c r="LBV24" s="52"/>
      <c r="LBW24" s="52"/>
      <c r="LBX24" s="52"/>
      <c r="LBY24" s="52"/>
      <c r="LBZ24" s="52"/>
      <c r="LCA24" s="52"/>
      <c r="LCB24" s="52"/>
      <c r="LCC24" s="52"/>
      <c r="LCD24" s="52"/>
      <c r="LCE24" s="52"/>
      <c r="LCF24" s="52"/>
      <c r="LCG24" s="52"/>
      <c r="LCH24" s="52"/>
      <c r="LCI24" s="52"/>
      <c r="LCJ24" s="52"/>
      <c r="LCK24" s="52"/>
      <c r="LCL24" s="52"/>
      <c r="LCM24" s="52"/>
      <c r="LCN24" s="52"/>
      <c r="LCO24" s="52"/>
      <c r="LCP24" s="52"/>
      <c r="LCQ24" s="52"/>
      <c r="LCR24" s="52"/>
      <c r="LCS24" s="52"/>
      <c r="LCT24" s="52"/>
      <c r="LCU24" s="52"/>
      <c r="LCV24" s="52"/>
      <c r="LCW24" s="52"/>
      <c r="LCX24" s="52"/>
      <c r="LCY24" s="52"/>
      <c r="LCZ24" s="52"/>
      <c r="LDA24" s="52"/>
      <c r="LDB24" s="52"/>
      <c r="LDC24" s="52"/>
      <c r="LDD24" s="52"/>
      <c r="LDE24" s="52"/>
      <c r="LDF24" s="52"/>
      <c r="LDG24" s="52"/>
      <c r="LDH24" s="52"/>
      <c r="LDI24" s="52"/>
      <c r="LDJ24" s="52"/>
      <c r="LDK24" s="52"/>
      <c r="LDL24" s="52"/>
      <c r="LDM24" s="52"/>
      <c r="LDN24" s="52"/>
      <c r="LDO24" s="52"/>
      <c r="LDP24" s="52"/>
      <c r="LDQ24" s="52"/>
      <c r="LDR24" s="52"/>
      <c r="LDS24" s="52"/>
      <c r="LDT24" s="52"/>
      <c r="LDU24" s="52"/>
      <c r="LDV24" s="52"/>
      <c r="LDW24" s="52"/>
      <c r="LDX24" s="52"/>
      <c r="LDY24" s="52"/>
      <c r="LDZ24" s="52"/>
      <c r="LEA24" s="52"/>
      <c r="LEB24" s="52"/>
      <c r="LEC24" s="52"/>
      <c r="LED24" s="52"/>
      <c r="LEE24" s="52"/>
      <c r="LEF24" s="52"/>
      <c r="LEG24" s="52"/>
      <c r="LEH24" s="52"/>
      <c r="LEI24" s="52"/>
      <c r="LEJ24" s="52"/>
      <c r="LEK24" s="52"/>
      <c r="LEL24" s="52"/>
      <c r="LEM24" s="52"/>
      <c r="LEN24" s="52"/>
      <c r="LEO24" s="52"/>
      <c r="LEP24" s="52"/>
      <c r="LEQ24" s="52"/>
      <c r="LER24" s="52"/>
      <c r="LES24" s="52"/>
      <c r="LET24" s="52"/>
      <c r="LEU24" s="52"/>
      <c r="LEV24" s="52"/>
      <c r="LEW24" s="52"/>
      <c r="LEX24" s="52"/>
      <c r="LEY24" s="52"/>
      <c r="LEZ24" s="52"/>
      <c r="LFA24" s="52"/>
      <c r="LFB24" s="52"/>
      <c r="LFC24" s="52"/>
      <c r="LFD24" s="52"/>
      <c r="LFE24" s="52"/>
      <c r="LFF24" s="52"/>
      <c r="LFG24" s="52"/>
      <c r="LFH24" s="52"/>
      <c r="LFI24" s="52"/>
      <c r="LFJ24" s="52"/>
      <c r="LFK24" s="52"/>
      <c r="LFL24" s="52"/>
      <c r="LFM24" s="52"/>
      <c r="LFN24" s="52"/>
      <c r="LFO24" s="52"/>
      <c r="LFP24" s="52"/>
      <c r="LFQ24" s="52"/>
      <c r="LFR24" s="52"/>
      <c r="LFS24" s="52"/>
      <c r="LFT24" s="52"/>
      <c r="LFU24" s="52"/>
      <c r="LFV24" s="52"/>
      <c r="LFW24" s="52"/>
      <c r="LFX24" s="52"/>
      <c r="LFY24" s="52"/>
      <c r="LFZ24" s="52"/>
      <c r="LGA24" s="52"/>
      <c r="LGB24" s="52"/>
      <c r="LGC24" s="52"/>
      <c r="LGD24" s="52"/>
      <c r="LGE24" s="52"/>
      <c r="LGF24" s="52"/>
      <c r="LGG24" s="52"/>
      <c r="LGH24" s="52"/>
      <c r="LGI24" s="52"/>
      <c r="LGJ24" s="52"/>
      <c r="LGK24" s="52"/>
      <c r="LGL24" s="52"/>
      <c r="LGM24" s="52"/>
      <c r="LGN24" s="52"/>
      <c r="LGO24" s="52"/>
      <c r="LGP24" s="52"/>
      <c r="LGQ24" s="52"/>
      <c r="LGR24" s="52"/>
      <c r="LGS24" s="52"/>
      <c r="LGT24" s="52"/>
      <c r="LGU24" s="52"/>
      <c r="LGV24" s="52"/>
      <c r="LGW24" s="52"/>
      <c r="LGX24" s="52"/>
      <c r="LGY24" s="52"/>
      <c r="LGZ24" s="52"/>
      <c r="LHA24" s="52"/>
      <c r="LHB24" s="52"/>
      <c r="LHC24" s="52"/>
      <c r="LHD24" s="52"/>
      <c r="LHE24" s="52"/>
      <c r="LHF24" s="52"/>
      <c r="LHG24" s="52"/>
      <c r="LHH24" s="52"/>
      <c r="LHI24" s="52"/>
      <c r="LHJ24" s="52"/>
      <c r="LHK24" s="52"/>
      <c r="LHL24" s="52"/>
      <c r="LHM24" s="52"/>
      <c r="LHN24" s="52"/>
      <c r="LHO24" s="52"/>
      <c r="LHP24" s="52"/>
      <c r="LHQ24" s="52"/>
      <c r="LHR24" s="52"/>
      <c r="LHS24" s="52"/>
      <c r="LHT24" s="52"/>
      <c r="LHU24" s="52"/>
      <c r="LHV24" s="52"/>
      <c r="LHW24" s="52"/>
      <c r="LHX24" s="52"/>
      <c r="LHY24" s="52"/>
      <c r="LHZ24" s="52"/>
      <c r="LIA24" s="52"/>
      <c r="LIB24" s="52"/>
      <c r="LIC24" s="52"/>
      <c r="LID24" s="52"/>
      <c r="LIE24" s="52"/>
      <c r="LIF24" s="52"/>
      <c r="LIG24" s="52"/>
      <c r="LIH24" s="52"/>
      <c r="LII24" s="52"/>
      <c r="LIJ24" s="52"/>
      <c r="LIK24" s="52"/>
      <c r="LIL24" s="52"/>
      <c r="LIM24" s="52"/>
      <c r="LIN24" s="52"/>
      <c r="LIO24" s="52"/>
      <c r="LIP24" s="52"/>
      <c r="LIQ24" s="52"/>
      <c r="LIR24" s="52"/>
      <c r="LIS24" s="52"/>
      <c r="LIT24" s="52"/>
      <c r="LIU24" s="52"/>
      <c r="LIV24" s="52"/>
      <c r="LIW24" s="52"/>
      <c r="LIX24" s="52"/>
      <c r="LIY24" s="52"/>
      <c r="LIZ24" s="52"/>
      <c r="LJA24" s="52"/>
      <c r="LJB24" s="52"/>
      <c r="LJC24" s="52"/>
      <c r="LJD24" s="52"/>
      <c r="LJE24" s="52"/>
      <c r="LJF24" s="52"/>
      <c r="LJG24" s="52"/>
      <c r="LJH24" s="52"/>
      <c r="LJI24" s="52"/>
      <c r="LJJ24" s="52"/>
      <c r="LJK24" s="52"/>
      <c r="LJL24" s="52"/>
      <c r="LJM24" s="52"/>
      <c r="LJN24" s="52"/>
      <c r="LJO24" s="52"/>
      <c r="LJP24" s="52"/>
      <c r="LJQ24" s="52"/>
      <c r="LJR24" s="52"/>
      <c r="LJS24" s="52"/>
      <c r="LJT24" s="52"/>
      <c r="LJU24" s="52"/>
      <c r="LJV24" s="52"/>
      <c r="LJW24" s="52"/>
      <c r="LJX24" s="52"/>
      <c r="LJY24" s="52"/>
      <c r="LJZ24" s="52"/>
      <c r="LKA24" s="52"/>
      <c r="LKB24" s="52"/>
      <c r="LKC24" s="52"/>
      <c r="LKD24" s="52"/>
      <c r="LKE24" s="52"/>
      <c r="LKF24" s="52"/>
      <c r="LKG24" s="52"/>
      <c r="LKH24" s="52"/>
      <c r="LKI24" s="52"/>
      <c r="LKJ24" s="52"/>
      <c r="LKK24" s="52"/>
      <c r="LKL24" s="52"/>
      <c r="LKM24" s="52"/>
      <c r="LKN24" s="52"/>
      <c r="LKO24" s="52"/>
      <c r="LKP24" s="52"/>
      <c r="LKQ24" s="52"/>
      <c r="LKR24" s="52"/>
      <c r="LKS24" s="52"/>
      <c r="LKT24" s="52"/>
      <c r="LKU24" s="52"/>
      <c r="LKV24" s="52"/>
      <c r="LKW24" s="52"/>
      <c r="LKX24" s="52"/>
      <c r="LKY24" s="52"/>
      <c r="LKZ24" s="52"/>
      <c r="LLA24" s="52"/>
      <c r="LLB24" s="52"/>
      <c r="LLC24" s="52"/>
      <c r="LLD24" s="52"/>
      <c r="LLE24" s="52"/>
      <c r="LLF24" s="52"/>
      <c r="LLG24" s="52"/>
      <c r="LLH24" s="52"/>
      <c r="LLI24" s="52"/>
      <c r="LLJ24" s="52"/>
      <c r="LLK24" s="52"/>
      <c r="LLL24" s="52"/>
      <c r="LLM24" s="52"/>
      <c r="LLN24" s="52"/>
      <c r="LLO24" s="52"/>
      <c r="LLP24" s="52"/>
      <c r="LLQ24" s="52"/>
      <c r="LLR24" s="52"/>
      <c r="LLS24" s="52"/>
      <c r="LLT24" s="52"/>
      <c r="LLU24" s="52"/>
      <c r="LLV24" s="52"/>
      <c r="LLW24" s="52"/>
      <c r="LLX24" s="52"/>
      <c r="LLY24" s="52"/>
      <c r="LLZ24" s="52"/>
      <c r="LMA24" s="52"/>
      <c r="LMB24" s="52"/>
      <c r="LMC24" s="52"/>
      <c r="LMD24" s="52"/>
      <c r="LME24" s="52"/>
      <c r="LMF24" s="52"/>
      <c r="LMG24" s="52"/>
      <c r="LMH24" s="52"/>
      <c r="LMI24" s="52"/>
      <c r="LMJ24" s="52"/>
      <c r="LMK24" s="52"/>
      <c r="LML24" s="52"/>
      <c r="LMM24" s="52"/>
      <c r="LMN24" s="52"/>
      <c r="LMO24" s="52"/>
      <c r="LMP24" s="52"/>
      <c r="LMQ24" s="52"/>
      <c r="LMR24" s="52"/>
      <c r="LMS24" s="52"/>
      <c r="LMT24" s="52"/>
      <c r="LMU24" s="52"/>
      <c r="LMV24" s="52"/>
      <c r="LMW24" s="52"/>
      <c r="LMX24" s="52"/>
      <c r="LMY24" s="52"/>
      <c r="LMZ24" s="52"/>
      <c r="LNA24" s="52"/>
      <c r="LNB24" s="52"/>
      <c r="LNC24" s="52"/>
      <c r="LND24" s="52"/>
      <c r="LNE24" s="52"/>
      <c r="LNF24" s="52"/>
      <c r="LNG24" s="52"/>
      <c r="LNH24" s="52"/>
      <c r="LNI24" s="52"/>
      <c r="LNJ24" s="52"/>
      <c r="LNK24" s="52"/>
      <c r="LNL24" s="52"/>
      <c r="LNM24" s="52"/>
      <c r="LNN24" s="52"/>
      <c r="LNO24" s="52"/>
      <c r="LNP24" s="52"/>
      <c r="LNQ24" s="52"/>
      <c r="LNR24" s="52"/>
      <c r="LNS24" s="52"/>
      <c r="LNT24" s="52"/>
      <c r="LNU24" s="52"/>
      <c r="LNV24" s="52"/>
      <c r="LNW24" s="52"/>
      <c r="LNX24" s="52"/>
      <c r="LNY24" s="52"/>
      <c r="LNZ24" s="52"/>
      <c r="LOA24" s="52"/>
      <c r="LOB24" s="52"/>
      <c r="LOC24" s="52"/>
      <c r="LOD24" s="52"/>
      <c r="LOE24" s="52"/>
      <c r="LOF24" s="52"/>
      <c r="LOG24" s="52"/>
      <c r="LOH24" s="52"/>
      <c r="LOI24" s="52"/>
      <c r="LOJ24" s="52"/>
      <c r="LOK24" s="52"/>
      <c r="LOL24" s="52"/>
      <c r="LOM24" s="52"/>
      <c r="LON24" s="52"/>
      <c r="LOO24" s="52"/>
      <c r="LOP24" s="52"/>
      <c r="LOQ24" s="52"/>
      <c r="LOR24" s="52"/>
      <c r="LOS24" s="52"/>
      <c r="LOT24" s="52"/>
      <c r="LOU24" s="52"/>
      <c r="LOV24" s="52"/>
      <c r="LOW24" s="52"/>
      <c r="LOX24" s="52"/>
      <c r="LOY24" s="52"/>
      <c r="LOZ24" s="52"/>
      <c r="LPA24" s="52"/>
      <c r="LPB24" s="52"/>
      <c r="LPC24" s="52"/>
      <c r="LPD24" s="52"/>
      <c r="LPE24" s="52"/>
      <c r="LPF24" s="52"/>
      <c r="LPG24" s="52"/>
      <c r="LPH24" s="52"/>
      <c r="LPI24" s="52"/>
      <c r="LPJ24" s="52"/>
      <c r="LPK24" s="52"/>
      <c r="LPL24" s="52"/>
      <c r="LPM24" s="52"/>
      <c r="LPN24" s="52"/>
      <c r="LPO24" s="52"/>
      <c r="LPP24" s="52"/>
      <c r="LPQ24" s="52"/>
      <c r="LPR24" s="52"/>
      <c r="LPS24" s="52"/>
      <c r="LPT24" s="52"/>
      <c r="LPU24" s="52"/>
      <c r="LPV24" s="52"/>
      <c r="LPW24" s="52"/>
      <c r="LPX24" s="52"/>
      <c r="LPY24" s="52"/>
      <c r="LPZ24" s="52"/>
      <c r="LQA24" s="52"/>
      <c r="LQB24" s="52"/>
      <c r="LQC24" s="52"/>
      <c r="LQD24" s="52"/>
      <c r="LQE24" s="52"/>
      <c r="LQF24" s="52"/>
      <c r="LQG24" s="52"/>
      <c r="LQH24" s="52"/>
      <c r="LQI24" s="52"/>
      <c r="LQJ24" s="52"/>
      <c r="LQK24" s="52"/>
      <c r="LQL24" s="52"/>
      <c r="LQM24" s="52"/>
      <c r="LQN24" s="52"/>
      <c r="LQO24" s="52"/>
      <c r="LQP24" s="52"/>
      <c r="LQQ24" s="52"/>
      <c r="LQR24" s="52"/>
      <c r="LQS24" s="52"/>
      <c r="LQT24" s="52"/>
      <c r="LQU24" s="52"/>
      <c r="LQV24" s="52"/>
      <c r="LQW24" s="52"/>
      <c r="LQX24" s="52"/>
      <c r="LQY24" s="52"/>
      <c r="LQZ24" s="52"/>
      <c r="LRA24" s="52"/>
      <c r="LRB24" s="52"/>
      <c r="LRC24" s="52"/>
      <c r="LRD24" s="52"/>
      <c r="LRE24" s="52"/>
      <c r="LRF24" s="52"/>
      <c r="LRG24" s="52"/>
      <c r="LRH24" s="52"/>
      <c r="LRI24" s="52"/>
      <c r="LRJ24" s="52"/>
      <c r="LRK24" s="52"/>
      <c r="LRL24" s="52"/>
      <c r="LRM24" s="52"/>
      <c r="LRN24" s="52"/>
      <c r="LRO24" s="52"/>
      <c r="LRP24" s="52"/>
      <c r="LRQ24" s="52"/>
      <c r="LRR24" s="52"/>
      <c r="LRS24" s="52"/>
      <c r="LRT24" s="52"/>
      <c r="LRU24" s="52"/>
      <c r="LRV24" s="52"/>
      <c r="LRW24" s="52"/>
      <c r="LRX24" s="52"/>
      <c r="LRY24" s="52"/>
      <c r="LRZ24" s="52"/>
      <c r="LSA24" s="52"/>
      <c r="LSB24" s="52"/>
      <c r="LSC24" s="52"/>
      <c r="LSD24" s="52"/>
      <c r="LSE24" s="52"/>
      <c r="LSF24" s="52"/>
      <c r="LSG24" s="52"/>
      <c r="LSH24" s="52"/>
      <c r="LSI24" s="52"/>
      <c r="LSJ24" s="52"/>
      <c r="LSK24" s="52"/>
      <c r="LSL24" s="52"/>
      <c r="LSM24" s="52"/>
      <c r="LSN24" s="52"/>
      <c r="LSO24" s="52"/>
      <c r="LSP24" s="52"/>
      <c r="LSQ24" s="52"/>
      <c r="LSR24" s="52"/>
      <c r="LSS24" s="52"/>
      <c r="LST24" s="52"/>
      <c r="LSU24" s="52"/>
      <c r="LSV24" s="52"/>
      <c r="LSW24" s="52"/>
      <c r="LSX24" s="52"/>
      <c r="LSY24" s="52"/>
      <c r="LSZ24" s="52"/>
      <c r="LTA24" s="52"/>
      <c r="LTB24" s="52"/>
      <c r="LTC24" s="52"/>
      <c r="LTD24" s="52"/>
      <c r="LTE24" s="52"/>
      <c r="LTF24" s="52"/>
      <c r="LTG24" s="52"/>
      <c r="LTH24" s="52"/>
      <c r="LTI24" s="52"/>
      <c r="LTJ24" s="52"/>
      <c r="LTK24" s="52"/>
      <c r="LTL24" s="52"/>
      <c r="LTM24" s="52"/>
      <c r="LTN24" s="52"/>
      <c r="LTO24" s="52"/>
      <c r="LTP24" s="52"/>
      <c r="LTQ24" s="52"/>
      <c r="LTR24" s="52"/>
      <c r="LTS24" s="52"/>
      <c r="LTT24" s="52"/>
      <c r="LTU24" s="52"/>
      <c r="LTV24" s="52"/>
      <c r="LTW24" s="52"/>
      <c r="LTX24" s="52"/>
      <c r="LTY24" s="52"/>
      <c r="LTZ24" s="52"/>
      <c r="LUA24" s="52"/>
      <c r="LUB24" s="52"/>
      <c r="LUC24" s="52"/>
      <c r="LUD24" s="52"/>
      <c r="LUE24" s="52"/>
      <c r="LUF24" s="52"/>
      <c r="LUG24" s="52"/>
      <c r="LUH24" s="52"/>
      <c r="LUI24" s="52"/>
      <c r="LUJ24" s="52"/>
      <c r="LUK24" s="52"/>
      <c r="LUL24" s="52"/>
      <c r="LUM24" s="52"/>
      <c r="LUN24" s="52"/>
      <c r="LUO24" s="52"/>
      <c r="LUP24" s="52"/>
      <c r="LUQ24" s="52"/>
      <c r="LUR24" s="52"/>
      <c r="LUS24" s="52"/>
      <c r="LUT24" s="52"/>
      <c r="LUU24" s="52"/>
      <c r="LUV24" s="52"/>
      <c r="LUW24" s="52"/>
      <c r="LUX24" s="52"/>
      <c r="LUY24" s="52"/>
      <c r="LUZ24" s="52"/>
      <c r="LVA24" s="52"/>
      <c r="LVB24" s="52"/>
      <c r="LVC24" s="52"/>
      <c r="LVD24" s="52"/>
      <c r="LVE24" s="52"/>
      <c r="LVF24" s="52"/>
      <c r="LVG24" s="52"/>
      <c r="LVH24" s="52"/>
      <c r="LVI24" s="52"/>
      <c r="LVJ24" s="52"/>
      <c r="LVK24" s="52"/>
      <c r="LVL24" s="52"/>
      <c r="LVM24" s="52"/>
      <c r="LVN24" s="52"/>
      <c r="LVO24" s="52"/>
      <c r="LVP24" s="52"/>
      <c r="LVQ24" s="52"/>
      <c r="LVR24" s="52"/>
      <c r="LVS24" s="52"/>
      <c r="LVT24" s="52"/>
      <c r="LVU24" s="52"/>
      <c r="LVV24" s="52"/>
      <c r="LVW24" s="52"/>
      <c r="LVX24" s="52"/>
      <c r="LVY24" s="52"/>
      <c r="LVZ24" s="52"/>
      <c r="LWA24" s="52"/>
      <c r="LWB24" s="52"/>
      <c r="LWC24" s="52"/>
      <c r="LWD24" s="52"/>
      <c r="LWE24" s="52"/>
      <c r="LWF24" s="52"/>
      <c r="LWG24" s="52"/>
      <c r="LWH24" s="52"/>
      <c r="LWI24" s="52"/>
      <c r="LWJ24" s="52"/>
      <c r="LWK24" s="52"/>
      <c r="LWL24" s="52"/>
      <c r="LWM24" s="52"/>
      <c r="LWN24" s="52"/>
      <c r="LWO24" s="52"/>
      <c r="LWP24" s="52"/>
      <c r="LWQ24" s="52"/>
      <c r="LWR24" s="52"/>
      <c r="LWS24" s="52"/>
      <c r="LWT24" s="52"/>
      <c r="LWU24" s="52"/>
      <c r="LWV24" s="52"/>
      <c r="LWW24" s="52"/>
      <c r="LWX24" s="52"/>
      <c r="LWY24" s="52"/>
      <c r="LWZ24" s="52"/>
      <c r="LXA24" s="52"/>
      <c r="LXB24" s="52"/>
      <c r="LXC24" s="52"/>
      <c r="LXD24" s="52"/>
      <c r="LXE24" s="52"/>
      <c r="LXF24" s="52"/>
      <c r="LXG24" s="52"/>
      <c r="LXH24" s="52"/>
      <c r="LXI24" s="52"/>
      <c r="LXJ24" s="52"/>
      <c r="LXK24" s="52"/>
      <c r="LXL24" s="52"/>
      <c r="LXM24" s="52"/>
      <c r="LXN24" s="52"/>
      <c r="LXO24" s="52"/>
      <c r="LXP24" s="52"/>
      <c r="LXQ24" s="52"/>
      <c r="LXR24" s="52"/>
      <c r="LXS24" s="52"/>
      <c r="LXT24" s="52"/>
      <c r="LXU24" s="52"/>
      <c r="LXV24" s="52"/>
      <c r="LXW24" s="52"/>
      <c r="LXX24" s="52"/>
      <c r="LXY24" s="52"/>
      <c r="LXZ24" s="52"/>
      <c r="LYA24" s="52"/>
      <c r="LYB24" s="52"/>
      <c r="LYC24" s="52"/>
      <c r="LYD24" s="52"/>
      <c r="LYE24" s="52"/>
      <c r="LYF24" s="52"/>
      <c r="LYG24" s="52"/>
      <c r="LYH24" s="52"/>
      <c r="LYI24" s="52"/>
      <c r="LYJ24" s="52"/>
      <c r="LYK24" s="52"/>
      <c r="LYL24" s="52"/>
      <c r="LYM24" s="52"/>
      <c r="LYN24" s="52"/>
      <c r="LYO24" s="52"/>
      <c r="LYP24" s="52"/>
      <c r="LYQ24" s="52"/>
      <c r="LYR24" s="52"/>
      <c r="LYS24" s="52"/>
      <c r="LYT24" s="52"/>
      <c r="LYU24" s="52"/>
      <c r="LYV24" s="52"/>
      <c r="LYW24" s="52"/>
      <c r="LYX24" s="52"/>
      <c r="LYY24" s="52"/>
      <c r="LYZ24" s="52"/>
      <c r="LZA24" s="52"/>
      <c r="LZB24" s="52"/>
      <c r="LZC24" s="52"/>
      <c r="LZD24" s="52"/>
      <c r="LZE24" s="52"/>
      <c r="LZF24" s="52"/>
      <c r="LZG24" s="52"/>
      <c r="LZH24" s="52"/>
      <c r="LZI24" s="52"/>
      <c r="LZJ24" s="52"/>
      <c r="LZK24" s="52"/>
      <c r="LZL24" s="52"/>
      <c r="LZM24" s="52"/>
      <c r="LZN24" s="52"/>
      <c r="LZO24" s="52"/>
      <c r="LZP24" s="52"/>
      <c r="LZQ24" s="52"/>
      <c r="LZR24" s="52"/>
      <c r="LZS24" s="52"/>
      <c r="LZT24" s="52"/>
      <c r="LZU24" s="52"/>
      <c r="LZV24" s="52"/>
      <c r="LZW24" s="52"/>
      <c r="LZX24" s="52"/>
      <c r="LZY24" s="52"/>
      <c r="LZZ24" s="52"/>
      <c r="MAA24" s="52"/>
      <c r="MAB24" s="52"/>
      <c r="MAC24" s="52"/>
      <c r="MAD24" s="52"/>
      <c r="MAE24" s="52"/>
      <c r="MAF24" s="52"/>
      <c r="MAG24" s="52"/>
      <c r="MAH24" s="52"/>
      <c r="MAI24" s="52"/>
      <c r="MAJ24" s="52"/>
      <c r="MAK24" s="52"/>
      <c r="MAL24" s="52"/>
      <c r="MAM24" s="52"/>
      <c r="MAN24" s="52"/>
      <c r="MAO24" s="52"/>
      <c r="MAP24" s="52"/>
      <c r="MAQ24" s="52"/>
      <c r="MAR24" s="52"/>
      <c r="MAS24" s="52"/>
      <c r="MAT24" s="52"/>
      <c r="MAU24" s="52"/>
      <c r="MAV24" s="52"/>
      <c r="MAW24" s="52"/>
      <c r="MAX24" s="52"/>
      <c r="MAY24" s="52"/>
      <c r="MAZ24" s="52"/>
      <c r="MBA24" s="52"/>
      <c r="MBB24" s="52"/>
      <c r="MBC24" s="52"/>
      <c r="MBD24" s="52"/>
      <c r="MBE24" s="52"/>
      <c r="MBF24" s="52"/>
      <c r="MBG24" s="52"/>
      <c r="MBH24" s="52"/>
      <c r="MBI24" s="52"/>
      <c r="MBJ24" s="52"/>
      <c r="MBK24" s="52"/>
      <c r="MBL24" s="52"/>
      <c r="MBM24" s="52"/>
      <c r="MBN24" s="52"/>
      <c r="MBO24" s="52"/>
      <c r="MBP24" s="52"/>
      <c r="MBQ24" s="52"/>
      <c r="MBR24" s="52"/>
      <c r="MBS24" s="52"/>
      <c r="MBT24" s="52"/>
      <c r="MBU24" s="52"/>
      <c r="MBV24" s="52"/>
      <c r="MBW24" s="52"/>
      <c r="MBX24" s="52"/>
      <c r="MBY24" s="52"/>
      <c r="MBZ24" s="52"/>
      <c r="MCA24" s="52"/>
      <c r="MCB24" s="52"/>
      <c r="MCC24" s="52"/>
      <c r="MCD24" s="52"/>
      <c r="MCE24" s="52"/>
      <c r="MCF24" s="52"/>
      <c r="MCG24" s="52"/>
      <c r="MCH24" s="52"/>
      <c r="MCI24" s="52"/>
      <c r="MCJ24" s="52"/>
      <c r="MCK24" s="52"/>
      <c r="MCL24" s="52"/>
      <c r="MCM24" s="52"/>
      <c r="MCN24" s="52"/>
      <c r="MCO24" s="52"/>
      <c r="MCP24" s="52"/>
      <c r="MCQ24" s="52"/>
      <c r="MCR24" s="52"/>
      <c r="MCS24" s="52"/>
      <c r="MCT24" s="52"/>
      <c r="MCU24" s="52"/>
      <c r="MCV24" s="52"/>
      <c r="MCW24" s="52"/>
      <c r="MCX24" s="52"/>
      <c r="MCY24" s="52"/>
      <c r="MCZ24" s="52"/>
      <c r="MDA24" s="52"/>
      <c r="MDB24" s="52"/>
      <c r="MDC24" s="52"/>
      <c r="MDD24" s="52"/>
      <c r="MDE24" s="52"/>
      <c r="MDF24" s="52"/>
      <c r="MDG24" s="52"/>
      <c r="MDH24" s="52"/>
      <c r="MDI24" s="52"/>
      <c r="MDJ24" s="52"/>
      <c r="MDK24" s="52"/>
      <c r="MDL24" s="52"/>
      <c r="MDM24" s="52"/>
      <c r="MDN24" s="52"/>
      <c r="MDO24" s="52"/>
      <c r="MDP24" s="52"/>
      <c r="MDQ24" s="52"/>
      <c r="MDR24" s="52"/>
      <c r="MDS24" s="52"/>
      <c r="MDT24" s="52"/>
      <c r="MDU24" s="52"/>
      <c r="MDV24" s="52"/>
      <c r="MDW24" s="52"/>
      <c r="MDX24" s="52"/>
      <c r="MDY24" s="52"/>
      <c r="MDZ24" s="52"/>
      <c r="MEA24" s="52"/>
      <c r="MEB24" s="52"/>
      <c r="MEC24" s="52"/>
      <c r="MED24" s="52"/>
      <c r="MEE24" s="52"/>
      <c r="MEF24" s="52"/>
      <c r="MEG24" s="52"/>
      <c r="MEH24" s="52"/>
      <c r="MEI24" s="52"/>
      <c r="MEJ24" s="52"/>
      <c r="MEK24" s="52"/>
      <c r="MEL24" s="52"/>
      <c r="MEM24" s="52"/>
      <c r="MEN24" s="52"/>
      <c r="MEO24" s="52"/>
      <c r="MEP24" s="52"/>
      <c r="MEQ24" s="52"/>
      <c r="MER24" s="52"/>
      <c r="MES24" s="52"/>
      <c r="MET24" s="52"/>
      <c r="MEU24" s="52"/>
      <c r="MEV24" s="52"/>
      <c r="MEW24" s="52"/>
      <c r="MEX24" s="52"/>
      <c r="MEY24" s="52"/>
      <c r="MEZ24" s="52"/>
      <c r="MFA24" s="52"/>
      <c r="MFB24" s="52"/>
      <c r="MFC24" s="52"/>
      <c r="MFD24" s="52"/>
      <c r="MFE24" s="52"/>
      <c r="MFF24" s="52"/>
      <c r="MFG24" s="52"/>
      <c r="MFH24" s="52"/>
      <c r="MFI24" s="52"/>
      <c r="MFJ24" s="52"/>
      <c r="MFK24" s="52"/>
      <c r="MFL24" s="52"/>
      <c r="MFM24" s="52"/>
      <c r="MFN24" s="52"/>
      <c r="MFO24" s="52"/>
      <c r="MFP24" s="52"/>
      <c r="MFQ24" s="52"/>
      <c r="MFR24" s="52"/>
      <c r="MFS24" s="52"/>
      <c r="MFT24" s="52"/>
      <c r="MFU24" s="52"/>
      <c r="MFV24" s="52"/>
      <c r="MFW24" s="52"/>
      <c r="MFX24" s="52"/>
      <c r="MFY24" s="52"/>
      <c r="MFZ24" s="52"/>
      <c r="MGA24" s="52"/>
      <c r="MGB24" s="52"/>
      <c r="MGC24" s="52"/>
      <c r="MGD24" s="52"/>
      <c r="MGE24" s="52"/>
      <c r="MGF24" s="52"/>
      <c r="MGG24" s="52"/>
      <c r="MGH24" s="52"/>
      <c r="MGI24" s="52"/>
      <c r="MGJ24" s="52"/>
      <c r="MGK24" s="52"/>
      <c r="MGL24" s="52"/>
      <c r="MGM24" s="52"/>
      <c r="MGN24" s="52"/>
      <c r="MGO24" s="52"/>
      <c r="MGP24" s="52"/>
      <c r="MGQ24" s="52"/>
      <c r="MGR24" s="52"/>
      <c r="MGS24" s="52"/>
      <c r="MGT24" s="52"/>
      <c r="MGU24" s="52"/>
      <c r="MGV24" s="52"/>
      <c r="MGW24" s="52"/>
      <c r="MGX24" s="52"/>
      <c r="MGY24" s="52"/>
      <c r="MGZ24" s="52"/>
      <c r="MHA24" s="52"/>
      <c r="MHB24" s="52"/>
      <c r="MHC24" s="52"/>
      <c r="MHD24" s="52"/>
      <c r="MHE24" s="52"/>
      <c r="MHF24" s="52"/>
      <c r="MHG24" s="52"/>
      <c r="MHH24" s="52"/>
      <c r="MHI24" s="52"/>
      <c r="MHJ24" s="52"/>
      <c r="MHK24" s="52"/>
      <c r="MHL24" s="52"/>
      <c r="MHM24" s="52"/>
      <c r="MHN24" s="52"/>
      <c r="MHO24" s="52"/>
      <c r="MHP24" s="52"/>
      <c r="MHQ24" s="52"/>
      <c r="MHR24" s="52"/>
      <c r="MHS24" s="52"/>
      <c r="MHT24" s="52"/>
      <c r="MHU24" s="52"/>
      <c r="MHV24" s="52"/>
      <c r="MHW24" s="52"/>
      <c r="MHX24" s="52"/>
      <c r="MHY24" s="52"/>
      <c r="MHZ24" s="52"/>
      <c r="MIA24" s="52"/>
      <c r="MIB24" s="52"/>
      <c r="MIC24" s="52"/>
      <c r="MID24" s="52"/>
      <c r="MIE24" s="52"/>
      <c r="MIF24" s="52"/>
      <c r="MIG24" s="52"/>
      <c r="MIH24" s="52"/>
      <c r="MII24" s="52"/>
      <c r="MIJ24" s="52"/>
      <c r="MIK24" s="52"/>
      <c r="MIL24" s="52"/>
      <c r="MIM24" s="52"/>
      <c r="MIN24" s="52"/>
      <c r="MIO24" s="52"/>
      <c r="MIP24" s="52"/>
      <c r="MIQ24" s="52"/>
      <c r="MIR24" s="52"/>
      <c r="MIS24" s="52"/>
      <c r="MIT24" s="52"/>
      <c r="MIU24" s="52"/>
      <c r="MIV24" s="52"/>
      <c r="MIW24" s="52"/>
      <c r="MIX24" s="52"/>
      <c r="MIY24" s="52"/>
      <c r="MIZ24" s="52"/>
      <c r="MJA24" s="52"/>
      <c r="MJB24" s="52"/>
      <c r="MJC24" s="52"/>
      <c r="MJD24" s="52"/>
      <c r="MJE24" s="52"/>
      <c r="MJF24" s="52"/>
      <c r="MJG24" s="52"/>
      <c r="MJH24" s="52"/>
      <c r="MJI24" s="52"/>
      <c r="MJJ24" s="52"/>
      <c r="MJK24" s="52"/>
      <c r="MJL24" s="52"/>
      <c r="MJM24" s="52"/>
      <c r="MJN24" s="52"/>
      <c r="MJO24" s="52"/>
      <c r="MJP24" s="52"/>
      <c r="MJQ24" s="52"/>
      <c r="MJR24" s="52"/>
      <c r="MJS24" s="52"/>
      <c r="MJT24" s="52"/>
      <c r="MJU24" s="52"/>
      <c r="MJV24" s="52"/>
      <c r="MJW24" s="52"/>
      <c r="MJX24" s="52"/>
      <c r="MJY24" s="52"/>
      <c r="MJZ24" s="52"/>
      <c r="MKA24" s="52"/>
      <c r="MKB24" s="52"/>
      <c r="MKC24" s="52"/>
      <c r="MKD24" s="52"/>
      <c r="MKE24" s="52"/>
      <c r="MKF24" s="52"/>
      <c r="MKG24" s="52"/>
      <c r="MKH24" s="52"/>
      <c r="MKI24" s="52"/>
      <c r="MKJ24" s="52"/>
      <c r="MKK24" s="52"/>
      <c r="MKL24" s="52"/>
      <c r="MKM24" s="52"/>
      <c r="MKN24" s="52"/>
      <c r="MKO24" s="52"/>
      <c r="MKP24" s="52"/>
      <c r="MKQ24" s="52"/>
      <c r="MKR24" s="52"/>
      <c r="MKS24" s="52"/>
      <c r="MKT24" s="52"/>
      <c r="MKU24" s="52"/>
      <c r="MKV24" s="52"/>
      <c r="MKW24" s="52"/>
      <c r="MKX24" s="52"/>
      <c r="MKY24" s="52"/>
      <c r="MKZ24" s="52"/>
      <c r="MLA24" s="52"/>
      <c r="MLB24" s="52"/>
      <c r="MLC24" s="52"/>
      <c r="MLD24" s="52"/>
      <c r="MLE24" s="52"/>
      <c r="MLF24" s="52"/>
      <c r="MLG24" s="52"/>
      <c r="MLH24" s="52"/>
      <c r="MLI24" s="52"/>
      <c r="MLJ24" s="52"/>
      <c r="MLK24" s="52"/>
      <c r="MLL24" s="52"/>
      <c r="MLM24" s="52"/>
      <c r="MLN24" s="52"/>
      <c r="MLO24" s="52"/>
      <c r="MLP24" s="52"/>
      <c r="MLQ24" s="52"/>
      <c r="MLR24" s="52"/>
      <c r="MLS24" s="52"/>
      <c r="MLT24" s="52"/>
      <c r="MLU24" s="52"/>
      <c r="MLV24" s="52"/>
      <c r="MLW24" s="52"/>
      <c r="MLX24" s="52"/>
      <c r="MLY24" s="52"/>
      <c r="MLZ24" s="52"/>
      <c r="MMA24" s="52"/>
      <c r="MMB24" s="52"/>
      <c r="MMC24" s="52"/>
      <c r="MMD24" s="52"/>
      <c r="MME24" s="52"/>
      <c r="MMF24" s="52"/>
      <c r="MMG24" s="52"/>
      <c r="MMH24" s="52"/>
      <c r="MMI24" s="52"/>
      <c r="MMJ24" s="52"/>
      <c r="MMK24" s="52"/>
      <c r="MML24" s="52"/>
      <c r="MMM24" s="52"/>
      <c r="MMN24" s="52"/>
      <c r="MMO24" s="52"/>
      <c r="MMP24" s="52"/>
      <c r="MMQ24" s="52"/>
      <c r="MMR24" s="52"/>
      <c r="MMS24" s="52"/>
      <c r="MMT24" s="52"/>
      <c r="MMU24" s="52"/>
      <c r="MMV24" s="52"/>
      <c r="MMW24" s="52"/>
      <c r="MMX24" s="52"/>
      <c r="MMY24" s="52"/>
      <c r="MMZ24" s="52"/>
      <c r="MNA24" s="52"/>
      <c r="MNB24" s="52"/>
      <c r="MNC24" s="52"/>
      <c r="MND24" s="52"/>
      <c r="MNE24" s="52"/>
      <c r="MNF24" s="52"/>
      <c r="MNG24" s="52"/>
      <c r="MNH24" s="52"/>
      <c r="MNI24" s="52"/>
      <c r="MNJ24" s="52"/>
      <c r="MNK24" s="52"/>
      <c r="MNL24" s="52"/>
      <c r="MNM24" s="52"/>
      <c r="MNN24" s="52"/>
      <c r="MNO24" s="52"/>
      <c r="MNP24" s="52"/>
      <c r="MNQ24" s="52"/>
      <c r="MNR24" s="52"/>
      <c r="MNS24" s="52"/>
      <c r="MNT24" s="52"/>
      <c r="MNU24" s="52"/>
      <c r="MNV24" s="52"/>
      <c r="MNW24" s="52"/>
      <c r="MNX24" s="52"/>
      <c r="MNY24" s="52"/>
      <c r="MNZ24" s="52"/>
      <c r="MOA24" s="52"/>
      <c r="MOB24" s="52"/>
      <c r="MOC24" s="52"/>
      <c r="MOD24" s="52"/>
      <c r="MOE24" s="52"/>
      <c r="MOF24" s="52"/>
      <c r="MOG24" s="52"/>
      <c r="MOH24" s="52"/>
      <c r="MOI24" s="52"/>
      <c r="MOJ24" s="52"/>
      <c r="MOK24" s="52"/>
      <c r="MOL24" s="52"/>
      <c r="MOM24" s="52"/>
      <c r="MON24" s="52"/>
      <c r="MOO24" s="52"/>
      <c r="MOP24" s="52"/>
      <c r="MOQ24" s="52"/>
      <c r="MOR24" s="52"/>
      <c r="MOS24" s="52"/>
      <c r="MOT24" s="52"/>
      <c r="MOU24" s="52"/>
      <c r="MOV24" s="52"/>
      <c r="MOW24" s="52"/>
      <c r="MOX24" s="52"/>
      <c r="MOY24" s="52"/>
      <c r="MOZ24" s="52"/>
      <c r="MPA24" s="52"/>
      <c r="MPB24" s="52"/>
      <c r="MPC24" s="52"/>
      <c r="MPD24" s="52"/>
      <c r="MPE24" s="52"/>
      <c r="MPF24" s="52"/>
      <c r="MPG24" s="52"/>
      <c r="MPH24" s="52"/>
      <c r="MPI24" s="52"/>
      <c r="MPJ24" s="52"/>
      <c r="MPK24" s="52"/>
      <c r="MPL24" s="52"/>
      <c r="MPM24" s="52"/>
      <c r="MPN24" s="52"/>
      <c r="MPO24" s="52"/>
      <c r="MPP24" s="52"/>
      <c r="MPQ24" s="52"/>
      <c r="MPR24" s="52"/>
      <c r="MPS24" s="52"/>
      <c r="MPT24" s="52"/>
      <c r="MPU24" s="52"/>
      <c r="MPV24" s="52"/>
      <c r="MPW24" s="52"/>
      <c r="MPX24" s="52"/>
      <c r="MPY24" s="52"/>
      <c r="MPZ24" s="52"/>
      <c r="MQA24" s="52"/>
      <c r="MQB24" s="52"/>
      <c r="MQC24" s="52"/>
      <c r="MQD24" s="52"/>
      <c r="MQE24" s="52"/>
      <c r="MQF24" s="52"/>
      <c r="MQG24" s="52"/>
      <c r="MQH24" s="52"/>
      <c r="MQI24" s="52"/>
      <c r="MQJ24" s="52"/>
      <c r="MQK24" s="52"/>
      <c r="MQL24" s="52"/>
      <c r="MQM24" s="52"/>
      <c r="MQN24" s="52"/>
      <c r="MQO24" s="52"/>
      <c r="MQP24" s="52"/>
      <c r="MQQ24" s="52"/>
      <c r="MQR24" s="52"/>
      <c r="MQS24" s="52"/>
      <c r="MQT24" s="52"/>
      <c r="MQU24" s="52"/>
      <c r="MQV24" s="52"/>
      <c r="MQW24" s="52"/>
      <c r="MQX24" s="52"/>
      <c r="MQY24" s="52"/>
      <c r="MQZ24" s="52"/>
      <c r="MRA24" s="52"/>
      <c r="MRB24" s="52"/>
      <c r="MRC24" s="52"/>
      <c r="MRD24" s="52"/>
      <c r="MRE24" s="52"/>
      <c r="MRF24" s="52"/>
      <c r="MRG24" s="52"/>
      <c r="MRH24" s="52"/>
      <c r="MRI24" s="52"/>
      <c r="MRJ24" s="52"/>
      <c r="MRK24" s="52"/>
      <c r="MRL24" s="52"/>
      <c r="MRM24" s="52"/>
      <c r="MRN24" s="52"/>
      <c r="MRO24" s="52"/>
      <c r="MRP24" s="52"/>
      <c r="MRQ24" s="52"/>
      <c r="MRR24" s="52"/>
      <c r="MRS24" s="52"/>
      <c r="MRT24" s="52"/>
      <c r="MRU24" s="52"/>
      <c r="MRV24" s="52"/>
      <c r="MRW24" s="52"/>
      <c r="MRX24" s="52"/>
      <c r="MRY24" s="52"/>
      <c r="MRZ24" s="52"/>
      <c r="MSA24" s="52"/>
      <c r="MSB24" s="52"/>
      <c r="MSC24" s="52"/>
      <c r="MSD24" s="52"/>
      <c r="MSE24" s="52"/>
      <c r="MSF24" s="52"/>
      <c r="MSG24" s="52"/>
      <c r="MSH24" s="52"/>
      <c r="MSI24" s="52"/>
      <c r="MSJ24" s="52"/>
      <c r="MSK24" s="52"/>
      <c r="MSL24" s="52"/>
      <c r="MSM24" s="52"/>
      <c r="MSN24" s="52"/>
      <c r="MSO24" s="52"/>
      <c r="MSP24" s="52"/>
      <c r="MSQ24" s="52"/>
      <c r="MSR24" s="52"/>
      <c r="MSS24" s="52"/>
      <c r="MST24" s="52"/>
      <c r="MSU24" s="52"/>
      <c r="MSV24" s="52"/>
      <c r="MSW24" s="52"/>
      <c r="MSX24" s="52"/>
      <c r="MSY24" s="52"/>
      <c r="MSZ24" s="52"/>
      <c r="MTA24" s="52"/>
      <c r="MTB24" s="52"/>
      <c r="MTC24" s="52"/>
      <c r="MTD24" s="52"/>
      <c r="MTE24" s="52"/>
      <c r="MTF24" s="52"/>
      <c r="MTG24" s="52"/>
      <c r="MTH24" s="52"/>
      <c r="MTI24" s="52"/>
      <c r="MTJ24" s="52"/>
      <c r="MTK24" s="52"/>
      <c r="MTL24" s="52"/>
      <c r="MTM24" s="52"/>
      <c r="MTN24" s="52"/>
      <c r="MTO24" s="52"/>
      <c r="MTP24" s="52"/>
      <c r="MTQ24" s="52"/>
      <c r="MTR24" s="52"/>
      <c r="MTS24" s="52"/>
      <c r="MTT24" s="52"/>
      <c r="MTU24" s="52"/>
      <c r="MTV24" s="52"/>
      <c r="MTW24" s="52"/>
      <c r="MTX24" s="52"/>
      <c r="MTY24" s="52"/>
      <c r="MTZ24" s="52"/>
      <c r="MUA24" s="52"/>
      <c r="MUB24" s="52"/>
      <c r="MUC24" s="52"/>
      <c r="MUD24" s="52"/>
      <c r="MUE24" s="52"/>
      <c r="MUF24" s="52"/>
      <c r="MUG24" s="52"/>
      <c r="MUH24" s="52"/>
      <c r="MUI24" s="52"/>
      <c r="MUJ24" s="52"/>
      <c r="MUK24" s="52"/>
      <c r="MUL24" s="52"/>
      <c r="MUM24" s="52"/>
      <c r="MUN24" s="52"/>
      <c r="MUO24" s="52"/>
      <c r="MUP24" s="52"/>
      <c r="MUQ24" s="52"/>
      <c r="MUR24" s="52"/>
      <c r="MUS24" s="52"/>
      <c r="MUT24" s="52"/>
      <c r="MUU24" s="52"/>
      <c r="MUV24" s="52"/>
      <c r="MUW24" s="52"/>
      <c r="MUX24" s="52"/>
      <c r="MUY24" s="52"/>
      <c r="MUZ24" s="52"/>
      <c r="MVA24" s="52"/>
      <c r="MVB24" s="52"/>
      <c r="MVC24" s="52"/>
      <c r="MVD24" s="52"/>
      <c r="MVE24" s="52"/>
      <c r="MVF24" s="52"/>
      <c r="MVG24" s="52"/>
      <c r="MVH24" s="52"/>
      <c r="MVI24" s="52"/>
      <c r="MVJ24" s="52"/>
      <c r="MVK24" s="52"/>
      <c r="MVL24" s="52"/>
      <c r="MVM24" s="52"/>
      <c r="MVN24" s="52"/>
      <c r="MVO24" s="52"/>
      <c r="MVP24" s="52"/>
      <c r="MVQ24" s="52"/>
      <c r="MVR24" s="52"/>
      <c r="MVS24" s="52"/>
      <c r="MVT24" s="52"/>
      <c r="MVU24" s="52"/>
      <c r="MVV24" s="52"/>
      <c r="MVW24" s="52"/>
      <c r="MVX24" s="52"/>
      <c r="MVY24" s="52"/>
      <c r="MVZ24" s="52"/>
      <c r="MWA24" s="52"/>
      <c r="MWB24" s="52"/>
      <c r="MWC24" s="52"/>
      <c r="MWD24" s="52"/>
      <c r="MWE24" s="52"/>
      <c r="MWF24" s="52"/>
      <c r="MWG24" s="52"/>
      <c r="MWH24" s="52"/>
      <c r="MWI24" s="52"/>
      <c r="MWJ24" s="52"/>
      <c r="MWK24" s="52"/>
      <c r="MWL24" s="52"/>
      <c r="MWM24" s="52"/>
      <c r="MWN24" s="52"/>
      <c r="MWO24" s="52"/>
      <c r="MWP24" s="52"/>
      <c r="MWQ24" s="52"/>
      <c r="MWR24" s="52"/>
      <c r="MWS24" s="52"/>
      <c r="MWT24" s="52"/>
      <c r="MWU24" s="52"/>
      <c r="MWV24" s="52"/>
      <c r="MWW24" s="52"/>
      <c r="MWX24" s="52"/>
      <c r="MWY24" s="52"/>
      <c r="MWZ24" s="52"/>
      <c r="MXA24" s="52"/>
      <c r="MXB24" s="52"/>
      <c r="MXC24" s="52"/>
      <c r="MXD24" s="52"/>
      <c r="MXE24" s="52"/>
      <c r="MXF24" s="52"/>
      <c r="MXG24" s="52"/>
      <c r="MXH24" s="52"/>
      <c r="MXI24" s="52"/>
      <c r="MXJ24" s="52"/>
      <c r="MXK24" s="52"/>
      <c r="MXL24" s="52"/>
      <c r="MXM24" s="52"/>
      <c r="MXN24" s="52"/>
      <c r="MXO24" s="52"/>
      <c r="MXP24" s="52"/>
      <c r="MXQ24" s="52"/>
      <c r="MXR24" s="52"/>
      <c r="MXS24" s="52"/>
      <c r="MXT24" s="52"/>
      <c r="MXU24" s="52"/>
      <c r="MXV24" s="52"/>
      <c r="MXW24" s="52"/>
      <c r="MXX24" s="52"/>
      <c r="MXY24" s="52"/>
      <c r="MXZ24" s="52"/>
      <c r="MYA24" s="52"/>
      <c r="MYB24" s="52"/>
      <c r="MYC24" s="52"/>
      <c r="MYD24" s="52"/>
      <c r="MYE24" s="52"/>
      <c r="MYF24" s="52"/>
      <c r="MYG24" s="52"/>
      <c r="MYH24" s="52"/>
      <c r="MYI24" s="52"/>
      <c r="MYJ24" s="52"/>
      <c r="MYK24" s="52"/>
      <c r="MYL24" s="52"/>
      <c r="MYM24" s="52"/>
      <c r="MYN24" s="52"/>
      <c r="MYO24" s="52"/>
      <c r="MYP24" s="52"/>
      <c r="MYQ24" s="52"/>
      <c r="MYR24" s="52"/>
      <c r="MYS24" s="52"/>
      <c r="MYT24" s="52"/>
      <c r="MYU24" s="52"/>
      <c r="MYV24" s="52"/>
      <c r="MYW24" s="52"/>
      <c r="MYX24" s="52"/>
      <c r="MYY24" s="52"/>
      <c r="MYZ24" s="52"/>
      <c r="MZA24" s="52"/>
      <c r="MZB24" s="52"/>
      <c r="MZC24" s="52"/>
      <c r="MZD24" s="52"/>
      <c r="MZE24" s="52"/>
      <c r="MZF24" s="52"/>
      <c r="MZG24" s="52"/>
      <c r="MZH24" s="52"/>
      <c r="MZI24" s="52"/>
      <c r="MZJ24" s="52"/>
      <c r="MZK24" s="52"/>
      <c r="MZL24" s="52"/>
      <c r="MZM24" s="52"/>
      <c r="MZN24" s="52"/>
      <c r="MZO24" s="52"/>
      <c r="MZP24" s="52"/>
      <c r="MZQ24" s="52"/>
      <c r="MZR24" s="52"/>
      <c r="MZS24" s="52"/>
      <c r="MZT24" s="52"/>
      <c r="MZU24" s="52"/>
      <c r="MZV24" s="52"/>
      <c r="MZW24" s="52"/>
      <c r="MZX24" s="52"/>
      <c r="MZY24" s="52"/>
      <c r="MZZ24" s="52"/>
      <c r="NAA24" s="52"/>
      <c r="NAB24" s="52"/>
      <c r="NAC24" s="52"/>
      <c r="NAD24" s="52"/>
      <c r="NAE24" s="52"/>
      <c r="NAF24" s="52"/>
      <c r="NAG24" s="52"/>
      <c r="NAH24" s="52"/>
      <c r="NAI24" s="52"/>
      <c r="NAJ24" s="52"/>
      <c r="NAK24" s="52"/>
      <c r="NAL24" s="52"/>
      <c r="NAM24" s="52"/>
      <c r="NAN24" s="52"/>
      <c r="NAO24" s="52"/>
      <c r="NAP24" s="52"/>
      <c r="NAQ24" s="52"/>
      <c r="NAR24" s="52"/>
      <c r="NAS24" s="52"/>
      <c r="NAT24" s="52"/>
      <c r="NAU24" s="52"/>
      <c r="NAV24" s="52"/>
      <c r="NAW24" s="52"/>
      <c r="NAX24" s="52"/>
      <c r="NAY24" s="52"/>
      <c r="NAZ24" s="52"/>
      <c r="NBA24" s="52"/>
      <c r="NBB24" s="52"/>
      <c r="NBC24" s="52"/>
      <c r="NBD24" s="52"/>
      <c r="NBE24" s="52"/>
      <c r="NBF24" s="52"/>
      <c r="NBG24" s="52"/>
      <c r="NBH24" s="52"/>
      <c r="NBI24" s="52"/>
      <c r="NBJ24" s="52"/>
      <c r="NBK24" s="52"/>
      <c r="NBL24" s="52"/>
      <c r="NBM24" s="52"/>
      <c r="NBN24" s="52"/>
      <c r="NBO24" s="52"/>
      <c r="NBP24" s="52"/>
      <c r="NBQ24" s="52"/>
      <c r="NBR24" s="52"/>
      <c r="NBS24" s="52"/>
      <c r="NBT24" s="52"/>
      <c r="NBU24" s="52"/>
      <c r="NBV24" s="52"/>
      <c r="NBW24" s="52"/>
      <c r="NBX24" s="52"/>
      <c r="NBY24" s="52"/>
      <c r="NBZ24" s="52"/>
      <c r="NCA24" s="52"/>
      <c r="NCB24" s="52"/>
      <c r="NCC24" s="52"/>
      <c r="NCD24" s="52"/>
      <c r="NCE24" s="52"/>
      <c r="NCF24" s="52"/>
      <c r="NCG24" s="52"/>
      <c r="NCH24" s="52"/>
      <c r="NCI24" s="52"/>
      <c r="NCJ24" s="52"/>
      <c r="NCK24" s="52"/>
      <c r="NCL24" s="52"/>
      <c r="NCM24" s="52"/>
      <c r="NCN24" s="52"/>
      <c r="NCO24" s="52"/>
      <c r="NCP24" s="52"/>
      <c r="NCQ24" s="52"/>
      <c r="NCR24" s="52"/>
      <c r="NCS24" s="52"/>
      <c r="NCT24" s="52"/>
      <c r="NCU24" s="52"/>
      <c r="NCV24" s="52"/>
      <c r="NCW24" s="52"/>
      <c r="NCX24" s="52"/>
      <c r="NCY24" s="52"/>
      <c r="NCZ24" s="52"/>
      <c r="NDA24" s="52"/>
      <c r="NDB24" s="52"/>
      <c r="NDC24" s="52"/>
      <c r="NDD24" s="52"/>
      <c r="NDE24" s="52"/>
      <c r="NDF24" s="52"/>
      <c r="NDG24" s="52"/>
      <c r="NDH24" s="52"/>
      <c r="NDI24" s="52"/>
      <c r="NDJ24" s="52"/>
      <c r="NDK24" s="52"/>
      <c r="NDL24" s="52"/>
      <c r="NDM24" s="52"/>
      <c r="NDN24" s="52"/>
      <c r="NDO24" s="52"/>
      <c r="NDP24" s="52"/>
      <c r="NDQ24" s="52"/>
      <c r="NDR24" s="52"/>
      <c r="NDS24" s="52"/>
      <c r="NDT24" s="52"/>
      <c r="NDU24" s="52"/>
      <c r="NDV24" s="52"/>
      <c r="NDW24" s="52"/>
      <c r="NDX24" s="52"/>
      <c r="NDY24" s="52"/>
      <c r="NDZ24" s="52"/>
      <c r="NEA24" s="52"/>
      <c r="NEB24" s="52"/>
      <c r="NEC24" s="52"/>
      <c r="NED24" s="52"/>
      <c r="NEE24" s="52"/>
      <c r="NEF24" s="52"/>
      <c r="NEG24" s="52"/>
      <c r="NEH24" s="52"/>
      <c r="NEI24" s="52"/>
      <c r="NEJ24" s="52"/>
      <c r="NEK24" s="52"/>
      <c r="NEL24" s="52"/>
      <c r="NEM24" s="52"/>
      <c r="NEN24" s="52"/>
      <c r="NEO24" s="52"/>
      <c r="NEP24" s="52"/>
      <c r="NEQ24" s="52"/>
      <c r="NER24" s="52"/>
      <c r="NES24" s="52"/>
      <c r="NET24" s="52"/>
      <c r="NEU24" s="52"/>
      <c r="NEV24" s="52"/>
      <c r="NEW24" s="52"/>
      <c r="NEX24" s="52"/>
      <c r="NEY24" s="52"/>
      <c r="NEZ24" s="52"/>
      <c r="NFA24" s="52"/>
      <c r="NFB24" s="52"/>
      <c r="NFC24" s="52"/>
      <c r="NFD24" s="52"/>
      <c r="NFE24" s="52"/>
      <c r="NFF24" s="52"/>
      <c r="NFG24" s="52"/>
      <c r="NFH24" s="52"/>
      <c r="NFI24" s="52"/>
      <c r="NFJ24" s="52"/>
      <c r="NFK24" s="52"/>
      <c r="NFL24" s="52"/>
      <c r="NFM24" s="52"/>
      <c r="NFN24" s="52"/>
      <c r="NFO24" s="52"/>
      <c r="NFP24" s="52"/>
      <c r="NFQ24" s="52"/>
      <c r="NFR24" s="52"/>
      <c r="NFS24" s="52"/>
      <c r="NFT24" s="52"/>
      <c r="NFU24" s="52"/>
      <c r="NFV24" s="52"/>
      <c r="NFW24" s="52"/>
      <c r="NFX24" s="52"/>
      <c r="NFY24" s="52"/>
      <c r="NFZ24" s="52"/>
      <c r="NGA24" s="52"/>
      <c r="NGB24" s="52"/>
      <c r="NGC24" s="52"/>
      <c r="NGD24" s="52"/>
      <c r="NGE24" s="52"/>
      <c r="NGF24" s="52"/>
      <c r="NGG24" s="52"/>
      <c r="NGH24" s="52"/>
      <c r="NGI24" s="52"/>
      <c r="NGJ24" s="52"/>
      <c r="NGK24" s="52"/>
      <c r="NGL24" s="52"/>
      <c r="NGM24" s="52"/>
      <c r="NGN24" s="52"/>
      <c r="NGO24" s="52"/>
      <c r="NGP24" s="52"/>
      <c r="NGQ24" s="52"/>
      <c r="NGR24" s="52"/>
      <c r="NGS24" s="52"/>
      <c r="NGT24" s="52"/>
      <c r="NGU24" s="52"/>
      <c r="NGV24" s="52"/>
      <c r="NGW24" s="52"/>
      <c r="NGX24" s="52"/>
      <c r="NGY24" s="52"/>
      <c r="NGZ24" s="52"/>
      <c r="NHA24" s="52"/>
      <c r="NHB24" s="52"/>
      <c r="NHC24" s="52"/>
      <c r="NHD24" s="52"/>
      <c r="NHE24" s="52"/>
      <c r="NHF24" s="52"/>
      <c r="NHG24" s="52"/>
      <c r="NHH24" s="52"/>
      <c r="NHI24" s="52"/>
      <c r="NHJ24" s="52"/>
      <c r="NHK24" s="52"/>
      <c r="NHL24" s="52"/>
      <c r="NHM24" s="52"/>
      <c r="NHN24" s="52"/>
      <c r="NHO24" s="52"/>
      <c r="NHP24" s="52"/>
      <c r="NHQ24" s="52"/>
      <c r="NHR24" s="52"/>
      <c r="NHS24" s="52"/>
      <c r="NHT24" s="52"/>
      <c r="NHU24" s="52"/>
      <c r="NHV24" s="52"/>
      <c r="NHW24" s="52"/>
      <c r="NHX24" s="52"/>
      <c r="NHY24" s="52"/>
      <c r="NHZ24" s="52"/>
      <c r="NIA24" s="52"/>
      <c r="NIB24" s="52"/>
      <c r="NIC24" s="52"/>
      <c r="NID24" s="52"/>
      <c r="NIE24" s="52"/>
      <c r="NIF24" s="52"/>
      <c r="NIG24" s="52"/>
      <c r="NIH24" s="52"/>
      <c r="NII24" s="52"/>
      <c r="NIJ24" s="52"/>
      <c r="NIK24" s="52"/>
      <c r="NIL24" s="52"/>
      <c r="NIM24" s="52"/>
      <c r="NIN24" s="52"/>
      <c r="NIO24" s="52"/>
      <c r="NIP24" s="52"/>
      <c r="NIQ24" s="52"/>
      <c r="NIR24" s="52"/>
      <c r="NIS24" s="52"/>
      <c r="NIT24" s="52"/>
      <c r="NIU24" s="52"/>
      <c r="NIV24" s="52"/>
      <c r="NIW24" s="52"/>
      <c r="NIX24" s="52"/>
      <c r="NIY24" s="52"/>
      <c r="NIZ24" s="52"/>
      <c r="NJA24" s="52"/>
      <c r="NJB24" s="52"/>
      <c r="NJC24" s="52"/>
      <c r="NJD24" s="52"/>
      <c r="NJE24" s="52"/>
      <c r="NJF24" s="52"/>
      <c r="NJG24" s="52"/>
      <c r="NJH24" s="52"/>
      <c r="NJI24" s="52"/>
      <c r="NJJ24" s="52"/>
      <c r="NJK24" s="52"/>
      <c r="NJL24" s="52"/>
      <c r="NJM24" s="52"/>
      <c r="NJN24" s="52"/>
      <c r="NJO24" s="52"/>
      <c r="NJP24" s="52"/>
      <c r="NJQ24" s="52"/>
      <c r="NJR24" s="52"/>
      <c r="NJS24" s="52"/>
      <c r="NJT24" s="52"/>
      <c r="NJU24" s="52"/>
      <c r="NJV24" s="52"/>
      <c r="NJW24" s="52"/>
      <c r="NJX24" s="52"/>
      <c r="NJY24" s="52"/>
      <c r="NJZ24" s="52"/>
      <c r="NKA24" s="52"/>
      <c r="NKB24" s="52"/>
      <c r="NKC24" s="52"/>
      <c r="NKD24" s="52"/>
      <c r="NKE24" s="52"/>
      <c r="NKF24" s="52"/>
      <c r="NKG24" s="52"/>
      <c r="NKH24" s="52"/>
      <c r="NKI24" s="52"/>
      <c r="NKJ24" s="52"/>
      <c r="NKK24" s="52"/>
      <c r="NKL24" s="52"/>
      <c r="NKM24" s="52"/>
      <c r="NKN24" s="52"/>
      <c r="NKO24" s="52"/>
      <c r="NKP24" s="52"/>
      <c r="NKQ24" s="52"/>
      <c r="NKR24" s="52"/>
      <c r="NKS24" s="52"/>
      <c r="NKT24" s="52"/>
      <c r="NKU24" s="52"/>
      <c r="NKV24" s="52"/>
      <c r="NKW24" s="52"/>
      <c r="NKX24" s="52"/>
      <c r="NKY24" s="52"/>
      <c r="NKZ24" s="52"/>
      <c r="NLA24" s="52"/>
      <c r="NLB24" s="52"/>
      <c r="NLC24" s="52"/>
      <c r="NLD24" s="52"/>
      <c r="NLE24" s="52"/>
      <c r="NLF24" s="52"/>
      <c r="NLG24" s="52"/>
      <c r="NLH24" s="52"/>
      <c r="NLI24" s="52"/>
      <c r="NLJ24" s="52"/>
      <c r="NLK24" s="52"/>
      <c r="NLL24" s="52"/>
      <c r="NLM24" s="52"/>
      <c r="NLN24" s="52"/>
      <c r="NLO24" s="52"/>
      <c r="NLP24" s="52"/>
      <c r="NLQ24" s="52"/>
      <c r="NLR24" s="52"/>
      <c r="NLS24" s="52"/>
      <c r="NLT24" s="52"/>
      <c r="NLU24" s="52"/>
      <c r="NLV24" s="52"/>
      <c r="NLW24" s="52"/>
      <c r="NLX24" s="52"/>
      <c r="NLY24" s="52"/>
      <c r="NLZ24" s="52"/>
      <c r="NMA24" s="52"/>
      <c r="NMB24" s="52"/>
      <c r="NMC24" s="52"/>
      <c r="NMD24" s="52"/>
      <c r="NME24" s="52"/>
      <c r="NMF24" s="52"/>
      <c r="NMG24" s="52"/>
      <c r="NMH24" s="52"/>
      <c r="NMI24" s="52"/>
      <c r="NMJ24" s="52"/>
      <c r="NMK24" s="52"/>
      <c r="NML24" s="52"/>
      <c r="NMM24" s="52"/>
      <c r="NMN24" s="52"/>
      <c r="NMO24" s="52"/>
      <c r="NMP24" s="52"/>
      <c r="NMQ24" s="52"/>
      <c r="NMR24" s="52"/>
      <c r="NMS24" s="52"/>
      <c r="NMT24" s="52"/>
      <c r="NMU24" s="52"/>
      <c r="NMV24" s="52"/>
      <c r="NMW24" s="52"/>
      <c r="NMX24" s="52"/>
      <c r="NMY24" s="52"/>
      <c r="NMZ24" s="52"/>
      <c r="NNA24" s="52"/>
      <c r="NNB24" s="52"/>
      <c r="NNC24" s="52"/>
      <c r="NND24" s="52"/>
      <c r="NNE24" s="52"/>
      <c r="NNF24" s="52"/>
      <c r="NNG24" s="52"/>
      <c r="NNH24" s="52"/>
      <c r="NNI24" s="52"/>
      <c r="NNJ24" s="52"/>
      <c r="NNK24" s="52"/>
      <c r="NNL24" s="52"/>
      <c r="NNM24" s="52"/>
      <c r="NNN24" s="52"/>
      <c r="NNO24" s="52"/>
      <c r="NNP24" s="52"/>
      <c r="NNQ24" s="52"/>
      <c r="NNR24" s="52"/>
      <c r="NNS24" s="52"/>
      <c r="NNT24" s="52"/>
      <c r="NNU24" s="52"/>
      <c r="NNV24" s="52"/>
      <c r="NNW24" s="52"/>
      <c r="NNX24" s="52"/>
      <c r="NNY24" s="52"/>
      <c r="NNZ24" s="52"/>
      <c r="NOA24" s="52"/>
      <c r="NOB24" s="52"/>
      <c r="NOC24" s="52"/>
      <c r="NOD24" s="52"/>
      <c r="NOE24" s="52"/>
      <c r="NOF24" s="52"/>
      <c r="NOG24" s="52"/>
      <c r="NOH24" s="52"/>
      <c r="NOI24" s="52"/>
      <c r="NOJ24" s="52"/>
      <c r="NOK24" s="52"/>
      <c r="NOL24" s="52"/>
      <c r="NOM24" s="52"/>
      <c r="NON24" s="52"/>
      <c r="NOO24" s="52"/>
      <c r="NOP24" s="52"/>
      <c r="NOQ24" s="52"/>
      <c r="NOR24" s="52"/>
      <c r="NOS24" s="52"/>
      <c r="NOT24" s="52"/>
      <c r="NOU24" s="52"/>
      <c r="NOV24" s="52"/>
      <c r="NOW24" s="52"/>
      <c r="NOX24" s="52"/>
      <c r="NOY24" s="52"/>
      <c r="NOZ24" s="52"/>
      <c r="NPA24" s="52"/>
      <c r="NPB24" s="52"/>
      <c r="NPC24" s="52"/>
      <c r="NPD24" s="52"/>
      <c r="NPE24" s="52"/>
      <c r="NPF24" s="52"/>
      <c r="NPG24" s="52"/>
      <c r="NPH24" s="52"/>
      <c r="NPI24" s="52"/>
      <c r="NPJ24" s="52"/>
      <c r="NPK24" s="52"/>
      <c r="NPL24" s="52"/>
      <c r="NPM24" s="52"/>
      <c r="NPN24" s="52"/>
      <c r="NPO24" s="52"/>
      <c r="NPP24" s="52"/>
      <c r="NPQ24" s="52"/>
      <c r="NPR24" s="52"/>
      <c r="NPS24" s="52"/>
      <c r="NPT24" s="52"/>
      <c r="NPU24" s="52"/>
      <c r="NPV24" s="52"/>
      <c r="NPW24" s="52"/>
      <c r="NPX24" s="52"/>
      <c r="NPY24" s="52"/>
      <c r="NPZ24" s="52"/>
      <c r="NQA24" s="52"/>
      <c r="NQB24" s="52"/>
      <c r="NQC24" s="52"/>
      <c r="NQD24" s="52"/>
      <c r="NQE24" s="52"/>
      <c r="NQF24" s="52"/>
      <c r="NQG24" s="52"/>
      <c r="NQH24" s="52"/>
      <c r="NQI24" s="52"/>
      <c r="NQJ24" s="52"/>
      <c r="NQK24" s="52"/>
      <c r="NQL24" s="52"/>
      <c r="NQM24" s="52"/>
      <c r="NQN24" s="52"/>
      <c r="NQO24" s="52"/>
      <c r="NQP24" s="52"/>
      <c r="NQQ24" s="52"/>
      <c r="NQR24" s="52"/>
      <c r="NQS24" s="52"/>
      <c r="NQT24" s="52"/>
      <c r="NQU24" s="52"/>
      <c r="NQV24" s="52"/>
      <c r="NQW24" s="52"/>
      <c r="NQX24" s="52"/>
      <c r="NQY24" s="52"/>
      <c r="NQZ24" s="52"/>
      <c r="NRA24" s="52"/>
      <c r="NRB24" s="52"/>
      <c r="NRC24" s="52"/>
      <c r="NRD24" s="52"/>
      <c r="NRE24" s="52"/>
      <c r="NRF24" s="52"/>
      <c r="NRG24" s="52"/>
      <c r="NRH24" s="52"/>
      <c r="NRI24" s="52"/>
      <c r="NRJ24" s="52"/>
      <c r="NRK24" s="52"/>
      <c r="NRL24" s="52"/>
      <c r="NRM24" s="52"/>
      <c r="NRN24" s="52"/>
      <c r="NRO24" s="52"/>
      <c r="NRP24" s="52"/>
      <c r="NRQ24" s="52"/>
      <c r="NRR24" s="52"/>
      <c r="NRS24" s="52"/>
      <c r="NRT24" s="52"/>
      <c r="NRU24" s="52"/>
      <c r="NRV24" s="52"/>
      <c r="NRW24" s="52"/>
      <c r="NRX24" s="52"/>
      <c r="NRY24" s="52"/>
      <c r="NRZ24" s="52"/>
      <c r="NSA24" s="52"/>
      <c r="NSB24" s="52"/>
      <c r="NSC24" s="52"/>
      <c r="NSD24" s="52"/>
      <c r="NSE24" s="52"/>
      <c r="NSF24" s="52"/>
      <c r="NSG24" s="52"/>
      <c r="NSH24" s="52"/>
      <c r="NSI24" s="52"/>
      <c r="NSJ24" s="52"/>
      <c r="NSK24" s="52"/>
      <c r="NSL24" s="52"/>
      <c r="NSM24" s="52"/>
      <c r="NSN24" s="52"/>
      <c r="NSO24" s="52"/>
      <c r="NSP24" s="52"/>
      <c r="NSQ24" s="52"/>
      <c r="NSR24" s="52"/>
      <c r="NSS24" s="52"/>
      <c r="NST24" s="52"/>
      <c r="NSU24" s="52"/>
      <c r="NSV24" s="52"/>
      <c r="NSW24" s="52"/>
      <c r="NSX24" s="52"/>
      <c r="NSY24" s="52"/>
      <c r="NSZ24" s="52"/>
      <c r="NTA24" s="52"/>
      <c r="NTB24" s="52"/>
      <c r="NTC24" s="52"/>
      <c r="NTD24" s="52"/>
      <c r="NTE24" s="52"/>
      <c r="NTF24" s="52"/>
      <c r="NTG24" s="52"/>
      <c r="NTH24" s="52"/>
      <c r="NTI24" s="52"/>
      <c r="NTJ24" s="52"/>
      <c r="NTK24" s="52"/>
      <c r="NTL24" s="52"/>
      <c r="NTM24" s="52"/>
      <c r="NTN24" s="52"/>
      <c r="NTO24" s="52"/>
      <c r="NTP24" s="52"/>
      <c r="NTQ24" s="52"/>
      <c r="NTR24" s="52"/>
      <c r="NTS24" s="52"/>
      <c r="NTT24" s="52"/>
      <c r="NTU24" s="52"/>
      <c r="NTV24" s="52"/>
      <c r="NTW24" s="52"/>
      <c r="NTX24" s="52"/>
      <c r="NTY24" s="52"/>
      <c r="NTZ24" s="52"/>
      <c r="NUA24" s="52"/>
      <c r="NUB24" s="52"/>
      <c r="NUC24" s="52"/>
      <c r="NUD24" s="52"/>
      <c r="NUE24" s="52"/>
      <c r="NUF24" s="52"/>
      <c r="NUG24" s="52"/>
      <c r="NUH24" s="52"/>
      <c r="NUI24" s="52"/>
      <c r="NUJ24" s="52"/>
      <c r="NUK24" s="52"/>
      <c r="NUL24" s="52"/>
      <c r="NUM24" s="52"/>
      <c r="NUN24" s="52"/>
      <c r="NUO24" s="52"/>
      <c r="NUP24" s="52"/>
      <c r="NUQ24" s="52"/>
      <c r="NUR24" s="52"/>
      <c r="NUS24" s="52"/>
      <c r="NUT24" s="52"/>
      <c r="NUU24" s="52"/>
      <c r="NUV24" s="52"/>
      <c r="NUW24" s="52"/>
      <c r="NUX24" s="52"/>
      <c r="NUY24" s="52"/>
      <c r="NUZ24" s="52"/>
      <c r="NVA24" s="52"/>
      <c r="NVB24" s="52"/>
      <c r="NVC24" s="52"/>
      <c r="NVD24" s="52"/>
      <c r="NVE24" s="52"/>
      <c r="NVF24" s="52"/>
      <c r="NVG24" s="52"/>
      <c r="NVH24" s="52"/>
      <c r="NVI24" s="52"/>
      <c r="NVJ24" s="52"/>
      <c r="NVK24" s="52"/>
      <c r="NVL24" s="52"/>
      <c r="NVM24" s="52"/>
      <c r="NVN24" s="52"/>
      <c r="NVO24" s="52"/>
      <c r="NVP24" s="52"/>
      <c r="NVQ24" s="52"/>
      <c r="NVR24" s="52"/>
      <c r="NVS24" s="52"/>
      <c r="NVT24" s="52"/>
      <c r="NVU24" s="52"/>
      <c r="NVV24" s="52"/>
      <c r="NVW24" s="52"/>
      <c r="NVX24" s="52"/>
      <c r="NVY24" s="52"/>
      <c r="NVZ24" s="52"/>
      <c r="NWA24" s="52"/>
      <c r="NWB24" s="52"/>
      <c r="NWC24" s="52"/>
      <c r="NWD24" s="52"/>
      <c r="NWE24" s="52"/>
      <c r="NWF24" s="52"/>
      <c r="NWG24" s="52"/>
      <c r="NWH24" s="52"/>
      <c r="NWI24" s="52"/>
      <c r="NWJ24" s="52"/>
      <c r="NWK24" s="52"/>
      <c r="NWL24" s="52"/>
      <c r="NWM24" s="52"/>
      <c r="NWN24" s="52"/>
      <c r="NWO24" s="52"/>
      <c r="NWP24" s="52"/>
      <c r="NWQ24" s="52"/>
      <c r="NWR24" s="52"/>
      <c r="NWS24" s="52"/>
      <c r="NWT24" s="52"/>
      <c r="NWU24" s="52"/>
      <c r="NWV24" s="52"/>
      <c r="NWW24" s="52"/>
      <c r="NWX24" s="52"/>
      <c r="NWY24" s="52"/>
      <c r="NWZ24" s="52"/>
      <c r="NXA24" s="52"/>
      <c r="NXB24" s="52"/>
      <c r="NXC24" s="52"/>
      <c r="NXD24" s="52"/>
      <c r="NXE24" s="52"/>
      <c r="NXF24" s="52"/>
      <c r="NXG24" s="52"/>
      <c r="NXH24" s="52"/>
      <c r="NXI24" s="52"/>
      <c r="NXJ24" s="52"/>
      <c r="NXK24" s="52"/>
      <c r="NXL24" s="52"/>
      <c r="NXM24" s="52"/>
      <c r="NXN24" s="52"/>
      <c r="NXO24" s="52"/>
      <c r="NXP24" s="52"/>
      <c r="NXQ24" s="52"/>
      <c r="NXR24" s="52"/>
      <c r="NXS24" s="52"/>
      <c r="NXT24" s="52"/>
      <c r="NXU24" s="52"/>
      <c r="NXV24" s="52"/>
      <c r="NXW24" s="52"/>
      <c r="NXX24" s="52"/>
      <c r="NXY24" s="52"/>
      <c r="NXZ24" s="52"/>
      <c r="NYA24" s="52"/>
      <c r="NYB24" s="52"/>
      <c r="NYC24" s="52"/>
      <c r="NYD24" s="52"/>
      <c r="NYE24" s="52"/>
      <c r="NYF24" s="52"/>
      <c r="NYG24" s="52"/>
      <c r="NYH24" s="52"/>
      <c r="NYI24" s="52"/>
      <c r="NYJ24" s="52"/>
      <c r="NYK24" s="52"/>
      <c r="NYL24" s="52"/>
      <c r="NYM24" s="52"/>
      <c r="NYN24" s="52"/>
      <c r="NYO24" s="52"/>
      <c r="NYP24" s="52"/>
      <c r="NYQ24" s="52"/>
      <c r="NYR24" s="52"/>
      <c r="NYS24" s="52"/>
      <c r="NYT24" s="52"/>
      <c r="NYU24" s="52"/>
      <c r="NYV24" s="52"/>
      <c r="NYW24" s="52"/>
      <c r="NYX24" s="52"/>
      <c r="NYY24" s="52"/>
      <c r="NYZ24" s="52"/>
      <c r="NZA24" s="52"/>
      <c r="NZB24" s="52"/>
      <c r="NZC24" s="52"/>
      <c r="NZD24" s="52"/>
      <c r="NZE24" s="52"/>
      <c r="NZF24" s="52"/>
      <c r="NZG24" s="52"/>
      <c r="NZH24" s="52"/>
      <c r="NZI24" s="52"/>
      <c r="NZJ24" s="52"/>
      <c r="NZK24" s="52"/>
      <c r="NZL24" s="52"/>
      <c r="NZM24" s="52"/>
      <c r="NZN24" s="52"/>
      <c r="NZO24" s="52"/>
      <c r="NZP24" s="52"/>
      <c r="NZQ24" s="52"/>
      <c r="NZR24" s="52"/>
      <c r="NZS24" s="52"/>
      <c r="NZT24" s="52"/>
      <c r="NZU24" s="52"/>
      <c r="NZV24" s="52"/>
      <c r="NZW24" s="52"/>
      <c r="NZX24" s="52"/>
      <c r="NZY24" s="52"/>
      <c r="NZZ24" s="52"/>
      <c r="OAA24" s="52"/>
      <c r="OAB24" s="52"/>
      <c r="OAC24" s="52"/>
      <c r="OAD24" s="52"/>
      <c r="OAE24" s="52"/>
      <c r="OAF24" s="52"/>
      <c r="OAG24" s="52"/>
      <c r="OAH24" s="52"/>
      <c r="OAI24" s="52"/>
      <c r="OAJ24" s="52"/>
      <c r="OAK24" s="52"/>
      <c r="OAL24" s="52"/>
      <c r="OAM24" s="52"/>
      <c r="OAN24" s="52"/>
      <c r="OAO24" s="52"/>
      <c r="OAP24" s="52"/>
      <c r="OAQ24" s="52"/>
      <c r="OAR24" s="52"/>
      <c r="OAS24" s="52"/>
      <c r="OAT24" s="52"/>
      <c r="OAU24" s="52"/>
      <c r="OAV24" s="52"/>
      <c r="OAW24" s="52"/>
      <c r="OAX24" s="52"/>
      <c r="OAY24" s="52"/>
      <c r="OAZ24" s="52"/>
      <c r="OBA24" s="52"/>
      <c r="OBB24" s="52"/>
      <c r="OBC24" s="52"/>
      <c r="OBD24" s="52"/>
      <c r="OBE24" s="52"/>
      <c r="OBF24" s="52"/>
      <c r="OBG24" s="52"/>
      <c r="OBH24" s="52"/>
      <c r="OBI24" s="52"/>
      <c r="OBJ24" s="52"/>
      <c r="OBK24" s="52"/>
      <c r="OBL24" s="52"/>
      <c r="OBM24" s="52"/>
      <c r="OBN24" s="52"/>
      <c r="OBO24" s="52"/>
      <c r="OBP24" s="52"/>
      <c r="OBQ24" s="52"/>
      <c r="OBR24" s="52"/>
      <c r="OBS24" s="52"/>
      <c r="OBT24" s="52"/>
      <c r="OBU24" s="52"/>
      <c r="OBV24" s="52"/>
      <c r="OBW24" s="52"/>
      <c r="OBX24" s="52"/>
      <c r="OBY24" s="52"/>
      <c r="OBZ24" s="52"/>
      <c r="OCA24" s="52"/>
      <c r="OCB24" s="52"/>
      <c r="OCC24" s="52"/>
      <c r="OCD24" s="52"/>
      <c r="OCE24" s="52"/>
      <c r="OCF24" s="52"/>
      <c r="OCG24" s="52"/>
      <c r="OCH24" s="52"/>
      <c r="OCI24" s="52"/>
      <c r="OCJ24" s="52"/>
      <c r="OCK24" s="52"/>
      <c r="OCL24" s="52"/>
      <c r="OCM24" s="52"/>
      <c r="OCN24" s="52"/>
      <c r="OCO24" s="52"/>
      <c r="OCP24" s="52"/>
      <c r="OCQ24" s="52"/>
      <c r="OCR24" s="52"/>
      <c r="OCS24" s="52"/>
      <c r="OCT24" s="52"/>
      <c r="OCU24" s="52"/>
      <c r="OCV24" s="52"/>
      <c r="OCW24" s="52"/>
      <c r="OCX24" s="52"/>
      <c r="OCY24" s="52"/>
      <c r="OCZ24" s="52"/>
      <c r="ODA24" s="52"/>
      <c r="ODB24" s="52"/>
      <c r="ODC24" s="52"/>
      <c r="ODD24" s="52"/>
      <c r="ODE24" s="52"/>
      <c r="ODF24" s="52"/>
      <c r="ODG24" s="52"/>
      <c r="ODH24" s="52"/>
      <c r="ODI24" s="52"/>
      <c r="ODJ24" s="52"/>
      <c r="ODK24" s="52"/>
      <c r="ODL24" s="52"/>
      <c r="ODM24" s="52"/>
      <c r="ODN24" s="52"/>
      <c r="ODO24" s="52"/>
      <c r="ODP24" s="52"/>
      <c r="ODQ24" s="52"/>
      <c r="ODR24" s="52"/>
      <c r="ODS24" s="52"/>
      <c r="ODT24" s="52"/>
      <c r="ODU24" s="52"/>
      <c r="ODV24" s="52"/>
      <c r="ODW24" s="52"/>
      <c r="ODX24" s="52"/>
      <c r="ODY24" s="52"/>
      <c r="ODZ24" s="52"/>
      <c r="OEA24" s="52"/>
      <c r="OEB24" s="52"/>
      <c r="OEC24" s="52"/>
      <c r="OED24" s="52"/>
      <c r="OEE24" s="52"/>
      <c r="OEF24" s="52"/>
      <c r="OEG24" s="52"/>
      <c r="OEH24" s="52"/>
      <c r="OEI24" s="52"/>
      <c r="OEJ24" s="52"/>
      <c r="OEK24" s="52"/>
      <c r="OEL24" s="52"/>
      <c r="OEM24" s="52"/>
      <c r="OEN24" s="52"/>
      <c r="OEO24" s="52"/>
      <c r="OEP24" s="52"/>
      <c r="OEQ24" s="52"/>
      <c r="OER24" s="52"/>
      <c r="OES24" s="52"/>
      <c r="OET24" s="52"/>
      <c r="OEU24" s="52"/>
      <c r="OEV24" s="52"/>
      <c r="OEW24" s="52"/>
      <c r="OEX24" s="52"/>
      <c r="OEY24" s="52"/>
      <c r="OEZ24" s="52"/>
      <c r="OFA24" s="52"/>
      <c r="OFB24" s="52"/>
      <c r="OFC24" s="52"/>
      <c r="OFD24" s="52"/>
      <c r="OFE24" s="52"/>
      <c r="OFF24" s="52"/>
      <c r="OFG24" s="52"/>
      <c r="OFH24" s="52"/>
      <c r="OFI24" s="52"/>
      <c r="OFJ24" s="52"/>
      <c r="OFK24" s="52"/>
      <c r="OFL24" s="52"/>
      <c r="OFM24" s="52"/>
      <c r="OFN24" s="52"/>
      <c r="OFO24" s="52"/>
      <c r="OFP24" s="52"/>
      <c r="OFQ24" s="52"/>
      <c r="OFR24" s="52"/>
      <c r="OFS24" s="52"/>
      <c r="OFT24" s="52"/>
      <c r="OFU24" s="52"/>
      <c r="OFV24" s="52"/>
      <c r="OFW24" s="52"/>
      <c r="OFX24" s="52"/>
      <c r="OFY24" s="52"/>
      <c r="OFZ24" s="52"/>
      <c r="OGA24" s="52"/>
      <c r="OGB24" s="52"/>
      <c r="OGC24" s="52"/>
      <c r="OGD24" s="52"/>
      <c r="OGE24" s="52"/>
      <c r="OGF24" s="52"/>
      <c r="OGG24" s="52"/>
      <c r="OGH24" s="52"/>
      <c r="OGI24" s="52"/>
      <c r="OGJ24" s="52"/>
      <c r="OGK24" s="52"/>
      <c r="OGL24" s="52"/>
      <c r="OGM24" s="52"/>
      <c r="OGN24" s="52"/>
      <c r="OGO24" s="52"/>
      <c r="OGP24" s="52"/>
      <c r="OGQ24" s="52"/>
      <c r="OGR24" s="52"/>
      <c r="OGS24" s="52"/>
      <c r="OGT24" s="52"/>
      <c r="OGU24" s="52"/>
      <c r="OGV24" s="52"/>
      <c r="OGW24" s="52"/>
      <c r="OGX24" s="52"/>
      <c r="OGY24" s="52"/>
      <c r="OGZ24" s="52"/>
      <c r="OHA24" s="52"/>
      <c r="OHB24" s="52"/>
      <c r="OHC24" s="52"/>
      <c r="OHD24" s="52"/>
      <c r="OHE24" s="52"/>
      <c r="OHF24" s="52"/>
      <c r="OHG24" s="52"/>
      <c r="OHH24" s="52"/>
      <c r="OHI24" s="52"/>
      <c r="OHJ24" s="52"/>
      <c r="OHK24" s="52"/>
      <c r="OHL24" s="52"/>
      <c r="OHM24" s="52"/>
      <c r="OHN24" s="52"/>
      <c r="OHO24" s="52"/>
      <c r="OHP24" s="52"/>
      <c r="OHQ24" s="52"/>
      <c r="OHR24" s="52"/>
      <c r="OHS24" s="52"/>
      <c r="OHT24" s="52"/>
      <c r="OHU24" s="52"/>
      <c r="OHV24" s="52"/>
      <c r="OHW24" s="52"/>
      <c r="OHX24" s="52"/>
      <c r="OHY24" s="52"/>
      <c r="OHZ24" s="52"/>
      <c r="OIA24" s="52"/>
      <c r="OIB24" s="52"/>
      <c r="OIC24" s="52"/>
      <c r="OID24" s="52"/>
      <c r="OIE24" s="52"/>
      <c r="OIF24" s="52"/>
      <c r="OIG24" s="52"/>
      <c r="OIH24" s="52"/>
      <c r="OII24" s="52"/>
      <c r="OIJ24" s="52"/>
      <c r="OIK24" s="52"/>
      <c r="OIL24" s="52"/>
      <c r="OIM24" s="52"/>
      <c r="OIN24" s="52"/>
      <c r="OIO24" s="52"/>
      <c r="OIP24" s="52"/>
      <c r="OIQ24" s="52"/>
      <c r="OIR24" s="52"/>
      <c r="OIS24" s="52"/>
      <c r="OIT24" s="52"/>
      <c r="OIU24" s="52"/>
      <c r="OIV24" s="52"/>
      <c r="OIW24" s="52"/>
      <c r="OIX24" s="52"/>
      <c r="OIY24" s="52"/>
      <c r="OIZ24" s="52"/>
      <c r="OJA24" s="52"/>
      <c r="OJB24" s="52"/>
      <c r="OJC24" s="52"/>
      <c r="OJD24" s="52"/>
      <c r="OJE24" s="52"/>
      <c r="OJF24" s="52"/>
      <c r="OJG24" s="52"/>
      <c r="OJH24" s="52"/>
      <c r="OJI24" s="52"/>
      <c r="OJJ24" s="52"/>
      <c r="OJK24" s="52"/>
      <c r="OJL24" s="52"/>
      <c r="OJM24" s="52"/>
      <c r="OJN24" s="52"/>
      <c r="OJO24" s="52"/>
      <c r="OJP24" s="52"/>
      <c r="OJQ24" s="52"/>
      <c r="OJR24" s="52"/>
      <c r="OJS24" s="52"/>
      <c r="OJT24" s="52"/>
      <c r="OJU24" s="52"/>
      <c r="OJV24" s="52"/>
      <c r="OJW24" s="52"/>
      <c r="OJX24" s="52"/>
      <c r="OJY24" s="52"/>
      <c r="OJZ24" s="52"/>
      <c r="OKA24" s="52"/>
      <c r="OKB24" s="52"/>
      <c r="OKC24" s="52"/>
      <c r="OKD24" s="52"/>
      <c r="OKE24" s="52"/>
      <c r="OKF24" s="52"/>
      <c r="OKG24" s="52"/>
      <c r="OKH24" s="52"/>
      <c r="OKI24" s="52"/>
      <c r="OKJ24" s="52"/>
      <c r="OKK24" s="52"/>
      <c r="OKL24" s="52"/>
      <c r="OKM24" s="52"/>
      <c r="OKN24" s="52"/>
      <c r="OKO24" s="52"/>
      <c r="OKP24" s="52"/>
      <c r="OKQ24" s="52"/>
      <c r="OKR24" s="52"/>
      <c r="OKS24" s="52"/>
      <c r="OKT24" s="52"/>
      <c r="OKU24" s="52"/>
      <c r="OKV24" s="52"/>
      <c r="OKW24" s="52"/>
      <c r="OKX24" s="52"/>
      <c r="OKY24" s="52"/>
      <c r="OKZ24" s="52"/>
      <c r="OLA24" s="52"/>
      <c r="OLB24" s="52"/>
      <c r="OLC24" s="52"/>
      <c r="OLD24" s="52"/>
      <c r="OLE24" s="52"/>
      <c r="OLF24" s="52"/>
      <c r="OLG24" s="52"/>
      <c r="OLH24" s="52"/>
      <c r="OLI24" s="52"/>
      <c r="OLJ24" s="52"/>
      <c r="OLK24" s="52"/>
      <c r="OLL24" s="52"/>
      <c r="OLM24" s="52"/>
      <c r="OLN24" s="52"/>
      <c r="OLO24" s="52"/>
      <c r="OLP24" s="52"/>
      <c r="OLQ24" s="52"/>
      <c r="OLR24" s="52"/>
      <c r="OLS24" s="52"/>
      <c r="OLT24" s="52"/>
      <c r="OLU24" s="52"/>
      <c r="OLV24" s="52"/>
      <c r="OLW24" s="52"/>
      <c r="OLX24" s="52"/>
      <c r="OLY24" s="52"/>
      <c r="OLZ24" s="52"/>
      <c r="OMA24" s="52"/>
      <c r="OMB24" s="52"/>
      <c r="OMC24" s="52"/>
      <c r="OMD24" s="52"/>
      <c r="OME24" s="52"/>
      <c r="OMF24" s="52"/>
      <c r="OMG24" s="52"/>
      <c r="OMH24" s="52"/>
      <c r="OMI24" s="52"/>
      <c r="OMJ24" s="52"/>
      <c r="OMK24" s="52"/>
      <c r="OML24" s="52"/>
      <c r="OMM24" s="52"/>
      <c r="OMN24" s="52"/>
      <c r="OMO24" s="52"/>
      <c r="OMP24" s="52"/>
      <c r="OMQ24" s="52"/>
      <c r="OMR24" s="52"/>
      <c r="OMS24" s="52"/>
      <c r="OMT24" s="52"/>
      <c r="OMU24" s="52"/>
      <c r="OMV24" s="52"/>
      <c r="OMW24" s="52"/>
      <c r="OMX24" s="52"/>
      <c r="OMY24" s="52"/>
      <c r="OMZ24" s="52"/>
      <c r="ONA24" s="52"/>
      <c r="ONB24" s="52"/>
      <c r="ONC24" s="52"/>
      <c r="OND24" s="52"/>
      <c r="ONE24" s="52"/>
      <c r="ONF24" s="52"/>
      <c r="ONG24" s="52"/>
      <c r="ONH24" s="52"/>
      <c r="ONI24" s="52"/>
      <c r="ONJ24" s="52"/>
      <c r="ONK24" s="52"/>
      <c r="ONL24" s="52"/>
      <c r="ONM24" s="52"/>
      <c r="ONN24" s="52"/>
      <c r="ONO24" s="52"/>
      <c r="ONP24" s="52"/>
      <c r="ONQ24" s="52"/>
      <c r="ONR24" s="52"/>
      <c r="ONS24" s="52"/>
      <c r="ONT24" s="52"/>
      <c r="ONU24" s="52"/>
      <c r="ONV24" s="52"/>
      <c r="ONW24" s="52"/>
      <c r="ONX24" s="52"/>
      <c r="ONY24" s="52"/>
      <c r="ONZ24" s="52"/>
      <c r="OOA24" s="52"/>
      <c r="OOB24" s="52"/>
      <c r="OOC24" s="52"/>
      <c r="OOD24" s="52"/>
      <c r="OOE24" s="52"/>
      <c r="OOF24" s="52"/>
      <c r="OOG24" s="52"/>
      <c r="OOH24" s="52"/>
      <c r="OOI24" s="52"/>
      <c r="OOJ24" s="52"/>
      <c r="OOK24" s="52"/>
      <c r="OOL24" s="52"/>
      <c r="OOM24" s="52"/>
      <c r="OON24" s="52"/>
      <c r="OOO24" s="52"/>
      <c r="OOP24" s="52"/>
      <c r="OOQ24" s="52"/>
      <c r="OOR24" s="52"/>
      <c r="OOS24" s="52"/>
      <c r="OOT24" s="52"/>
      <c r="OOU24" s="52"/>
      <c r="OOV24" s="52"/>
      <c r="OOW24" s="52"/>
      <c r="OOX24" s="52"/>
      <c r="OOY24" s="52"/>
      <c r="OOZ24" s="52"/>
      <c r="OPA24" s="52"/>
      <c r="OPB24" s="52"/>
      <c r="OPC24" s="52"/>
      <c r="OPD24" s="52"/>
      <c r="OPE24" s="52"/>
      <c r="OPF24" s="52"/>
      <c r="OPG24" s="52"/>
      <c r="OPH24" s="52"/>
      <c r="OPI24" s="52"/>
      <c r="OPJ24" s="52"/>
      <c r="OPK24" s="52"/>
      <c r="OPL24" s="52"/>
      <c r="OPM24" s="52"/>
      <c r="OPN24" s="52"/>
      <c r="OPO24" s="52"/>
      <c r="OPP24" s="52"/>
      <c r="OPQ24" s="52"/>
      <c r="OPR24" s="52"/>
      <c r="OPS24" s="52"/>
      <c r="OPT24" s="52"/>
      <c r="OPU24" s="52"/>
      <c r="OPV24" s="52"/>
      <c r="OPW24" s="52"/>
      <c r="OPX24" s="52"/>
      <c r="OPY24" s="52"/>
      <c r="OPZ24" s="52"/>
      <c r="OQA24" s="52"/>
      <c r="OQB24" s="52"/>
      <c r="OQC24" s="52"/>
      <c r="OQD24" s="52"/>
      <c r="OQE24" s="52"/>
      <c r="OQF24" s="52"/>
      <c r="OQG24" s="52"/>
      <c r="OQH24" s="52"/>
      <c r="OQI24" s="52"/>
      <c r="OQJ24" s="52"/>
      <c r="OQK24" s="52"/>
      <c r="OQL24" s="52"/>
      <c r="OQM24" s="52"/>
      <c r="OQN24" s="52"/>
      <c r="OQO24" s="52"/>
      <c r="OQP24" s="52"/>
      <c r="OQQ24" s="52"/>
      <c r="OQR24" s="52"/>
      <c r="OQS24" s="52"/>
      <c r="OQT24" s="52"/>
      <c r="OQU24" s="52"/>
      <c r="OQV24" s="52"/>
      <c r="OQW24" s="52"/>
      <c r="OQX24" s="52"/>
      <c r="OQY24" s="52"/>
      <c r="OQZ24" s="52"/>
      <c r="ORA24" s="52"/>
      <c r="ORB24" s="52"/>
      <c r="ORC24" s="52"/>
      <c r="ORD24" s="52"/>
      <c r="ORE24" s="52"/>
      <c r="ORF24" s="52"/>
      <c r="ORG24" s="52"/>
      <c r="ORH24" s="52"/>
      <c r="ORI24" s="52"/>
      <c r="ORJ24" s="52"/>
      <c r="ORK24" s="52"/>
      <c r="ORL24" s="52"/>
      <c r="ORM24" s="52"/>
      <c r="ORN24" s="52"/>
      <c r="ORO24" s="52"/>
      <c r="ORP24" s="52"/>
      <c r="ORQ24" s="52"/>
      <c r="ORR24" s="52"/>
      <c r="ORS24" s="52"/>
      <c r="ORT24" s="52"/>
      <c r="ORU24" s="52"/>
      <c r="ORV24" s="52"/>
      <c r="ORW24" s="52"/>
      <c r="ORX24" s="52"/>
      <c r="ORY24" s="52"/>
      <c r="ORZ24" s="52"/>
      <c r="OSA24" s="52"/>
      <c r="OSB24" s="52"/>
      <c r="OSC24" s="52"/>
      <c r="OSD24" s="52"/>
      <c r="OSE24" s="52"/>
      <c r="OSF24" s="52"/>
      <c r="OSG24" s="52"/>
      <c r="OSH24" s="52"/>
      <c r="OSI24" s="52"/>
      <c r="OSJ24" s="52"/>
      <c r="OSK24" s="52"/>
      <c r="OSL24" s="52"/>
      <c r="OSM24" s="52"/>
      <c r="OSN24" s="52"/>
      <c r="OSO24" s="52"/>
      <c r="OSP24" s="52"/>
      <c r="OSQ24" s="52"/>
      <c r="OSR24" s="52"/>
      <c r="OSS24" s="52"/>
      <c r="OST24" s="52"/>
      <c r="OSU24" s="52"/>
      <c r="OSV24" s="52"/>
      <c r="OSW24" s="52"/>
      <c r="OSX24" s="52"/>
      <c r="OSY24" s="52"/>
      <c r="OSZ24" s="52"/>
      <c r="OTA24" s="52"/>
      <c r="OTB24" s="52"/>
      <c r="OTC24" s="52"/>
      <c r="OTD24" s="52"/>
      <c r="OTE24" s="52"/>
      <c r="OTF24" s="52"/>
      <c r="OTG24" s="52"/>
      <c r="OTH24" s="52"/>
      <c r="OTI24" s="52"/>
      <c r="OTJ24" s="52"/>
      <c r="OTK24" s="52"/>
      <c r="OTL24" s="52"/>
      <c r="OTM24" s="52"/>
      <c r="OTN24" s="52"/>
      <c r="OTO24" s="52"/>
      <c r="OTP24" s="52"/>
      <c r="OTQ24" s="52"/>
      <c r="OTR24" s="52"/>
      <c r="OTS24" s="52"/>
      <c r="OTT24" s="52"/>
      <c r="OTU24" s="52"/>
      <c r="OTV24" s="52"/>
      <c r="OTW24" s="52"/>
      <c r="OTX24" s="52"/>
      <c r="OTY24" s="52"/>
      <c r="OTZ24" s="52"/>
      <c r="OUA24" s="52"/>
      <c r="OUB24" s="52"/>
      <c r="OUC24" s="52"/>
      <c r="OUD24" s="52"/>
      <c r="OUE24" s="52"/>
      <c r="OUF24" s="52"/>
      <c r="OUG24" s="52"/>
      <c r="OUH24" s="52"/>
      <c r="OUI24" s="52"/>
      <c r="OUJ24" s="52"/>
      <c r="OUK24" s="52"/>
      <c r="OUL24" s="52"/>
      <c r="OUM24" s="52"/>
      <c r="OUN24" s="52"/>
      <c r="OUO24" s="52"/>
      <c r="OUP24" s="52"/>
      <c r="OUQ24" s="52"/>
      <c r="OUR24" s="52"/>
      <c r="OUS24" s="52"/>
      <c r="OUT24" s="52"/>
      <c r="OUU24" s="52"/>
      <c r="OUV24" s="52"/>
      <c r="OUW24" s="52"/>
      <c r="OUX24" s="52"/>
      <c r="OUY24" s="52"/>
      <c r="OUZ24" s="52"/>
      <c r="OVA24" s="52"/>
      <c r="OVB24" s="52"/>
      <c r="OVC24" s="52"/>
      <c r="OVD24" s="52"/>
      <c r="OVE24" s="52"/>
      <c r="OVF24" s="52"/>
      <c r="OVG24" s="52"/>
      <c r="OVH24" s="52"/>
      <c r="OVI24" s="52"/>
      <c r="OVJ24" s="52"/>
      <c r="OVK24" s="52"/>
      <c r="OVL24" s="52"/>
      <c r="OVM24" s="52"/>
      <c r="OVN24" s="52"/>
      <c r="OVO24" s="52"/>
      <c r="OVP24" s="52"/>
      <c r="OVQ24" s="52"/>
      <c r="OVR24" s="52"/>
      <c r="OVS24" s="52"/>
      <c r="OVT24" s="52"/>
      <c r="OVU24" s="52"/>
      <c r="OVV24" s="52"/>
      <c r="OVW24" s="52"/>
      <c r="OVX24" s="52"/>
      <c r="OVY24" s="52"/>
      <c r="OVZ24" s="52"/>
      <c r="OWA24" s="52"/>
      <c r="OWB24" s="52"/>
      <c r="OWC24" s="52"/>
      <c r="OWD24" s="52"/>
      <c r="OWE24" s="52"/>
      <c r="OWF24" s="52"/>
      <c r="OWG24" s="52"/>
      <c r="OWH24" s="52"/>
      <c r="OWI24" s="52"/>
      <c r="OWJ24" s="52"/>
      <c r="OWK24" s="52"/>
      <c r="OWL24" s="52"/>
      <c r="OWM24" s="52"/>
      <c r="OWN24" s="52"/>
      <c r="OWO24" s="52"/>
      <c r="OWP24" s="52"/>
      <c r="OWQ24" s="52"/>
      <c r="OWR24" s="52"/>
      <c r="OWS24" s="52"/>
      <c r="OWT24" s="52"/>
      <c r="OWU24" s="52"/>
      <c r="OWV24" s="52"/>
      <c r="OWW24" s="52"/>
      <c r="OWX24" s="52"/>
      <c r="OWY24" s="52"/>
      <c r="OWZ24" s="52"/>
      <c r="OXA24" s="52"/>
      <c r="OXB24" s="52"/>
      <c r="OXC24" s="52"/>
      <c r="OXD24" s="52"/>
      <c r="OXE24" s="52"/>
      <c r="OXF24" s="52"/>
      <c r="OXG24" s="52"/>
      <c r="OXH24" s="52"/>
      <c r="OXI24" s="52"/>
      <c r="OXJ24" s="52"/>
      <c r="OXK24" s="52"/>
      <c r="OXL24" s="52"/>
      <c r="OXM24" s="52"/>
      <c r="OXN24" s="52"/>
      <c r="OXO24" s="52"/>
      <c r="OXP24" s="52"/>
      <c r="OXQ24" s="52"/>
      <c r="OXR24" s="52"/>
      <c r="OXS24" s="52"/>
      <c r="OXT24" s="52"/>
      <c r="OXU24" s="52"/>
      <c r="OXV24" s="52"/>
      <c r="OXW24" s="52"/>
      <c r="OXX24" s="52"/>
      <c r="OXY24" s="52"/>
      <c r="OXZ24" s="52"/>
      <c r="OYA24" s="52"/>
      <c r="OYB24" s="52"/>
      <c r="OYC24" s="52"/>
      <c r="OYD24" s="52"/>
      <c r="OYE24" s="52"/>
      <c r="OYF24" s="52"/>
      <c r="OYG24" s="52"/>
      <c r="OYH24" s="52"/>
      <c r="OYI24" s="52"/>
      <c r="OYJ24" s="52"/>
      <c r="OYK24" s="52"/>
      <c r="OYL24" s="52"/>
      <c r="OYM24" s="52"/>
      <c r="OYN24" s="52"/>
      <c r="OYO24" s="52"/>
      <c r="OYP24" s="52"/>
      <c r="OYQ24" s="52"/>
      <c r="OYR24" s="52"/>
      <c r="OYS24" s="52"/>
      <c r="OYT24" s="52"/>
      <c r="OYU24" s="52"/>
      <c r="OYV24" s="52"/>
      <c r="OYW24" s="52"/>
      <c r="OYX24" s="52"/>
      <c r="OYY24" s="52"/>
      <c r="OYZ24" s="52"/>
      <c r="OZA24" s="52"/>
      <c r="OZB24" s="52"/>
      <c r="OZC24" s="52"/>
      <c r="OZD24" s="52"/>
      <c r="OZE24" s="52"/>
      <c r="OZF24" s="52"/>
      <c r="OZG24" s="52"/>
      <c r="OZH24" s="52"/>
      <c r="OZI24" s="52"/>
      <c r="OZJ24" s="52"/>
      <c r="OZK24" s="52"/>
      <c r="OZL24" s="52"/>
      <c r="OZM24" s="52"/>
      <c r="OZN24" s="52"/>
      <c r="OZO24" s="52"/>
      <c r="OZP24" s="52"/>
      <c r="OZQ24" s="52"/>
      <c r="OZR24" s="52"/>
      <c r="OZS24" s="52"/>
      <c r="OZT24" s="52"/>
      <c r="OZU24" s="52"/>
      <c r="OZV24" s="52"/>
      <c r="OZW24" s="52"/>
      <c r="OZX24" s="52"/>
      <c r="OZY24" s="52"/>
      <c r="OZZ24" s="52"/>
      <c r="PAA24" s="52"/>
      <c r="PAB24" s="52"/>
      <c r="PAC24" s="52"/>
      <c r="PAD24" s="52"/>
      <c r="PAE24" s="52"/>
      <c r="PAF24" s="52"/>
      <c r="PAG24" s="52"/>
      <c r="PAH24" s="52"/>
      <c r="PAI24" s="52"/>
      <c r="PAJ24" s="52"/>
      <c r="PAK24" s="52"/>
      <c r="PAL24" s="52"/>
      <c r="PAM24" s="52"/>
      <c r="PAN24" s="52"/>
      <c r="PAO24" s="52"/>
      <c r="PAP24" s="52"/>
      <c r="PAQ24" s="52"/>
      <c r="PAR24" s="52"/>
      <c r="PAS24" s="52"/>
      <c r="PAT24" s="52"/>
      <c r="PAU24" s="52"/>
      <c r="PAV24" s="52"/>
      <c r="PAW24" s="52"/>
      <c r="PAX24" s="52"/>
      <c r="PAY24" s="52"/>
      <c r="PAZ24" s="52"/>
      <c r="PBA24" s="52"/>
      <c r="PBB24" s="52"/>
      <c r="PBC24" s="52"/>
      <c r="PBD24" s="52"/>
      <c r="PBE24" s="52"/>
      <c r="PBF24" s="52"/>
      <c r="PBG24" s="52"/>
      <c r="PBH24" s="52"/>
      <c r="PBI24" s="52"/>
      <c r="PBJ24" s="52"/>
      <c r="PBK24" s="52"/>
      <c r="PBL24" s="52"/>
      <c r="PBM24" s="52"/>
      <c r="PBN24" s="52"/>
      <c r="PBO24" s="52"/>
      <c r="PBP24" s="52"/>
      <c r="PBQ24" s="52"/>
      <c r="PBR24" s="52"/>
      <c r="PBS24" s="52"/>
      <c r="PBT24" s="52"/>
      <c r="PBU24" s="52"/>
      <c r="PBV24" s="52"/>
      <c r="PBW24" s="52"/>
      <c r="PBX24" s="52"/>
      <c r="PBY24" s="52"/>
      <c r="PBZ24" s="52"/>
      <c r="PCA24" s="52"/>
      <c r="PCB24" s="52"/>
      <c r="PCC24" s="52"/>
      <c r="PCD24" s="52"/>
      <c r="PCE24" s="52"/>
      <c r="PCF24" s="52"/>
      <c r="PCG24" s="52"/>
      <c r="PCH24" s="52"/>
      <c r="PCI24" s="52"/>
      <c r="PCJ24" s="52"/>
      <c r="PCK24" s="52"/>
      <c r="PCL24" s="52"/>
      <c r="PCM24" s="52"/>
      <c r="PCN24" s="52"/>
      <c r="PCO24" s="52"/>
      <c r="PCP24" s="52"/>
      <c r="PCQ24" s="52"/>
      <c r="PCR24" s="52"/>
      <c r="PCS24" s="52"/>
      <c r="PCT24" s="52"/>
      <c r="PCU24" s="52"/>
      <c r="PCV24" s="52"/>
      <c r="PCW24" s="52"/>
      <c r="PCX24" s="52"/>
      <c r="PCY24" s="52"/>
      <c r="PCZ24" s="52"/>
      <c r="PDA24" s="52"/>
      <c r="PDB24" s="52"/>
      <c r="PDC24" s="52"/>
      <c r="PDD24" s="52"/>
      <c r="PDE24" s="52"/>
      <c r="PDF24" s="52"/>
      <c r="PDG24" s="52"/>
      <c r="PDH24" s="52"/>
      <c r="PDI24" s="52"/>
      <c r="PDJ24" s="52"/>
      <c r="PDK24" s="52"/>
      <c r="PDL24" s="52"/>
      <c r="PDM24" s="52"/>
      <c r="PDN24" s="52"/>
      <c r="PDO24" s="52"/>
      <c r="PDP24" s="52"/>
      <c r="PDQ24" s="52"/>
      <c r="PDR24" s="52"/>
      <c r="PDS24" s="52"/>
      <c r="PDT24" s="52"/>
      <c r="PDU24" s="52"/>
      <c r="PDV24" s="52"/>
      <c r="PDW24" s="52"/>
      <c r="PDX24" s="52"/>
      <c r="PDY24" s="52"/>
      <c r="PDZ24" s="52"/>
      <c r="PEA24" s="52"/>
      <c r="PEB24" s="52"/>
      <c r="PEC24" s="52"/>
      <c r="PED24" s="52"/>
      <c r="PEE24" s="52"/>
      <c r="PEF24" s="52"/>
      <c r="PEG24" s="52"/>
      <c r="PEH24" s="52"/>
      <c r="PEI24" s="52"/>
      <c r="PEJ24" s="52"/>
      <c r="PEK24" s="52"/>
      <c r="PEL24" s="52"/>
      <c r="PEM24" s="52"/>
      <c r="PEN24" s="52"/>
      <c r="PEO24" s="52"/>
      <c r="PEP24" s="52"/>
      <c r="PEQ24" s="52"/>
      <c r="PER24" s="52"/>
      <c r="PES24" s="52"/>
      <c r="PET24" s="52"/>
      <c r="PEU24" s="52"/>
      <c r="PEV24" s="52"/>
      <c r="PEW24" s="52"/>
      <c r="PEX24" s="52"/>
      <c r="PEY24" s="52"/>
      <c r="PEZ24" s="52"/>
      <c r="PFA24" s="52"/>
      <c r="PFB24" s="52"/>
      <c r="PFC24" s="52"/>
      <c r="PFD24" s="52"/>
      <c r="PFE24" s="52"/>
      <c r="PFF24" s="52"/>
      <c r="PFG24" s="52"/>
      <c r="PFH24" s="52"/>
      <c r="PFI24" s="52"/>
      <c r="PFJ24" s="52"/>
      <c r="PFK24" s="52"/>
      <c r="PFL24" s="52"/>
      <c r="PFM24" s="52"/>
      <c r="PFN24" s="52"/>
      <c r="PFO24" s="52"/>
      <c r="PFP24" s="52"/>
      <c r="PFQ24" s="52"/>
      <c r="PFR24" s="52"/>
      <c r="PFS24" s="52"/>
      <c r="PFT24" s="52"/>
      <c r="PFU24" s="52"/>
      <c r="PFV24" s="52"/>
      <c r="PFW24" s="52"/>
      <c r="PFX24" s="52"/>
      <c r="PFY24" s="52"/>
      <c r="PFZ24" s="52"/>
      <c r="PGA24" s="52"/>
      <c r="PGB24" s="52"/>
      <c r="PGC24" s="52"/>
      <c r="PGD24" s="52"/>
      <c r="PGE24" s="52"/>
      <c r="PGF24" s="52"/>
      <c r="PGG24" s="52"/>
      <c r="PGH24" s="52"/>
      <c r="PGI24" s="52"/>
      <c r="PGJ24" s="52"/>
      <c r="PGK24" s="52"/>
      <c r="PGL24" s="52"/>
      <c r="PGM24" s="52"/>
      <c r="PGN24" s="52"/>
      <c r="PGO24" s="52"/>
      <c r="PGP24" s="52"/>
      <c r="PGQ24" s="52"/>
      <c r="PGR24" s="52"/>
      <c r="PGS24" s="52"/>
      <c r="PGT24" s="52"/>
      <c r="PGU24" s="52"/>
      <c r="PGV24" s="52"/>
      <c r="PGW24" s="52"/>
      <c r="PGX24" s="52"/>
      <c r="PGY24" s="52"/>
      <c r="PGZ24" s="52"/>
      <c r="PHA24" s="52"/>
      <c r="PHB24" s="52"/>
      <c r="PHC24" s="52"/>
      <c r="PHD24" s="52"/>
      <c r="PHE24" s="52"/>
      <c r="PHF24" s="52"/>
      <c r="PHG24" s="52"/>
      <c r="PHH24" s="52"/>
      <c r="PHI24" s="52"/>
      <c r="PHJ24" s="52"/>
      <c r="PHK24" s="52"/>
      <c r="PHL24" s="52"/>
      <c r="PHM24" s="52"/>
      <c r="PHN24" s="52"/>
      <c r="PHO24" s="52"/>
      <c r="PHP24" s="52"/>
      <c r="PHQ24" s="52"/>
      <c r="PHR24" s="52"/>
      <c r="PHS24" s="52"/>
      <c r="PHT24" s="52"/>
      <c r="PHU24" s="52"/>
      <c r="PHV24" s="52"/>
      <c r="PHW24" s="52"/>
      <c r="PHX24" s="52"/>
      <c r="PHY24" s="52"/>
      <c r="PHZ24" s="52"/>
      <c r="PIA24" s="52"/>
      <c r="PIB24" s="52"/>
      <c r="PIC24" s="52"/>
      <c r="PID24" s="52"/>
      <c r="PIE24" s="52"/>
      <c r="PIF24" s="52"/>
      <c r="PIG24" s="52"/>
      <c r="PIH24" s="52"/>
      <c r="PII24" s="52"/>
      <c r="PIJ24" s="52"/>
      <c r="PIK24" s="52"/>
      <c r="PIL24" s="52"/>
      <c r="PIM24" s="52"/>
      <c r="PIN24" s="52"/>
      <c r="PIO24" s="52"/>
      <c r="PIP24" s="52"/>
      <c r="PIQ24" s="52"/>
      <c r="PIR24" s="52"/>
      <c r="PIS24" s="52"/>
      <c r="PIT24" s="52"/>
      <c r="PIU24" s="52"/>
      <c r="PIV24" s="52"/>
      <c r="PIW24" s="52"/>
      <c r="PIX24" s="52"/>
      <c r="PIY24" s="52"/>
      <c r="PIZ24" s="52"/>
      <c r="PJA24" s="52"/>
      <c r="PJB24" s="52"/>
      <c r="PJC24" s="52"/>
      <c r="PJD24" s="52"/>
      <c r="PJE24" s="52"/>
      <c r="PJF24" s="52"/>
      <c r="PJG24" s="52"/>
      <c r="PJH24" s="52"/>
      <c r="PJI24" s="52"/>
      <c r="PJJ24" s="52"/>
      <c r="PJK24" s="52"/>
      <c r="PJL24" s="52"/>
      <c r="PJM24" s="52"/>
      <c r="PJN24" s="52"/>
      <c r="PJO24" s="52"/>
      <c r="PJP24" s="52"/>
      <c r="PJQ24" s="52"/>
      <c r="PJR24" s="52"/>
      <c r="PJS24" s="52"/>
      <c r="PJT24" s="52"/>
      <c r="PJU24" s="52"/>
      <c r="PJV24" s="52"/>
      <c r="PJW24" s="52"/>
      <c r="PJX24" s="52"/>
      <c r="PJY24" s="52"/>
      <c r="PJZ24" s="52"/>
      <c r="PKA24" s="52"/>
      <c r="PKB24" s="52"/>
      <c r="PKC24" s="52"/>
      <c r="PKD24" s="52"/>
      <c r="PKE24" s="52"/>
      <c r="PKF24" s="52"/>
      <c r="PKG24" s="52"/>
      <c r="PKH24" s="52"/>
      <c r="PKI24" s="52"/>
      <c r="PKJ24" s="52"/>
      <c r="PKK24" s="52"/>
      <c r="PKL24" s="52"/>
      <c r="PKM24" s="52"/>
      <c r="PKN24" s="52"/>
      <c r="PKO24" s="52"/>
      <c r="PKP24" s="52"/>
      <c r="PKQ24" s="52"/>
      <c r="PKR24" s="52"/>
      <c r="PKS24" s="52"/>
      <c r="PKT24" s="52"/>
      <c r="PKU24" s="52"/>
      <c r="PKV24" s="52"/>
      <c r="PKW24" s="52"/>
      <c r="PKX24" s="52"/>
      <c r="PKY24" s="52"/>
      <c r="PKZ24" s="52"/>
      <c r="PLA24" s="52"/>
      <c r="PLB24" s="52"/>
      <c r="PLC24" s="52"/>
      <c r="PLD24" s="52"/>
      <c r="PLE24" s="52"/>
      <c r="PLF24" s="52"/>
      <c r="PLG24" s="52"/>
      <c r="PLH24" s="52"/>
      <c r="PLI24" s="52"/>
      <c r="PLJ24" s="52"/>
      <c r="PLK24" s="52"/>
      <c r="PLL24" s="52"/>
      <c r="PLM24" s="52"/>
      <c r="PLN24" s="52"/>
      <c r="PLO24" s="52"/>
      <c r="PLP24" s="52"/>
      <c r="PLQ24" s="52"/>
      <c r="PLR24" s="52"/>
      <c r="PLS24" s="52"/>
      <c r="PLT24" s="52"/>
      <c r="PLU24" s="52"/>
      <c r="PLV24" s="52"/>
      <c r="PLW24" s="52"/>
      <c r="PLX24" s="52"/>
      <c r="PLY24" s="52"/>
      <c r="PLZ24" s="52"/>
      <c r="PMA24" s="52"/>
      <c r="PMB24" s="52"/>
      <c r="PMC24" s="52"/>
      <c r="PMD24" s="52"/>
      <c r="PME24" s="52"/>
      <c r="PMF24" s="52"/>
      <c r="PMG24" s="52"/>
      <c r="PMH24" s="52"/>
      <c r="PMI24" s="52"/>
      <c r="PMJ24" s="52"/>
      <c r="PMK24" s="52"/>
      <c r="PML24" s="52"/>
      <c r="PMM24" s="52"/>
      <c r="PMN24" s="52"/>
      <c r="PMO24" s="52"/>
      <c r="PMP24" s="52"/>
      <c r="PMQ24" s="52"/>
      <c r="PMR24" s="52"/>
      <c r="PMS24" s="52"/>
      <c r="PMT24" s="52"/>
      <c r="PMU24" s="52"/>
      <c r="PMV24" s="52"/>
      <c r="PMW24" s="52"/>
      <c r="PMX24" s="52"/>
      <c r="PMY24" s="52"/>
      <c r="PMZ24" s="52"/>
      <c r="PNA24" s="52"/>
      <c r="PNB24" s="52"/>
      <c r="PNC24" s="52"/>
      <c r="PND24" s="52"/>
      <c r="PNE24" s="52"/>
      <c r="PNF24" s="52"/>
      <c r="PNG24" s="52"/>
      <c r="PNH24" s="52"/>
      <c r="PNI24" s="52"/>
      <c r="PNJ24" s="52"/>
      <c r="PNK24" s="52"/>
      <c r="PNL24" s="52"/>
      <c r="PNM24" s="52"/>
      <c r="PNN24" s="52"/>
      <c r="PNO24" s="52"/>
      <c r="PNP24" s="52"/>
      <c r="PNQ24" s="52"/>
      <c r="PNR24" s="52"/>
      <c r="PNS24" s="52"/>
      <c r="PNT24" s="52"/>
      <c r="PNU24" s="52"/>
      <c r="PNV24" s="52"/>
      <c r="PNW24" s="52"/>
      <c r="PNX24" s="52"/>
      <c r="PNY24" s="52"/>
      <c r="PNZ24" s="52"/>
      <c r="POA24" s="52"/>
      <c r="POB24" s="52"/>
      <c r="POC24" s="52"/>
      <c r="POD24" s="52"/>
      <c r="POE24" s="52"/>
      <c r="POF24" s="52"/>
      <c r="POG24" s="52"/>
      <c r="POH24" s="52"/>
      <c r="POI24" s="52"/>
      <c r="POJ24" s="52"/>
      <c r="POK24" s="52"/>
      <c r="POL24" s="52"/>
      <c r="POM24" s="52"/>
      <c r="PON24" s="52"/>
      <c r="POO24" s="52"/>
      <c r="POP24" s="52"/>
      <c r="POQ24" s="52"/>
      <c r="POR24" s="52"/>
      <c r="POS24" s="52"/>
      <c r="POT24" s="52"/>
      <c r="POU24" s="52"/>
      <c r="POV24" s="52"/>
      <c r="POW24" s="52"/>
      <c r="POX24" s="52"/>
      <c r="POY24" s="52"/>
      <c r="POZ24" s="52"/>
      <c r="PPA24" s="52"/>
      <c r="PPB24" s="52"/>
      <c r="PPC24" s="52"/>
      <c r="PPD24" s="52"/>
      <c r="PPE24" s="52"/>
      <c r="PPF24" s="52"/>
      <c r="PPG24" s="52"/>
      <c r="PPH24" s="52"/>
      <c r="PPI24" s="52"/>
      <c r="PPJ24" s="52"/>
      <c r="PPK24" s="52"/>
      <c r="PPL24" s="52"/>
      <c r="PPM24" s="52"/>
      <c r="PPN24" s="52"/>
      <c r="PPO24" s="52"/>
      <c r="PPP24" s="52"/>
      <c r="PPQ24" s="52"/>
      <c r="PPR24" s="52"/>
      <c r="PPS24" s="52"/>
      <c r="PPT24" s="52"/>
      <c r="PPU24" s="52"/>
      <c r="PPV24" s="52"/>
      <c r="PPW24" s="52"/>
      <c r="PPX24" s="52"/>
      <c r="PPY24" s="52"/>
      <c r="PPZ24" s="52"/>
      <c r="PQA24" s="52"/>
      <c r="PQB24" s="52"/>
      <c r="PQC24" s="52"/>
      <c r="PQD24" s="52"/>
      <c r="PQE24" s="52"/>
      <c r="PQF24" s="52"/>
      <c r="PQG24" s="52"/>
      <c r="PQH24" s="52"/>
      <c r="PQI24" s="52"/>
      <c r="PQJ24" s="52"/>
      <c r="PQK24" s="52"/>
      <c r="PQL24" s="52"/>
      <c r="PQM24" s="52"/>
      <c r="PQN24" s="52"/>
      <c r="PQO24" s="52"/>
      <c r="PQP24" s="52"/>
      <c r="PQQ24" s="52"/>
      <c r="PQR24" s="52"/>
      <c r="PQS24" s="52"/>
      <c r="PQT24" s="52"/>
      <c r="PQU24" s="52"/>
      <c r="PQV24" s="52"/>
      <c r="PQW24" s="52"/>
      <c r="PQX24" s="52"/>
      <c r="PQY24" s="52"/>
      <c r="PQZ24" s="52"/>
      <c r="PRA24" s="52"/>
      <c r="PRB24" s="52"/>
      <c r="PRC24" s="52"/>
      <c r="PRD24" s="52"/>
      <c r="PRE24" s="52"/>
      <c r="PRF24" s="52"/>
      <c r="PRG24" s="52"/>
      <c r="PRH24" s="52"/>
      <c r="PRI24" s="52"/>
      <c r="PRJ24" s="52"/>
      <c r="PRK24" s="52"/>
      <c r="PRL24" s="52"/>
      <c r="PRM24" s="52"/>
      <c r="PRN24" s="52"/>
      <c r="PRO24" s="52"/>
      <c r="PRP24" s="52"/>
      <c r="PRQ24" s="52"/>
      <c r="PRR24" s="52"/>
      <c r="PRS24" s="52"/>
      <c r="PRT24" s="52"/>
      <c r="PRU24" s="52"/>
      <c r="PRV24" s="52"/>
      <c r="PRW24" s="52"/>
      <c r="PRX24" s="52"/>
      <c r="PRY24" s="52"/>
      <c r="PRZ24" s="52"/>
      <c r="PSA24" s="52"/>
      <c r="PSB24" s="52"/>
      <c r="PSC24" s="52"/>
      <c r="PSD24" s="52"/>
      <c r="PSE24" s="52"/>
      <c r="PSF24" s="52"/>
      <c r="PSG24" s="52"/>
      <c r="PSH24" s="52"/>
      <c r="PSI24" s="52"/>
      <c r="PSJ24" s="52"/>
      <c r="PSK24" s="52"/>
      <c r="PSL24" s="52"/>
      <c r="PSM24" s="52"/>
      <c r="PSN24" s="52"/>
      <c r="PSO24" s="52"/>
      <c r="PSP24" s="52"/>
      <c r="PSQ24" s="52"/>
      <c r="PSR24" s="52"/>
      <c r="PSS24" s="52"/>
      <c r="PST24" s="52"/>
      <c r="PSU24" s="52"/>
      <c r="PSV24" s="52"/>
      <c r="PSW24" s="52"/>
      <c r="PSX24" s="52"/>
      <c r="PSY24" s="52"/>
      <c r="PSZ24" s="52"/>
      <c r="PTA24" s="52"/>
      <c r="PTB24" s="52"/>
      <c r="PTC24" s="52"/>
      <c r="PTD24" s="52"/>
      <c r="PTE24" s="52"/>
      <c r="PTF24" s="52"/>
      <c r="PTG24" s="52"/>
      <c r="PTH24" s="52"/>
      <c r="PTI24" s="52"/>
      <c r="PTJ24" s="52"/>
      <c r="PTK24" s="52"/>
      <c r="PTL24" s="52"/>
      <c r="PTM24" s="52"/>
      <c r="PTN24" s="52"/>
      <c r="PTO24" s="52"/>
      <c r="PTP24" s="52"/>
      <c r="PTQ24" s="52"/>
      <c r="PTR24" s="52"/>
      <c r="PTS24" s="52"/>
      <c r="PTT24" s="52"/>
      <c r="PTU24" s="52"/>
      <c r="PTV24" s="52"/>
      <c r="PTW24" s="52"/>
      <c r="PTX24" s="52"/>
      <c r="PTY24" s="52"/>
      <c r="PTZ24" s="52"/>
      <c r="PUA24" s="52"/>
      <c r="PUB24" s="52"/>
      <c r="PUC24" s="52"/>
      <c r="PUD24" s="52"/>
      <c r="PUE24" s="52"/>
      <c r="PUF24" s="52"/>
      <c r="PUG24" s="52"/>
      <c r="PUH24" s="52"/>
      <c r="PUI24" s="52"/>
      <c r="PUJ24" s="52"/>
      <c r="PUK24" s="52"/>
      <c r="PUL24" s="52"/>
      <c r="PUM24" s="52"/>
      <c r="PUN24" s="52"/>
      <c r="PUO24" s="52"/>
      <c r="PUP24" s="52"/>
      <c r="PUQ24" s="52"/>
      <c r="PUR24" s="52"/>
      <c r="PUS24" s="52"/>
      <c r="PUT24" s="52"/>
      <c r="PUU24" s="52"/>
      <c r="PUV24" s="52"/>
      <c r="PUW24" s="52"/>
      <c r="PUX24" s="52"/>
      <c r="PUY24" s="52"/>
      <c r="PUZ24" s="52"/>
      <c r="PVA24" s="52"/>
      <c r="PVB24" s="52"/>
      <c r="PVC24" s="52"/>
      <c r="PVD24" s="52"/>
      <c r="PVE24" s="52"/>
      <c r="PVF24" s="52"/>
      <c r="PVG24" s="52"/>
      <c r="PVH24" s="52"/>
      <c r="PVI24" s="52"/>
      <c r="PVJ24" s="52"/>
      <c r="PVK24" s="52"/>
      <c r="PVL24" s="52"/>
      <c r="PVM24" s="52"/>
      <c r="PVN24" s="52"/>
      <c r="PVO24" s="52"/>
      <c r="PVP24" s="52"/>
      <c r="PVQ24" s="52"/>
      <c r="PVR24" s="52"/>
      <c r="PVS24" s="52"/>
      <c r="PVT24" s="52"/>
      <c r="PVU24" s="52"/>
      <c r="PVV24" s="52"/>
      <c r="PVW24" s="52"/>
      <c r="PVX24" s="52"/>
      <c r="PVY24" s="52"/>
      <c r="PVZ24" s="52"/>
      <c r="PWA24" s="52"/>
      <c r="PWB24" s="52"/>
      <c r="PWC24" s="52"/>
      <c r="PWD24" s="52"/>
      <c r="PWE24" s="52"/>
      <c r="PWF24" s="52"/>
      <c r="PWG24" s="52"/>
      <c r="PWH24" s="52"/>
      <c r="PWI24" s="52"/>
      <c r="PWJ24" s="52"/>
      <c r="PWK24" s="52"/>
      <c r="PWL24" s="52"/>
      <c r="PWM24" s="52"/>
      <c r="PWN24" s="52"/>
      <c r="PWO24" s="52"/>
      <c r="PWP24" s="52"/>
      <c r="PWQ24" s="52"/>
      <c r="PWR24" s="52"/>
      <c r="PWS24" s="52"/>
      <c r="PWT24" s="52"/>
      <c r="PWU24" s="52"/>
      <c r="PWV24" s="52"/>
      <c r="PWW24" s="52"/>
      <c r="PWX24" s="52"/>
      <c r="PWY24" s="52"/>
      <c r="PWZ24" s="52"/>
      <c r="PXA24" s="52"/>
      <c r="PXB24" s="52"/>
      <c r="PXC24" s="52"/>
      <c r="PXD24" s="52"/>
      <c r="PXE24" s="52"/>
      <c r="PXF24" s="52"/>
      <c r="PXG24" s="52"/>
      <c r="PXH24" s="52"/>
      <c r="PXI24" s="52"/>
      <c r="PXJ24" s="52"/>
      <c r="PXK24" s="52"/>
      <c r="PXL24" s="52"/>
      <c r="PXM24" s="52"/>
      <c r="PXN24" s="52"/>
      <c r="PXO24" s="52"/>
      <c r="PXP24" s="52"/>
      <c r="PXQ24" s="52"/>
      <c r="PXR24" s="52"/>
      <c r="PXS24" s="52"/>
      <c r="PXT24" s="52"/>
      <c r="PXU24" s="52"/>
      <c r="PXV24" s="52"/>
      <c r="PXW24" s="52"/>
      <c r="PXX24" s="52"/>
      <c r="PXY24" s="52"/>
      <c r="PXZ24" s="52"/>
      <c r="PYA24" s="52"/>
      <c r="PYB24" s="52"/>
      <c r="PYC24" s="52"/>
      <c r="PYD24" s="52"/>
      <c r="PYE24" s="52"/>
      <c r="PYF24" s="52"/>
      <c r="PYG24" s="52"/>
      <c r="PYH24" s="52"/>
      <c r="PYI24" s="52"/>
      <c r="PYJ24" s="52"/>
      <c r="PYK24" s="52"/>
      <c r="PYL24" s="52"/>
      <c r="PYM24" s="52"/>
      <c r="PYN24" s="52"/>
      <c r="PYO24" s="52"/>
      <c r="PYP24" s="52"/>
      <c r="PYQ24" s="52"/>
      <c r="PYR24" s="52"/>
      <c r="PYS24" s="52"/>
      <c r="PYT24" s="52"/>
      <c r="PYU24" s="52"/>
      <c r="PYV24" s="52"/>
      <c r="PYW24" s="52"/>
      <c r="PYX24" s="52"/>
      <c r="PYY24" s="52"/>
      <c r="PYZ24" s="52"/>
      <c r="PZA24" s="52"/>
      <c r="PZB24" s="52"/>
      <c r="PZC24" s="52"/>
      <c r="PZD24" s="52"/>
      <c r="PZE24" s="52"/>
      <c r="PZF24" s="52"/>
      <c r="PZG24" s="52"/>
      <c r="PZH24" s="52"/>
      <c r="PZI24" s="52"/>
      <c r="PZJ24" s="52"/>
      <c r="PZK24" s="52"/>
      <c r="PZL24" s="52"/>
      <c r="PZM24" s="52"/>
      <c r="PZN24" s="52"/>
      <c r="PZO24" s="52"/>
      <c r="PZP24" s="52"/>
      <c r="PZQ24" s="52"/>
      <c r="PZR24" s="52"/>
      <c r="PZS24" s="52"/>
      <c r="PZT24" s="52"/>
      <c r="PZU24" s="52"/>
      <c r="PZV24" s="52"/>
      <c r="PZW24" s="52"/>
      <c r="PZX24" s="52"/>
      <c r="PZY24" s="52"/>
      <c r="PZZ24" s="52"/>
      <c r="QAA24" s="52"/>
      <c r="QAB24" s="52"/>
      <c r="QAC24" s="52"/>
      <c r="QAD24" s="52"/>
      <c r="QAE24" s="52"/>
      <c r="QAF24" s="52"/>
      <c r="QAG24" s="52"/>
      <c r="QAH24" s="52"/>
      <c r="QAI24" s="52"/>
      <c r="QAJ24" s="52"/>
      <c r="QAK24" s="52"/>
      <c r="QAL24" s="52"/>
      <c r="QAM24" s="52"/>
      <c r="QAN24" s="52"/>
      <c r="QAO24" s="52"/>
      <c r="QAP24" s="52"/>
      <c r="QAQ24" s="52"/>
      <c r="QAR24" s="52"/>
      <c r="QAS24" s="52"/>
      <c r="QAT24" s="52"/>
      <c r="QAU24" s="52"/>
      <c r="QAV24" s="52"/>
      <c r="QAW24" s="52"/>
      <c r="QAX24" s="52"/>
      <c r="QAY24" s="52"/>
      <c r="QAZ24" s="52"/>
      <c r="QBA24" s="52"/>
      <c r="QBB24" s="52"/>
      <c r="QBC24" s="52"/>
      <c r="QBD24" s="52"/>
      <c r="QBE24" s="52"/>
      <c r="QBF24" s="52"/>
      <c r="QBG24" s="52"/>
      <c r="QBH24" s="52"/>
      <c r="QBI24" s="52"/>
      <c r="QBJ24" s="52"/>
      <c r="QBK24" s="52"/>
      <c r="QBL24" s="52"/>
      <c r="QBM24" s="52"/>
      <c r="QBN24" s="52"/>
      <c r="QBO24" s="52"/>
      <c r="QBP24" s="52"/>
      <c r="QBQ24" s="52"/>
      <c r="QBR24" s="52"/>
      <c r="QBS24" s="52"/>
      <c r="QBT24" s="52"/>
      <c r="QBU24" s="52"/>
      <c r="QBV24" s="52"/>
      <c r="QBW24" s="52"/>
      <c r="QBX24" s="52"/>
      <c r="QBY24" s="52"/>
      <c r="QBZ24" s="52"/>
      <c r="QCA24" s="52"/>
      <c r="QCB24" s="52"/>
      <c r="QCC24" s="52"/>
      <c r="QCD24" s="52"/>
      <c r="QCE24" s="52"/>
      <c r="QCF24" s="52"/>
      <c r="QCG24" s="52"/>
      <c r="QCH24" s="52"/>
      <c r="QCI24" s="52"/>
      <c r="QCJ24" s="52"/>
      <c r="QCK24" s="52"/>
      <c r="QCL24" s="52"/>
      <c r="QCM24" s="52"/>
      <c r="QCN24" s="52"/>
      <c r="QCO24" s="52"/>
      <c r="QCP24" s="52"/>
      <c r="QCQ24" s="52"/>
      <c r="QCR24" s="52"/>
      <c r="QCS24" s="52"/>
      <c r="QCT24" s="52"/>
      <c r="QCU24" s="52"/>
      <c r="QCV24" s="52"/>
      <c r="QCW24" s="52"/>
      <c r="QCX24" s="52"/>
      <c r="QCY24" s="52"/>
      <c r="QCZ24" s="52"/>
      <c r="QDA24" s="52"/>
      <c r="QDB24" s="52"/>
      <c r="QDC24" s="52"/>
      <c r="QDD24" s="52"/>
      <c r="QDE24" s="52"/>
      <c r="QDF24" s="52"/>
      <c r="QDG24" s="52"/>
      <c r="QDH24" s="52"/>
      <c r="QDI24" s="52"/>
      <c r="QDJ24" s="52"/>
      <c r="QDK24" s="52"/>
      <c r="QDL24" s="52"/>
      <c r="QDM24" s="52"/>
      <c r="QDN24" s="52"/>
      <c r="QDO24" s="52"/>
      <c r="QDP24" s="52"/>
      <c r="QDQ24" s="52"/>
      <c r="QDR24" s="52"/>
      <c r="QDS24" s="52"/>
      <c r="QDT24" s="52"/>
      <c r="QDU24" s="52"/>
      <c r="QDV24" s="52"/>
      <c r="QDW24" s="52"/>
      <c r="QDX24" s="52"/>
      <c r="QDY24" s="52"/>
      <c r="QDZ24" s="52"/>
      <c r="QEA24" s="52"/>
      <c r="QEB24" s="52"/>
      <c r="QEC24" s="52"/>
      <c r="QED24" s="52"/>
      <c r="QEE24" s="52"/>
      <c r="QEF24" s="52"/>
      <c r="QEG24" s="52"/>
      <c r="QEH24" s="52"/>
      <c r="QEI24" s="52"/>
      <c r="QEJ24" s="52"/>
      <c r="QEK24" s="52"/>
      <c r="QEL24" s="52"/>
      <c r="QEM24" s="52"/>
      <c r="QEN24" s="52"/>
      <c r="QEO24" s="52"/>
      <c r="QEP24" s="52"/>
      <c r="QEQ24" s="52"/>
      <c r="QER24" s="52"/>
      <c r="QES24" s="52"/>
      <c r="QET24" s="52"/>
      <c r="QEU24" s="52"/>
      <c r="QEV24" s="52"/>
      <c r="QEW24" s="52"/>
      <c r="QEX24" s="52"/>
      <c r="QEY24" s="52"/>
      <c r="QEZ24" s="52"/>
      <c r="QFA24" s="52"/>
      <c r="QFB24" s="52"/>
      <c r="QFC24" s="52"/>
      <c r="QFD24" s="52"/>
      <c r="QFE24" s="52"/>
      <c r="QFF24" s="52"/>
      <c r="QFG24" s="52"/>
      <c r="QFH24" s="52"/>
      <c r="QFI24" s="52"/>
      <c r="QFJ24" s="52"/>
      <c r="QFK24" s="52"/>
      <c r="QFL24" s="52"/>
      <c r="QFM24" s="52"/>
      <c r="QFN24" s="52"/>
      <c r="QFO24" s="52"/>
      <c r="QFP24" s="52"/>
      <c r="QFQ24" s="52"/>
      <c r="QFR24" s="52"/>
      <c r="QFS24" s="52"/>
      <c r="QFT24" s="52"/>
      <c r="QFU24" s="52"/>
      <c r="QFV24" s="52"/>
      <c r="QFW24" s="52"/>
      <c r="QFX24" s="52"/>
      <c r="QFY24" s="52"/>
      <c r="QFZ24" s="52"/>
      <c r="QGA24" s="52"/>
      <c r="QGB24" s="52"/>
      <c r="QGC24" s="52"/>
      <c r="QGD24" s="52"/>
      <c r="QGE24" s="52"/>
      <c r="QGF24" s="52"/>
      <c r="QGG24" s="52"/>
      <c r="QGH24" s="52"/>
      <c r="QGI24" s="52"/>
      <c r="QGJ24" s="52"/>
      <c r="QGK24" s="52"/>
      <c r="QGL24" s="52"/>
      <c r="QGM24" s="52"/>
      <c r="QGN24" s="52"/>
      <c r="QGO24" s="52"/>
      <c r="QGP24" s="52"/>
      <c r="QGQ24" s="52"/>
      <c r="QGR24" s="52"/>
      <c r="QGS24" s="52"/>
      <c r="QGT24" s="52"/>
      <c r="QGU24" s="52"/>
      <c r="QGV24" s="52"/>
      <c r="QGW24" s="52"/>
      <c r="QGX24" s="52"/>
      <c r="QGY24" s="52"/>
      <c r="QGZ24" s="52"/>
      <c r="QHA24" s="52"/>
      <c r="QHB24" s="52"/>
      <c r="QHC24" s="52"/>
      <c r="QHD24" s="52"/>
      <c r="QHE24" s="52"/>
      <c r="QHF24" s="52"/>
      <c r="QHG24" s="52"/>
      <c r="QHH24" s="52"/>
      <c r="QHI24" s="52"/>
      <c r="QHJ24" s="52"/>
      <c r="QHK24" s="52"/>
      <c r="QHL24" s="52"/>
      <c r="QHM24" s="52"/>
      <c r="QHN24" s="52"/>
      <c r="QHO24" s="52"/>
      <c r="QHP24" s="52"/>
      <c r="QHQ24" s="52"/>
      <c r="QHR24" s="52"/>
      <c r="QHS24" s="52"/>
      <c r="QHT24" s="52"/>
      <c r="QHU24" s="52"/>
      <c r="QHV24" s="52"/>
      <c r="QHW24" s="52"/>
      <c r="QHX24" s="52"/>
      <c r="QHY24" s="52"/>
      <c r="QHZ24" s="52"/>
      <c r="QIA24" s="52"/>
      <c r="QIB24" s="52"/>
      <c r="QIC24" s="52"/>
      <c r="QID24" s="52"/>
      <c r="QIE24" s="52"/>
      <c r="QIF24" s="52"/>
      <c r="QIG24" s="52"/>
      <c r="QIH24" s="52"/>
      <c r="QII24" s="52"/>
      <c r="QIJ24" s="52"/>
      <c r="QIK24" s="52"/>
      <c r="QIL24" s="52"/>
      <c r="QIM24" s="52"/>
      <c r="QIN24" s="52"/>
      <c r="QIO24" s="52"/>
      <c r="QIP24" s="52"/>
      <c r="QIQ24" s="52"/>
      <c r="QIR24" s="52"/>
      <c r="QIS24" s="52"/>
      <c r="QIT24" s="52"/>
      <c r="QIU24" s="52"/>
      <c r="QIV24" s="52"/>
      <c r="QIW24" s="52"/>
      <c r="QIX24" s="52"/>
      <c r="QIY24" s="52"/>
      <c r="QIZ24" s="52"/>
      <c r="QJA24" s="52"/>
      <c r="QJB24" s="52"/>
      <c r="QJC24" s="52"/>
      <c r="QJD24" s="52"/>
      <c r="QJE24" s="52"/>
      <c r="QJF24" s="52"/>
      <c r="QJG24" s="52"/>
      <c r="QJH24" s="52"/>
      <c r="QJI24" s="52"/>
      <c r="QJJ24" s="52"/>
      <c r="QJK24" s="52"/>
      <c r="QJL24" s="52"/>
      <c r="QJM24" s="52"/>
      <c r="QJN24" s="52"/>
      <c r="QJO24" s="52"/>
      <c r="QJP24" s="52"/>
      <c r="QJQ24" s="52"/>
      <c r="QJR24" s="52"/>
      <c r="QJS24" s="52"/>
      <c r="QJT24" s="52"/>
      <c r="QJU24" s="52"/>
      <c r="QJV24" s="52"/>
      <c r="QJW24" s="52"/>
      <c r="QJX24" s="52"/>
      <c r="QJY24" s="52"/>
      <c r="QJZ24" s="52"/>
      <c r="QKA24" s="52"/>
      <c r="QKB24" s="52"/>
      <c r="QKC24" s="52"/>
      <c r="QKD24" s="52"/>
      <c r="QKE24" s="52"/>
      <c r="QKF24" s="52"/>
      <c r="QKG24" s="52"/>
      <c r="QKH24" s="52"/>
      <c r="QKI24" s="52"/>
      <c r="QKJ24" s="52"/>
      <c r="QKK24" s="52"/>
      <c r="QKL24" s="52"/>
      <c r="QKM24" s="52"/>
      <c r="QKN24" s="52"/>
      <c r="QKO24" s="52"/>
      <c r="QKP24" s="52"/>
      <c r="QKQ24" s="52"/>
      <c r="QKR24" s="52"/>
      <c r="QKS24" s="52"/>
      <c r="QKT24" s="52"/>
      <c r="QKU24" s="52"/>
      <c r="QKV24" s="52"/>
      <c r="QKW24" s="52"/>
      <c r="QKX24" s="52"/>
      <c r="QKY24" s="52"/>
      <c r="QKZ24" s="52"/>
      <c r="QLA24" s="52"/>
      <c r="QLB24" s="52"/>
      <c r="QLC24" s="52"/>
      <c r="QLD24" s="52"/>
      <c r="QLE24" s="52"/>
      <c r="QLF24" s="52"/>
      <c r="QLG24" s="52"/>
      <c r="QLH24" s="52"/>
      <c r="QLI24" s="52"/>
      <c r="QLJ24" s="52"/>
      <c r="QLK24" s="52"/>
      <c r="QLL24" s="52"/>
      <c r="QLM24" s="52"/>
      <c r="QLN24" s="52"/>
      <c r="QLO24" s="52"/>
      <c r="QLP24" s="52"/>
      <c r="QLQ24" s="52"/>
      <c r="QLR24" s="52"/>
      <c r="QLS24" s="52"/>
      <c r="QLT24" s="52"/>
      <c r="QLU24" s="52"/>
      <c r="QLV24" s="52"/>
      <c r="QLW24" s="52"/>
      <c r="QLX24" s="52"/>
      <c r="QLY24" s="52"/>
      <c r="QLZ24" s="52"/>
      <c r="QMA24" s="52"/>
      <c r="QMB24" s="52"/>
      <c r="QMC24" s="52"/>
      <c r="QMD24" s="52"/>
      <c r="QME24" s="52"/>
      <c r="QMF24" s="52"/>
      <c r="QMG24" s="52"/>
      <c r="QMH24" s="52"/>
      <c r="QMI24" s="52"/>
      <c r="QMJ24" s="52"/>
      <c r="QMK24" s="52"/>
      <c r="QML24" s="52"/>
      <c r="QMM24" s="52"/>
      <c r="QMN24" s="52"/>
      <c r="QMO24" s="52"/>
      <c r="QMP24" s="52"/>
      <c r="QMQ24" s="52"/>
      <c r="QMR24" s="52"/>
      <c r="QMS24" s="52"/>
      <c r="QMT24" s="52"/>
      <c r="QMU24" s="52"/>
      <c r="QMV24" s="52"/>
      <c r="QMW24" s="52"/>
      <c r="QMX24" s="52"/>
      <c r="QMY24" s="52"/>
      <c r="QMZ24" s="52"/>
      <c r="QNA24" s="52"/>
      <c r="QNB24" s="52"/>
      <c r="QNC24" s="52"/>
      <c r="QND24" s="52"/>
      <c r="QNE24" s="52"/>
      <c r="QNF24" s="52"/>
      <c r="QNG24" s="52"/>
      <c r="QNH24" s="52"/>
      <c r="QNI24" s="52"/>
      <c r="QNJ24" s="52"/>
      <c r="QNK24" s="52"/>
      <c r="QNL24" s="52"/>
      <c r="QNM24" s="52"/>
      <c r="QNN24" s="52"/>
      <c r="QNO24" s="52"/>
      <c r="QNP24" s="52"/>
      <c r="QNQ24" s="52"/>
      <c r="QNR24" s="52"/>
      <c r="QNS24" s="52"/>
      <c r="QNT24" s="52"/>
      <c r="QNU24" s="52"/>
      <c r="QNV24" s="52"/>
      <c r="QNW24" s="52"/>
      <c r="QNX24" s="52"/>
      <c r="QNY24" s="52"/>
      <c r="QNZ24" s="52"/>
      <c r="QOA24" s="52"/>
      <c r="QOB24" s="52"/>
      <c r="QOC24" s="52"/>
      <c r="QOD24" s="52"/>
      <c r="QOE24" s="52"/>
      <c r="QOF24" s="52"/>
      <c r="QOG24" s="52"/>
      <c r="QOH24" s="52"/>
      <c r="QOI24" s="52"/>
      <c r="QOJ24" s="52"/>
      <c r="QOK24" s="52"/>
      <c r="QOL24" s="52"/>
      <c r="QOM24" s="52"/>
      <c r="QON24" s="52"/>
      <c r="QOO24" s="52"/>
      <c r="QOP24" s="52"/>
      <c r="QOQ24" s="52"/>
      <c r="QOR24" s="52"/>
      <c r="QOS24" s="52"/>
      <c r="QOT24" s="52"/>
      <c r="QOU24" s="52"/>
      <c r="QOV24" s="52"/>
      <c r="QOW24" s="52"/>
      <c r="QOX24" s="52"/>
      <c r="QOY24" s="52"/>
      <c r="QOZ24" s="52"/>
      <c r="QPA24" s="52"/>
      <c r="QPB24" s="52"/>
      <c r="QPC24" s="52"/>
      <c r="QPD24" s="52"/>
      <c r="QPE24" s="52"/>
      <c r="QPF24" s="52"/>
      <c r="QPG24" s="52"/>
      <c r="QPH24" s="52"/>
      <c r="QPI24" s="52"/>
      <c r="QPJ24" s="52"/>
      <c r="QPK24" s="52"/>
      <c r="QPL24" s="52"/>
      <c r="QPM24" s="52"/>
      <c r="QPN24" s="52"/>
      <c r="QPO24" s="52"/>
      <c r="QPP24" s="52"/>
      <c r="QPQ24" s="52"/>
      <c r="QPR24" s="52"/>
      <c r="QPS24" s="52"/>
      <c r="QPT24" s="52"/>
      <c r="QPU24" s="52"/>
      <c r="QPV24" s="52"/>
      <c r="QPW24" s="52"/>
      <c r="QPX24" s="52"/>
      <c r="QPY24" s="52"/>
      <c r="QPZ24" s="52"/>
      <c r="QQA24" s="52"/>
      <c r="QQB24" s="52"/>
      <c r="QQC24" s="52"/>
      <c r="QQD24" s="52"/>
      <c r="QQE24" s="52"/>
      <c r="QQF24" s="52"/>
      <c r="QQG24" s="52"/>
      <c r="QQH24" s="52"/>
      <c r="QQI24" s="52"/>
      <c r="QQJ24" s="52"/>
      <c r="QQK24" s="52"/>
      <c r="QQL24" s="52"/>
      <c r="QQM24" s="52"/>
      <c r="QQN24" s="52"/>
      <c r="QQO24" s="52"/>
      <c r="QQP24" s="52"/>
      <c r="QQQ24" s="52"/>
      <c r="QQR24" s="52"/>
      <c r="QQS24" s="52"/>
      <c r="QQT24" s="52"/>
      <c r="QQU24" s="52"/>
      <c r="QQV24" s="52"/>
      <c r="QQW24" s="52"/>
      <c r="QQX24" s="52"/>
      <c r="QQY24" s="52"/>
      <c r="QQZ24" s="52"/>
      <c r="QRA24" s="52"/>
      <c r="QRB24" s="52"/>
      <c r="QRC24" s="52"/>
      <c r="QRD24" s="52"/>
      <c r="QRE24" s="52"/>
      <c r="QRF24" s="52"/>
      <c r="QRG24" s="52"/>
      <c r="QRH24" s="52"/>
      <c r="QRI24" s="52"/>
      <c r="QRJ24" s="52"/>
      <c r="QRK24" s="52"/>
      <c r="QRL24" s="52"/>
      <c r="QRM24" s="52"/>
      <c r="QRN24" s="52"/>
      <c r="QRO24" s="52"/>
      <c r="QRP24" s="52"/>
      <c r="QRQ24" s="52"/>
      <c r="QRR24" s="52"/>
      <c r="QRS24" s="52"/>
      <c r="QRT24" s="52"/>
      <c r="QRU24" s="52"/>
      <c r="QRV24" s="52"/>
      <c r="QRW24" s="52"/>
      <c r="QRX24" s="52"/>
      <c r="QRY24" s="52"/>
      <c r="QRZ24" s="52"/>
      <c r="QSA24" s="52"/>
      <c r="QSB24" s="52"/>
      <c r="QSC24" s="52"/>
      <c r="QSD24" s="52"/>
      <c r="QSE24" s="52"/>
      <c r="QSF24" s="52"/>
      <c r="QSG24" s="52"/>
      <c r="QSH24" s="52"/>
      <c r="QSI24" s="52"/>
      <c r="QSJ24" s="52"/>
      <c r="QSK24" s="52"/>
      <c r="QSL24" s="52"/>
      <c r="QSM24" s="52"/>
      <c r="QSN24" s="52"/>
      <c r="QSO24" s="52"/>
      <c r="QSP24" s="52"/>
      <c r="QSQ24" s="52"/>
      <c r="QSR24" s="52"/>
      <c r="QSS24" s="52"/>
      <c r="QST24" s="52"/>
      <c r="QSU24" s="52"/>
      <c r="QSV24" s="52"/>
      <c r="QSW24" s="52"/>
      <c r="QSX24" s="52"/>
      <c r="QSY24" s="52"/>
      <c r="QSZ24" s="52"/>
      <c r="QTA24" s="52"/>
      <c r="QTB24" s="52"/>
      <c r="QTC24" s="52"/>
      <c r="QTD24" s="52"/>
      <c r="QTE24" s="52"/>
      <c r="QTF24" s="52"/>
      <c r="QTG24" s="52"/>
      <c r="QTH24" s="52"/>
      <c r="QTI24" s="52"/>
      <c r="QTJ24" s="52"/>
      <c r="QTK24" s="52"/>
      <c r="QTL24" s="52"/>
      <c r="QTM24" s="52"/>
      <c r="QTN24" s="52"/>
      <c r="QTO24" s="52"/>
      <c r="QTP24" s="52"/>
      <c r="QTQ24" s="52"/>
      <c r="QTR24" s="52"/>
      <c r="QTS24" s="52"/>
      <c r="QTT24" s="52"/>
      <c r="QTU24" s="52"/>
      <c r="QTV24" s="52"/>
      <c r="QTW24" s="52"/>
      <c r="QTX24" s="52"/>
      <c r="QTY24" s="52"/>
      <c r="QTZ24" s="52"/>
      <c r="QUA24" s="52"/>
      <c r="QUB24" s="52"/>
      <c r="QUC24" s="52"/>
      <c r="QUD24" s="52"/>
      <c r="QUE24" s="52"/>
      <c r="QUF24" s="52"/>
      <c r="QUG24" s="52"/>
      <c r="QUH24" s="52"/>
      <c r="QUI24" s="52"/>
      <c r="QUJ24" s="52"/>
      <c r="QUK24" s="52"/>
      <c r="QUL24" s="52"/>
      <c r="QUM24" s="52"/>
      <c r="QUN24" s="52"/>
      <c r="QUO24" s="52"/>
      <c r="QUP24" s="52"/>
      <c r="QUQ24" s="52"/>
      <c r="QUR24" s="52"/>
      <c r="QUS24" s="52"/>
      <c r="QUT24" s="52"/>
      <c r="QUU24" s="52"/>
      <c r="QUV24" s="52"/>
      <c r="QUW24" s="52"/>
      <c r="QUX24" s="52"/>
      <c r="QUY24" s="52"/>
      <c r="QUZ24" s="52"/>
      <c r="QVA24" s="52"/>
      <c r="QVB24" s="52"/>
      <c r="QVC24" s="52"/>
      <c r="QVD24" s="52"/>
      <c r="QVE24" s="52"/>
      <c r="QVF24" s="52"/>
      <c r="QVG24" s="52"/>
      <c r="QVH24" s="52"/>
      <c r="QVI24" s="52"/>
      <c r="QVJ24" s="52"/>
      <c r="QVK24" s="52"/>
      <c r="QVL24" s="52"/>
      <c r="QVM24" s="52"/>
      <c r="QVN24" s="52"/>
      <c r="QVO24" s="52"/>
      <c r="QVP24" s="52"/>
      <c r="QVQ24" s="52"/>
      <c r="QVR24" s="52"/>
      <c r="QVS24" s="52"/>
      <c r="QVT24" s="52"/>
      <c r="QVU24" s="52"/>
      <c r="QVV24" s="52"/>
      <c r="QVW24" s="52"/>
      <c r="QVX24" s="52"/>
      <c r="QVY24" s="52"/>
      <c r="QVZ24" s="52"/>
      <c r="QWA24" s="52"/>
      <c r="QWB24" s="52"/>
      <c r="QWC24" s="52"/>
      <c r="QWD24" s="52"/>
      <c r="QWE24" s="52"/>
      <c r="QWF24" s="52"/>
      <c r="QWG24" s="52"/>
      <c r="QWH24" s="52"/>
      <c r="QWI24" s="52"/>
      <c r="QWJ24" s="52"/>
      <c r="QWK24" s="52"/>
      <c r="QWL24" s="52"/>
      <c r="QWM24" s="52"/>
      <c r="QWN24" s="52"/>
      <c r="QWO24" s="52"/>
      <c r="QWP24" s="52"/>
      <c r="QWQ24" s="52"/>
      <c r="QWR24" s="52"/>
      <c r="QWS24" s="52"/>
      <c r="QWT24" s="52"/>
      <c r="QWU24" s="52"/>
      <c r="QWV24" s="52"/>
      <c r="QWW24" s="52"/>
      <c r="QWX24" s="52"/>
      <c r="QWY24" s="52"/>
      <c r="QWZ24" s="52"/>
      <c r="QXA24" s="52"/>
      <c r="QXB24" s="52"/>
      <c r="QXC24" s="52"/>
      <c r="QXD24" s="52"/>
      <c r="QXE24" s="52"/>
      <c r="QXF24" s="52"/>
      <c r="QXG24" s="52"/>
      <c r="QXH24" s="52"/>
      <c r="QXI24" s="52"/>
      <c r="QXJ24" s="52"/>
      <c r="QXK24" s="52"/>
      <c r="QXL24" s="52"/>
      <c r="QXM24" s="52"/>
      <c r="QXN24" s="52"/>
      <c r="QXO24" s="52"/>
      <c r="QXP24" s="52"/>
      <c r="QXQ24" s="52"/>
      <c r="QXR24" s="52"/>
      <c r="QXS24" s="52"/>
      <c r="QXT24" s="52"/>
      <c r="QXU24" s="52"/>
      <c r="QXV24" s="52"/>
      <c r="QXW24" s="52"/>
      <c r="QXX24" s="52"/>
      <c r="QXY24" s="52"/>
      <c r="QXZ24" s="52"/>
      <c r="QYA24" s="52"/>
      <c r="QYB24" s="52"/>
      <c r="QYC24" s="52"/>
      <c r="QYD24" s="52"/>
      <c r="QYE24" s="52"/>
      <c r="QYF24" s="52"/>
      <c r="QYG24" s="52"/>
      <c r="QYH24" s="52"/>
      <c r="QYI24" s="52"/>
      <c r="QYJ24" s="52"/>
      <c r="QYK24" s="52"/>
      <c r="QYL24" s="52"/>
      <c r="QYM24" s="52"/>
      <c r="QYN24" s="52"/>
      <c r="QYO24" s="52"/>
      <c r="QYP24" s="52"/>
      <c r="QYQ24" s="52"/>
      <c r="QYR24" s="52"/>
      <c r="QYS24" s="52"/>
      <c r="QYT24" s="52"/>
      <c r="QYU24" s="52"/>
      <c r="QYV24" s="52"/>
      <c r="QYW24" s="52"/>
      <c r="QYX24" s="52"/>
      <c r="QYY24" s="52"/>
      <c r="QYZ24" s="52"/>
      <c r="QZA24" s="52"/>
      <c r="QZB24" s="52"/>
      <c r="QZC24" s="52"/>
      <c r="QZD24" s="52"/>
      <c r="QZE24" s="52"/>
      <c r="QZF24" s="52"/>
      <c r="QZG24" s="52"/>
      <c r="QZH24" s="52"/>
      <c r="QZI24" s="52"/>
      <c r="QZJ24" s="52"/>
      <c r="QZK24" s="52"/>
      <c r="QZL24" s="52"/>
      <c r="QZM24" s="52"/>
      <c r="QZN24" s="52"/>
      <c r="QZO24" s="52"/>
      <c r="QZP24" s="52"/>
      <c r="QZQ24" s="52"/>
      <c r="QZR24" s="52"/>
      <c r="QZS24" s="52"/>
      <c r="QZT24" s="52"/>
      <c r="QZU24" s="52"/>
      <c r="QZV24" s="52"/>
      <c r="QZW24" s="52"/>
      <c r="QZX24" s="52"/>
      <c r="QZY24" s="52"/>
      <c r="QZZ24" s="52"/>
      <c r="RAA24" s="52"/>
      <c r="RAB24" s="52"/>
      <c r="RAC24" s="52"/>
      <c r="RAD24" s="52"/>
      <c r="RAE24" s="52"/>
      <c r="RAF24" s="52"/>
      <c r="RAG24" s="52"/>
      <c r="RAH24" s="52"/>
      <c r="RAI24" s="52"/>
      <c r="RAJ24" s="52"/>
      <c r="RAK24" s="52"/>
      <c r="RAL24" s="52"/>
      <c r="RAM24" s="52"/>
      <c r="RAN24" s="52"/>
      <c r="RAO24" s="52"/>
      <c r="RAP24" s="52"/>
      <c r="RAQ24" s="52"/>
      <c r="RAR24" s="52"/>
      <c r="RAS24" s="52"/>
      <c r="RAT24" s="52"/>
      <c r="RAU24" s="52"/>
      <c r="RAV24" s="52"/>
      <c r="RAW24" s="52"/>
      <c r="RAX24" s="52"/>
      <c r="RAY24" s="52"/>
      <c r="RAZ24" s="52"/>
      <c r="RBA24" s="52"/>
      <c r="RBB24" s="52"/>
      <c r="RBC24" s="52"/>
      <c r="RBD24" s="52"/>
      <c r="RBE24" s="52"/>
      <c r="RBF24" s="52"/>
      <c r="RBG24" s="52"/>
      <c r="RBH24" s="52"/>
      <c r="RBI24" s="52"/>
      <c r="RBJ24" s="52"/>
      <c r="RBK24" s="52"/>
      <c r="RBL24" s="52"/>
      <c r="RBM24" s="52"/>
      <c r="RBN24" s="52"/>
      <c r="RBO24" s="52"/>
      <c r="RBP24" s="52"/>
      <c r="RBQ24" s="52"/>
      <c r="RBR24" s="52"/>
      <c r="RBS24" s="52"/>
      <c r="RBT24" s="52"/>
      <c r="RBU24" s="52"/>
      <c r="RBV24" s="52"/>
      <c r="RBW24" s="52"/>
      <c r="RBX24" s="52"/>
      <c r="RBY24" s="52"/>
      <c r="RBZ24" s="52"/>
      <c r="RCA24" s="52"/>
      <c r="RCB24" s="52"/>
      <c r="RCC24" s="52"/>
      <c r="RCD24" s="52"/>
      <c r="RCE24" s="52"/>
      <c r="RCF24" s="52"/>
      <c r="RCG24" s="52"/>
      <c r="RCH24" s="52"/>
      <c r="RCI24" s="52"/>
      <c r="RCJ24" s="52"/>
      <c r="RCK24" s="52"/>
      <c r="RCL24" s="52"/>
      <c r="RCM24" s="52"/>
      <c r="RCN24" s="52"/>
      <c r="RCO24" s="52"/>
      <c r="RCP24" s="52"/>
      <c r="RCQ24" s="52"/>
      <c r="RCR24" s="52"/>
      <c r="RCS24" s="52"/>
      <c r="RCT24" s="52"/>
      <c r="RCU24" s="52"/>
      <c r="RCV24" s="52"/>
      <c r="RCW24" s="52"/>
      <c r="RCX24" s="52"/>
      <c r="RCY24" s="52"/>
      <c r="RCZ24" s="52"/>
      <c r="RDA24" s="52"/>
      <c r="RDB24" s="52"/>
      <c r="RDC24" s="52"/>
      <c r="RDD24" s="52"/>
      <c r="RDE24" s="52"/>
      <c r="RDF24" s="52"/>
      <c r="RDG24" s="52"/>
      <c r="RDH24" s="52"/>
      <c r="RDI24" s="52"/>
      <c r="RDJ24" s="52"/>
      <c r="RDK24" s="52"/>
      <c r="RDL24" s="52"/>
      <c r="RDM24" s="52"/>
      <c r="RDN24" s="52"/>
      <c r="RDO24" s="52"/>
      <c r="RDP24" s="52"/>
      <c r="RDQ24" s="52"/>
      <c r="RDR24" s="52"/>
      <c r="RDS24" s="52"/>
      <c r="RDT24" s="52"/>
      <c r="RDU24" s="52"/>
      <c r="RDV24" s="52"/>
      <c r="RDW24" s="52"/>
      <c r="RDX24" s="52"/>
      <c r="RDY24" s="52"/>
      <c r="RDZ24" s="52"/>
      <c r="REA24" s="52"/>
      <c r="REB24" s="52"/>
      <c r="REC24" s="52"/>
      <c r="RED24" s="52"/>
      <c r="REE24" s="52"/>
      <c r="REF24" s="52"/>
      <c r="REG24" s="52"/>
      <c r="REH24" s="52"/>
      <c r="REI24" s="52"/>
      <c r="REJ24" s="52"/>
      <c r="REK24" s="52"/>
      <c r="REL24" s="52"/>
      <c r="REM24" s="52"/>
      <c r="REN24" s="52"/>
      <c r="REO24" s="52"/>
      <c r="REP24" s="52"/>
      <c r="REQ24" s="52"/>
      <c r="RER24" s="52"/>
      <c r="RES24" s="52"/>
      <c r="RET24" s="52"/>
      <c r="REU24" s="52"/>
      <c r="REV24" s="52"/>
      <c r="REW24" s="52"/>
      <c r="REX24" s="52"/>
      <c r="REY24" s="52"/>
      <c r="REZ24" s="52"/>
      <c r="RFA24" s="52"/>
      <c r="RFB24" s="52"/>
      <c r="RFC24" s="52"/>
      <c r="RFD24" s="52"/>
      <c r="RFE24" s="52"/>
      <c r="RFF24" s="52"/>
      <c r="RFG24" s="52"/>
      <c r="RFH24" s="52"/>
      <c r="RFI24" s="52"/>
      <c r="RFJ24" s="52"/>
      <c r="RFK24" s="52"/>
      <c r="RFL24" s="52"/>
      <c r="RFM24" s="52"/>
      <c r="RFN24" s="52"/>
      <c r="RFO24" s="52"/>
      <c r="RFP24" s="52"/>
      <c r="RFQ24" s="52"/>
      <c r="RFR24" s="52"/>
      <c r="RFS24" s="52"/>
      <c r="RFT24" s="52"/>
      <c r="RFU24" s="52"/>
      <c r="RFV24" s="52"/>
      <c r="RFW24" s="52"/>
      <c r="RFX24" s="52"/>
      <c r="RFY24" s="52"/>
      <c r="RFZ24" s="52"/>
      <c r="RGA24" s="52"/>
      <c r="RGB24" s="52"/>
      <c r="RGC24" s="52"/>
      <c r="RGD24" s="52"/>
      <c r="RGE24" s="52"/>
      <c r="RGF24" s="52"/>
      <c r="RGG24" s="52"/>
      <c r="RGH24" s="52"/>
      <c r="RGI24" s="52"/>
      <c r="RGJ24" s="52"/>
      <c r="RGK24" s="52"/>
      <c r="RGL24" s="52"/>
      <c r="RGM24" s="52"/>
      <c r="RGN24" s="52"/>
      <c r="RGO24" s="52"/>
      <c r="RGP24" s="52"/>
      <c r="RGQ24" s="52"/>
      <c r="RGR24" s="52"/>
      <c r="RGS24" s="52"/>
      <c r="RGT24" s="52"/>
      <c r="RGU24" s="52"/>
      <c r="RGV24" s="52"/>
      <c r="RGW24" s="52"/>
      <c r="RGX24" s="52"/>
      <c r="RGY24" s="52"/>
      <c r="RGZ24" s="52"/>
      <c r="RHA24" s="52"/>
      <c r="RHB24" s="52"/>
      <c r="RHC24" s="52"/>
      <c r="RHD24" s="52"/>
      <c r="RHE24" s="52"/>
      <c r="RHF24" s="52"/>
      <c r="RHG24" s="52"/>
      <c r="RHH24" s="52"/>
      <c r="RHI24" s="52"/>
      <c r="RHJ24" s="52"/>
      <c r="RHK24" s="52"/>
      <c r="RHL24" s="52"/>
      <c r="RHM24" s="52"/>
      <c r="RHN24" s="52"/>
      <c r="RHO24" s="52"/>
      <c r="RHP24" s="52"/>
      <c r="RHQ24" s="52"/>
      <c r="RHR24" s="52"/>
      <c r="RHS24" s="52"/>
      <c r="RHT24" s="52"/>
      <c r="RHU24" s="52"/>
      <c r="RHV24" s="52"/>
      <c r="RHW24" s="52"/>
      <c r="RHX24" s="52"/>
      <c r="RHY24" s="52"/>
      <c r="RHZ24" s="52"/>
      <c r="RIA24" s="52"/>
      <c r="RIB24" s="52"/>
      <c r="RIC24" s="52"/>
      <c r="RID24" s="52"/>
      <c r="RIE24" s="52"/>
      <c r="RIF24" s="52"/>
      <c r="RIG24" s="52"/>
      <c r="RIH24" s="52"/>
      <c r="RII24" s="52"/>
      <c r="RIJ24" s="52"/>
      <c r="RIK24" s="52"/>
      <c r="RIL24" s="52"/>
      <c r="RIM24" s="52"/>
      <c r="RIN24" s="52"/>
      <c r="RIO24" s="52"/>
      <c r="RIP24" s="52"/>
      <c r="RIQ24" s="52"/>
      <c r="RIR24" s="52"/>
      <c r="RIS24" s="52"/>
      <c r="RIT24" s="52"/>
      <c r="RIU24" s="52"/>
      <c r="RIV24" s="52"/>
      <c r="RIW24" s="52"/>
      <c r="RIX24" s="52"/>
      <c r="RIY24" s="52"/>
      <c r="RIZ24" s="52"/>
      <c r="RJA24" s="52"/>
      <c r="RJB24" s="52"/>
      <c r="RJC24" s="52"/>
      <c r="RJD24" s="52"/>
      <c r="RJE24" s="52"/>
      <c r="RJF24" s="52"/>
      <c r="RJG24" s="52"/>
      <c r="RJH24" s="52"/>
      <c r="RJI24" s="52"/>
      <c r="RJJ24" s="52"/>
      <c r="RJK24" s="52"/>
      <c r="RJL24" s="52"/>
      <c r="RJM24" s="52"/>
      <c r="RJN24" s="52"/>
      <c r="RJO24" s="52"/>
      <c r="RJP24" s="52"/>
      <c r="RJQ24" s="52"/>
      <c r="RJR24" s="52"/>
      <c r="RJS24" s="52"/>
      <c r="RJT24" s="52"/>
      <c r="RJU24" s="52"/>
      <c r="RJV24" s="52"/>
      <c r="RJW24" s="52"/>
      <c r="RJX24" s="52"/>
      <c r="RJY24" s="52"/>
      <c r="RJZ24" s="52"/>
      <c r="RKA24" s="52"/>
      <c r="RKB24" s="52"/>
      <c r="RKC24" s="52"/>
      <c r="RKD24" s="52"/>
      <c r="RKE24" s="52"/>
      <c r="RKF24" s="52"/>
      <c r="RKG24" s="52"/>
      <c r="RKH24" s="52"/>
      <c r="RKI24" s="52"/>
      <c r="RKJ24" s="52"/>
      <c r="RKK24" s="52"/>
      <c r="RKL24" s="52"/>
      <c r="RKM24" s="52"/>
      <c r="RKN24" s="52"/>
      <c r="RKO24" s="52"/>
      <c r="RKP24" s="52"/>
      <c r="RKQ24" s="52"/>
      <c r="RKR24" s="52"/>
      <c r="RKS24" s="52"/>
      <c r="RKT24" s="52"/>
      <c r="RKU24" s="52"/>
      <c r="RKV24" s="52"/>
      <c r="RKW24" s="52"/>
      <c r="RKX24" s="52"/>
      <c r="RKY24" s="52"/>
      <c r="RKZ24" s="52"/>
      <c r="RLA24" s="52"/>
      <c r="RLB24" s="52"/>
      <c r="RLC24" s="52"/>
      <c r="RLD24" s="52"/>
      <c r="RLE24" s="52"/>
      <c r="RLF24" s="52"/>
      <c r="RLG24" s="52"/>
      <c r="RLH24" s="52"/>
      <c r="RLI24" s="52"/>
      <c r="RLJ24" s="52"/>
      <c r="RLK24" s="52"/>
      <c r="RLL24" s="52"/>
      <c r="RLM24" s="52"/>
      <c r="RLN24" s="52"/>
      <c r="RLO24" s="52"/>
      <c r="RLP24" s="52"/>
      <c r="RLQ24" s="52"/>
      <c r="RLR24" s="52"/>
      <c r="RLS24" s="52"/>
      <c r="RLT24" s="52"/>
      <c r="RLU24" s="52"/>
      <c r="RLV24" s="52"/>
      <c r="RLW24" s="52"/>
      <c r="RLX24" s="52"/>
      <c r="RLY24" s="52"/>
      <c r="RLZ24" s="52"/>
      <c r="RMA24" s="52"/>
      <c r="RMB24" s="52"/>
      <c r="RMC24" s="52"/>
      <c r="RMD24" s="52"/>
      <c r="RME24" s="52"/>
      <c r="RMF24" s="52"/>
      <c r="RMG24" s="52"/>
      <c r="RMH24" s="52"/>
      <c r="RMI24" s="52"/>
      <c r="RMJ24" s="52"/>
      <c r="RMK24" s="52"/>
      <c r="RML24" s="52"/>
      <c r="RMM24" s="52"/>
      <c r="RMN24" s="52"/>
      <c r="RMO24" s="52"/>
      <c r="RMP24" s="52"/>
      <c r="RMQ24" s="52"/>
      <c r="RMR24" s="52"/>
      <c r="RMS24" s="52"/>
      <c r="RMT24" s="52"/>
      <c r="RMU24" s="52"/>
      <c r="RMV24" s="52"/>
      <c r="RMW24" s="52"/>
      <c r="RMX24" s="52"/>
      <c r="RMY24" s="52"/>
      <c r="RMZ24" s="52"/>
      <c r="RNA24" s="52"/>
      <c r="RNB24" s="52"/>
      <c r="RNC24" s="52"/>
      <c r="RND24" s="52"/>
      <c r="RNE24" s="52"/>
      <c r="RNF24" s="52"/>
      <c r="RNG24" s="52"/>
      <c r="RNH24" s="52"/>
      <c r="RNI24" s="52"/>
      <c r="RNJ24" s="52"/>
      <c r="RNK24" s="52"/>
      <c r="RNL24" s="52"/>
      <c r="RNM24" s="52"/>
      <c r="RNN24" s="52"/>
      <c r="RNO24" s="52"/>
      <c r="RNP24" s="52"/>
      <c r="RNQ24" s="52"/>
      <c r="RNR24" s="52"/>
      <c r="RNS24" s="52"/>
      <c r="RNT24" s="52"/>
      <c r="RNU24" s="52"/>
      <c r="RNV24" s="52"/>
      <c r="RNW24" s="52"/>
      <c r="RNX24" s="52"/>
      <c r="RNY24" s="52"/>
      <c r="RNZ24" s="52"/>
      <c r="ROA24" s="52"/>
      <c r="ROB24" s="52"/>
      <c r="ROC24" s="52"/>
      <c r="ROD24" s="52"/>
      <c r="ROE24" s="52"/>
      <c r="ROF24" s="52"/>
      <c r="ROG24" s="52"/>
      <c r="ROH24" s="52"/>
      <c r="ROI24" s="52"/>
      <c r="ROJ24" s="52"/>
      <c r="ROK24" s="52"/>
      <c r="ROL24" s="52"/>
      <c r="ROM24" s="52"/>
      <c r="RON24" s="52"/>
      <c r="ROO24" s="52"/>
      <c r="ROP24" s="52"/>
      <c r="ROQ24" s="52"/>
      <c r="ROR24" s="52"/>
      <c r="ROS24" s="52"/>
      <c r="ROT24" s="52"/>
      <c r="ROU24" s="52"/>
      <c r="ROV24" s="52"/>
      <c r="ROW24" s="52"/>
      <c r="ROX24" s="52"/>
      <c r="ROY24" s="52"/>
      <c r="ROZ24" s="52"/>
      <c r="RPA24" s="52"/>
      <c r="RPB24" s="52"/>
      <c r="RPC24" s="52"/>
      <c r="RPD24" s="52"/>
      <c r="RPE24" s="52"/>
      <c r="RPF24" s="52"/>
      <c r="RPG24" s="52"/>
      <c r="RPH24" s="52"/>
      <c r="RPI24" s="52"/>
      <c r="RPJ24" s="52"/>
      <c r="RPK24" s="52"/>
      <c r="RPL24" s="52"/>
      <c r="RPM24" s="52"/>
      <c r="RPN24" s="52"/>
      <c r="RPO24" s="52"/>
      <c r="RPP24" s="52"/>
      <c r="RPQ24" s="52"/>
      <c r="RPR24" s="52"/>
      <c r="RPS24" s="52"/>
      <c r="RPT24" s="52"/>
      <c r="RPU24" s="52"/>
      <c r="RPV24" s="52"/>
      <c r="RPW24" s="52"/>
      <c r="RPX24" s="52"/>
      <c r="RPY24" s="52"/>
      <c r="RPZ24" s="52"/>
      <c r="RQA24" s="52"/>
      <c r="RQB24" s="52"/>
      <c r="RQC24" s="52"/>
      <c r="RQD24" s="52"/>
      <c r="RQE24" s="52"/>
      <c r="RQF24" s="52"/>
      <c r="RQG24" s="52"/>
      <c r="RQH24" s="52"/>
      <c r="RQI24" s="52"/>
      <c r="RQJ24" s="52"/>
      <c r="RQK24" s="52"/>
      <c r="RQL24" s="52"/>
      <c r="RQM24" s="52"/>
      <c r="RQN24" s="52"/>
      <c r="RQO24" s="52"/>
      <c r="RQP24" s="52"/>
      <c r="RQQ24" s="52"/>
      <c r="RQR24" s="52"/>
      <c r="RQS24" s="52"/>
      <c r="RQT24" s="52"/>
      <c r="RQU24" s="52"/>
      <c r="RQV24" s="52"/>
      <c r="RQW24" s="52"/>
      <c r="RQX24" s="52"/>
      <c r="RQY24" s="52"/>
      <c r="RQZ24" s="52"/>
      <c r="RRA24" s="52"/>
      <c r="RRB24" s="52"/>
      <c r="RRC24" s="52"/>
      <c r="RRD24" s="52"/>
      <c r="RRE24" s="52"/>
      <c r="RRF24" s="52"/>
      <c r="RRG24" s="52"/>
      <c r="RRH24" s="52"/>
      <c r="RRI24" s="52"/>
      <c r="RRJ24" s="52"/>
      <c r="RRK24" s="52"/>
      <c r="RRL24" s="52"/>
      <c r="RRM24" s="52"/>
      <c r="RRN24" s="52"/>
      <c r="RRO24" s="52"/>
      <c r="RRP24" s="52"/>
      <c r="RRQ24" s="52"/>
      <c r="RRR24" s="52"/>
      <c r="RRS24" s="52"/>
      <c r="RRT24" s="52"/>
      <c r="RRU24" s="52"/>
      <c r="RRV24" s="52"/>
      <c r="RRW24" s="52"/>
      <c r="RRX24" s="52"/>
      <c r="RRY24" s="52"/>
      <c r="RRZ24" s="52"/>
      <c r="RSA24" s="52"/>
      <c r="RSB24" s="52"/>
      <c r="RSC24" s="52"/>
      <c r="RSD24" s="52"/>
      <c r="RSE24" s="52"/>
      <c r="RSF24" s="52"/>
      <c r="RSG24" s="52"/>
      <c r="RSH24" s="52"/>
      <c r="RSI24" s="52"/>
      <c r="RSJ24" s="52"/>
      <c r="RSK24" s="52"/>
      <c r="RSL24" s="52"/>
      <c r="RSM24" s="52"/>
      <c r="RSN24" s="52"/>
      <c r="RSO24" s="52"/>
      <c r="RSP24" s="52"/>
      <c r="RSQ24" s="52"/>
      <c r="RSR24" s="52"/>
      <c r="RSS24" s="52"/>
      <c r="RST24" s="52"/>
      <c r="RSU24" s="52"/>
      <c r="RSV24" s="52"/>
      <c r="RSW24" s="52"/>
      <c r="RSX24" s="52"/>
      <c r="RSY24" s="52"/>
      <c r="RSZ24" s="52"/>
      <c r="RTA24" s="52"/>
      <c r="RTB24" s="52"/>
      <c r="RTC24" s="52"/>
      <c r="RTD24" s="52"/>
      <c r="RTE24" s="52"/>
      <c r="RTF24" s="52"/>
      <c r="RTG24" s="52"/>
      <c r="RTH24" s="52"/>
      <c r="RTI24" s="52"/>
      <c r="RTJ24" s="52"/>
      <c r="RTK24" s="52"/>
      <c r="RTL24" s="52"/>
      <c r="RTM24" s="52"/>
      <c r="RTN24" s="52"/>
      <c r="RTO24" s="52"/>
      <c r="RTP24" s="52"/>
      <c r="RTQ24" s="52"/>
      <c r="RTR24" s="52"/>
      <c r="RTS24" s="52"/>
      <c r="RTT24" s="52"/>
      <c r="RTU24" s="52"/>
      <c r="RTV24" s="52"/>
      <c r="RTW24" s="52"/>
      <c r="RTX24" s="52"/>
      <c r="RTY24" s="52"/>
      <c r="RTZ24" s="52"/>
      <c r="RUA24" s="52"/>
      <c r="RUB24" s="52"/>
      <c r="RUC24" s="52"/>
      <c r="RUD24" s="52"/>
      <c r="RUE24" s="52"/>
      <c r="RUF24" s="52"/>
      <c r="RUG24" s="52"/>
      <c r="RUH24" s="52"/>
      <c r="RUI24" s="52"/>
      <c r="RUJ24" s="52"/>
      <c r="RUK24" s="52"/>
      <c r="RUL24" s="52"/>
      <c r="RUM24" s="52"/>
      <c r="RUN24" s="52"/>
      <c r="RUO24" s="52"/>
      <c r="RUP24" s="52"/>
      <c r="RUQ24" s="52"/>
      <c r="RUR24" s="52"/>
      <c r="RUS24" s="52"/>
      <c r="RUT24" s="52"/>
      <c r="RUU24" s="52"/>
      <c r="RUV24" s="52"/>
      <c r="RUW24" s="52"/>
      <c r="RUX24" s="52"/>
      <c r="RUY24" s="52"/>
      <c r="RUZ24" s="52"/>
      <c r="RVA24" s="52"/>
      <c r="RVB24" s="52"/>
      <c r="RVC24" s="52"/>
      <c r="RVD24" s="52"/>
      <c r="RVE24" s="52"/>
      <c r="RVF24" s="52"/>
      <c r="RVG24" s="52"/>
      <c r="RVH24" s="52"/>
      <c r="RVI24" s="52"/>
      <c r="RVJ24" s="52"/>
      <c r="RVK24" s="52"/>
      <c r="RVL24" s="52"/>
      <c r="RVM24" s="52"/>
      <c r="RVN24" s="52"/>
      <c r="RVO24" s="52"/>
      <c r="RVP24" s="52"/>
      <c r="RVQ24" s="52"/>
      <c r="RVR24" s="52"/>
      <c r="RVS24" s="52"/>
      <c r="RVT24" s="52"/>
      <c r="RVU24" s="52"/>
      <c r="RVV24" s="52"/>
      <c r="RVW24" s="52"/>
      <c r="RVX24" s="52"/>
      <c r="RVY24" s="52"/>
      <c r="RVZ24" s="52"/>
      <c r="RWA24" s="52"/>
      <c r="RWB24" s="52"/>
      <c r="RWC24" s="52"/>
      <c r="RWD24" s="52"/>
      <c r="RWE24" s="52"/>
      <c r="RWF24" s="52"/>
      <c r="RWG24" s="52"/>
      <c r="RWH24" s="52"/>
      <c r="RWI24" s="52"/>
      <c r="RWJ24" s="52"/>
      <c r="RWK24" s="52"/>
      <c r="RWL24" s="52"/>
      <c r="RWM24" s="52"/>
      <c r="RWN24" s="52"/>
      <c r="RWO24" s="52"/>
      <c r="RWP24" s="52"/>
      <c r="RWQ24" s="52"/>
      <c r="RWR24" s="52"/>
      <c r="RWS24" s="52"/>
      <c r="RWT24" s="52"/>
      <c r="RWU24" s="52"/>
      <c r="RWV24" s="52"/>
      <c r="RWW24" s="52"/>
      <c r="RWX24" s="52"/>
      <c r="RWY24" s="52"/>
      <c r="RWZ24" s="52"/>
      <c r="RXA24" s="52"/>
      <c r="RXB24" s="52"/>
      <c r="RXC24" s="52"/>
      <c r="RXD24" s="52"/>
      <c r="RXE24" s="52"/>
      <c r="RXF24" s="52"/>
      <c r="RXG24" s="52"/>
      <c r="RXH24" s="52"/>
      <c r="RXI24" s="52"/>
      <c r="RXJ24" s="52"/>
      <c r="RXK24" s="52"/>
      <c r="RXL24" s="52"/>
      <c r="RXM24" s="52"/>
      <c r="RXN24" s="52"/>
      <c r="RXO24" s="52"/>
      <c r="RXP24" s="52"/>
      <c r="RXQ24" s="52"/>
      <c r="RXR24" s="52"/>
      <c r="RXS24" s="52"/>
      <c r="RXT24" s="52"/>
      <c r="RXU24" s="52"/>
      <c r="RXV24" s="52"/>
      <c r="RXW24" s="52"/>
      <c r="RXX24" s="52"/>
      <c r="RXY24" s="52"/>
      <c r="RXZ24" s="52"/>
      <c r="RYA24" s="52"/>
      <c r="RYB24" s="52"/>
      <c r="RYC24" s="52"/>
      <c r="RYD24" s="52"/>
      <c r="RYE24" s="52"/>
      <c r="RYF24" s="52"/>
      <c r="RYG24" s="52"/>
      <c r="RYH24" s="52"/>
      <c r="RYI24" s="52"/>
      <c r="RYJ24" s="52"/>
      <c r="RYK24" s="52"/>
      <c r="RYL24" s="52"/>
      <c r="RYM24" s="52"/>
      <c r="RYN24" s="52"/>
      <c r="RYO24" s="52"/>
      <c r="RYP24" s="52"/>
      <c r="RYQ24" s="52"/>
      <c r="RYR24" s="52"/>
      <c r="RYS24" s="52"/>
      <c r="RYT24" s="52"/>
      <c r="RYU24" s="52"/>
      <c r="RYV24" s="52"/>
      <c r="RYW24" s="52"/>
      <c r="RYX24" s="52"/>
      <c r="RYY24" s="52"/>
      <c r="RYZ24" s="52"/>
      <c r="RZA24" s="52"/>
      <c r="RZB24" s="52"/>
      <c r="RZC24" s="52"/>
      <c r="RZD24" s="52"/>
      <c r="RZE24" s="52"/>
      <c r="RZF24" s="52"/>
      <c r="RZG24" s="52"/>
      <c r="RZH24" s="52"/>
      <c r="RZI24" s="52"/>
      <c r="RZJ24" s="52"/>
      <c r="RZK24" s="52"/>
      <c r="RZL24" s="52"/>
      <c r="RZM24" s="52"/>
      <c r="RZN24" s="52"/>
      <c r="RZO24" s="52"/>
      <c r="RZP24" s="52"/>
      <c r="RZQ24" s="52"/>
      <c r="RZR24" s="52"/>
      <c r="RZS24" s="52"/>
      <c r="RZT24" s="52"/>
      <c r="RZU24" s="52"/>
      <c r="RZV24" s="52"/>
      <c r="RZW24" s="52"/>
      <c r="RZX24" s="52"/>
      <c r="RZY24" s="52"/>
      <c r="RZZ24" s="52"/>
      <c r="SAA24" s="52"/>
      <c r="SAB24" s="52"/>
      <c r="SAC24" s="52"/>
      <c r="SAD24" s="52"/>
      <c r="SAE24" s="52"/>
      <c r="SAF24" s="52"/>
      <c r="SAG24" s="52"/>
      <c r="SAH24" s="52"/>
      <c r="SAI24" s="52"/>
      <c r="SAJ24" s="52"/>
      <c r="SAK24" s="52"/>
      <c r="SAL24" s="52"/>
      <c r="SAM24" s="52"/>
      <c r="SAN24" s="52"/>
      <c r="SAO24" s="52"/>
      <c r="SAP24" s="52"/>
      <c r="SAQ24" s="52"/>
      <c r="SAR24" s="52"/>
      <c r="SAS24" s="52"/>
      <c r="SAT24" s="52"/>
      <c r="SAU24" s="52"/>
      <c r="SAV24" s="52"/>
      <c r="SAW24" s="52"/>
      <c r="SAX24" s="52"/>
      <c r="SAY24" s="52"/>
      <c r="SAZ24" s="52"/>
      <c r="SBA24" s="52"/>
      <c r="SBB24" s="52"/>
      <c r="SBC24" s="52"/>
      <c r="SBD24" s="52"/>
      <c r="SBE24" s="52"/>
      <c r="SBF24" s="52"/>
      <c r="SBG24" s="52"/>
      <c r="SBH24" s="52"/>
      <c r="SBI24" s="52"/>
      <c r="SBJ24" s="52"/>
      <c r="SBK24" s="52"/>
      <c r="SBL24" s="52"/>
      <c r="SBM24" s="52"/>
      <c r="SBN24" s="52"/>
      <c r="SBO24" s="52"/>
      <c r="SBP24" s="52"/>
      <c r="SBQ24" s="52"/>
      <c r="SBR24" s="52"/>
      <c r="SBS24" s="52"/>
      <c r="SBT24" s="52"/>
      <c r="SBU24" s="52"/>
      <c r="SBV24" s="52"/>
      <c r="SBW24" s="52"/>
      <c r="SBX24" s="52"/>
      <c r="SBY24" s="52"/>
      <c r="SBZ24" s="52"/>
      <c r="SCA24" s="52"/>
      <c r="SCB24" s="52"/>
      <c r="SCC24" s="52"/>
      <c r="SCD24" s="52"/>
      <c r="SCE24" s="52"/>
      <c r="SCF24" s="52"/>
      <c r="SCG24" s="52"/>
      <c r="SCH24" s="52"/>
      <c r="SCI24" s="52"/>
      <c r="SCJ24" s="52"/>
      <c r="SCK24" s="52"/>
      <c r="SCL24" s="52"/>
      <c r="SCM24" s="52"/>
      <c r="SCN24" s="52"/>
      <c r="SCO24" s="52"/>
      <c r="SCP24" s="52"/>
      <c r="SCQ24" s="52"/>
      <c r="SCR24" s="52"/>
      <c r="SCS24" s="52"/>
      <c r="SCT24" s="52"/>
      <c r="SCU24" s="52"/>
      <c r="SCV24" s="52"/>
      <c r="SCW24" s="52"/>
      <c r="SCX24" s="52"/>
      <c r="SCY24" s="52"/>
      <c r="SCZ24" s="52"/>
      <c r="SDA24" s="52"/>
      <c r="SDB24" s="52"/>
      <c r="SDC24" s="52"/>
      <c r="SDD24" s="52"/>
      <c r="SDE24" s="52"/>
      <c r="SDF24" s="52"/>
      <c r="SDG24" s="52"/>
      <c r="SDH24" s="52"/>
      <c r="SDI24" s="52"/>
      <c r="SDJ24" s="52"/>
      <c r="SDK24" s="52"/>
      <c r="SDL24" s="52"/>
      <c r="SDM24" s="52"/>
      <c r="SDN24" s="52"/>
      <c r="SDO24" s="52"/>
      <c r="SDP24" s="52"/>
      <c r="SDQ24" s="52"/>
      <c r="SDR24" s="52"/>
      <c r="SDS24" s="52"/>
      <c r="SDT24" s="52"/>
      <c r="SDU24" s="52"/>
      <c r="SDV24" s="52"/>
      <c r="SDW24" s="52"/>
      <c r="SDX24" s="52"/>
      <c r="SDY24" s="52"/>
      <c r="SDZ24" s="52"/>
      <c r="SEA24" s="52"/>
      <c r="SEB24" s="52"/>
      <c r="SEC24" s="52"/>
      <c r="SED24" s="52"/>
      <c r="SEE24" s="52"/>
      <c r="SEF24" s="52"/>
      <c r="SEG24" s="52"/>
      <c r="SEH24" s="52"/>
      <c r="SEI24" s="52"/>
      <c r="SEJ24" s="52"/>
      <c r="SEK24" s="52"/>
      <c r="SEL24" s="52"/>
      <c r="SEM24" s="52"/>
      <c r="SEN24" s="52"/>
      <c r="SEO24" s="52"/>
      <c r="SEP24" s="52"/>
      <c r="SEQ24" s="52"/>
      <c r="SER24" s="52"/>
      <c r="SES24" s="52"/>
      <c r="SET24" s="52"/>
      <c r="SEU24" s="52"/>
      <c r="SEV24" s="52"/>
      <c r="SEW24" s="52"/>
      <c r="SEX24" s="52"/>
      <c r="SEY24" s="52"/>
      <c r="SEZ24" s="52"/>
      <c r="SFA24" s="52"/>
      <c r="SFB24" s="52"/>
      <c r="SFC24" s="52"/>
      <c r="SFD24" s="52"/>
      <c r="SFE24" s="52"/>
      <c r="SFF24" s="52"/>
      <c r="SFG24" s="52"/>
      <c r="SFH24" s="52"/>
      <c r="SFI24" s="52"/>
      <c r="SFJ24" s="52"/>
      <c r="SFK24" s="52"/>
      <c r="SFL24" s="52"/>
      <c r="SFM24" s="52"/>
      <c r="SFN24" s="52"/>
      <c r="SFO24" s="52"/>
      <c r="SFP24" s="52"/>
      <c r="SFQ24" s="52"/>
      <c r="SFR24" s="52"/>
      <c r="SFS24" s="52"/>
      <c r="SFT24" s="52"/>
      <c r="SFU24" s="52"/>
      <c r="SFV24" s="52"/>
      <c r="SFW24" s="52"/>
      <c r="SFX24" s="52"/>
      <c r="SFY24" s="52"/>
      <c r="SFZ24" s="52"/>
      <c r="SGA24" s="52"/>
      <c r="SGB24" s="52"/>
      <c r="SGC24" s="52"/>
      <c r="SGD24" s="52"/>
      <c r="SGE24" s="52"/>
      <c r="SGF24" s="52"/>
      <c r="SGG24" s="52"/>
      <c r="SGH24" s="52"/>
      <c r="SGI24" s="52"/>
      <c r="SGJ24" s="52"/>
      <c r="SGK24" s="52"/>
      <c r="SGL24" s="52"/>
      <c r="SGM24" s="52"/>
      <c r="SGN24" s="52"/>
      <c r="SGO24" s="52"/>
      <c r="SGP24" s="52"/>
      <c r="SGQ24" s="52"/>
      <c r="SGR24" s="52"/>
      <c r="SGS24" s="52"/>
      <c r="SGT24" s="52"/>
      <c r="SGU24" s="52"/>
      <c r="SGV24" s="52"/>
      <c r="SGW24" s="52"/>
      <c r="SGX24" s="52"/>
      <c r="SGY24" s="52"/>
      <c r="SGZ24" s="52"/>
      <c r="SHA24" s="52"/>
      <c r="SHB24" s="52"/>
      <c r="SHC24" s="52"/>
      <c r="SHD24" s="52"/>
      <c r="SHE24" s="52"/>
      <c r="SHF24" s="52"/>
      <c r="SHG24" s="52"/>
      <c r="SHH24" s="52"/>
      <c r="SHI24" s="52"/>
      <c r="SHJ24" s="52"/>
      <c r="SHK24" s="52"/>
      <c r="SHL24" s="52"/>
      <c r="SHM24" s="52"/>
      <c r="SHN24" s="52"/>
      <c r="SHO24" s="52"/>
      <c r="SHP24" s="52"/>
      <c r="SHQ24" s="52"/>
      <c r="SHR24" s="52"/>
      <c r="SHS24" s="52"/>
      <c r="SHT24" s="52"/>
      <c r="SHU24" s="52"/>
      <c r="SHV24" s="52"/>
      <c r="SHW24" s="52"/>
      <c r="SHX24" s="52"/>
      <c r="SHY24" s="52"/>
      <c r="SHZ24" s="52"/>
      <c r="SIA24" s="52"/>
      <c r="SIB24" s="52"/>
      <c r="SIC24" s="52"/>
      <c r="SID24" s="52"/>
      <c r="SIE24" s="52"/>
      <c r="SIF24" s="52"/>
      <c r="SIG24" s="52"/>
      <c r="SIH24" s="52"/>
      <c r="SII24" s="52"/>
      <c r="SIJ24" s="52"/>
      <c r="SIK24" s="52"/>
      <c r="SIL24" s="52"/>
      <c r="SIM24" s="52"/>
      <c r="SIN24" s="52"/>
      <c r="SIO24" s="52"/>
      <c r="SIP24" s="52"/>
      <c r="SIQ24" s="52"/>
      <c r="SIR24" s="52"/>
      <c r="SIS24" s="52"/>
      <c r="SIT24" s="52"/>
      <c r="SIU24" s="52"/>
      <c r="SIV24" s="52"/>
      <c r="SIW24" s="52"/>
      <c r="SIX24" s="52"/>
      <c r="SIY24" s="52"/>
      <c r="SIZ24" s="52"/>
      <c r="SJA24" s="52"/>
      <c r="SJB24" s="52"/>
      <c r="SJC24" s="52"/>
      <c r="SJD24" s="52"/>
      <c r="SJE24" s="52"/>
      <c r="SJF24" s="52"/>
      <c r="SJG24" s="52"/>
      <c r="SJH24" s="52"/>
      <c r="SJI24" s="52"/>
      <c r="SJJ24" s="52"/>
      <c r="SJK24" s="52"/>
      <c r="SJL24" s="52"/>
      <c r="SJM24" s="52"/>
      <c r="SJN24" s="52"/>
      <c r="SJO24" s="52"/>
      <c r="SJP24" s="52"/>
      <c r="SJQ24" s="52"/>
      <c r="SJR24" s="52"/>
      <c r="SJS24" s="52"/>
      <c r="SJT24" s="52"/>
      <c r="SJU24" s="52"/>
      <c r="SJV24" s="52"/>
      <c r="SJW24" s="52"/>
      <c r="SJX24" s="52"/>
      <c r="SJY24" s="52"/>
      <c r="SJZ24" s="52"/>
      <c r="SKA24" s="52"/>
      <c r="SKB24" s="52"/>
      <c r="SKC24" s="52"/>
      <c r="SKD24" s="52"/>
      <c r="SKE24" s="52"/>
      <c r="SKF24" s="52"/>
      <c r="SKG24" s="52"/>
      <c r="SKH24" s="52"/>
      <c r="SKI24" s="52"/>
      <c r="SKJ24" s="52"/>
      <c r="SKK24" s="52"/>
      <c r="SKL24" s="52"/>
      <c r="SKM24" s="52"/>
      <c r="SKN24" s="52"/>
      <c r="SKO24" s="52"/>
      <c r="SKP24" s="52"/>
      <c r="SKQ24" s="52"/>
      <c r="SKR24" s="52"/>
      <c r="SKS24" s="52"/>
      <c r="SKT24" s="52"/>
      <c r="SKU24" s="52"/>
      <c r="SKV24" s="52"/>
      <c r="SKW24" s="52"/>
      <c r="SKX24" s="52"/>
      <c r="SKY24" s="52"/>
      <c r="SKZ24" s="52"/>
      <c r="SLA24" s="52"/>
      <c r="SLB24" s="52"/>
      <c r="SLC24" s="52"/>
      <c r="SLD24" s="52"/>
      <c r="SLE24" s="52"/>
      <c r="SLF24" s="52"/>
      <c r="SLG24" s="52"/>
      <c r="SLH24" s="52"/>
      <c r="SLI24" s="52"/>
      <c r="SLJ24" s="52"/>
      <c r="SLK24" s="52"/>
      <c r="SLL24" s="52"/>
      <c r="SLM24" s="52"/>
      <c r="SLN24" s="52"/>
      <c r="SLO24" s="52"/>
      <c r="SLP24" s="52"/>
      <c r="SLQ24" s="52"/>
      <c r="SLR24" s="52"/>
      <c r="SLS24" s="52"/>
      <c r="SLT24" s="52"/>
      <c r="SLU24" s="52"/>
      <c r="SLV24" s="52"/>
      <c r="SLW24" s="52"/>
      <c r="SLX24" s="52"/>
      <c r="SLY24" s="52"/>
      <c r="SLZ24" s="52"/>
      <c r="SMA24" s="52"/>
      <c r="SMB24" s="52"/>
      <c r="SMC24" s="52"/>
      <c r="SMD24" s="52"/>
      <c r="SME24" s="52"/>
      <c r="SMF24" s="52"/>
      <c r="SMG24" s="52"/>
      <c r="SMH24" s="52"/>
      <c r="SMI24" s="52"/>
      <c r="SMJ24" s="52"/>
      <c r="SMK24" s="52"/>
      <c r="SML24" s="52"/>
      <c r="SMM24" s="52"/>
      <c r="SMN24" s="52"/>
      <c r="SMO24" s="52"/>
      <c r="SMP24" s="52"/>
      <c r="SMQ24" s="52"/>
      <c r="SMR24" s="52"/>
      <c r="SMS24" s="52"/>
      <c r="SMT24" s="52"/>
      <c r="SMU24" s="52"/>
      <c r="SMV24" s="52"/>
      <c r="SMW24" s="52"/>
      <c r="SMX24" s="52"/>
      <c r="SMY24" s="52"/>
      <c r="SMZ24" s="52"/>
      <c r="SNA24" s="52"/>
      <c r="SNB24" s="52"/>
      <c r="SNC24" s="52"/>
      <c r="SND24" s="52"/>
      <c r="SNE24" s="52"/>
      <c r="SNF24" s="52"/>
      <c r="SNG24" s="52"/>
      <c r="SNH24" s="52"/>
      <c r="SNI24" s="52"/>
      <c r="SNJ24" s="52"/>
      <c r="SNK24" s="52"/>
      <c r="SNL24" s="52"/>
      <c r="SNM24" s="52"/>
      <c r="SNN24" s="52"/>
      <c r="SNO24" s="52"/>
      <c r="SNP24" s="52"/>
      <c r="SNQ24" s="52"/>
      <c r="SNR24" s="52"/>
      <c r="SNS24" s="52"/>
      <c r="SNT24" s="52"/>
      <c r="SNU24" s="52"/>
      <c r="SNV24" s="52"/>
      <c r="SNW24" s="52"/>
      <c r="SNX24" s="52"/>
      <c r="SNY24" s="52"/>
      <c r="SNZ24" s="52"/>
      <c r="SOA24" s="52"/>
      <c r="SOB24" s="52"/>
      <c r="SOC24" s="52"/>
      <c r="SOD24" s="52"/>
      <c r="SOE24" s="52"/>
      <c r="SOF24" s="52"/>
      <c r="SOG24" s="52"/>
      <c r="SOH24" s="52"/>
      <c r="SOI24" s="52"/>
      <c r="SOJ24" s="52"/>
      <c r="SOK24" s="52"/>
      <c r="SOL24" s="52"/>
      <c r="SOM24" s="52"/>
      <c r="SON24" s="52"/>
      <c r="SOO24" s="52"/>
      <c r="SOP24" s="52"/>
      <c r="SOQ24" s="52"/>
      <c r="SOR24" s="52"/>
      <c r="SOS24" s="52"/>
      <c r="SOT24" s="52"/>
      <c r="SOU24" s="52"/>
      <c r="SOV24" s="52"/>
      <c r="SOW24" s="52"/>
      <c r="SOX24" s="52"/>
      <c r="SOY24" s="52"/>
      <c r="SOZ24" s="52"/>
      <c r="SPA24" s="52"/>
      <c r="SPB24" s="52"/>
      <c r="SPC24" s="52"/>
      <c r="SPD24" s="52"/>
      <c r="SPE24" s="52"/>
      <c r="SPF24" s="52"/>
      <c r="SPG24" s="52"/>
      <c r="SPH24" s="52"/>
      <c r="SPI24" s="52"/>
      <c r="SPJ24" s="52"/>
      <c r="SPK24" s="52"/>
      <c r="SPL24" s="52"/>
      <c r="SPM24" s="52"/>
      <c r="SPN24" s="52"/>
      <c r="SPO24" s="52"/>
      <c r="SPP24" s="52"/>
      <c r="SPQ24" s="52"/>
      <c r="SPR24" s="52"/>
      <c r="SPS24" s="52"/>
      <c r="SPT24" s="52"/>
      <c r="SPU24" s="52"/>
      <c r="SPV24" s="52"/>
      <c r="SPW24" s="52"/>
      <c r="SPX24" s="52"/>
      <c r="SPY24" s="52"/>
      <c r="SPZ24" s="52"/>
      <c r="SQA24" s="52"/>
      <c r="SQB24" s="52"/>
      <c r="SQC24" s="52"/>
      <c r="SQD24" s="52"/>
      <c r="SQE24" s="52"/>
      <c r="SQF24" s="52"/>
      <c r="SQG24" s="52"/>
      <c r="SQH24" s="52"/>
      <c r="SQI24" s="52"/>
      <c r="SQJ24" s="52"/>
      <c r="SQK24" s="52"/>
      <c r="SQL24" s="52"/>
      <c r="SQM24" s="52"/>
      <c r="SQN24" s="52"/>
      <c r="SQO24" s="52"/>
      <c r="SQP24" s="52"/>
      <c r="SQQ24" s="52"/>
      <c r="SQR24" s="52"/>
      <c r="SQS24" s="52"/>
      <c r="SQT24" s="52"/>
      <c r="SQU24" s="52"/>
      <c r="SQV24" s="52"/>
      <c r="SQW24" s="52"/>
      <c r="SQX24" s="52"/>
      <c r="SQY24" s="52"/>
      <c r="SQZ24" s="52"/>
      <c r="SRA24" s="52"/>
      <c r="SRB24" s="52"/>
      <c r="SRC24" s="52"/>
      <c r="SRD24" s="52"/>
      <c r="SRE24" s="52"/>
      <c r="SRF24" s="52"/>
      <c r="SRG24" s="52"/>
      <c r="SRH24" s="52"/>
      <c r="SRI24" s="52"/>
      <c r="SRJ24" s="52"/>
      <c r="SRK24" s="52"/>
      <c r="SRL24" s="52"/>
      <c r="SRM24" s="52"/>
      <c r="SRN24" s="52"/>
      <c r="SRO24" s="52"/>
      <c r="SRP24" s="52"/>
      <c r="SRQ24" s="52"/>
      <c r="SRR24" s="52"/>
      <c r="SRS24" s="52"/>
      <c r="SRT24" s="52"/>
      <c r="SRU24" s="52"/>
      <c r="SRV24" s="52"/>
      <c r="SRW24" s="52"/>
      <c r="SRX24" s="52"/>
      <c r="SRY24" s="52"/>
      <c r="SRZ24" s="52"/>
      <c r="SSA24" s="52"/>
      <c r="SSB24" s="52"/>
      <c r="SSC24" s="52"/>
      <c r="SSD24" s="52"/>
      <c r="SSE24" s="52"/>
      <c r="SSF24" s="52"/>
      <c r="SSG24" s="52"/>
      <c r="SSH24" s="52"/>
      <c r="SSI24" s="52"/>
      <c r="SSJ24" s="52"/>
      <c r="SSK24" s="52"/>
      <c r="SSL24" s="52"/>
      <c r="SSM24" s="52"/>
      <c r="SSN24" s="52"/>
      <c r="SSO24" s="52"/>
      <c r="SSP24" s="52"/>
      <c r="SSQ24" s="52"/>
      <c r="SSR24" s="52"/>
      <c r="SSS24" s="52"/>
      <c r="SST24" s="52"/>
      <c r="SSU24" s="52"/>
      <c r="SSV24" s="52"/>
      <c r="SSW24" s="52"/>
      <c r="SSX24" s="52"/>
      <c r="SSY24" s="52"/>
      <c r="SSZ24" s="52"/>
      <c r="STA24" s="52"/>
      <c r="STB24" s="52"/>
      <c r="STC24" s="52"/>
      <c r="STD24" s="52"/>
      <c r="STE24" s="52"/>
      <c r="STF24" s="52"/>
      <c r="STG24" s="52"/>
      <c r="STH24" s="52"/>
      <c r="STI24" s="52"/>
      <c r="STJ24" s="52"/>
      <c r="STK24" s="52"/>
      <c r="STL24" s="52"/>
      <c r="STM24" s="52"/>
      <c r="STN24" s="52"/>
      <c r="STO24" s="52"/>
      <c r="STP24" s="52"/>
      <c r="STQ24" s="52"/>
      <c r="STR24" s="52"/>
      <c r="STS24" s="52"/>
      <c r="STT24" s="52"/>
      <c r="STU24" s="52"/>
      <c r="STV24" s="52"/>
      <c r="STW24" s="52"/>
      <c r="STX24" s="52"/>
      <c r="STY24" s="52"/>
      <c r="STZ24" s="52"/>
      <c r="SUA24" s="52"/>
      <c r="SUB24" s="52"/>
      <c r="SUC24" s="52"/>
      <c r="SUD24" s="52"/>
      <c r="SUE24" s="52"/>
      <c r="SUF24" s="52"/>
      <c r="SUG24" s="52"/>
      <c r="SUH24" s="52"/>
      <c r="SUI24" s="52"/>
      <c r="SUJ24" s="52"/>
      <c r="SUK24" s="52"/>
      <c r="SUL24" s="52"/>
      <c r="SUM24" s="52"/>
      <c r="SUN24" s="52"/>
      <c r="SUO24" s="52"/>
      <c r="SUP24" s="52"/>
      <c r="SUQ24" s="52"/>
      <c r="SUR24" s="52"/>
      <c r="SUS24" s="52"/>
      <c r="SUT24" s="52"/>
      <c r="SUU24" s="52"/>
      <c r="SUV24" s="52"/>
      <c r="SUW24" s="52"/>
      <c r="SUX24" s="52"/>
      <c r="SUY24" s="52"/>
      <c r="SUZ24" s="52"/>
      <c r="SVA24" s="52"/>
      <c r="SVB24" s="52"/>
      <c r="SVC24" s="52"/>
      <c r="SVD24" s="52"/>
      <c r="SVE24" s="52"/>
      <c r="SVF24" s="52"/>
      <c r="SVG24" s="52"/>
      <c r="SVH24" s="52"/>
      <c r="SVI24" s="52"/>
      <c r="SVJ24" s="52"/>
      <c r="SVK24" s="52"/>
      <c r="SVL24" s="52"/>
      <c r="SVM24" s="52"/>
      <c r="SVN24" s="52"/>
      <c r="SVO24" s="52"/>
      <c r="SVP24" s="52"/>
      <c r="SVQ24" s="52"/>
      <c r="SVR24" s="52"/>
      <c r="SVS24" s="52"/>
      <c r="SVT24" s="52"/>
      <c r="SVU24" s="52"/>
      <c r="SVV24" s="52"/>
      <c r="SVW24" s="52"/>
      <c r="SVX24" s="52"/>
      <c r="SVY24" s="52"/>
      <c r="SVZ24" s="52"/>
      <c r="SWA24" s="52"/>
      <c r="SWB24" s="52"/>
      <c r="SWC24" s="52"/>
      <c r="SWD24" s="52"/>
      <c r="SWE24" s="52"/>
      <c r="SWF24" s="52"/>
      <c r="SWG24" s="52"/>
      <c r="SWH24" s="52"/>
      <c r="SWI24" s="52"/>
      <c r="SWJ24" s="52"/>
      <c r="SWK24" s="52"/>
      <c r="SWL24" s="52"/>
      <c r="SWM24" s="52"/>
      <c r="SWN24" s="52"/>
      <c r="SWO24" s="52"/>
      <c r="SWP24" s="52"/>
      <c r="SWQ24" s="52"/>
      <c r="SWR24" s="52"/>
      <c r="SWS24" s="52"/>
      <c r="SWT24" s="52"/>
      <c r="SWU24" s="52"/>
      <c r="SWV24" s="52"/>
      <c r="SWW24" s="52"/>
      <c r="SWX24" s="52"/>
      <c r="SWY24" s="52"/>
      <c r="SWZ24" s="52"/>
      <c r="SXA24" s="52"/>
      <c r="SXB24" s="52"/>
      <c r="SXC24" s="52"/>
      <c r="SXD24" s="52"/>
      <c r="SXE24" s="52"/>
      <c r="SXF24" s="52"/>
      <c r="SXG24" s="52"/>
      <c r="SXH24" s="52"/>
      <c r="SXI24" s="52"/>
      <c r="SXJ24" s="52"/>
      <c r="SXK24" s="52"/>
      <c r="SXL24" s="52"/>
      <c r="SXM24" s="52"/>
      <c r="SXN24" s="52"/>
      <c r="SXO24" s="52"/>
      <c r="SXP24" s="52"/>
      <c r="SXQ24" s="52"/>
      <c r="SXR24" s="52"/>
      <c r="SXS24" s="52"/>
      <c r="SXT24" s="52"/>
      <c r="SXU24" s="52"/>
      <c r="SXV24" s="52"/>
      <c r="SXW24" s="52"/>
      <c r="SXX24" s="52"/>
      <c r="SXY24" s="52"/>
      <c r="SXZ24" s="52"/>
      <c r="SYA24" s="52"/>
      <c r="SYB24" s="52"/>
      <c r="SYC24" s="52"/>
      <c r="SYD24" s="52"/>
      <c r="SYE24" s="52"/>
      <c r="SYF24" s="52"/>
      <c r="SYG24" s="52"/>
      <c r="SYH24" s="52"/>
      <c r="SYI24" s="52"/>
      <c r="SYJ24" s="52"/>
      <c r="SYK24" s="52"/>
      <c r="SYL24" s="52"/>
      <c r="SYM24" s="52"/>
      <c r="SYN24" s="52"/>
      <c r="SYO24" s="52"/>
      <c r="SYP24" s="52"/>
      <c r="SYQ24" s="52"/>
      <c r="SYR24" s="52"/>
      <c r="SYS24" s="52"/>
      <c r="SYT24" s="52"/>
      <c r="SYU24" s="52"/>
      <c r="SYV24" s="52"/>
      <c r="SYW24" s="52"/>
      <c r="SYX24" s="52"/>
      <c r="SYY24" s="52"/>
      <c r="SYZ24" s="52"/>
      <c r="SZA24" s="52"/>
      <c r="SZB24" s="52"/>
      <c r="SZC24" s="52"/>
      <c r="SZD24" s="52"/>
      <c r="SZE24" s="52"/>
      <c r="SZF24" s="52"/>
      <c r="SZG24" s="52"/>
      <c r="SZH24" s="52"/>
      <c r="SZI24" s="52"/>
      <c r="SZJ24" s="52"/>
      <c r="SZK24" s="52"/>
      <c r="SZL24" s="52"/>
      <c r="SZM24" s="52"/>
      <c r="SZN24" s="52"/>
      <c r="SZO24" s="52"/>
      <c r="SZP24" s="52"/>
      <c r="SZQ24" s="52"/>
      <c r="SZR24" s="52"/>
      <c r="SZS24" s="52"/>
      <c r="SZT24" s="52"/>
      <c r="SZU24" s="52"/>
      <c r="SZV24" s="52"/>
      <c r="SZW24" s="52"/>
      <c r="SZX24" s="52"/>
      <c r="SZY24" s="52"/>
      <c r="SZZ24" s="52"/>
      <c r="TAA24" s="52"/>
      <c r="TAB24" s="52"/>
      <c r="TAC24" s="52"/>
      <c r="TAD24" s="52"/>
      <c r="TAE24" s="52"/>
      <c r="TAF24" s="52"/>
      <c r="TAG24" s="52"/>
      <c r="TAH24" s="52"/>
      <c r="TAI24" s="52"/>
      <c r="TAJ24" s="52"/>
      <c r="TAK24" s="52"/>
      <c r="TAL24" s="52"/>
      <c r="TAM24" s="52"/>
      <c r="TAN24" s="52"/>
      <c r="TAO24" s="52"/>
      <c r="TAP24" s="52"/>
      <c r="TAQ24" s="52"/>
      <c r="TAR24" s="52"/>
      <c r="TAS24" s="52"/>
      <c r="TAT24" s="52"/>
      <c r="TAU24" s="52"/>
      <c r="TAV24" s="52"/>
      <c r="TAW24" s="52"/>
      <c r="TAX24" s="52"/>
      <c r="TAY24" s="52"/>
      <c r="TAZ24" s="52"/>
      <c r="TBA24" s="52"/>
      <c r="TBB24" s="52"/>
      <c r="TBC24" s="52"/>
      <c r="TBD24" s="52"/>
      <c r="TBE24" s="52"/>
      <c r="TBF24" s="52"/>
      <c r="TBG24" s="52"/>
      <c r="TBH24" s="52"/>
      <c r="TBI24" s="52"/>
      <c r="TBJ24" s="52"/>
      <c r="TBK24" s="52"/>
      <c r="TBL24" s="52"/>
      <c r="TBM24" s="52"/>
      <c r="TBN24" s="52"/>
      <c r="TBO24" s="52"/>
      <c r="TBP24" s="52"/>
      <c r="TBQ24" s="52"/>
      <c r="TBR24" s="52"/>
      <c r="TBS24" s="52"/>
      <c r="TBT24" s="52"/>
      <c r="TBU24" s="52"/>
      <c r="TBV24" s="52"/>
      <c r="TBW24" s="52"/>
      <c r="TBX24" s="52"/>
      <c r="TBY24" s="52"/>
      <c r="TBZ24" s="52"/>
      <c r="TCA24" s="52"/>
      <c r="TCB24" s="52"/>
      <c r="TCC24" s="52"/>
      <c r="TCD24" s="52"/>
      <c r="TCE24" s="52"/>
      <c r="TCF24" s="52"/>
      <c r="TCG24" s="52"/>
      <c r="TCH24" s="52"/>
      <c r="TCI24" s="52"/>
      <c r="TCJ24" s="52"/>
      <c r="TCK24" s="52"/>
      <c r="TCL24" s="52"/>
      <c r="TCM24" s="52"/>
      <c r="TCN24" s="52"/>
      <c r="TCO24" s="52"/>
      <c r="TCP24" s="52"/>
      <c r="TCQ24" s="52"/>
      <c r="TCR24" s="52"/>
      <c r="TCS24" s="52"/>
      <c r="TCT24" s="52"/>
      <c r="TCU24" s="52"/>
      <c r="TCV24" s="52"/>
      <c r="TCW24" s="52"/>
      <c r="TCX24" s="52"/>
      <c r="TCY24" s="52"/>
      <c r="TCZ24" s="52"/>
      <c r="TDA24" s="52"/>
      <c r="TDB24" s="52"/>
      <c r="TDC24" s="52"/>
      <c r="TDD24" s="52"/>
      <c r="TDE24" s="52"/>
      <c r="TDF24" s="52"/>
      <c r="TDG24" s="52"/>
      <c r="TDH24" s="52"/>
      <c r="TDI24" s="52"/>
      <c r="TDJ24" s="52"/>
      <c r="TDK24" s="52"/>
      <c r="TDL24" s="52"/>
      <c r="TDM24" s="52"/>
      <c r="TDN24" s="52"/>
      <c r="TDO24" s="52"/>
      <c r="TDP24" s="52"/>
      <c r="TDQ24" s="52"/>
      <c r="TDR24" s="52"/>
      <c r="TDS24" s="52"/>
      <c r="TDT24" s="52"/>
      <c r="TDU24" s="52"/>
      <c r="TDV24" s="52"/>
      <c r="TDW24" s="52"/>
      <c r="TDX24" s="52"/>
      <c r="TDY24" s="52"/>
      <c r="TDZ24" s="52"/>
      <c r="TEA24" s="52"/>
      <c r="TEB24" s="52"/>
      <c r="TEC24" s="52"/>
      <c r="TED24" s="52"/>
      <c r="TEE24" s="52"/>
      <c r="TEF24" s="52"/>
      <c r="TEG24" s="52"/>
      <c r="TEH24" s="52"/>
      <c r="TEI24" s="52"/>
      <c r="TEJ24" s="52"/>
      <c r="TEK24" s="52"/>
      <c r="TEL24" s="52"/>
      <c r="TEM24" s="52"/>
      <c r="TEN24" s="52"/>
      <c r="TEO24" s="52"/>
      <c r="TEP24" s="52"/>
      <c r="TEQ24" s="52"/>
      <c r="TER24" s="52"/>
      <c r="TES24" s="52"/>
      <c r="TET24" s="52"/>
      <c r="TEU24" s="52"/>
      <c r="TEV24" s="52"/>
      <c r="TEW24" s="52"/>
      <c r="TEX24" s="52"/>
      <c r="TEY24" s="52"/>
      <c r="TEZ24" s="52"/>
      <c r="TFA24" s="52"/>
      <c r="TFB24" s="52"/>
      <c r="TFC24" s="52"/>
      <c r="TFD24" s="52"/>
      <c r="TFE24" s="52"/>
      <c r="TFF24" s="52"/>
      <c r="TFG24" s="52"/>
      <c r="TFH24" s="52"/>
      <c r="TFI24" s="52"/>
      <c r="TFJ24" s="52"/>
      <c r="TFK24" s="52"/>
      <c r="TFL24" s="52"/>
      <c r="TFM24" s="52"/>
      <c r="TFN24" s="52"/>
      <c r="TFO24" s="52"/>
      <c r="TFP24" s="52"/>
      <c r="TFQ24" s="52"/>
      <c r="TFR24" s="52"/>
      <c r="TFS24" s="52"/>
      <c r="TFT24" s="52"/>
      <c r="TFU24" s="52"/>
      <c r="TFV24" s="52"/>
      <c r="TFW24" s="52"/>
      <c r="TFX24" s="52"/>
      <c r="TFY24" s="52"/>
      <c r="TFZ24" s="52"/>
      <c r="TGA24" s="52"/>
      <c r="TGB24" s="52"/>
      <c r="TGC24" s="52"/>
      <c r="TGD24" s="52"/>
      <c r="TGE24" s="52"/>
      <c r="TGF24" s="52"/>
      <c r="TGG24" s="52"/>
      <c r="TGH24" s="52"/>
      <c r="TGI24" s="52"/>
      <c r="TGJ24" s="52"/>
      <c r="TGK24" s="52"/>
      <c r="TGL24" s="52"/>
      <c r="TGM24" s="52"/>
      <c r="TGN24" s="52"/>
      <c r="TGO24" s="52"/>
      <c r="TGP24" s="52"/>
      <c r="TGQ24" s="52"/>
      <c r="TGR24" s="52"/>
      <c r="TGS24" s="52"/>
      <c r="TGT24" s="52"/>
      <c r="TGU24" s="52"/>
      <c r="TGV24" s="52"/>
      <c r="TGW24" s="52"/>
      <c r="TGX24" s="52"/>
      <c r="TGY24" s="52"/>
      <c r="TGZ24" s="52"/>
      <c r="THA24" s="52"/>
      <c r="THB24" s="52"/>
      <c r="THC24" s="52"/>
      <c r="THD24" s="52"/>
      <c r="THE24" s="52"/>
      <c r="THF24" s="52"/>
      <c r="THG24" s="52"/>
      <c r="THH24" s="52"/>
      <c r="THI24" s="52"/>
      <c r="THJ24" s="52"/>
      <c r="THK24" s="52"/>
      <c r="THL24" s="52"/>
      <c r="THM24" s="52"/>
      <c r="THN24" s="52"/>
      <c r="THO24" s="52"/>
      <c r="THP24" s="52"/>
      <c r="THQ24" s="52"/>
      <c r="THR24" s="52"/>
      <c r="THS24" s="52"/>
      <c r="THT24" s="52"/>
      <c r="THU24" s="52"/>
      <c r="THV24" s="52"/>
      <c r="THW24" s="52"/>
      <c r="THX24" s="52"/>
      <c r="THY24" s="52"/>
      <c r="THZ24" s="52"/>
      <c r="TIA24" s="52"/>
      <c r="TIB24" s="52"/>
      <c r="TIC24" s="52"/>
      <c r="TID24" s="52"/>
      <c r="TIE24" s="52"/>
      <c r="TIF24" s="52"/>
      <c r="TIG24" s="52"/>
      <c r="TIH24" s="52"/>
      <c r="TII24" s="52"/>
      <c r="TIJ24" s="52"/>
      <c r="TIK24" s="52"/>
      <c r="TIL24" s="52"/>
      <c r="TIM24" s="52"/>
      <c r="TIN24" s="52"/>
      <c r="TIO24" s="52"/>
      <c r="TIP24" s="52"/>
      <c r="TIQ24" s="52"/>
      <c r="TIR24" s="52"/>
      <c r="TIS24" s="52"/>
      <c r="TIT24" s="52"/>
      <c r="TIU24" s="52"/>
      <c r="TIV24" s="52"/>
      <c r="TIW24" s="52"/>
      <c r="TIX24" s="52"/>
      <c r="TIY24" s="52"/>
      <c r="TIZ24" s="52"/>
      <c r="TJA24" s="52"/>
      <c r="TJB24" s="52"/>
      <c r="TJC24" s="52"/>
      <c r="TJD24" s="52"/>
      <c r="TJE24" s="52"/>
      <c r="TJF24" s="52"/>
      <c r="TJG24" s="52"/>
      <c r="TJH24" s="52"/>
      <c r="TJI24" s="52"/>
      <c r="TJJ24" s="52"/>
      <c r="TJK24" s="52"/>
      <c r="TJL24" s="52"/>
      <c r="TJM24" s="52"/>
      <c r="TJN24" s="52"/>
      <c r="TJO24" s="52"/>
      <c r="TJP24" s="52"/>
      <c r="TJQ24" s="52"/>
      <c r="TJR24" s="52"/>
      <c r="TJS24" s="52"/>
      <c r="TJT24" s="52"/>
      <c r="TJU24" s="52"/>
      <c r="TJV24" s="52"/>
      <c r="TJW24" s="52"/>
      <c r="TJX24" s="52"/>
      <c r="TJY24" s="52"/>
      <c r="TJZ24" s="52"/>
      <c r="TKA24" s="52"/>
      <c r="TKB24" s="52"/>
      <c r="TKC24" s="52"/>
      <c r="TKD24" s="52"/>
      <c r="TKE24" s="52"/>
      <c r="TKF24" s="52"/>
      <c r="TKG24" s="52"/>
      <c r="TKH24" s="52"/>
      <c r="TKI24" s="52"/>
      <c r="TKJ24" s="52"/>
      <c r="TKK24" s="52"/>
      <c r="TKL24" s="52"/>
      <c r="TKM24" s="52"/>
      <c r="TKN24" s="52"/>
      <c r="TKO24" s="52"/>
      <c r="TKP24" s="52"/>
      <c r="TKQ24" s="52"/>
      <c r="TKR24" s="52"/>
      <c r="TKS24" s="52"/>
      <c r="TKT24" s="52"/>
      <c r="TKU24" s="52"/>
      <c r="TKV24" s="52"/>
      <c r="TKW24" s="52"/>
      <c r="TKX24" s="52"/>
      <c r="TKY24" s="52"/>
      <c r="TKZ24" s="52"/>
      <c r="TLA24" s="52"/>
      <c r="TLB24" s="52"/>
      <c r="TLC24" s="52"/>
      <c r="TLD24" s="52"/>
      <c r="TLE24" s="52"/>
      <c r="TLF24" s="52"/>
      <c r="TLG24" s="52"/>
      <c r="TLH24" s="52"/>
      <c r="TLI24" s="52"/>
      <c r="TLJ24" s="52"/>
      <c r="TLK24" s="52"/>
      <c r="TLL24" s="52"/>
      <c r="TLM24" s="52"/>
      <c r="TLN24" s="52"/>
      <c r="TLO24" s="52"/>
      <c r="TLP24" s="52"/>
      <c r="TLQ24" s="52"/>
      <c r="TLR24" s="52"/>
      <c r="TLS24" s="52"/>
      <c r="TLT24" s="52"/>
      <c r="TLU24" s="52"/>
      <c r="TLV24" s="52"/>
      <c r="TLW24" s="52"/>
      <c r="TLX24" s="52"/>
      <c r="TLY24" s="52"/>
      <c r="TLZ24" s="52"/>
      <c r="TMA24" s="52"/>
      <c r="TMB24" s="52"/>
      <c r="TMC24" s="52"/>
      <c r="TMD24" s="52"/>
      <c r="TME24" s="52"/>
      <c r="TMF24" s="52"/>
      <c r="TMG24" s="52"/>
      <c r="TMH24" s="52"/>
      <c r="TMI24" s="52"/>
      <c r="TMJ24" s="52"/>
      <c r="TMK24" s="52"/>
      <c r="TML24" s="52"/>
      <c r="TMM24" s="52"/>
      <c r="TMN24" s="52"/>
      <c r="TMO24" s="52"/>
      <c r="TMP24" s="52"/>
      <c r="TMQ24" s="52"/>
      <c r="TMR24" s="52"/>
      <c r="TMS24" s="52"/>
      <c r="TMT24" s="52"/>
      <c r="TMU24" s="52"/>
      <c r="TMV24" s="52"/>
      <c r="TMW24" s="52"/>
      <c r="TMX24" s="52"/>
      <c r="TMY24" s="52"/>
      <c r="TMZ24" s="52"/>
      <c r="TNA24" s="52"/>
      <c r="TNB24" s="52"/>
      <c r="TNC24" s="52"/>
      <c r="TND24" s="52"/>
      <c r="TNE24" s="52"/>
      <c r="TNF24" s="52"/>
      <c r="TNG24" s="52"/>
      <c r="TNH24" s="52"/>
      <c r="TNI24" s="52"/>
      <c r="TNJ24" s="52"/>
      <c r="TNK24" s="52"/>
      <c r="TNL24" s="52"/>
      <c r="TNM24" s="52"/>
      <c r="TNN24" s="52"/>
      <c r="TNO24" s="52"/>
      <c r="TNP24" s="52"/>
      <c r="TNQ24" s="52"/>
      <c r="TNR24" s="52"/>
      <c r="TNS24" s="52"/>
      <c r="TNT24" s="52"/>
      <c r="TNU24" s="52"/>
      <c r="TNV24" s="52"/>
      <c r="TNW24" s="52"/>
      <c r="TNX24" s="52"/>
      <c r="TNY24" s="52"/>
      <c r="TNZ24" s="52"/>
      <c r="TOA24" s="52"/>
      <c r="TOB24" s="52"/>
      <c r="TOC24" s="52"/>
      <c r="TOD24" s="52"/>
      <c r="TOE24" s="52"/>
      <c r="TOF24" s="52"/>
      <c r="TOG24" s="52"/>
      <c r="TOH24" s="52"/>
      <c r="TOI24" s="52"/>
      <c r="TOJ24" s="52"/>
      <c r="TOK24" s="52"/>
      <c r="TOL24" s="52"/>
      <c r="TOM24" s="52"/>
      <c r="TON24" s="52"/>
      <c r="TOO24" s="52"/>
      <c r="TOP24" s="52"/>
      <c r="TOQ24" s="52"/>
      <c r="TOR24" s="52"/>
      <c r="TOS24" s="52"/>
      <c r="TOT24" s="52"/>
      <c r="TOU24" s="52"/>
      <c r="TOV24" s="52"/>
      <c r="TOW24" s="52"/>
      <c r="TOX24" s="52"/>
      <c r="TOY24" s="52"/>
      <c r="TOZ24" s="52"/>
      <c r="TPA24" s="52"/>
      <c r="TPB24" s="52"/>
      <c r="TPC24" s="52"/>
      <c r="TPD24" s="52"/>
      <c r="TPE24" s="52"/>
      <c r="TPF24" s="52"/>
      <c r="TPG24" s="52"/>
      <c r="TPH24" s="52"/>
      <c r="TPI24" s="52"/>
      <c r="TPJ24" s="52"/>
      <c r="TPK24" s="52"/>
      <c r="TPL24" s="52"/>
      <c r="TPM24" s="52"/>
      <c r="TPN24" s="52"/>
      <c r="TPO24" s="52"/>
      <c r="TPP24" s="52"/>
      <c r="TPQ24" s="52"/>
      <c r="TPR24" s="52"/>
      <c r="TPS24" s="52"/>
      <c r="TPT24" s="52"/>
      <c r="TPU24" s="52"/>
      <c r="TPV24" s="52"/>
      <c r="TPW24" s="52"/>
      <c r="TPX24" s="52"/>
      <c r="TPY24" s="52"/>
      <c r="TPZ24" s="52"/>
      <c r="TQA24" s="52"/>
      <c r="TQB24" s="52"/>
      <c r="TQC24" s="52"/>
      <c r="TQD24" s="52"/>
      <c r="TQE24" s="52"/>
      <c r="TQF24" s="52"/>
      <c r="TQG24" s="52"/>
      <c r="TQH24" s="52"/>
      <c r="TQI24" s="52"/>
      <c r="TQJ24" s="52"/>
      <c r="TQK24" s="52"/>
      <c r="TQL24" s="52"/>
      <c r="TQM24" s="52"/>
      <c r="TQN24" s="52"/>
      <c r="TQO24" s="52"/>
      <c r="TQP24" s="52"/>
      <c r="TQQ24" s="52"/>
      <c r="TQR24" s="52"/>
      <c r="TQS24" s="52"/>
      <c r="TQT24" s="52"/>
      <c r="TQU24" s="52"/>
      <c r="TQV24" s="52"/>
      <c r="TQW24" s="52"/>
      <c r="TQX24" s="52"/>
      <c r="TQY24" s="52"/>
      <c r="TQZ24" s="52"/>
      <c r="TRA24" s="52"/>
      <c r="TRB24" s="52"/>
      <c r="TRC24" s="52"/>
      <c r="TRD24" s="52"/>
      <c r="TRE24" s="52"/>
      <c r="TRF24" s="52"/>
      <c r="TRG24" s="52"/>
      <c r="TRH24" s="52"/>
      <c r="TRI24" s="52"/>
      <c r="TRJ24" s="52"/>
      <c r="TRK24" s="52"/>
      <c r="TRL24" s="52"/>
      <c r="TRM24" s="52"/>
      <c r="TRN24" s="52"/>
      <c r="TRO24" s="52"/>
      <c r="TRP24" s="52"/>
      <c r="TRQ24" s="52"/>
      <c r="TRR24" s="52"/>
      <c r="TRS24" s="52"/>
      <c r="TRT24" s="52"/>
      <c r="TRU24" s="52"/>
      <c r="TRV24" s="52"/>
      <c r="TRW24" s="52"/>
      <c r="TRX24" s="52"/>
      <c r="TRY24" s="52"/>
      <c r="TRZ24" s="52"/>
      <c r="TSA24" s="52"/>
      <c r="TSB24" s="52"/>
      <c r="TSC24" s="52"/>
      <c r="TSD24" s="52"/>
      <c r="TSE24" s="52"/>
      <c r="TSF24" s="52"/>
      <c r="TSG24" s="52"/>
      <c r="TSH24" s="52"/>
      <c r="TSI24" s="52"/>
      <c r="TSJ24" s="52"/>
      <c r="TSK24" s="52"/>
      <c r="TSL24" s="52"/>
      <c r="TSM24" s="52"/>
      <c r="TSN24" s="52"/>
      <c r="TSO24" s="52"/>
      <c r="TSP24" s="52"/>
      <c r="TSQ24" s="52"/>
      <c r="TSR24" s="52"/>
      <c r="TSS24" s="52"/>
      <c r="TST24" s="52"/>
      <c r="TSU24" s="52"/>
      <c r="TSV24" s="52"/>
      <c r="TSW24" s="52"/>
      <c r="TSX24" s="52"/>
      <c r="TSY24" s="52"/>
      <c r="TSZ24" s="52"/>
      <c r="TTA24" s="52"/>
      <c r="TTB24" s="52"/>
      <c r="TTC24" s="52"/>
      <c r="TTD24" s="52"/>
      <c r="TTE24" s="52"/>
      <c r="TTF24" s="52"/>
      <c r="TTG24" s="52"/>
      <c r="TTH24" s="52"/>
      <c r="TTI24" s="52"/>
      <c r="TTJ24" s="52"/>
      <c r="TTK24" s="52"/>
      <c r="TTL24" s="52"/>
      <c r="TTM24" s="52"/>
      <c r="TTN24" s="52"/>
      <c r="TTO24" s="52"/>
      <c r="TTP24" s="52"/>
      <c r="TTQ24" s="52"/>
      <c r="TTR24" s="52"/>
      <c r="TTS24" s="52"/>
      <c r="TTT24" s="52"/>
      <c r="TTU24" s="52"/>
      <c r="TTV24" s="52"/>
      <c r="TTW24" s="52"/>
      <c r="TTX24" s="52"/>
      <c r="TTY24" s="52"/>
      <c r="TTZ24" s="52"/>
      <c r="TUA24" s="52"/>
      <c r="TUB24" s="52"/>
      <c r="TUC24" s="52"/>
      <c r="TUD24" s="52"/>
      <c r="TUE24" s="52"/>
      <c r="TUF24" s="52"/>
      <c r="TUG24" s="52"/>
      <c r="TUH24" s="52"/>
      <c r="TUI24" s="52"/>
      <c r="TUJ24" s="52"/>
      <c r="TUK24" s="52"/>
      <c r="TUL24" s="52"/>
      <c r="TUM24" s="52"/>
      <c r="TUN24" s="52"/>
      <c r="TUO24" s="52"/>
      <c r="TUP24" s="52"/>
      <c r="TUQ24" s="52"/>
      <c r="TUR24" s="52"/>
      <c r="TUS24" s="52"/>
      <c r="TUT24" s="52"/>
      <c r="TUU24" s="52"/>
      <c r="TUV24" s="52"/>
      <c r="TUW24" s="52"/>
      <c r="TUX24" s="52"/>
      <c r="TUY24" s="52"/>
      <c r="TUZ24" s="52"/>
      <c r="TVA24" s="52"/>
      <c r="TVB24" s="52"/>
      <c r="TVC24" s="52"/>
      <c r="TVD24" s="52"/>
      <c r="TVE24" s="52"/>
      <c r="TVF24" s="52"/>
      <c r="TVG24" s="52"/>
      <c r="TVH24" s="52"/>
      <c r="TVI24" s="52"/>
      <c r="TVJ24" s="52"/>
      <c r="TVK24" s="52"/>
      <c r="TVL24" s="52"/>
      <c r="TVM24" s="52"/>
      <c r="TVN24" s="52"/>
      <c r="TVO24" s="52"/>
      <c r="TVP24" s="52"/>
      <c r="TVQ24" s="52"/>
      <c r="TVR24" s="52"/>
      <c r="TVS24" s="52"/>
      <c r="TVT24" s="52"/>
      <c r="TVU24" s="52"/>
      <c r="TVV24" s="52"/>
      <c r="TVW24" s="52"/>
      <c r="TVX24" s="52"/>
      <c r="TVY24" s="52"/>
      <c r="TVZ24" s="52"/>
      <c r="TWA24" s="52"/>
      <c r="TWB24" s="52"/>
      <c r="TWC24" s="52"/>
      <c r="TWD24" s="52"/>
      <c r="TWE24" s="52"/>
      <c r="TWF24" s="52"/>
      <c r="TWG24" s="52"/>
      <c r="TWH24" s="52"/>
      <c r="TWI24" s="52"/>
      <c r="TWJ24" s="52"/>
      <c r="TWK24" s="52"/>
      <c r="TWL24" s="52"/>
      <c r="TWM24" s="52"/>
      <c r="TWN24" s="52"/>
      <c r="TWO24" s="52"/>
      <c r="TWP24" s="52"/>
      <c r="TWQ24" s="52"/>
      <c r="TWR24" s="52"/>
      <c r="TWS24" s="52"/>
      <c r="TWT24" s="52"/>
      <c r="TWU24" s="52"/>
      <c r="TWV24" s="52"/>
      <c r="TWW24" s="52"/>
      <c r="TWX24" s="52"/>
      <c r="TWY24" s="52"/>
      <c r="TWZ24" s="52"/>
      <c r="TXA24" s="52"/>
      <c r="TXB24" s="52"/>
      <c r="TXC24" s="52"/>
      <c r="TXD24" s="52"/>
      <c r="TXE24" s="52"/>
      <c r="TXF24" s="52"/>
      <c r="TXG24" s="52"/>
      <c r="TXH24" s="52"/>
      <c r="TXI24" s="52"/>
      <c r="TXJ24" s="52"/>
      <c r="TXK24" s="52"/>
      <c r="TXL24" s="52"/>
      <c r="TXM24" s="52"/>
      <c r="TXN24" s="52"/>
      <c r="TXO24" s="52"/>
      <c r="TXP24" s="52"/>
      <c r="TXQ24" s="52"/>
      <c r="TXR24" s="52"/>
      <c r="TXS24" s="52"/>
      <c r="TXT24" s="52"/>
      <c r="TXU24" s="52"/>
      <c r="TXV24" s="52"/>
      <c r="TXW24" s="52"/>
      <c r="TXX24" s="52"/>
      <c r="TXY24" s="52"/>
      <c r="TXZ24" s="52"/>
      <c r="TYA24" s="52"/>
      <c r="TYB24" s="52"/>
      <c r="TYC24" s="52"/>
      <c r="TYD24" s="52"/>
      <c r="TYE24" s="52"/>
      <c r="TYF24" s="52"/>
      <c r="TYG24" s="52"/>
      <c r="TYH24" s="52"/>
      <c r="TYI24" s="52"/>
      <c r="TYJ24" s="52"/>
      <c r="TYK24" s="52"/>
      <c r="TYL24" s="52"/>
      <c r="TYM24" s="52"/>
      <c r="TYN24" s="52"/>
      <c r="TYO24" s="52"/>
      <c r="TYP24" s="52"/>
      <c r="TYQ24" s="52"/>
      <c r="TYR24" s="52"/>
      <c r="TYS24" s="52"/>
      <c r="TYT24" s="52"/>
      <c r="TYU24" s="52"/>
      <c r="TYV24" s="52"/>
      <c r="TYW24" s="52"/>
      <c r="TYX24" s="52"/>
      <c r="TYY24" s="52"/>
      <c r="TYZ24" s="52"/>
      <c r="TZA24" s="52"/>
      <c r="TZB24" s="52"/>
      <c r="TZC24" s="52"/>
      <c r="TZD24" s="52"/>
      <c r="TZE24" s="52"/>
      <c r="TZF24" s="52"/>
      <c r="TZG24" s="52"/>
      <c r="TZH24" s="52"/>
      <c r="TZI24" s="52"/>
      <c r="TZJ24" s="52"/>
      <c r="TZK24" s="52"/>
      <c r="TZL24" s="52"/>
      <c r="TZM24" s="52"/>
      <c r="TZN24" s="52"/>
      <c r="TZO24" s="52"/>
      <c r="TZP24" s="52"/>
      <c r="TZQ24" s="52"/>
      <c r="TZR24" s="52"/>
      <c r="TZS24" s="52"/>
      <c r="TZT24" s="52"/>
      <c r="TZU24" s="52"/>
      <c r="TZV24" s="52"/>
      <c r="TZW24" s="52"/>
      <c r="TZX24" s="52"/>
      <c r="TZY24" s="52"/>
      <c r="TZZ24" s="52"/>
      <c r="UAA24" s="52"/>
      <c r="UAB24" s="52"/>
      <c r="UAC24" s="52"/>
      <c r="UAD24" s="52"/>
      <c r="UAE24" s="52"/>
      <c r="UAF24" s="52"/>
      <c r="UAG24" s="52"/>
      <c r="UAH24" s="52"/>
      <c r="UAI24" s="52"/>
      <c r="UAJ24" s="52"/>
      <c r="UAK24" s="52"/>
      <c r="UAL24" s="52"/>
      <c r="UAM24" s="52"/>
      <c r="UAN24" s="52"/>
      <c r="UAO24" s="52"/>
      <c r="UAP24" s="52"/>
      <c r="UAQ24" s="52"/>
      <c r="UAR24" s="52"/>
      <c r="UAS24" s="52"/>
      <c r="UAT24" s="52"/>
      <c r="UAU24" s="52"/>
      <c r="UAV24" s="52"/>
      <c r="UAW24" s="52"/>
      <c r="UAX24" s="52"/>
      <c r="UAY24" s="52"/>
      <c r="UAZ24" s="52"/>
      <c r="UBA24" s="52"/>
      <c r="UBB24" s="52"/>
      <c r="UBC24" s="52"/>
      <c r="UBD24" s="52"/>
      <c r="UBE24" s="52"/>
      <c r="UBF24" s="52"/>
      <c r="UBG24" s="52"/>
      <c r="UBH24" s="52"/>
      <c r="UBI24" s="52"/>
      <c r="UBJ24" s="52"/>
      <c r="UBK24" s="52"/>
      <c r="UBL24" s="52"/>
      <c r="UBM24" s="52"/>
      <c r="UBN24" s="52"/>
      <c r="UBO24" s="52"/>
      <c r="UBP24" s="52"/>
      <c r="UBQ24" s="52"/>
      <c r="UBR24" s="52"/>
      <c r="UBS24" s="52"/>
      <c r="UBT24" s="52"/>
      <c r="UBU24" s="52"/>
      <c r="UBV24" s="52"/>
      <c r="UBW24" s="52"/>
      <c r="UBX24" s="52"/>
      <c r="UBY24" s="52"/>
      <c r="UBZ24" s="52"/>
      <c r="UCA24" s="52"/>
      <c r="UCB24" s="52"/>
      <c r="UCC24" s="52"/>
      <c r="UCD24" s="52"/>
      <c r="UCE24" s="52"/>
      <c r="UCF24" s="52"/>
      <c r="UCG24" s="52"/>
      <c r="UCH24" s="52"/>
      <c r="UCI24" s="52"/>
      <c r="UCJ24" s="52"/>
      <c r="UCK24" s="52"/>
      <c r="UCL24" s="52"/>
      <c r="UCM24" s="52"/>
      <c r="UCN24" s="52"/>
      <c r="UCO24" s="52"/>
      <c r="UCP24" s="52"/>
      <c r="UCQ24" s="52"/>
      <c r="UCR24" s="52"/>
      <c r="UCS24" s="52"/>
      <c r="UCT24" s="52"/>
      <c r="UCU24" s="52"/>
      <c r="UCV24" s="52"/>
      <c r="UCW24" s="52"/>
      <c r="UCX24" s="52"/>
      <c r="UCY24" s="52"/>
      <c r="UCZ24" s="52"/>
      <c r="UDA24" s="52"/>
      <c r="UDB24" s="52"/>
      <c r="UDC24" s="52"/>
      <c r="UDD24" s="52"/>
      <c r="UDE24" s="52"/>
      <c r="UDF24" s="52"/>
      <c r="UDG24" s="52"/>
      <c r="UDH24" s="52"/>
      <c r="UDI24" s="52"/>
      <c r="UDJ24" s="52"/>
      <c r="UDK24" s="52"/>
      <c r="UDL24" s="52"/>
      <c r="UDM24" s="52"/>
      <c r="UDN24" s="52"/>
      <c r="UDO24" s="52"/>
      <c r="UDP24" s="52"/>
      <c r="UDQ24" s="52"/>
      <c r="UDR24" s="52"/>
      <c r="UDS24" s="52"/>
      <c r="UDT24" s="52"/>
      <c r="UDU24" s="52"/>
      <c r="UDV24" s="52"/>
      <c r="UDW24" s="52"/>
      <c r="UDX24" s="52"/>
      <c r="UDY24" s="52"/>
      <c r="UDZ24" s="52"/>
      <c r="UEA24" s="52"/>
      <c r="UEB24" s="52"/>
      <c r="UEC24" s="52"/>
      <c r="UED24" s="52"/>
      <c r="UEE24" s="52"/>
      <c r="UEF24" s="52"/>
      <c r="UEG24" s="52"/>
      <c r="UEH24" s="52"/>
      <c r="UEI24" s="52"/>
      <c r="UEJ24" s="52"/>
      <c r="UEK24" s="52"/>
      <c r="UEL24" s="52"/>
      <c r="UEM24" s="52"/>
      <c r="UEN24" s="52"/>
      <c r="UEO24" s="52"/>
      <c r="UEP24" s="52"/>
      <c r="UEQ24" s="52"/>
      <c r="UER24" s="52"/>
      <c r="UES24" s="52"/>
      <c r="UET24" s="52"/>
      <c r="UEU24" s="52"/>
      <c r="UEV24" s="52"/>
      <c r="UEW24" s="52"/>
      <c r="UEX24" s="52"/>
      <c r="UEY24" s="52"/>
      <c r="UEZ24" s="52"/>
      <c r="UFA24" s="52"/>
      <c r="UFB24" s="52"/>
      <c r="UFC24" s="52"/>
      <c r="UFD24" s="52"/>
      <c r="UFE24" s="52"/>
      <c r="UFF24" s="52"/>
      <c r="UFG24" s="52"/>
      <c r="UFH24" s="52"/>
      <c r="UFI24" s="52"/>
      <c r="UFJ24" s="52"/>
      <c r="UFK24" s="52"/>
      <c r="UFL24" s="52"/>
      <c r="UFM24" s="52"/>
      <c r="UFN24" s="52"/>
      <c r="UFO24" s="52"/>
      <c r="UFP24" s="52"/>
      <c r="UFQ24" s="52"/>
      <c r="UFR24" s="52"/>
      <c r="UFS24" s="52"/>
      <c r="UFT24" s="52"/>
      <c r="UFU24" s="52"/>
      <c r="UFV24" s="52"/>
      <c r="UFW24" s="52"/>
      <c r="UFX24" s="52"/>
      <c r="UFY24" s="52"/>
      <c r="UFZ24" s="52"/>
      <c r="UGA24" s="52"/>
      <c r="UGB24" s="52"/>
      <c r="UGC24" s="52"/>
      <c r="UGD24" s="52"/>
      <c r="UGE24" s="52"/>
      <c r="UGF24" s="52"/>
      <c r="UGG24" s="52"/>
      <c r="UGH24" s="52"/>
      <c r="UGI24" s="52"/>
      <c r="UGJ24" s="52"/>
      <c r="UGK24" s="52"/>
      <c r="UGL24" s="52"/>
      <c r="UGM24" s="52"/>
      <c r="UGN24" s="52"/>
      <c r="UGO24" s="52"/>
      <c r="UGP24" s="52"/>
      <c r="UGQ24" s="52"/>
      <c r="UGR24" s="52"/>
      <c r="UGS24" s="52"/>
      <c r="UGT24" s="52"/>
      <c r="UGU24" s="52"/>
      <c r="UGV24" s="52"/>
      <c r="UGW24" s="52"/>
      <c r="UGX24" s="52"/>
      <c r="UGY24" s="52"/>
      <c r="UGZ24" s="52"/>
      <c r="UHA24" s="52"/>
      <c r="UHB24" s="52"/>
      <c r="UHC24" s="52"/>
      <c r="UHD24" s="52"/>
      <c r="UHE24" s="52"/>
      <c r="UHF24" s="52"/>
      <c r="UHG24" s="52"/>
      <c r="UHH24" s="52"/>
      <c r="UHI24" s="52"/>
      <c r="UHJ24" s="52"/>
      <c r="UHK24" s="52"/>
      <c r="UHL24" s="52"/>
      <c r="UHM24" s="52"/>
      <c r="UHN24" s="52"/>
      <c r="UHO24" s="52"/>
      <c r="UHP24" s="52"/>
      <c r="UHQ24" s="52"/>
      <c r="UHR24" s="52"/>
      <c r="UHS24" s="52"/>
      <c r="UHT24" s="52"/>
      <c r="UHU24" s="52"/>
      <c r="UHV24" s="52"/>
      <c r="UHW24" s="52"/>
      <c r="UHX24" s="52"/>
      <c r="UHY24" s="52"/>
      <c r="UHZ24" s="52"/>
      <c r="UIA24" s="52"/>
      <c r="UIB24" s="52"/>
      <c r="UIC24" s="52"/>
      <c r="UID24" s="52"/>
      <c r="UIE24" s="52"/>
      <c r="UIF24" s="52"/>
      <c r="UIG24" s="52"/>
      <c r="UIH24" s="52"/>
      <c r="UII24" s="52"/>
      <c r="UIJ24" s="52"/>
      <c r="UIK24" s="52"/>
      <c r="UIL24" s="52"/>
      <c r="UIM24" s="52"/>
      <c r="UIN24" s="52"/>
      <c r="UIO24" s="52"/>
      <c r="UIP24" s="52"/>
      <c r="UIQ24" s="52"/>
      <c r="UIR24" s="52"/>
      <c r="UIS24" s="52"/>
      <c r="UIT24" s="52"/>
      <c r="UIU24" s="52"/>
      <c r="UIV24" s="52"/>
      <c r="UIW24" s="52"/>
      <c r="UIX24" s="52"/>
      <c r="UIY24" s="52"/>
      <c r="UIZ24" s="52"/>
      <c r="UJA24" s="52"/>
      <c r="UJB24" s="52"/>
      <c r="UJC24" s="52"/>
      <c r="UJD24" s="52"/>
      <c r="UJE24" s="52"/>
      <c r="UJF24" s="52"/>
      <c r="UJG24" s="52"/>
      <c r="UJH24" s="52"/>
      <c r="UJI24" s="52"/>
      <c r="UJJ24" s="52"/>
      <c r="UJK24" s="52"/>
      <c r="UJL24" s="52"/>
      <c r="UJM24" s="52"/>
      <c r="UJN24" s="52"/>
      <c r="UJO24" s="52"/>
      <c r="UJP24" s="52"/>
      <c r="UJQ24" s="52"/>
      <c r="UJR24" s="52"/>
      <c r="UJS24" s="52"/>
      <c r="UJT24" s="52"/>
      <c r="UJU24" s="52"/>
      <c r="UJV24" s="52"/>
      <c r="UJW24" s="52"/>
      <c r="UJX24" s="52"/>
      <c r="UJY24" s="52"/>
      <c r="UJZ24" s="52"/>
      <c r="UKA24" s="52"/>
      <c r="UKB24" s="52"/>
      <c r="UKC24" s="52"/>
      <c r="UKD24" s="52"/>
      <c r="UKE24" s="52"/>
      <c r="UKF24" s="52"/>
      <c r="UKG24" s="52"/>
      <c r="UKH24" s="52"/>
      <c r="UKI24" s="52"/>
      <c r="UKJ24" s="52"/>
      <c r="UKK24" s="52"/>
      <c r="UKL24" s="52"/>
      <c r="UKM24" s="52"/>
      <c r="UKN24" s="52"/>
      <c r="UKO24" s="52"/>
      <c r="UKP24" s="52"/>
      <c r="UKQ24" s="52"/>
      <c r="UKR24" s="52"/>
      <c r="UKS24" s="52"/>
      <c r="UKT24" s="52"/>
      <c r="UKU24" s="52"/>
      <c r="UKV24" s="52"/>
      <c r="UKW24" s="52"/>
      <c r="UKX24" s="52"/>
      <c r="UKY24" s="52"/>
      <c r="UKZ24" s="52"/>
      <c r="ULA24" s="52"/>
      <c r="ULB24" s="52"/>
      <c r="ULC24" s="52"/>
      <c r="ULD24" s="52"/>
      <c r="ULE24" s="52"/>
      <c r="ULF24" s="52"/>
      <c r="ULG24" s="52"/>
      <c r="ULH24" s="52"/>
      <c r="ULI24" s="52"/>
      <c r="ULJ24" s="52"/>
      <c r="ULK24" s="52"/>
      <c r="ULL24" s="52"/>
      <c r="ULM24" s="52"/>
      <c r="ULN24" s="52"/>
      <c r="ULO24" s="52"/>
      <c r="ULP24" s="52"/>
      <c r="ULQ24" s="52"/>
      <c r="ULR24" s="52"/>
      <c r="ULS24" s="52"/>
      <c r="ULT24" s="52"/>
      <c r="ULU24" s="52"/>
      <c r="ULV24" s="52"/>
      <c r="ULW24" s="52"/>
      <c r="ULX24" s="52"/>
      <c r="ULY24" s="52"/>
      <c r="ULZ24" s="52"/>
      <c r="UMA24" s="52"/>
      <c r="UMB24" s="52"/>
      <c r="UMC24" s="52"/>
      <c r="UMD24" s="52"/>
      <c r="UME24" s="52"/>
      <c r="UMF24" s="52"/>
      <c r="UMG24" s="52"/>
      <c r="UMH24" s="52"/>
      <c r="UMI24" s="52"/>
      <c r="UMJ24" s="52"/>
      <c r="UMK24" s="52"/>
      <c r="UML24" s="52"/>
      <c r="UMM24" s="52"/>
      <c r="UMN24" s="52"/>
      <c r="UMO24" s="52"/>
      <c r="UMP24" s="52"/>
      <c r="UMQ24" s="52"/>
      <c r="UMR24" s="52"/>
      <c r="UMS24" s="52"/>
      <c r="UMT24" s="52"/>
      <c r="UMU24" s="52"/>
      <c r="UMV24" s="52"/>
      <c r="UMW24" s="52"/>
      <c r="UMX24" s="52"/>
      <c r="UMY24" s="52"/>
      <c r="UMZ24" s="52"/>
      <c r="UNA24" s="52"/>
      <c r="UNB24" s="52"/>
      <c r="UNC24" s="52"/>
      <c r="UND24" s="52"/>
      <c r="UNE24" s="52"/>
      <c r="UNF24" s="52"/>
      <c r="UNG24" s="52"/>
      <c r="UNH24" s="52"/>
      <c r="UNI24" s="52"/>
      <c r="UNJ24" s="52"/>
      <c r="UNK24" s="52"/>
      <c r="UNL24" s="52"/>
      <c r="UNM24" s="52"/>
      <c r="UNN24" s="52"/>
      <c r="UNO24" s="52"/>
      <c r="UNP24" s="52"/>
      <c r="UNQ24" s="52"/>
      <c r="UNR24" s="52"/>
      <c r="UNS24" s="52"/>
      <c r="UNT24" s="52"/>
      <c r="UNU24" s="52"/>
      <c r="UNV24" s="52"/>
      <c r="UNW24" s="52"/>
      <c r="UNX24" s="52"/>
      <c r="UNY24" s="52"/>
      <c r="UNZ24" s="52"/>
      <c r="UOA24" s="52"/>
      <c r="UOB24" s="52"/>
      <c r="UOC24" s="52"/>
      <c r="UOD24" s="52"/>
      <c r="UOE24" s="52"/>
      <c r="UOF24" s="52"/>
      <c r="UOG24" s="52"/>
      <c r="UOH24" s="52"/>
      <c r="UOI24" s="52"/>
      <c r="UOJ24" s="52"/>
      <c r="UOK24" s="52"/>
      <c r="UOL24" s="52"/>
      <c r="UOM24" s="52"/>
      <c r="UON24" s="52"/>
      <c r="UOO24" s="52"/>
      <c r="UOP24" s="52"/>
      <c r="UOQ24" s="52"/>
      <c r="UOR24" s="52"/>
      <c r="UOS24" s="52"/>
      <c r="UOT24" s="52"/>
      <c r="UOU24" s="52"/>
      <c r="UOV24" s="52"/>
      <c r="UOW24" s="52"/>
      <c r="UOX24" s="52"/>
      <c r="UOY24" s="52"/>
      <c r="UOZ24" s="52"/>
      <c r="UPA24" s="52"/>
      <c r="UPB24" s="52"/>
      <c r="UPC24" s="52"/>
      <c r="UPD24" s="52"/>
      <c r="UPE24" s="52"/>
      <c r="UPF24" s="52"/>
      <c r="UPG24" s="52"/>
      <c r="UPH24" s="52"/>
      <c r="UPI24" s="52"/>
      <c r="UPJ24" s="52"/>
      <c r="UPK24" s="52"/>
      <c r="UPL24" s="52"/>
      <c r="UPM24" s="52"/>
      <c r="UPN24" s="52"/>
      <c r="UPO24" s="52"/>
      <c r="UPP24" s="52"/>
      <c r="UPQ24" s="52"/>
      <c r="UPR24" s="52"/>
      <c r="UPS24" s="52"/>
      <c r="UPT24" s="52"/>
      <c r="UPU24" s="52"/>
      <c r="UPV24" s="52"/>
      <c r="UPW24" s="52"/>
      <c r="UPX24" s="52"/>
      <c r="UPY24" s="52"/>
      <c r="UPZ24" s="52"/>
      <c r="UQA24" s="52"/>
      <c r="UQB24" s="52"/>
      <c r="UQC24" s="52"/>
      <c r="UQD24" s="52"/>
      <c r="UQE24" s="52"/>
      <c r="UQF24" s="52"/>
      <c r="UQG24" s="52"/>
      <c r="UQH24" s="52"/>
      <c r="UQI24" s="52"/>
      <c r="UQJ24" s="52"/>
      <c r="UQK24" s="52"/>
      <c r="UQL24" s="52"/>
      <c r="UQM24" s="52"/>
      <c r="UQN24" s="52"/>
      <c r="UQO24" s="52"/>
      <c r="UQP24" s="52"/>
      <c r="UQQ24" s="52"/>
      <c r="UQR24" s="52"/>
      <c r="UQS24" s="52"/>
      <c r="UQT24" s="52"/>
      <c r="UQU24" s="52"/>
      <c r="UQV24" s="52"/>
      <c r="UQW24" s="52"/>
      <c r="UQX24" s="52"/>
      <c r="UQY24" s="52"/>
      <c r="UQZ24" s="52"/>
      <c r="URA24" s="52"/>
      <c r="URB24" s="52"/>
      <c r="URC24" s="52"/>
      <c r="URD24" s="52"/>
      <c r="URE24" s="52"/>
      <c r="URF24" s="52"/>
      <c r="URG24" s="52"/>
      <c r="URH24" s="52"/>
      <c r="URI24" s="52"/>
      <c r="URJ24" s="52"/>
      <c r="URK24" s="52"/>
      <c r="URL24" s="52"/>
      <c r="URM24" s="52"/>
      <c r="URN24" s="52"/>
      <c r="URO24" s="52"/>
      <c r="URP24" s="52"/>
      <c r="URQ24" s="52"/>
      <c r="URR24" s="52"/>
      <c r="URS24" s="52"/>
      <c r="URT24" s="52"/>
      <c r="URU24" s="52"/>
      <c r="URV24" s="52"/>
      <c r="URW24" s="52"/>
      <c r="URX24" s="52"/>
      <c r="URY24" s="52"/>
      <c r="URZ24" s="52"/>
      <c r="USA24" s="52"/>
      <c r="USB24" s="52"/>
      <c r="USC24" s="52"/>
      <c r="USD24" s="52"/>
      <c r="USE24" s="52"/>
      <c r="USF24" s="52"/>
      <c r="USG24" s="52"/>
      <c r="USH24" s="52"/>
      <c r="USI24" s="52"/>
      <c r="USJ24" s="52"/>
      <c r="USK24" s="52"/>
      <c r="USL24" s="52"/>
      <c r="USM24" s="52"/>
      <c r="USN24" s="52"/>
      <c r="USO24" s="52"/>
      <c r="USP24" s="52"/>
      <c r="USQ24" s="52"/>
      <c r="USR24" s="52"/>
      <c r="USS24" s="52"/>
      <c r="UST24" s="52"/>
      <c r="USU24" s="52"/>
      <c r="USV24" s="52"/>
      <c r="USW24" s="52"/>
      <c r="USX24" s="52"/>
      <c r="USY24" s="52"/>
      <c r="USZ24" s="52"/>
      <c r="UTA24" s="52"/>
      <c r="UTB24" s="52"/>
      <c r="UTC24" s="52"/>
      <c r="UTD24" s="52"/>
      <c r="UTE24" s="52"/>
      <c r="UTF24" s="52"/>
      <c r="UTG24" s="52"/>
      <c r="UTH24" s="52"/>
      <c r="UTI24" s="52"/>
      <c r="UTJ24" s="52"/>
      <c r="UTK24" s="52"/>
      <c r="UTL24" s="52"/>
      <c r="UTM24" s="52"/>
      <c r="UTN24" s="52"/>
      <c r="UTO24" s="52"/>
      <c r="UTP24" s="52"/>
      <c r="UTQ24" s="52"/>
      <c r="UTR24" s="52"/>
      <c r="UTS24" s="52"/>
      <c r="UTT24" s="52"/>
      <c r="UTU24" s="52"/>
      <c r="UTV24" s="52"/>
      <c r="UTW24" s="52"/>
      <c r="UTX24" s="52"/>
      <c r="UTY24" s="52"/>
      <c r="UTZ24" s="52"/>
      <c r="UUA24" s="52"/>
      <c r="UUB24" s="52"/>
      <c r="UUC24" s="52"/>
      <c r="UUD24" s="52"/>
      <c r="UUE24" s="52"/>
      <c r="UUF24" s="52"/>
      <c r="UUG24" s="52"/>
      <c r="UUH24" s="52"/>
      <c r="UUI24" s="52"/>
      <c r="UUJ24" s="52"/>
      <c r="UUK24" s="52"/>
      <c r="UUL24" s="52"/>
      <c r="UUM24" s="52"/>
      <c r="UUN24" s="52"/>
      <c r="UUO24" s="52"/>
      <c r="UUP24" s="52"/>
      <c r="UUQ24" s="52"/>
      <c r="UUR24" s="52"/>
      <c r="UUS24" s="52"/>
      <c r="UUT24" s="52"/>
      <c r="UUU24" s="52"/>
      <c r="UUV24" s="52"/>
      <c r="UUW24" s="52"/>
      <c r="UUX24" s="52"/>
      <c r="UUY24" s="52"/>
      <c r="UUZ24" s="52"/>
      <c r="UVA24" s="52"/>
      <c r="UVB24" s="52"/>
      <c r="UVC24" s="52"/>
      <c r="UVD24" s="52"/>
      <c r="UVE24" s="52"/>
      <c r="UVF24" s="52"/>
      <c r="UVG24" s="52"/>
      <c r="UVH24" s="52"/>
      <c r="UVI24" s="52"/>
      <c r="UVJ24" s="52"/>
      <c r="UVK24" s="52"/>
      <c r="UVL24" s="52"/>
      <c r="UVM24" s="52"/>
      <c r="UVN24" s="52"/>
      <c r="UVO24" s="52"/>
      <c r="UVP24" s="52"/>
      <c r="UVQ24" s="52"/>
      <c r="UVR24" s="52"/>
      <c r="UVS24" s="52"/>
      <c r="UVT24" s="52"/>
      <c r="UVU24" s="52"/>
      <c r="UVV24" s="52"/>
      <c r="UVW24" s="52"/>
      <c r="UVX24" s="52"/>
      <c r="UVY24" s="52"/>
      <c r="UVZ24" s="52"/>
      <c r="UWA24" s="52"/>
      <c r="UWB24" s="52"/>
      <c r="UWC24" s="52"/>
      <c r="UWD24" s="52"/>
      <c r="UWE24" s="52"/>
      <c r="UWF24" s="52"/>
      <c r="UWG24" s="52"/>
      <c r="UWH24" s="52"/>
      <c r="UWI24" s="52"/>
      <c r="UWJ24" s="52"/>
      <c r="UWK24" s="52"/>
      <c r="UWL24" s="52"/>
      <c r="UWM24" s="52"/>
      <c r="UWN24" s="52"/>
      <c r="UWO24" s="52"/>
      <c r="UWP24" s="52"/>
      <c r="UWQ24" s="52"/>
      <c r="UWR24" s="52"/>
      <c r="UWS24" s="52"/>
      <c r="UWT24" s="52"/>
      <c r="UWU24" s="52"/>
      <c r="UWV24" s="52"/>
      <c r="UWW24" s="52"/>
      <c r="UWX24" s="52"/>
      <c r="UWY24" s="52"/>
      <c r="UWZ24" s="52"/>
      <c r="UXA24" s="52"/>
      <c r="UXB24" s="52"/>
      <c r="UXC24" s="52"/>
      <c r="UXD24" s="52"/>
      <c r="UXE24" s="52"/>
      <c r="UXF24" s="52"/>
      <c r="UXG24" s="52"/>
      <c r="UXH24" s="52"/>
      <c r="UXI24" s="52"/>
      <c r="UXJ24" s="52"/>
      <c r="UXK24" s="52"/>
      <c r="UXL24" s="52"/>
      <c r="UXM24" s="52"/>
      <c r="UXN24" s="52"/>
      <c r="UXO24" s="52"/>
      <c r="UXP24" s="52"/>
      <c r="UXQ24" s="52"/>
      <c r="UXR24" s="52"/>
      <c r="UXS24" s="52"/>
      <c r="UXT24" s="52"/>
      <c r="UXU24" s="52"/>
      <c r="UXV24" s="52"/>
      <c r="UXW24" s="52"/>
      <c r="UXX24" s="52"/>
      <c r="UXY24" s="52"/>
      <c r="UXZ24" s="52"/>
      <c r="UYA24" s="52"/>
      <c r="UYB24" s="52"/>
      <c r="UYC24" s="52"/>
      <c r="UYD24" s="52"/>
      <c r="UYE24" s="52"/>
      <c r="UYF24" s="52"/>
      <c r="UYG24" s="52"/>
      <c r="UYH24" s="52"/>
      <c r="UYI24" s="52"/>
      <c r="UYJ24" s="52"/>
      <c r="UYK24" s="52"/>
      <c r="UYL24" s="52"/>
      <c r="UYM24" s="52"/>
      <c r="UYN24" s="52"/>
      <c r="UYO24" s="52"/>
      <c r="UYP24" s="52"/>
      <c r="UYQ24" s="52"/>
      <c r="UYR24" s="52"/>
      <c r="UYS24" s="52"/>
      <c r="UYT24" s="52"/>
      <c r="UYU24" s="52"/>
      <c r="UYV24" s="52"/>
      <c r="UYW24" s="52"/>
      <c r="UYX24" s="52"/>
      <c r="UYY24" s="52"/>
      <c r="UYZ24" s="52"/>
      <c r="UZA24" s="52"/>
      <c r="UZB24" s="52"/>
      <c r="UZC24" s="52"/>
      <c r="UZD24" s="52"/>
      <c r="UZE24" s="52"/>
      <c r="UZF24" s="52"/>
      <c r="UZG24" s="52"/>
      <c r="UZH24" s="52"/>
      <c r="UZI24" s="52"/>
      <c r="UZJ24" s="52"/>
      <c r="UZK24" s="52"/>
      <c r="UZL24" s="52"/>
      <c r="UZM24" s="52"/>
      <c r="UZN24" s="52"/>
      <c r="UZO24" s="52"/>
      <c r="UZP24" s="52"/>
      <c r="UZQ24" s="52"/>
      <c r="UZR24" s="52"/>
      <c r="UZS24" s="52"/>
      <c r="UZT24" s="52"/>
      <c r="UZU24" s="52"/>
      <c r="UZV24" s="52"/>
      <c r="UZW24" s="52"/>
      <c r="UZX24" s="52"/>
      <c r="UZY24" s="52"/>
      <c r="UZZ24" s="52"/>
      <c r="VAA24" s="52"/>
      <c r="VAB24" s="52"/>
      <c r="VAC24" s="52"/>
      <c r="VAD24" s="52"/>
      <c r="VAE24" s="52"/>
      <c r="VAF24" s="52"/>
      <c r="VAG24" s="52"/>
      <c r="VAH24" s="52"/>
      <c r="VAI24" s="52"/>
      <c r="VAJ24" s="52"/>
      <c r="VAK24" s="52"/>
      <c r="VAL24" s="52"/>
      <c r="VAM24" s="52"/>
      <c r="VAN24" s="52"/>
      <c r="VAO24" s="52"/>
      <c r="VAP24" s="52"/>
      <c r="VAQ24" s="52"/>
      <c r="VAR24" s="52"/>
      <c r="VAS24" s="52"/>
      <c r="VAT24" s="52"/>
      <c r="VAU24" s="52"/>
      <c r="VAV24" s="52"/>
      <c r="VAW24" s="52"/>
      <c r="VAX24" s="52"/>
      <c r="VAY24" s="52"/>
      <c r="VAZ24" s="52"/>
      <c r="VBA24" s="52"/>
      <c r="VBB24" s="52"/>
      <c r="VBC24" s="52"/>
      <c r="VBD24" s="52"/>
      <c r="VBE24" s="52"/>
      <c r="VBF24" s="52"/>
      <c r="VBG24" s="52"/>
      <c r="VBH24" s="52"/>
      <c r="VBI24" s="52"/>
      <c r="VBJ24" s="52"/>
      <c r="VBK24" s="52"/>
      <c r="VBL24" s="52"/>
      <c r="VBM24" s="52"/>
      <c r="VBN24" s="52"/>
      <c r="VBO24" s="52"/>
      <c r="VBP24" s="52"/>
      <c r="VBQ24" s="52"/>
      <c r="VBR24" s="52"/>
      <c r="VBS24" s="52"/>
      <c r="VBT24" s="52"/>
      <c r="VBU24" s="52"/>
      <c r="VBV24" s="52"/>
      <c r="VBW24" s="52"/>
      <c r="VBX24" s="52"/>
      <c r="VBY24" s="52"/>
      <c r="VBZ24" s="52"/>
      <c r="VCA24" s="52"/>
      <c r="VCB24" s="52"/>
      <c r="VCC24" s="52"/>
      <c r="VCD24" s="52"/>
      <c r="VCE24" s="52"/>
      <c r="VCF24" s="52"/>
      <c r="VCG24" s="52"/>
      <c r="VCH24" s="52"/>
      <c r="VCI24" s="52"/>
      <c r="VCJ24" s="52"/>
      <c r="VCK24" s="52"/>
      <c r="VCL24" s="52"/>
      <c r="VCM24" s="52"/>
      <c r="VCN24" s="52"/>
      <c r="VCO24" s="52"/>
      <c r="VCP24" s="52"/>
      <c r="VCQ24" s="52"/>
      <c r="VCR24" s="52"/>
      <c r="VCS24" s="52"/>
      <c r="VCT24" s="52"/>
      <c r="VCU24" s="52"/>
      <c r="VCV24" s="52"/>
      <c r="VCW24" s="52"/>
      <c r="VCX24" s="52"/>
      <c r="VCY24" s="52"/>
      <c r="VCZ24" s="52"/>
      <c r="VDA24" s="52"/>
      <c r="VDB24" s="52"/>
      <c r="VDC24" s="52"/>
      <c r="VDD24" s="52"/>
      <c r="VDE24" s="52"/>
      <c r="VDF24" s="52"/>
      <c r="VDG24" s="52"/>
      <c r="VDH24" s="52"/>
      <c r="VDI24" s="52"/>
      <c r="VDJ24" s="52"/>
      <c r="VDK24" s="52"/>
      <c r="VDL24" s="52"/>
      <c r="VDM24" s="52"/>
      <c r="VDN24" s="52"/>
      <c r="VDO24" s="52"/>
      <c r="VDP24" s="52"/>
      <c r="VDQ24" s="52"/>
      <c r="VDR24" s="52"/>
      <c r="VDS24" s="52"/>
      <c r="VDT24" s="52"/>
      <c r="VDU24" s="52"/>
      <c r="VDV24" s="52"/>
      <c r="VDW24" s="52"/>
      <c r="VDX24" s="52"/>
      <c r="VDY24" s="52"/>
      <c r="VDZ24" s="52"/>
      <c r="VEA24" s="52"/>
      <c r="VEB24" s="52"/>
      <c r="VEC24" s="52"/>
      <c r="VED24" s="52"/>
      <c r="VEE24" s="52"/>
      <c r="VEF24" s="52"/>
      <c r="VEG24" s="52"/>
      <c r="VEH24" s="52"/>
      <c r="VEI24" s="52"/>
      <c r="VEJ24" s="52"/>
      <c r="VEK24" s="52"/>
      <c r="VEL24" s="52"/>
      <c r="VEM24" s="52"/>
      <c r="VEN24" s="52"/>
      <c r="VEO24" s="52"/>
      <c r="VEP24" s="52"/>
      <c r="VEQ24" s="52"/>
      <c r="VER24" s="52"/>
      <c r="VES24" s="52"/>
      <c r="VET24" s="52"/>
      <c r="VEU24" s="52"/>
      <c r="VEV24" s="52"/>
      <c r="VEW24" s="52"/>
      <c r="VEX24" s="52"/>
      <c r="VEY24" s="52"/>
      <c r="VEZ24" s="52"/>
      <c r="VFA24" s="52"/>
      <c r="VFB24" s="52"/>
      <c r="VFC24" s="52"/>
      <c r="VFD24" s="52"/>
      <c r="VFE24" s="52"/>
      <c r="VFF24" s="52"/>
      <c r="VFG24" s="52"/>
      <c r="VFH24" s="52"/>
      <c r="VFI24" s="52"/>
      <c r="VFJ24" s="52"/>
      <c r="VFK24" s="52"/>
      <c r="VFL24" s="52"/>
      <c r="VFM24" s="52"/>
      <c r="VFN24" s="52"/>
      <c r="VFO24" s="52"/>
      <c r="VFP24" s="52"/>
      <c r="VFQ24" s="52"/>
      <c r="VFR24" s="52"/>
      <c r="VFS24" s="52"/>
      <c r="VFT24" s="52"/>
      <c r="VFU24" s="52"/>
      <c r="VFV24" s="52"/>
      <c r="VFW24" s="52"/>
      <c r="VFX24" s="52"/>
      <c r="VFY24" s="52"/>
      <c r="VFZ24" s="52"/>
      <c r="VGA24" s="52"/>
      <c r="VGB24" s="52"/>
      <c r="VGC24" s="52"/>
      <c r="VGD24" s="52"/>
      <c r="VGE24" s="52"/>
      <c r="VGF24" s="52"/>
      <c r="VGG24" s="52"/>
      <c r="VGH24" s="52"/>
      <c r="VGI24" s="52"/>
      <c r="VGJ24" s="52"/>
      <c r="VGK24" s="52"/>
      <c r="VGL24" s="52"/>
      <c r="VGM24" s="52"/>
      <c r="VGN24" s="52"/>
      <c r="VGO24" s="52"/>
      <c r="VGP24" s="52"/>
      <c r="VGQ24" s="52"/>
      <c r="VGR24" s="52"/>
      <c r="VGS24" s="52"/>
      <c r="VGT24" s="52"/>
      <c r="VGU24" s="52"/>
      <c r="VGV24" s="52"/>
      <c r="VGW24" s="52"/>
      <c r="VGX24" s="52"/>
      <c r="VGY24" s="52"/>
      <c r="VGZ24" s="52"/>
      <c r="VHA24" s="52"/>
      <c r="VHB24" s="52"/>
      <c r="VHC24" s="52"/>
      <c r="VHD24" s="52"/>
      <c r="VHE24" s="52"/>
      <c r="VHF24" s="52"/>
      <c r="VHG24" s="52"/>
      <c r="VHH24" s="52"/>
      <c r="VHI24" s="52"/>
      <c r="VHJ24" s="52"/>
      <c r="VHK24" s="52"/>
      <c r="VHL24" s="52"/>
      <c r="VHM24" s="52"/>
      <c r="VHN24" s="52"/>
      <c r="VHO24" s="52"/>
      <c r="VHP24" s="52"/>
      <c r="VHQ24" s="52"/>
      <c r="VHR24" s="52"/>
      <c r="VHS24" s="52"/>
      <c r="VHT24" s="52"/>
      <c r="VHU24" s="52"/>
      <c r="VHV24" s="52"/>
      <c r="VHW24" s="52"/>
      <c r="VHX24" s="52"/>
      <c r="VHY24" s="52"/>
      <c r="VHZ24" s="52"/>
      <c r="VIA24" s="52"/>
      <c r="VIB24" s="52"/>
      <c r="VIC24" s="52"/>
      <c r="VID24" s="52"/>
      <c r="VIE24" s="52"/>
      <c r="VIF24" s="52"/>
      <c r="VIG24" s="52"/>
      <c r="VIH24" s="52"/>
      <c r="VII24" s="52"/>
      <c r="VIJ24" s="52"/>
      <c r="VIK24" s="52"/>
      <c r="VIL24" s="52"/>
      <c r="VIM24" s="52"/>
      <c r="VIN24" s="52"/>
      <c r="VIO24" s="52"/>
      <c r="VIP24" s="52"/>
      <c r="VIQ24" s="52"/>
      <c r="VIR24" s="52"/>
      <c r="VIS24" s="52"/>
      <c r="VIT24" s="52"/>
      <c r="VIU24" s="52"/>
      <c r="VIV24" s="52"/>
      <c r="VIW24" s="52"/>
      <c r="VIX24" s="52"/>
      <c r="VIY24" s="52"/>
      <c r="VIZ24" s="52"/>
      <c r="VJA24" s="52"/>
      <c r="VJB24" s="52"/>
      <c r="VJC24" s="52"/>
      <c r="VJD24" s="52"/>
      <c r="VJE24" s="52"/>
      <c r="VJF24" s="52"/>
      <c r="VJG24" s="52"/>
      <c r="VJH24" s="52"/>
      <c r="VJI24" s="52"/>
      <c r="VJJ24" s="52"/>
      <c r="VJK24" s="52"/>
      <c r="VJL24" s="52"/>
      <c r="VJM24" s="52"/>
      <c r="VJN24" s="52"/>
      <c r="VJO24" s="52"/>
      <c r="VJP24" s="52"/>
      <c r="VJQ24" s="52"/>
      <c r="VJR24" s="52"/>
      <c r="VJS24" s="52"/>
      <c r="VJT24" s="52"/>
      <c r="VJU24" s="52"/>
      <c r="VJV24" s="52"/>
      <c r="VJW24" s="52"/>
      <c r="VJX24" s="52"/>
      <c r="VJY24" s="52"/>
      <c r="VJZ24" s="52"/>
      <c r="VKA24" s="52"/>
      <c r="VKB24" s="52"/>
      <c r="VKC24" s="52"/>
      <c r="VKD24" s="52"/>
      <c r="VKE24" s="52"/>
      <c r="VKF24" s="52"/>
      <c r="VKG24" s="52"/>
      <c r="VKH24" s="52"/>
      <c r="VKI24" s="52"/>
      <c r="VKJ24" s="52"/>
      <c r="VKK24" s="52"/>
      <c r="VKL24" s="52"/>
      <c r="VKM24" s="52"/>
      <c r="VKN24" s="52"/>
      <c r="VKO24" s="52"/>
      <c r="VKP24" s="52"/>
      <c r="VKQ24" s="52"/>
      <c r="VKR24" s="52"/>
      <c r="VKS24" s="52"/>
      <c r="VKT24" s="52"/>
      <c r="VKU24" s="52"/>
      <c r="VKV24" s="52"/>
      <c r="VKW24" s="52"/>
      <c r="VKX24" s="52"/>
      <c r="VKY24" s="52"/>
      <c r="VKZ24" s="52"/>
      <c r="VLA24" s="52"/>
      <c r="VLB24" s="52"/>
      <c r="VLC24" s="52"/>
      <c r="VLD24" s="52"/>
      <c r="VLE24" s="52"/>
      <c r="VLF24" s="52"/>
      <c r="VLG24" s="52"/>
      <c r="VLH24" s="52"/>
      <c r="VLI24" s="52"/>
      <c r="VLJ24" s="52"/>
      <c r="VLK24" s="52"/>
      <c r="VLL24" s="52"/>
      <c r="VLM24" s="52"/>
      <c r="VLN24" s="52"/>
      <c r="VLO24" s="52"/>
      <c r="VLP24" s="52"/>
      <c r="VLQ24" s="52"/>
      <c r="VLR24" s="52"/>
      <c r="VLS24" s="52"/>
      <c r="VLT24" s="52"/>
      <c r="VLU24" s="52"/>
      <c r="VLV24" s="52"/>
      <c r="VLW24" s="52"/>
      <c r="VLX24" s="52"/>
      <c r="VLY24" s="52"/>
      <c r="VLZ24" s="52"/>
      <c r="VMA24" s="52"/>
      <c r="VMB24" s="52"/>
      <c r="VMC24" s="52"/>
      <c r="VMD24" s="52"/>
      <c r="VME24" s="52"/>
      <c r="VMF24" s="52"/>
      <c r="VMG24" s="52"/>
      <c r="VMH24" s="52"/>
      <c r="VMI24" s="52"/>
      <c r="VMJ24" s="52"/>
      <c r="VMK24" s="52"/>
      <c r="VML24" s="52"/>
      <c r="VMM24" s="52"/>
      <c r="VMN24" s="52"/>
      <c r="VMO24" s="52"/>
      <c r="VMP24" s="52"/>
      <c r="VMQ24" s="52"/>
      <c r="VMR24" s="52"/>
      <c r="VMS24" s="52"/>
      <c r="VMT24" s="52"/>
      <c r="VMU24" s="52"/>
      <c r="VMV24" s="52"/>
      <c r="VMW24" s="52"/>
      <c r="VMX24" s="52"/>
      <c r="VMY24" s="52"/>
      <c r="VMZ24" s="52"/>
      <c r="VNA24" s="52"/>
      <c r="VNB24" s="52"/>
      <c r="VNC24" s="52"/>
      <c r="VND24" s="52"/>
      <c r="VNE24" s="52"/>
      <c r="VNF24" s="52"/>
      <c r="VNG24" s="52"/>
      <c r="VNH24" s="52"/>
      <c r="VNI24" s="52"/>
      <c r="VNJ24" s="52"/>
      <c r="VNK24" s="52"/>
      <c r="VNL24" s="52"/>
      <c r="VNM24" s="52"/>
      <c r="VNN24" s="52"/>
      <c r="VNO24" s="52"/>
      <c r="VNP24" s="52"/>
      <c r="VNQ24" s="52"/>
      <c r="VNR24" s="52"/>
      <c r="VNS24" s="52"/>
      <c r="VNT24" s="52"/>
      <c r="VNU24" s="52"/>
      <c r="VNV24" s="52"/>
      <c r="VNW24" s="52"/>
      <c r="VNX24" s="52"/>
      <c r="VNY24" s="52"/>
      <c r="VNZ24" s="52"/>
      <c r="VOA24" s="52"/>
      <c r="VOB24" s="52"/>
      <c r="VOC24" s="52"/>
      <c r="VOD24" s="52"/>
      <c r="VOE24" s="52"/>
      <c r="VOF24" s="52"/>
      <c r="VOG24" s="52"/>
      <c r="VOH24" s="52"/>
      <c r="VOI24" s="52"/>
      <c r="VOJ24" s="52"/>
      <c r="VOK24" s="52"/>
      <c r="VOL24" s="52"/>
      <c r="VOM24" s="52"/>
      <c r="VON24" s="52"/>
      <c r="VOO24" s="52"/>
      <c r="VOP24" s="52"/>
      <c r="VOQ24" s="52"/>
      <c r="VOR24" s="52"/>
      <c r="VOS24" s="52"/>
      <c r="VOT24" s="52"/>
      <c r="VOU24" s="52"/>
      <c r="VOV24" s="52"/>
      <c r="VOW24" s="52"/>
      <c r="VOX24" s="52"/>
      <c r="VOY24" s="52"/>
      <c r="VOZ24" s="52"/>
      <c r="VPA24" s="52"/>
      <c r="VPB24" s="52"/>
      <c r="VPC24" s="52"/>
      <c r="VPD24" s="52"/>
      <c r="VPE24" s="52"/>
      <c r="VPF24" s="52"/>
      <c r="VPG24" s="52"/>
      <c r="VPH24" s="52"/>
      <c r="VPI24" s="52"/>
      <c r="VPJ24" s="52"/>
      <c r="VPK24" s="52"/>
      <c r="VPL24" s="52"/>
      <c r="VPM24" s="52"/>
      <c r="VPN24" s="52"/>
      <c r="VPO24" s="52"/>
      <c r="VPP24" s="52"/>
      <c r="VPQ24" s="52"/>
      <c r="VPR24" s="52"/>
      <c r="VPS24" s="52"/>
      <c r="VPT24" s="52"/>
      <c r="VPU24" s="52"/>
      <c r="VPV24" s="52"/>
      <c r="VPW24" s="52"/>
      <c r="VPX24" s="52"/>
      <c r="VPY24" s="52"/>
      <c r="VPZ24" s="52"/>
      <c r="VQA24" s="52"/>
      <c r="VQB24" s="52"/>
      <c r="VQC24" s="52"/>
      <c r="VQD24" s="52"/>
      <c r="VQE24" s="52"/>
      <c r="VQF24" s="52"/>
      <c r="VQG24" s="52"/>
      <c r="VQH24" s="52"/>
      <c r="VQI24" s="52"/>
      <c r="VQJ24" s="52"/>
      <c r="VQK24" s="52"/>
      <c r="VQL24" s="52"/>
      <c r="VQM24" s="52"/>
      <c r="VQN24" s="52"/>
      <c r="VQO24" s="52"/>
      <c r="VQP24" s="52"/>
      <c r="VQQ24" s="52"/>
      <c r="VQR24" s="52"/>
      <c r="VQS24" s="52"/>
      <c r="VQT24" s="52"/>
      <c r="VQU24" s="52"/>
      <c r="VQV24" s="52"/>
      <c r="VQW24" s="52"/>
      <c r="VQX24" s="52"/>
      <c r="VQY24" s="52"/>
      <c r="VQZ24" s="52"/>
      <c r="VRA24" s="52"/>
      <c r="VRB24" s="52"/>
      <c r="VRC24" s="52"/>
      <c r="VRD24" s="52"/>
      <c r="VRE24" s="52"/>
      <c r="VRF24" s="52"/>
      <c r="VRG24" s="52"/>
      <c r="VRH24" s="52"/>
      <c r="VRI24" s="52"/>
      <c r="VRJ24" s="52"/>
      <c r="VRK24" s="52"/>
      <c r="VRL24" s="52"/>
      <c r="VRM24" s="52"/>
      <c r="VRN24" s="52"/>
      <c r="VRO24" s="52"/>
      <c r="VRP24" s="52"/>
      <c r="VRQ24" s="52"/>
      <c r="VRR24" s="52"/>
      <c r="VRS24" s="52"/>
      <c r="VRT24" s="52"/>
      <c r="VRU24" s="52"/>
      <c r="VRV24" s="52"/>
      <c r="VRW24" s="52"/>
      <c r="VRX24" s="52"/>
      <c r="VRY24" s="52"/>
      <c r="VRZ24" s="52"/>
      <c r="VSA24" s="52"/>
      <c r="VSB24" s="52"/>
      <c r="VSC24" s="52"/>
      <c r="VSD24" s="52"/>
      <c r="VSE24" s="52"/>
      <c r="VSF24" s="52"/>
      <c r="VSG24" s="52"/>
      <c r="VSH24" s="52"/>
      <c r="VSI24" s="52"/>
      <c r="VSJ24" s="52"/>
      <c r="VSK24" s="52"/>
      <c r="VSL24" s="52"/>
      <c r="VSM24" s="52"/>
      <c r="VSN24" s="52"/>
      <c r="VSO24" s="52"/>
      <c r="VSP24" s="52"/>
      <c r="VSQ24" s="52"/>
      <c r="VSR24" s="52"/>
      <c r="VSS24" s="52"/>
      <c r="VST24" s="52"/>
      <c r="VSU24" s="52"/>
      <c r="VSV24" s="52"/>
      <c r="VSW24" s="52"/>
      <c r="VSX24" s="52"/>
      <c r="VSY24" s="52"/>
      <c r="VSZ24" s="52"/>
      <c r="VTA24" s="52"/>
      <c r="VTB24" s="52"/>
      <c r="VTC24" s="52"/>
      <c r="VTD24" s="52"/>
      <c r="VTE24" s="52"/>
      <c r="VTF24" s="52"/>
      <c r="VTG24" s="52"/>
      <c r="VTH24" s="52"/>
      <c r="VTI24" s="52"/>
      <c r="VTJ24" s="52"/>
      <c r="VTK24" s="52"/>
      <c r="VTL24" s="52"/>
      <c r="VTM24" s="52"/>
      <c r="VTN24" s="52"/>
      <c r="VTO24" s="52"/>
      <c r="VTP24" s="52"/>
      <c r="VTQ24" s="52"/>
      <c r="VTR24" s="52"/>
      <c r="VTS24" s="52"/>
      <c r="VTT24" s="52"/>
      <c r="VTU24" s="52"/>
      <c r="VTV24" s="52"/>
      <c r="VTW24" s="52"/>
      <c r="VTX24" s="52"/>
      <c r="VTY24" s="52"/>
      <c r="VTZ24" s="52"/>
      <c r="VUA24" s="52"/>
      <c r="VUB24" s="52"/>
      <c r="VUC24" s="52"/>
      <c r="VUD24" s="52"/>
      <c r="VUE24" s="52"/>
      <c r="VUF24" s="52"/>
      <c r="VUG24" s="52"/>
      <c r="VUH24" s="52"/>
      <c r="VUI24" s="52"/>
      <c r="VUJ24" s="52"/>
      <c r="VUK24" s="52"/>
      <c r="VUL24" s="52"/>
      <c r="VUM24" s="52"/>
      <c r="VUN24" s="52"/>
      <c r="VUO24" s="52"/>
      <c r="VUP24" s="52"/>
      <c r="VUQ24" s="52"/>
      <c r="VUR24" s="52"/>
      <c r="VUS24" s="52"/>
      <c r="VUT24" s="52"/>
      <c r="VUU24" s="52"/>
      <c r="VUV24" s="52"/>
      <c r="VUW24" s="52"/>
      <c r="VUX24" s="52"/>
      <c r="VUY24" s="52"/>
      <c r="VUZ24" s="52"/>
      <c r="VVA24" s="52"/>
      <c r="VVB24" s="52"/>
      <c r="VVC24" s="52"/>
      <c r="VVD24" s="52"/>
      <c r="VVE24" s="52"/>
      <c r="VVF24" s="52"/>
      <c r="VVG24" s="52"/>
      <c r="VVH24" s="52"/>
      <c r="VVI24" s="52"/>
      <c r="VVJ24" s="52"/>
      <c r="VVK24" s="52"/>
      <c r="VVL24" s="52"/>
      <c r="VVM24" s="52"/>
      <c r="VVN24" s="52"/>
      <c r="VVO24" s="52"/>
      <c r="VVP24" s="52"/>
      <c r="VVQ24" s="52"/>
      <c r="VVR24" s="52"/>
      <c r="VVS24" s="52"/>
      <c r="VVT24" s="52"/>
      <c r="VVU24" s="52"/>
      <c r="VVV24" s="52"/>
      <c r="VVW24" s="52"/>
      <c r="VVX24" s="52"/>
      <c r="VVY24" s="52"/>
      <c r="VVZ24" s="52"/>
      <c r="VWA24" s="52"/>
      <c r="VWB24" s="52"/>
      <c r="VWC24" s="52"/>
      <c r="VWD24" s="52"/>
      <c r="VWE24" s="52"/>
      <c r="VWF24" s="52"/>
      <c r="VWG24" s="52"/>
      <c r="VWH24" s="52"/>
      <c r="VWI24" s="52"/>
      <c r="VWJ24" s="52"/>
      <c r="VWK24" s="52"/>
      <c r="VWL24" s="52"/>
      <c r="VWM24" s="52"/>
      <c r="VWN24" s="52"/>
      <c r="VWO24" s="52"/>
      <c r="VWP24" s="52"/>
      <c r="VWQ24" s="52"/>
      <c r="VWR24" s="52"/>
      <c r="VWS24" s="52"/>
      <c r="VWT24" s="52"/>
      <c r="VWU24" s="52"/>
      <c r="VWV24" s="52"/>
      <c r="VWW24" s="52"/>
      <c r="VWX24" s="52"/>
      <c r="VWY24" s="52"/>
      <c r="VWZ24" s="52"/>
      <c r="VXA24" s="52"/>
      <c r="VXB24" s="52"/>
      <c r="VXC24" s="52"/>
      <c r="VXD24" s="52"/>
      <c r="VXE24" s="52"/>
      <c r="VXF24" s="52"/>
      <c r="VXG24" s="52"/>
      <c r="VXH24" s="52"/>
      <c r="VXI24" s="52"/>
      <c r="VXJ24" s="52"/>
      <c r="VXK24" s="52"/>
      <c r="VXL24" s="52"/>
      <c r="VXM24" s="52"/>
      <c r="VXN24" s="52"/>
      <c r="VXO24" s="52"/>
      <c r="VXP24" s="52"/>
      <c r="VXQ24" s="52"/>
      <c r="VXR24" s="52"/>
      <c r="VXS24" s="52"/>
      <c r="VXT24" s="52"/>
      <c r="VXU24" s="52"/>
      <c r="VXV24" s="52"/>
      <c r="VXW24" s="52"/>
      <c r="VXX24" s="52"/>
      <c r="VXY24" s="52"/>
      <c r="VXZ24" s="52"/>
      <c r="VYA24" s="52"/>
      <c r="VYB24" s="52"/>
      <c r="VYC24" s="52"/>
      <c r="VYD24" s="52"/>
      <c r="VYE24" s="52"/>
      <c r="VYF24" s="52"/>
      <c r="VYG24" s="52"/>
      <c r="VYH24" s="52"/>
      <c r="VYI24" s="52"/>
      <c r="VYJ24" s="52"/>
      <c r="VYK24" s="52"/>
      <c r="VYL24" s="52"/>
      <c r="VYM24" s="52"/>
      <c r="VYN24" s="52"/>
      <c r="VYO24" s="52"/>
      <c r="VYP24" s="52"/>
      <c r="VYQ24" s="52"/>
      <c r="VYR24" s="52"/>
      <c r="VYS24" s="52"/>
      <c r="VYT24" s="52"/>
      <c r="VYU24" s="52"/>
      <c r="VYV24" s="52"/>
      <c r="VYW24" s="52"/>
      <c r="VYX24" s="52"/>
      <c r="VYY24" s="52"/>
      <c r="VYZ24" s="52"/>
      <c r="VZA24" s="52"/>
      <c r="VZB24" s="52"/>
      <c r="VZC24" s="52"/>
      <c r="VZD24" s="52"/>
      <c r="VZE24" s="52"/>
      <c r="VZF24" s="52"/>
      <c r="VZG24" s="52"/>
      <c r="VZH24" s="52"/>
      <c r="VZI24" s="52"/>
      <c r="VZJ24" s="52"/>
      <c r="VZK24" s="52"/>
      <c r="VZL24" s="52"/>
      <c r="VZM24" s="52"/>
      <c r="VZN24" s="52"/>
      <c r="VZO24" s="52"/>
      <c r="VZP24" s="52"/>
      <c r="VZQ24" s="52"/>
      <c r="VZR24" s="52"/>
      <c r="VZS24" s="52"/>
      <c r="VZT24" s="52"/>
      <c r="VZU24" s="52"/>
      <c r="VZV24" s="52"/>
      <c r="VZW24" s="52"/>
      <c r="VZX24" s="52"/>
      <c r="VZY24" s="52"/>
      <c r="VZZ24" s="52"/>
      <c r="WAA24" s="52"/>
      <c r="WAB24" s="52"/>
      <c r="WAC24" s="52"/>
      <c r="WAD24" s="52"/>
      <c r="WAE24" s="52"/>
      <c r="WAF24" s="52"/>
      <c r="WAG24" s="52"/>
      <c r="WAH24" s="52"/>
      <c r="WAI24" s="52"/>
      <c r="WAJ24" s="52"/>
      <c r="WAK24" s="52"/>
      <c r="WAL24" s="52"/>
      <c r="WAM24" s="52"/>
      <c r="WAN24" s="52"/>
      <c r="WAO24" s="52"/>
      <c r="WAP24" s="52"/>
      <c r="WAQ24" s="52"/>
      <c r="WAR24" s="52"/>
      <c r="WAS24" s="52"/>
      <c r="WAT24" s="52"/>
      <c r="WAU24" s="52"/>
      <c r="WAV24" s="52"/>
      <c r="WAW24" s="52"/>
      <c r="WAX24" s="52"/>
      <c r="WAY24" s="52"/>
      <c r="WAZ24" s="52"/>
      <c r="WBA24" s="52"/>
      <c r="WBB24" s="52"/>
      <c r="WBC24" s="52"/>
      <c r="WBD24" s="52"/>
      <c r="WBE24" s="52"/>
      <c r="WBF24" s="52"/>
      <c r="WBG24" s="52"/>
      <c r="WBH24" s="52"/>
      <c r="WBI24" s="52"/>
      <c r="WBJ24" s="52"/>
      <c r="WBK24" s="52"/>
      <c r="WBL24" s="52"/>
      <c r="WBM24" s="52"/>
      <c r="WBN24" s="52"/>
      <c r="WBO24" s="52"/>
      <c r="WBP24" s="52"/>
      <c r="WBQ24" s="52"/>
      <c r="WBR24" s="52"/>
      <c r="WBS24" s="52"/>
      <c r="WBT24" s="52"/>
      <c r="WBU24" s="52"/>
      <c r="WBV24" s="52"/>
      <c r="WBW24" s="52"/>
      <c r="WBX24" s="52"/>
      <c r="WBY24" s="52"/>
      <c r="WBZ24" s="52"/>
      <c r="WCA24" s="52"/>
      <c r="WCB24" s="52"/>
      <c r="WCC24" s="52"/>
      <c r="WCD24" s="52"/>
      <c r="WCE24" s="52"/>
      <c r="WCF24" s="52"/>
      <c r="WCG24" s="52"/>
      <c r="WCH24" s="52"/>
      <c r="WCI24" s="52"/>
      <c r="WCJ24" s="52"/>
      <c r="WCK24" s="52"/>
      <c r="WCL24" s="52"/>
      <c r="WCM24" s="52"/>
      <c r="WCN24" s="52"/>
      <c r="WCO24" s="52"/>
      <c r="WCP24" s="52"/>
      <c r="WCQ24" s="52"/>
      <c r="WCR24" s="52"/>
      <c r="WCS24" s="52"/>
      <c r="WCT24" s="52"/>
      <c r="WCU24" s="52"/>
      <c r="WCV24" s="52"/>
      <c r="WCW24" s="52"/>
      <c r="WCX24" s="52"/>
      <c r="WCY24" s="52"/>
      <c r="WCZ24" s="52"/>
      <c r="WDA24" s="52"/>
      <c r="WDB24" s="52"/>
      <c r="WDC24" s="52"/>
      <c r="WDD24" s="52"/>
      <c r="WDE24" s="52"/>
      <c r="WDF24" s="52"/>
      <c r="WDG24" s="52"/>
      <c r="WDH24" s="52"/>
      <c r="WDI24" s="52"/>
      <c r="WDJ24" s="52"/>
      <c r="WDK24" s="52"/>
      <c r="WDL24" s="52"/>
      <c r="WDM24" s="52"/>
      <c r="WDN24" s="52"/>
      <c r="WDO24" s="52"/>
      <c r="WDP24" s="52"/>
      <c r="WDQ24" s="52"/>
      <c r="WDR24" s="52"/>
      <c r="WDS24" s="52"/>
      <c r="WDT24" s="52"/>
      <c r="WDU24" s="52"/>
      <c r="WDV24" s="52"/>
      <c r="WDW24" s="52"/>
      <c r="WDX24" s="52"/>
      <c r="WDY24" s="52"/>
      <c r="WDZ24" s="52"/>
      <c r="WEA24" s="52"/>
      <c r="WEB24" s="52"/>
      <c r="WEC24" s="52"/>
      <c r="WED24" s="52"/>
      <c r="WEE24" s="52"/>
      <c r="WEF24" s="52"/>
      <c r="WEG24" s="52"/>
      <c r="WEH24" s="52"/>
      <c r="WEI24" s="52"/>
      <c r="WEJ24" s="52"/>
      <c r="WEK24" s="52"/>
      <c r="WEL24" s="52"/>
      <c r="WEM24" s="52"/>
      <c r="WEN24" s="52"/>
      <c r="WEO24" s="52"/>
      <c r="WEP24" s="52"/>
      <c r="WEQ24" s="52"/>
      <c r="WER24" s="52"/>
      <c r="WES24" s="52"/>
      <c r="WET24" s="52"/>
      <c r="WEU24" s="52"/>
      <c r="WEV24" s="52"/>
      <c r="WEW24" s="52"/>
      <c r="WEX24" s="52"/>
      <c r="WEY24" s="52"/>
      <c r="WEZ24" s="52"/>
      <c r="WFA24" s="52"/>
      <c r="WFB24" s="52"/>
      <c r="WFC24" s="52"/>
      <c r="WFD24" s="52"/>
      <c r="WFE24" s="52"/>
      <c r="WFF24" s="52"/>
      <c r="WFG24" s="52"/>
      <c r="WFH24" s="52"/>
      <c r="WFI24" s="52"/>
      <c r="WFJ24" s="52"/>
      <c r="WFK24" s="52"/>
      <c r="WFL24" s="52"/>
      <c r="WFM24" s="52"/>
      <c r="WFN24" s="52"/>
      <c r="WFO24" s="52"/>
      <c r="WFP24" s="52"/>
      <c r="WFQ24" s="52"/>
      <c r="WFR24" s="52"/>
      <c r="WFS24" s="52"/>
      <c r="WFT24" s="52"/>
      <c r="WFU24" s="52"/>
      <c r="WFV24" s="52"/>
      <c r="WFW24" s="52"/>
      <c r="WFX24" s="52"/>
      <c r="WFY24" s="52"/>
      <c r="WFZ24" s="52"/>
      <c r="WGA24" s="52"/>
      <c r="WGB24" s="52"/>
      <c r="WGC24" s="52"/>
      <c r="WGD24" s="52"/>
      <c r="WGE24" s="52"/>
      <c r="WGF24" s="52"/>
      <c r="WGG24" s="52"/>
      <c r="WGH24" s="52"/>
      <c r="WGI24" s="52"/>
      <c r="WGJ24" s="52"/>
      <c r="WGK24" s="52"/>
      <c r="WGL24" s="52"/>
      <c r="WGM24" s="52"/>
      <c r="WGN24" s="52"/>
      <c r="WGO24" s="52"/>
      <c r="WGP24" s="52"/>
      <c r="WGQ24" s="52"/>
      <c r="WGR24" s="52"/>
      <c r="WGS24" s="52"/>
      <c r="WGT24" s="52"/>
      <c r="WGU24" s="52"/>
      <c r="WGV24" s="52"/>
      <c r="WGW24" s="52"/>
      <c r="WGX24" s="52"/>
      <c r="WGY24" s="52"/>
      <c r="WGZ24" s="52"/>
      <c r="WHA24" s="52"/>
      <c r="WHB24" s="52"/>
      <c r="WHC24" s="52"/>
      <c r="WHD24" s="52"/>
      <c r="WHE24" s="52"/>
      <c r="WHF24" s="52"/>
      <c r="WHG24" s="52"/>
      <c r="WHH24" s="52"/>
      <c r="WHI24" s="52"/>
      <c r="WHJ24" s="52"/>
      <c r="WHK24" s="52"/>
      <c r="WHL24" s="52"/>
      <c r="WHM24" s="52"/>
      <c r="WHN24" s="52"/>
      <c r="WHO24" s="52"/>
      <c r="WHP24" s="52"/>
      <c r="WHQ24" s="52"/>
      <c r="WHR24" s="52"/>
      <c r="WHS24" s="52"/>
      <c r="WHT24" s="52"/>
      <c r="WHU24" s="52"/>
      <c r="WHV24" s="52"/>
      <c r="WHW24" s="52"/>
      <c r="WHX24" s="52"/>
      <c r="WHY24" s="52"/>
      <c r="WHZ24" s="52"/>
      <c r="WIA24" s="52"/>
      <c r="WIB24" s="52"/>
      <c r="WIC24" s="52"/>
      <c r="WID24" s="52"/>
      <c r="WIE24" s="52"/>
      <c r="WIF24" s="52"/>
      <c r="WIG24" s="52"/>
      <c r="WIH24" s="52"/>
      <c r="WII24" s="52"/>
      <c r="WIJ24" s="52"/>
      <c r="WIK24" s="52"/>
      <c r="WIL24" s="52"/>
      <c r="WIM24" s="52"/>
      <c r="WIN24" s="52"/>
      <c r="WIO24" s="52"/>
      <c r="WIP24" s="52"/>
      <c r="WIQ24" s="52"/>
      <c r="WIR24" s="52"/>
      <c r="WIS24" s="52"/>
      <c r="WIT24" s="52"/>
      <c r="WIU24" s="52"/>
      <c r="WIV24" s="52"/>
      <c r="WIW24" s="52"/>
      <c r="WIX24" s="52"/>
      <c r="WIY24" s="52"/>
      <c r="WIZ24" s="52"/>
      <c r="WJA24" s="52"/>
      <c r="WJB24" s="52"/>
      <c r="WJC24" s="52"/>
      <c r="WJD24" s="52"/>
      <c r="WJE24" s="52"/>
      <c r="WJF24" s="52"/>
      <c r="WJG24" s="52"/>
      <c r="WJH24" s="52"/>
      <c r="WJI24" s="52"/>
      <c r="WJJ24" s="52"/>
      <c r="WJK24" s="52"/>
      <c r="WJL24" s="52"/>
      <c r="WJM24" s="52"/>
      <c r="WJN24" s="52"/>
      <c r="WJO24" s="52"/>
      <c r="WJP24" s="52"/>
      <c r="WJQ24" s="52"/>
      <c r="WJR24" s="52"/>
      <c r="WJS24" s="52"/>
      <c r="WJT24" s="52"/>
      <c r="WJU24" s="52"/>
      <c r="WJV24" s="52"/>
      <c r="WJW24" s="52"/>
      <c r="WJX24" s="52"/>
      <c r="WJY24" s="52"/>
      <c r="WJZ24" s="52"/>
      <c r="WKA24" s="52"/>
      <c r="WKB24" s="52"/>
      <c r="WKC24" s="52"/>
      <c r="WKD24" s="52"/>
      <c r="WKE24" s="52"/>
      <c r="WKF24" s="52"/>
      <c r="WKG24" s="52"/>
      <c r="WKH24" s="52"/>
      <c r="WKI24" s="52"/>
      <c r="WKJ24" s="52"/>
      <c r="WKK24" s="52"/>
      <c r="WKL24" s="52"/>
      <c r="WKM24" s="52"/>
      <c r="WKN24" s="52"/>
      <c r="WKO24" s="52"/>
      <c r="WKP24" s="52"/>
      <c r="WKQ24" s="52"/>
      <c r="WKR24" s="52"/>
      <c r="WKS24" s="52"/>
      <c r="WKT24" s="52"/>
      <c r="WKU24" s="52"/>
      <c r="WKV24" s="52"/>
      <c r="WKW24" s="52"/>
      <c r="WKX24" s="52"/>
      <c r="WKY24" s="52"/>
      <c r="WKZ24" s="52"/>
      <c r="WLA24" s="52"/>
      <c r="WLB24" s="52"/>
      <c r="WLC24" s="52"/>
      <c r="WLD24" s="52"/>
      <c r="WLE24" s="52"/>
      <c r="WLF24" s="52"/>
      <c r="WLG24" s="52"/>
      <c r="WLH24" s="52"/>
      <c r="WLI24" s="52"/>
      <c r="WLJ24" s="52"/>
      <c r="WLK24" s="52"/>
      <c r="WLL24" s="52"/>
      <c r="WLM24" s="52"/>
      <c r="WLN24" s="52"/>
      <c r="WLO24" s="52"/>
      <c r="WLP24" s="52"/>
      <c r="WLQ24" s="52"/>
      <c r="WLR24" s="52"/>
      <c r="WLS24" s="52"/>
      <c r="WLT24" s="52"/>
      <c r="WLU24" s="52"/>
      <c r="WLV24" s="52"/>
      <c r="WLW24" s="52"/>
      <c r="WLX24" s="52"/>
      <c r="WLY24" s="52"/>
      <c r="WLZ24" s="52"/>
      <c r="WMA24" s="52"/>
      <c r="WMB24" s="52"/>
      <c r="WMC24" s="52"/>
      <c r="WMD24" s="52"/>
      <c r="WME24" s="52"/>
      <c r="WMF24" s="52"/>
      <c r="WMG24" s="52"/>
      <c r="WMH24" s="52"/>
      <c r="WMI24" s="52"/>
      <c r="WMJ24" s="52"/>
      <c r="WMK24" s="52"/>
      <c r="WML24" s="52"/>
      <c r="WMM24" s="52"/>
      <c r="WMN24" s="52"/>
      <c r="WMO24" s="52"/>
      <c r="WMP24" s="52"/>
      <c r="WMQ24" s="52"/>
      <c r="WMR24" s="52"/>
      <c r="WMS24" s="52"/>
      <c r="WMT24" s="52"/>
      <c r="WMU24" s="52"/>
      <c r="WMV24" s="52"/>
      <c r="WMW24" s="52"/>
      <c r="WMX24" s="52"/>
      <c r="WMY24" s="52"/>
      <c r="WMZ24" s="52"/>
      <c r="WNA24" s="52"/>
      <c r="WNB24" s="52"/>
      <c r="WNC24" s="52"/>
      <c r="WND24" s="52"/>
      <c r="WNE24" s="52"/>
      <c r="WNF24" s="52"/>
      <c r="WNG24" s="52"/>
      <c r="WNH24" s="52"/>
      <c r="WNI24" s="52"/>
      <c r="WNJ24" s="52"/>
      <c r="WNK24" s="52"/>
      <c r="WNL24" s="52"/>
      <c r="WNM24" s="52"/>
      <c r="WNN24" s="52"/>
      <c r="WNO24" s="52"/>
      <c r="WNP24" s="52"/>
      <c r="WNQ24" s="52"/>
      <c r="WNR24" s="52"/>
      <c r="WNS24" s="52"/>
      <c r="WNT24" s="52"/>
      <c r="WNU24" s="52"/>
      <c r="WNV24" s="52"/>
      <c r="WNW24" s="52"/>
      <c r="WNX24" s="52"/>
      <c r="WNY24" s="52"/>
      <c r="WNZ24" s="52"/>
      <c r="WOA24" s="52"/>
      <c r="WOB24" s="52"/>
      <c r="WOC24" s="52"/>
      <c r="WOD24" s="52"/>
      <c r="WOE24" s="52"/>
      <c r="WOF24" s="52"/>
      <c r="WOG24" s="52"/>
      <c r="WOH24" s="52"/>
      <c r="WOI24" s="52"/>
      <c r="WOJ24" s="52"/>
      <c r="WOK24" s="52"/>
      <c r="WOL24" s="52"/>
      <c r="WOM24" s="52"/>
      <c r="WON24" s="52"/>
      <c r="WOO24" s="52"/>
      <c r="WOP24" s="52"/>
      <c r="WOQ24" s="52"/>
      <c r="WOR24" s="52"/>
      <c r="WOS24" s="52"/>
      <c r="WOT24" s="52"/>
      <c r="WOU24" s="52"/>
      <c r="WOV24" s="52"/>
      <c r="WOW24" s="52"/>
      <c r="WOX24" s="52"/>
      <c r="WOY24" s="52"/>
      <c r="WOZ24" s="52"/>
      <c r="WPA24" s="52"/>
      <c r="WPB24" s="52"/>
      <c r="WPC24" s="52"/>
      <c r="WPD24" s="52"/>
      <c r="WPE24" s="52"/>
      <c r="WPF24" s="52"/>
      <c r="WPG24" s="52"/>
      <c r="WPH24" s="52"/>
      <c r="WPI24" s="52"/>
      <c r="WPJ24" s="52"/>
      <c r="WPK24" s="52"/>
      <c r="WPL24" s="52"/>
      <c r="WPM24" s="52"/>
      <c r="WPN24" s="52"/>
      <c r="WPO24" s="52"/>
      <c r="WPP24" s="52"/>
      <c r="WPQ24" s="52"/>
      <c r="WPR24" s="52"/>
      <c r="WPS24" s="52"/>
      <c r="WPT24" s="52"/>
      <c r="WPU24" s="52"/>
      <c r="WPV24" s="52"/>
      <c r="WPW24" s="52"/>
      <c r="WPX24" s="52"/>
      <c r="WPY24" s="52"/>
      <c r="WPZ24" s="52"/>
      <c r="WQA24" s="52"/>
      <c r="WQB24" s="52"/>
      <c r="WQC24" s="52"/>
      <c r="WQD24" s="52"/>
      <c r="WQE24" s="52"/>
      <c r="WQF24" s="52"/>
      <c r="WQG24" s="52"/>
      <c r="WQH24" s="52"/>
      <c r="WQI24" s="52"/>
      <c r="WQJ24" s="52"/>
      <c r="WQK24" s="52"/>
      <c r="WQL24" s="52"/>
      <c r="WQM24" s="52"/>
      <c r="WQN24" s="52"/>
      <c r="WQO24" s="52"/>
      <c r="WQP24" s="52"/>
      <c r="WQQ24" s="52"/>
      <c r="WQR24" s="52"/>
      <c r="WQS24" s="52"/>
      <c r="WQT24" s="52"/>
      <c r="WQU24" s="52"/>
      <c r="WQV24" s="52"/>
      <c r="WQW24" s="52"/>
      <c r="WQX24" s="52"/>
      <c r="WQY24" s="52"/>
      <c r="WQZ24" s="52"/>
      <c r="WRA24" s="52"/>
      <c r="WRB24" s="52"/>
      <c r="WRC24" s="52"/>
      <c r="WRD24" s="52"/>
      <c r="WRE24" s="52"/>
      <c r="WRF24" s="52"/>
      <c r="WRG24" s="52"/>
      <c r="WRH24" s="52"/>
      <c r="WRI24" s="52"/>
      <c r="WRJ24" s="52"/>
      <c r="WRK24" s="52"/>
      <c r="WRL24" s="52"/>
      <c r="WRM24" s="52"/>
      <c r="WRN24" s="52"/>
      <c r="WRO24" s="52"/>
      <c r="WRP24" s="52"/>
      <c r="WRQ24" s="52"/>
      <c r="WRR24" s="52"/>
      <c r="WRS24" s="52"/>
      <c r="WRT24" s="52"/>
      <c r="WRU24" s="52"/>
      <c r="WRV24" s="52"/>
      <c r="WRW24" s="52"/>
      <c r="WRX24" s="52"/>
      <c r="WRY24" s="52"/>
      <c r="WRZ24" s="52"/>
      <c r="WSA24" s="52"/>
      <c r="WSB24" s="52"/>
      <c r="WSC24" s="52"/>
      <c r="WSD24" s="52"/>
      <c r="WSE24" s="52"/>
      <c r="WSF24" s="52"/>
      <c r="WSG24" s="52"/>
      <c r="WSH24" s="52"/>
      <c r="WSI24" s="52"/>
      <c r="WSJ24" s="52"/>
      <c r="WSK24" s="52"/>
      <c r="WSL24" s="52"/>
      <c r="WSM24" s="52"/>
      <c r="WSN24" s="52"/>
      <c r="WSO24" s="52"/>
      <c r="WSP24" s="52"/>
      <c r="WSQ24" s="52"/>
      <c r="WSR24" s="52"/>
      <c r="WSS24" s="52"/>
      <c r="WST24" s="52"/>
      <c r="WSU24" s="52"/>
      <c r="WSV24" s="52"/>
      <c r="WSW24" s="52"/>
      <c r="WSX24" s="52"/>
      <c r="WSY24" s="52"/>
      <c r="WSZ24" s="52"/>
      <c r="WTA24" s="52"/>
      <c r="WTB24" s="52"/>
      <c r="WTC24" s="52"/>
      <c r="WTD24" s="52"/>
      <c r="WTE24" s="52"/>
      <c r="WTF24" s="52"/>
      <c r="WTG24" s="52"/>
      <c r="WTH24" s="52"/>
      <c r="WTI24" s="52"/>
      <c r="WTJ24" s="52"/>
      <c r="WTK24" s="52"/>
      <c r="WTL24" s="52"/>
      <c r="WTM24" s="52"/>
      <c r="WTN24" s="52"/>
      <c r="WTO24" s="52"/>
      <c r="WTP24" s="52"/>
      <c r="WTQ24" s="52"/>
      <c r="WTR24" s="52"/>
      <c r="WTS24" s="52"/>
      <c r="WTT24" s="52"/>
      <c r="WTU24" s="52"/>
      <c r="WTV24" s="52"/>
      <c r="WTW24" s="52"/>
      <c r="WTX24" s="52"/>
      <c r="WTY24" s="52"/>
      <c r="WTZ24" s="52"/>
      <c r="WUA24" s="52"/>
      <c r="WUB24" s="52"/>
      <c r="WUC24" s="52"/>
      <c r="WUD24" s="52"/>
      <c r="WUE24" s="52"/>
      <c r="WUF24" s="52"/>
      <c r="WUG24" s="52"/>
      <c r="WUH24" s="52"/>
      <c r="WUI24" s="52"/>
      <c r="WUJ24" s="52"/>
      <c r="WUK24" s="52"/>
      <c r="WUL24" s="52"/>
      <c r="WUM24" s="52"/>
      <c r="WUN24" s="52"/>
      <c r="WUO24" s="52"/>
      <c r="WUP24" s="52"/>
      <c r="WUQ24" s="52"/>
      <c r="WUR24" s="52"/>
      <c r="WUS24" s="52"/>
      <c r="WUT24" s="52"/>
      <c r="WUU24" s="52"/>
      <c r="WUV24" s="52"/>
      <c r="WUW24" s="52"/>
      <c r="WUX24" s="52"/>
      <c r="WUY24" s="52"/>
      <c r="WUZ24" s="52"/>
      <c r="WVA24" s="52"/>
      <c r="WVB24" s="52"/>
      <c r="WVC24" s="52"/>
      <c r="WVD24" s="52"/>
      <c r="WVE24" s="52"/>
      <c r="WVF24" s="52"/>
      <c r="WVG24" s="52"/>
      <c r="WVH24" s="52"/>
      <c r="WVI24" s="52"/>
      <c r="WVJ24" s="52"/>
      <c r="WVK24" s="52"/>
      <c r="WVL24" s="52"/>
      <c r="WVM24" s="52"/>
      <c r="WVN24" s="52"/>
      <c r="WVO24" s="52"/>
      <c r="WVP24" s="52"/>
      <c r="WVQ24" s="52"/>
      <c r="WVR24" s="52"/>
      <c r="WVS24" s="52"/>
      <c r="WVT24" s="52"/>
      <c r="WVU24" s="52"/>
      <c r="WVV24" s="52"/>
      <c r="WVW24" s="52"/>
      <c r="WVX24" s="52"/>
      <c r="WVY24" s="52"/>
      <c r="WVZ24" s="52"/>
      <c r="WWA24" s="52"/>
      <c r="WWB24" s="52"/>
      <c r="WWC24" s="52"/>
      <c r="WWD24" s="52"/>
      <c r="WWE24" s="52"/>
      <c r="WWF24" s="52"/>
      <c r="WWG24" s="52"/>
      <c r="WWH24" s="52"/>
      <c r="WWI24" s="52"/>
      <c r="WWJ24" s="52"/>
      <c r="WWK24" s="52"/>
      <c r="WWL24" s="52"/>
      <c r="WWM24" s="52"/>
      <c r="WWN24" s="52"/>
      <c r="WWO24" s="52"/>
      <c r="WWP24" s="52"/>
      <c r="WWQ24" s="52"/>
      <c r="WWR24" s="52"/>
      <c r="WWS24" s="52"/>
      <c r="WWT24" s="52"/>
      <c r="WWU24" s="52"/>
      <c r="WWV24" s="52"/>
      <c r="WWW24" s="52"/>
      <c r="WWX24" s="52"/>
      <c r="WWY24" s="52"/>
      <c r="WWZ24" s="52"/>
      <c r="WXA24" s="52"/>
      <c r="WXB24" s="52"/>
      <c r="WXC24" s="52"/>
      <c r="WXD24" s="52"/>
      <c r="WXE24" s="52"/>
      <c r="WXF24" s="52"/>
      <c r="WXG24" s="52"/>
      <c r="WXH24" s="52"/>
      <c r="WXI24" s="52"/>
      <c r="WXJ24" s="52"/>
      <c r="WXK24" s="52"/>
      <c r="WXL24" s="52"/>
      <c r="WXM24" s="52"/>
      <c r="WXN24" s="52"/>
      <c r="WXO24" s="52"/>
      <c r="WXP24" s="52"/>
      <c r="WXQ24" s="52"/>
      <c r="WXR24" s="52"/>
      <c r="WXS24" s="52"/>
      <c r="WXT24" s="52"/>
      <c r="WXU24" s="52"/>
      <c r="WXV24" s="52"/>
      <c r="WXW24" s="52"/>
      <c r="WXX24" s="52"/>
      <c r="WXY24" s="52"/>
      <c r="WXZ24" s="52"/>
      <c r="WYA24" s="52"/>
      <c r="WYB24" s="52"/>
      <c r="WYC24" s="52"/>
      <c r="WYD24" s="52"/>
      <c r="WYE24" s="52"/>
      <c r="WYF24" s="52"/>
      <c r="WYG24" s="52"/>
      <c r="WYH24" s="52"/>
      <c r="WYI24" s="52"/>
      <c r="WYJ24" s="52"/>
      <c r="WYK24" s="52"/>
      <c r="WYL24" s="52"/>
      <c r="WYM24" s="52"/>
      <c r="WYN24" s="52"/>
      <c r="WYO24" s="52"/>
      <c r="WYP24" s="52"/>
      <c r="WYQ24" s="52"/>
      <c r="WYR24" s="52"/>
      <c r="WYS24" s="52"/>
      <c r="WYT24" s="52"/>
      <c r="WYU24" s="52"/>
      <c r="WYV24" s="52"/>
      <c r="WYW24" s="52"/>
      <c r="WYX24" s="52"/>
      <c r="WYY24" s="52"/>
      <c r="WYZ24" s="52"/>
      <c r="WZA24" s="52"/>
      <c r="WZB24" s="52"/>
      <c r="WZC24" s="52"/>
      <c r="WZD24" s="52"/>
      <c r="WZE24" s="52"/>
      <c r="WZF24" s="52"/>
      <c r="WZG24" s="52"/>
      <c r="WZH24" s="52"/>
      <c r="WZI24" s="52"/>
      <c r="WZJ24" s="52"/>
      <c r="WZK24" s="52"/>
      <c r="WZL24" s="52"/>
      <c r="WZM24" s="52"/>
      <c r="WZN24" s="52"/>
      <c r="WZO24" s="52"/>
      <c r="WZP24" s="52"/>
      <c r="WZQ24" s="52"/>
      <c r="WZR24" s="52"/>
      <c r="WZS24" s="52"/>
      <c r="WZT24" s="52"/>
      <c r="WZU24" s="52"/>
      <c r="WZV24" s="52"/>
      <c r="WZW24" s="52"/>
      <c r="WZX24" s="52"/>
      <c r="WZY24" s="52"/>
      <c r="WZZ24" s="52"/>
      <c r="XAA24" s="52"/>
      <c r="XAB24" s="52"/>
      <c r="XAC24" s="52"/>
      <c r="XAD24" s="52"/>
      <c r="XAE24" s="52"/>
      <c r="XAF24" s="52"/>
      <c r="XAG24" s="52"/>
      <c r="XAH24" s="52"/>
      <c r="XAI24" s="52"/>
      <c r="XAJ24" s="52"/>
      <c r="XAK24" s="52"/>
      <c r="XAL24" s="52"/>
      <c r="XAM24" s="52"/>
      <c r="XAN24" s="52"/>
      <c r="XAO24" s="52"/>
      <c r="XAP24" s="52"/>
      <c r="XAQ24" s="52"/>
      <c r="XAR24" s="52"/>
      <c r="XAS24" s="52"/>
      <c r="XAT24" s="52"/>
      <c r="XAU24" s="52"/>
      <c r="XAV24" s="52"/>
      <c r="XAW24" s="52"/>
      <c r="XAX24" s="52"/>
      <c r="XAY24" s="52"/>
      <c r="XAZ24" s="52"/>
      <c r="XBA24" s="52"/>
      <c r="XBB24" s="52"/>
      <c r="XBC24" s="52"/>
      <c r="XBD24" s="52"/>
      <c r="XBE24" s="52"/>
      <c r="XBF24" s="52"/>
      <c r="XBG24" s="52"/>
      <c r="XBH24" s="52"/>
      <c r="XBI24" s="52"/>
      <c r="XBJ24" s="52"/>
      <c r="XBK24" s="52"/>
      <c r="XBL24" s="52"/>
      <c r="XBM24" s="52"/>
      <c r="XBN24" s="52"/>
      <c r="XBO24" s="52"/>
      <c r="XBP24" s="52"/>
      <c r="XBQ24" s="52"/>
      <c r="XBR24" s="52"/>
    </row>
    <row r="25" spans="1:16294" s="92" customFormat="1" ht="15" thickBot="1" x14ac:dyDescent="0.4">
      <c r="A25" s="9">
        <v>23</v>
      </c>
      <c r="B25" s="6" t="s">
        <v>17</v>
      </c>
      <c r="C25" s="32">
        <f t="shared" si="1"/>
        <v>728</v>
      </c>
      <c r="D25" s="101"/>
      <c r="E25" s="101"/>
      <c r="F25" s="101"/>
      <c r="G25" s="101"/>
      <c r="H25" s="101"/>
      <c r="I25" s="101">
        <v>728</v>
      </c>
      <c r="J25" s="101"/>
      <c r="K25" s="101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  <c r="AMF25" s="52"/>
      <c r="AMG25" s="52"/>
      <c r="AMH25" s="52"/>
      <c r="AMI25" s="52"/>
      <c r="AMJ25" s="52"/>
      <c r="AMK25" s="52"/>
      <c r="AML25" s="52"/>
      <c r="AMM25" s="52"/>
      <c r="AMN25" s="52"/>
      <c r="AMO25" s="52"/>
      <c r="AMP25" s="52"/>
      <c r="AMQ25" s="52"/>
      <c r="AMR25" s="52"/>
      <c r="AMS25" s="52"/>
      <c r="AMT25" s="52"/>
      <c r="AMU25" s="52"/>
      <c r="AMV25" s="52"/>
      <c r="AMW25" s="52"/>
      <c r="AMX25" s="52"/>
      <c r="AMY25" s="52"/>
      <c r="AMZ25" s="52"/>
      <c r="ANA25" s="52"/>
      <c r="ANB25" s="52"/>
      <c r="ANC25" s="52"/>
      <c r="AND25" s="52"/>
      <c r="ANE25" s="52"/>
      <c r="ANF25" s="52"/>
      <c r="ANG25" s="52"/>
      <c r="ANH25" s="52"/>
      <c r="ANI25" s="52"/>
      <c r="ANJ25" s="52"/>
      <c r="ANK25" s="52"/>
      <c r="ANL25" s="52"/>
      <c r="ANM25" s="52"/>
      <c r="ANN25" s="52"/>
      <c r="ANO25" s="52"/>
      <c r="ANP25" s="52"/>
      <c r="ANQ25" s="52"/>
      <c r="ANR25" s="52"/>
      <c r="ANS25" s="52"/>
      <c r="ANT25" s="52"/>
      <c r="ANU25" s="52"/>
      <c r="ANV25" s="52"/>
      <c r="ANW25" s="52"/>
      <c r="ANX25" s="52"/>
      <c r="ANY25" s="52"/>
      <c r="ANZ25" s="52"/>
      <c r="AOA25" s="52"/>
      <c r="AOB25" s="52"/>
      <c r="AOC25" s="52"/>
      <c r="AOD25" s="52"/>
      <c r="AOE25" s="52"/>
      <c r="AOF25" s="52"/>
      <c r="AOG25" s="52"/>
      <c r="AOH25" s="52"/>
      <c r="AOI25" s="52"/>
      <c r="AOJ25" s="52"/>
      <c r="AOK25" s="52"/>
      <c r="AOL25" s="52"/>
      <c r="AOM25" s="52"/>
      <c r="AON25" s="52"/>
      <c r="AOO25" s="52"/>
      <c r="AOP25" s="52"/>
      <c r="AOQ25" s="52"/>
      <c r="AOR25" s="52"/>
      <c r="AOS25" s="52"/>
      <c r="AOT25" s="52"/>
      <c r="AOU25" s="52"/>
      <c r="AOV25" s="52"/>
      <c r="AOW25" s="52"/>
      <c r="AOX25" s="52"/>
      <c r="AOY25" s="52"/>
      <c r="AOZ25" s="52"/>
      <c r="APA25" s="52"/>
      <c r="APB25" s="52"/>
      <c r="APC25" s="52"/>
      <c r="APD25" s="52"/>
      <c r="APE25" s="52"/>
      <c r="APF25" s="52"/>
      <c r="APG25" s="52"/>
      <c r="APH25" s="52"/>
      <c r="API25" s="52"/>
      <c r="APJ25" s="52"/>
      <c r="APK25" s="52"/>
      <c r="APL25" s="52"/>
      <c r="APM25" s="52"/>
      <c r="APN25" s="52"/>
      <c r="APO25" s="52"/>
      <c r="APP25" s="52"/>
      <c r="APQ25" s="52"/>
      <c r="APR25" s="52"/>
      <c r="APS25" s="52"/>
      <c r="APT25" s="52"/>
      <c r="APU25" s="52"/>
      <c r="APV25" s="52"/>
      <c r="APW25" s="52"/>
      <c r="APX25" s="52"/>
      <c r="APY25" s="52"/>
      <c r="APZ25" s="52"/>
      <c r="AQA25" s="52"/>
      <c r="AQB25" s="52"/>
      <c r="AQC25" s="52"/>
      <c r="AQD25" s="52"/>
      <c r="AQE25" s="52"/>
      <c r="AQF25" s="52"/>
      <c r="AQG25" s="52"/>
      <c r="AQH25" s="52"/>
      <c r="AQI25" s="52"/>
      <c r="AQJ25" s="52"/>
      <c r="AQK25" s="52"/>
      <c r="AQL25" s="52"/>
      <c r="AQM25" s="52"/>
      <c r="AQN25" s="52"/>
      <c r="AQO25" s="52"/>
      <c r="AQP25" s="52"/>
      <c r="AQQ25" s="52"/>
      <c r="AQR25" s="52"/>
      <c r="AQS25" s="52"/>
      <c r="AQT25" s="52"/>
      <c r="AQU25" s="52"/>
      <c r="AQV25" s="52"/>
      <c r="AQW25" s="52"/>
      <c r="AQX25" s="52"/>
      <c r="AQY25" s="52"/>
      <c r="AQZ25" s="52"/>
      <c r="ARA25" s="52"/>
      <c r="ARB25" s="52"/>
      <c r="ARC25" s="52"/>
      <c r="ARD25" s="52"/>
      <c r="ARE25" s="52"/>
      <c r="ARF25" s="52"/>
      <c r="ARG25" s="52"/>
      <c r="ARH25" s="52"/>
      <c r="ARI25" s="52"/>
      <c r="ARJ25" s="52"/>
      <c r="ARK25" s="52"/>
      <c r="ARL25" s="52"/>
      <c r="ARM25" s="52"/>
      <c r="ARN25" s="52"/>
      <c r="ARO25" s="52"/>
      <c r="ARP25" s="52"/>
      <c r="ARQ25" s="52"/>
      <c r="ARR25" s="52"/>
      <c r="ARS25" s="52"/>
      <c r="ART25" s="52"/>
      <c r="ARU25" s="52"/>
      <c r="ARV25" s="52"/>
      <c r="ARW25" s="52"/>
      <c r="ARX25" s="52"/>
      <c r="ARY25" s="52"/>
      <c r="ARZ25" s="52"/>
      <c r="ASA25" s="52"/>
      <c r="ASB25" s="52"/>
      <c r="ASC25" s="52"/>
      <c r="ASD25" s="52"/>
      <c r="ASE25" s="52"/>
      <c r="ASF25" s="52"/>
      <c r="ASG25" s="52"/>
      <c r="ASH25" s="52"/>
      <c r="ASI25" s="52"/>
      <c r="ASJ25" s="52"/>
      <c r="ASK25" s="52"/>
      <c r="ASL25" s="52"/>
      <c r="ASM25" s="52"/>
      <c r="ASN25" s="52"/>
      <c r="ASO25" s="52"/>
      <c r="ASP25" s="52"/>
      <c r="ASQ25" s="52"/>
      <c r="ASR25" s="52"/>
      <c r="ASS25" s="52"/>
      <c r="AST25" s="52"/>
      <c r="ASU25" s="52"/>
      <c r="ASV25" s="52"/>
      <c r="ASW25" s="52"/>
      <c r="ASX25" s="52"/>
      <c r="ASY25" s="52"/>
      <c r="ASZ25" s="52"/>
      <c r="ATA25" s="52"/>
      <c r="ATB25" s="52"/>
      <c r="ATC25" s="52"/>
      <c r="ATD25" s="52"/>
      <c r="ATE25" s="52"/>
      <c r="ATF25" s="52"/>
      <c r="ATG25" s="52"/>
      <c r="ATH25" s="52"/>
      <c r="ATI25" s="52"/>
      <c r="ATJ25" s="52"/>
      <c r="ATK25" s="52"/>
      <c r="ATL25" s="52"/>
      <c r="ATM25" s="52"/>
      <c r="ATN25" s="52"/>
      <c r="ATO25" s="52"/>
      <c r="ATP25" s="52"/>
      <c r="ATQ25" s="52"/>
      <c r="ATR25" s="52"/>
      <c r="ATS25" s="52"/>
      <c r="ATT25" s="52"/>
      <c r="ATU25" s="52"/>
      <c r="ATV25" s="52"/>
      <c r="ATW25" s="52"/>
      <c r="ATX25" s="52"/>
      <c r="ATY25" s="52"/>
      <c r="ATZ25" s="52"/>
      <c r="AUA25" s="52"/>
      <c r="AUB25" s="52"/>
      <c r="AUC25" s="52"/>
      <c r="AUD25" s="52"/>
      <c r="AUE25" s="52"/>
      <c r="AUF25" s="52"/>
      <c r="AUG25" s="52"/>
      <c r="AUH25" s="52"/>
      <c r="AUI25" s="52"/>
      <c r="AUJ25" s="52"/>
      <c r="AUK25" s="52"/>
      <c r="AUL25" s="52"/>
      <c r="AUM25" s="52"/>
      <c r="AUN25" s="52"/>
      <c r="AUO25" s="52"/>
      <c r="AUP25" s="52"/>
      <c r="AUQ25" s="52"/>
      <c r="AUR25" s="52"/>
      <c r="AUS25" s="52"/>
      <c r="AUT25" s="52"/>
      <c r="AUU25" s="52"/>
      <c r="AUV25" s="52"/>
      <c r="AUW25" s="52"/>
      <c r="AUX25" s="52"/>
      <c r="AUY25" s="52"/>
      <c r="AUZ25" s="52"/>
      <c r="AVA25" s="52"/>
      <c r="AVB25" s="52"/>
      <c r="AVC25" s="52"/>
      <c r="AVD25" s="52"/>
      <c r="AVE25" s="52"/>
      <c r="AVF25" s="52"/>
      <c r="AVG25" s="52"/>
      <c r="AVH25" s="52"/>
      <c r="AVI25" s="52"/>
      <c r="AVJ25" s="52"/>
      <c r="AVK25" s="52"/>
      <c r="AVL25" s="52"/>
      <c r="AVM25" s="52"/>
      <c r="AVN25" s="52"/>
      <c r="AVO25" s="52"/>
      <c r="AVP25" s="52"/>
      <c r="AVQ25" s="52"/>
      <c r="AVR25" s="52"/>
      <c r="AVS25" s="52"/>
      <c r="AVT25" s="52"/>
      <c r="AVU25" s="52"/>
      <c r="AVV25" s="52"/>
      <c r="AVW25" s="52"/>
      <c r="AVX25" s="52"/>
      <c r="AVY25" s="52"/>
      <c r="AVZ25" s="52"/>
      <c r="AWA25" s="52"/>
      <c r="AWB25" s="52"/>
      <c r="AWC25" s="52"/>
      <c r="AWD25" s="52"/>
      <c r="AWE25" s="52"/>
      <c r="AWF25" s="52"/>
      <c r="AWG25" s="52"/>
      <c r="AWH25" s="52"/>
      <c r="AWI25" s="52"/>
      <c r="AWJ25" s="52"/>
      <c r="AWK25" s="52"/>
      <c r="AWL25" s="52"/>
      <c r="AWM25" s="52"/>
      <c r="AWN25" s="52"/>
      <c r="AWO25" s="52"/>
      <c r="AWP25" s="52"/>
      <c r="AWQ25" s="52"/>
      <c r="AWR25" s="52"/>
      <c r="AWS25" s="52"/>
      <c r="AWT25" s="52"/>
      <c r="AWU25" s="52"/>
      <c r="AWV25" s="52"/>
      <c r="AWW25" s="52"/>
      <c r="AWX25" s="52"/>
      <c r="AWY25" s="52"/>
      <c r="AWZ25" s="52"/>
      <c r="AXA25" s="52"/>
      <c r="AXB25" s="52"/>
      <c r="AXC25" s="52"/>
      <c r="AXD25" s="52"/>
      <c r="AXE25" s="52"/>
      <c r="AXF25" s="52"/>
      <c r="AXG25" s="52"/>
      <c r="AXH25" s="52"/>
      <c r="AXI25" s="52"/>
      <c r="AXJ25" s="52"/>
      <c r="AXK25" s="52"/>
      <c r="AXL25" s="52"/>
      <c r="AXM25" s="52"/>
      <c r="AXN25" s="52"/>
      <c r="AXO25" s="52"/>
      <c r="AXP25" s="52"/>
      <c r="AXQ25" s="52"/>
      <c r="AXR25" s="52"/>
      <c r="AXS25" s="52"/>
      <c r="AXT25" s="52"/>
      <c r="AXU25" s="52"/>
      <c r="AXV25" s="52"/>
      <c r="AXW25" s="52"/>
      <c r="AXX25" s="52"/>
      <c r="AXY25" s="52"/>
      <c r="AXZ25" s="52"/>
      <c r="AYA25" s="52"/>
      <c r="AYB25" s="52"/>
      <c r="AYC25" s="52"/>
      <c r="AYD25" s="52"/>
      <c r="AYE25" s="52"/>
      <c r="AYF25" s="52"/>
      <c r="AYG25" s="52"/>
      <c r="AYH25" s="52"/>
      <c r="AYI25" s="52"/>
      <c r="AYJ25" s="52"/>
      <c r="AYK25" s="52"/>
      <c r="AYL25" s="52"/>
      <c r="AYM25" s="52"/>
      <c r="AYN25" s="52"/>
      <c r="AYO25" s="52"/>
      <c r="AYP25" s="52"/>
      <c r="AYQ25" s="52"/>
      <c r="AYR25" s="52"/>
      <c r="AYS25" s="52"/>
      <c r="AYT25" s="52"/>
      <c r="AYU25" s="52"/>
      <c r="AYV25" s="52"/>
      <c r="AYW25" s="52"/>
      <c r="AYX25" s="52"/>
      <c r="AYY25" s="52"/>
      <c r="AYZ25" s="52"/>
      <c r="AZA25" s="52"/>
      <c r="AZB25" s="52"/>
      <c r="AZC25" s="52"/>
      <c r="AZD25" s="52"/>
      <c r="AZE25" s="52"/>
      <c r="AZF25" s="52"/>
      <c r="AZG25" s="52"/>
      <c r="AZH25" s="52"/>
      <c r="AZI25" s="52"/>
      <c r="AZJ25" s="52"/>
      <c r="AZK25" s="52"/>
      <c r="AZL25" s="52"/>
      <c r="AZM25" s="52"/>
      <c r="AZN25" s="52"/>
      <c r="AZO25" s="52"/>
      <c r="AZP25" s="52"/>
      <c r="AZQ25" s="52"/>
      <c r="AZR25" s="52"/>
      <c r="AZS25" s="52"/>
      <c r="AZT25" s="52"/>
      <c r="AZU25" s="52"/>
      <c r="AZV25" s="52"/>
      <c r="AZW25" s="52"/>
      <c r="AZX25" s="52"/>
      <c r="AZY25" s="52"/>
      <c r="AZZ25" s="52"/>
      <c r="BAA25" s="52"/>
      <c r="BAB25" s="52"/>
      <c r="BAC25" s="52"/>
      <c r="BAD25" s="52"/>
      <c r="BAE25" s="52"/>
      <c r="BAF25" s="52"/>
      <c r="BAG25" s="52"/>
      <c r="BAH25" s="52"/>
      <c r="BAI25" s="52"/>
      <c r="BAJ25" s="52"/>
      <c r="BAK25" s="52"/>
      <c r="BAL25" s="52"/>
      <c r="BAM25" s="52"/>
      <c r="BAN25" s="52"/>
      <c r="BAO25" s="52"/>
      <c r="BAP25" s="52"/>
      <c r="BAQ25" s="52"/>
      <c r="BAR25" s="52"/>
      <c r="BAS25" s="52"/>
      <c r="BAT25" s="52"/>
      <c r="BAU25" s="52"/>
      <c r="BAV25" s="52"/>
      <c r="BAW25" s="52"/>
      <c r="BAX25" s="52"/>
      <c r="BAY25" s="52"/>
      <c r="BAZ25" s="52"/>
      <c r="BBA25" s="52"/>
      <c r="BBB25" s="52"/>
      <c r="BBC25" s="52"/>
      <c r="BBD25" s="52"/>
      <c r="BBE25" s="52"/>
      <c r="BBF25" s="52"/>
      <c r="BBG25" s="52"/>
      <c r="BBH25" s="52"/>
      <c r="BBI25" s="52"/>
      <c r="BBJ25" s="52"/>
      <c r="BBK25" s="52"/>
      <c r="BBL25" s="52"/>
      <c r="BBM25" s="52"/>
      <c r="BBN25" s="52"/>
      <c r="BBO25" s="52"/>
      <c r="BBP25" s="52"/>
      <c r="BBQ25" s="52"/>
      <c r="BBR25" s="52"/>
      <c r="BBS25" s="52"/>
      <c r="BBT25" s="52"/>
      <c r="BBU25" s="52"/>
      <c r="BBV25" s="52"/>
      <c r="BBW25" s="52"/>
      <c r="BBX25" s="52"/>
      <c r="BBY25" s="52"/>
      <c r="BBZ25" s="52"/>
      <c r="BCA25" s="52"/>
      <c r="BCB25" s="52"/>
      <c r="BCC25" s="52"/>
      <c r="BCD25" s="52"/>
      <c r="BCE25" s="52"/>
      <c r="BCF25" s="52"/>
      <c r="BCG25" s="52"/>
      <c r="BCH25" s="52"/>
      <c r="BCI25" s="52"/>
      <c r="BCJ25" s="52"/>
      <c r="BCK25" s="52"/>
      <c r="BCL25" s="52"/>
      <c r="BCM25" s="52"/>
      <c r="BCN25" s="52"/>
      <c r="BCO25" s="52"/>
      <c r="BCP25" s="52"/>
      <c r="BCQ25" s="52"/>
      <c r="BCR25" s="52"/>
      <c r="BCS25" s="52"/>
      <c r="BCT25" s="52"/>
      <c r="BCU25" s="52"/>
      <c r="BCV25" s="52"/>
      <c r="BCW25" s="52"/>
      <c r="BCX25" s="52"/>
      <c r="BCY25" s="52"/>
      <c r="BCZ25" s="52"/>
      <c r="BDA25" s="52"/>
      <c r="BDB25" s="52"/>
      <c r="BDC25" s="52"/>
      <c r="BDD25" s="52"/>
      <c r="BDE25" s="52"/>
      <c r="BDF25" s="52"/>
      <c r="BDG25" s="52"/>
      <c r="BDH25" s="52"/>
      <c r="BDI25" s="52"/>
      <c r="BDJ25" s="52"/>
      <c r="BDK25" s="52"/>
      <c r="BDL25" s="52"/>
      <c r="BDM25" s="52"/>
      <c r="BDN25" s="52"/>
      <c r="BDO25" s="52"/>
      <c r="BDP25" s="52"/>
      <c r="BDQ25" s="52"/>
      <c r="BDR25" s="52"/>
      <c r="BDS25" s="52"/>
      <c r="BDT25" s="52"/>
      <c r="BDU25" s="52"/>
      <c r="BDV25" s="52"/>
      <c r="BDW25" s="52"/>
      <c r="BDX25" s="52"/>
      <c r="BDY25" s="52"/>
      <c r="BDZ25" s="52"/>
      <c r="BEA25" s="52"/>
      <c r="BEB25" s="52"/>
      <c r="BEC25" s="52"/>
      <c r="BED25" s="52"/>
      <c r="BEE25" s="52"/>
      <c r="BEF25" s="52"/>
      <c r="BEG25" s="52"/>
      <c r="BEH25" s="52"/>
      <c r="BEI25" s="52"/>
      <c r="BEJ25" s="52"/>
      <c r="BEK25" s="52"/>
      <c r="BEL25" s="52"/>
      <c r="BEM25" s="52"/>
      <c r="BEN25" s="52"/>
      <c r="BEO25" s="52"/>
      <c r="BEP25" s="52"/>
      <c r="BEQ25" s="52"/>
      <c r="BER25" s="52"/>
      <c r="BES25" s="52"/>
      <c r="BET25" s="52"/>
      <c r="BEU25" s="52"/>
      <c r="BEV25" s="52"/>
      <c r="BEW25" s="52"/>
      <c r="BEX25" s="52"/>
      <c r="BEY25" s="52"/>
      <c r="BEZ25" s="52"/>
      <c r="BFA25" s="52"/>
      <c r="BFB25" s="52"/>
      <c r="BFC25" s="52"/>
      <c r="BFD25" s="52"/>
      <c r="BFE25" s="52"/>
      <c r="BFF25" s="52"/>
      <c r="BFG25" s="52"/>
      <c r="BFH25" s="52"/>
      <c r="BFI25" s="52"/>
      <c r="BFJ25" s="52"/>
      <c r="BFK25" s="52"/>
      <c r="BFL25" s="52"/>
      <c r="BFM25" s="52"/>
      <c r="BFN25" s="52"/>
      <c r="BFO25" s="52"/>
      <c r="BFP25" s="52"/>
      <c r="BFQ25" s="52"/>
      <c r="BFR25" s="52"/>
      <c r="BFS25" s="52"/>
      <c r="BFT25" s="52"/>
      <c r="BFU25" s="52"/>
      <c r="BFV25" s="52"/>
      <c r="BFW25" s="52"/>
      <c r="BFX25" s="52"/>
      <c r="BFY25" s="52"/>
      <c r="BFZ25" s="52"/>
      <c r="BGA25" s="52"/>
      <c r="BGB25" s="52"/>
      <c r="BGC25" s="52"/>
      <c r="BGD25" s="52"/>
      <c r="BGE25" s="52"/>
      <c r="BGF25" s="52"/>
      <c r="BGG25" s="52"/>
      <c r="BGH25" s="52"/>
      <c r="BGI25" s="52"/>
      <c r="BGJ25" s="52"/>
      <c r="BGK25" s="52"/>
      <c r="BGL25" s="52"/>
      <c r="BGM25" s="52"/>
      <c r="BGN25" s="52"/>
      <c r="BGO25" s="52"/>
      <c r="BGP25" s="52"/>
      <c r="BGQ25" s="52"/>
      <c r="BGR25" s="52"/>
      <c r="BGS25" s="52"/>
      <c r="BGT25" s="52"/>
      <c r="BGU25" s="52"/>
      <c r="BGV25" s="52"/>
      <c r="BGW25" s="52"/>
      <c r="BGX25" s="52"/>
      <c r="BGY25" s="52"/>
      <c r="BGZ25" s="52"/>
      <c r="BHA25" s="52"/>
      <c r="BHB25" s="52"/>
      <c r="BHC25" s="52"/>
      <c r="BHD25" s="52"/>
      <c r="BHE25" s="52"/>
      <c r="BHF25" s="52"/>
      <c r="BHG25" s="52"/>
      <c r="BHH25" s="52"/>
      <c r="BHI25" s="52"/>
      <c r="BHJ25" s="52"/>
      <c r="BHK25" s="52"/>
      <c r="BHL25" s="52"/>
      <c r="BHM25" s="52"/>
      <c r="BHN25" s="52"/>
      <c r="BHO25" s="52"/>
      <c r="BHP25" s="52"/>
      <c r="BHQ25" s="52"/>
      <c r="BHR25" s="52"/>
      <c r="BHS25" s="52"/>
      <c r="BHT25" s="52"/>
      <c r="BHU25" s="52"/>
      <c r="BHV25" s="52"/>
      <c r="BHW25" s="52"/>
      <c r="BHX25" s="52"/>
      <c r="BHY25" s="52"/>
      <c r="BHZ25" s="52"/>
      <c r="BIA25" s="52"/>
      <c r="BIB25" s="52"/>
      <c r="BIC25" s="52"/>
      <c r="BID25" s="52"/>
      <c r="BIE25" s="52"/>
      <c r="BIF25" s="52"/>
      <c r="BIG25" s="52"/>
      <c r="BIH25" s="52"/>
      <c r="BII25" s="52"/>
      <c r="BIJ25" s="52"/>
      <c r="BIK25" s="52"/>
      <c r="BIL25" s="52"/>
      <c r="BIM25" s="52"/>
      <c r="BIN25" s="52"/>
      <c r="BIO25" s="52"/>
      <c r="BIP25" s="52"/>
      <c r="BIQ25" s="52"/>
      <c r="BIR25" s="52"/>
      <c r="BIS25" s="52"/>
      <c r="BIT25" s="52"/>
      <c r="BIU25" s="52"/>
      <c r="BIV25" s="52"/>
      <c r="BIW25" s="52"/>
      <c r="BIX25" s="52"/>
      <c r="BIY25" s="52"/>
      <c r="BIZ25" s="52"/>
      <c r="BJA25" s="52"/>
      <c r="BJB25" s="52"/>
      <c r="BJC25" s="52"/>
      <c r="BJD25" s="52"/>
      <c r="BJE25" s="52"/>
      <c r="BJF25" s="52"/>
      <c r="BJG25" s="52"/>
      <c r="BJH25" s="52"/>
      <c r="BJI25" s="52"/>
      <c r="BJJ25" s="52"/>
      <c r="BJK25" s="52"/>
      <c r="BJL25" s="52"/>
      <c r="BJM25" s="52"/>
      <c r="BJN25" s="52"/>
      <c r="BJO25" s="52"/>
      <c r="BJP25" s="52"/>
      <c r="BJQ25" s="52"/>
      <c r="BJR25" s="52"/>
      <c r="BJS25" s="52"/>
      <c r="BJT25" s="52"/>
      <c r="BJU25" s="52"/>
      <c r="BJV25" s="52"/>
      <c r="BJW25" s="52"/>
      <c r="BJX25" s="52"/>
      <c r="BJY25" s="52"/>
      <c r="BJZ25" s="52"/>
      <c r="BKA25" s="52"/>
      <c r="BKB25" s="52"/>
      <c r="BKC25" s="52"/>
      <c r="BKD25" s="52"/>
      <c r="BKE25" s="52"/>
      <c r="BKF25" s="52"/>
      <c r="BKG25" s="52"/>
      <c r="BKH25" s="52"/>
      <c r="BKI25" s="52"/>
      <c r="BKJ25" s="52"/>
      <c r="BKK25" s="52"/>
      <c r="BKL25" s="52"/>
      <c r="BKM25" s="52"/>
      <c r="BKN25" s="52"/>
      <c r="BKO25" s="52"/>
      <c r="BKP25" s="52"/>
      <c r="BKQ25" s="52"/>
      <c r="BKR25" s="52"/>
      <c r="BKS25" s="52"/>
      <c r="BKT25" s="52"/>
      <c r="BKU25" s="52"/>
      <c r="BKV25" s="52"/>
      <c r="BKW25" s="52"/>
      <c r="BKX25" s="52"/>
      <c r="BKY25" s="52"/>
      <c r="BKZ25" s="52"/>
      <c r="BLA25" s="52"/>
      <c r="BLB25" s="52"/>
      <c r="BLC25" s="52"/>
      <c r="BLD25" s="52"/>
      <c r="BLE25" s="52"/>
      <c r="BLF25" s="52"/>
      <c r="BLG25" s="52"/>
      <c r="BLH25" s="52"/>
      <c r="BLI25" s="52"/>
      <c r="BLJ25" s="52"/>
      <c r="BLK25" s="52"/>
      <c r="BLL25" s="52"/>
      <c r="BLM25" s="52"/>
      <c r="BLN25" s="52"/>
      <c r="BLO25" s="52"/>
      <c r="BLP25" s="52"/>
      <c r="BLQ25" s="52"/>
      <c r="BLR25" s="52"/>
      <c r="BLS25" s="52"/>
      <c r="BLT25" s="52"/>
      <c r="BLU25" s="52"/>
      <c r="BLV25" s="52"/>
      <c r="BLW25" s="52"/>
      <c r="BLX25" s="52"/>
      <c r="BLY25" s="52"/>
      <c r="BLZ25" s="52"/>
      <c r="BMA25" s="52"/>
      <c r="BMB25" s="52"/>
      <c r="BMC25" s="52"/>
      <c r="BMD25" s="52"/>
      <c r="BME25" s="52"/>
      <c r="BMF25" s="52"/>
      <c r="BMG25" s="52"/>
      <c r="BMH25" s="52"/>
      <c r="BMI25" s="52"/>
      <c r="BMJ25" s="52"/>
      <c r="BMK25" s="52"/>
      <c r="BML25" s="52"/>
      <c r="BMM25" s="52"/>
      <c r="BMN25" s="52"/>
      <c r="BMO25" s="52"/>
      <c r="BMP25" s="52"/>
      <c r="BMQ25" s="52"/>
      <c r="BMR25" s="52"/>
      <c r="BMS25" s="52"/>
      <c r="BMT25" s="52"/>
      <c r="BMU25" s="52"/>
      <c r="BMV25" s="52"/>
      <c r="BMW25" s="52"/>
      <c r="BMX25" s="52"/>
      <c r="BMY25" s="52"/>
      <c r="BMZ25" s="52"/>
      <c r="BNA25" s="52"/>
      <c r="BNB25" s="52"/>
      <c r="BNC25" s="52"/>
      <c r="BND25" s="52"/>
      <c r="BNE25" s="52"/>
      <c r="BNF25" s="52"/>
      <c r="BNG25" s="52"/>
      <c r="BNH25" s="52"/>
      <c r="BNI25" s="52"/>
      <c r="BNJ25" s="52"/>
      <c r="BNK25" s="52"/>
      <c r="BNL25" s="52"/>
      <c r="BNM25" s="52"/>
      <c r="BNN25" s="52"/>
      <c r="BNO25" s="52"/>
      <c r="BNP25" s="52"/>
      <c r="BNQ25" s="52"/>
      <c r="BNR25" s="52"/>
      <c r="BNS25" s="52"/>
      <c r="BNT25" s="52"/>
      <c r="BNU25" s="52"/>
      <c r="BNV25" s="52"/>
      <c r="BNW25" s="52"/>
      <c r="BNX25" s="52"/>
      <c r="BNY25" s="52"/>
      <c r="BNZ25" s="52"/>
      <c r="BOA25" s="52"/>
      <c r="BOB25" s="52"/>
      <c r="BOC25" s="52"/>
      <c r="BOD25" s="52"/>
      <c r="BOE25" s="52"/>
      <c r="BOF25" s="52"/>
      <c r="BOG25" s="52"/>
      <c r="BOH25" s="52"/>
      <c r="BOI25" s="52"/>
      <c r="BOJ25" s="52"/>
      <c r="BOK25" s="52"/>
      <c r="BOL25" s="52"/>
      <c r="BOM25" s="52"/>
      <c r="BON25" s="52"/>
      <c r="BOO25" s="52"/>
      <c r="BOP25" s="52"/>
      <c r="BOQ25" s="52"/>
      <c r="BOR25" s="52"/>
      <c r="BOS25" s="52"/>
      <c r="BOT25" s="52"/>
      <c r="BOU25" s="52"/>
      <c r="BOV25" s="52"/>
      <c r="BOW25" s="52"/>
      <c r="BOX25" s="52"/>
      <c r="BOY25" s="52"/>
      <c r="BOZ25" s="52"/>
      <c r="BPA25" s="52"/>
      <c r="BPB25" s="52"/>
      <c r="BPC25" s="52"/>
      <c r="BPD25" s="52"/>
      <c r="BPE25" s="52"/>
      <c r="BPF25" s="52"/>
      <c r="BPG25" s="52"/>
      <c r="BPH25" s="52"/>
      <c r="BPI25" s="52"/>
      <c r="BPJ25" s="52"/>
      <c r="BPK25" s="52"/>
      <c r="BPL25" s="52"/>
      <c r="BPM25" s="52"/>
      <c r="BPN25" s="52"/>
      <c r="BPO25" s="52"/>
      <c r="BPP25" s="52"/>
      <c r="BPQ25" s="52"/>
      <c r="BPR25" s="52"/>
      <c r="BPS25" s="52"/>
      <c r="BPT25" s="52"/>
      <c r="BPU25" s="52"/>
      <c r="BPV25" s="52"/>
      <c r="BPW25" s="52"/>
      <c r="BPX25" s="52"/>
      <c r="BPY25" s="52"/>
      <c r="BPZ25" s="52"/>
      <c r="BQA25" s="52"/>
      <c r="BQB25" s="52"/>
      <c r="BQC25" s="52"/>
      <c r="BQD25" s="52"/>
      <c r="BQE25" s="52"/>
      <c r="BQF25" s="52"/>
      <c r="BQG25" s="52"/>
      <c r="BQH25" s="52"/>
      <c r="BQI25" s="52"/>
      <c r="BQJ25" s="52"/>
      <c r="BQK25" s="52"/>
      <c r="BQL25" s="52"/>
      <c r="BQM25" s="52"/>
      <c r="BQN25" s="52"/>
      <c r="BQO25" s="52"/>
      <c r="BQP25" s="52"/>
      <c r="BQQ25" s="52"/>
      <c r="BQR25" s="52"/>
      <c r="BQS25" s="52"/>
      <c r="BQT25" s="52"/>
      <c r="BQU25" s="52"/>
      <c r="BQV25" s="52"/>
      <c r="BQW25" s="52"/>
      <c r="BQX25" s="52"/>
      <c r="BQY25" s="52"/>
      <c r="BQZ25" s="52"/>
      <c r="BRA25" s="52"/>
      <c r="BRB25" s="52"/>
      <c r="BRC25" s="52"/>
      <c r="BRD25" s="52"/>
      <c r="BRE25" s="52"/>
      <c r="BRF25" s="52"/>
      <c r="BRG25" s="52"/>
      <c r="BRH25" s="52"/>
      <c r="BRI25" s="52"/>
      <c r="BRJ25" s="52"/>
      <c r="BRK25" s="52"/>
      <c r="BRL25" s="52"/>
      <c r="BRM25" s="52"/>
      <c r="BRN25" s="52"/>
      <c r="BRO25" s="52"/>
      <c r="BRP25" s="52"/>
      <c r="BRQ25" s="52"/>
      <c r="BRR25" s="52"/>
      <c r="BRS25" s="52"/>
      <c r="BRT25" s="52"/>
      <c r="BRU25" s="52"/>
      <c r="BRV25" s="52"/>
      <c r="BRW25" s="52"/>
      <c r="BRX25" s="52"/>
      <c r="BRY25" s="52"/>
      <c r="BRZ25" s="52"/>
      <c r="BSA25" s="52"/>
      <c r="BSB25" s="52"/>
      <c r="BSC25" s="52"/>
      <c r="BSD25" s="52"/>
      <c r="BSE25" s="52"/>
      <c r="BSF25" s="52"/>
      <c r="BSG25" s="52"/>
      <c r="BSH25" s="52"/>
      <c r="BSI25" s="52"/>
      <c r="BSJ25" s="52"/>
      <c r="BSK25" s="52"/>
      <c r="BSL25" s="52"/>
      <c r="BSM25" s="52"/>
      <c r="BSN25" s="52"/>
      <c r="BSO25" s="52"/>
      <c r="BSP25" s="52"/>
      <c r="BSQ25" s="52"/>
      <c r="BSR25" s="52"/>
      <c r="BSS25" s="52"/>
      <c r="BST25" s="52"/>
      <c r="BSU25" s="52"/>
      <c r="BSV25" s="52"/>
      <c r="BSW25" s="52"/>
      <c r="BSX25" s="52"/>
      <c r="BSY25" s="52"/>
      <c r="BSZ25" s="52"/>
      <c r="BTA25" s="52"/>
      <c r="BTB25" s="52"/>
      <c r="BTC25" s="52"/>
      <c r="BTD25" s="52"/>
      <c r="BTE25" s="52"/>
      <c r="BTF25" s="52"/>
      <c r="BTG25" s="52"/>
      <c r="BTH25" s="52"/>
      <c r="BTI25" s="52"/>
      <c r="BTJ25" s="52"/>
      <c r="BTK25" s="52"/>
      <c r="BTL25" s="52"/>
      <c r="BTM25" s="52"/>
      <c r="BTN25" s="52"/>
      <c r="BTO25" s="52"/>
      <c r="BTP25" s="52"/>
      <c r="BTQ25" s="52"/>
      <c r="BTR25" s="52"/>
      <c r="BTS25" s="52"/>
      <c r="BTT25" s="52"/>
      <c r="BTU25" s="52"/>
      <c r="BTV25" s="52"/>
      <c r="BTW25" s="52"/>
      <c r="BTX25" s="52"/>
      <c r="BTY25" s="52"/>
      <c r="BTZ25" s="52"/>
      <c r="BUA25" s="52"/>
      <c r="BUB25" s="52"/>
      <c r="BUC25" s="52"/>
      <c r="BUD25" s="52"/>
      <c r="BUE25" s="52"/>
      <c r="BUF25" s="52"/>
      <c r="BUG25" s="52"/>
      <c r="BUH25" s="52"/>
      <c r="BUI25" s="52"/>
      <c r="BUJ25" s="52"/>
      <c r="BUK25" s="52"/>
      <c r="BUL25" s="52"/>
      <c r="BUM25" s="52"/>
      <c r="BUN25" s="52"/>
      <c r="BUO25" s="52"/>
      <c r="BUP25" s="52"/>
      <c r="BUQ25" s="52"/>
      <c r="BUR25" s="52"/>
      <c r="BUS25" s="52"/>
      <c r="BUT25" s="52"/>
      <c r="BUU25" s="52"/>
      <c r="BUV25" s="52"/>
      <c r="BUW25" s="52"/>
      <c r="BUX25" s="52"/>
      <c r="BUY25" s="52"/>
      <c r="BUZ25" s="52"/>
      <c r="BVA25" s="52"/>
      <c r="BVB25" s="52"/>
      <c r="BVC25" s="52"/>
      <c r="BVD25" s="52"/>
      <c r="BVE25" s="52"/>
      <c r="BVF25" s="52"/>
      <c r="BVG25" s="52"/>
      <c r="BVH25" s="52"/>
      <c r="BVI25" s="52"/>
      <c r="BVJ25" s="52"/>
      <c r="BVK25" s="52"/>
      <c r="BVL25" s="52"/>
      <c r="BVM25" s="52"/>
      <c r="BVN25" s="52"/>
      <c r="BVO25" s="52"/>
      <c r="BVP25" s="52"/>
      <c r="BVQ25" s="52"/>
      <c r="BVR25" s="52"/>
      <c r="BVS25" s="52"/>
      <c r="BVT25" s="52"/>
      <c r="BVU25" s="52"/>
      <c r="BVV25" s="52"/>
      <c r="BVW25" s="52"/>
      <c r="BVX25" s="52"/>
      <c r="BVY25" s="52"/>
      <c r="BVZ25" s="52"/>
      <c r="BWA25" s="52"/>
      <c r="BWB25" s="52"/>
      <c r="BWC25" s="52"/>
      <c r="BWD25" s="52"/>
      <c r="BWE25" s="52"/>
      <c r="BWF25" s="52"/>
      <c r="BWG25" s="52"/>
      <c r="BWH25" s="52"/>
      <c r="BWI25" s="52"/>
      <c r="BWJ25" s="52"/>
      <c r="BWK25" s="52"/>
      <c r="BWL25" s="52"/>
      <c r="BWM25" s="52"/>
      <c r="BWN25" s="52"/>
      <c r="BWO25" s="52"/>
      <c r="BWP25" s="52"/>
      <c r="BWQ25" s="52"/>
      <c r="BWR25" s="52"/>
      <c r="BWS25" s="52"/>
      <c r="BWT25" s="52"/>
      <c r="BWU25" s="52"/>
      <c r="BWV25" s="52"/>
      <c r="BWW25" s="52"/>
      <c r="BWX25" s="52"/>
      <c r="BWY25" s="52"/>
      <c r="BWZ25" s="52"/>
      <c r="BXA25" s="52"/>
      <c r="BXB25" s="52"/>
      <c r="BXC25" s="52"/>
      <c r="BXD25" s="52"/>
      <c r="BXE25" s="52"/>
      <c r="BXF25" s="52"/>
      <c r="BXG25" s="52"/>
      <c r="BXH25" s="52"/>
      <c r="BXI25" s="52"/>
      <c r="BXJ25" s="52"/>
      <c r="BXK25" s="52"/>
      <c r="BXL25" s="52"/>
      <c r="BXM25" s="52"/>
      <c r="BXN25" s="52"/>
      <c r="BXO25" s="52"/>
      <c r="BXP25" s="52"/>
      <c r="BXQ25" s="52"/>
      <c r="BXR25" s="52"/>
      <c r="BXS25" s="52"/>
      <c r="BXT25" s="52"/>
      <c r="BXU25" s="52"/>
      <c r="BXV25" s="52"/>
      <c r="BXW25" s="52"/>
      <c r="BXX25" s="52"/>
      <c r="BXY25" s="52"/>
      <c r="BXZ25" s="52"/>
      <c r="BYA25" s="52"/>
      <c r="BYB25" s="52"/>
      <c r="BYC25" s="52"/>
      <c r="BYD25" s="52"/>
      <c r="BYE25" s="52"/>
      <c r="BYF25" s="52"/>
      <c r="BYG25" s="52"/>
      <c r="BYH25" s="52"/>
      <c r="BYI25" s="52"/>
      <c r="BYJ25" s="52"/>
      <c r="BYK25" s="52"/>
      <c r="BYL25" s="52"/>
      <c r="BYM25" s="52"/>
      <c r="BYN25" s="52"/>
      <c r="BYO25" s="52"/>
      <c r="BYP25" s="52"/>
      <c r="BYQ25" s="52"/>
      <c r="BYR25" s="52"/>
      <c r="BYS25" s="52"/>
      <c r="BYT25" s="52"/>
      <c r="BYU25" s="52"/>
      <c r="BYV25" s="52"/>
      <c r="BYW25" s="52"/>
      <c r="BYX25" s="52"/>
      <c r="BYY25" s="52"/>
      <c r="BYZ25" s="52"/>
      <c r="BZA25" s="52"/>
      <c r="BZB25" s="52"/>
      <c r="BZC25" s="52"/>
      <c r="BZD25" s="52"/>
      <c r="BZE25" s="52"/>
      <c r="BZF25" s="52"/>
      <c r="BZG25" s="52"/>
      <c r="BZH25" s="52"/>
      <c r="BZI25" s="52"/>
      <c r="BZJ25" s="52"/>
      <c r="BZK25" s="52"/>
      <c r="BZL25" s="52"/>
      <c r="BZM25" s="52"/>
      <c r="BZN25" s="52"/>
      <c r="BZO25" s="52"/>
      <c r="BZP25" s="52"/>
      <c r="BZQ25" s="52"/>
      <c r="BZR25" s="52"/>
      <c r="BZS25" s="52"/>
      <c r="BZT25" s="52"/>
      <c r="BZU25" s="52"/>
      <c r="BZV25" s="52"/>
      <c r="BZW25" s="52"/>
      <c r="BZX25" s="52"/>
      <c r="BZY25" s="52"/>
      <c r="BZZ25" s="52"/>
      <c r="CAA25" s="52"/>
      <c r="CAB25" s="52"/>
      <c r="CAC25" s="52"/>
      <c r="CAD25" s="52"/>
      <c r="CAE25" s="52"/>
      <c r="CAF25" s="52"/>
      <c r="CAG25" s="52"/>
      <c r="CAH25" s="52"/>
      <c r="CAI25" s="52"/>
      <c r="CAJ25" s="52"/>
      <c r="CAK25" s="52"/>
      <c r="CAL25" s="52"/>
      <c r="CAM25" s="52"/>
      <c r="CAN25" s="52"/>
      <c r="CAO25" s="52"/>
      <c r="CAP25" s="52"/>
      <c r="CAQ25" s="52"/>
      <c r="CAR25" s="52"/>
      <c r="CAS25" s="52"/>
      <c r="CAT25" s="52"/>
      <c r="CAU25" s="52"/>
      <c r="CAV25" s="52"/>
      <c r="CAW25" s="52"/>
      <c r="CAX25" s="52"/>
      <c r="CAY25" s="52"/>
      <c r="CAZ25" s="52"/>
      <c r="CBA25" s="52"/>
      <c r="CBB25" s="52"/>
      <c r="CBC25" s="52"/>
      <c r="CBD25" s="52"/>
      <c r="CBE25" s="52"/>
      <c r="CBF25" s="52"/>
      <c r="CBG25" s="52"/>
      <c r="CBH25" s="52"/>
      <c r="CBI25" s="52"/>
      <c r="CBJ25" s="52"/>
      <c r="CBK25" s="52"/>
      <c r="CBL25" s="52"/>
      <c r="CBM25" s="52"/>
      <c r="CBN25" s="52"/>
      <c r="CBO25" s="52"/>
      <c r="CBP25" s="52"/>
      <c r="CBQ25" s="52"/>
      <c r="CBR25" s="52"/>
      <c r="CBS25" s="52"/>
      <c r="CBT25" s="52"/>
      <c r="CBU25" s="52"/>
      <c r="CBV25" s="52"/>
      <c r="CBW25" s="52"/>
      <c r="CBX25" s="52"/>
      <c r="CBY25" s="52"/>
      <c r="CBZ25" s="52"/>
      <c r="CCA25" s="52"/>
      <c r="CCB25" s="52"/>
      <c r="CCC25" s="52"/>
      <c r="CCD25" s="52"/>
      <c r="CCE25" s="52"/>
      <c r="CCF25" s="52"/>
      <c r="CCG25" s="52"/>
      <c r="CCH25" s="52"/>
      <c r="CCI25" s="52"/>
      <c r="CCJ25" s="52"/>
      <c r="CCK25" s="52"/>
      <c r="CCL25" s="52"/>
      <c r="CCM25" s="52"/>
      <c r="CCN25" s="52"/>
      <c r="CCO25" s="52"/>
      <c r="CCP25" s="52"/>
      <c r="CCQ25" s="52"/>
      <c r="CCR25" s="52"/>
      <c r="CCS25" s="52"/>
      <c r="CCT25" s="52"/>
      <c r="CCU25" s="52"/>
      <c r="CCV25" s="52"/>
      <c r="CCW25" s="52"/>
      <c r="CCX25" s="52"/>
      <c r="CCY25" s="52"/>
      <c r="CCZ25" s="52"/>
      <c r="CDA25" s="52"/>
      <c r="CDB25" s="52"/>
      <c r="CDC25" s="52"/>
      <c r="CDD25" s="52"/>
      <c r="CDE25" s="52"/>
      <c r="CDF25" s="52"/>
      <c r="CDG25" s="52"/>
      <c r="CDH25" s="52"/>
      <c r="CDI25" s="52"/>
      <c r="CDJ25" s="52"/>
      <c r="CDK25" s="52"/>
      <c r="CDL25" s="52"/>
      <c r="CDM25" s="52"/>
      <c r="CDN25" s="52"/>
      <c r="CDO25" s="52"/>
      <c r="CDP25" s="52"/>
      <c r="CDQ25" s="52"/>
      <c r="CDR25" s="52"/>
      <c r="CDS25" s="52"/>
      <c r="CDT25" s="52"/>
      <c r="CDU25" s="52"/>
      <c r="CDV25" s="52"/>
      <c r="CDW25" s="52"/>
      <c r="CDX25" s="52"/>
      <c r="CDY25" s="52"/>
      <c r="CDZ25" s="52"/>
      <c r="CEA25" s="52"/>
      <c r="CEB25" s="52"/>
      <c r="CEC25" s="52"/>
      <c r="CED25" s="52"/>
      <c r="CEE25" s="52"/>
      <c r="CEF25" s="52"/>
      <c r="CEG25" s="52"/>
      <c r="CEH25" s="52"/>
      <c r="CEI25" s="52"/>
      <c r="CEJ25" s="52"/>
      <c r="CEK25" s="52"/>
      <c r="CEL25" s="52"/>
      <c r="CEM25" s="52"/>
      <c r="CEN25" s="52"/>
      <c r="CEO25" s="52"/>
      <c r="CEP25" s="52"/>
      <c r="CEQ25" s="52"/>
      <c r="CER25" s="52"/>
      <c r="CES25" s="52"/>
      <c r="CET25" s="52"/>
      <c r="CEU25" s="52"/>
      <c r="CEV25" s="52"/>
      <c r="CEW25" s="52"/>
      <c r="CEX25" s="52"/>
      <c r="CEY25" s="52"/>
      <c r="CEZ25" s="52"/>
      <c r="CFA25" s="52"/>
      <c r="CFB25" s="52"/>
      <c r="CFC25" s="52"/>
      <c r="CFD25" s="52"/>
      <c r="CFE25" s="52"/>
      <c r="CFF25" s="52"/>
      <c r="CFG25" s="52"/>
      <c r="CFH25" s="52"/>
      <c r="CFI25" s="52"/>
      <c r="CFJ25" s="52"/>
      <c r="CFK25" s="52"/>
      <c r="CFL25" s="52"/>
      <c r="CFM25" s="52"/>
      <c r="CFN25" s="52"/>
      <c r="CFO25" s="52"/>
      <c r="CFP25" s="52"/>
      <c r="CFQ25" s="52"/>
      <c r="CFR25" s="52"/>
      <c r="CFS25" s="52"/>
      <c r="CFT25" s="52"/>
      <c r="CFU25" s="52"/>
      <c r="CFV25" s="52"/>
      <c r="CFW25" s="52"/>
      <c r="CFX25" s="52"/>
      <c r="CFY25" s="52"/>
      <c r="CFZ25" s="52"/>
      <c r="CGA25" s="52"/>
      <c r="CGB25" s="52"/>
      <c r="CGC25" s="52"/>
      <c r="CGD25" s="52"/>
      <c r="CGE25" s="52"/>
      <c r="CGF25" s="52"/>
      <c r="CGG25" s="52"/>
      <c r="CGH25" s="52"/>
      <c r="CGI25" s="52"/>
      <c r="CGJ25" s="52"/>
      <c r="CGK25" s="52"/>
      <c r="CGL25" s="52"/>
      <c r="CGM25" s="52"/>
      <c r="CGN25" s="52"/>
      <c r="CGO25" s="52"/>
      <c r="CGP25" s="52"/>
      <c r="CGQ25" s="52"/>
      <c r="CGR25" s="52"/>
      <c r="CGS25" s="52"/>
      <c r="CGT25" s="52"/>
      <c r="CGU25" s="52"/>
      <c r="CGV25" s="52"/>
      <c r="CGW25" s="52"/>
      <c r="CGX25" s="52"/>
      <c r="CGY25" s="52"/>
      <c r="CGZ25" s="52"/>
      <c r="CHA25" s="52"/>
      <c r="CHB25" s="52"/>
      <c r="CHC25" s="52"/>
      <c r="CHD25" s="52"/>
      <c r="CHE25" s="52"/>
      <c r="CHF25" s="52"/>
      <c r="CHG25" s="52"/>
      <c r="CHH25" s="52"/>
      <c r="CHI25" s="52"/>
      <c r="CHJ25" s="52"/>
      <c r="CHK25" s="52"/>
      <c r="CHL25" s="52"/>
      <c r="CHM25" s="52"/>
      <c r="CHN25" s="52"/>
      <c r="CHO25" s="52"/>
      <c r="CHP25" s="52"/>
      <c r="CHQ25" s="52"/>
      <c r="CHR25" s="52"/>
      <c r="CHS25" s="52"/>
      <c r="CHT25" s="52"/>
      <c r="CHU25" s="52"/>
      <c r="CHV25" s="52"/>
      <c r="CHW25" s="52"/>
      <c r="CHX25" s="52"/>
      <c r="CHY25" s="52"/>
      <c r="CHZ25" s="52"/>
      <c r="CIA25" s="52"/>
      <c r="CIB25" s="52"/>
      <c r="CIC25" s="52"/>
      <c r="CID25" s="52"/>
      <c r="CIE25" s="52"/>
      <c r="CIF25" s="52"/>
      <c r="CIG25" s="52"/>
      <c r="CIH25" s="52"/>
      <c r="CII25" s="52"/>
      <c r="CIJ25" s="52"/>
      <c r="CIK25" s="52"/>
      <c r="CIL25" s="52"/>
      <c r="CIM25" s="52"/>
      <c r="CIN25" s="52"/>
      <c r="CIO25" s="52"/>
      <c r="CIP25" s="52"/>
      <c r="CIQ25" s="52"/>
      <c r="CIR25" s="52"/>
      <c r="CIS25" s="52"/>
      <c r="CIT25" s="52"/>
      <c r="CIU25" s="52"/>
      <c r="CIV25" s="52"/>
      <c r="CIW25" s="52"/>
      <c r="CIX25" s="52"/>
      <c r="CIY25" s="52"/>
      <c r="CIZ25" s="52"/>
      <c r="CJA25" s="52"/>
      <c r="CJB25" s="52"/>
      <c r="CJC25" s="52"/>
      <c r="CJD25" s="52"/>
      <c r="CJE25" s="52"/>
      <c r="CJF25" s="52"/>
      <c r="CJG25" s="52"/>
      <c r="CJH25" s="52"/>
      <c r="CJI25" s="52"/>
      <c r="CJJ25" s="52"/>
      <c r="CJK25" s="52"/>
      <c r="CJL25" s="52"/>
      <c r="CJM25" s="52"/>
      <c r="CJN25" s="52"/>
      <c r="CJO25" s="52"/>
      <c r="CJP25" s="52"/>
      <c r="CJQ25" s="52"/>
      <c r="CJR25" s="52"/>
      <c r="CJS25" s="52"/>
      <c r="CJT25" s="52"/>
      <c r="CJU25" s="52"/>
      <c r="CJV25" s="52"/>
      <c r="CJW25" s="52"/>
      <c r="CJX25" s="52"/>
      <c r="CJY25" s="52"/>
      <c r="CJZ25" s="52"/>
      <c r="CKA25" s="52"/>
      <c r="CKB25" s="52"/>
      <c r="CKC25" s="52"/>
      <c r="CKD25" s="52"/>
      <c r="CKE25" s="52"/>
      <c r="CKF25" s="52"/>
      <c r="CKG25" s="52"/>
      <c r="CKH25" s="52"/>
      <c r="CKI25" s="52"/>
      <c r="CKJ25" s="52"/>
      <c r="CKK25" s="52"/>
      <c r="CKL25" s="52"/>
      <c r="CKM25" s="52"/>
      <c r="CKN25" s="52"/>
      <c r="CKO25" s="52"/>
      <c r="CKP25" s="52"/>
      <c r="CKQ25" s="52"/>
      <c r="CKR25" s="52"/>
      <c r="CKS25" s="52"/>
      <c r="CKT25" s="52"/>
      <c r="CKU25" s="52"/>
      <c r="CKV25" s="52"/>
      <c r="CKW25" s="52"/>
      <c r="CKX25" s="52"/>
      <c r="CKY25" s="52"/>
      <c r="CKZ25" s="52"/>
      <c r="CLA25" s="52"/>
      <c r="CLB25" s="52"/>
      <c r="CLC25" s="52"/>
      <c r="CLD25" s="52"/>
      <c r="CLE25" s="52"/>
      <c r="CLF25" s="52"/>
      <c r="CLG25" s="52"/>
      <c r="CLH25" s="52"/>
      <c r="CLI25" s="52"/>
      <c r="CLJ25" s="52"/>
      <c r="CLK25" s="52"/>
      <c r="CLL25" s="52"/>
      <c r="CLM25" s="52"/>
      <c r="CLN25" s="52"/>
      <c r="CLO25" s="52"/>
      <c r="CLP25" s="52"/>
      <c r="CLQ25" s="52"/>
      <c r="CLR25" s="52"/>
      <c r="CLS25" s="52"/>
      <c r="CLT25" s="52"/>
      <c r="CLU25" s="52"/>
      <c r="CLV25" s="52"/>
      <c r="CLW25" s="52"/>
      <c r="CLX25" s="52"/>
      <c r="CLY25" s="52"/>
      <c r="CLZ25" s="52"/>
      <c r="CMA25" s="52"/>
      <c r="CMB25" s="52"/>
      <c r="CMC25" s="52"/>
      <c r="CMD25" s="52"/>
      <c r="CME25" s="52"/>
      <c r="CMF25" s="52"/>
      <c r="CMG25" s="52"/>
      <c r="CMH25" s="52"/>
      <c r="CMI25" s="52"/>
      <c r="CMJ25" s="52"/>
      <c r="CMK25" s="52"/>
      <c r="CML25" s="52"/>
      <c r="CMM25" s="52"/>
      <c r="CMN25" s="52"/>
      <c r="CMO25" s="52"/>
      <c r="CMP25" s="52"/>
      <c r="CMQ25" s="52"/>
      <c r="CMR25" s="52"/>
      <c r="CMS25" s="52"/>
      <c r="CMT25" s="52"/>
      <c r="CMU25" s="52"/>
      <c r="CMV25" s="52"/>
      <c r="CMW25" s="52"/>
      <c r="CMX25" s="52"/>
      <c r="CMY25" s="52"/>
      <c r="CMZ25" s="52"/>
      <c r="CNA25" s="52"/>
      <c r="CNB25" s="52"/>
      <c r="CNC25" s="52"/>
      <c r="CND25" s="52"/>
      <c r="CNE25" s="52"/>
      <c r="CNF25" s="52"/>
      <c r="CNG25" s="52"/>
      <c r="CNH25" s="52"/>
      <c r="CNI25" s="52"/>
      <c r="CNJ25" s="52"/>
      <c r="CNK25" s="52"/>
      <c r="CNL25" s="52"/>
      <c r="CNM25" s="52"/>
      <c r="CNN25" s="52"/>
      <c r="CNO25" s="52"/>
      <c r="CNP25" s="52"/>
      <c r="CNQ25" s="52"/>
      <c r="CNR25" s="52"/>
      <c r="CNS25" s="52"/>
      <c r="CNT25" s="52"/>
      <c r="CNU25" s="52"/>
      <c r="CNV25" s="52"/>
      <c r="CNW25" s="52"/>
      <c r="CNX25" s="52"/>
      <c r="CNY25" s="52"/>
      <c r="CNZ25" s="52"/>
      <c r="COA25" s="52"/>
      <c r="COB25" s="52"/>
      <c r="COC25" s="52"/>
      <c r="COD25" s="52"/>
      <c r="COE25" s="52"/>
      <c r="COF25" s="52"/>
      <c r="COG25" s="52"/>
      <c r="COH25" s="52"/>
      <c r="COI25" s="52"/>
      <c r="COJ25" s="52"/>
      <c r="COK25" s="52"/>
      <c r="COL25" s="52"/>
      <c r="COM25" s="52"/>
      <c r="CON25" s="52"/>
      <c r="COO25" s="52"/>
      <c r="COP25" s="52"/>
      <c r="COQ25" s="52"/>
      <c r="COR25" s="52"/>
      <c r="COS25" s="52"/>
      <c r="COT25" s="52"/>
      <c r="COU25" s="52"/>
      <c r="COV25" s="52"/>
      <c r="COW25" s="52"/>
      <c r="COX25" s="52"/>
      <c r="COY25" s="52"/>
      <c r="COZ25" s="52"/>
      <c r="CPA25" s="52"/>
      <c r="CPB25" s="52"/>
      <c r="CPC25" s="52"/>
      <c r="CPD25" s="52"/>
      <c r="CPE25" s="52"/>
      <c r="CPF25" s="52"/>
      <c r="CPG25" s="52"/>
      <c r="CPH25" s="52"/>
      <c r="CPI25" s="52"/>
      <c r="CPJ25" s="52"/>
      <c r="CPK25" s="52"/>
      <c r="CPL25" s="52"/>
      <c r="CPM25" s="52"/>
      <c r="CPN25" s="52"/>
      <c r="CPO25" s="52"/>
      <c r="CPP25" s="52"/>
      <c r="CPQ25" s="52"/>
      <c r="CPR25" s="52"/>
      <c r="CPS25" s="52"/>
      <c r="CPT25" s="52"/>
      <c r="CPU25" s="52"/>
      <c r="CPV25" s="52"/>
      <c r="CPW25" s="52"/>
      <c r="CPX25" s="52"/>
      <c r="CPY25" s="52"/>
      <c r="CPZ25" s="52"/>
      <c r="CQA25" s="52"/>
      <c r="CQB25" s="52"/>
      <c r="CQC25" s="52"/>
      <c r="CQD25" s="52"/>
      <c r="CQE25" s="52"/>
      <c r="CQF25" s="52"/>
      <c r="CQG25" s="52"/>
      <c r="CQH25" s="52"/>
      <c r="CQI25" s="52"/>
      <c r="CQJ25" s="52"/>
      <c r="CQK25" s="52"/>
      <c r="CQL25" s="52"/>
      <c r="CQM25" s="52"/>
      <c r="CQN25" s="52"/>
      <c r="CQO25" s="52"/>
      <c r="CQP25" s="52"/>
      <c r="CQQ25" s="52"/>
      <c r="CQR25" s="52"/>
      <c r="CQS25" s="52"/>
      <c r="CQT25" s="52"/>
      <c r="CQU25" s="52"/>
      <c r="CQV25" s="52"/>
      <c r="CQW25" s="52"/>
      <c r="CQX25" s="52"/>
      <c r="CQY25" s="52"/>
      <c r="CQZ25" s="52"/>
      <c r="CRA25" s="52"/>
      <c r="CRB25" s="52"/>
      <c r="CRC25" s="52"/>
      <c r="CRD25" s="52"/>
      <c r="CRE25" s="52"/>
      <c r="CRF25" s="52"/>
      <c r="CRG25" s="52"/>
      <c r="CRH25" s="52"/>
      <c r="CRI25" s="52"/>
      <c r="CRJ25" s="52"/>
      <c r="CRK25" s="52"/>
      <c r="CRL25" s="52"/>
      <c r="CRM25" s="52"/>
      <c r="CRN25" s="52"/>
      <c r="CRO25" s="52"/>
      <c r="CRP25" s="52"/>
      <c r="CRQ25" s="52"/>
      <c r="CRR25" s="52"/>
      <c r="CRS25" s="52"/>
      <c r="CRT25" s="52"/>
      <c r="CRU25" s="52"/>
      <c r="CRV25" s="52"/>
      <c r="CRW25" s="52"/>
      <c r="CRX25" s="52"/>
      <c r="CRY25" s="52"/>
      <c r="CRZ25" s="52"/>
      <c r="CSA25" s="52"/>
      <c r="CSB25" s="52"/>
      <c r="CSC25" s="52"/>
      <c r="CSD25" s="52"/>
      <c r="CSE25" s="52"/>
      <c r="CSF25" s="52"/>
      <c r="CSG25" s="52"/>
      <c r="CSH25" s="52"/>
      <c r="CSI25" s="52"/>
      <c r="CSJ25" s="52"/>
      <c r="CSK25" s="52"/>
      <c r="CSL25" s="52"/>
      <c r="CSM25" s="52"/>
      <c r="CSN25" s="52"/>
      <c r="CSO25" s="52"/>
      <c r="CSP25" s="52"/>
      <c r="CSQ25" s="52"/>
      <c r="CSR25" s="52"/>
      <c r="CSS25" s="52"/>
      <c r="CST25" s="52"/>
      <c r="CSU25" s="52"/>
      <c r="CSV25" s="52"/>
      <c r="CSW25" s="52"/>
      <c r="CSX25" s="52"/>
      <c r="CSY25" s="52"/>
      <c r="CSZ25" s="52"/>
      <c r="CTA25" s="52"/>
      <c r="CTB25" s="52"/>
      <c r="CTC25" s="52"/>
      <c r="CTD25" s="52"/>
      <c r="CTE25" s="52"/>
      <c r="CTF25" s="52"/>
      <c r="CTG25" s="52"/>
      <c r="CTH25" s="52"/>
      <c r="CTI25" s="52"/>
      <c r="CTJ25" s="52"/>
      <c r="CTK25" s="52"/>
      <c r="CTL25" s="52"/>
      <c r="CTM25" s="52"/>
      <c r="CTN25" s="52"/>
      <c r="CTO25" s="52"/>
      <c r="CTP25" s="52"/>
      <c r="CTQ25" s="52"/>
      <c r="CTR25" s="52"/>
      <c r="CTS25" s="52"/>
      <c r="CTT25" s="52"/>
      <c r="CTU25" s="52"/>
      <c r="CTV25" s="52"/>
      <c r="CTW25" s="52"/>
      <c r="CTX25" s="52"/>
      <c r="CTY25" s="52"/>
      <c r="CTZ25" s="52"/>
      <c r="CUA25" s="52"/>
      <c r="CUB25" s="52"/>
      <c r="CUC25" s="52"/>
      <c r="CUD25" s="52"/>
      <c r="CUE25" s="52"/>
      <c r="CUF25" s="52"/>
      <c r="CUG25" s="52"/>
      <c r="CUH25" s="52"/>
      <c r="CUI25" s="52"/>
      <c r="CUJ25" s="52"/>
      <c r="CUK25" s="52"/>
      <c r="CUL25" s="52"/>
      <c r="CUM25" s="52"/>
      <c r="CUN25" s="52"/>
      <c r="CUO25" s="52"/>
      <c r="CUP25" s="52"/>
      <c r="CUQ25" s="52"/>
      <c r="CUR25" s="52"/>
      <c r="CUS25" s="52"/>
      <c r="CUT25" s="52"/>
      <c r="CUU25" s="52"/>
      <c r="CUV25" s="52"/>
      <c r="CUW25" s="52"/>
      <c r="CUX25" s="52"/>
      <c r="CUY25" s="52"/>
      <c r="CUZ25" s="52"/>
      <c r="CVA25" s="52"/>
      <c r="CVB25" s="52"/>
      <c r="CVC25" s="52"/>
      <c r="CVD25" s="52"/>
      <c r="CVE25" s="52"/>
      <c r="CVF25" s="52"/>
      <c r="CVG25" s="52"/>
      <c r="CVH25" s="52"/>
      <c r="CVI25" s="52"/>
      <c r="CVJ25" s="52"/>
      <c r="CVK25" s="52"/>
      <c r="CVL25" s="52"/>
      <c r="CVM25" s="52"/>
      <c r="CVN25" s="52"/>
      <c r="CVO25" s="52"/>
      <c r="CVP25" s="52"/>
      <c r="CVQ25" s="52"/>
      <c r="CVR25" s="52"/>
      <c r="CVS25" s="52"/>
      <c r="CVT25" s="52"/>
      <c r="CVU25" s="52"/>
      <c r="CVV25" s="52"/>
      <c r="CVW25" s="52"/>
      <c r="CVX25" s="52"/>
      <c r="CVY25" s="52"/>
      <c r="CVZ25" s="52"/>
      <c r="CWA25" s="52"/>
      <c r="CWB25" s="52"/>
      <c r="CWC25" s="52"/>
      <c r="CWD25" s="52"/>
      <c r="CWE25" s="52"/>
      <c r="CWF25" s="52"/>
      <c r="CWG25" s="52"/>
      <c r="CWH25" s="52"/>
      <c r="CWI25" s="52"/>
      <c r="CWJ25" s="52"/>
      <c r="CWK25" s="52"/>
      <c r="CWL25" s="52"/>
      <c r="CWM25" s="52"/>
      <c r="CWN25" s="52"/>
      <c r="CWO25" s="52"/>
      <c r="CWP25" s="52"/>
      <c r="CWQ25" s="52"/>
      <c r="CWR25" s="52"/>
      <c r="CWS25" s="52"/>
      <c r="CWT25" s="52"/>
      <c r="CWU25" s="52"/>
      <c r="CWV25" s="52"/>
      <c r="CWW25" s="52"/>
      <c r="CWX25" s="52"/>
      <c r="CWY25" s="52"/>
      <c r="CWZ25" s="52"/>
      <c r="CXA25" s="52"/>
      <c r="CXB25" s="52"/>
      <c r="CXC25" s="52"/>
      <c r="CXD25" s="52"/>
      <c r="CXE25" s="52"/>
      <c r="CXF25" s="52"/>
      <c r="CXG25" s="52"/>
      <c r="CXH25" s="52"/>
      <c r="CXI25" s="52"/>
      <c r="CXJ25" s="52"/>
      <c r="CXK25" s="52"/>
      <c r="CXL25" s="52"/>
      <c r="CXM25" s="52"/>
      <c r="CXN25" s="52"/>
      <c r="CXO25" s="52"/>
      <c r="CXP25" s="52"/>
      <c r="CXQ25" s="52"/>
      <c r="CXR25" s="52"/>
      <c r="CXS25" s="52"/>
      <c r="CXT25" s="52"/>
      <c r="CXU25" s="52"/>
      <c r="CXV25" s="52"/>
      <c r="CXW25" s="52"/>
      <c r="CXX25" s="52"/>
      <c r="CXY25" s="52"/>
      <c r="CXZ25" s="52"/>
      <c r="CYA25" s="52"/>
      <c r="CYB25" s="52"/>
      <c r="CYC25" s="52"/>
      <c r="CYD25" s="52"/>
      <c r="CYE25" s="52"/>
      <c r="CYF25" s="52"/>
      <c r="CYG25" s="52"/>
      <c r="CYH25" s="52"/>
      <c r="CYI25" s="52"/>
      <c r="CYJ25" s="52"/>
      <c r="CYK25" s="52"/>
      <c r="CYL25" s="52"/>
      <c r="CYM25" s="52"/>
      <c r="CYN25" s="52"/>
      <c r="CYO25" s="52"/>
      <c r="CYP25" s="52"/>
      <c r="CYQ25" s="52"/>
      <c r="CYR25" s="52"/>
      <c r="CYS25" s="52"/>
      <c r="CYT25" s="52"/>
      <c r="CYU25" s="52"/>
      <c r="CYV25" s="52"/>
      <c r="CYW25" s="52"/>
      <c r="CYX25" s="52"/>
      <c r="CYY25" s="52"/>
      <c r="CYZ25" s="52"/>
      <c r="CZA25" s="52"/>
      <c r="CZB25" s="52"/>
      <c r="CZC25" s="52"/>
      <c r="CZD25" s="52"/>
      <c r="CZE25" s="52"/>
      <c r="CZF25" s="52"/>
      <c r="CZG25" s="52"/>
      <c r="CZH25" s="52"/>
      <c r="CZI25" s="52"/>
      <c r="CZJ25" s="52"/>
      <c r="CZK25" s="52"/>
      <c r="CZL25" s="52"/>
      <c r="CZM25" s="52"/>
      <c r="CZN25" s="52"/>
      <c r="CZO25" s="52"/>
      <c r="CZP25" s="52"/>
      <c r="CZQ25" s="52"/>
      <c r="CZR25" s="52"/>
      <c r="CZS25" s="52"/>
      <c r="CZT25" s="52"/>
      <c r="CZU25" s="52"/>
      <c r="CZV25" s="52"/>
      <c r="CZW25" s="52"/>
      <c r="CZX25" s="52"/>
      <c r="CZY25" s="52"/>
      <c r="CZZ25" s="52"/>
      <c r="DAA25" s="52"/>
      <c r="DAB25" s="52"/>
      <c r="DAC25" s="52"/>
      <c r="DAD25" s="52"/>
      <c r="DAE25" s="52"/>
      <c r="DAF25" s="52"/>
      <c r="DAG25" s="52"/>
      <c r="DAH25" s="52"/>
      <c r="DAI25" s="52"/>
      <c r="DAJ25" s="52"/>
      <c r="DAK25" s="52"/>
      <c r="DAL25" s="52"/>
      <c r="DAM25" s="52"/>
      <c r="DAN25" s="52"/>
      <c r="DAO25" s="52"/>
      <c r="DAP25" s="52"/>
      <c r="DAQ25" s="52"/>
      <c r="DAR25" s="52"/>
      <c r="DAS25" s="52"/>
      <c r="DAT25" s="52"/>
      <c r="DAU25" s="52"/>
      <c r="DAV25" s="52"/>
      <c r="DAW25" s="52"/>
      <c r="DAX25" s="52"/>
      <c r="DAY25" s="52"/>
      <c r="DAZ25" s="52"/>
      <c r="DBA25" s="52"/>
      <c r="DBB25" s="52"/>
      <c r="DBC25" s="52"/>
      <c r="DBD25" s="52"/>
      <c r="DBE25" s="52"/>
      <c r="DBF25" s="52"/>
      <c r="DBG25" s="52"/>
      <c r="DBH25" s="52"/>
      <c r="DBI25" s="52"/>
      <c r="DBJ25" s="52"/>
      <c r="DBK25" s="52"/>
      <c r="DBL25" s="52"/>
      <c r="DBM25" s="52"/>
      <c r="DBN25" s="52"/>
      <c r="DBO25" s="52"/>
      <c r="DBP25" s="52"/>
      <c r="DBQ25" s="52"/>
      <c r="DBR25" s="52"/>
      <c r="DBS25" s="52"/>
      <c r="DBT25" s="52"/>
      <c r="DBU25" s="52"/>
      <c r="DBV25" s="52"/>
      <c r="DBW25" s="52"/>
      <c r="DBX25" s="52"/>
      <c r="DBY25" s="52"/>
      <c r="DBZ25" s="52"/>
      <c r="DCA25" s="52"/>
      <c r="DCB25" s="52"/>
      <c r="DCC25" s="52"/>
      <c r="DCD25" s="52"/>
      <c r="DCE25" s="52"/>
      <c r="DCF25" s="52"/>
      <c r="DCG25" s="52"/>
      <c r="DCH25" s="52"/>
      <c r="DCI25" s="52"/>
      <c r="DCJ25" s="52"/>
      <c r="DCK25" s="52"/>
      <c r="DCL25" s="52"/>
      <c r="DCM25" s="52"/>
      <c r="DCN25" s="52"/>
      <c r="DCO25" s="52"/>
      <c r="DCP25" s="52"/>
      <c r="DCQ25" s="52"/>
      <c r="DCR25" s="52"/>
      <c r="DCS25" s="52"/>
      <c r="DCT25" s="52"/>
      <c r="DCU25" s="52"/>
      <c r="DCV25" s="52"/>
      <c r="DCW25" s="52"/>
      <c r="DCX25" s="52"/>
      <c r="DCY25" s="52"/>
      <c r="DCZ25" s="52"/>
      <c r="DDA25" s="52"/>
      <c r="DDB25" s="52"/>
      <c r="DDC25" s="52"/>
      <c r="DDD25" s="52"/>
      <c r="DDE25" s="52"/>
      <c r="DDF25" s="52"/>
      <c r="DDG25" s="52"/>
      <c r="DDH25" s="52"/>
      <c r="DDI25" s="52"/>
      <c r="DDJ25" s="52"/>
      <c r="DDK25" s="52"/>
      <c r="DDL25" s="52"/>
      <c r="DDM25" s="52"/>
      <c r="DDN25" s="52"/>
      <c r="DDO25" s="52"/>
      <c r="DDP25" s="52"/>
      <c r="DDQ25" s="52"/>
      <c r="DDR25" s="52"/>
      <c r="DDS25" s="52"/>
      <c r="DDT25" s="52"/>
      <c r="DDU25" s="52"/>
      <c r="DDV25" s="52"/>
      <c r="DDW25" s="52"/>
      <c r="DDX25" s="52"/>
      <c r="DDY25" s="52"/>
      <c r="DDZ25" s="52"/>
      <c r="DEA25" s="52"/>
      <c r="DEB25" s="52"/>
      <c r="DEC25" s="52"/>
      <c r="DED25" s="52"/>
      <c r="DEE25" s="52"/>
      <c r="DEF25" s="52"/>
      <c r="DEG25" s="52"/>
      <c r="DEH25" s="52"/>
      <c r="DEI25" s="52"/>
      <c r="DEJ25" s="52"/>
      <c r="DEK25" s="52"/>
      <c r="DEL25" s="52"/>
      <c r="DEM25" s="52"/>
      <c r="DEN25" s="52"/>
      <c r="DEO25" s="52"/>
      <c r="DEP25" s="52"/>
      <c r="DEQ25" s="52"/>
      <c r="DER25" s="52"/>
      <c r="DES25" s="52"/>
      <c r="DET25" s="52"/>
      <c r="DEU25" s="52"/>
      <c r="DEV25" s="52"/>
      <c r="DEW25" s="52"/>
      <c r="DEX25" s="52"/>
      <c r="DEY25" s="52"/>
      <c r="DEZ25" s="52"/>
      <c r="DFA25" s="52"/>
      <c r="DFB25" s="52"/>
      <c r="DFC25" s="52"/>
      <c r="DFD25" s="52"/>
      <c r="DFE25" s="52"/>
      <c r="DFF25" s="52"/>
      <c r="DFG25" s="52"/>
      <c r="DFH25" s="52"/>
      <c r="DFI25" s="52"/>
      <c r="DFJ25" s="52"/>
      <c r="DFK25" s="52"/>
      <c r="DFL25" s="52"/>
      <c r="DFM25" s="52"/>
      <c r="DFN25" s="52"/>
      <c r="DFO25" s="52"/>
      <c r="DFP25" s="52"/>
      <c r="DFQ25" s="52"/>
      <c r="DFR25" s="52"/>
      <c r="DFS25" s="52"/>
      <c r="DFT25" s="52"/>
      <c r="DFU25" s="52"/>
      <c r="DFV25" s="52"/>
      <c r="DFW25" s="52"/>
      <c r="DFX25" s="52"/>
      <c r="DFY25" s="52"/>
      <c r="DFZ25" s="52"/>
      <c r="DGA25" s="52"/>
      <c r="DGB25" s="52"/>
      <c r="DGC25" s="52"/>
      <c r="DGD25" s="52"/>
      <c r="DGE25" s="52"/>
      <c r="DGF25" s="52"/>
      <c r="DGG25" s="52"/>
      <c r="DGH25" s="52"/>
      <c r="DGI25" s="52"/>
      <c r="DGJ25" s="52"/>
      <c r="DGK25" s="52"/>
      <c r="DGL25" s="52"/>
      <c r="DGM25" s="52"/>
      <c r="DGN25" s="52"/>
      <c r="DGO25" s="52"/>
      <c r="DGP25" s="52"/>
      <c r="DGQ25" s="52"/>
      <c r="DGR25" s="52"/>
      <c r="DGS25" s="52"/>
      <c r="DGT25" s="52"/>
      <c r="DGU25" s="52"/>
      <c r="DGV25" s="52"/>
      <c r="DGW25" s="52"/>
      <c r="DGX25" s="52"/>
      <c r="DGY25" s="52"/>
      <c r="DGZ25" s="52"/>
      <c r="DHA25" s="52"/>
      <c r="DHB25" s="52"/>
      <c r="DHC25" s="52"/>
      <c r="DHD25" s="52"/>
      <c r="DHE25" s="52"/>
      <c r="DHF25" s="52"/>
      <c r="DHG25" s="52"/>
      <c r="DHH25" s="52"/>
      <c r="DHI25" s="52"/>
      <c r="DHJ25" s="52"/>
      <c r="DHK25" s="52"/>
      <c r="DHL25" s="52"/>
      <c r="DHM25" s="52"/>
      <c r="DHN25" s="52"/>
      <c r="DHO25" s="52"/>
      <c r="DHP25" s="52"/>
      <c r="DHQ25" s="52"/>
      <c r="DHR25" s="52"/>
      <c r="DHS25" s="52"/>
      <c r="DHT25" s="52"/>
      <c r="DHU25" s="52"/>
      <c r="DHV25" s="52"/>
      <c r="DHW25" s="52"/>
      <c r="DHX25" s="52"/>
      <c r="DHY25" s="52"/>
      <c r="DHZ25" s="52"/>
      <c r="DIA25" s="52"/>
      <c r="DIB25" s="52"/>
      <c r="DIC25" s="52"/>
      <c r="DID25" s="52"/>
      <c r="DIE25" s="52"/>
      <c r="DIF25" s="52"/>
      <c r="DIG25" s="52"/>
      <c r="DIH25" s="52"/>
      <c r="DII25" s="52"/>
      <c r="DIJ25" s="52"/>
      <c r="DIK25" s="52"/>
      <c r="DIL25" s="52"/>
      <c r="DIM25" s="52"/>
      <c r="DIN25" s="52"/>
      <c r="DIO25" s="52"/>
      <c r="DIP25" s="52"/>
      <c r="DIQ25" s="52"/>
      <c r="DIR25" s="52"/>
      <c r="DIS25" s="52"/>
      <c r="DIT25" s="52"/>
      <c r="DIU25" s="52"/>
      <c r="DIV25" s="52"/>
      <c r="DIW25" s="52"/>
      <c r="DIX25" s="52"/>
      <c r="DIY25" s="52"/>
      <c r="DIZ25" s="52"/>
      <c r="DJA25" s="52"/>
      <c r="DJB25" s="52"/>
      <c r="DJC25" s="52"/>
      <c r="DJD25" s="52"/>
      <c r="DJE25" s="52"/>
      <c r="DJF25" s="52"/>
      <c r="DJG25" s="52"/>
      <c r="DJH25" s="52"/>
      <c r="DJI25" s="52"/>
      <c r="DJJ25" s="52"/>
      <c r="DJK25" s="52"/>
      <c r="DJL25" s="52"/>
      <c r="DJM25" s="52"/>
      <c r="DJN25" s="52"/>
      <c r="DJO25" s="52"/>
      <c r="DJP25" s="52"/>
      <c r="DJQ25" s="52"/>
      <c r="DJR25" s="52"/>
      <c r="DJS25" s="52"/>
      <c r="DJT25" s="52"/>
      <c r="DJU25" s="52"/>
      <c r="DJV25" s="52"/>
      <c r="DJW25" s="52"/>
      <c r="DJX25" s="52"/>
      <c r="DJY25" s="52"/>
      <c r="DJZ25" s="52"/>
      <c r="DKA25" s="52"/>
      <c r="DKB25" s="52"/>
      <c r="DKC25" s="52"/>
      <c r="DKD25" s="52"/>
      <c r="DKE25" s="52"/>
      <c r="DKF25" s="52"/>
      <c r="DKG25" s="52"/>
      <c r="DKH25" s="52"/>
      <c r="DKI25" s="52"/>
      <c r="DKJ25" s="52"/>
      <c r="DKK25" s="52"/>
      <c r="DKL25" s="52"/>
      <c r="DKM25" s="52"/>
      <c r="DKN25" s="52"/>
      <c r="DKO25" s="52"/>
      <c r="DKP25" s="52"/>
      <c r="DKQ25" s="52"/>
      <c r="DKR25" s="52"/>
      <c r="DKS25" s="52"/>
      <c r="DKT25" s="52"/>
      <c r="DKU25" s="52"/>
      <c r="DKV25" s="52"/>
      <c r="DKW25" s="52"/>
      <c r="DKX25" s="52"/>
      <c r="DKY25" s="52"/>
      <c r="DKZ25" s="52"/>
      <c r="DLA25" s="52"/>
      <c r="DLB25" s="52"/>
      <c r="DLC25" s="52"/>
      <c r="DLD25" s="52"/>
      <c r="DLE25" s="52"/>
      <c r="DLF25" s="52"/>
      <c r="DLG25" s="52"/>
      <c r="DLH25" s="52"/>
      <c r="DLI25" s="52"/>
      <c r="DLJ25" s="52"/>
      <c r="DLK25" s="52"/>
      <c r="DLL25" s="52"/>
      <c r="DLM25" s="52"/>
      <c r="DLN25" s="52"/>
      <c r="DLO25" s="52"/>
      <c r="DLP25" s="52"/>
      <c r="DLQ25" s="52"/>
      <c r="DLR25" s="52"/>
      <c r="DLS25" s="52"/>
      <c r="DLT25" s="52"/>
      <c r="DLU25" s="52"/>
      <c r="DLV25" s="52"/>
      <c r="DLW25" s="52"/>
      <c r="DLX25" s="52"/>
      <c r="DLY25" s="52"/>
      <c r="DLZ25" s="52"/>
      <c r="DMA25" s="52"/>
      <c r="DMB25" s="52"/>
      <c r="DMC25" s="52"/>
      <c r="DMD25" s="52"/>
      <c r="DME25" s="52"/>
      <c r="DMF25" s="52"/>
      <c r="DMG25" s="52"/>
      <c r="DMH25" s="52"/>
      <c r="DMI25" s="52"/>
      <c r="DMJ25" s="52"/>
      <c r="DMK25" s="52"/>
      <c r="DML25" s="52"/>
      <c r="DMM25" s="52"/>
      <c r="DMN25" s="52"/>
      <c r="DMO25" s="52"/>
      <c r="DMP25" s="52"/>
      <c r="DMQ25" s="52"/>
      <c r="DMR25" s="52"/>
      <c r="DMS25" s="52"/>
      <c r="DMT25" s="52"/>
      <c r="DMU25" s="52"/>
      <c r="DMV25" s="52"/>
      <c r="DMW25" s="52"/>
      <c r="DMX25" s="52"/>
      <c r="DMY25" s="52"/>
      <c r="DMZ25" s="52"/>
      <c r="DNA25" s="52"/>
      <c r="DNB25" s="52"/>
      <c r="DNC25" s="52"/>
      <c r="DND25" s="52"/>
      <c r="DNE25" s="52"/>
      <c r="DNF25" s="52"/>
      <c r="DNG25" s="52"/>
      <c r="DNH25" s="52"/>
      <c r="DNI25" s="52"/>
      <c r="DNJ25" s="52"/>
      <c r="DNK25" s="52"/>
      <c r="DNL25" s="52"/>
      <c r="DNM25" s="52"/>
      <c r="DNN25" s="52"/>
      <c r="DNO25" s="52"/>
      <c r="DNP25" s="52"/>
      <c r="DNQ25" s="52"/>
      <c r="DNR25" s="52"/>
      <c r="DNS25" s="52"/>
      <c r="DNT25" s="52"/>
      <c r="DNU25" s="52"/>
      <c r="DNV25" s="52"/>
      <c r="DNW25" s="52"/>
      <c r="DNX25" s="52"/>
      <c r="DNY25" s="52"/>
      <c r="DNZ25" s="52"/>
      <c r="DOA25" s="52"/>
      <c r="DOB25" s="52"/>
      <c r="DOC25" s="52"/>
      <c r="DOD25" s="52"/>
      <c r="DOE25" s="52"/>
      <c r="DOF25" s="52"/>
      <c r="DOG25" s="52"/>
      <c r="DOH25" s="52"/>
      <c r="DOI25" s="52"/>
      <c r="DOJ25" s="52"/>
      <c r="DOK25" s="52"/>
      <c r="DOL25" s="52"/>
      <c r="DOM25" s="52"/>
      <c r="DON25" s="52"/>
      <c r="DOO25" s="52"/>
      <c r="DOP25" s="52"/>
      <c r="DOQ25" s="52"/>
      <c r="DOR25" s="52"/>
      <c r="DOS25" s="52"/>
      <c r="DOT25" s="52"/>
      <c r="DOU25" s="52"/>
      <c r="DOV25" s="52"/>
      <c r="DOW25" s="52"/>
      <c r="DOX25" s="52"/>
      <c r="DOY25" s="52"/>
      <c r="DOZ25" s="52"/>
      <c r="DPA25" s="52"/>
      <c r="DPB25" s="52"/>
      <c r="DPC25" s="52"/>
      <c r="DPD25" s="52"/>
      <c r="DPE25" s="52"/>
      <c r="DPF25" s="52"/>
      <c r="DPG25" s="52"/>
      <c r="DPH25" s="52"/>
      <c r="DPI25" s="52"/>
      <c r="DPJ25" s="52"/>
      <c r="DPK25" s="52"/>
      <c r="DPL25" s="52"/>
      <c r="DPM25" s="52"/>
      <c r="DPN25" s="52"/>
      <c r="DPO25" s="52"/>
      <c r="DPP25" s="52"/>
      <c r="DPQ25" s="52"/>
      <c r="DPR25" s="52"/>
      <c r="DPS25" s="52"/>
      <c r="DPT25" s="52"/>
      <c r="DPU25" s="52"/>
      <c r="DPV25" s="52"/>
      <c r="DPW25" s="52"/>
      <c r="DPX25" s="52"/>
      <c r="DPY25" s="52"/>
      <c r="DPZ25" s="52"/>
      <c r="DQA25" s="52"/>
      <c r="DQB25" s="52"/>
      <c r="DQC25" s="52"/>
      <c r="DQD25" s="52"/>
      <c r="DQE25" s="52"/>
      <c r="DQF25" s="52"/>
      <c r="DQG25" s="52"/>
      <c r="DQH25" s="52"/>
      <c r="DQI25" s="52"/>
      <c r="DQJ25" s="52"/>
      <c r="DQK25" s="52"/>
      <c r="DQL25" s="52"/>
      <c r="DQM25" s="52"/>
      <c r="DQN25" s="52"/>
      <c r="DQO25" s="52"/>
      <c r="DQP25" s="52"/>
      <c r="DQQ25" s="52"/>
      <c r="DQR25" s="52"/>
      <c r="DQS25" s="52"/>
      <c r="DQT25" s="52"/>
      <c r="DQU25" s="52"/>
      <c r="DQV25" s="52"/>
      <c r="DQW25" s="52"/>
      <c r="DQX25" s="52"/>
      <c r="DQY25" s="52"/>
      <c r="DQZ25" s="52"/>
      <c r="DRA25" s="52"/>
      <c r="DRB25" s="52"/>
      <c r="DRC25" s="52"/>
      <c r="DRD25" s="52"/>
      <c r="DRE25" s="52"/>
      <c r="DRF25" s="52"/>
      <c r="DRG25" s="52"/>
      <c r="DRH25" s="52"/>
      <c r="DRI25" s="52"/>
      <c r="DRJ25" s="52"/>
      <c r="DRK25" s="52"/>
      <c r="DRL25" s="52"/>
      <c r="DRM25" s="52"/>
      <c r="DRN25" s="52"/>
      <c r="DRO25" s="52"/>
      <c r="DRP25" s="52"/>
      <c r="DRQ25" s="52"/>
      <c r="DRR25" s="52"/>
      <c r="DRS25" s="52"/>
      <c r="DRT25" s="52"/>
      <c r="DRU25" s="52"/>
      <c r="DRV25" s="52"/>
      <c r="DRW25" s="52"/>
      <c r="DRX25" s="52"/>
      <c r="DRY25" s="52"/>
      <c r="DRZ25" s="52"/>
      <c r="DSA25" s="52"/>
      <c r="DSB25" s="52"/>
      <c r="DSC25" s="52"/>
      <c r="DSD25" s="52"/>
      <c r="DSE25" s="52"/>
      <c r="DSF25" s="52"/>
      <c r="DSG25" s="52"/>
      <c r="DSH25" s="52"/>
      <c r="DSI25" s="52"/>
      <c r="DSJ25" s="52"/>
      <c r="DSK25" s="52"/>
      <c r="DSL25" s="52"/>
      <c r="DSM25" s="52"/>
      <c r="DSN25" s="52"/>
      <c r="DSO25" s="52"/>
      <c r="DSP25" s="52"/>
      <c r="DSQ25" s="52"/>
      <c r="DSR25" s="52"/>
      <c r="DSS25" s="52"/>
      <c r="DST25" s="52"/>
      <c r="DSU25" s="52"/>
      <c r="DSV25" s="52"/>
      <c r="DSW25" s="52"/>
      <c r="DSX25" s="52"/>
      <c r="DSY25" s="52"/>
      <c r="DSZ25" s="52"/>
      <c r="DTA25" s="52"/>
      <c r="DTB25" s="52"/>
      <c r="DTC25" s="52"/>
      <c r="DTD25" s="52"/>
      <c r="DTE25" s="52"/>
      <c r="DTF25" s="52"/>
      <c r="DTG25" s="52"/>
      <c r="DTH25" s="52"/>
      <c r="DTI25" s="52"/>
      <c r="DTJ25" s="52"/>
      <c r="DTK25" s="52"/>
      <c r="DTL25" s="52"/>
      <c r="DTM25" s="52"/>
      <c r="DTN25" s="52"/>
      <c r="DTO25" s="52"/>
      <c r="DTP25" s="52"/>
      <c r="DTQ25" s="52"/>
      <c r="DTR25" s="52"/>
      <c r="DTS25" s="52"/>
      <c r="DTT25" s="52"/>
      <c r="DTU25" s="52"/>
      <c r="DTV25" s="52"/>
      <c r="DTW25" s="52"/>
      <c r="DTX25" s="52"/>
      <c r="DTY25" s="52"/>
      <c r="DTZ25" s="52"/>
      <c r="DUA25" s="52"/>
      <c r="DUB25" s="52"/>
      <c r="DUC25" s="52"/>
      <c r="DUD25" s="52"/>
      <c r="DUE25" s="52"/>
      <c r="DUF25" s="52"/>
      <c r="DUG25" s="52"/>
      <c r="DUH25" s="52"/>
      <c r="DUI25" s="52"/>
      <c r="DUJ25" s="52"/>
      <c r="DUK25" s="52"/>
      <c r="DUL25" s="52"/>
      <c r="DUM25" s="52"/>
      <c r="DUN25" s="52"/>
      <c r="DUO25" s="52"/>
      <c r="DUP25" s="52"/>
      <c r="DUQ25" s="52"/>
      <c r="DUR25" s="52"/>
      <c r="DUS25" s="52"/>
      <c r="DUT25" s="52"/>
      <c r="DUU25" s="52"/>
      <c r="DUV25" s="52"/>
      <c r="DUW25" s="52"/>
      <c r="DUX25" s="52"/>
      <c r="DUY25" s="52"/>
      <c r="DUZ25" s="52"/>
      <c r="DVA25" s="52"/>
      <c r="DVB25" s="52"/>
      <c r="DVC25" s="52"/>
      <c r="DVD25" s="52"/>
      <c r="DVE25" s="52"/>
      <c r="DVF25" s="52"/>
      <c r="DVG25" s="52"/>
      <c r="DVH25" s="52"/>
      <c r="DVI25" s="52"/>
      <c r="DVJ25" s="52"/>
      <c r="DVK25" s="52"/>
      <c r="DVL25" s="52"/>
      <c r="DVM25" s="52"/>
      <c r="DVN25" s="52"/>
      <c r="DVO25" s="52"/>
      <c r="DVP25" s="52"/>
      <c r="DVQ25" s="52"/>
      <c r="DVR25" s="52"/>
      <c r="DVS25" s="52"/>
      <c r="DVT25" s="52"/>
      <c r="DVU25" s="52"/>
      <c r="DVV25" s="52"/>
      <c r="DVW25" s="52"/>
      <c r="DVX25" s="52"/>
      <c r="DVY25" s="52"/>
      <c r="DVZ25" s="52"/>
      <c r="DWA25" s="52"/>
      <c r="DWB25" s="52"/>
      <c r="DWC25" s="52"/>
      <c r="DWD25" s="52"/>
      <c r="DWE25" s="52"/>
      <c r="DWF25" s="52"/>
      <c r="DWG25" s="52"/>
      <c r="DWH25" s="52"/>
      <c r="DWI25" s="52"/>
      <c r="DWJ25" s="52"/>
      <c r="DWK25" s="52"/>
      <c r="DWL25" s="52"/>
      <c r="DWM25" s="52"/>
      <c r="DWN25" s="52"/>
      <c r="DWO25" s="52"/>
      <c r="DWP25" s="52"/>
      <c r="DWQ25" s="52"/>
      <c r="DWR25" s="52"/>
      <c r="DWS25" s="52"/>
      <c r="DWT25" s="52"/>
      <c r="DWU25" s="52"/>
      <c r="DWV25" s="52"/>
      <c r="DWW25" s="52"/>
      <c r="DWX25" s="52"/>
      <c r="DWY25" s="52"/>
      <c r="DWZ25" s="52"/>
      <c r="DXA25" s="52"/>
      <c r="DXB25" s="52"/>
      <c r="DXC25" s="52"/>
      <c r="DXD25" s="52"/>
      <c r="DXE25" s="52"/>
      <c r="DXF25" s="52"/>
      <c r="DXG25" s="52"/>
      <c r="DXH25" s="52"/>
      <c r="DXI25" s="52"/>
      <c r="DXJ25" s="52"/>
      <c r="DXK25" s="52"/>
      <c r="DXL25" s="52"/>
      <c r="DXM25" s="52"/>
      <c r="DXN25" s="52"/>
      <c r="DXO25" s="52"/>
      <c r="DXP25" s="52"/>
      <c r="DXQ25" s="52"/>
      <c r="DXR25" s="52"/>
      <c r="DXS25" s="52"/>
      <c r="DXT25" s="52"/>
      <c r="DXU25" s="52"/>
      <c r="DXV25" s="52"/>
      <c r="DXW25" s="52"/>
      <c r="DXX25" s="52"/>
      <c r="DXY25" s="52"/>
      <c r="DXZ25" s="52"/>
      <c r="DYA25" s="52"/>
      <c r="DYB25" s="52"/>
      <c r="DYC25" s="52"/>
      <c r="DYD25" s="52"/>
      <c r="DYE25" s="52"/>
      <c r="DYF25" s="52"/>
      <c r="DYG25" s="52"/>
      <c r="DYH25" s="52"/>
      <c r="DYI25" s="52"/>
      <c r="DYJ25" s="52"/>
      <c r="DYK25" s="52"/>
      <c r="DYL25" s="52"/>
      <c r="DYM25" s="52"/>
      <c r="DYN25" s="52"/>
      <c r="DYO25" s="52"/>
      <c r="DYP25" s="52"/>
      <c r="DYQ25" s="52"/>
      <c r="DYR25" s="52"/>
      <c r="DYS25" s="52"/>
      <c r="DYT25" s="52"/>
      <c r="DYU25" s="52"/>
      <c r="DYV25" s="52"/>
      <c r="DYW25" s="52"/>
      <c r="DYX25" s="52"/>
      <c r="DYY25" s="52"/>
      <c r="DYZ25" s="52"/>
      <c r="DZA25" s="52"/>
      <c r="DZB25" s="52"/>
      <c r="DZC25" s="52"/>
      <c r="DZD25" s="52"/>
      <c r="DZE25" s="52"/>
      <c r="DZF25" s="52"/>
      <c r="DZG25" s="52"/>
      <c r="DZH25" s="52"/>
      <c r="DZI25" s="52"/>
      <c r="DZJ25" s="52"/>
      <c r="DZK25" s="52"/>
      <c r="DZL25" s="52"/>
      <c r="DZM25" s="52"/>
      <c r="DZN25" s="52"/>
      <c r="DZO25" s="52"/>
      <c r="DZP25" s="52"/>
      <c r="DZQ25" s="52"/>
      <c r="DZR25" s="52"/>
      <c r="DZS25" s="52"/>
      <c r="DZT25" s="52"/>
      <c r="DZU25" s="52"/>
      <c r="DZV25" s="52"/>
      <c r="DZW25" s="52"/>
      <c r="DZX25" s="52"/>
      <c r="DZY25" s="52"/>
      <c r="DZZ25" s="52"/>
      <c r="EAA25" s="52"/>
      <c r="EAB25" s="52"/>
      <c r="EAC25" s="52"/>
      <c r="EAD25" s="52"/>
      <c r="EAE25" s="52"/>
      <c r="EAF25" s="52"/>
      <c r="EAG25" s="52"/>
      <c r="EAH25" s="52"/>
      <c r="EAI25" s="52"/>
      <c r="EAJ25" s="52"/>
      <c r="EAK25" s="52"/>
      <c r="EAL25" s="52"/>
      <c r="EAM25" s="52"/>
      <c r="EAN25" s="52"/>
      <c r="EAO25" s="52"/>
      <c r="EAP25" s="52"/>
      <c r="EAQ25" s="52"/>
      <c r="EAR25" s="52"/>
      <c r="EAS25" s="52"/>
      <c r="EAT25" s="52"/>
      <c r="EAU25" s="52"/>
      <c r="EAV25" s="52"/>
      <c r="EAW25" s="52"/>
      <c r="EAX25" s="52"/>
      <c r="EAY25" s="52"/>
      <c r="EAZ25" s="52"/>
      <c r="EBA25" s="52"/>
      <c r="EBB25" s="52"/>
      <c r="EBC25" s="52"/>
      <c r="EBD25" s="52"/>
      <c r="EBE25" s="52"/>
      <c r="EBF25" s="52"/>
      <c r="EBG25" s="52"/>
      <c r="EBH25" s="52"/>
      <c r="EBI25" s="52"/>
      <c r="EBJ25" s="52"/>
      <c r="EBK25" s="52"/>
      <c r="EBL25" s="52"/>
      <c r="EBM25" s="52"/>
      <c r="EBN25" s="52"/>
      <c r="EBO25" s="52"/>
      <c r="EBP25" s="52"/>
      <c r="EBQ25" s="52"/>
      <c r="EBR25" s="52"/>
      <c r="EBS25" s="52"/>
      <c r="EBT25" s="52"/>
      <c r="EBU25" s="52"/>
      <c r="EBV25" s="52"/>
      <c r="EBW25" s="52"/>
      <c r="EBX25" s="52"/>
      <c r="EBY25" s="52"/>
      <c r="EBZ25" s="52"/>
      <c r="ECA25" s="52"/>
      <c r="ECB25" s="52"/>
      <c r="ECC25" s="52"/>
      <c r="ECD25" s="52"/>
      <c r="ECE25" s="52"/>
      <c r="ECF25" s="52"/>
      <c r="ECG25" s="52"/>
      <c r="ECH25" s="52"/>
      <c r="ECI25" s="52"/>
      <c r="ECJ25" s="52"/>
      <c r="ECK25" s="52"/>
      <c r="ECL25" s="52"/>
      <c r="ECM25" s="52"/>
      <c r="ECN25" s="52"/>
      <c r="ECO25" s="52"/>
      <c r="ECP25" s="52"/>
      <c r="ECQ25" s="52"/>
      <c r="ECR25" s="52"/>
      <c r="ECS25" s="52"/>
      <c r="ECT25" s="52"/>
      <c r="ECU25" s="52"/>
      <c r="ECV25" s="52"/>
      <c r="ECW25" s="52"/>
      <c r="ECX25" s="52"/>
      <c r="ECY25" s="52"/>
      <c r="ECZ25" s="52"/>
      <c r="EDA25" s="52"/>
      <c r="EDB25" s="52"/>
      <c r="EDC25" s="52"/>
      <c r="EDD25" s="52"/>
      <c r="EDE25" s="52"/>
      <c r="EDF25" s="52"/>
      <c r="EDG25" s="52"/>
      <c r="EDH25" s="52"/>
      <c r="EDI25" s="52"/>
      <c r="EDJ25" s="52"/>
      <c r="EDK25" s="52"/>
      <c r="EDL25" s="52"/>
      <c r="EDM25" s="52"/>
      <c r="EDN25" s="52"/>
      <c r="EDO25" s="52"/>
      <c r="EDP25" s="52"/>
      <c r="EDQ25" s="52"/>
      <c r="EDR25" s="52"/>
      <c r="EDS25" s="52"/>
      <c r="EDT25" s="52"/>
      <c r="EDU25" s="52"/>
      <c r="EDV25" s="52"/>
      <c r="EDW25" s="52"/>
      <c r="EDX25" s="52"/>
      <c r="EDY25" s="52"/>
      <c r="EDZ25" s="52"/>
      <c r="EEA25" s="52"/>
      <c r="EEB25" s="52"/>
      <c r="EEC25" s="52"/>
      <c r="EED25" s="52"/>
      <c r="EEE25" s="52"/>
      <c r="EEF25" s="52"/>
      <c r="EEG25" s="52"/>
      <c r="EEH25" s="52"/>
      <c r="EEI25" s="52"/>
      <c r="EEJ25" s="52"/>
      <c r="EEK25" s="52"/>
      <c r="EEL25" s="52"/>
      <c r="EEM25" s="52"/>
      <c r="EEN25" s="52"/>
      <c r="EEO25" s="52"/>
      <c r="EEP25" s="52"/>
      <c r="EEQ25" s="52"/>
      <c r="EER25" s="52"/>
      <c r="EES25" s="52"/>
      <c r="EET25" s="52"/>
      <c r="EEU25" s="52"/>
      <c r="EEV25" s="52"/>
      <c r="EEW25" s="52"/>
      <c r="EEX25" s="52"/>
      <c r="EEY25" s="52"/>
      <c r="EEZ25" s="52"/>
      <c r="EFA25" s="52"/>
      <c r="EFB25" s="52"/>
      <c r="EFC25" s="52"/>
      <c r="EFD25" s="52"/>
      <c r="EFE25" s="52"/>
      <c r="EFF25" s="52"/>
      <c r="EFG25" s="52"/>
      <c r="EFH25" s="52"/>
      <c r="EFI25" s="52"/>
      <c r="EFJ25" s="52"/>
      <c r="EFK25" s="52"/>
      <c r="EFL25" s="52"/>
      <c r="EFM25" s="52"/>
      <c r="EFN25" s="52"/>
      <c r="EFO25" s="52"/>
      <c r="EFP25" s="52"/>
      <c r="EFQ25" s="52"/>
      <c r="EFR25" s="52"/>
      <c r="EFS25" s="52"/>
      <c r="EFT25" s="52"/>
      <c r="EFU25" s="52"/>
      <c r="EFV25" s="52"/>
      <c r="EFW25" s="52"/>
      <c r="EFX25" s="52"/>
      <c r="EFY25" s="52"/>
      <c r="EFZ25" s="52"/>
      <c r="EGA25" s="52"/>
      <c r="EGB25" s="52"/>
      <c r="EGC25" s="52"/>
      <c r="EGD25" s="52"/>
      <c r="EGE25" s="52"/>
      <c r="EGF25" s="52"/>
      <c r="EGG25" s="52"/>
      <c r="EGH25" s="52"/>
      <c r="EGI25" s="52"/>
      <c r="EGJ25" s="52"/>
      <c r="EGK25" s="52"/>
      <c r="EGL25" s="52"/>
      <c r="EGM25" s="52"/>
      <c r="EGN25" s="52"/>
      <c r="EGO25" s="52"/>
      <c r="EGP25" s="52"/>
      <c r="EGQ25" s="52"/>
      <c r="EGR25" s="52"/>
      <c r="EGS25" s="52"/>
      <c r="EGT25" s="52"/>
      <c r="EGU25" s="52"/>
      <c r="EGV25" s="52"/>
      <c r="EGW25" s="52"/>
      <c r="EGX25" s="52"/>
      <c r="EGY25" s="52"/>
      <c r="EGZ25" s="52"/>
      <c r="EHA25" s="52"/>
      <c r="EHB25" s="52"/>
      <c r="EHC25" s="52"/>
      <c r="EHD25" s="52"/>
      <c r="EHE25" s="52"/>
      <c r="EHF25" s="52"/>
      <c r="EHG25" s="52"/>
      <c r="EHH25" s="52"/>
      <c r="EHI25" s="52"/>
      <c r="EHJ25" s="52"/>
      <c r="EHK25" s="52"/>
      <c r="EHL25" s="52"/>
      <c r="EHM25" s="52"/>
      <c r="EHN25" s="52"/>
      <c r="EHO25" s="52"/>
      <c r="EHP25" s="52"/>
      <c r="EHQ25" s="52"/>
      <c r="EHR25" s="52"/>
      <c r="EHS25" s="52"/>
      <c r="EHT25" s="52"/>
      <c r="EHU25" s="52"/>
      <c r="EHV25" s="52"/>
      <c r="EHW25" s="52"/>
      <c r="EHX25" s="52"/>
      <c r="EHY25" s="52"/>
      <c r="EHZ25" s="52"/>
      <c r="EIA25" s="52"/>
      <c r="EIB25" s="52"/>
      <c r="EIC25" s="52"/>
      <c r="EID25" s="52"/>
      <c r="EIE25" s="52"/>
      <c r="EIF25" s="52"/>
      <c r="EIG25" s="52"/>
      <c r="EIH25" s="52"/>
      <c r="EII25" s="52"/>
      <c r="EIJ25" s="52"/>
      <c r="EIK25" s="52"/>
      <c r="EIL25" s="52"/>
      <c r="EIM25" s="52"/>
      <c r="EIN25" s="52"/>
      <c r="EIO25" s="52"/>
      <c r="EIP25" s="52"/>
      <c r="EIQ25" s="52"/>
      <c r="EIR25" s="52"/>
      <c r="EIS25" s="52"/>
      <c r="EIT25" s="52"/>
      <c r="EIU25" s="52"/>
      <c r="EIV25" s="52"/>
      <c r="EIW25" s="52"/>
      <c r="EIX25" s="52"/>
      <c r="EIY25" s="52"/>
      <c r="EIZ25" s="52"/>
      <c r="EJA25" s="52"/>
      <c r="EJB25" s="52"/>
      <c r="EJC25" s="52"/>
      <c r="EJD25" s="52"/>
      <c r="EJE25" s="52"/>
      <c r="EJF25" s="52"/>
      <c r="EJG25" s="52"/>
      <c r="EJH25" s="52"/>
      <c r="EJI25" s="52"/>
      <c r="EJJ25" s="52"/>
      <c r="EJK25" s="52"/>
      <c r="EJL25" s="52"/>
      <c r="EJM25" s="52"/>
      <c r="EJN25" s="52"/>
      <c r="EJO25" s="52"/>
      <c r="EJP25" s="52"/>
      <c r="EJQ25" s="52"/>
      <c r="EJR25" s="52"/>
      <c r="EJS25" s="52"/>
      <c r="EJT25" s="52"/>
      <c r="EJU25" s="52"/>
      <c r="EJV25" s="52"/>
      <c r="EJW25" s="52"/>
      <c r="EJX25" s="52"/>
      <c r="EJY25" s="52"/>
      <c r="EJZ25" s="52"/>
      <c r="EKA25" s="52"/>
      <c r="EKB25" s="52"/>
      <c r="EKC25" s="52"/>
      <c r="EKD25" s="52"/>
      <c r="EKE25" s="52"/>
      <c r="EKF25" s="52"/>
      <c r="EKG25" s="52"/>
      <c r="EKH25" s="52"/>
      <c r="EKI25" s="52"/>
      <c r="EKJ25" s="52"/>
      <c r="EKK25" s="52"/>
      <c r="EKL25" s="52"/>
      <c r="EKM25" s="52"/>
      <c r="EKN25" s="52"/>
      <c r="EKO25" s="52"/>
      <c r="EKP25" s="52"/>
      <c r="EKQ25" s="52"/>
      <c r="EKR25" s="52"/>
      <c r="EKS25" s="52"/>
      <c r="EKT25" s="52"/>
      <c r="EKU25" s="52"/>
      <c r="EKV25" s="52"/>
      <c r="EKW25" s="52"/>
      <c r="EKX25" s="52"/>
      <c r="EKY25" s="52"/>
      <c r="EKZ25" s="52"/>
      <c r="ELA25" s="52"/>
      <c r="ELB25" s="52"/>
      <c r="ELC25" s="52"/>
      <c r="ELD25" s="52"/>
      <c r="ELE25" s="52"/>
      <c r="ELF25" s="52"/>
      <c r="ELG25" s="52"/>
      <c r="ELH25" s="52"/>
      <c r="ELI25" s="52"/>
      <c r="ELJ25" s="52"/>
      <c r="ELK25" s="52"/>
      <c r="ELL25" s="52"/>
      <c r="ELM25" s="52"/>
      <c r="ELN25" s="52"/>
      <c r="ELO25" s="52"/>
      <c r="ELP25" s="52"/>
      <c r="ELQ25" s="52"/>
      <c r="ELR25" s="52"/>
      <c r="ELS25" s="52"/>
      <c r="ELT25" s="52"/>
      <c r="ELU25" s="52"/>
      <c r="ELV25" s="52"/>
      <c r="ELW25" s="52"/>
      <c r="ELX25" s="52"/>
      <c r="ELY25" s="52"/>
      <c r="ELZ25" s="52"/>
      <c r="EMA25" s="52"/>
      <c r="EMB25" s="52"/>
      <c r="EMC25" s="52"/>
      <c r="EMD25" s="52"/>
      <c r="EME25" s="52"/>
      <c r="EMF25" s="52"/>
      <c r="EMG25" s="52"/>
      <c r="EMH25" s="52"/>
      <c r="EMI25" s="52"/>
      <c r="EMJ25" s="52"/>
      <c r="EMK25" s="52"/>
      <c r="EML25" s="52"/>
      <c r="EMM25" s="52"/>
      <c r="EMN25" s="52"/>
      <c r="EMO25" s="52"/>
      <c r="EMP25" s="52"/>
      <c r="EMQ25" s="52"/>
      <c r="EMR25" s="52"/>
      <c r="EMS25" s="52"/>
      <c r="EMT25" s="52"/>
      <c r="EMU25" s="52"/>
      <c r="EMV25" s="52"/>
      <c r="EMW25" s="52"/>
      <c r="EMX25" s="52"/>
      <c r="EMY25" s="52"/>
      <c r="EMZ25" s="52"/>
      <c r="ENA25" s="52"/>
      <c r="ENB25" s="52"/>
      <c r="ENC25" s="52"/>
      <c r="END25" s="52"/>
      <c r="ENE25" s="52"/>
      <c r="ENF25" s="52"/>
      <c r="ENG25" s="52"/>
      <c r="ENH25" s="52"/>
      <c r="ENI25" s="52"/>
      <c r="ENJ25" s="52"/>
      <c r="ENK25" s="52"/>
      <c r="ENL25" s="52"/>
      <c r="ENM25" s="52"/>
      <c r="ENN25" s="52"/>
      <c r="ENO25" s="52"/>
      <c r="ENP25" s="52"/>
      <c r="ENQ25" s="52"/>
      <c r="ENR25" s="52"/>
      <c r="ENS25" s="52"/>
      <c r="ENT25" s="52"/>
      <c r="ENU25" s="52"/>
      <c r="ENV25" s="52"/>
      <c r="ENW25" s="52"/>
      <c r="ENX25" s="52"/>
      <c r="ENY25" s="52"/>
      <c r="ENZ25" s="52"/>
      <c r="EOA25" s="52"/>
      <c r="EOB25" s="52"/>
      <c r="EOC25" s="52"/>
      <c r="EOD25" s="52"/>
      <c r="EOE25" s="52"/>
      <c r="EOF25" s="52"/>
      <c r="EOG25" s="52"/>
      <c r="EOH25" s="52"/>
      <c r="EOI25" s="52"/>
      <c r="EOJ25" s="52"/>
      <c r="EOK25" s="52"/>
      <c r="EOL25" s="52"/>
      <c r="EOM25" s="52"/>
      <c r="EON25" s="52"/>
      <c r="EOO25" s="52"/>
      <c r="EOP25" s="52"/>
      <c r="EOQ25" s="52"/>
      <c r="EOR25" s="52"/>
      <c r="EOS25" s="52"/>
      <c r="EOT25" s="52"/>
      <c r="EOU25" s="52"/>
      <c r="EOV25" s="52"/>
      <c r="EOW25" s="52"/>
      <c r="EOX25" s="52"/>
      <c r="EOY25" s="52"/>
      <c r="EOZ25" s="52"/>
      <c r="EPA25" s="52"/>
      <c r="EPB25" s="52"/>
      <c r="EPC25" s="52"/>
      <c r="EPD25" s="52"/>
      <c r="EPE25" s="52"/>
      <c r="EPF25" s="52"/>
      <c r="EPG25" s="52"/>
      <c r="EPH25" s="52"/>
      <c r="EPI25" s="52"/>
      <c r="EPJ25" s="52"/>
      <c r="EPK25" s="52"/>
      <c r="EPL25" s="52"/>
      <c r="EPM25" s="52"/>
      <c r="EPN25" s="52"/>
      <c r="EPO25" s="52"/>
      <c r="EPP25" s="52"/>
      <c r="EPQ25" s="52"/>
      <c r="EPR25" s="52"/>
      <c r="EPS25" s="52"/>
      <c r="EPT25" s="52"/>
      <c r="EPU25" s="52"/>
      <c r="EPV25" s="52"/>
      <c r="EPW25" s="52"/>
      <c r="EPX25" s="52"/>
      <c r="EPY25" s="52"/>
      <c r="EPZ25" s="52"/>
      <c r="EQA25" s="52"/>
      <c r="EQB25" s="52"/>
      <c r="EQC25" s="52"/>
      <c r="EQD25" s="52"/>
      <c r="EQE25" s="52"/>
      <c r="EQF25" s="52"/>
      <c r="EQG25" s="52"/>
      <c r="EQH25" s="52"/>
      <c r="EQI25" s="52"/>
      <c r="EQJ25" s="52"/>
      <c r="EQK25" s="52"/>
      <c r="EQL25" s="52"/>
      <c r="EQM25" s="52"/>
      <c r="EQN25" s="52"/>
      <c r="EQO25" s="52"/>
      <c r="EQP25" s="52"/>
      <c r="EQQ25" s="52"/>
      <c r="EQR25" s="52"/>
      <c r="EQS25" s="52"/>
      <c r="EQT25" s="52"/>
      <c r="EQU25" s="52"/>
      <c r="EQV25" s="52"/>
      <c r="EQW25" s="52"/>
      <c r="EQX25" s="52"/>
      <c r="EQY25" s="52"/>
      <c r="EQZ25" s="52"/>
      <c r="ERA25" s="52"/>
      <c r="ERB25" s="52"/>
      <c r="ERC25" s="52"/>
      <c r="ERD25" s="52"/>
      <c r="ERE25" s="52"/>
      <c r="ERF25" s="52"/>
      <c r="ERG25" s="52"/>
      <c r="ERH25" s="52"/>
      <c r="ERI25" s="52"/>
      <c r="ERJ25" s="52"/>
      <c r="ERK25" s="52"/>
      <c r="ERL25" s="52"/>
      <c r="ERM25" s="52"/>
      <c r="ERN25" s="52"/>
      <c r="ERO25" s="52"/>
      <c r="ERP25" s="52"/>
      <c r="ERQ25" s="52"/>
      <c r="ERR25" s="52"/>
      <c r="ERS25" s="52"/>
      <c r="ERT25" s="52"/>
      <c r="ERU25" s="52"/>
      <c r="ERV25" s="52"/>
      <c r="ERW25" s="52"/>
      <c r="ERX25" s="52"/>
      <c r="ERY25" s="52"/>
      <c r="ERZ25" s="52"/>
      <c r="ESA25" s="52"/>
      <c r="ESB25" s="52"/>
      <c r="ESC25" s="52"/>
      <c r="ESD25" s="52"/>
      <c r="ESE25" s="52"/>
      <c r="ESF25" s="52"/>
      <c r="ESG25" s="52"/>
      <c r="ESH25" s="52"/>
      <c r="ESI25" s="52"/>
      <c r="ESJ25" s="52"/>
      <c r="ESK25" s="52"/>
      <c r="ESL25" s="52"/>
      <c r="ESM25" s="52"/>
      <c r="ESN25" s="52"/>
      <c r="ESO25" s="52"/>
      <c r="ESP25" s="52"/>
      <c r="ESQ25" s="52"/>
      <c r="ESR25" s="52"/>
      <c r="ESS25" s="52"/>
      <c r="EST25" s="52"/>
      <c r="ESU25" s="52"/>
      <c r="ESV25" s="52"/>
      <c r="ESW25" s="52"/>
      <c r="ESX25" s="52"/>
      <c r="ESY25" s="52"/>
      <c r="ESZ25" s="52"/>
      <c r="ETA25" s="52"/>
      <c r="ETB25" s="52"/>
      <c r="ETC25" s="52"/>
      <c r="ETD25" s="52"/>
      <c r="ETE25" s="52"/>
      <c r="ETF25" s="52"/>
      <c r="ETG25" s="52"/>
      <c r="ETH25" s="52"/>
      <c r="ETI25" s="52"/>
      <c r="ETJ25" s="52"/>
      <c r="ETK25" s="52"/>
      <c r="ETL25" s="52"/>
      <c r="ETM25" s="52"/>
      <c r="ETN25" s="52"/>
      <c r="ETO25" s="52"/>
      <c r="ETP25" s="52"/>
      <c r="ETQ25" s="52"/>
      <c r="ETR25" s="52"/>
      <c r="ETS25" s="52"/>
      <c r="ETT25" s="52"/>
      <c r="ETU25" s="52"/>
      <c r="ETV25" s="52"/>
      <c r="ETW25" s="52"/>
      <c r="ETX25" s="52"/>
      <c r="ETY25" s="52"/>
      <c r="ETZ25" s="52"/>
      <c r="EUA25" s="52"/>
      <c r="EUB25" s="52"/>
      <c r="EUC25" s="52"/>
      <c r="EUD25" s="52"/>
      <c r="EUE25" s="52"/>
      <c r="EUF25" s="52"/>
      <c r="EUG25" s="52"/>
      <c r="EUH25" s="52"/>
      <c r="EUI25" s="52"/>
      <c r="EUJ25" s="52"/>
      <c r="EUK25" s="52"/>
      <c r="EUL25" s="52"/>
      <c r="EUM25" s="52"/>
      <c r="EUN25" s="52"/>
      <c r="EUO25" s="52"/>
      <c r="EUP25" s="52"/>
      <c r="EUQ25" s="52"/>
      <c r="EUR25" s="52"/>
      <c r="EUS25" s="52"/>
      <c r="EUT25" s="52"/>
      <c r="EUU25" s="52"/>
      <c r="EUV25" s="52"/>
      <c r="EUW25" s="52"/>
      <c r="EUX25" s="52"/>
      <c r="EUY25" s="52"/>
      <c r="EUZ25" s="52"/>
      <c r="EVA25" s="52"/>
      <c r="EVB25" s="52"/>
      <c r="EVC25" s="52"/>
      <c r="EVD25" s="52"/>
      <c r="EVE25" s="52"/>
      <c r="EVF25" s="52"/>
      <c r="EVG25" s="52"/>
      <c r="EVH25" s="52"/>
      <c r="EVI25" s="52"/>
      <c r="EVJ25" s="52"/>
      <c r="EVK25" s="52"/>
      <c r="EVL25" s="52"/>
      <c r="EVM25" s="52"/>
      <c r="EVN25" s="52"/>
      <c r="EVO25" s="52"/>
      <c r="EVP25" s="52"/>
      <c r="EVQ25" s="52"/>
      <c r="EVR25" s="52"/>
      <c r="EVS25" s="52"/>
      <c r="EVT25" s="52"/>
      <c r="EVU25" s="52"/>
      <c r="EVV25" s="52"/>
      <c r="EVW25" s="52"/>
      <c r="EVX25" s="52"/>
      <c r="EVY25" s="52"/>
      <c r="EVZ25" s="52"/>
      <c r="EWA25" s="52"/>
      <c r="EWB25" s="52"/>
      <c r="EWC25" s="52"/>
      <c r="EWD25" s="52"/>
      <c r="EWE25" s="52"/>
      <c r="EWF25" s="52"/>
      <c r="EWG25" s="52"/>
      <c r="EWH25" s="52"/>
      <c r="EWI25" s="52"/>
      <c r="EWJ25" s="52"/>
      <c r="EWK25" s="52"/>
      <c r="EWL25" s="52"/>
      <c r="EWM25" s="52"/>
      <c r="EWN25" s="52"/>
      <c r="EWO25" s="52"/>
      <c r="EWP25" s="52"/>
      <c r="EWQ25" s="52"/>
      <c r="EWR25" s="52"/>
      <c r="EWS25" s="52"/>
      <c r="EWT25" s="52"/>
      <c r="EWU25" s="52"/>
      <c r="EWV25" s="52"/>
      <c r="EWW25" s="52"/>
      <c r="EWX25" s="52"/>
      <c r="EWY25" s="52"/>
      <c r="EWZ25" s="52"/>
      <c r="EXA25" s="52"/>
      <c r="EXB25" s="52"/>
      <c r="EXC25" s="52"/>
      <c r="EXD25" s="52"/>
      <c r="EXE25" s="52"/>
      <c r="EXF25" s="52"/>
      <c r="EXG25" s="52"/>
      <c r="EXH25" s="52"/>
      <c r="EXI25" s="52"/>
      <c r="EXJ25" s="52"/>
      <c r="EXK25" s="52"/>
      <c r="EXL25" s="52"/>
      <c r="EXM25" s="52"/>
      <c r="EXN25" s="52"/>
      <c r="EXO25" s="52"/>
      <c r="EXP25" s="52"/>
      <c r="EXQ25" s="52"/>
      <c r="EXR25" s="52"/>
      <c r="EXS25" s="52"/>
      <c r="EXT25" s="52"/>
      <c r="EXU25" s="52"/>
      <c r="EXV25" s="52"/>
      <c r="EXW25" s="52"/>
      <c r="EXX25" s="52"/>
      <c r="EXY25" s="52"/>
      <c r="EXZ25" s="52"/>
      <c r="EYA25" s="52"/>
      <c r="EYB25" s="52"/>
      <c r="EYC25" s="52"/>
      <c r="EYD25" s="52"/>
      <c r="EYE25" s="52"/>
      <c r="EYF25" s="52"/>
      <c r="EYG25" s="52"/>
      <c r="EYH25" s="52"/>
      <c r="EYI25" s="52"/>
      <c r="EYJ25" s="52"/>
      <c r="EYK25" s="52"/>
      <c r="EYL25" s="52"/>
      <c r="EYM25" s="52"/>
      <c r="EYN25" s="52"/>
      <c r="EYO25" s="52"/>
      <c r="EYP25" s="52"/>
      <c r="EYQ25" s="52"/>
      <c r="EYR25" s="52"/>
      <c r="EYS25" s="52"/>
      <c r="EYT25" s="52"/>
      <c r="EYU25" s="52"/>
      <c r="EYV25" s="52"/>
      <c r="EYW25" s="52"/>
      <c r="EYX25" s="52"/>
      <c r="EYY25" s="52"/>
      <c r="EYZ25" s="52"/>
      <c r="EZA25" s="52"/>
      <c r="EZB25" s="52"/>
      <c r="EZC25" s="52"/>
      <c r="EZD25" s="52"/>
      <c r="EZE25" s="52"/>
      <c r="EZF25" s="52"/>
      <c r="EZG25" s="52"/>
      <c r="EZH25" s="52"/>
      <c r="EZI25" s="52"/>
      <c r="EZJ25" s="52"/>
      <c r="EZK25" s="52"/>
      <c r="EZL25" s="52"/>
      <c r="EZM25" s="52"/>
      <c r="EZN25" s="52"/>
      <c r="EZO25" s="52"/>
      <c r="EZP25" s="52"/>
      <c r="EZQ25" s="52"/>
      <c r="EZR25" s="52"/>
      <c r="EZS25" s="52"/>
      <c r="EZT25" s="52"/>
      <c r="EZU25" s="52"/>
      <c r="EZV25" s="52"/>
      <c r="EZW25" s="52"/>
      <c r="EZX25" s="52"/>
      <c r="EZY25" s="52"/>
      <c r="EZZ25" s="52"/>
      <c r="FAA25" s="52"/>
      <c r="FAB25" s="52"/>
      <c r="FAC25" s="52"/>
      <c r="FAD25" s="52"/>
      <c r="FAE25" s="52"/>
      <c r="FAF25" s="52"/>
      <c r="FAG25" s="52"/>
      <c r="FAH25" s="52"/>
      <c r="FAI25" s="52"/>
      <c r="FAJ25" s="52"/>
      <c r="FAK25" s="52"/>
      <c r="FAL25" s="52"/>
      <c r="FAM25" s="52"/>
      <c r="FAN25" s="52"/>
      <c r="FAO25" s="52"/>
      <c r="FAP25" s="52"/>
      <c r="FAQ25" s="52"/>
      <c r="FAR25" s="52"/>
      <c r="FAS25" s="52"/>
      <c r="FAT25" s="52"/>
      <c r="FAU25" s="52"/>
      <c r="FAV25" s="52"/>
      <c r="FAW25" s="52"/>
      <c r="FAX25" s="52"/>
      <c r="FAY25" s="52"/>
      <c r="FAZ25" s="52"/>
      <c r="FBA25" s="52"/>
      <c r="FBB25" s="52"/>
      <c r="FBC25" s="52"/>
      <c r="FBD25" s="52"/>
      <c r="FBE25" s="52"/>
      <c r="FBF25" s="52"/>
      <c r="FBG25" s="52"/>
      <c r="FBH25" s="52"/>
      <c r="FBI25" s="52"/>
      <c r="FBJ25" s="52"/>
      <c r="FBK25" s="52"/>
      <c r="FBL25" s="52"/>
      <c r="FBM25" s="52"/>
      <c r="FBN25" s="52"/>
      <c r="FBO25" s="52"/>
      <c r="FBP25" s="52"/>
      <c r="FBQ25" s="52"/>
      <c r="FBR25" s="52"/>
      <c r="FBS25" s="52"/>
      <c r="FBT25" s="52"/>
      <c r="FBU25" s="52"/>
      <c r="FBV25" s="52"/>
      <c r="FBW25" s="52"/>
      <c r="FBX25" s="52"/>
      <c r="FBY25" s="52"/>
      <c r="FBZ25" s="52"/>
      <c r="FCA25" s="52"/>
      <c r="FCB25" s="52"/>
      <c r="FCC25" s="52"/>
      <c r="FCD25" s="52"/>
      <c r="FCE25" s="52"/>
      <c r="FCF25" s="52"/>
      <c r="FCG25" s="52"/>
      <c r="FCH25" s="52"/>
      <c r="FCI25" s="52"/>
      <c r="FCJ25" s="52"/>
      <c r="FCK25" s="52"/>
      <c r="FCL25" s="52"/>
      <c r="FCM25" s="52"/>
      <c r="FCN25" s="52"/>
      <c r="FCO25" s="52"/>
      <c r="FCP25" s="52"/>
      <c r="FCQ25" s="52"/>
      <c r="FCR25" s="52"/>
      <c r="FCS25" s="52"/>
      <c r="FCT25" s="52"/>
      <c r="FCU25" s="52"/>
      <c r="FCV25" s="52"/>
      <c r="FCW25" s="52"/>
      <c r="FCX25" s="52"/>
      <c r="FCY25" s="52"/>
      <c r="FCZ25" s="52"/>
      <c r="FDA25" s="52"/>
      <c r="FDB25" s="52"/>
      <c r="FDC25" s="52"/>
      <c r="FDD25" s="52"/>
      <c r="FDE25" s="52"/>
      <c r="FDF25" s="52"/>
      <c r="FDG25" s="52"/>
      <c r="FDH25" s="52"/>
      <c r="FDI25" s="52"/>
      <c r="FDJ25" s="52"/>
      <c r="FDK25" s="52"/>
      <c r="FDL25" s="52"/>
      <c r="FDM25" s="52"/>
      <c r="FDN25" s="52"/>
      <c r="FDO25" s="52"/>
      <c r="FDP25" s="52"/>
      <c r="FDQ25" s="52"/>
      <c r="FDR25" s="52"/>
      <c r="FDS25" s="52"/>
      <c r="FDT25" s="52"/>
      <c r="FDU25" s="52"/>
      <c r="FDV25" s="52"/>
      <c r="FDW25" s="52"/>
      <c r="FDX25" s="52"/>
      <c r="FDY25" s="52"/>
      <c r="FDZ25" s="52"/>
      <c r="FEA25" s="52"/>
      <c r="FEB25" s="52"/>
      <c r="FEC25" s="52"/>
      <c r="FED25" s="52"/>
      <c r="FEE25" s="52"/>
      <c r="FEF25" s="52"/>
      <c r="FEG25" s="52"/>
      <c r="FEH25" s="52"/>
      <c r="FEI25" s="52"/>
      <c r="FEJ25" s="52"/>
      <c r="FEK25" s="52"/>
      <c r="FEL25" s="52"/>
      <c r="FEM25" s="52"/>
      <c r="FEN25" s="52"/>
      <c r="FEO25" s="52"/>
      <c r="FEP25" s="52"/>
      <c r="FEQ25" s="52"/>
      <c r="FER25" s="52"/>
      <c r="FES25" s="52"/>
      <c r="FET25" s="52"/>
      <c r="FEU25" s="52"/>
      <c r="FEV25" s="52"/>
      <c r="FEW25" s="52"/>
      <c r="FEX25" s="52"/>
      <c r="FEY25" s="52"/>
      <c r="FEZ25" s="52"/>
      <c r="FFA25" s="52"/>
      <c r="FFB25" s="52"/>
      <c r="FFC25" s="52"/>
      <c r="FFD25" s="52"/>
      <c r="FFE25" s="52"/>
      <c r="FFF25" s="52"/>
      <c r="FFG25" s="52"/>
      <c r="FFH25" s="52"/>
      <c r="FFI25" s="52"/>
      <c r="FFJ25" s="52"/>
      <c r="FFK25" s="52"/>
      <c r="FFL25" s="52"/>
      <c r="FFM25" s="52"/>
      <c r="FFN25" s="52"/>
      <c r="FFO25" s="52"/>
      <c r="FFP25" s="52"/>
      <c r="FFQ25" s="52"/>
      <c r="FFR25" s="52"/>
      <c r="FFS25" s="52"/>
      <c r="FFT25" s="52"/>
      <c r="FFU25" s="52"/>
      <c r="FFV25" s="52"/>
      <c r="FFW25" s="52"/>
      <c r="FFX25" s="52"/>
      <c r="FFY25" s="52"/>
      <c r="FFZ25" s="52"/>
      <c r="FGA25" s="52"/>
      <c r="FGB25" s="52"/>
      <c r="FGC25" s="52"/>
      <c r="FGD25" s="52"/>
      <c r="FGE25" s="52"/>
      <c r="FGF25" s="52"/>
      <c r="FGG25" s="52"/>
      <c r="FGH25" s="52"/>
      <c r="FGI25" s="52"/>
      <c r="FGJ25" s="52"/>
      <c r="FGK25" s="52"/>
      <c r="FGL25" s="52"/>
      <c r="FGM25" s="52"/>
      <c r="FGN25" s="52"/>
      <c r="FGO25" s="52"/>
      <c r="FGP25" s="52"/>
      <c r="FGQ25" s="52"/>
      <c r="FGR25" s="52"/>
      <c r="FGS25" s="52"/>
      <c r="FGT25" s="52"/>
      <c r="FGU25" s="52"/>
      <c r="FGV25" s="52"/>
      <c r="FGW25" s="52"/>
      <c r="FGX25" s="52"/>
      <c r="FGY25" s="52"/>
      <c r="FGZ25" s="52"/>
      <c r="FHA25" s="52"/>
      <c r="FHB25" s="52"/>
      <c r="FHC25" s="52"/>
      <c r="FHD25" s="52"/>
      <c r="FHE25" s="52"/>
      <c r="FHF25" s="52"/>
      <c r="FHG25" s="52"/>
      <c r="FHH25" s="52"/>
      <c r="FHI25" s="52"/>
      <c r="FHJ25" s="52"/>
      <c r="FHK25" s="52"/>
      <c r="FHL25" s="52"/>
      <c r="FHM25" s="52"/>
      <c r="FHN25" s="52"/>
      <c r="FHO25" s="52"/>
      <c r="FHP25" s="52"/>
      <c r="FHQ25" s="52"/>
      <c r="FHR25" s="52"/>
      <c r="FHS25" s="52"/>
      <c r="FHT25" s="52"/>
      <c r="FHU25" s="52"/>
      <c r="FHV25" s="52"/>
      <c r="FHW25" s="52"/>
      <c r="FHX25" s="52"/>
      <c r="FHY25" s="52"/>
      <c r="FHZ25" s="52"/>
      <c r="FIA25" s="52"/>
      <c r="FIB25" s="52"/>
      <c r="FIC25" s="52"/>
      <c r="FID25" s="52"/>
      <c r="FIE25" s="52"/>
      <c r="FIF25" s="52"/>
      <c r="FIG25" s="52"/>
      <c r="FIH25" s="52"/>
      <c r="FII25" s="52"/>
      <c r="FIJ25" s="52"/>
      <c r="FIK25" s="52"/>
      <c r="FIL25" s="52"/>
      <c r="FIM25" s="52"/>
      <c r="FIN25" s="52"/>
      <c r="FIO25" s="52"/>
      <c r="FIP25" s="52"/>
      <c r="FIQ25" s="52"/>
      <c r="FIR25" s="52"/>
      <c r="FIS25" s="52"/>
      <c r="FIT25" s="52"/>
      <c r="FIU25" s="52"/>
      <c r="FIV25" s="52"/>
      <c r="FIW25" s="52"/>
      <c r="FIX25" s="52"/>
      <c r="FIY25" s="52"/>
      <c r="FIZ25" s="52"/>
      <c r="FJA25" s="52"/>
      <c r="FJB25" s="52"/>
      <c r="FJC25" s="52"/>
      <c r="FJD25" s="52"/>
      <c r="FJE25" s="52"/>
      <c r="FJF25" s="52"/>
      <c r="FJG25" s="52"/>
      <c r="FJH25" s="52"/>
      <c r="FJI25" s="52"/>
      <c r="FJJ25" s="52"/>
      <c r="FJK25" s="52"/>
      <c r="FJL25" s="52"/>
      <c r="FJM25" s="52"/>
      <c r="FJN25" s="52"/>
      <c r="FJO25" s="52"/>
      <c r="FJP25" s="52"/>
      <c r="FJQ25" s="52"/>
      <c r="FJR25" s="52"/>
      <c r="FJS25" s="52"/>
      <c r="FJT25" s="52"/>
      <c r="FJU25" s="52"/>
      <c r="FJV25" s="52"/>
      <c r="FJW25" s="52"/>
      <c r="FJX25" s="52"/>
      <c r="FJY25" s="52"/>
      <c r="FJZ25" s="52"/>
      <c r="FKA25" s="52"/>
      <c r="FKB25" s="52"/>
      <c r="FKC25" s="52"/>
      <c r="FKD25" s="52"/>
      <c r="FKE25" s="52"/>
      <c r="FKF25" s="52"/>
      <c r="FKG25" s="52"/>
      <c r="FKH25" s="52"/>
      <c r="FKI25" s="52"/>
      <c r="FKJ25" s="52"/>
      <c r="FKK25" s="52"/>
      <c r="FKL25" s="52"/>
      <c r="FKM25" s="52"/>
      <c r="FKN25" s="52"/>
      <c r="FKO25" s="52"/>
      <c r="FKP25" s="52"/>
      <c r="FKQ25" s="52"/>
      <c r="FKR25" s="52"/>
      <c r="FKS25" s="52"/>
      <c r="FKT25" s="52"/>
      <c r="FKU25" s="52"/>
      <c r="FKV25" s="52"/>
      <c r="FKW25" s="52"/>
      <c r="FKX25" s="52"/>
      <c r="FKY25" s="52"/>
      <c r="FKZ25" s="52"/>
      <c r="FLA25" s="52"/>
      <c r="FLB25" s="52"/>
      <c r="FLC25" s="52"/>
      <c r="FLD25" s="52"/>
      <c r="FLE25" s="52"/>
      <c r="FLF25" s="52"/>
      <c r="FLG25" s="52"/>
      <c r="FLH25" s="52"/>
      <c r="FLI25" s="52"/>
      <c r="FLJ25" s="52"/>
      <c r="FLK25" s="52"/>
      <c r="FLL25" s="52"/>
      <c r="FLM25" s="52"/>
      <c r="FLN25" s="52"/>
      <c r="FLO25" s="52"/>
      <c r="FLP25" s="52"/>
      <c r="FLQ25" s="52"/>
      <c r="FLR25" s="52"/>
      <c r="FLS25" s="52"/>
      <c r="FLT25" s="52"/>
      <c r="FLU25" s="52"/>
      <c r="FLV25" s="52"/>
      <c r="FLW25" s="52"/>
      <c r="FLX25" s="52"/>
      <c r="FLY25" s="52"/>
      <c r="FLZ25" s="52"/>
      <c r="FMA25" s="52"/>
      <c r="FMB25" s="52"/>
      <c r="FMC25" s="52"/>
      <c r="FMD25" s="52"/>
      <c r="FME25" s="52"/>
      <c r="FMF25" s="52"/>
      <c r="FMG25" s="52"/>
      <c r="FMH25" s="52"/>
      <c r="FMI25" s="52"/>
      <c r="FMJ25" s="52"/>
      <c r="FMK25" s="52"/>
      <c r="FML25" s="52"/>
      <c r="FMM25" s="52"/>
      <c r="FMN25" s="52"/>
      <c r="FMO25" s="52"/>
      <c r="FMP25" s="52"/>
      <c r="FMQ25" s="52"/>
      <c r="FMR25" s="52"/>
      <c r="FMS25" s="52"/>
      <c r="FMT25" s="52"/>
      <c r="FMU25" s="52"/>
      <c r="FMV25" s="52"/>
      <c r="FMW25" s="52"/>
      <c r="FMX25" s="52"/>
      <c r="FMY25" s="52"/>
      <c r="FMZ25" s="52"/>
      <c r="FNA25" s="52"/>
      <c r="FNB25" s="52"/>
      <c r="FNC25" s="52"/>
      <c r="FND25" s="52"/>
      <c r="FNE25" s="52"/>
      <c r="FNF25" s="52"/>
      <c r="FNG25" s="52"/>
      <c r="FNH25" s="52"/>
      <c r="FNI25" s="52"/>
      <c r="FNJ25" s="52"/>
      <c r="FNK25" s="52"/>
      <c r="FNL25" s="52"/>
      <c r="FNM25" s="52"/>
      <c r="FNN25" s="52"/>
      <c r="FNO25" s="52"/>
      <c r="FNP25" s="52"/>
      <c r="FNQ25" s="52"/>
      <c r="FNR25" s="52"/>
      <c r="FNS25" s="52"/>
      <c r="FNT25" s="52"/>
      <c r="FNU25" s="52"/>
      <c r="FNV25" s="52"/>
      <c r="FNW25" s="52"/>
      <c r="FNX25" s="52"/>
      <c r="FNY25" s="52"/>
      <c r="FNZ25" s="52"/>
      <c r="FOA25" s="52"/>
      <c r="FOB25" s="52"/>
      <c r="FOC25" s="52"/>
      <c r="FOD25" s="52"/>
      <c r="FOE25" s="52"/>
      <c r="FOF25" s="52"/>
      <c r="FOG25" s="52"/>
      <c r="FOH25" s="52"/>
      <c r="FOI25" s="52"/>
      <c r="FOJ25" s="52"/>
      <c r="FOK25" s="52"/>
      <c r="FOL25" s="52"/>
      <c r="FOM25" s="52"/>
      <c r="FON25" s="52"/>
      <c r="FOO25" s="52"/>
      <c r="FOP25" s="52"/>
      <c r="FOQ25" s="52"/>
      <c r="FOR25" s="52"/>
      <c r="FOS25" s="52"/>
      <c r="FOT25" s="52"/>
      <c r="FOU25" s="52"/>
      <c r="FOV25" s="52"/>
      <c r="FOW25" s="52"/>
      <c r="FOX25" s="52"/>
      <c r="FOY25" s="52"/>
      <c r="FOZ25" s="52"/>
      <c r="FPA25" s="52"/>
      <c r="FPB25" s="52"/>
      <c r="FPC25" s="52"/>
      <c r="FPD25" s="52"/>
      <c r="FPE25" s="52"/>
      <c r="FPF25" s="52"/>
      <c r="FPG25" s="52"/>
      <c r="FPH25" s="52"/>
      <c r="FPI25" s="52"/>
      <c r="FPJ25" s="52"/>
      <c r="FPK25" s="52"/>
      <c r="FPL25" s="52"/>
      <c r="FPM25" s="52"/>
      <c r="FPN25" s="52"/>
      <c r="FPO25" s="52"/>
      <c r="FPP25" s="52"/>
      <c r="FPQ25" s="52"/>
      <c r="FPR25" s="52"/>
      <c r="FPS25" s="52"/>
      <c r="FPT25" s="52"/>
      <c r="FPU25" s="52"/>
      <c r="FPV25" s="52"/>
      <c r="FPW25" s="52"/>
      <c r="FPX25" s="52"/>
      <c r="FPY25" s="52"/>
      <c r="FPZ25" s="52"/>
      <c r="FQA25" s="52"/>
      <c r="FQB25" s="52"/>
      <c r="FQC25" s="52"/>
      <c r="FQD25" s="52"/>
      <c r="FQE25" s="52"/>
      <c r="FQF25" s="52"/>
      <c r="FQG25" s="52"/>
      <c r="FQH25" s="52"/>
      <c r="FQI25" s="52"/>
      <c r="FQJ25" s="52"/>
      <c r="FQK25" s="52"/>
      <c r="FQL25" s="52"/>
      <c r="FQM25" s="52"/>
      <c r="FQN25" s="52"/>
      <c r="FQO25" s="52"/>
      <c r="FQP25" s="52"/>
      <c r="FQQ25" s="52"/>
      <c r="FQR25" s="52"/>
      <c r="FQS25" s="52"/>
      <c r="FQT25" s="52"/>
      <c r="FQU25" s="52"/>
      <c r="FQV25" s="52"/>
      <c r="FQW25" s="52"/>
      <c r="FQX25" s="52"/>
      <c r="FQY25" s="52"/>
      <c r="FQZ25" s="52"/>
      <c r="FRA25" s="52"/>
      <c r="FRB25" s="52"/>
      <c r="FRC25" s="52"/>
      <c r="FRD25" s="52"/>
      <c r="FRE25" s="52"/>
      <c r="FRF25" s="52"/>
      <c r="FRG25" s="52"/>
      <c r="FRH25" s="52"/>
      <c r="FRI25" s="52"/>
      <c r="FRJ25" s="52"/>
      <c r="FRK25" s="52"/>
      <c r="FRL25" s="52"/>
      <c r="FRM25" s="52"/>
      <c r="FRN25" s="52"/>
      <c r="FRO25" s="52"/>
      <c r="FRP25" s="52"/>
      <c r="FRQ25" s="52"/>
      <c r="FRR25" s="52"/>
      <c r="FRS25" s="52"/>
      <c r="FRT25" s="52"/>
      <c r="FRU25" s="52"/>
      <c r="FRV25" s="52"/>
      <c r="FRW25" s="52"/>
      <c r="FRX25" s="52"/>
      <c r="FRY25" s="52"/>
      <c r="FRZ25" s="52"/>
      <c r="FSA25" s="52"/>
      <c r="FSB25" s="52"/>
      <c r="FSC25" s="52"/>
      <c r="FSD25" s="52"/>
      <c r="FSE25" s="52"/>
      <c r="FSF25" s="52"/>
      <c r="FSG25" s="52"/>
      <c r="FSH25" s="52"/>
      <c r="FSI25" s="52"/>
      <c r="FSJ25" s="52"/>
      <c r="FSK25" s="52"/>
      <c r="FSL25" s="52"/>
      <c r="FSM25" s="52"/>
      <c r="FSN25" s="52"/>
      <c r="FSO25" s="52"/>
      <c r="FSP25" s="52"/>
      <c r="FSQ25" s="52"/>
      <c r="FSR25" s="52"/>
      <c r="FSS25" s="52"/>
      <c r="FST25" s="52"/>
      <c r="FSU25" s="52"/>
      <c r="FSV25" s="52"/>
      <c r="FSW25" s="52"/>
      <c r="FSX25" s="52"/>
      <c r="FSY25" s="52"/>
      <c r="FSZ25" s="52"/>
      <c r="FTA25" s="52"/>
      <c r="FTB25" s="52"/>
      <c r="FTC25" s="52"/>
      <c r="FTD25" s="52"/>
      <c r="FTE25" s="52"/>
      <c r="FTF25" s="52"/>
      <c r="FTG25" s="52"/>
      <c r="FTH25" s="52"/>
      <c r="FTI25" s="52"/>
      <c r="FTJ25" s="52"/>
      <c r="FTK25" s="52"/>
      <c r="FTL25" s="52"/>
      <c r="FTM25" s="52"/>
      <c r="FTN25" s="52"/>
      <c r="FTO25" s="52"/>
      <c r="FTP25" s="52"/>
      <c r="FTQ25" s="52"/>
      <c r="FTR25" s="52"/>
      <c r="FTS25" s="52"/>
      <c r="FTT25" s="52"/>
      <c r="FTU25" s="52"/>
      <c r="FTV25" s="52"/>
      <c r="FTW25" s="52"/>
      <c r="FTX25" s="52"/>
      <c r="FTY25" s="52"/>
      <c r="FTZ25" s="52"/>
      <c r="FUA25" s="52"/>
      <c r="FUB25" s="52"/>
      <c r="FUC25" s="52"/>
      <c r="FUD25" s="52"/>
      <c r="FUE25" s="52"/>
      <c r="FUF25" s="52"/>
      <c r="FUG25" s="52"/>
      <c r="FUH25" s="52"/>
      <c r="FUI25" s="52"/>
      <c r="FUJ25" s="52"/>
      <c r="FUK25" s="52"/>
      <c r="FUL25" s="52"/>
      <c r="FUM25" s="52"/>
      <c r="FUN25" s="52"/>
      <c r="FUO25" s="52"/>
      <c r="FUP25" s="52"/>
      <c r="FUQ25" s="52"/>
      <c r="FUR25" s="52"/>
      <c r="FUS25" s="52"/>
      <c r="FUT25" s="52"/>
      <c r="FUU25" s="52"/>
      <c r="FUV25" s="52"/>
      <c r="FUW25" s="52"/>
      <c r="FUX25" s="52"/>
      <c r="FUY25" s="52"/>
      <c r="FUZ25" s="52"/>
      <c r="FVA25" s="52"/>
      <c r="FVB25" s="52"/>
      <c r="FVC25" s="52"/>
      <c r="FVD25" s="52"/>
      <c r="FVE25" s="52"/>
      <c r="FVF25" s="52"/>
      <c r="FVG25" s="52"/>
      <c r="FVH25" s="52"/>
      <c r="FVI25" s="52"/>
      <c r="FVJ25" s="52"/>
      <c r="FVK25" s="52"/>
      <c r="FVL25" s="52"/>
      <c r="FVM25" s="52"/>
      <c r="FVN25" s="52"/>
      <c r="FVO25" s="52"/>
      <c r="FVP25" s="52"/>
      <c r="FVQ25" s="52"/>
      <c r="FVR25" s="52"/>
      <c r="FVS25" s="52"/>
      <c r="FVT25" s="52"/>
      <c r="FVU25" s="52"/>
      <c r="FVV25" s="52"/>
      <c r="FVW25" s="52"/>
      <c r="FVX25" s="52"/>
      <c r="FVY25" s="52"/>
      <c r="FVZ25" s="52"/>
      <c r="FWA25" s="52"/>
      <c r="FWB25" s="52"/>
      <c r="FWC25" s="52"/>
      <c r="FWD25" s="52"/>
      <c r="FWE25" s="52"/>
      <c r="FWF25" s="52"/>
      <c r="FWG25" s="52"/>
      <c r="FWH25" s="52"/>
      <c r="FWI25" s="52"/>
      <c r="FWJ25" s="52"/>
      <c r="FWK25" s="52"/>
      <c r="FWL25" s="52"/>
      <c r="FWM25" s="52"/>
      <c r="FWN25" s="52"/>
      <c r="FWO25" s="52"/>
      <c r="FWP25" s="52"/>
      <c r="FWQ25" s="52"/>
      <c r="FWR25" s="52"/>
      <c r="FWS25" s="52"/>
      <c r="FWT25" s="52"/>
      <c r="FWU25" s="52"/>
      <c r="FWV25" s="52"/>
      <c r="FWW25" s="52"/>
      <c r="FWX25" s="52"/>
      <c r="FWY25" s="52"/>
      <c r="FWZ25" s="52"/>
      <c r="FXA25" s="52"/>
      <c r="FXB25" s="52"/>
      <c r="FXC25" s="52"/>
      <c r="FXD25" s="52"/>
      <c r="FXE25" s="52"/>
      <c r="FXF25" s="52"/>
      <c r="FXG25" s="52"/>
      <c r="FXH25" s="52"/>
      <c r="FXI25" s="52"/>
      <c r="FXJ25" s="52"/>
      <c r="FXK25" s="52"/>
      <c r="FXL25" s="52"/>
      <c r="FXM25" s="52"/>
      <c r="FXN25" s="52"/>
      <c r="FXO25" s="52"/>
      <c r="FXP25" s="52"/>
      <c r="FXQ25" s="52"/>
      <c r="FXR25" s="52"/>
      <c r="FXS25" s="52"/>
      <c r="FXT25" s="52"/>
      <c r="FXU25" s="52"/>
      <c r="FXV25" s="52"/>
      <c r="FXW25" s="52"/>
      <c r="FXX25" s="52"/>
      <c r="FXY25" s="52"/>
      <c r="FXZ25" s="52"/>
      <c r="FYA25" s="52"/>
      <c r="FYB25" s="52"/>
      <c r="FYC25" s="52"/>
      <c r="FYD25" s="52"/>
      <c r="FYE25" s="52"/>
      <c r="FYF25" s="52"/>
      <c r="FYG25" s="52"/>
      <c r="FYH25" s="52"/>
      <c r="FYI25" s="52"/>
      <c r="FYJ25" s="52"/>
      <c r="FYK25" s="52"/>
      <c r="FYL25" s="52"/>
      <c r="FYM25" s="52"/>
      <c r="FYN25" s="52"/>
      <c r="FYO25" s="52"/>
      <c r="FYP25" s="52"/>
      <c r="FYQ25" s="52"/>
      <c r="FYR25" s="52"/>
      <c r="FYS25" s="52"/>
      <c r="FYT25" s="52"/>
      <c r="FYU25" s="52"/>
      <c r="FYV25" s="52"/>
      <c r="FYW25" s="52"/>
      <c r="FYX25" s="52"/>
      <c r="FYY25" s="52"/>
      <c r="FYZ25" s="52"/>
      <c r="FZA25" s="52"/>
      <c r="FZB25" s="52"/>
      <c r="FZC25" s="52"/>
      <c r="FZD25" s="52"/>
      <c r="FZE25" s="52"/>
      <c r="FZF25" s="52"/>
      <c r="FZG25" s="52"/>
      <c r="FZH25" s="52"/>
      <c r="FZI25" s="52"/>
      <c r="FZJ25" s="52"/>
      <c r="FZK25" s="52"/>
      <c r="FZL25" s="52"/>
      <c r="FZM25" s="52"/>
      <c r="FZN25" s="52"/>
      <c r="FZO25" s="52"/>
      <c r="FZP25" s="52"/>
      <c r="FZQ25" s="52"/>
      <c r="FZR25" s="52"/>
      <c r="FZS25" s="52"/>
      <c r="FZT25" s="52"/>
      <c r="FZU25" s="52"/>
      <c r="FZV25" s="52"/>
      <c r="FZW25" s="52"/>
      <c r="FZX25" s="52"/>
      <c r="FZY25" s="52"/>
      <c r="FZZ25" s="52"/>
      <c r="GAA25" s="52"/>
      <c r="GAB25" s="52"/>
      <c r="GAC25" s="52"/>
      <c r="GAD25" s="52"/>
      <c r="GAE25" s="52"/>
      <c r="GAF25" s="52"/>
      <c r="GAG25" s="52"/>
      <c r="GAH25" s="52"/>
      <c r="GAI25" s="52"/>
      <c r="GAJ25" s="52"/>
      <c r="GAK25" s="52"/>
      <c r="GAL25" s="52"/>
      <c r="GAM25" s="52"/>
      <c r="GAN25" s="52"/>
      <c r="GAO25" s="52"/>
      <c r="GAP25" s="52"/>
      <c r="GAQ25" s="52"/>
      <c r="GAR25" s="52"/>
      <c r="GAS25" s="52"/>
      <c r="GAT25" s="52"/>
      <c r="GAU25" s="52"/>
      <c r="GAV25" s="52"/>
      <c r="GAW25" s="52"/>
      <c r="GAX25" s="52"/>
      <c r="GAY25" s="52"/>
      <c r="GAZ25" s="52"/>
      <c r="GBA25" s="52"/>
      <c r="GBB25" s="52"/>
      <c r="GBC25" s="52"/>
      <c r="GBD25" s="52"/>
      <c r="GBE25" s="52"/>
      <c r="GBF25" s="52"/>
      <c r="GBG25" s="52"/>
      <c r="GBH25" s="52"/>
      <c r="GBI25" s="52"/>
      <c r="GBJ25" s="52"/>
      <c r="GBK25" s="52"/>
      <c r="GBL25" s="52"/>
      <c r="GBM25" s="52"/>
      <c r="GBN25" s="52"/>
      <c r="GBO25" s="52"/>
      <c r="GBP25" s="52"/>
      <c r="GBQ25" s="52"/>
      <c r="GBR25" s="52"/>
      <c r="GBS25" s="52"/>
      <c r="GBT25" s="52"/>
      <c r="GBU25" s="52"/>
      <c r="GBV25" s="52"/>
      <c r="GBW25" s="52"/>
      <c r="GBX25" s="52"/>
      <c r="GBY25" s="52"/>
      <c r="GBZ25" s="52"/>
      <c r="GCA25" s="52"/>
      <c r="GCB25" s="52"/>
      <c r="GCC25" s="52"/>
      <c r="GCD25" s="52"/>
      <c r="GCE25" s="52"/>
      <c r="GCF25" s="52"/>
      <c r="GCG25" s="52"/>
      <c r="GCH25" s="52"/>
      <c r="GCI25" s="52"/>
      <c r="GCJ25" s="52"/>
      <c r="GCK25" s="52"/>
      <c r="GCL25" s="52"/>
      <c r="GCM25" s="52"/>
      <c r="GCN25" s="52"/>
      <c r="GCO25" s="52"/>
      <c r="GCP25" s="52"/>
      <c r="GCQ25" s="52"/>
      <c r="GCR25" s="52"/>
      <c r="GCS25" s="52"/>
      <c r="GCT25" s="52"/>
      <c r="GCU25" s="52"/>
      <c r="GCV25" s="52"/>
      <c r="GCW25" s="52"/>
      <c r="GCX25" s="52"/>
      <c r="GCY25" s="52"/>
      <c r="GCZ25" s="52"/>
      <c r="GDA25" s="52"/>
      <c r="GDB25" s="52"/>
      <c r="GDC25" s="52"/>
      <c r="GDD25" s="52"/>
      <c r="GDE25" s="52"/>
      <c r="GDF25" s="52"/>
      <c r="GDG25" s="52"/>
      <c r="GDH25" s="52"/>
      <c r="GDI25" s="52"/>
      <c r="GDJ25" s="52"/>
      <c r="GDK25" s="52"/>
      <c r="GDL25" s="52"/>
      <c r="GDM25" s="52"/>
      <c r="GDN25" s="52"/>
      <c r="GDO25" s="52"/>
      <c r="GDP25" s="52"/>
      <c r="GDQ25" s="52"/>
      <c r="GDR25" s="52"/>
      <c r="GDS25" s="52"/>
      <c r="GDT25" s="52"/>
      <c r="GDU25" s="52"/>
      <c r="GDV25" s="52"/>
      <c r="GDW25" s="52"/>
      <c r="GDX25" s="52"/>
      <c r="GDY25" s="52"/>
      <c r="GDZ25" s="52"/>
      <c r="GEA25" s="52"/>
      <c r="GEB25" s="52"/>
      <c r="GEC25" s="52"/>
      <c r="GED25" s="52"/>
      <c r="GEE25" s="52"/>
      <c r="GEF25" s="52"/>
      <c r="GEG25" s="52"/>
      <c r="GEH25" s="52"/>
      <c r="GEI25" s="52"/>
      <c r="GEJ25" s="52"/>
      <c r="GEK25" s="52"/>
      <c r="GEL25" s="52"/>
      <c r="GEM25" s="52"/>
      <c r="GEN25" s="52"/>
      <c r="GEO25" s="52"/>
      <c r="GEP25" s="52"/>
      <c r="GEQ25" s="52"/>
      <c r="GER25" s="52"/>
      <c r="GES25" s="52"/>
      <c r="GET25" s="52"/>
      <c r="GEU25" s="52"/>
      <c r="GEV25" s="52"/>
      <c r="GEW25" s="52"/>
      <c r="GEX25" s="52"/>
      <c r="GEY25" s="52"/>
      <c r="GEZ25" s="52"/>
      <c r="GFA25" s="52"/>
      <c r="GFB25" s="52"/>
      <c r="GFC25" s="52"/>
      <c r="GFD25" s="52"/>
      <c r="GFE25" s="52"/>
      <c r="GFF25" s="52"/>
      <c r="GFG25" s="52"/>
      <c r="GFH25" s="52"/>
      <c r="GFI25" s="52"/>
      <c r="GFJ25" s="52"/>
      <c r="GFK25" s="52"/>
      <c r="GFL25" s="52"/>
      <c r="GFM25" s="52"/>
      <c r="GFN25" s="52"/>
      <c r="GFO25" s="52"/>
      <c r="GFP25" s="52"/>
      <c r="GFQ25" s="52"/>
      <c r="GFR25" s="52"/>
      <c r="GFS25" s="52"/>
      <c r="GFT25" s="52"/>
      <c r="GFU25" s="52"/>
      <c r="GFV25" s="52"/>
      <c r="GFW25" s="52"/>
      <c r="GFX25" s="52"/>
      <c r="GFY25" s="52"/>
      <c r="GFZ25" s="52"/>
      <c r="GGA25" s="52"/>
      <c r="GGB25" s="52"/>
      <c r="GGC25" s="52"/>
      <c r="GGD25" s="52"/>
      <c r="GGE25" s="52"/>
      <c r="GGF25" s="52"/>
      <c r="GGG25" s="52"/>
      <c r="GGH25" s="52"/>
      <c r="GGI25" s="52"/>
      <c r="GGJ25" s="52"/>
      <c r="GGK25" s="52"/>
      <c r="GGL25" s="52"/>
      <c r="GGM25" s="52"/>
      <c r="GGN25" s="52"/>
      <c r="GGO25" s="52"/>
      <c r="GGP25" s="52"/>
      <c r="GGQ25" s="52"/>
      <c r="GGR25" s="52"/>
      <c r="GGS25" s="52"/>
      <c r="GGT25" s="52"/>
      <c r="GGU25" s="52"/>
      <c r="GGV25" s="52"/>
      <c r="GGW25" s="52"/>
      <c r="GGX25" s="52"/>
      <c r="GGY25" s="52"/>
      <c r="GGZ25" s="52"/>
      <c r="GHA25" s="52"/>
      <c r="GHB25" s="52"/>
      <c r="GHC25" s="52"/>
      <c r="GHD25" s="52"/>
      <c r="GHE25" s="52"/>
      <c r="GHF25" s="52"/>
      <c r="GHG25" s="52"/>
      <c r="GHH25" s="52"/>
      <c r="GHI25" s="52"/>
      <c r="GHJ25" s="52"/>
      <c r="GHK25" s="52"/>
      <c r="GHL25" s="52"/>
      <c r="GHM25" s="52"/>
      <c r="GHN25" s="52"/>
      <c r="GHO25" s="52"/>
      <c r="GHP25" s="52"/>
      <c r="GHQ25" s="52"/>
      <c r="GHR25" s="52"/>
      <c r="GHS25" s="52"/>
      <c r="GHT25" s="52"/>
      <c r="GHU25" s="52"/>
      <c r="GHV25" s="52"/>
      <c r="GHW25" s="52"/>
      <c r="GHX25" s="52"/>
      <c r="GHY25" s="52"/>
      <c r="GHZ25" s="52"/>
      <c r="GIA25" s="52"/>
      <c r="GIB25" s="52"/>
      <c r="GIC25" s="52"/>
      <c r="GID25" s="52"/>
      <c r="GIE25" s="52"/>
      <c r="GIF25" s="52"/>
      <c r="GIG25" s="52"/>
      <c r="GIH25" s="52"/>
      <c r="GII25" s="52"/>
      <c r="GIJ25" s="52"/>
      <c r="GIK25" s="52"/>
      <c r="GIL25" s="52"/>
      <c r="GIM25" s="52"/>
      <c r="GIN25" s="52"/>
      <c r="GIO25" s="52"/>
      <c r="GIP25" s="52"/>
      <c r="GIQ25" s="52"/>
      <c r="GIR25" s="52"/>
      <c r="GIS25" s="52"/>
      <c r="GIT25" s="52"/>
      <c r="GIU25" s="52"/>
      <c r="GIV25" s="52"/>
      <c r="GIW25" s="52"/>
      <c r="GIX25" s="52"/>
      <c r="GIY25" s="52"/>
      <c r="GIZ25" s="52"/>
      <c r="GJA25" s="52"/>
      <c r="GJB25" s="52"/>
      <c r="GJC25" s="52"/>
      <c r="GJD25" s="52"/>
      <c r="GJE25" s="52"/>
      <c r="GJF25" s="52"/>
      <c r="GJG25" s="52"/>
      <c r="GJH25" s="52"/>
      <c r="GJI25" s="52"/>
      <c r="GJJ25" s="52"/>
      <c r="GJK25" s="52"/>
      <c r="GJL25" s="52"/>
      <c r="GJM25" s="52"/>
      <c r="GJN25" s="52"/>
      <c r="GJO25" s="52"/>
      <c r="GJP25" s="52"/>
      <c r="GJQ25" s="52"/>
      <c r="GJR25" s="52"/>
      <c r="GJS25" s="52"/>
      <c r="GJT25" s="52"/>
      <c r="GJU25" s="52"/>
      <c r="GJV25" s="52"/>
      <c r="GJW25" s="52"/>
      <c r="GJX25" s="52"/>
      <c r="GJY25" s="52"/>
      <c r="GJZ25" s="52"/>
      <c r="GKA25" s="52"/>
      <c r="GKB25" s="52"/>
      <c r="GKC25" s="52"/>
      <c r="GKD25" s="52"/>
      <c r="GKE25" s="52"/>
      <c r="GKF25" s="52"/>
      <c r="GKG25" s="52"/>
      <c r="GKH25" s="52"/>
      <c r="GKI25" s="52"/>
      <c r="GKJ25" s="52"/>
      <c r="GKK25" s="52"/>
      <c r="GKL25" s="52"/>
      <c r="GKM25" s="52"/>
      <c r="GKN25" s="52"/>
      <c r="GKO25" s="52"/>
      <c r="GKP25" s="52"/>
      <c r="GKQ25" s="52"/>
      <c r="GKR25" s="52"/>
      <c r="GKS25" s="52"/>
      <c r="GKT25" s="52"/>
      <c r="GKU25" s="52"/>
      <c r="GKV25" s="52"/>
      <c r="GKW25" s="52"/>
      <c r="GKX25" s="52"/>
      <c r="GKY25" s="52"/>
      <c r="GKZ25" s="52"/>
      <c r="GLA25" s="52"/>
      <c r="GLB25" s="52"/>
      <c r="GLC25" s="52"/>
      <c r="GLD25" s="52"/>
      <c r="GLE25" s="52"/>
      <c r="GLF25" s="52"/>
      <c r="GLG25" s="52"/>
      <c r="GLH25" s="52"/>
      <c r="GLI25" s="52"/>
      <c r="GLJ25" s="52"/>
      <c r="GLK25" s="52"/>
      <c r="GLL25" s="52"/>
      <c r="GLM25" s="52"/>
      <c r="GLN25" s="52"/>
      <c r="GLO25" s="52"/>
      <c r="GLP25" s="52"/>
      <c r="GLQ25" s="52"/>
      <c r="GLR25" s="52"/>
      <c r="GLS25" s="52"/>
      <c r="GLT25" s="52"/>
      <c r="GLU25" s="52"/>
      <c r="GLV25" s="52"/>
      <c r="GLW25" s="52"/>
      <c r="GLX25" s="52"/>
      <c r="GLY25" s="52"/>
      <c r="GLZ25" s="52"/>
      <c r="GMA25" s="52"/>
      <c r="GMB25" s="52"/>
      <c r="GMC25" s="52"/>
      <c r="GMD25" s="52"/>
      <c r="GME25" s="52"/>
      <c r="GMF25" s="52"/>
      <c r="GMG25" s="52"/>
      <c r="GMH25" s="52"/>
      <c r="GMI25" s="52"/>
      <c r="GMJ25" s="52"/>
      <c r="GMK25" s="52"/>
      <c r="GML25" s="52"/>
      <c r="GMM25" s="52"/>
      <c r="GMN25" s="52"/>
      <c r="GMO25" s="52"/>
      <c r="GMP25" s="52"/>
      <c r="GMQ25" s="52"/>
      <c r="GMR25" s="52"/>
      <c r="GMS25" s="52"/>
      <c r="GMT25" s="52"/>
      <c r="GMU25" s="52"/>
      <c r="GMV25" s="52"/>
      <c r="GMW25" s="52"/>
      <c r="GMX25" s="52"/>
      <c r="GMY25" s="52"/>
      <c r="GMZ25" s="52"/>
      <c r="GNA25" s="52"/>
      <c r="GNB25" s="52"/>
      <c r="GNC25" s="52"/>
      <c r="GND25" s="52"/>
      <c r="GNE25" s="52"/>
      <c r="GNF25" s="52"/>
      <c r="GNG25" s="52"/>
      <c r="GNH25" s="52"/>
      <c r="GNI25" s="52"/>
      <c r="GNJ25" s="52"/>
      <c r="GNK25" s="52"/>
      <c r="GNL25" s="52"/>
      <c r="GNM25" s="52"/>
      <c r="GNN25" s="52"/>
      <c r="GNO25" s="52"/>
      <c r="GNP25" s="52"/>
      <c r="GNQ25" s="52"/>
      <c r="GNR25" s="52"/>
      <c r="GNS25" s="52"/>
      <c r="GNT25" s="52"/>
      <c r="GNU25" s="52"/>
      <c r="GNV25" s="52"/>
      <c r="GNW25" s="52"/>
      <c r="GNX25" s="52"/>
      <c r="GNY25" s="52"/>
      <c r="GNZ25" s="52"/>
      <c r="GOA25" s="52"/>
      <c r="GOB25" s="52"/>
      <c r="GOC25" s="52"/>
      <c r="GOD25" s="52"/>
      <c r="GOE25" s="52"/>
      <c r="GOF25" s="52"/>
      <c r="GOG25" s="52"/>
      <c r="GOH25" s="52"/>
      <c r="GOI25" s="52"/>
      <c r="GOJ25" s="52"/>
      <c r="GOK25" s="52"/>
      <c r="GOL25" s="52"/>
      <c r="GOM25" s="52"/>
      <c r="GON25" s="52"/>
      <c r="GOO25" s="52"/>
      <c r="GOP25" s="52"/>
      <c r="GOQ25" s="52"/>
      <c r="GOR25" s="52"/>
      <c r="GOS25" s="52"/>
      <c r="GOT25" s="52"/>
      <c r="GOU25" s="52"/>
      <c r="GOV25" s="52"/>
      <c r="GOW25" s="52"/>
      <c r="GOX25" s="52"/>
      <c r="GOY25" s="52"/>
      <c r="GOZ25" s="52"/>
      <c r="GPA25" s="52"/>
      <c r="GPB25" s="52"/>
      <c r="GPC25" s="52"/>
      <c r="GPD25" s="52"/>
      <c r="GPE25" s="52"/>
      <c r="GPF25" s="52"/>
      <c r="GPG25" s="52"/>
      <c r="GPH25" s="52"/>
      <c r="GPI25" s="52"/>
      <c r="GPJ25" s="52"/>
      <c r="GPK25" s="52"/>
      <c r="GPL25" s="52"/>
      <c r="GPM25" s="52"/>
      <c r="GPN25" s="52"/>
      <c r="GPO25" s="52"/>
      <c r="GPP25" s="52"/>
      <c r="GPQ25" s="52"/>
      <c r="GPR25" s="52"/>
      <c r="GPS25" s="52"/>
      <c r="GPT25" s="52"/>
      <c r="GPU25" s="52"/>
      <c r="GPV25" s="52"/>
      <c r="GPW25" s="52"/>
      <c r="GPX25" s="52"/>
      <c r="GPY25" s="52"/>
      <c r="GPZ25" s="52"/>
      <c r="GQA25" s="52"/>
      <c r="GQB25" s="52"/>
      <c r="GQC25" s="52"/>
      <c r="GQD25" s="52"/>
      <c r="GQE25" s="52"/>
      <c r="GQF25" s="52"/>
      <c r="GQG25" s="52"/>
      <c r="GQH25" s="52"/>
      <c r="GQI25" s="52"/>
      <c r="GQJ25" s="52"/>
      <c r="GQK25" s="52"/>
      <c r="GQL25" s="52"/>
      <c r="GQM25" s="52"/>
      <c r="GQN25" s="52"/>
      <c r="GQO25" s="52"/>
      <c r="GQP25" s="52"/>
      <c r="GQQ25" s="52"/>
      <c r="GQR25" s="52"/>
      <c r="GQS25" s="52"/>
      <c r="GQT25" s="52"/>
      <c r="GQU25" s="52"/>
      <c r="GQV25" s="52"/>
      <c r="GQW25" s="52"/>
      <c r="GQX25" s="52"/>
      <c r="GQY25" s="52"/>
      <c r="GQZ25" s="52"/>
      <c r="GRA25" s="52"/>
      <c r="GRB25" s="52"/>
      <c r="GRC25" s="52"/>
      <c r="GRD25" s="52"/>
      <c r="GRE25" s="52"/>
      <c r="GRF25" s="52"/>
      <c r="GRG25" s="52"/>
      <c r="GRH25" s="52"/>
      <c r="GRI25" s="52"/>
      <c r="GRJ25" s="52"/>
      <c r="GRK25" s="52"/>
      <c r="GRL25" s="52"/>
      <c r="GRM25" s="52"/>
      <c r="GRN25" s="52"/>
      <c r="GRO25" s="52"/>
      <c r="GRP25" s="52"/>
      <c r="GRQ25" s="52"/>
      <c r="GRR25" s="52"/>
      <c r="GRS25" s="52"/>
      <c r="GRT25" s="52"/>
      <c r="GRU25" s="52"/>
      <c r="GRV25" s="52"/>
      <c r="GRW25" s="52"/>
      <c r="GRX25" s="52"/>
      <c r="GRY25" s="52"/>
      <c r="GRZ25" s="52"/>
      <c r="GSA25" s="52"/>
      <c r="GSB25" s="52"/>
      <c r="GSC25" s="52"/>
      <c r="GSD25" s="52"/>
      <c r="GSE25" s="52"/>
      <c r="GSF25" s="52"/>
      <c r="GSG25" s="52"/>
      <c r="GSH25" s="52"/>
      <c r="GSI25" s="52"/>
      <c r="GSJ25" s="52"/>
      <c r="GSK25" s="52"/>
      <c r="GSL25" s="52"/>
      <c r="GSM25" s="52"/>
      <c r="GSN25" s="52"/>
      <c r="GSO25" s="52"/>
      <c r="GSP25" s="52"/>
      <c r="GSQ25" s="52"/>
      <c r="GSR25" s="52"/>
      <c r="GSS25" s="52"/>
      <c r="GST25" s="52"/>
      <c r="GSU25" s="52"/>
      <c r="GSV25" s="52"/>
      <c r="GSW25" s="52"/>
      <c r="GSX25" s="52"/>
      <c r="GSY25" s="52"/>
      <c r="GSZ25" s="52"/>
      <c r="GTA25" s="52"/>
      <c r="GTB25" s="52"/>
      <c r="GTC25" s="52"/>
      <c r="GTD25" s="52"/>
      <c r="GTE25" s="52"/>
      <c r="GTF25" s="52"/>
      <c r="GTG25" s="52"/>
      <c r="GTH25" s="52"/>
      <c r="GTI25" s="52"/>
      <c r="GTJ25" s="52"/>
      <c r="GTK25" s="52"/>
      <c r="GTL25" s="52"/>
      <c r="GTM25" s="52"/>
      <c r="GTN25" s="52"/>
      <c r="GTO25" s="52"/>
      <c r="GTP25" s="52"/>
      <c r="GTQ25" s="52"/>
      <c r="GTR25" s="52"/>
      <c r="GTS25" s="52"/>
      <c r="GTT25" s="52"/>
      <c r="GTU25" s="52"/>
      <c r="GTV25" s="52"/>
      <c r="GTW25" s="52"/>
      <c r="GTX25" s="52"/>
      <c r="GTY25" s="52"/>
      <c r="GTZ25" s="52"/>
      <c r="GUA25" s="52"/>
      <c r="GUB25" s="52"/>
      <c r="GUC25" s="52"/>
      <c r="GUD25" s="52"/>
      <c r="GUE25" s="52"/>
      <c r="GUF25" s="52"/>
      <c r="GUG25" s="52"/>
      <c r="GUH25" s="52"/>
      <c r="GUI25" s="52"/>
      <c r="GUJ25" s="52"/>
      <c r="GUK25" s="52"/>
      <c r="GUL25" s="52"/>
      <c r="GUM25" s="52"/>
      <c r="GUN25" s="52"/>
      <c r="GUO25" s="52"/>
      <c r="GUP25" s="52"/>
      <c r="GUQ25" s="52"/>
      <c r="GUR25" s="52"/>
      <c r="GUS25" s="52"/>
      <c r="GUT25" s="52"/>
      <c r="GUU25" s="52"/>
      <c r="GUV25" s="52"/>
      <c r="GUW25" s="52"/>
      <c r="GUX25" s="52"/>
      <c r="GUY25" s="52"/>
      <c r="GUZ25" s="52"/>
      <c r="GVA25" s="52"/>
      <c r="GVB25" s="52"/>
      <c r="GVC25" s="52"/>
      <c r="GVD25" s="52"/>
      <c r="GVE25" s="52"/>
      <c r="GVF25" s="52"/>
      <c r="GVG25" s="52"/>
      <c r="GVH25" s="52"/>
      <c r="GVI25" s="52"/>
      <c r="GVJ25" s="52"/>
      <c r="GVK25" s="52"/>
      <c r="GVL25" s="52"/>
      <c r="GVM25" s="52"/>
      <c r="GVN25" s="52"/>
      <c r="GVO25" s="52"/>
      <c r="GVP25" s="52"/>
      <c r="GVQ25" s="52"/>
      <c r="GVR25" s="52"/>
      <c r="GVS25" s="52"/>
      <c r="GVT25" s="52"/>
      <c r="GVU25" s="52"/>
      <c r="GVV25" s="52"/>
      <c r="GVW25" s="52"/>
      <c r="GVX25" s="52"/>
      <c r="GVY25" s="52"/>
      <c r="GVZ25" s="52"/>
      <c r="GWA25" s="52"/>
      <c r="GWB25" s="52"/>
      <c r="GWC25" s="52"/>
      <c r="GWD25" s="52"/>
      <c r="GWE25" s="52"/>
      <c r="GWF25" s="52"/>
      <c r="GWG25" s="52"/>
      <c r="GWH25" s="52"/>
      <c r="GWI25" s="52"/>
      <c r="GWJ25" s="52"/>
      <c r="GWK25" s="52"/>
      <c r="GWL25" s="52"/>
      <c r="GWM25" s="52"/>
      <c r="GWN25" s="52"/>
      <c r="GWO25" s="52"/>
      <c r="GWP25" s="52"/>
      <c r="GWQ25" s="52"/>
      <c r="GWR25" s="52"/>
      <c r="GWS25" s="52"/>
      <c r="GWT25" s="52"/>
      <c r="GWU25" s="52"/>
      <c r="GWV25" s="52"/>
      <c r="GWW25" s="52"/>
      <c r="GWX25" s="52"/>
      <c r="GWY25" s="52"/>
      <c r="GWZ25" s="52"/>
      <c r="GXA25" s="52"/>
      <c r="GXB25" s="52"/>
      <c r="GXC25" s="52"/>
      <c r="GXD25" s="52"/>
      <c r="GXE25" s="52"/>
      <c r="GXF25" s="52"/>
      <c r="GXG25" s="52"/>
      <c r="GXH25" s="52"/>
      <c r="GXI25" s="52"/>
      <c r="GXJ25" s="52"/>
      <c r="GXK25" s="52"/>
      <c r="GXL25" s="52"/>
      <c r="GXM25" s="52"/>
      <c r="GXN25" s="52"/>
      <c r="GXO25" s="52"/>
      <c r="GXP25" s="52"/>
      <c r="GXQ25" s="52"/>
      <c r="GXR25" s="52"/>
      <c r="GXS25" s="52"/>
      <c r="GXT25" s="52"/>
      <c r="GXU25" s="52"/>
      <c r="GXV25" s="52"/>
      <c r="GXW25" s="52"/>
      <c r="GXX25" s="52"/>
      <c r="GXY25" s="52"/>
      <c r="GXZ25" s="52"/>
      <c r="GYA25" s="52"/>
      <c r="GYB25" s="52"/>
      <c r="GYC25" s="52"/>
      <c r="GYD25" s="52"/>
      <c r="GYE25" s="52"/>
      <c r="GYF25" s="52"/>
      <c r="GYG25" s="52"/>
      <c r="GYH25" s="52"/>
      <c r="GYI25" s="52"/>
      <c r="GYJ25" s="52"/>
      <c r="GYK25" s="52"/>
      <c r="GYL25" s="52"/>
      <c r="GYM25" s="52"/>
      <c r="GYN25" s="52"/>
      <c r="GYO25" s="52"/>
      <c r="GYP25" s="52"/>
      <c r="GYQ25" s="52"/>
      <c r="GYR25" s="52"/>
      <c r="GYS25" s="52"/>
      <c r="GYT25" s="52"/>
      <c r="GYU25" s="52"/>
      <c r="GYV25" s="52"/>
      <c r="GYW25" s="52"/>
      <c r="GYX25" s="52"/>
      <c r="GYY25" s="52"/>
      <c r="GYZ25" s="52"/>
      <c r="GZA25" s="52"/>
      <c r="GZB25" s="52"/>
      <c r="GZC25" s="52"/>
      <c r="GZD25" s="52"/>
      <c r="GZE25" s="52"/>
      <c r="GZF25" s="52"/>
      <c r="GZG25" s="52"/>
      <c r="GZH25" s="52"/>
      <c r="GZI25" s="52"/>
      <c r="GZJ25" s="52"/>
      <c r="GZK25" s="52"/>
      <c r="GZL25" s="52"/>
      <c r="GZM25" s="52"/>
      <c r="GZN25" s="52"/>
      <c r="GZO25" s="52"/>
      <c r="GZP25" s="52"/>
      <c r="GZQ25" s="52"/>
      <c r="GZR25" s="52"/>
      <c r="GZS25" s="52"/>
      <c r="GZT25" s="52"/>
      <c r="GZU25" s="52"/>
      <c r="GZV25" s="52"/>
      <c r="GZW25" s="52"/>
      <c r="GZX25" s="52"/>
      <c r="GZY25" s="52"/>
      <c r="GZZ25" s="52"/>
      <c r="HAA25" s="52"/>
      <c r="HAB25" s="52"/>
      <c r="HAC25" s="52"/>
      <c r="HAD25" s="52"/>
      <c r="HAE25" s="52"/>
      <c r="HAF25" s="52"/>
      <c r="HAG25" s="52"/>
      <c r="HAH25" s="52"/>
      <c r="HAI25" s="52"/>
      <c r="HAJ25" s="52"/>
      <c r="HAK25" s="52"/>
      <c r="HAL25" s="52"/>
      <c r="HAM25" s="52"/>
      <c r="HAN25" s="52"/>
      <c r="HAO25" s="52"/>
      <c r="HAP25" s="52"/>
      <c r="HAQ25" s="52"/>
      <c r="HAR25" s="52"/>
      <c r="HAS25" s="52"/>
      <c r="HAT25" s="52"/>
      <c r="HAU25" s="52"/>
      <c r="HAV25" s="52"/>
      <c r="HAW25" s="52"/>
      <c r="HAX25" s="52"/>
      <c r="HAY25" s="52"/>
      <c r="HAZ25" s="52"/>
      <c r="HBA25" s="52"/>
      <c r="HBB25" s="52"/>
      <c r="HBC25" s="52"/>
      <c r="HBD25" s="52"/>
      <c r="HBE25" s="52"/>
      <c r="HBF25" s="52"/>
      <c r="HBG25" s="52"/>
      <c r="HBH25" s="52"/>
      <c r="HBI25" s="52"/>
      <c r="HBJ25" s="52"/>
      <c r="HBK25" s="52"/>
      <c r="HBL25" s="52"/>
      <c r="HBM25" s="52"/>
      <c r="HBN25" s="52"/>
      <c r="HBO25" s="52"/>
      <c r="HBP25" s="52"/>
      <c r="HBQ25" s="52"/>
      <c r="HBR25" s="52"/>
      <c r="HBS25" s="52"/>
      <c r="HBT25" s="52"/>
      <c r="HBU25" s="52"/>
      <c r="HBV25" s="52"/>
      <c r="HBW25" s="52"/>
      <c r="HBX25" s="52"/>
      <c r="HBY25" s="52"/>
      <c r="HBZ25" s="52"/>
      <c r="HCA25" s="52"/>
      <c r="HCB25" s="52"/>
      <c r="HCC25" s="52"/>
      <c r="HCD25" s="52"/>
      <c r="HCE25" s="52"/>
      <c r="HCF25" s="52"/>
      <c r="HCG25" s="52"/>
      <c r="HCH25" s="52"/>
      <c r="HCI25" s="52"/>
      <c r="HCJ25" s="52"/>
      <c r="HCK25" s="52"/>
      <c r="HCL25" s="52"/>
      <c r="HCM25" s="52"/>
      <c r="HCN25" s="52"/>
      <c r="HCO25" s="52"/>
      <c r="HCP25" s="52"/>
      <c r="HCQ25" s="52"/>
      <c r="HCR25" s="52"/>
      <c r="HCS25" s="52"/>
      <c r="HCT25" s="52"/>
      <c r="HCU25" s="52"/>
      <c r="HCV25" s="52"/>
      <c r="HCW25" s="52"/>
      <c r="HCX25" s="52"/>
      <c r="HCY25" s="52"/>
      <c r="HCZ25" s="52"/>
      <c r="HDA25" s="52"/>
      <c r="HDB25" s="52"/>
      <c r="HDC25" s="52"/>
      <c r="HDD25" s="52"/>
      <c r="HDE25" s="52"/>
      <c r="HDF25" s="52"/>
      <c r="HDG25" s="52"/>
      <c r="HDH25" s="52"/>
      <c r="HDI25" s="52"/>
      <c r="HDJ25" s="52"/>
      <c r="HDK25" s="52"/>
      <c r="HDL25" s="52"/>
      <c r="HDM25" s="52"/>
      <c r="HDN25" s="52"/>
      <c r="HDO25" s="52"/>
      <c r="HDP25" s="52"/>
      <c r="HDQ25" s="52"/>
      <c r="HDR25" s="52"/>
      <c r="HDS25" s="52"/>
      <c r="HDT25" s="52"/>
      <c r="HDU25" s="52"/>
      <c r="HDV25" s="52"/>
      <c r="HDW25" s="52"/>
      <c r="HDX25" s="52"/>
      <c r="HDY25" s="52"/>
      <c r="HDZ25" s="52"/>
      <c r="HEA25" s="52"/>
      <c r="HEB25" s="52"/>
      <c r="HEC25" s="52"/>
      <c r="HED25" s="52"/>
      <c r="HEE25" s="52"/>
      <c r="HEF25" s="52"/>
      <c r="HEG25" s="52"/>
      <c r="HEH25" s="52"/>
      <c r="HEI25" s="52"/>
      <c r="HEJ25" s="52"/>
      <c r="HEK25" s="52"/>
      <c r="HEL25" s="52"/>
      <c r="HEM25" s="52"/>
      <c r="HEN25" s="52"/>
      <c r="HEO25" s="52"/>
      <c r="HEP25" s="52"/>
      <c r="HEQ25" s="52"/>
      <c r="HER25" s="52"/>
      <c r="HES25" s="52"/>
      <c r="HET25" s="52"/>
      <c r="HEU25" s="52"/>
      <c r="HEV25" s="52"/>
      <c r="HEW25" s="52"/>
      <c r="HEX25" s="52"/>
      <c r="HEY25" s="52"/>
      <c r="HEZ25" s="52"/>
      <c r="HFA25" s="52"/>
      <c r="HFB25" s="52"/>
      <c r="HFC25" s="52"/>
      <c r="HFD25" s="52"/>
      <c r="HFE25" s="52"/>
      <c r="HFF25" s="52"/>
      <c r="HFG25" s="52"/>
      <c r="HFH25" s="52"/>
      <c r="HFI25" s="52"/>
      <c r="HFJ25" s="52"/>
      <c r="HFK25" s="52"/>
      <c r="HFL25" s="52"/>
      <c r="HFM25" s="52"/>
      <c r="HFN25" s="52"/>
      <c r="HFO25" s="52"/>
      <c r="HFP25" s="52"/>
      <c r="HFQ25" s="52"/>
      <c r="HFR25" s="52"/>
      <c r="HFS25" s="52"/>
      <c r="HFT25" s="52"/>
      <c r="HFU25" s="52"/>
      <c r="HFV25" s="52"/>
      <c r="HFW25" s="52"/>
      <c r="HFX25" s="52"/>
      <c r="HFY25" s="52"/>
      <c r="HFZ25" s="52"/>
      <c r="HGA25" s="52"/>
      <c r="HGB25" s="52"/>
      <c r="HGC25" s="52"/>
      <c r="HGD25" s="52"/>
      <c r="HGE25" s="52"/>
      <c r="HGF25" s="52"/>
      <c r="HGG25" s="52"/>
      <c r="HGH25" s="52"/>
      <c r="HGI25" s="52"/>
      <c r="HGJ25" s="52"/>
      <c r="HGK25" s="52"/>
      <c r="HGL25" s="52"/>
      <c r="HGM25" s="52"/>
      <c r="HGN25" s="52"/>
      <c r="HGO25" s="52"/>
      <c r="HGP25" s="52"/>
      <c r="HGQ25" s="52"/>
      <c r="HGR25" s="52"/>
      <c r="HGS25" s="52"/>
      <c r="HGT25" s="52"/>
      <c r="HGU25" s="52"/>
      <c r="HGV25" s="52"/>
      <c r="HGW25" s="52"/>
      <c r="HGX25" s="52"/>
      <c r="HGY25" s="52"/>
      <c r="HGZ25" s="52"/>
      <c r="HHA25" s="52"/>
      <c r="HHB25" s="52"/>
      <c r="HHC25" s="52"/>
      <c r="HHD25" s="52"/>
      <c r="HHE25" s="52"/>
      <c r="HHF25" s="52"/>
      <c r="HHG25" s="52"/>
      <c r="HHH25" s="52"/>
      <c r="HHI25" s="52"/>
      <c r="HHJ25" s="52"/>
      <c r="HHK25" s="52"/>
      <c r="HHL25" s="52"/>
      <c r="HHM25" s="52"/>
      <c r="HHN25" s="52"/>
      <c r="HHO25" s="52"/>
      <c r="HHP25" s="52"/>
      <c r="HHQ25" s="52"/>
      <c r="HHR25" s="52"/>
      <c r="HHS25" s="52"/>
      <c r="HHT25" s="52"/>
      <c r="HHU25" s="52"/>
      <c r="HHV25" s="52"/>
      <c r="HHW25" s="52"/>
      <c r="HHX25" s="52"/>
      <c r="HHY25" s="52"/>
      <c r="HHZ25" s="52"/>
      <c r="HIA25" s="52"/>
      <c r="HIB25" s="52"/>
      <c r="HIC25" s="52"/>
      <c r="HID25" s="52"/>
      <c r="HIE25" s="52"/>
      <c r="HIF25" s="52"/>
      <c r="HIG25" s="52"/>
      <c r="HIH25" s="52"/>
      <c r="HII25" s="52"/>
      <c r="HIJ25" s="52"/>
      <c r="HIK25" s="52"/>
      <c r="HIL25" s="52"/>
      <c r="HIM25" s="52"/>
      <c r="HIN25" s="52"/>
      <c r="HIO25" s="52"/>
      <c r="HIP25" s="52"/>
      <c r="HIQ25" s="52"/>
      <c r="HIR25" s="52"/>
      <c r="HIS25" s="52"/>
      <c r="HIT25" s="52"/>
      <c r="HIU25" s="52"/>
      <c r="HIV25" s="52"/>
      <c r="HIW25" s="52"/>
      <c r="HIX25" s="52"/>
      <c r="HIY25" s="52"/>
      <c r="HIZ25" s="52"/>
      <c r="HJA25" s="52"/>
      <c r="HJB25" s="52"/>
      <c r="HJC25" s="52"/>
      <c r="HJD25" s="52"/>
      <c r="HJE25" s="52"/>
      <c r="HJF25" s="52"/>
      <c r="HJG25" s="52"/>
      <c r="HJH25" s="52"/>
      <c r="HJI25" s="52"/>
      <c r="HJJ25" s="52"/>
      <c r="HJK25" s="52"/>
      <c r="HJL25" s="52"/>
      <c r="HJM25" s="52"/>
      <c r="HJN25" s="52"/>
      <c r="HJO25" s="52"/>
      <c r="HJP25" s="52"/>
      <c r="HJQ25" s="52"/>
      <c r="HJR25" s="52"/>
      <c r="HJS25" s="52"/>
      <c r="HJT25" s="52"/>
      <c r="HJU25" s="52"/>
      <c r="HJV25" s="52"/>
      <c r="HJW25" s="52"/>
      <c r="HJX25" s="52"/>
      <c r="HJY25" s="52"/>
      <c r="HJZ25" s="52"/>
      <c r="HKA25" s="52"/>
      <c r="HKB25" s="52"/>
      <c r="HKC25" s="52"/>
      <c r="HKD25" s="52"/>
      <c r="HKE25" s="52"/>
      <c r="HKF25" s="52"/>
      <c r="HKG25" s="52"/>
      <c r="HKH25" s="52"/>
      <c r="HKI25" s="52"/>
      <c r="HKJ25" s="52"/>
      <c r="HKK25" s="52"/>
      <c r="HKL25" s="52"/>
      <c r="HKM25" s="52"/>
      <c r="HKN25" s="52"/>
      <c r="HKO25" s="52"/>
      <c r="HKP25" s="52"/>
      <c r="HKQ25" s="52"/>
      <c r="HKR25" s="52"/>
      <c r="HKS25" s="52"/>
      <c r="HKT25" s="52"/>
      <c r="HKU25" s="52"/>
      <c r="HKV25" s="52"/>
      <c r="HKW25" s="52"/>
      <c r="HKX25" s="52"/>
      <c r="HKY25" s="52"/>
      <c r="HKZ25" s="52"/>
      <c r="HLA25" s="52"/>
      <c r="HLB25" s="52"/>
      <c r="HLC25" s="52"/>
      <c r="HLD25" s="52"/>
      <c r="HLE25" s="52"/>
      <c r="HLF25" s="52"/>
      <c r="HLG25" s="52"/>
      <c r="HLH25" s="52"/>
      <c r="HLI25" s="52"/>
      <c r="HLJ25" s="52"/>
      <c r="HLK25" s="52"/>
      <c r="HLL25" s="52"/>
      <c r="HLM25" s="52"/>
      <c r="HLN25" s="52"/>
      <c r="HLO25" s="52"/>
      <c r="HLP25" s="52"/>
      <c r="HLQ25" s="52"/>
      <c r="HLR25" s="52"/>
      <c r="HLS25" s="52"/>
      <c r="HLT25" s="52"/>
      <c r="HLU25" s="52"/>
      <c r="HLV25" s="52"/>
      <c r="HLW25" s="52"/>
      <c r="HLX25" s="52"/>
      <c r="HLY25" s="52"/>
      <c r="HLZ25" s="52"/>
      <c r="HMA25" s="52"/>
      <c r="HMB25" s="52"/>
      <c r="HMC25" s="52"/>
      <c r="HMD25" s="52"/>
      <c r="HME25" s="52"/>
      <c r="HMF25" s="52"/>
      <c r="HMG25" s="52"/>
      <c r="HMH25" s="52"/>
      <c r="HMI25" s="52"/>
      <c r="HMJ25" s="52"/>
      <c r="HMK25" s="52"/>
      <c r="HML25" s="52"/>
      <c r="HMM25" s="52"/>
      <c r="HMN25" s="52"/>
      <c r="HMO25" s="52"/>
      <c r="HMP25" s="52"/>
      <c r="HMQ25" s="52"/>
      <c r="HMR25" s="52"/>
      <c r="HMS25" s="52"/>
      <c r="HMT25" s="52"/>
      <c r="HMU25" s="52"/>
      <c r="HMV25" s="52"/>
      <c r="HMW25" s="52"/>
      <c r="HMX25" s="52"/>
      <c r="HMY25" s="52"/>
      <c r="HMZ25" s="52"/>
      <c r="HNA25" s="52"/>
      <c r="HNB25" s="52"/>
      <c r="HNC25" s="52"/>
      <c r="HND25" s="52"/>
      <c r="HNE25" s="52"/>
      <c r="HNF25" s="52"/>
      <c r="HNG25" s="52"/>
      <c r="HNH25" s="52"/>
      <c r="HNI25" s="52"/>
      <c r="HNJ25" s="52"/>
      <c r="HNK25" s="52"/>
      <c r="HNL25" s="52"/>
      <c r="HNM25" s="52"/>
      <c r="HNN25" s="52"/>
      <c r="HNO25" s="52"/>
      <c r="HNP25" s="52"/>
      <c r="HNQ25" s="52"/>
      <c r="HNR25" s="52"/>
      <c r="HNS25" s="52"/>
      <c r="HNT25" s="52"/>
      <c r="HNU25" s="52"/>
      <c r="HNV25" s="52"/>
      <c r="HNW25" s="52"/>
      <c r="HNX25" s="52"/>
      <c r="HNY25" s="52"/>
      <c r="HNZ25" s="52"/>
      <c r="HOA25" s="52"/>
      <c r="HOB25" s="52"/>
      <c r="HOC25" s="52"/>
      <c r="HOD25" s="52"/>
      <c r="HOE25" s="52"/>
      <c r="HOF25" s="52"/>
      <c r="HOG25" s="52"/>
      <c r="HOH25" s="52"/>
      <c r="HOI25" s="52"/>
      <c r="HOJ25" s="52"/>
      <c r="HOK25" s="52"/>
      <c r="HOL25" s="52"/>
      <c r="HOM25" s="52"/>
      <c r="HON25" s="52"/>
      <c r="HOO25" s="52"/>
      <c r="HOP25" s="52"/>
      <c r="HOQ25" s="52"/>
      <c r="HOR25" s="52"/>
      <c r="HOS25" s="52"/>
      <c r="HOT25" s="52"/>
      <c r="HOU25" s="52"/>
      <c r="HOV25" s="52"/>
      <c r="HOW25" s="52"/>
      <c r="HOX25" s="52"/>
      <c r="HOY25" s="52"/>
      <c r="HOZ25" s="52"/>
      <c r="HPA25" s="52"/>
      <c r="HPB25" s="52"/>
      <c r="HPC25" s="52"/>
      <c r="HPD25" s="52"/>
      <c r="HPE25" s="52"/>
      <c r="HPF25" s="52"/>
      <c r="HPG25" s="52"/>
      <c r="HPH25" s="52"/>
      <c r="HPI25" s="52"/>
      <c r="HPJ25" s="52"/>
      <c r="HPK25" s="52"/>
      <c r="HPL25" s="52"/>
      <c r="HPM25" s="52"/>
      <c r="HPN25" s="52"/>
      <c r="HPO25" s="52"/>
      <c r="HPP25" s="52"/>
      <c r="HPQ25" s="52"/>
      <c r="HPR25" s="52"/>
      <c r="HPS25" s="52"/>
      <c r="HPT25" s="52"/>
      <c r="HPU25" s="52"/>
      <c r="HPV25" s="52"/>
      <c r="HPW25" s="52"/>
      <c r="HPX25" s="52"/>
      <c r="HPY25" s="52"/>
      <c r="HPZ25" s="52"/>
      <c r="HQA25" s="52"/>
      <c r="HQB25" s="52"/>
      <c r="HQC25" s="52"/>
      <c r="HQD25" s="52"/>
      <c r="HQE25" s="52"/>
      <c r="HQF25" s="52"/>
      <c r="HQG25" s="52"/>
      <c r="HQH25" s="52"/>
      <c r="HQI25" s="52"/>
      <c r="HQJ25" s="52"/>
      <c r="HQK25" s="52"/>
      <c r="HQL25" s="52"/>
      <c r="HQM25" s="52"/>
      <c r="HQN25" s="52"/>
      <c r="HQO25" s="52"/>
      <c r="HQP25" s="52"/>
      <c r="HQQ25" s="52"/>
      <c r="HQR25" s="52"/>
      <c r="HQS25" s="52"/>
      <c r="HQT25" s="52"/>
      <c r="HQU25" s="52"/>
      <c r="HQV25" s="52"/>
      <c r="HQW25" s="52"/>
      <c r="HQX25" s="52"/>
      <c r="HQY25" s="52"/>
      <c r="HQZ25" s="52"/>
      <c r="HRA25" s="52"/>
      <c r="HRB25" s="52"/>
      <c r="HRC25" s="52"/>
      <c r="HRD25" s="52"/>
      <c r="HRE25" s="52"/>
      <c r="HRF25" s="52"/>
      <c r="HRG25" s="52"/>
      <c r="HRH25" s="52"/>
      <c r="HRI25" s="52"/>
      <c r="HRJ25" s="52"/>
      <c r="HRK25" s="52"/>
      <c r="HRL25" s="52"/>
      <c r="HRM25" s="52"/>
      <c r="HRN25" s="52"/>
      <c r="HRO25" s="52"/>
      <c r="HRP25" s="52"/>
      <c r="HRQ25" s="52"/>
      <c r="HRR25" s="52"/>
      <c r="HRS25" s="52"/>
      <c r="HRT25" s="52"/>
      <c r="HRU25" s="52"/>
      <c r="HRV25" s="52"/>
      <c r="HRW25" s="52"/>
      <c r="HRX25" s="52"/>
      <c r="HRY25" s="52"/>
      <c r="HRZ25" s="52"/>
      <c r="HSA25" s="52"/>
      <c r="HSB25" s="52"/>
      <c r="HSC25" s="52"/>
      <c r="HSD25" s="52"/>
      <c r="HSE25" s="52"/>
      <c r="HSF25" s="52"/>
      <c r="HSG25" s="52"/>
      <c r="HSH25" s="52"/>
      <c r="HSI25" s="52"/>
      <c r="HSJ25" s="52"/>
      <c r="HSK25" s="52"/>
      <c r="HSL25" s="52"/>
      <c r="HSM25" s="52"/>
      <c r="HSN25" s="52"/>
      <c r="HSO25" s="52"/>
      <c r="HSP25" s="52"/>
      <c r="HSQ25" s="52"/>
      <c r="HSR25" s="52"/>
      <c r="HSS25" s="52"/>
      <c r="HST25" s="52"/>
      <c r="HSU25" s="52"/>
      <c r="HSV25" s="52"/>
      <c r="HSW25" s="52"/>
      <c r="HSX25" s="52"/>
      <c r="HSY25" s="52"/>
      <c r="HSZ25" s="52"/>
      <c r="HTA25" s="52"/>
      <c r="HTB25" s="52"/>
      <c r="HTC25" s="52"/>
      <c r="HTD25" s="52"/>
      <c r="HTE25" s="52"/>
      <c r="HTF25" s="52"/>
      <c r="HTG25" s="52"/>
      <c r="HTH25" s="52"/>
      <c r="HTI25" s="52"/>
      <c r="HTJ25" s="52"/>
      <c r="HTK25" s="52"/>
      <c r="HTL25" s="52"/>
      <c r="HTM25" s="52"/>
      <c r="HTN25" s="52"/>
      <c r="HTO25" s="52"/>
      <c r="HTP25" s="52"/>
      <c r="HTQ25" s="52"/>
      <c r="HTR25" s="52"/>
      <c r="HTS25" s="52"/>
      <c r="HTT25" s="52"/>
      <c r="HTU25" s="52"/>
      <c r="HTV25" s="52"/>
      <c r="HTW25" s="52"/>
      <c r="HTX25" s="52"/>
      <c r="HTY25" s="52"/>
      <c r="HTZ25" s="52"/>
      <c r="HUA25" s="52"/>
      <c r="HUB25" s="52"/>
      <c r="HUC25" s="52"/>
      <c r="HUD25" s="52"/>
      <c r="HUE25" s="52"/>
      <c r="HUF25" s="52"/>
      <c r="HUG25" s="52"/>
      <c r="HUH25" s="52"/>
      <c r="HUI25" s="52"/>
      <c r="HUJ25" s="52"/>
      <c r="HUK25" s="52"/>
      <c r="HUL25" s="52"/>
      <c r="HUM25" s="52"/>
      <c r="HUN25" s="52"/>
      <c r="HUO25" s="52"/>
      <c r="HUP25" s="52"/>
      <c r="HUQ25" s="52"/>
      <c r="HUR25" s="52"/>
      <c r="HUS25" s="52"/>
      <c r="HUT25" s="52"/>
      <c r="HUU25" s="52"/>
      <c r="HUV25" s="52"/>
      <c r="HUW25" s="52"/>
      <c r="HUX25" s="52"/>
      <c r="HUY25" s="52"/>
      <c r="HUZ25" s="52"/>
      <c r="HVA25" s="52"/>
      <c r="HVB25" s="52"/>
      <c r="HVC25" s="52"/>
      <c r="HVD25" s="52"/>
      <c r="HVE25" s="52"/>
      <c r="HVF25" s="52"/>
      <c r="HVG25" s="52"/>
      <c r="HVH25" s="52"/>
      <c r="HVI25" s="52"/>
      <c r="HVJ25" s="52"/>
      <c r="HVK25" s="52"/>
      <c r="HVL25" s="52"/>
      <c r="HVM25" s="52"/>
      <c r="HVN25" s="52"/>
      <c r="HVO25" s="52"/>
      <c r="HVP25" s="52"/>
      <c r="HVQ25" s="52"/>
      <c r="HVR25" s="52"/>
      <c r="HVS25" s="52"/>
      <c r="HVT25" s="52"/>
      <c r="HVU25" s="52"/>
      <c r="HVV25" s="52"/>
      <c r="HVW25" s="52"/>
      <c r="HVX25" s="52"/>
      <c r="HVY25" s="52"/>
      <c r="HVZ25" s="52"/>
      <c r="HWA25" s="52"/>
      <c r="HWB25" s="52"/>
      <c r="HWC25" s="52"/>
      <c r="HWD25" s="52"/>
      <c r="HWE25" s="52"/>
      <c r="HWF25" s="52"/>
      <c r="HWG25" s="52"/>
      <c r="HWH25" s="52"/>
      <c r="HWI25" s="52"/>
      <c r="HWJ25" s="52"/>
      <c r="HWK25" s="52"/>
      <c r="HWL25" s="52"/>
      <c r="HWM25" s="52"/>
      <c r="HWN25" s="52"/>
      <c r="HWO25" s="52"/>
      <c r="HWP25" s="52"/>
      <c r="HWQ25" s="52"/>
      <c r="HWR25" s="52"/>
      <c r="HWS25" s="52"/>
      <c r="HWT25" s="52"/>
      <c r="HWU25" s="52"/>
      <c r="HWV25" s="52"/>
      <c r="HWW25" s="52"/>
      <c r="HWX25" s="52"/>
      <c r="HWY25" s="52"/>
      <c r="HWZ25" s="52"/>
      <c r="HXA25" s="52"/>
      <c r="HXB25" s="52"/>
      <c r="HXC25" s="52"/>
      <c r="HXD25" s="52"/>
      <c r="HXE25" s="52"/>
      <c r="HXF25" s="52"/>
      <c r="HXG25" s="52"/>
      <c r="HXH25" s="52"/>
      <c r="HXI25" s="52"/>
      <c r="HXJ25" s="52"/>
      <c r="HXK25" s="52"/>
      <c r="HXL25" s="52"/>
      <c r="HXM25" s="52"/>
      <c r="HXN25" s="52"/>
      <c r="HXO25" s="52"/>
      <c r="HXP25" s="52"/>
      <c r="HXQ25" s="52"/>
      <c r="HXR25" s="52"/>
      <c r="HXS25" s="52"/>
      <c r="HXT25" s="52"/>
      <c r="HXU25" s="52"/>
      <c r="HXV25" s="52"/>
      <c r="HXW25" s="52"/>
      <c r="HXX25" s="52"/>
      <c r="HXY25" s="52"/>
      <c r="HXZ25" s="52"/>
      <c r="HYA25" s="52"/>
      <c r="HYB25" s="52"/>
      <c r="HYC25" s="52"/>
      <c r="HYD25" s="52"/>
      <c r="HYE25" s="52"/>
      <c r="HYF25" s="52"/>
      <c r="HYG25" s="52"/>
      <c r="HYH25" s="52"/>
      <c r="HYI25" s="52"/>
      <c r="HYJ25" s="52"/>
      <c r="HYK25" s="52"/>
      <c r="HYL25" s="52"/>
      <c r="HYM25" s="52"/>
      <c r="HYN25" s="52"/>
      <c r="HYO25" s="52"/>
      <c r="HYP25" s="52"/>
      <c r="HYQ25" s="52"/>
      <c r="HYR25" s="52"/>
      <c r="HYS25" s="52"/>
      <c r="HYT25" s="52"/>
      <c r="HYU25" s="52"/>
      <c r="HYV25" s="52"/>
      <c r="HYW25" s="52"/>
      <c r="HYX25" s="52"/>
      <c r="HYY25" s="52"/>
      <c r="HYZ25" s="52"/>
      <c r="HZA25" s="52"/>
      <c r="HZB25" s="52"/>
      <c r="HZC25" s="52"/>
      <c r="HZD25" s="52"/>
      <c r="HZE25" s="52"/>
      <c r="HZF25" s="52"/>
      <c r="HZG25" s="52"/>
      <c r="HZH25" s="52"/>
      <c r="HZI25" s="52"/>
      <c r="HZJ25" s="52"/>
      <c r="HZK25" s="52"/>
      <c r="HZL25" s="52"/>
      <c r="HZM25" s="52"/>
      <c r="HZN25" s="52"/>
      <c r="HZO25" s="52"/>
      <c r="HZP25" s="52"/>
      <c r="HZQ25" s="52"/>
      <c r="HZR25" s="52"/>
      <c r="HZS25" s="52"/>
      <c r="HZT25" s="52"/>
      <c r="HZU25" s="52"/>
      <c r="HZV25" s="52"/>
      <c r="HZW25" s="52"/>
      <c r="HZX25" s="52"/>
      <c r="HZY25" s="52"/>
      <c r="HZZ25" s="52"/>
      <c r="IAA25" s="52"/>
      <c r="IAB25" s="52"/>
      <c r="IAC25" s="52"/>
      <c r="IAD25" s="52"/>
      <c r="IAE25" s="52"/>
      <c r="IAF25" s="52"/>
      <c r="IAG25" s="52"/>
      <c r="IAH25" s="52"/>
      <c r="IAI25" s="52"/>
      <c r="IAJ25" s="52"/>
      <c r="IAK25" s="52"/>
      <c r="IAL25" s="52"/>
      <c r="IAM25" s="52"/>
      <c r="IAN25" s="52"/>
      <c r="IAO25" s="52"/>
      <c r="IAP25" s="52"/>
      <c r="IAQ25" s="52"/>
      <c r="IAR25" s="52"/>
      <c r="IAS25" s="52"/>
      <c r="IAT25" s="52"/>
      <c r="IAU25" s="52"/>
      <c r="IAV25" s="52"/>
      <c r="IAW25" s="52"/>
      <c r="IAX25" s="52"/>
      <c r="IAY25" s="52"/>
      <c r="IAZ25" s="52"/>
      <c r="IBA25" s="52"/>
      <c r="IBB25" s="52"/>
      <c r="IBC25" s="52"/>
      <c r="IBD25" s="52"/>
      <c r="IBE25" s="52"/>
      <c r="IBF25" s="52"/>
      <c r="IBG25" s="52"/>
      <c r="IBH25" s="52"/>
      <c r="IBI25" s="52"/>
      <c r="IBJ25" s="52"/>
      <c r="IBK25" s="52"/>
      <c r="IBL25" s="52"/>
      <c r="IBM25" s="52"/>
      <c r="IBN25" s="52"/>
      <c r="IBO25" s="52"/>
      <c r="IBP25" s="52"/>
      <c r="IBQ25" s="52"/>
      <c r="IBR25" s="52"/>
      <c r="IBS25" s="52"/>
      <c r="IBT25" s="52"/>
      <c r="IBU25" s="52"/>
      <c r="IBV25" s="52"/>
      <c r="IBW25" s="52"/>
      <c r="IBX25" s="52"/>
      <c r="IBY25" s="52"/>
      <c r="IBZ25" s="52"/>
      <c r="ICA25" s="52"/>
      <c r="ICB25" s="52"/>
      <c r="ICC25" s="52"/>
      <c r="ICD25" s="52"/>
      <c r="ICE25" s="52"/>
      <c r="ICF25" s="52"/>
      <c r="ICG25" s="52"/>
      <c r="ICH25" s="52"/>
      <c r="ICI25" s="52"/>
      <c r="ICJ25" s="52"/>
      <c r="ICK25" s="52"/>
      <c r="ICL25" s="52"/>
      <c r="ICM25" s="52"/>
      <c r="ICN25" s="52"/>
      <c r="ICO25" s="52"/>
      <c r="ICP25" s="52"/>
      <c r="ICQ25" s="52"/>
      <c r="ICR25" s="52"/>
      <c r="ICS25" s="52"/>
      <c r="ICT25" s="52"/>
      <c r="ICU25" s="52"/>
      <c r="ICV25" s="52"/>
      <c r="ICW25" s="52"/>
      <c r="ICX25" s="52"/>
      <c r="ICY25" s="52"/>
      <c r="ICZ25" s="52"/>
      <c r="IDA25" s="52"/>
      <c r="IDB25" s="52"/>
      <c r="IDC25" s="52"/>
      <c r="IDD25" s="52"/>
      <c r="IDE25" s="52"/>
      <c r="IDF25" s="52"/>
      <c r="IDG25" s="52"/>
      <c r="IDH25" s="52"/>
      <c r="IDI25" s="52"/>
      <c r="IDJ25" s="52"/>
      <c r="IDK25" s="52"/>
      <c r="IDL25" s="52"/>
      <c r="IDM25" s="52"/>
      <c r="IDN25" s="52"/>
      <c r="IDO25" s="52"/>
      <c r="IDP25" s="52"/>
      <c r="IDQ25" s="52"/>
      <c r="IDR25" s="52"/>
      <c r="IDS25" s="52"/>
      <c r="IDT25" s="52"/>
      <c r="IDU25" s="52"/>
      <c r="IDV25" s="52"/>
      <c r="IDW25" s="52"/>
      <c r="IDX25" s="52"/>
      <c r="IDY25" s="52"/>
      <c r="IDZ25" s="52"/>
      <c r="IEA25" s="52"/>
      <c r="IEB25" s="52"/>
      <c r="IEC25" s="52"/>
      <c r="IED25" s="52"/>
      <c r="IEE25" s="52"/>
      <c r="IEF25" s="52"/>
      <c r="IEG25" s="52"/>
      <c r="IEH25" s="52"/>
      <c r="IEI25" s="52"/>
      <c r="IEJ25" s="52"/>
      <c r="IEK25" s="52"/>
      <c r="IEL25" s="52"/>
      <c r="IEM25" s="52"/>
      <c r="IEN25" s="52"/>
      <c r="IEO25" s="52"/>
      <c r="IEP25" s="52"/>
      <c r="IEQ25" s="52"/>
      <c r="IER25" s="52"/>
      <c r="IES25" s="52"/>
      <c r="IET25" s="52"/>
      <c r="IEU25" s="52"/>
      <c r="IEV25" s="52"/>
      <c r="IEW25" s="52"/>
      <c r="IEX25" s="52"/>
      <c r="IEY25" s="52"/>
      <c r="IEZ25" s="52"/>
      <c r="IFA25" s="52"/>
      <c r="IFB25" s="52"/>
      <c r="IFC25" s="52"/>
      <c r="IFD25" s="52"/>
      <c r="IFE25" s="52"/>
      <c r="IFF25" s="52"/>
      <c r="IFG25" s="52"/>
      <c r="IFH25" s="52"/>
      <c r="IFI25" s="52"/>
      <c r="IFJ25" s="52"/>
      <c r="IFK25" s="52"/>
      <c r="IFL25" s="52"/>
      <c r="IFM25" s="52"/>
      <c r="IFN25" s="52"/>
      <c r="IFO25" s="52"/>
      <c r="IFP25" s="52"/>
      <c r="IFQ25" s="52"/>
      <c r="IFR25" s="52"/>
      <c r="IFS25" s="52"/>
      <c r="IFT25" s="52"/>
      <c r="IFU25" s="52"/>
      <c r="IFV25" s="52"/>
      <c r="IFW25" s="52"/>
      <c r="IFX25" s="52"/>
      <c r="IFY25" s="52"/>
      <c r="IFZ25" s="52"/>
      <c r="IGA25" s="52"/>
      <c r="IGB25" s="52"/>
      <c r="IGC25" s="52"/>
      <c r="IGD25" s="52"/>
      <c r="IGE25" s="52"/>
      <c r="IGF25" s="52"/>
      <c r="IGG25" s="52"/>
      <c r="IGH25" s="52"/>
      <c r="IGI25" s="52"/>
      <c r="IGJ25" s="52"/>
      <c r="IGK25" s="52"/>
      <c r="IGL25" s="52"/>
      <c r="IGM25" s="52"/>
      <c r="IGN25" s="52"/>
      <c r="IGO25" s="52"/>
      <c r="IGP25" s="52"/>
      <c r="IGQ25" s="52"/>
      <c r="IGR25" s="52"/>
      <c r="IGS25" s="52"/>
      <c r="IGT25" s="52"/>
      <c r="IGU25" s="52"/>
      <c r="IGV25" s="52"/>
      <c r="IGW25" s="52"/>
      <c r="IGX25" s="52"/>
      <c r="IGY25" s="52"/>
      <c r="IGZ25" s="52"/>
      <c r="IHA25" s="52"/>
      <c r="IHB25" s="52"/>
      <c r="IHC25" s="52"/>
      <c r="IHD25" s="52"/>
      <c r="IHE25" s="52"/>
      <c r="IHF25" s="52"/>
      <c r="IHG25" s="52"/>
      <c r="IHH25" s="52"/>
      <c r="IHI25" s="52"/>
      <c r="IHJ25" s="52"/>
      <c r="IHK25" s="52"/>
      <c r="IHL25" s="52"/>
      <c r="IHM25" s="52"/>
      <c r="IHN25" s="52"/>
      <c r="IHO25" s="52"/>
      <c r="IHP25" s="52"/>
      <c r="IHQ25" s="52"/>
      <c r="IHR25" s="52"/>
      <c r="IHS25" s="52"/>
      <c r="IHT25" s="52"/>
      <c r="IHU25" s="52"/>
      <c r="IHV25" s="52"/>
      <c r="IHW25" s="52"/>
      <c r="IHX25" s="52"/>
      <c r="IHY25" s="52"/>
      <c r="IHZ25" s="52"/>
      <c r="IIA25" s="52"/>
      <c r="IIB25" s="52"/>
      <c r="IIC25" s="52"/>
      <c r="IID25" s="52"/>
      <c r="IIE25" s="52"/>
      <c r="IIF25" s="52"/>
      <c r="IIG25" s="52"/>
      <c r="IIH25" s="52"/>
      <c r="III25" s="52"/>
      <c r="IIJ25" s="52"/>
      <c r="IIK25" s="52"/>
      <c r="IIL25" s="52"/>
      <c r="IIM25" s="52"/>
      <c r="IIN25" s="52"/>
      <c r="IIO25" s="52"/>
      <c r="IIP25" s="52"/>
      <c r="IIQ25" s="52"/>
      <c r="IIR25" s="52"/>
      <c r="IIS25" s="52"/>
      <c r="IIT25" s="52"/>
      <c r="IIU25" s="52"/>
      <c r="IIV25" s="52"/>
      <c r="IIW25" s="52"/>
      <c r="IIX25" s="52"/>
      <c r="IIY25" s="52"/>
      <c r="IIZ25" s="52"/>
      <c r="IJA25" s="52"/>
      <c r="IJB25" s="52"/>
      <c r="IJC25" s="52"/>
      <c r="IJD25" s="52"/>
      <c r="IJE25" s="52"/>
      <c r="IJF25" s="52"/>
      <c r="IJG25" s="52"/>
      <c r="IJH25" s="52"/>
      <c r="IJI25" s="52"/>
      <c r="IJJ25" s="52"/>
      <c r="IJK25" s="52"/>
      <c r="IJL25" s="52"/>
      <c r="IJM25" s="52"/>
      <c r="IJN25" s="52"/>
      <c r="IJO25" s="52"/>
      <c r="IJP25" s="52"/>
      <c r="IJQ25" s="52"/>
      <c r="IJR25" s="52"/>
      <c r="IJS25" s="52"/>
      <c r="IJT25" s="52"/>
      <c r="IJU25" s="52"/>
      <c r="IJV25" s="52"/>
      <c r="IJW25" s="52"/>
      <c r="IJX25" s="52"/>
      <c r="IJY25" s="52"/>
      <c r="IJZ25" s="52"/>
      <c r="IKA25" s="52"/>
      <c r="IKB25" s="52"/>
      <c r="IKC25" s="52"/>
      <c r="IKD25" s="52"/>
      <c r="IKE25" s="52"/>
      <c r="IKF25" s="52"/>
      <c r="IKG25" s="52"/>
      <c r="IKH25" s="52"/>
      <c r="IKI25" s="52"/>
      <c r="IKJ25" s="52"/>
      <c r="IKK25" s="52"/>
      <c r="IKL25" s="52"/>
      <c r="IKM25" s="52"/>
      <c r="IKN25" s="52"/>
      <c r="IKO25" s="52"/>
      <c r="IKP25" s="52"/>
      <c r="IKQ25" s="52"/>
      <c r="IKR25" s="52"/>
      <c r="IKS25" s="52"/>
      <c r="IKT25" s="52"/>
      <c r="IKU25" s="52"/>
      <c r="IKV25" s="52"/>
      <c r="IKW25" s="52"/>
      <c r="IKX25" s="52"/>
      <c r="IKY25" s="52"/>
      <c r="IKZ25" s="52"/>
      <c r="ILA25" s="52"/>
      <c r="ILB25" s="52"/>
      <c r="ILC25" s="52"/>
      <c r="ILD25" s="52"/>
      <c r="ILE25" s="52"/>
      <c r="ILF25" s="52"/>
      <c r="ILG25" s="52"/>
      <c r="ILH25" s="52"/>
      <c r="ILI25" s="52"/>
      <c r="ILJ25" s="52"/>
      <c r="ILK25" s="52"/>
      <c r="ILL25" s="52"/>
      <c r="ILM25" s="52"/>
      <c r="ILN25" s="52"/>
      <c r="ILO25" s="52"/>
      <c r="ILP25" s="52"/>
      <c r="ILQ25" s="52"/>
      <c r="ILR25" s="52"/>
      <c r="ILS25" s="52"/>
      <c r="ILT25" s="52"/>
      <c r="ILU25" s="52"/>
      <c r="ILV25" s="52"/>
      <c r="ILW25" s="52"/>
      <c r="ILX25" s="52"/>
      <c r="ILY25" s="52"/>
      <c r="ILZ25" s="52"/>
      <c r="IMA25" s="52"/>
      <c r="IMB25" s="52"/>
      <c r="IMC25" s="52"/>
      <c r="IMD25" s="52"/>
      <c r="IME25" s="52"/>
      <c r="IMF25" s="52"/>
      <c r="IMG25" s="52"/>
      <c r="IMH25" s="52"/>
      <c r="IMI25" s="52"/>
      <c r="IMJ25" s="52"/>
      <c r="IMK25" s="52"/>
      <c r="IML25" s="52"/>
      <c r="IMM25" s="52"/>
      <c r="IMN25" s="52"/>
      <c r="IMO25" s="52"/>
      <c r="IMP25" s="52"/>
      <c r="IMQ25" s="52"/>
      <c r="IMR25" s="52"/>
      <c r="IMS25" s="52"/>
      <c r="IMT25" s="52"/>
      <c r="IMU25" s="52"/>
      <c r="IMV25" s="52"/>
      <c r="IMW25" s="52"/>
      <c r="IMX25" s="52"/>
      <c r="IMY25" s="52"/>
      <c r="IMZ25" s="52"/>
      <c r="INA25" s="52"/>
      <c r="INB25" s="52"/>
      <c r="INC25" s="52"/>
      <c r="IND25" s="52"/>
      <c r="INE25" s="52"/>
      <c r="INF25" s="52"/>
      <c r="ING25" s="52"/>
      <c r="INH25" s="52"/>
      <c r="INI25" s="52"/>
      <c r="INJ25" s="52"/>
      <c r="INK25" s="52"/>
      <c r="INL25" s="52"/>
      <c r="INM25" s="52"/>
      <c r="INN25" s="52"/>
      <c r="INO25" s="52"/>
      <c r="INP25" s="52"/>
      <c r="INQ25" s="52"/>
      <c r="INR25" s="52"/>
      <c r="INS25" s="52"/>
      <c r="INT25" s="52"/>
      <c r="INU25" s="52"/>
      <c r="INV25" s="52"/>
      <c r="INW25" s="52"/>
      <c r="INX25" s="52"/>
      <c r="INY25" s="52"/>
      <c r="INZ25" s="52"/>
      <c r="IOA25" s="52"/>
      <c r="IOB25" s="52"/>
      <c r="IOC25" s="52"/>
      <c r="IOD25" s="52"/>
      <c r="IOE25" s="52"/>
      <c r="IOF25" s="52"/>
      <c r="IOG25" s="52"/>
      <c r="IOH25" s="52"/>
      <c r="IOI25" s="52"/>
      <c r="IOJ25" s="52"/>
      <c r="IOK25" s="52"/>
      <c r="IOL25" s="52"/>
      <c r="IOM25" s="52"/>
      <c r="ION25" s="52"/>
      <c r="IOO25" s="52"/>
      <c r="IOP25" s="52"/>
      <c r="IOQ25" s="52"/>
      <c r="IOR25" s="52"/>
      <c r="IOS25" s="52"/>
      <c r="IOT25" s="52"/>
      <c r="IOU25" s="52"/>
      <c r="IOV25" s="52"/>
      <c r="IOW25" s="52"/>
      <c r="IOX25" s="52"/>
      <c r="IOY25" s="52"/>
      <c r="IOZ25" s="52"/>
      <c r="IPA25" s="52"/>
      <c r="IPB25" s="52"/>
      <c r="IPC25" s="52"/>
      <c r="IPD25" s="52"/>
      <c r="IPE25" s="52"/>
      <c r="IPF25" s="52"/>
      <c r="IPG25" s="52"/>
      <c r="IPH25" s="52"/>
      <c r="IPI25" s="52"/>
      <c r="IPJ25" s="52"/>
      <c r="IPK25" s="52"/>
      <c r="IPL25" s="52"/>
      <c r="IPM25" s="52"/>
      <c r="IPN25" s="52"/>
      <c r="IPO25" s="52"/>
      <c r="IPP25" s="52"/>
      <c r="IPQ25" s="52"/>
      <c r="IPR25" s="52"/>
      <c r="IPS25" s="52"/>
      <c r="IPT25" s="52"/>
      <c r="IPU25" s="52"/>
      <c r="IPV25" s="52"/>
      <c r="IPW25" s="52"/>
      <c r="IPX25" s="52"/>
      <c r="IPY25" s="52"/>
      <c r="IPZ25" s="52"/>
      <c r="IQA25" s="52"/>
      <c r="IQB25" s="52"/>
      <c r="IQC25" s="52"/>
      <c r="IQD25" s="52"/>
      <c r="IQE25" s="52"/>
      <c r="IQF25" s="52"/>
      <c r="IQG25" s="52"/>
      <c r="IQH25" s="52"/>
      <c r="IQI25" s="52"/>
      <c r="IQJ25" s="52"/>
      <c r="IQK25" s="52"/>
      <c r="IQL25" s="52"/>
      <c r="IQM25" s="52"/>
      <c r="IQN25" s="52"/>
      <c r="IQO25" s="52"/>
      <c r="IQP25" s="52"/>
      <c r="IQQ25" s="52"/>
      <c r="IQR25" s="52"/>
      <c r="IQS25" s="52"/>
      <c r="IQT25" s="52"/>
      <c r="IQU25" s="52"/>
      <c r="IQV25" s="52"/>
      <c r="IQW25" s="52"/>
      <c r="IQX25" s="52"/>
      <c r="IQY25" s="52"/>
      <c r="IQZ25" s="52"/>
      <c r="IRA25" s="52"/>
      <c r="IRB25" s="52"/>
      <c r="IRC25" s="52"/>
      <c r="IRD25" s="52"/>
      <c r="IRE25" s="52"/>
      <c r="IRF25" s="52"/>
      <c r="IRG25" s="52"/>
      <c r="IRH25" s="52"/>
      <c r="IRI25" s="52"/>
      <c r="IRJ25" s="52"/>
      <c r="IRK25" s="52"/>
      <c r="IRL25" s="52"/>
      <c r="IRM25" s="52"/>
      <c r="IRN25" s="52"/>
      <c r="IRO25" s="52"/>
      <c r="IRP25" s="52"/>
      <c r="IRQ25" s="52"/>
      <c r="IRR25" s="52"/>
      <c r="IRS25" s="52"/>
      <c r="IRT25" s="52"/>
      <c r="IRU25" s="52"/>
      <c r="IRV25" s="52"/>
      <c r="IRW25" s="52"/>
      <c r="IRX25" s="52"/>
      <c r="IRY25" s="52"/>
      <c r="IRZ25" s="52"/>
      <c r="ISA25" s="52"/>
      <c r="ISB25" s="52"/>
      <c r="ISC25" s="52"/>
      <c r="ISD25" s="52"/>
      <c r="ISE25" s="52"/>
      <c r="ISF25" s="52"/>
      <c r="ISG25" s="52"/>
      <c r="ISH25" s="52"/>
      <c r="ISI25" s="52"/>
      <c r="ISJ25" s="52"/>
      <c r="ISK25" s="52"/>
      <c r="ISL25" s="52"/>
      <c r="ISM25" s="52"/>
      <c r="ISN25" s="52"/>
      <c r="ISO25" s="52"/>
      <c r="ISP25" s="52"/>
      <c r="ISQ25" s="52"/>
      <c r="ISR25" s="52"/>
      <c r="ISS25" s="52"/>
      <c r="IST25" s="52"/>
      <c r="ISU25" s="52"/>
      <c r="ISV25" s="52"/>
      <c r="ISW25" s="52"/>
      <c r="ISX25" s="52"/>
      <c r="ISY25" s="52"/>
      <c r="ISZ25" s="52"/>
      <c r="ITA25" s="52"/>
      <c r="ITB25" s="52"/>
      <c r="ITC25" s="52"/>
      <c r="ITD25" s="52"/>
      <c r="ITE25" s="52"/>
      <c r="ITF25" s="52"/>
      <c r="ITG25" s="52"/>
      <c r="ITH25" s="52"/>
      <c r="ITI25" s="52"/>
      <c r="ITJ25" s="52"/>
      <c r="ITK25" s="52"/>
      <c r="ITL25" s="52"/>
      <c r="ITM25" s="52"/>
      <c r="ITN25" s="52"/>
      <c r="ITO25" s="52"/>
      <c r="ITP25" s="52"/>
      <c r="ITQ25" s="52"/>
      <c r="ITR25" s="52"/>
      <c r="ITS25" s="52"/>
      <c r="ITT25" s="52"/>
      <c r="ITU25" s="52"/>
      <c r="ITV25" s="52"/>
      <c r="ITW25" s="52"/>
      <c r="ITX25" s="52"/>
      <c r="ITY25" s="52"/>
      <c r="ITZ25" s="52"/>
      <c r="IUA25" s="52"/>
      <c r="IUB25" s="52"/>
      <c r="IUC25" s="52"/>
      <c r="IUD25" s="52"/>
      <c r="IUE25" s="52"/>
      <c r="IUF25" s="52"/>
      <c r="IUG25" s="52"/>
      <c r="IUH25" s="52"/>
      <c r="IUI25" s="52"/>
      <c r="IUJ25" s="52"/>
      <c r="IUK25" s="52"/>
      <c r="IUL25" s="52"/>
      <c r="IUM25" s="52"/>
      <c r="IUN25" s="52"/>
      <c r="IUO25" s="52"/>
      <c r="IUP25" s="52"/>
      <c r="IUQ25" s="52"/>
      <c r="IUR25" s="52"/>
      <c r="IUS25" s="52"/>
      <c r="IUT25" s="52"/>
      <c r="IUU25" s="52"/>
      <c r="IUV25" s="52"/>
      <c r="IUW25" s="52"/>
      <c r="IUX25" s="52"/>
      <c r="IUY25" s="52"/>
      <c r="IUZ25" s="52"/>
      <c r="IVA25" s="52"/>
      <c r="IVB25" s="52"/>
      <c r="IVC25" s="52"/>
      <c r="IVD25" s="52"/>
      <c r="IVE25" s="52"/>
      <c r="IVF25" s="52"/>
      <c r="IVG25" s="52"/>
      <c r="IVH25" s="52"/>
      <c r="IVI25" s="52"/>
      <c r="IVJ25" s="52"/>
      <c r="IVK25" s="52"/>
      <c r="IVL25" s="52"/>
      <c r="IVM25" s="52"/>
      <c r="IVN25" s="52"/>
      <c r="IVO25" s="52"/>
      <c r="IVP25" s="52"/>
      <c r="IVQ25" s="52"/>
      <c r="IVR25" s="52"/>
      <c r="IVS25" s="52"/>
      <c r="IVT25" s="52"/>
      <c r="IVU25" s="52"/>
      <c r="IVV25" s="52"/>
      <c r="IVW25" s="52"/>
      <c r="IVX25" s="52"/>
      <c r="IVY25" s="52"/>
      <c r="IVZ25" s="52"/>
      <c r="IWA25" s="52"/>
      <c r="IWB25" s="52"/>
      <c r="IWC25" s="52"/>
      <c r="IWD25" s="52"/>
      <c r="IWE25" s="52"/>
      <c r="IWF25" s="52"/>
      <c r="IWG25" s="52"/>
      <c r="IWH25" s="52"/>
      <c r="IWI25" s="52"/>
      <c r="IWJ25" s="52"/>
      <c r="IWK25" s="52"/>
      <c r="IWL25" s="52"/>
      <c r="IWM25" s="52"/>
      <c r="IWN25" s="52"/>
      <c r="IWO25" s="52"/>
      <c r="IWP25" s="52"/>
      <c r="IWQ25" s="52"/>
      <c r="IWR25" s="52"/>
      <c r="IWS25" s="52"/>
      <c r="IWT25" s="52"/>
      <c r="IWU25" s="52"/>
      <c r="IWV25" s="52"/>
      <c r="IWW25" s="52"/>
      <c r="IWX25" s="52"/>
      <c r="IWY25" s="52"/>
      <c r="IWZ25" s="52"/>
      <c r="IXA25" s="52"/>
      <c r="IXB25" s="52"/>
      <c r="IXC25" s="52"/>
      <c r="IXD25" s="52"/>
      <c r="IXE25" s="52"/>
      <c r="IXF25" s="52"/>
      <c r="IXG25" s="52"/>
      <c r="IXH25" s="52"/>
      <c r="IXI25" s="52"/>
      <c r="IXJ25" s="52"/>
      <c r="IXK25" s="52"/>
      <c r="IXL25" s="52"/>
      <c r="IXM25" s="52"/>
      <c r="IXN25" s="52"/>
      <c r="IXO25" s="52"/>
      <c r="IXP25" s="52"/>
      <c r="IXQ25" s="52"/>
      <c r="IXR25" s="52"/>
      <c r="IXS25" s="52"/>
      <c r="IXT25" s="52"/>
      <c r="IXU25" s="52"/>
      <c r="IXV25" s="52"/>
      <c r="IXW25" s="52"/>
      <c r="IXX25" s="52"/>
      <c r="IXY25" s="52"/>
      <c r="IXZ25" s="52"/>
      <c r="IYA25" s="52"/>
      <c r="IYB25" s="52"/>
      <c r="IYC25" s="52"/>
      <c r="IYD25" s="52"/>
      <c r="IYE25" s="52"/>
      <c r="IYF25" s="52"/>
      <c r="IYG25" s="52"/>
      <c r="IYH25" s="52"/>
      <c r="IYI25" s="52"/>
      <c r="IYJ25" s="52"/>
      <c r="IYK25" s="52"/>
      <c r="IYL25" s="52"/>
      <c r="IYM25" s="52"/>
      <c r="IYN25" s="52"/>
      <c r="IYO25" s="52"/>
      <c r="IYP25" s="52"/>
      <c r="IYQ25" s="52"/>
      <c r="IYR25" s="52"/>
      <c r="IYS25" s="52"/>
      <c r="IYT25" s="52"/>
      <c r="IYU25" s="52"/>
      <c r="IYV25" s="52"/>
      <c r="IYW25" s="52"/>
      <c r="IYX25" s="52"/>
      <c r="IYY25" s="52"/>
      <c r="IYZ25" s="52"/>
      <c r="IZA25" s="52"/>
      <c r="IZB25" s="52"/>
      <c r="IZC25" s="52"/>
      <c r="IZD25" s="52"/>
      <c r="IZE25" s="52"/>
      <c r="IZF25" s="52"/>
      <c r="IZG25" s="52"/>
      <c r="IZH25" s="52"/>
      <c r="IZI25" s="52"/>
      <c r="IZJ25" s="52"/>
      <c r="IZK25" s="52"/>
      <c r="IZL25" s="52"/>
      <c r="IZM25" s="52"/>
      <c r="IZN25" s="52"/>
      <c r="IZO25" s="52"/>
      <c r="IZP25" s="52"/>
      <c r="IZQ25" s="52"/>
      <c r="IZR25" s="52"/>
      <c r="IZS25" s="52"/>
      <c r="IZT25" s="52"/>
      <c r="IZU25" s="52"/>
      <c r="IZV25" s="52"/>
      <c r="IZW25" s="52"/>
      <c r="IZX25" s="52"/>
      <c r="IZY25" s="52"/>
      <c r="IZZ25" s="52"/>
      <c r="JAA25" s="52"/>
      <c r="JAB25" s="52"/>
      <c r="JAC25" s="52"/>
      <c r="JAD25" s="52"/>
      <c r="JAE25" s="52"/>
      <c r="JAF25" s="52"/>
      <c r="JAG25" s="52"/>
      <c r="JAH25" s="52"/>
      <c r="JAI25" s="52"/>
      <c r="JAJ25" s="52"/>
      <c r="JAK25" s="52"/>
      <c r="JAL25" s="52"/>
      <c r="JAM25" s="52"/>
      <c r="JAN25" s="52"/>
      <c r="JAO25" s="52"/>
      <c r="JAP25" s="52"/>
      <c r="JAQ25" s="52"/>
      <c r="JAR25" s="52"/>
      <c r="JAS25" s="52"/>
      <c r="JAT25" s="52"/>
      <c r="JAU25" s="52"/>
      <c r="JAV25" s="52"/>
      <c r="JAW25" s="52"/>
      <c r="JAX25" s="52"/>
      <c r="JAY25" s="52"/>
      <c r="JAZ25" s="52"/>
      <c r="JBA25" s="52"/>
      <c r="JBB25" s="52"/>
      <c r="JBC25" s="52"/>
      <c r="JBD25" s="52"/>
      <c r="JBE25" s="52"/>
      <c r="JBF25" s="52"/>
      <c r="JBG25" s="52"/>
      <c r="JBH25" s="52"/>
      <c r="JBI25" s="52"/>
      <c r="JBJ25" s="52"/>
      <c r="JBK25" s="52"/>
      <c r="JBL25" s="52"/>
      <c r="JBM25" s="52"/>
      <c r="JBN25" s="52"/>
      <c r="JBO25" s="52"/>
      <c r="JBP25" s="52"/>
      <c r="JBQ25" s="52"/>
      <c r="JBR25" s="52"/>
      <c r="JBS25" s="52"/>
      <c r="JBT25" s="52"/>
      <c r="JBU25" s="52"/>
      <c r="JBV25" s="52"/>
      <c r="JBW25" s="52"/>
      <c r="JBX25" s="52"/>
      <c r="JBY25" s="52"/>
      <c r="JBZ25" s="52"/>
      <c r="JCA25" s="52"/>
      <c r="JCB25" s="52"/>
      <c r="JCC25" s="52"/>
      <c r="JCD25" s="52"/>
      <c r="JCE25" s="52"/>
      <c r="JCF25" s="52"/>
      <c r="JCG25" s="52"/>
      <c r="JCH25" s="52"/>
      <c r="JCI25" s="52"/>
      <c r="JCJ25" s="52"/>
      <c r="JCK25" s="52"/>
      <c r="JCL25" s="52"/>
      <c r="JCM25" s="52"/>
      <c r="JCN25" s="52"/>
      <c r="JCO25" s="52"/>
      <c r="JCP25" s="52"/>
      <c r="JCQ25" s="52"/>
      <c r="JCR25" s="52"/>
      <c r="JCS25" s="52"/>
      <c r="JCT25" s="52"/>
      <c r="JCU25" s="52"/>
      <c r="JCV25" s="52"/>
      <c r="JCW25" s="52"/>
      <c r="JCX25" s="52"/>
      <c r="JCY25" s="52"/>
      <c r="JCZ25" s="52"/>
      <c r="JDA25" s="52"/>
      <c r="JDB25" s="52"/>
      <c r="JDC25" s="52"/>
      <c r="JDD25" s="52"/>
      <c r="JDE25" s="52"/>
      <c r="JDF25" s="52"/>
      <c r="JDG25" s="52"/>
      <c r="JDH25" s="52"/>
      <c r="JDI25" s="52"/>
      <c r="JDJ25" s="52"/>
      <c r="JDK25" s="52"/>
      <c r="JDL25" s="52"/>
      <c r="JDM25" s="52"/>
      <c r="JDN25" s="52"/>
      <c r="JDO25" s="52"/>
      <c r="JDP25" s="52"/>
      <c r="JDQ25" s="52"/>
      <c r="JDR25" s="52"/>
      <c r="JDS25" s="52"/>
      <c r="JDT25" s="52"/>
      <c r="JDU25" s="52"/>
      <c r="JDV25" s="52"/>
      <c r="JDW25" s="52"/>
      <c r="JDX25" s="52"/>
      <c r="JDY25" s="52"/>
      <c r="JDZ25" s="52"/>
      <c r="JEA25" s="52"/>
      <c r="JEB25" s="52"/>
      <c r="JEC25" s="52"/>
      <c r="JED25" s="52"/>
      <c r="JEE25" s="52"/>
      <c r="JEF25" s="52"/>
      <c r="JEG25" s="52"/>
      <c r="JEH25" s="52"/>
      <c r="JEI25" s="52"/>
      <c r="JEJ25" s="52"/>
      <c r="JEK25" s="52"/>
      <c r="JEL25" s="52"/>
      <c r="JEM25" s="52"/>
      <c r="JEN25" s="52"/>
      <c r="JEO25" s="52"/>
      <c r="JEP25" s="52"/>
      <c r="JEQ25" s="52"/>
      <c r="JER25" s="52"/>
      <c r="JES25" s="52"/>
      <c r="JET25" s="52"/>
      <c r="JEU25" s="52"/>
      <c r="JEV25" s="52"/>
      <c r="JEW25" s="52"/>
      <c r="JEX25" s="52"/>
      <c r="JEY25" s="52"/>
      <c r="JEZ25" s="52"/>
      <c r="JFA25" s="52"/>
      <c r="JFB25" s="52"/>
      <c r="JFC25" s="52"/>
      <c r="JFD25" s="52"/>
      <c r="JFE25" s="52"/>
      <c r="JFF25" s="52"/>
      <c r="JFG25" s="52"/>
      <c r="JFH25" s="52"/>
      <c r="JFI25" s="52"/>
      <c r="JFJ25" s="52"/>
      <c r="JFK25" s="52"/>
      <c r="JFL25" s="52"/>
      <c r="JFM25" s="52"/>
      <c r="JFN25" s="52"/>
      <c r="JFO25" s="52"/>
      <c r="JFP25" s="52"/>
      <c r="JFQ25" s="52"/>
      <c r="JFR25" s="52"/>
      <c r="JFS25" s="52"/>
      <c r="JFT25" s="52"/>
      <c r="JFU25" s="52"/>
      <c r="JFV25" s="52"/>
      <c r="JFW25" s="52"/>
      <c r="JFX25" s="52"/>
      <c r="JFY25" s="52"/>
      <c r="JFZ25" s="52"/>
      <c r="JGA25" s="52"/>
      <c r="JGB25" s="52"/>
      <c r="JGC25" s="52"/>
      <c r="JGD25" s="52"/>
      <c r="JGE25" s="52"/>
      <c r="JGF25" s="52"/>
      <c r="JGG25" s="52"/>
      <c r="JGH25" s="52"/>
      <c r="JGI25" s="52"/>
      <c r="JGJ25" s="52"/>
      <c r="JGK25" s="52"/>
      <c r="JGL25" s="52"/>
      <c r="JGM25" s="52"/>
      <c r="JGN25" s="52"/>
      <c r="JGO25" s="52"/>
      <c r="JGP25" s="52"/>
      <c r="JGQ25" s="52"/>
      <c r="JGR25" s="52"/>
      <c r="JGS25" s="52"/>
      <c r="JGT25" s="52"/>
      <c r="JGU25" s="52"/>
      <c r="JGV25" s="52"/>
      <c r="JGW25" s="52"/>
      <c r="JGX25" s="52"/>
      <c r="JGY25" s="52"/>
      <c r="JGZ25" s="52"/>
      <c r="JHA25" s="52"/>
      <c r="JHB25" s="52"/>
      <c r="JHC25" s="52"/>
      <c r="JHD25" s="52"/>
      <c r="JHE25" s="52"/>
      <c r="JHF25" s="52"/>
      <c r="JHG25" s="52"/>
      <c r="JHH25" s="52"/>
      <c r="JHI25" s="52"/>
      <c r="JHJ25" s="52"/>
      <c r="JHK25" s="52"/>
      <c r="JHL25" s="52"/>
      <c r="JHM25" s="52"/>
      <c r="JHN25" s="52"/>
      <c r="JHO25" s="52"/>
      <c r="JHP25" s="52"/>
      <c r="JHQ25" s="52"/>
      <c r="JHR25" s="52"/>
      <c r="JHS25" s="52"/>
      <c r="JHT25" s="52"/>
      <c r="JHU25" s="52"/>
      <c r="JHV25" s="52"/>
      <c r="JHW25" s="52"/>
      <c r="JHX25" s="52"/>
      <c r="JHY25" s="52"/>
      <c r="JHZ25" s="52"/>
      <c r="JIA25" s="52"/>
      <c r="JIB25" s="52"/>
      <c r="JIC25" s="52"/>
      <c r="JID25" s="52"/>
      <c r="JIE25" s="52"/>
      <c r="JIF25" s="52"/>
      <c r="JIG25" s="52"/>
      <c r="JIH25" s="52"/>
      <c r="JII25" s="52"/>
      <c r="JIJ25" s="52"/>
      <c r="JIK25" s="52"/>
      <c r="JIL25" s="52"/>
      <c r="JIM25" s="52"/>
      <c r="JIN25" s="52"/>
      <c r="JIO25" s="52"/>
      <c r="JIP25" s="52"/>
      <c r="JIQ25" s="52"/>
      <c r="JIR25" s="52"/>
      <c r="JIS25" s="52"/>
      <c r="JIT25" s="52"/>
      <c r="JIU25" s="52"/>
      <c r="JIV25" s="52"/>
      <c r="JIW25" s="52"/>
      <c r="JIX25" s="52"/>
      <c r="JIY25" s="52"/>
      <c r="JIZ25" s="52"/>
      <c r="JJA25" s="52"/>
      <c r="JJB25" s="52"/>
      <c r="JJC25" s="52"/>
      <c r="JJD25" s="52"/>
      <c r="JJE25" s="52"/>
      <c r="JJF25" s="52"/>
      <c r="JJG25" s="52"/>
      <c r="JJH25" s="52"/>
      <c r="JJI25" s="52"/>
      <c r="JJJ25" s="52"/>
      <c r="JJK25" s="52"/>
      <c r="JJL25" s="52"/>
      <c r="JJM25" s="52"/>
      <c r="JJN25" s="52"/>
      <c r="JJO25" s="52"/>
      <c r="JJP25" s="52"/>
      <c r="JJQ25" s="52"/>
      <c r="JJR25" s="52"/>
      <c r="JJS25" s="52"/>
      <c r="JJT25" s="52"/>
      <c r="JJU25" s="52"/>
      <c r="JJV25" s="52"/>
      <c r="JJW25" s="52"/>
      <c r="JJX25" s="52"/>
      <c r="JJY25" s="52"/>
      <c r="JJZ25" s="52"/>
      <c r="JKA25" s="52"/>
      <c r="JKB25" s="52"/>
      <c r="JKC25" s="52"/>
      <c r="JKD25" s="52"/>
      <c r="JKE25" s="52"/>
      <c r="JKF25" s="52"/>
      <c r="JKG25" s="52"/>
      <c r="JKH25" s="52"/>
      <c r="JKI25" s="52"/>
      <c r="JKJ25" s="52"/>
      <c r="JKK25" s="52"/>
      <c r="JKL25" s="52"/>
      <c r="JKM25" s="52"/>
      <c r="JKN25" s="52"/>
      <c r="JKO25" s="52"/>
      <c r="JKP25" s="52"/>
      <c r="JKQ25" s="52"/>
      <c r="JKR25" s="52"/>
      <c r="JKS25" s="52"/>
      <c r="JKT25" s="52"/>
      <c r="JKU25" s="52"/>
      <c r="JKV25" s="52"/>
      <c r="JKW25" s="52"/>
      <c r="JKX25" s="52"/>
      <c r="JKY25" s="52"/>
      <c r="JKZ25" s="52"/>
      <c r="JLA25" s="52"/>
      <c r="JLB25" s="52"/>
      <c r="JLC25" s="52"/>
      <c r="JLD25" s="52"/>
      <c r="JLE25" s="52"/>
      <c r="JLF25" s="52"/>
      <c r="JLG25" s="52"/>
      <c r="JLH25" s="52"/>
      <c r="JLI25" s="52"/>
      <c r="JLJ25" s="52"/>
      <c r="JLK25" s="52"/>
      <c r="JLL25" s="52"/>
      <c r="JLM25" s="52"/>
      <c r="JLN25" s="52"/>
      <c r="JLO25" s="52"/>
      <c r="JLP25" s="52"/>
      <c r="JLQ25" s="52"/>
      <c r="JLR25" s="52"/>
      <c r="JLS25" s="52"/>
      <c r="JLT25" s="52"/>
      <c r="JLU25" s="52"/>
      <c r="JLV25" s="52"/>
      <c r="JLW25" s="52"/>
      <c r="JLX25" s="52"/>
      <c r="JLY25" s="52"/>
      <c r="JLZ25" s="52"/>
      <c r="JMA25" s="52"/>
      <c r="JMB25" s="52"/>
      <c r="JMC25" s="52"/>
      <c r="JMD25" s="52"/>
      <c r="JME25" s="52"/>
      <c r="JMF25" s="52"/>
      <c r="JMG25" s="52"/>
      <c r="JMH25" s="52"/>
      <c r="JMI25" s="52"/>
      <c r="JMJ25" s="52"/>
      <c r="JMK25" s="52"/>
      <c r="JML25" s="52"/>
      <c r="JMM25" s="52"/>
      <c r="JMN25" s="52"/>
      <c r="JMO25" s="52"/>
      <c r="JMP25" s="52"/>
      <c r="JMQ25" s="52"/>
      <c r="JMR25" s="52"/>
      <c r="JMS25" s="52"/>
      <c r="JMT25" s="52"/>
      <c r="JMU25" s="52"/>
      <c r="JMV25" s="52"/>
      <c r="JMW25" s="52"/>
      <c r="JMX25" s="52"/>
      <c r="JMY25" s="52"/>
      <c r="JMZ25" s="52"/>
      <c r="JNA25" s="52"/>
      <c r="JNB25" s="52"/>
      <c r="JNC25" s="52"/>
      <c r="JND25" s="52"/>
      <c r="JNE25" s="52"/>
      <c r="JNF25" s="52"/>
      <c r="JNG25" s="52"/>
      <c r="JNH25" s="52"/>
      <c r="JNI25" s="52"/>
      <c r="JNJ25" s="52"/>
      <c r="JNK25" s="52"/>
      <c r="JNL25" s="52"/>
      <c r="JNM25" s="52"/>
      <c r="JNN25" s="52"/>
      <c r="JNO25" s="52"/>
      <c r="JNP25" s="52"/>
      <c r="JNQ25" s="52"/>
      <c r="JNR25" s="52"/>
      <c r="JNS25" s="52"/>
      <c r="JNT25" s="52"/>
      <c r="JNU25" s="52"/>
      <c r="JNV25" s="52"/>
      <c r="JNW25" s="52"/>
      <c r="JNX25" s="52"/>
      <c r="JNY25" s="52"/>
      <c r="JNZ25" s="52"/>
      <c r="JOA25" s="52"/>
      <c r="JOB25" s="52"/>
      <c r="JOC25" s="52"/>
      <c r="JOD25" s="52"/>
      <c r="JOE25" s="52"/>
      <c r="JOF25" s="52"/>
      <c r="JOG25" s="52"/>
      <c r="JOH25" s="52"/>
      <c r="JOI25" s="52"/>
      <c r="JOJ25" s="52"/>
      <c r="JOK25" s="52"/>
      <c r="JOL25" s="52"/>
      <c r="JOM25" s="52"/>
      <c r="JON25" s="52"/>
      <c r="JOO25" s="52"/>
      <c r="JOP25" s="52"/>
      <c r="JOQ25" s="52"/>
      <c r="JOR25" s="52"/>
      <c r="JOS25" s="52"/>
      <c r="JOT25" s="52"/>
      <c r="JOU25" s="52"/>
      <c r="JOV25" s="52"/>
      <c r="JOW25" s="52"/>
      <c r="JOX25" s="52"/>
      <c r="JOY25" s="52"/>
      <c r="JOZ25" s="52"/>
      <c r="JPA25" s="52"/>
      <c r="JPB25" s="52"/>
      <c r="JPC25" s="52"/>
      <c r="JPD25" s="52"/>
      <c r="JPE25" s="52"/>
      <c r="JPF25" s="52"/>
      <c r="JPG25" s="52"/>
      <c r="JPH25" s="52"/>
      <c r="JPI25" s="52"/>
      <c r="JPJ25" s="52"/>
      <c r="JPK25" s="52"/>
      <c r="JPL25" s="52"/>
      <c r="JPM25" s="52"/>
      <c r="JPN25" s="52"/>
      <c r="JPO25" s="52"/>
      <c r="JPP25" s="52"/>
      <c r="JPQ25" s="52"/>
      <c r="JPR25" s="52"/>
      <c r="JPS25" s="52"/>
      <c r="JPT25" s="52"/>
      <c r="JPU25" s="52"/>
      <c r="JPV25" s="52"/>
      <c r="JPW25" s="52"/>
      <c r="JPX25" s="52"/>
      <c r="JPY25" s="52"/>
      <c r="JPZ25" s="52"/>
      <c r="JQA25" s="52"/>
      <c r="JQB25" s="52"/>
      <c r="JQC25" s="52"/>
      <c r="JQD25" s="52"/>
      <c r="JQE25" s="52"/>
      <c r="JQF25" s="52"/>
      <c r="JQG25" s="52"/>
      <c r="JQH25" s="52"/>
      <c r="JQI25" s="52"/>
      <c r="JQJ25" s="52"/>
      <c r="JQK25" s="52"/>
      <c r="JQL25" s="52"/>
      <c r="JQM25" s="52"/>
      <c r="JQN25" s="52"/>
      <c r="JQO25" s="52"/>
      <c r="JQP25" s="52"/>
      <c r="JQQ25" s="52"/>
      <c r="JQR25" s="52"/>
      <c r="JQS25" s="52"/>
      <c r="JQT25" s="52"/>
      <c r="JQU25" s="52"/>
      <c r="JQV25" s="52"/>
      <c r="JQW25" s="52"/>
      <c r="JQX25" s="52"/>
      <c r="JQY25" s="52"/>
      <c r="JQZ25" s="52"/>
      <c r="JRA25" s="52"/>
      <c r="JRB25" s="52"/>
      <c r="JRC25" s="52"/>
      <c r="JRD25" s="52"/>
      <c r="JRE25" s="52"/>
      <c r="JRF25" s="52"/>
      <c r="JRG25" s="52"/>
      <c r="JRH25" s="52"/>
      <c r="JRI25" s="52"/>
      <c r="JRJ25" s="52"/>
      <c r="JRK25" s="52"/>
      <c r="JRL25" s="52"/>
      <c r="JRM25" s="52"/>
      <c r="JRN25" s="52"/>
      <c r="JRO25" s="52"/>
      <c r="JRP25" s="52"/>
      <c r="JRQ25" s="52"/>
      <c r="JRR25" s="52"/>
      <c r="JRS25" s="52"/>
      <c r="JRT25" s="52"/>
      <c r="JRU25" s="52"/>
      <c r="JRV25" s="52"/>
      <c r="JRW25" s="52"/>
      <c r="JRX25" s="52"/>
      <c r="JRY25" s="52"/>
      <c r="JRZ25" s="52"/>
      <c r="JSA25" s="52"/>
      <c r="JSB25" s="52"/>
      <c r="JSC25" s="52"/>
      <c r="JSD25" s="52"/>
      <c r="JSE25" s="52"/>
      <c r="JSF25" s="52"/>
      <c r="JSG25" s="52"/>
      <c r="JSH25" s="52"/>
      <c r="JSI25" s="52"/>
      <c r="JSJ25" s="52"/>
      <c r="JSK25" s="52"/>
      <c r="JSL25" s="52"/>
      <c r="JSM25" s="52"/>
      <c r="JSN25" s="52"/>
      <c r="JSO25" s="52"/>
      <c r="JSP25" s="52"/>
      <c r="JSQ25" s="52"/>
      <c r="JSR25" s="52"/>
      <c r="JSS25" s="52"/>
      <c r="JST25" s="52"/>
      <c r="JSU25" s="52"/>
      <c r="JSV25" s="52"/>
      <c r="JSW25" s="52"/>
      <c r="JSX25" s="52"/>
      <c r="JSY25" s="52"/>
      <c r="JSZ25" s="52"/>
      <c r="JTA25" s="52"/>
      <c r="JTB25" s="52"/>
      <c r="JTC25" s="52"/>
      <c r="JTD25" s="52"/>
      <c r="JTE25" s="52"/>
      <c r="JTF25" s="52"/>
      <c r="JTG25" s="52"/>
      <c r="JTH25" s="52"/>
      <c r="JTI25" s="52"/>
      <c r="JTJ25" s="52"/>
      <c r="JTK25" s="52"/>
      <c r="JTL25" s="52"/>
      <c r="JTM25" s="52"/>
      <c r="JTN25" s="52"/>
      <c r="JTO25" s="52"/>
      <c r="JTP25" s="52"/>
      <c r="JTQ25" s="52"/>
      <c r="JTR25" s="52"/>
      <c r="JTS25" s="52"/>
      <c r="JTT25" s="52"/>
      <c r="JTU25" s="52"/>
      <c r="JTV25" s="52"/>
      <c r="JTW25" s="52"/>
      <c r="JTX25" s="52"/>
      <c r="JTY25" s="52"/>
      <c r="JTZ25" s="52"/>
      <c r="JUA25" s="52"/>
      <c r="JUB25" s="52"/>
      <c r="JUC25" s="52"/>
      <c r="JUD25" s="52"/>
      <c r="JUE25" s="52"/>
      <c r="JUF25" s="52"/>
      <c r="JUG25" s="52"/>
      <c r="JUH25" s="52"/>
      <c r="JUI25" s="52"/>
      <c r="JUJ25" s="52"/>
      <c r="JUK25" s="52"/>
      <c r="JUL25" s="52"/>
      <c r="JUM25" s="52"/>
      <c r="JUN25" s="52"/>
      <c r="JUO25" s="52"/>
      <c r="JUP25" s="52"/>
      <c r="JUQ25" s="52"/>
      <c r="JUR25" s="52"/>
      <c r="JUS25" s="52"/>
      <c r="JUT25" s="52"/>
      <c r="JUU25" s="52"/>
      <c r="JUV25" s="52"/>
      <c r="JUW25" s="52"/>
      <c r="JUX25" s="52"/>
      <c r="JUY25" s="52"/>
      <c r="JUZ25" s="52"/>
      <c r="JVA25" s="52"/>
      <c r="JVB25" s="52"/>
      <c r="JVC25" s="52"/>
      <c r="JVD25" s="52"/>
      <c r="JVE25" s="52"/>
      <c r="JVF25" s="52"/>
      <c r="JVG25" s="52"/>
      <c r="JVH25" s="52"/>
      <c r="JVI25" s="52"/>
      <c r="JVJ25" s="52"/>
      <c r="JVK25" s="52"/>
      <c r="JVL25" s="52"/>
      <c r="JVM25" s="52"/>
      <c r="JVN25" s="52"/>
      <c r="JVO25" s="52"/>
      <c r="JVP25" s="52"/>
      <c r="JVQ25" s="52"/>
      <c r="JVR25" s="52"/>
      <c r="JVS25" s="52"/>
      <c r="JVT25" s="52"/>
      <c r="JVU25" s="52"/>
      <c r="JVV25" s="52"/>
      <c r="JVW25" s="52"/>
      <c r="JVX25" s="52"/>
      <c r="JVY25" s="52"/>
      <c r="JVZ25" s="52"/>
      <c r="JWA25" s="52"/>
      <c r="JWB25" s="52"/>
      <c r="JWC25" s="52"/>
      <c r="JWD25" s="52"/>
      <c r="JWE25" s="52"/>
      <c r="JWF25" s="52"/>
      <c r="JWG25" s="52"/>
      <c r="JWH25" s="52"/>
      <c r="JWI25" s="52"/>
      <c r="JWJ25" s="52"/>
      <c r="JWK25" s="52"/>
      <c r="JWL25" s="52"/>
      <c r="JWM25" s="52"/>
      <c r="JWN25" s="52"/>
      <c r="JWO25" s="52"/>
      <c r="JWP25" s="52"/>
      <c r="JWQ25" s="52"/>
      <c r="JWR25" s="52"/>
      <c r="JWS25" s="52"/>
      <c r="JWT25" s="52"/>
      <c r="JWU25" s="52"/>
      <c r="JWV25" s="52"/>
      <c r="JWW25" s="52"/>
      <c r="JWX25" s="52"/>
      <c r="JWY25" s="52"/>
      <c r="JWZ25" s="52"/>
      <c r="JXA25" s="52"/>
      <c r="JXB25" s="52"/>
      <c r="JXC25" s="52"/>
      <c r="JXD25" s="52"/>
      <c r="JXE25" s="52"/>
      <c r="JXF25" s="52"/>
      <c r="JXG25" s="52"/>
      <c r="JXH25" s="52"/>
      <c r="JXI25" s="52"/>
      <c r="JXJ25" s="52"/>
      <c r="JXK25" s="52"/>
      <c r="JXL25" s="52"/>
      <c r="JXM25" s="52"/>
      <c r="JXN25" s="52"/>
      <c r="JXO25" s="52"/>
      <c r="JXP25" s="52"/>
      <c r="JXQ25" s="52"/>
      <c r="JXR25" s="52"/>
      <c r="JXS25" s="52"/>
      <c r="JXT25" s="52"/>
      <c r="JXU25" s="52"/>
      <c r="JXV25" s="52"/>
      <c r="JXW25" s="52"/>
      <c r="JXX25" s="52"/>
      <c r="JXY25" s="52"/>
      <c r="JXZ25" s="52"/>
      <c r="JYA25" s="52"/>
      <c r="JYB25" s="52"/>
      <c r="JYC25" s="52"/>
      <c r="JYD25" s="52"/>
      <c r="JYE25" s="52"/>
      <c r="JYF25" s="52"/>
      <c r="JYG25" s="52"/>
      <c r="JYH25" s="52"/>
      <c r="JYI25" s="52"/>
      <c r="JYJ25" s="52"/>
      <c r="JYK25" s="52"/>
      <c r="JYL25" s="52"/>
      <c r="JYM25" s="52"/>
      <c r="JYN25" s="52"/>
      <c r="JYO25" s="52"/>
      <c r="JYP25" s="52"/>
      <c r="JYQ25" s="52"/>
      <c r="JYR25" s="52"/>
      <c r="JYS25" s="52"/>
      <c r="JYT25" s="52"/>
      <c r="JYU25" s="52"/>
      <c r="JYV25" s="52"/>
      <c r="JYW25" s="52"/>
      <c r="JYX25" s="52"/>
      <c r="JYY25" s="52"/>
      <c r="JYZ25" s="52"/>
      <c r="JZA25" s="52"/>
      <c r="JZB25" s="52"/>
      <c r="JZC25" s="52"/>
      <c r="JZD25" s="52"/>
      <c r="JZE25" s="52"/>
      <c r="JZF25" s="52"/>
      <c r="JZG25" s="52"/>
      <c r="JZH25" s="52"/>
      <c r="JZI25" s="52"/>
      <c r="JZJ25" s="52"/>
      <c r="JZK25" s="52"/>
      <c r="JZL25" s="52"/>
      <c r="JZM25" s="52"/>
      <c r="JZN25" s="52"/>
      <c r="JZO25" s="52"/>
      <c r="JZP25" s="52"/>
      <c r="JZQ25" s="52"/>
      <c r="JZR25" s="52"/>
      <c r="JZS25" s="52"/>
      <c r="JZT25" s="52"/>
      <c r="JZU25" s="52"/>
      <c r="JZV25" s="52"/>
      <c r="JZW25" s="52"/>
      <c r="JZX25" s="52"/>
      <c r="JZY25" s="52"/>
      <c r="JZZ25" s="52"/>
      <c r="KAA25" s="52"/>
      <c r="KAB25" s="52"/>
      <c r="KAC25" s="52"/>
      <c r="KAD25" s="52"/>
      <c r="KAE25" s="52"/>
      <c r="KAF25" s="52"/>
      <c r="KAG25" s="52"/>
      <c r="KAH25" s="52"/>
      <c r="KAI25" s="52"/>
      <c r="KAJ25" s="52"/>
      <c r="KAK25" s="52"/>
      <c r="KAL25" s="52"/>
      <c r="KAM25" s="52"/>
      <c r="KAN25" s="52"/>
      <c r="KAO25" s="52"/>
      <c r="KAP25" s="52"/>
      <c r="KAQ25" s="52"/>
      <c r="KAR25" s="52"/>
      <c r="KAS25" s="52"/>
      <c r="KAT25" s="52"/>
      <c r="KAU25" s="52"/>
      <c r="KAV25" s="52"/>
      <c r="KAW25" s="52"/>
      <c r="KAX25" s="52"/>
      <c r="KAY25" s="52"/>
      <c r="KAZ25" s="52"/>
      <c r="KBA25" s="52"/>
      <c r="KBB25" s="52"/>
      <c r="KBC25" s="52"/>
      <c r="KBD25" s="52"/>
      <c r="KBE25" s="52"/>
      <c r="KBF25" s="52"/>
      <c r="KBG25" s="52"/>
      <c r="KBH25" s="52"/>
      <c r="KBI25" s="52"/>
      <c r="KBJ25" s="52"/>
      <c r="KBK25" s="52"/>
      <c r="KBL25" s="52"/>
      <c r="KBM25" s="52"/>
      <c r="KBN25" s="52"/>
      <c r="KBO25" s="52"/>
      <c r="KBP25" s="52"/>
      <c r="KBQ25" s="52"/>
      <c r="KBR25" s="52"/>
      <c r="KBS25" s="52"/>
      <c r="KBT25" s="52"/>
      <c r="KBU25" s="52"/>
      <c r="KBV25" s="52"/>
      <c r="KBW25" s="52"/>
      <c r="KBX25" s="52"/>
      <c r="KBY25" s="52"/>
      <c r="KBZ25" s="52"/>
      <c r="KCA25" s="52"/>
      <c r="KCB25" s="52"/>
      <c r="KCC25" s="52"/>
      <c r="KCD25" s="52"/>
      <c r="KCE25" s="52"/>
      <c r="KCF25" s="52"/>
      <c r="KCG25" s="52"/>
      <c r="KCH25" s="52"/>
      <c r="KCI25" s="52"/>
      <c r="KCJ25" s="52"/>
      <c r="KCK25" s="52"/>
      <c r="KCL25" s="52"/>
      <c r="KCM25" s="52"/>
      <c r="KCN25" s="52"/>
      <c r="KCO25" s="52"/>
      <c r="KCP25" s="52"/>
      <c r="KCQ25" s="52"/>
      <c r="KCR25" s="52"/>
      <c r="KCS25" s="52"/>
      <c r="KCT25" s="52"/>
      <c r="KCU25" s="52"/>
      <c r="KCV25" s="52"/>
      <c r="KCW25" s="52"/>
      <c r="KCX25" s="52"/>
      <c r="KCY25" s="52"/>
      <c r="KCZ25" s="52"/>
      <c r="KDA25" s="52"/>
      <c r="KDB25" s="52"/>
      <c r="KDC25" s="52"/>
      <c r="KDD25" s="52"/>
      <c r="KDE25" s="52"/>
      <c r="KDF25" s="52"/>
      <c r="KDG25" s="52"/>
      <c r="KDH25" s="52"/>
      <c r="KDI25" s="52"/>
      <c r="KDJ25" s="52"/>
      <c r="KDK25" s="52"/>
      <c r="KDL25" s="52"/>
      <c r="KDM25" s="52"/>
      <c r="KDN25" s="52"/>
      <c r="KDO25" s="52"/>
      <c r="KDP25" s="52"/>
      <c r="KDQ25" s="52"/>
      <c r="KDR25" s="52"/>
      <c r="KDS25" s="52"/>
      <c r="KDT25" s="52"/>
      <c r="KDU25" s="52"/>
      <c r="KDV25" s="52"/>
      <c r="KDW25" s="52"/>
      <c r="KDX25" s="52"/>
      <c r="KDY25" s="52"/>
      <c r="KDZ25" s="52"/>
      <c r="KEA25" s="52"/>
      <c r="KEB25" s="52"/>
      <c r="KEC25" s="52"/>
      <c r="KED25" s="52"/>
      <c r="KEE25" s="52"/>
      <c r="KEF25" s="52"/>
      <c r="KEG25" s="52"/>
      <c r="KEH25" s="52"/>
      <c r="KEI25" s="52"/>
      <c r="KEJ25" s="52"/>
      <c r="KEK25" s="52"/>
      <c r="KEL25" s="52"/>
      <c r="KEM25" s="52"/>
      <c r="KEN25" s="52"/>
      <c r="KEO25" s="52"/>
      <c r="KEP25" s="52"/>
      <c r="KEQ25" s="52"/>
      <c r="KER25" s="52"/>
      <c r="KES25" s="52"/>
      <c r="KET25" s="52"/>
      <c r="KEU25" s="52"/>
      <c r="KEV25" s="52"/>
      <c r="KEW25" s="52"/>
      <c r="KEX25" s="52"/>
      <c r="KEY25" s="52"/>
      <c r="KEZ25" s="52"/>
      <c r="KFA25" s="52"/>
      <c r="KFB25" s="52"/>
      <c r="KFC25" s="52"/>
      <c r="KFD25" s="52"/>
      <c r="KFE25" s="52"/>
      <c r="KFF25" s="52"/>
      <c r="KFG25" s="52"/>
      <c r="KFH25" s="52"/>
      <c r="KFI25" s="52"/>
      <c r="KFJ25" s="52"/>
      <c r="KFK25" s="52"/>
      <c r="KFL25" s="52"/>
      <c r="KFM25" s="52"/>
      <c r="KFN25" s="52"/>
      <c r="KFO25" s="52"/>
      <c r="KFP25" s="52"/>
      <c r="KFQ25" s="52"/>
      <c r="KFR25" s="52"/>
      <c r="KFS25" s="52"/>
      <c r="KFT25" s="52"/>
      <c r="KFU25" s="52"/>
      <c r="KFV25" s="52"/>
      <c r="KFW25" s="52"/>
      <c r="KFX25" s="52"/>
      <c r="KFY25" s="52"/>
      <c r="KFZ25" s="52"/>
      <c r="KGA25" s="52"/>
      <c r="KGB25" s="52"/>
      <c r="KGC25" s="52"/>
      <c r="KGD25" s="52"/>
      <c r="KGE25" s="52"/>
      <c r="KGF25" s="52"/>
      <c r="KGG25" s="52"/>
      <c r="KGH25" s="52"/>
      <c r="KGI25" s="52"/>
      <c r="KGJ25" s="52"/>
      <c r="KGK25" s="52"/>
      <c r="KGL25" s="52"/>
      <c r="KGM25" s="52"/>
      <c r="KGN25" s="52"/>
      <c r="KGO25" s="52"/>
      <c r="KGP25" s="52"/>
      <c r="KGQ25" s="52"/>
      <c r="KGR25" s="52"/>
      <c r="KGS25" s="52"/>
      <c r="KGT25" s="52"/>
      <c r="KGU25" s="52"/>
      <c r="KGV25" s="52"/>
      <c r="KGW25" s="52"/>
      <c r="KGX25" s="52"/>
      <c r="KGY25" s="52"/>
      <c r="KGZ25" s="52"/>
      <c r="KHA25" s="52"/>
      <c r="KHB25" s="52"/>
      <c r="KHC25" s="52"/>
      <c r="KHD25" s="52"/>
      <c r="KHE25" s="52"/>
      <c r="KHF25" s="52"/>
      <c r="KHG25" s="52"/>
      <c r="KHH25" s="52"/>
      <c r="KHI25" s="52"/>
      <c r="KHJ25" s="52"/>
      <c r="KHK25" s="52"/>
      <c r="KHL25" s="52"/>
      <c r="KHM25" s="52"/>
      <c r="KHN25" s="52"/>
      <c r="KHO25" s="52"/>
      <c r="KHP25" s="52"/>
      <c r="KHQ25" s="52"/>
      <c r="KHR25" s="52"/>
      <c r="KHS25" s="52"/>
      <c r="KHT25" s="52"/>
      <c r="KHU25" s="52"/>
      <c r="KHV25" s="52"/>
      <c r="KHW25" s="52"/>
      <c r="KHX25" s="52"/>
      <c r="KHY25" s="52"/>
      <c r="KHZ25" s="52"/>
      <c r="KIA25" s="52"/>
      <c r="KIB25" s="52"/>
      <c r="KIC25" s="52"/>
      <c r="KID25" s="52"/>
      <c r="KIE25" s="52"/>
      <c r="KIF25" s="52"/>
      <c r="KIG25" s="52"/>
      <c r="KIH25" s="52"/>
      <c r="KII25" s="52"/>
      <c r="KIJ25" s="52"/>
      <c r="KIK25" s="52"/>
      <c r="KIL25" s="52"/>
      <c r="KIM25" s="52"/>
      <c r="KIN25" s="52"/>
      <c r="KIO25" s="52"/>
      <c r="KIP25" s="52"/>
      <c r="KIQ25" s="52"/>
      <c r="KIR25" s="52"/>
      <c r="KIS25" s="52"/>
      <c r="KIT25" s="52"/>
      <c r="KIU25" s="52"/>
      <c r="KIV25" s="52"/>
      <c r="KIW25" s="52"/>
      <c r="KIX25" s="52"/>
      <c r="KIY25" s="52"/>
      <c r="KIZ25" s="52"/>
      <c r="KJA25" s="52"/>
      <c r="KJB25" s="52"/>
      <c r="KJC25" s="52"/>
      <c r="KJD25" s="52"/>
      <c r="KJE25" s="52"/>
      <c r="KJF25" s="52"/>
      <c r="KJG25" s="52"/>
      <c r="KJH25" s="52"/>
      <c r="KJI25" s="52"/>
      <c r="KJJ25" s="52"/>
      <c r="KJK25" s="52"/>
      <c r="KJL25" s="52"/>
      <c r="KJM25" s="52"/>
      <c r="KJN25" s="52"/>
      <c r="KJO25" s="52"/>
      <c r="KJP25" s="52"/>
      <c r="KJQ25" s="52"/>
      <c r="KJR25" s="52"/>
      <c r="KJS25" s="52"/>
      <c r="KJT25" s="52"/>
      <c r="KJU25" s="52"/>
      <c r="KJV25" s="52"/>
      <c r="KJW25" s="52"/>
      <c r="KJX25" s="52"/>
      <c r="KJY25" s="52"/>
      <c r="KJZ25" s="52"/>
      <c r="KKA25" s="52"/>
      <c r="KKB25" s="52"/>
      <c r="KKC25" s="52"/>
      <c r="KKD25" s="52"/>
      <c r="KKE25" s="52"/>
      <c r="KKF25" s="52"/>
      <c r="KKG25" s="52"/>
      <c r="KKH25" s="52"/>
      <c r="KKI25" s="52"/>
      <c r="KKJ25" s="52"/>
      <c r="KKK25" s="52"/>
      <c r="KKL25" s="52"/>
      <c r="KKM25" s="52"/>
      <c r="KKN25" s="52"/>
      <c r="KKO25" s="52"/>
      <c r="KKP25" s="52"/>
      <c r="KKQ25" s="52"/>
      <c r="KKR25" s="52"/>
      <c r="KKS25" s="52"/>
      <c r="KKT25" s="52"/>
      <c r="KKU25" s="52"/>
      <c r="KKV25" s="52"/>
      <c r="KKW25" s="52"/>
      <c r="KKX25" s="52"/>
      <c r="KKY25" s="52"/>
      <c r="KKZ25" s="52"/>
      <c r="KLA25" s="52"/>
      <c r="KLB25" s="52"/>
      <c r="KLC25" s="52"/>
      <c r="KLD25" s="52"/>
      <c r="KLE25" s="52"/>
      <c r="KLF25" s="52"/>
      <c r="KLG25" s="52"/>
      <c r="KLH25" s="52"/>
      <c r="KLI25" s="52"/>
      <c r="KLJ25" s="52"/>
      <c r="KLK25" s="52"/>
      <c r="KLL25" s="52"/>
      <c r="KLM25" s="52"/>
      <c r="KLN25" s="52"/>
      <c r="KLO25" s="52"/>
      <c r="KLP25" s="52"/>
      <c r="KLQ25" s="52"/>
      <c r="KLR25" s="52"/>
      <c r="KLS25" s="52"/>
      <c r="KLT25" s="52"/>
      <c r="KLU25" s="52"/>
      <c r="KLV25" s="52"/>
      <c r="KLW25" s="52"/>
      <c r="KLX25" s="52"/>
      <c r="KLY25" s="52"/>
      <c r="KLZ25" s="52"/>
      <c r="KMA25" s="52"/>
      <c r="KMB25" s="52"/>
      <c r="KMC25" s="52"/>
      <c r="KMD25" s="52"/>
      <c r="KME25" s="52"/>
      <c r="KMF25" s="52"/>
      <c r="KMG25" s="52"/>
      <c r="KMH25" s="52"/>
      <c r="KMI25" s="52"/>
      <c r="KMJ25" s="52"/>
      <c r="KMK25" s="52"/>
      <c r="KML25" s="52"/>
      <c r="KMM25" s="52"/>
      <c r="KMN25" s="52"/>
      <c r="KMO25" s="52"/>
      <c r="KMP25" s="52"/>
      <c r="KMQ25" s="52"/>
      <c r="KMR25" s="52"/>
      <c r="KMS25" s="52"/>
      <c r="KMT25" s="52"/>
      <c r="KMU25" s="52"/>
      <c r="KMV25" s="52"/>
      <c r="KMW25" s="52"/>
      <c r="KMX25" s="52"/>
      <c r="KMY25" s="52"/>
      <c r="KMZ25" s="52"/>
      <c r="KNA25" s="52"/>
      <c r="KNB25" s="52"/>
      <c r="KNC25" s="52"/>
      <c r="KND25" s="52"/>
      <c r="KNE25" s="52"/>
      <c r="KNF25" s="52"/>
      <c r="KNG25" s="52"/>
      <c r="KNH25" s="52"/>
      <c r="KNI25" s="52"/>
      <c r="KNJ25" s="52"/>
      <c r="KNK25" s="52"/>
      <c r="KNL25" s="52"/>
      <c r="KNM25" s="52"/>
      <c r="KNN25" s="52"/>
      <c r="KNO25" s="52"/>
      <c r="KNP25" s="52"/>
      <c r="KNQ25" s="52"/>
      <c r="KNR25" s="52"/>
      <c r="KNS25" s="52"/>
      <c r="KNT25" s="52"/>
      <c r="KNU25" s="52"/>
      <c r="KNV25" s="52"/>
      <c r="KNW25" s="52"/>
      <c r="KNX25" s="52"/>
      <c r="KNY25" s="52"/>
      <c r="KNZ25" s="52"/>
      <c r="KOA25" s="52"/>
      <c r="KOB25" s="52"/>
      <c r="KOC25" s="52"/>
      <c r="KOD25" s="52"/>
      <c r="KOE25" s="52"/>
      <c r="KOF25" s="52"/>
      <c r="KOG25" s="52"/>
      <c r="KOH25" s="52"/>
      <c r="KOI25" s="52"/>
      <c r="KOJ25" s="52"/>
      <c r="KOK25" s="52"/>
      <c r="KOL25" s="52"/>
      <c r="KOM25" s="52"/>
      <c r="KON25" s="52"/>
      <c r="KOO25" s="52"/>
      <c r="KOP25" s="52"/>
      <c r="KOQ25" s="52"/>
      <c r="KOR25" s="52"/>
      <c r="KOS25" s="52"/>
      <c r="KOT25" s="52"/>
      <c r="KOU25" s="52"/>
      <c r="KOV25" s="52"/>
      <c r="KOW25" s="52"/>
      <c r="KOX25" s="52"/>
      <c r="KOY25" s="52"/>
      <c r="KOZ25" s="52"/>
      <c r="KPA25" s="52"/>
      <c r="KPB25" s="52"/>
      <c r="KPC25" s="52"/>
      <c r="KPD25" s="52"/>
      <c r="KPE25" s="52"/>
      <c r="KPF25" s="52"/>
      <c r="KPG25" s="52"/>
      <c r="KPH25" s="52"/>
      <c r="KPI25" s="52"/>
      <c r="KPJ25" s="52"/>
      <c r="KPK25" s="52"/>
      <c r="KPL25" s="52"/>
      <c r="KPM25" s="52"/>
      <c r="KPN25" s="52"/>
      <c r="KPO25" s="52"/>
      <c r="KPP25" s="52"/>
      <c r="KPQ25" s="52"/>
      <c r="KPR25" s="52"/>
      <c r="KPS25" s="52"/>
      <c r="KPT25" s="52"/>
      <c r="KPU25" s="52"/>
      <c r="KPV25" s="52"/>
      <c r="KPW25" s="52"/>
      <c r="KPX25" s="52"/>
      <c r="KPY25" s="52"/>
      <c r="KPZ25" s="52"/>
      <c r="KQA25" s="52"/>
      <c r="KQB25" s="52"/>
      <c r="KQC25" s="52"/>
      <c r="KQD25" s="52"/>
      <c r="KQE25" s="52"/>
      <c r="KQF25" s="52"/>
      <c r="KQG25" s="52"/>
      <c r="KQH25" s="52"/>
      <c r="KQI25" s="52"/>
      <c r="KQJ25" s="52"/>
      <c r="KQK25" s="52"/>
      <c r="KQL25" s="52"/>
      <c r="KQM25" s="52"/>
      <c r="KQN25" s="52"/>
      <c r="KQO25" s="52"/>
      <c r="KQP25" s="52"/>
      <c r="KQQ25" s="52"/>
      <c r="KQR25" s="52"/>
      <c r="KQS25" s="52"/>
      <c r="KQT25" s="52"/>
      <c r="KQU25" s="52"/>
      <c r="KQV25" s="52"/>
      <c r="KQW25" s="52"/>
      <c r="KQX25" s="52"/>
      <c r="KQY25" s="52"/>
      <c r="KQZ25" s="52"/>
      <c r="KRA25" s="52"/>
      <c r="KRB25" s="52"/>
      <c r="KRC25" s="52"/>
      <c r="KRD25" s="52"/>
      <c r="KRE25" s="52"/>
      <c r="KRF25" s="52"/>
      <c r="KRG25" s="52"/>
      <c r="KRH25" s="52"/>
      <c r="KRI25" s="52"/>
      <c r="KRJ25" s="52"/>
      <c r="KRK25" s="52"/>
      <c r="KRL25" s="52"/>
      <c r="KRM25" s="52"/>
      <c r="KRN25" s="52"/>
      <c r="KRO25" s="52"/>
      <c r="KRP25" s="52"/>
      <c r="KRQ25" s="52"/>
      <c r="KRR25" s="52"/>
      <c r="KRS25" s="52"/>
      <c r="KRT25" s="52"/>
      <c r="KRU25" s="52"/>
      <c r="KRV25" s="52"/>
      <c r="KRW25" s="52"/>
      <c r="KRX25" s="52"/>
      <c r="KRY25" s="52"/>
      <c r="KRZ25" s="52"/>
      <c r="KSA25" s="52"/>
      <c r="KSB25" s="52"/>
      <c r="KSC25" s="52"/>
      <c r="KSD25" s="52"/>
      <c r="KSE25" s="52"/>
      <c r="KSF25" s="52"/>
      <c r="KSG25" s="52"/>
      <c r="KSH25" s="52"/>
      <c r="KSI25" s="52"/>
      <c r="KSJ25" s="52"/>
      <c r="KSK25" s="52"/>
      <c r="KSL25" s="52"/>
      <c r="KSM25" s="52"/>
      <c r="KSN25" s="52"/>
      <c r="KSO25" s="52"/>
      <c r="KSP25" s="52"/>
      <c r="KSQ25" s="52"/>
      <c r="KSR25" s="52"/>
      <c r="KSS25" s="52"/>
      <c r="KST25" s="52"/>
      <c r="KSU25" s="52"/>
      <c r="KSV25" s="52"/>
      <c r="KSW25" s="52"/>
      <c r="KSX25" s="52"/>
      <c r="KSY25" s="52"/>
      <c r="KSZ25" s="52"/>
      <c r="KTA25" s="52"/>
      <c r="KTB25" s="52"/>
      <c r="KTC25" s="52"/>
      <c r="KTD25" s="52"/>
      <c r="KTE25" s="52"/>
      <c r="KTF25" s="52"/>
      <c r="KTG25" s="52"/>
      <c r="KTH25" s="52"/>
      <c r="KTI25" s="52"/>
      <c r="KTJ25" s="52"/>
      <c r="KTK25" s="52"/>
      <c r="KTL25" s="52"/>
      <c r="KTM25" s="52"/>
      <c r="KTN25" s="52"/>
      <c r="KTO25" s="52"/>
      <c r="KTP25" s="52"/>
      <c r="KTQ25" s="52"/>
      <c r="KTR25" s="52"/>
      <c r="KTS25" s="52"/>
      <c r="KTT25" s="52"/>
      <c r="KTU25" s="52"/>
      <c r="KTV25" s="52"/>
      <c r="KTW25" s="52"/>
      <c r="KTX25" s="52"/>
      <c r="KTY25" s="52"/>
      <c r="KTZ25" s="52"/>
      <c r="KUA25" s="52"/>
      <c r="KUB25" s="52"/>
      <c r="KUC25" s="52"/>
      <c r="KUD25" s="52"/>
      <c r="KUE25" s="52"/>
      <c r="KUF25" s="52"/>
      <c r="KUG25" s="52"/>
      <c r="KUH25" s="52"/>
      <c r="KUI25" s="52"/>
      <c r="KUJ25" s="52"/>
      <c r="KUK25" s="52"/>
      <c r="KUL25" s="52"/>
      <c r="KUM25" s="52"/>
      <c r="KUN25" s="52"/>
      <c r="KUO25" s="52"/>
      <c r="KUP25" s="52"/>
      <c r="KUQ25" s="52"/>
      <c r="KUR25" s="52"/>
      <c r="KUS25" s="52"/>
      <c r="KUT25" s="52"/>
      <c r="KUU25" s="52"/>
      <c r="KUV25" s="52"/>
      <c r="KUW25" s="52"/>
      <c r="KUX25" s="52"/>
      <c r="KUY25" s="52"/>
      <c r="KUZ25" s="52"/>
      <c r="KVA25" s="52"/>
      <c r="KVB25" s="52"/>
      <c r="KVC25" s="52"/>
      <c r="KVD25" s="52"/>
      <c r="KVE25" s="52"/>
      <c r="KVF25" s="52"/>
      <c r="KVG25" s="52"/>
      <c r="KVH25" s="52"/>
      <c r="KVI25" s="52"/>
      <c r="KVJ25" s="52"/>
      <c r="KVK25" s="52"/>
      <c r="KVL25" s="52"/>
      <c r="KVM25" s="52"/>
      <c r="KVN25" s="52"/>
      <c r="KVO25" s="52"/>
      <c r="KVP25" s="52"/>
      <c r="KVQ25" s="52"/>
      <c r="KVR25" s="52"/>
      <c r="KVS25" s="52"/>
      <c r="KVT25" s="52"/>
      <c r="KVU25" s="52"/>
      <c r="KVV25" s="52"/>
      <c r="KVW25" s="52"/>
      <c r="KVX25" s="52"/>
      <c r="KVY25" s="52"/>
      <c r="KVZ25" s="52"/>
      <c r="KWA25" s="52"/>
      <c r="KWB25" s="52"/>
      <c r="KWC25" s="52"/>
      <c r="KWD25" s="52"/>
      <c r="KWE25" s="52"/>
      <c r="KWF25" s="52"/>
      <c r="KWG25" s="52"/>
      <c r="KWH25" s="52"/>
      <c r="KWI25" s="52"/>
      <c r="KWJ25" s="52"/>
      <c r="KWK25" s="52"/>
      <c r="KWL25" s="52"/>
      <c r="KWM25" s="52"/>
      <c r="KWN25" s="52"/>
      <c r="KWO25" s="52"/>
      <c r="KWP25" s="52"/>
      <c r="KWQ25" s="52"/>
      <c r="KWR25" s="52"/>
      <c r="KWS25" s="52"/>
      <c r="KWT25" s="52"/>
      <c r="KWU25" s="52"/>
      <c r="KWV25" s="52"/>
      <c r="KWW25" s="52"/>
      <c r="KWX25" s="52"/>
      <c r="KWY25" s="52"/>
      <c r="KWZ25" s="52"/>
      <c r="KXA25" s="52"/>
      <c r="KXB25" s="52"/>
      <c r="KXC25" s="52"/>
      <c r="KXD25" s="52"/>
      <c r="KXE25" s="52"/>
      <c r="KXF25" s="52"/>
      <c r="KXG25" s="52"/>
      <c r="KXH25" s="52"/>
      <c r="KXI25" s="52"/>
      <c r="KXJ25" s="52"/>
      <c r="KXK25" s="52"/>
      <c r="KXL25" s="52"/>
      <c r="KXM25" s="52"/>
      <c r="KXN25" s="52"/>
      <c r="KXO25" s="52"/>
      <c r="KXP25" s="52"/>
      <c r="KXQ25" s="52"/>
      <c r="KXR25" s="52"/>
      <c r="KXS25" s="52"/>
      <c r="KXT25" s="52"/>
      <c r="KXU25" s="52"/>
      <c r="KXV25" s="52"/>
      <c r="KXW25" s="52"/>
      <c r="KXX25" s="52"/>
      <c r="KXY25" s="52"/>
      <c r="KXZ25" s="52"/>
      <c r="KYA25" s="52"/>
      <c r="KYB25" s="52"/>
      <c r="KYC25" s="52"/>
      <c r="KYD25" s="52"/>
      <c r="KYE25" s="52"/>
      <c r="KYF25" s="52"/>
      <c r="KYG25" s="52"/>
      <c r="KYH25" s="52"/>
      <c r="KYI25" s="52"/>
      <c r="KYJ25" s="52"/>
      <c r="KYK25" s="52"/>
      <c r="KYL25" s="52"/>
      <c r="KYM25" s="52"/>
      <c r="KYN25" s="52"/>
      <c r="KYO25" s="52"/>
      <c r="KYP25" s="52"/>
      <c r="KYQ25" s="52"/>
      <c r="KYR25" s="52"/>
      <c r="KYS25" s="52"/>
      <c r="KYT25" s="52"/>
      <c r="KYU25" s="52"/>
      <c r="KYV25" s="52"/>
      <c r="KYW25" s="52"/>
      <c r="KYX25" s="52"/>
      <c r="KYY25" s="52"/>
      <c r="KYZ25" s="52"/>
      <c r="KZA25" s="52"/>
      <c r="KZB25" s="52"/>
      <c r="KZC25" s="52"/>
      <c r="KZD25" s="52"/>
      <c r="KZE25" s="52"/>
      <c r="KZF25" s="52"/>
      <c r="KZG25" s="52"/>
      <c r="KZH25" s="52"/>
      <c r="KZI25" s="52"/>
      <c r="KZJ25" s="52"/>
      <c r="KZK25" s="52"/>
      <c r="KZL25" s="52"/>
      <c r="KZM25" s="52"/>
      <c r="KZN25" s="52"/>
      <c r="KZO25" s="52"/>
      <c r="KZP25" s="52"/>
      <c r="KZQ25" s="52"/>
      <c r="KZR25" s="52"/>
      <c r="KZS25" s="52"/>
      <c r="KZT25" s="52"/>
      <c r="KZU25" s="52"/>
      <c r="KZV25" s="52"/>
      <c r="KZW25" s="52"/>
      <c r="KZX25" s="52"/>
      <c r="KZY25" s="52"/>
      <c r="KZZ25" s="52"/>
      <c r="LAA25" s="52"/>
      <c r="LAB25" s="52"/>
      <c r="LAC25" s="52"/>
      <c r="LAD25" s="52"/>
      <c r="LAE25" s="52"/>
      <c r="LAF25" s="52"/>
      <c r="LAG25" s="52"/>
      <c r="LAH25" s="52"/>
      <c r="LAI25" s="52"/>
      <c r="LAJ25" s="52"/>
      <c r="LAK25" s="52"/>
      <c r="LAL25" s="52"/>
      <c r="LAM25" s="52"/>
      <c r="LAN25" s="52"/>
      <c r="LAO25" s="52"/>
      <c r="LAP25" s="52"/>
      <c r="LAQ25" s="52"/>
      <c r="LAR25" s="52"/>
      <c r="LAS25" s="52"/>
      <c r="LAT25" s="52"/>
      <c r="LAU25" s="52"/>
      <c r="LAV25" s="52"/>
      <c r="LAW25" s="52"/>
      <c r="LAX25" s="52"/>
      <c r="LAY25" s="52"/>
      <c r="LAZ25" s="52"/>
      <c r="LBA25" s="52"/>
      <c r="LBB25" s="52"/>
      <c r="LBC25" s="52"/>
      <c r="LBD25" s="52"/>
      <c r="LBE25" s="52"/>
      <c r="LBF25" s="52"/>
      <c r="LBG25" s="52"/>
      <c r="LBH25" s="52"/>
      <c r="LBI25" s="52"/>
      <c r="LBJ25" s="52"/>
      <c r="LBK25" s="52"/>
      <c r="LBL25" s="52"/>
      <c r="LBM25" s="52"/>
      <c r="LBN25" s="52"/>
      <c r="LBO25" s="52"/>
      <c r="LBP25" s="52"/>
      <c r="LBQ25" s="52"/>
      <c r="LBR25" s="52"/>
      <c r="LBS25" s="52"/>
      <c r="LBT25" s="52"/>
      <c r="LBU25" s="52"/>
      <c r="LBV25" s="52"/>
      <c r="LBW25" s="52"/>
      <c r="LBX25" s="52"/>
      <c r="LBY25" s="52"/>
      <c r="LBZ25" s="52"/>
      <c r="LCA25" s="52"/>
      <c r="LCB25" s="52"/>
      <c r="LCC25" s="52"/>
      <c r="LCD25" s="52"/>
      <c r="LCE25" s="52"/>
      <c r="LCF25" s="52"/>
      <c r="LCG25" s="52"/>
      <c r="LCH25" s="52"/>
      <c r="LCI25" s="52"/>
      <c r="LCJ25" s="52"/>
      <c r="LCK25" s="52"/>
      <c r="LCL25" s="52"/>
      <c r="LCM25" s="52"/>
      <c r="LCN25" s="52"/>
      <c r="LCO25" s="52"/>
      <c r="LCP25" s="52"/>
      <c r="LCQ25" s="52"/>
      <c r="LCR25" s="52"/>
      <c r="LCS25" s="52"/>
      <c r="LCT25" s="52"/>
      <c r="LCU25" s="52"/>
      <c r="LCV25" s="52"/>
      <c r="LCW25" s="52"/>
      <c r="LCX25" s="52"/>
      <c r="LCY25" s="52"/>
      <c r="LCZ25" s="52"/>
      <c r="LDA25" s="52"/>
      <c r="LDB25" s="52"/>
      <c r="LDC25" s="52"/>
      <c r="LDD25" s="52"/>
      <c r="LDE25" s="52"/>
      <c r="LDF25" s="52"/>
      <c r="LDG25" s="52"/>
      <c r="LDH25" s="52"/>
      <c r="LDI25" s="52"/>
      <c r="LDJ25" s="52"/>
      <c r="LDK25" s="52"/>
      <c r="LDL25" s="52"/>
      <c r="LDM25" s="52"/>
      <c r="LDN25" s="52"/>
      <c r="LDO25" s="52"/>
      <c r="LDP25" s="52"/>
      <c r="LDQ25" s="52"/>
      <c r="LDR25" s="52"/>
      <c r="LDS25" s="52"/>
      <c r="LDT25" s="52"/>
      <c r="LDU25" s="52"/>
      <c r="LDV25" s="52"/>
      <c r="LDW25" s="52"/>
      <c r="LDX25" s="52"/>
      <c r="LDY25" s="52"/>
      <c r="LDZ25" s="52"/>
      <c r="LEA25" s="52"/>
      <c r="LEB25" s="52"/>
      <c r="LEC25" s="52"/>
      <c r="LED25" s="52"/>
      <c r="LEE25" s="52"/>
      <c r="LEF25" s="52"/>
      <c r="LEG25" s="52"/>
      <c r="LEH25" s="52"/>
      <c r="LEI25" s="52"/>
      <c r="LEJ25" s="52"/>
      <c r="LEK25" s="52"/>
      <c r="LEL25" s="52"/>
      <c r="LEM25" s="52"/>
      <c r="LEN25" s="52"/>
      <c r="LEO25" s="52"/>
      <c r="LEP25" s="52"/>
      <c r="LEQ25" s="52"/>
      <c r="LER25" s="52"/>
      <c r="LES25" s="52"/>
      <c r="LET25" s="52"/>
      <c r="LEU25" s="52"/>
      <c r="LEV25" s="52"/>
      <c r="LEW25" s="52"/>
      <c r="LEX25" s="52"/>
      <c r="LEY25" s="52"/>
      <c r="LEZ25" s="52"/>
      <c r="LFA25" s="52"/>
      <c r="LFB25" s="52"/>
      <c r="LFC25" s="52"/>
      <c r="LFD25" s="52"/>
      <c r="LFE25" s="52"/>
      <c r="LFF25" s="52"/>
      <c r="LFG25" s="52"/>
      <c r="LFH25" s="52"/>
      <c r="LFI25" s="52"/>
      <c r="LFJ25" s="52"/>
      <c r="LFK25" s="52"/>
      <c r="LFL25" s="52"/>
      <c r="LFM25" s="52"/>
      <c r="LFN25" s="52"/>
      <c r="LFO25" s="52"/>
      <c r="LFP25" s="52"/>
      <c r="LFQ25" s="52"/>
      <c r="LFR25" s="52"/>
      <c r="LFS25" s="52"/>
      <c r="LFT25" s="52"/>
      <c r="LFU25" s="52"/>
      <c r="LFV25" s="52"/>
      <c r="LFW25" s="52"/>
      <c r="LFX25" s="52"/>
      <c r="LFY25" s="52"/>
      <c r="LFZ25" s="52"/>
      <c r="LGA25" s="52"/>
      <c r="LGB25" s="52"/>
      <c r="LGC25" s="52"/>
      <c r="LGD25" s="52"/>
      <c r="LGE25" s="52"/>
      <c r="LGF25" s="52"/>
      <c r="LGG25" s="52"/>
      <c r="LGH25" s="52"/>
      <c r="LGI25" s="52"/>
      <c r="LGJ25" s="52"/>
      <c r="LGK25" s="52"/>
      <c r="LGL25" s="52"/>
      <c r="LGM25" s="52"/>
      <c r="LGN25" s="52"/>
      <c r="LGO25" s="52"/>
      <c r="LGP25" s="52"/>
      <c r="LGQ25" s="52"/>
      <c r="LGR25" s="52"/>
      <c r="LGS25" s="52"/>
      <c r="LGT25" s="52"/>
      <c r="LGU25" s="52"/>
      <c r="LGV25" s="52"/>
      <c r="LGW25" s="52"/>
      <c r="LGX25" s="52"/>
      <c r="LGY25" s="52"/>
      <c r="LGZ25" s="52"/>
      <c r="LHA25" s="52"/>
      <c r="LHB25" s="52"/>
      <c r="LHC25" s="52"/>
      <c r="LHD25" s="52"/>
      <c r="LHE25" s="52"/>
      <c r="LHF25" s="52"/>
      <c r="LHG25" s="52"/>
      <c r="LHH25" s="52"/>
      <c r="LHI25" s="52"/>
      <c r="LHJ25" s="52"/>
      <c r="LHK25" s="52"/>
      <c r="LHL25" s="52"/>
      <c r="LHM25" s="52"/>
      <c r="LHN25" s="52"/>
      <c r="LHO25" s="52"/>
      <c r="LHP25" s="52"/>
      <c r="LHQ25" s="52"/>
      <c r="LHR25" s="52"/>
      <c r="LHS25" s="52"/>
      <c r="LHT25" s="52"/>
      <c r="LHU25" s="52"/>
      <c r="LHV25" s="52"/>
      <c r="LHW25" s="52"/>
      <c r="LHX25" s="52"/>
      <c r="LHY25" s="52"/>
      <c r="LHZ25" s="52"/>
      <c r="LIA25" s="52"/>
      <c r="LIB25" s="52"/>
      <c r="LIC25" s="52"/>
      <c r="LID25" s="52"/>
      <c r="LIE25" s="52"/>
      <c r="LIF25" s="52"/>
      <c r="LIG25" s="52"/>
      <c r="LIH25" s="52"/>
      <c r="LII25" s="52"/>
      <c r="LIJ25" s="52"/>
      <c r="LIK25" s="52"/>
      <c r="LIL25" s="52"/>
      <c r="LIM25" s="52"/>
      <c r="LIN25" s="52"/>
      <c r="LIO25" s="52"/>
      <c r="LIP25" s="52"/>
      <c r="LIQ25" s="52"/>
      <c r="LIR25" s="52"/>
      <c r="LIS25" s="52"/>
      <c r="LIT25" s="52"/>
      <c r="LIU25" s="52"/>
      <c r="LIV25" s="52"/>
      <c r="LIW25" s="52"/>
      <c r="LIX25" s="52"/>
      <c r="LIY25" s="52"/>
      <c r="LIZ25" s="52"/>
      <c r="LJA25" s="52"/>
      <c r="LJB25" s="52"/>
      <c r="LJC25" s="52"/>
      <c r="LJD25" s="52"/>
      <c r="LJE25" s="52"/>
      <c r="LJF25" s="52"/>
      <c r="LJG25" s="52"/>
      <c r="LJH25" s="52"/>
      <c r="LJI25" s="52"/>
      <c r="LJJ25" s="52"/>
      <c r="LJK25" s="52"/>
      <c r="LJL25" s="52"/>
      <c r="LJM25" s="52"/>
      <c r="LJN25" s="52"/>
      <c r="LJO25" s="52"/>
      <c r="LJP25" s="52"/>
      <c r="LJQ25" s="52"/>
      <c r="LJR25" s="52"/>
      <c r="LJS25" s="52"/>
      <c r="LJT25" s="52"/>
      <c r="LJU25" s="52"/>
      <c r="LJV25" s="52"/>
      <c r="LJW25" s="52"/>
      <c r="LJX25" s="52"/>
      <c r="LJY25" s="52"/>
      <c r="LJZ25" s="52"/>
      <c r="LKA25" s="52"/>
      <c r="LKB25" s="52"/>
      <c r="LKC25" s="52"/>
      <c r="LKD25" s="52"/>
      <c r="LKE25" s="52"/>
      <c r="LKF25" s="52"/>
      <c r="LKG25" s="52"/>
      <c r="LKH25" s="52"/>
      <c r="LKI25" s="52"/>
      <c r="LKJ25" s="52"/>
      <c r="LKK25" s="52"/>
      <c r="LKL25" s="52"/>
      <c r="LKM25" s="52"/>
      <c r="LKN25" s="52"/>
      <c r="LKO25" s="52"/>
      <c r="LKP25" s="52"/>
      <c r="LKQ25" s="52"/>
      <c r="LKR25" s="52"/>
      <c r="LKS25" s="52"/>
      <c r="LKT25" s="52"/>
      <c r="LKU25" s="52"/>
      <c r="LKV25" s="52"/>
      <c r="LKW25" s="52"/>
      <c r="LKX25" s="52"/>
      <c r="LKY25" s="52"/>
      <c r="LKZ25" s="52"/>
      <c r="LLA25" s="52"/>
      <c r="LLB25" s="52"/>
      <c r="LLC25" s="52"/>
      <c r="LLD25" s="52"/>
      <c r="LLE25" s="52"/>
      <c r="LLF25" s="52"/>
      <c r="LLG25" s="52"/>
      <c r="LLH25" s="52"/>
      <c r="LLI25" s="52"/>
      <c r="LLJ25" s="52"/>
      <c r="LLK25" s="52"/>
      <c r="LLL25" s="52"/>
      <c r="LLM25" s="52"/>
      <c r="LLN25" s="52"/>
      <c r="LLO25" s="52"/>
      <c r="LLP25" s="52"/>
      <c r="LLQ25" s="52"/>
      <c r="LLR25" s="52"/>
      <c r="LLS25" s="52"/>
      <c r="LLT25" s="52"/>
      <c r="LLU25" s="52"/>
      <c r="LLV25" s="52"/>
      <c r="LLW25" s="52"/>
      <c r="LLX25" s="52"/>
      <c r="LLY25" s="52"/>
      <c r="LLZ25" s="52"/>
      <c r="LMA25" s="52"/>
      <c r="LMB25" s="52"/>
      <c r="LMC25" s="52"/>
      <c r="LMD25" s="52"/>
      <c r="LME25" s="52"/>
      <c r="LMF25" s="52"/>
      <c r="LMG25" s="52"/>
      <c r="LMH25" s="52"/>
      <c r="LMI25" s="52"/>
      <c r="LMJ25" s="52"/>
      <c r="LMK25" s="52"/>
      <c r="LML25" s="52"/>
      <c r="LMM25" s="52"/>
      <c r="LMN25" s="52"/>
      <c r="LMO25" s="52"/>
      <c r="LMP25" s="52"/>
      <c r="LMQ25" s="52"/>
      <c r="LMR25" s="52"/>
      <c r="LMS25" s="52"/>
      <c r="LMT25" s="52"/>
      <c r="LMU25" s="52"/>
      <c r="LMV25" s="52"/>
      <c r="LMW25" s="52"/>
      <c r="LMX25" s="52"/>
      <c r="LMY25" s="52"/>
      <c r="LMZ25" s="52"/>
      <c r="LNA25" s="52"/>
      <c r="LNB25" s="52"/>
      <c r="LNC25" s="52"/>
      <c r="LND25" s="52"/>
      <c r="LNE25" s="52"/>
      <c r="LNF25" s="52"/>
      <c r="LNG25" s="52"/>
      <c r="LNH25" s="52"/>
      <c r="LNI25" s="52"/>
      <c r="LNJ25" s="52"/>
      <c r="LNK25" s="52"/>
      <c r="LNL25" s="52"/>
      <c r="LNM25" s="52"/>
      <c r="LNN25" s="52"/>
      <c r="LNO25" s="52"/>
      <c r="LNP25" s="52"/>
      <c r="LNQ25" s="52"/>
      <c r="LNR25" s="52"/>
      <c r="LNS25" s="52"/>
      <c r="LNT25" s="52"/>
      <c r="LNU25" s="52"/>
      <c r="LNV25" s="52"/>
      <c r="LNW25" s="52"/>
      <c r="LNX25" s="52"/>
      <c r="LNY25" s="52"/>
      <c r="LNZ25" s="52"/>
      <c r="LOA25" s="52"/>
      <c r="LOB25" s="52"/>
      <c r="LOC25" s="52"/>
      <c r="LOD25" s="52"/>
      <c r="LOE25" s="52"/>
      <c r="LOF25" s="52"/>
      <c r="LOG25" s="52"/>
      <c r="LOH25" s="52"/>
      <c r="LOI25" s="52"/>
      <c r="LOJ25" s="52"/>
      <c r="LOK25" s="52"/>
      <c r="LOL25" s="52"/>
      <c r="LOM25" s="52"/>
      <c r="LON25" s="52"/>
      <c r="LOO25" s="52"/>
      <c r="LOP25" s="52"/>
      <c r="LOQ25" s="52"/>
      <c r="LOR25" s="52"/>
      <c r="LOS25" s="52"/>
      <c r="LOT25" s="52"/>
      <c r="LOU25" s="52"/>
      <c r="LOV25" s="52"/>
      <c r="LOW25" s="52"/>
      <c r="LOX25" s="52"/>
      <c r="LOY25" s="52"/>
      <c r="LOZ25" s="52"/>
      <c r="LPA25" s="52"/>
      <c r="LPB25" s="52"/>
      <c r="LPC25" s="52"/>
      <c r="LPD25" s="52"/>
      <c r="LPE25" s="52"/>
      <c r="LPF25" s="52"/>
      <c r="LPG25" s="52"/>
      <c r="LPH25" s="52"/>
      <c r="LPI25" s="52"/>
      <c r="LPJ25" s="52"/>
      <c r="LPK25" s="52"/>
      <c r="LPL25" s="52"/>
      <c r="LPM25" s="52"/>
      <c r="LPN25" s="52"/>
      <c r="LPO25" s="52"/>
      <c r="LPP25" s="52"/>
      <c r="LPQ25" s="52"/>
      <c r="LPR25" s="52"/>
      <c r="LPS25" s="52"/>
      <c r="LPT25" s="52"/>
      <c r="LPU25" s="52"/>
      <c r="LPV25" s="52"/>
      <c r="LPW25" s="52"/>
      <c r="LPX25" s="52"/>
      <c r="LPY25" s="52"/>
      <c r="LPZ25" s="52"/>
      <c r="LQA25" s="52"/>
      <c r="LQB25" s="52"/>
      <c r="LQC25" s="52"/>
      <c r="LQD25" s="52"/>
      <c r="LQE25" s="52"/>
      <c r="LQF25" s="52"/>
      <c r="LQG25" s="52"/>
      <c r="LQH25" s="52"/>
      <c r="LQI25" s="52"/>
      <c r="LQJ25" s="52"/>
      <c r="LQK25" s="52"/>
      <c r="LQL25" s="52"/>
      <c r="LQM25" s="52"/>
      <c r="LQN25" s="52"/>
      <c r="LQO25" s="52"/>
      <c r="LQP25" s="52"/>
      <c r="LQQ25" s="52"/>
      <c r="LQR25" s="52"/>
      <c r="LQS25" s="52"/>
      <c r="LQT25" s="52"/>
      <c r="LQU25" s="52"/>
      <c r="LQV25" s="52"/>
      <c r="LQW25" s="52"/>
      <c r="LQX25" s="52"/>
      <c r="LQY25" s="52"/>
      <c r="LQZ25" s="52"/>
      <c r="LRA25" s="52"/>
      <c r="LRB25" s="52"/>
      <c r="LRC25" s="52"/>
      <c r="LRD25" s="52"/>
      <c r="LRE25" s="52"/>
      <c r="LRF25" s="52"/>
      <c r="LRG25" s="52"/>
      <c r="LRH25" s="52"/>
      <c r="LRI25" s="52"/>
      <c r="LRJ25" s="52"/>
      <c r="LRK25" s="52"/>
      <c r="LRL25" s="52"/>
      <c r="LRM25" s="52"/>
      <c r="LRN25" s="52"/>
      <c r="LRO25" s="52"/>
      <c r="LRP25" s="52"/>
      <c r="LRQ25" s="52"/>
      <c r="LRR25" s="52"/>
      <c r="LRS25" s="52"/>
      <c r="LRT25" s="52"/>
      <c r="LRU25" s="52"/>
      <c r="LRV25" s="52"/>
      <c r="LRW25" s="52"/>
      <c r="LRX25" s="52"/>
      <c r="LRY25" s="52"/>
      <c r="LRZ25" s="52"/>
      <c r="LSA25" s="52"/>
      <c r="LSB25" s="52"/>
      <c r="LSC25" s="52"/>
      <c r="LSD25" s="52"/>
      <c r="LSE25" s="52"/>
      <c r="LSF25" s="52"/>
      <c r="LSG25" s="52"/>
      <c r="LSH25" s="52"/>
      <c r="LSI25" s="52"/>
      <c r="LSJ25" s="52"/>
      <c r="LSK25" s="52"/>
      <c r="LSL25" s="52"/>
      <c r="LSM25" s="52"/>
      <c r="LSN25" s="52"/>
      <c r="LSO25" s="52"/>
      <c r="LSP25" s="52"/>
      <c r="LSQ25" s="52"/>
      <c r="LSR25" s="52"/>
      <c r="LSS25" s="52"/>
      <c r="LST25" s="52"/>
      <c r="LSU25" s="52"/>
      <c r="LSV25" s="52"/>
      <c r="LSW25" s="52"/>
      <c r="LSX25" s="52"/>
      <c r="LSY25" s="52"/>
      <c r="LSZ25" s="52"/>
      <c r="LTA25" s="52"/>
      <c r="LTB25" s="52"/>
      <c r="LTC25" s="52"/>
      <c r="LTD25" s="52"/>
      <c r="LTE25" s="52"/>
      <c r="LTF25" s="52"/>
      <c r="LTG25" s="52"/>
      <c r="LTH25" s="52"/>
      <c r="LTI25" s="52"/>
      <c r="LTJ25" s="52"/>
      <c r="LTK25" s="52"/>
      <c r="LTL25" s="52"/>
      <c r="LTM25" s="52"/>
      <c r="LTN25" s="52"/>
      <c r="LTO25" s="52"/>
      <c r="LTP25" s="52"/>
      <c r="LTQ25" s="52"/>
      <c r="LTR25" s="52"/>
      <c r="LTS25" s="52"/>
      <c r="LTT25" s="52"/>
      <c r="LTU25" s="52"/>
      <c r="LTV25" s="52"/>
      <c r="LTW25" s="52"/>
      <c r="LTX25" s="52"/>
      <c r="LTY25" s="52"/>
      <c r="LTZ25" s="52"/>
      <c r="LUA25" s="52"/>
      <c r="LUB25" s="52"/>
      <c r="LUC25" s="52"/>
      <c r="LUD25" s="52"/>
      <c r="LUE25" s="52"/>
      <c r="LUF25" s="52"/>
      <c r="LUG25" s="52"/>
      <c r="LUH25" s="52"/>
      <c r="LUI25" s="52"/>
      <c r="LUJ25" s="52"/>
      <c r="LUK25" s="52"/>
      <c r="LUL25" s="52"/>
      <c r="LUM25" s="52"/>
      <c r="LUN25" s="52"/>
      <c r="LUO25" s="52"/>
      <c r="LUP25" s="52"/>
      <c r="LUQ25" s="52"/>
      <c r="LUR25" s="52"/>
      <c r="LUS25" s="52"/>
      <c r="LUT25" s="52"/>
      <c r="LUU25" s="52"/>
      <c r="LUV25" s="52"/>
      <c r="LUW25" s="52"/>
      <c r="LUX25" s="52"/>
      <c r="LUY25" s="52"/>
      <c r="LUZ25" s="52"/>
      <c r="LVA25" s="52"/>
      <c r="LVB25" s="52"/>
      <c r="LVC25" s="52"/>
      <c r="LVD25" s="52"/>
      <c r="LVE25" s="52"/>
      <c r="LVF25" s="52"/>
      <c r="LVG25" s="52"/>
      <c r="LVH25" s="52"/>
      <c r="LVI25" s="52"/>
      <c r="LVJ25" s="52"/>
      <c r="LVK25" s="52"/>
      <c r="LVL25" s="52"/>
      <c r="LVM25" s="52"/>
      <c r="LVN25" s="52"/>
      <c r="LVO25" s="52"/>
      <c r="LVP25" s="52"/>
      <c r="LVQ25" s="52"/>
      <c r="LVR25" s="52"/>
      <c r="LVS25" s="52"/>
      <c r="LVT25" s="52"/>
      <c r="LVU25" s="52"/>
      <c r="LVV25" s="52"/>
      <c r="LVW25" s="52"/>
      <c r="LVX25" s="52"/>
      <c r="LVY25" s="52"/>
      <c r="LVZ25" s="52"/>
      <c r="LWA25" s="52"/>
      <c r="LWB25" s="52"/>
      <c r="LWC25" s="52"/>
      <c r="LWD25" s="52"/>
      <c r="LWE25" s="52"/>
      <c r="LWF25" s="52"/>
      <c r="LWG25" s="52"/>
      <c r="LWH25" s="52"/>
      <c r="LWI25" s="52"/>
      <c r="LWJ25" s="52"/>
      <c r="LWK25" s="52"/>
      <c r="LWL25" s="52"/>
      <c r="LWM25" s="52"/>
      <c r="LWN25" s="52"/>
      <c r="LWO25" s="52"/>
      <c r="LWP25" s="52"/>
      <c r="LWQ25" s="52"/>
      <c r="LWR25" s="52"/>
      <c r="LWS25" s="52"/>
      <c r="LWT25" s="52"/>
      <c r="LWU25" s="52"/>
      <c r="LWV25" s="52"/>
      <c r="LWW25" s="52"/>
      <c r="LWX25" s="52"/>
      <c r="LWY25" s="52"/>
      <c r="LWZ25" s="52"/>
      <c r="LXA25" s="52"/>
      <c r="LXB25" s="52"/>
      <c r="LXC25" s="52"/>
      <c r="LXD25" s="52"/>
      <c r="LXE25" s="52"/>
      <c r="LXF25" s="52"/>
      <c r="LXG25" s="52"/>
      <c r="LXH25" s="52"/>
      <c r="LXI25" s="52"/>
      <c r="LXJ25" s="52"/>
      <c r="LXK25" s="52"/>
      <c r="LXL25" s="52"/>
      <c r="LXM25" s="52"/>
      <c r="LXN25" s="52"/>
      <c r="LXO25" s="52"/>
      <c r="LXP25" s="52"/>
      <c r="LXQ25" s="52"/>
      <c r="LXR25" s="52"/>
      <c r="LXS25" s="52"/>
      <c r="LXT25" s="52"/>
      <c r="LXU25" s="52"/>
      <c r="LXV25" s="52"/>
      <c r="LXW25" s="52"/>
      <c r="LXX25" s="52"/>
      <c r="LXY25" s="52"/>
      <c r="LXZ25" s="52"/>
      <c r="LYA25" s="52"/>
      <c r="LYB25" s="52"/>
      <c r="LYC25" s="52"/>
      <c r="LYD25" s="52"/>
      <c r="LYE25" s="52"/>
      <c r="LYF25" s="52"/>
      <c r="LYG25" s="52"/>
      <c r="LYH25" s="52"/>
      <c r="LYI25" s="52"/>
      <c r="LYJ25" s="52"/>
      <c r="LYK25" s="52"/>
      <c r="LYL25" s="52"/>
      <c r="LYM25" s="52"/>
      <c r="LYN25" s="52"/>
      <c r="LYO25" s="52"/>
      <c r="LYP25" s="52"/>
      <c r="LYQ25" s="52"/>
      <c r="LYR25" s="52"/>
      <c r="LYS25" s="52"/>
      <c r="LYT25" s="52"/>
      <c r="LYU25" s="52"/>
      <c r="LYV25" s="52"/>
      <c r="LYW25" s="52"/>
      <c r="LYX25" s="52"/>
      <c r="LYY25" s="52"/>
      <c r="LYZ25" s="52"/>
      <c r="LZA25" s="52"/>
      <c r="LZB25" s="52"/>
      <c r="LZC25" s="52"/>
      <c r="LZD25" s="52"/>
      <c r="LZE25" s="52"/>
      <c r="LZF25" s="52"/>
      <c r="LZG25" s="52"/>
      <c r="LZH25" s="52"/>
      <c r="LZI25" s="52"/>
      <c r="LZJ25" s="52"/>
      <c r="LZK25" s="52"/>
      <c r="LZL25" s="52"/>
      <c r="LZM25" s="52"/>
      <c r="LZN25" s="52"/>
      <c r="LZO25" s="52"/>
      <c r="LZP25" s="52"/>
      <c r="LZQ25" s="52"/>
      <c r="LZR25" s="52"/>
      <c r="LZS25" s="52"/>
      <c r="LZT25" s="52"/>
      <c r="LZU25" s="52"/>
      <c r="LZV25" s="52"/>
      <c r="LZW25" s="52"/>
      <c r="LZX25" s="52"/>
      <c r="LZY25" s="52"/>
      <c r="LZZ25" s="52"/>
      <c r="MAA25" s="52"/>
      <c r="MAB25" s="52"/>
      <c r="MAC25" s="52"/>
      <c r="MAD25" s="52"/>
      <c r="MAE25" s="52"/>
      <c r="MAF25" s="52"/>
      <c r="MAG25" s="52"/>
      <c r="MAH25" s="52"/>
      <c r="MAI25" s="52"/>
      <c r="MAJ25" s="52"/>
      <c r="MAK25" s="52"/>
      <c r="MAL25" s="52"/>
      <c r="MAM25" s="52"/>
      <c r="MAN25" s="52"/>
      <c r="MAO25" s="52"/>
      <c r="MAP25" s="52"/>
      <c r="MAQ25" s="52"/>
      <c r="MAR25" s="52"/>
      <c r="MAS25" s="52"/>
      <c r="MAT25" s="52"/>
      <c r="MAU25" s="52"/>
      <c r="MAV25" s="52"/>
      <c r="MAW25" s="52"/>
      <c r="MAX25" s="52"/>
      <c r="MAY25" s="52"/>
      <c r="MAZ25" s="52"/>
      <c r="MBA25" s="52"/>
      <c r="MBB25" s="52"/>
      <c r="MBC25" s="52"/>
      <c r="MBD25" s="52"/>
      <c r="MBE25" s="52"/>
      <c r="MBF25" s="52"/>
      <c r="MBG25" s="52"/>
      <c r="MBH25" s="52"/>
      <c r="MBI25" s="52"/>
      <c r="MBJ25" s="52"/>
      <c r="MBK25" s="52"/>
      <c r="MBL25" s="52"/>
      <c r="MBM25" s="52"/>
      <c r="MBN25" s="52"/>
      <c r="MBO25" s="52"/>
      <c r="MBP25" s="52"/>
      <c r="MBQ25" s="52"/>
      <c r="MBR25" s="52"/>
      <c r="MBS25" s="52"/>
      <c r="MBT25" s="52"/>
      <c r="MBU25" s="52"/>
      <c r="MBV25" s="52"/>
      <c r="MBW25" s="52"/>
      <c r="MBX25" s="52"/>
      <c r="MBY25" s="52"/>
      <c r="MBZ25" s="52"/>
      <c r="MCA25" s="52"/>
      <c r="MCB25" s="52"/>
      <c r="MCC25" s="52"/>
      <c r="MCD25" s="52"/>
      <c r="MCE25" s="52"/>
      <c r="MCF25" s="52"/>
      <c r="MCG25" s="52"/>
      <c r="MCH25" s="52"/>
      <c r="MCI25" s="52"/>
      <c r="MCJ25" s="52"/>
      <c r="MCK25" s="52"/>
      <c r="MCL25" s="52"/>
      <c r="MCM25" s="52"/>
      <c r="MCN25" s="52"/>
      <c r="MCO25" s="52"/>
      <c r="MCP25" s="52"/>
      <c r="MCQ25" s="52"/>
      <c r="MCR25" s="52"/>
      <c r="MCS25" s="52"/>
      <c r="MCT25" s="52"/>
      <c r="MCU25" s="52"/>
      <c r="MCV25" s="52"/>
      <c r="MCW25" s="52"/>
      <c r="MCX25" s="52"/>
      <c r="MCY25" s="52"/>
      <c r="MCZ25" s="52"/>
      <c r="MDA25" s="52"/>
      <c r="MDB25" s="52"/>
      <c r="MDC25" s="52"/>
      <c r="MDD25" s="52"/>
      <c r="MDE25" s="52"/>
      <c r="MDF25" s="52"/>
      <c r="MDG25" s="52"/>
      <c r="MDH25" s="52"/>
      <c r="MDI25" s="52"/>
      <c r="MDJ25" s="52"/>
      <c r="MDK25" s="52"/>
      <c r="MDL25" s="52"/>
      <c r="MDM25" s="52"/>
      <c r="MDN25" s="52"/>
      <c r="MDO25" s="52"/>
      <c r="MDP25" s="52"/>
      <c r="MDQ25" s="52"/>
      <c r="MDR25" s="52"/>
      <c r="MDS25" s="52"/>
      <c r="MDT25" s="52"/>
      <c r="MDU25" s="52"/>
      <c r="MDV25" s="52"/>
      <c r="MDW25" s="52"/>
      <c r="MDX25" s="52"/>
      <c r="MDY25" s="52"/>
      <c r="MDZ25" s="52"/>
      <c r="MEA25" s="52"/>
      <c r="MEB25" s="52"/>
      <c r="MEC25" s="52"/>
      <c r="MED25" s="52"/>
      <c r="MEE25" s="52"/>
      <c r="MEF25" s="52"/>
      <c r="MEG25" s="52"/>
      <c r="MEH25" s="52"/>
      <c r="MEI25" s="52"/>
      <c r="MEJ25" s="52"/>
      <c r="MEK25" s="52"/>
      <c r="MEL25" s="52"/>
      <c r="MEM25" s="52"/>
      <c r="MEN25" s="52"/>
      <c r="MEO25" s="52"/>
      <c r="MEP25" s="52"/>
      <c r="MEQ25" s="52"/>
      <c r="MER25" s="52"/>
      <c r="MES25" s="52"/>
      <c r="MET25" s="52"/>
      <c r="MEU25" s="52"/>
      <c r="MEV25" s="52"/>
      <c r="MEW25" s="52"/>
      <c r="MEX25" s="52"/>
      <c r="MEY25" s="52"/>
      <c r="MEZ25" s="52"/>
      <c r="MFA25" s="52"/>
      <c r="MFB25" s="52"/>
      <c r="MFC25" s="52"/>
      <c r="MFD25" s="52"/>
      <c r="MFE25" s="52"/>
      <c r="MFF25" s="52"/>
      <c r="MFG25" s="52"/>
      <c r="MFH25" s="52"/>
      <c r="MFI25" s="52"/>
      <c r="MFJ25" s="52"/>
      <c r="MFK25" s="52"/>
      <c r="MFL25" s="52"/>
      <c r="MFM25" s="52"/>
      <c r="MFN25" s="52"/>
      <c r="MFO25" s="52"/>
      <c r="MFP25" s="52"/>
      <c r="MFQ25" s="52"/>
      <c r="MFR25" s="52"/>
      <c r="MFS25" s="52"/>
      <c r="MFT25" s="52"/>
      <c r="MFU25" s="52"/>
      <c r="MFV25" s="52"/>
      <c r="MFW25" s="52"/>
      <c r="MFX25" s="52"/>
      <c r="MFY25" s="52"/>
      <c r="MFZ25" s="52"/>
      <c r="MGA25" s="52"/>
      <c r="MGB25" s="52"/>
      <c r="MGC25" s="52"/>
      <c r="MGD25" s="52"/>
      <c r="MGE25" s="52"/>
      <c r="MGF25" s="52"/>
      <c r="MGG25" s="52"/>
      <c r="MGH25" s="52"/>
      <c r="MGI25" s="52"/>
      <c r="MGJ25" s="52"/>
      <c r="MGK25" s="52"/>
      <c r="MGL25" s="52"/>
      <c r="MGM25" s="52"/>
      <c r="MGN25" s="52"/>
      <c r="MGO25" s="52"/>
      <c r="MGP25" s="52"/>
      <c r="MGQ25" s="52"/>
      <c r="MGR25" s="52"/>
      <c r="MGS25" s="52"/>
      <c r="MGT25" s="52"/>
      <c r="MGU25" s="52"/>
      <c r="MGV25" s="52"/>
      <c r="MGW25" s="52"/>
      <c r="MGX25" s="52"/>
      <c r="MGY25" s="52"/>
      <c r="MGZ25" s="52"/>
      <c r="MHA25" s="52"/>
      <c r="MHB25" s="52"/>
      <c r="MHC25" s="52"/>
      <c r="MHD25" s="52"/>
      <c r="MHE25" s="52"/>
      <c r="MHF25" s="52"/>
      <c r="MHG25" s="52"/>
      <c r="MHH25" s="52"/>
      <c r="MHI25" s="52"/>
      <c r="MHJ25" s="52"/>
      <c r="MHK25" s="52"/>
      <c r="MHL25" s="52"/>
      <c r="MHM25" s="52"/>
      <c r="MHN25" s="52"/>
      <c r="MHO25" s="52"/>
      <c r="MHP25" s="52"/>
      <c r="MHQ25" s="52"/>
      <c r="MHR25" s="52"/>
      <c r="MHS25" s="52"/>
      <c r="MHT25" s="52"/>
      <c r="MHU25" s="52"/>
      <c r="MHV25" s="52"/>
      <c r="MHW25" s="52"/>
      <c r="MHX25" s="52"/>
      <c r="MHY25" s="52"/>
      <c r="MHZ25" s="52"/>
      <c r="MIA25" s="52"/>
      <c r="MIB25" s="52"/>
      <c r="MIC25" s="52"/>
      <c r="MID25" s="52"/>
      <c r="MIE25" s="52"/>
      <c r="MIF25" s="52"/>
      <c r="MIG25" s="52"/>
      <c r="MIH25" s="52"/>
      <c r="MII25" s="52"/>
      <c r="MIJ25" s="52"/>
      <c r="MIK25" s="52"/>
      <c r="MIL25" s="52"/>
      <c r="MIM25" s="52"/>
      <c r="MIN25" s="52"/>
      <c r="MIO25" s="52"/>
      <c r="MIP25" s="52"/>
      <c r="MIQ25" s="52"/>
      <c r="MIR25" s="52"/>
      <c r="MIS25" s="52"/>
      <c r="MIT25" s="52"/>
      <c r="MIU25" s="52"/>
      <c r="MIV25" s="52"/>
      <c r="MIW25" s="52"/>
      <c r="MIX25" s="52"/>
      <c r="MIY25" s="52"/>
      <c r="MIZ25" s="52"/>
      <c r="MJA25" s="52"/>
      <c r="MJB25" s="52"/>
      <c r="MJC25" s="52"/>
      <c r="MJD25" s="52"/>
      <c r="MJE25" s="52"/>
      <c r="MJF25" s="52"/>
      <c r="MJG25" s="52"/>
      <c r="MJH25" s="52"/>
      <c r="MJI25" s="52"/>
      <c r="MJJ25" s="52"/>
      <c r="MJK25" s="52"/>
      <c r="MJL25" s="52"/>
      <c r="MJM25" s="52"/>
      <c r="MJN25" s="52"/>
      <c r="MJO25" s="52"/>
      <c r="MJP25" s="52"/>
      <c r="MJQ25" s="52"/>
      <c r="MJR25" s="52"/>
      <c r="MJS25" s="52"/>
      <c r="MJT25" s="52"/>
      <c r="MJU25" s="52"/>
      <c r="MJV25" s="52"/>
      <c r="MJW25" s="52"/>
      <c r="MJX25" s="52"/>
      <c r="MJY25" s="52"/>
      <c r="MJZ25" s="52"/>
      <c r="MKA25" s="52"/>
      <c r="MKB25" s="52"/>
      <c r="MKC25" s="52"/>
      <c r="MKD25" s="52"/>
      <c r="MKE25" s="52"/>
      <c r="MKF25" s="52"/>
      <c r="MKG25" s="52"/>
      <c r="MKH25" s="52"/>
      <c r="MKI25" s="52"/>
      <c r="MKJ25" s="52"/>
      <c r="MKK25" s="52"/>
      <c r="MKL25" s="52"/>
      <c r="MKM25" s="52"/>
      <c r="MKN25" s="52"/>
      <c r="MKO25" s="52"/>
      <c r="MKP25" s="52"/>
      <c r="MKQ25" s="52"/>
      <c r="MKR25" s="52"/>
      <c r="MKS25" s="52"/>
      <c r="MKT25" s="52"/>
      <c r="MKU25" s="52"/>
      <c r="MKV25" s="52"/>
      <c r="MKW25" s="52"/>
      <c r="MKX25" s="52"/>
      <c r="MKY25" s="52"/>
      <c r="MKZ25" s="52"/>
      <c r="MLA25" s="52"/>
      <c r="MLB25" s="52"/>
      <c r="MLC25" s="52"/>
      <c r="MLD25" s="52"/>
      <c r="MLE25" s="52"/>
      <c r="MLF25" s="52"/>
      <c r="MLG25" s="52"/>
      <c r="MLH25" s="52"/>
      <c r="MLI25" s="52"/>
      <c r="MLJ25" s="52"/>
      <c r="MLK25" s="52"/>
      <c r="MLL25" s="52"/>
      <c r="MLM25" s="52"/>
      <c r="MLN25" s="52"/>
      <c r="MLO25" s="52"/>
      <c r="MLP25" s="52"/>
      <c r="MLQ25" s="52"/>
      <c r="MLR25" s="52"/>
      <c r="MLS25" s="52"/>
      <c r="MLT25" s="52"/>
      <c r="MLU25" s="52"/>
      <c r="MLV25" s="52"/>
      <c r="MLW25" s="52"/>
      <c r="MLX25" s="52"/>
      <c r="MLY25" s="52"/>
      <c r="MLZ25" s="52"/>
      <c r="MMA25" s="52"/>
      <c r="MMB25" s="52"/>
      <c r="MMC25" s="52"/>
      <c r="MMD25" s="52"/>
      <c r="MME25" s="52"/>
      <c r="MMF25" s="52"/>
      <c r="MMG25" s="52"/>
      <c r="MMH25" s="52"/>
      <c r="MMI25" s="52"/>
      <c r="MMJ25" s="52"/>
      <c r="MMK25" s="52"/>
      <c r="MML25" s="52"/>
      <c r="MMM25" s="52"/>
      <c r="MMN25" s="52"/>
      <c r="MMO25" s="52"/>
      <c r="MMP25" s="52"/>
      <c r="MMQ25" s="52"/>
      <c r="MMR25" s="52"/>
      <c r="MMS25" s="52"/>
      <c r="MMT25" s="52"/>
      <c r="MMU25" s="52"/>
      <c r="MMV25" s="52"/>
      <c r="MMW25" s="52"/>
      <c r="MMX25" s="52"/>
      <c r="MMY25" s="52"/>
      <c r="MMZ25" s="52"/>
      <c r="MNA25" s="52"/>
      <c r="MNB25" s="52"/>
      <c r="MNC25" s="52"/>
      <c r="MND25" s="52"/>
      <c r="MNE25" s="52"/>
      <c r="MNF25" s="52"/>
      <c r="MNG25" s="52"/>
      <c r="MNH25" s="52"/>
      <c r="MNI25" s="52"/>
      <c r="MNJ25" s="52"/>
      <c r="MNK25" s="52"/>
      <c r="MNL25" s="52"/>
      <c r="MNM25" s="52"/>
      <c r="MNN25" s="52"/>
      <c r="MNO25" s="52"/>
      <c r="MNP25" s="52"/>
      <c r="MNQ25" s="52"/>
      <c r="MNR25" s="52"/>
      <c r="MNS25" s="52"/>
      <c r="MNT25" s="52"/>
      <c r="MNU25" s="52"/>
      <c r="MNV25" s="52"/>
      <c r="MNW25" s="52"/>
      <c r="MNX25" s="52"/>
      <c r="MNY25" s="52"/>
      <c r="MNZ25" s="52"/>
      <c r="MOA25" s="52"/>
      <c r="MOB25" s="52"/>
      <c r="MOC25" s="52"/>
      <c r="MOD25" s="52"/>
      <c r="MOE25" s="52"/>
      <c r="MOF25" s="52"/>
      <c r="MOG25" s="52"/>
      <c r="MOH25" s="52"/>
      <c r="MOI25" s="52"/>
      <c r="MOJ25" s="52"/>
      <c r="MOK25" s="52"/>
      <c r="MOL25" s="52"/>
      <c r="MOM25" s="52"/>
      <c r="MON25" s="52"/>
      <c r="MOO25" s="52"/>
      <c r="MOP25" s="52"/>
      <c r="MOQ25" s="52"/>
      <c r="MOR25" s="52"/>
      <c r="MOS25" s="52"/>
      <c r="MOT25" s="52"/>
      <c r="MOU25" s="52"/>
      <c r="MOV25" s="52"/>
      <c r="MOW25" s="52"/>
      <c r="MOX25" s="52"/>
      <c r="MOY25" s="52"/>
      <c r="MOZ25" s="52"/>
      <c r="MPA25" s="52"/>
      <c r="MPB25" s="52"/>
      <c r="MPC25" s="52"/>
      <c r="MPD25" s="52"/>
      <c r="MPE25" s="52"/>
      <c r="MPF25" s="52"/>
      <c r="MPG25" s="52"/>
      <c r="MPH25" s="52"/>
      <c r="MPI25" s="52"/>
      <c r="MPJ25" s="52"/>
      <c r="MPK25" s="52"/>
      <c r="MPL25" s="52"/>
      <c r="MPM25" s="52"/>
      <c r="MPN25" s="52"/>
      <c r="MPO25" s="52"/>
      <c r="MPP25" s="52"/>
      <c r="MPQ25" s="52"/>
      <c r="MPR25" s="52"/>
      <c r="MPS25" s="52"/>
      <c r="MPT25" s="52"/>
      <c r="MPU25" s="52"/>
      <c r="MPV25" s="52"/>
      <c r="MPW25" s="52"/>
      <c r="MPX25" s="52"/>
      <c r="MPY25" s="52"/>
      <c r="MPZ25" s="52"/>
      <c r="MQA25" s="52"/>
      <c r="MQB25" s="52"/>
      <c r="MQC25" s="52"/>
      <c r="MQD25" s="52"/>
      <c r="MQE25" s="52"/>
      <c r="MQF25" s="52"/>
      <c r="MQG25" s="52"/>
      <c r="MQH25" s="52"/>
      <c r="MQI25" s="52"/>
      <c r="MQJ25" s="52"/>
      <c r="MQK25" s="52"/>
      <c r="MQL25" s="52"/>
      <c r="MQM25" s="52"/>
      <c r="MQN25" s="52"/>
      <c r="MQO25" s="52"/>
      <c r="MQP25" s="52"/>
      <c r="MQQ25" s="52"/>
      <c r="MQR25" s="52"/>
      <c r="MQS25" s="52"/>
      <c r="MQT25" s="52"/>
      <c r="MQU25" s="52"/>
      <c r="MQV25" s="52"/>
      <c r="MQW25" s="52"/>
      <c r="MQX25" s="52"/>
      <c r="MQY25" s="52"/>
      <c r="MQZ25" s="52"/>
      <c r="MRA25" s="52"/>
      <c r="MRB25" s="52"/>
      <c r="MRC25" s="52"/>
      <c r="MRD25" s="52"/>
      <c r="MRE25" s="52"/>
      <c r="MRF25" s="52"/>
      <c r="MRG25" s="52"/>
      <c r="MRH25" s="52"/>
      <c r="MRI25" s="52"/>
      <c r="MRJ25" s="52"/>
      <c r="MRK25" s="52"/>
      <c r="MRL25" s="52"/>
      <c r="MRM25" s="52"/>
      <c r="MRN25" s="52"/>
      <c r="MRO25" s="52"/>
      <c r="MRP25" s="52"/>
      <c r="MRQ25" s="52"/>
      <c r="MRR25" s="52"/>
      <c r="MRS25" s="52"/>
      <c r="MRT25" s="52"/>
      <c r="MRU25" s="52"/>
      <c r="MRV25" s="52"/>
      <c r="MRW25" s="52"/>
      <c r="MRX25" s="52"/>
      <c r="MRY25" s="52"/>
      <c r="MRZ25" s="52"/>
      <c r="MSA25" s="52"/>
      <c r="MSB25" s="52"/>
      <c r="MSC25" s="52"/>
      <c r="MSD25" s="52"/>
      <c r="MSE25" s="52"/>
      <c r="MSF25" s="52"/>
      <c r="MSG25" s="52"/>
      <c r="MSH25" s="52"/>
      <c r="MSI25" s="52"/>
      <c r="MSJ25" s="52"/>
      <c r="MSK25" s="52"/>
      <c r="MSL25" s="52"/>
      <c r="MSM25" s="52"/>
      <c r="MSN25" s="52"/>
      <c r="MSO25" s="52"/>
      <c r="MSP25" s="52"/>
      <c r="MSQ25" s="52"/>
      <c r="MSR25" s="52"/>
      <c r="MSS25" s="52"/>
      <c r="MST25" s="52"/>
      <c r="MSU25" s="52"/>
      <c r="MSV25" s="52"/>
      <c r="MSW25" s="52"/>
      <c r="MSX25" s="52"/>
      <c r="MSY25" s="52"/>
      <c r="MSZ25" s="52"/>
      <c r="MTA25" s="52"/>
      <c r="MTB25" s="52"/>
      <c r="MTC25" s="52"/>
      <c r="MTD25" s="52"/>
      <c r="MTE25" s="52"/>
      <c r="MTF25" s="52"/>
      <c r="MTG25" s="52"/>
      <c r="MTH25" s="52"/>
      <c r="MTI25" s="52"/>
      <c r="MTJ25" s="52"/>
      <c r="MTK25" s="52"/>
      <c r="MTL25" s="52"/>
      <c r="MTM25" s="52"/>
      <c r="MTN25" s="52"/>
      <c r="MTO25" s="52"/>
      <c r="MTP25" s="52"/>
      <c r="MTQ25" s="52"/>
      <c r="MTR25" s="52"/>
      <c r="MTS25" s="52"/>
      <c r="MTT25" s="52"/>
      <c r="MTU25" s="52"/>
      <c r="MTV25" s="52"/>
      <c r="MTW25" s="52"/>
      <c r="MTX25" s="52"/>
      <c r="MTY25" s="52"/>
      <c r="MTZ25" s="52"/>
      <c r="MUA25" s="52"/>
      <c r="MUB25" s="52"/>
      <c r="MUC25" s="52"/>
      <c r="MUD25" s="52"/>
      <c r="MUE25" s="52"/>
      <c r="MUF25" s="52"/>
      <c r="MUG25" s="52"/>
      <c r="MUH25" s="52"/>
      <c r="MUI25" s="52"/>
      <c r="MUJ25" s="52"/>
      <c r="MUK25" s="52"/>
      <c r="MUL25" s="52"/>
      <c r="MUM25" s="52"/>
      <c r="MUN25" s="52"/>
      <c r="MUO25" s="52"/>
      <c r="MUP25" s="52"/>
      <c r="MUQ25" s="52"/>
      <c r="MUR25" s="52"/>
      <c r="MUS25" s="52"/>
      <c r="MUT25" s="52"/>
      <c r="MUU25" s="52"/>
      <c r="MUV25" s="52"/>
      <c r="MUW25" s="52"/>
      <c r="MUX25" s="52"/>
      <c r="MUY25" s="52"/>
      <c r="MUZ25" s="52"/>
      <c r="MVA25" s="52"/>
      <c r="MVB25" s="52"/>
      <c r="MVC25" s="52"/>
      <c r="MVD25" s="52"/>
      <c r="MVE25" s="52"/>
      <c r="MVF25" s="52"/>
      <c r="MVG25" s="52"/>
      <c r="MVH25" s="52"/>
      <c r="MVI25" s="52"/>
      <c r="MVJ25" s="52"/>
      <c r="MVK25" s="52"/>
      <c r="MVL25" s="52"/>
      <c r="MVM25" s="52"/>
      <c r="MVN25" s="52"/>
      <c r="MVO25" s="52"/>
      <c r="MVP25" s="52"/>
      <c r="MVQ25" s="52"/>
      <c r="MVR25" s="52"/>
      <c r="MVS25" s="52"/>
      <c r="MVT25" s="52"/>
      <c r="MVU25" s="52"/>
      <c r="MVV25" s="52"/>
      <c r="MVW25" s="52"/>
      <c r="MVX25" s="52"/>
      <c r="MVY25" s="52"/>
      <c r="MVZ25" s="52"/>
      <c r="MWA25" s="52"/>
      <c r="MWB25" s="52"/>
      <c r="MWC25" s="52"/>
      <c r="MWD25" s="52"/>
      <c r="MWE25" s="52"/>
      <c r="MWF25" s="52"/>
      <c r="MWG25" s="52"/>
      <c r="MWH25" s="52"/>
      <c r="MWI25" s="52"/>
      <c r="MWJ25" s="52"/>
      <c r="MWK25" s="52"/>
      <c r="MWL25" s="52"/>
      <c r="MWM25" s="52"/>
      <c r="MWN25" s="52"/>
      <c r="MWO25" s="52"/>
      <c r="MWP25" s="52"/>
      <c r="MWQ25" s="52"/>
      <c r="MWR25" s="52"/>
      <c r="MWS25" s="52"/>
      <c r="MWT25" s="52"/>
      <c r="MWU25" s="52"/>
      <c r="MWV25" s="52"/>
      <c r="MWW25" s="52"/>
      <c r="MWX25" s="52"/>
      <c r="MWY25" s="52"/>
      <c r="MWZ25" s="52"/>
      <c r="MXA25" s="52"/>
      <c r="MXB25" s="52"/>
      <c r="MXC25" s="52"/>
      <c r="MXD25" s="52"/>
      <c r="MXE25" s="52"/>
      <c r="MXF25" s="52"/>
      <c r="MXG25" s="52"/>
      <c r="MXH25" s="52"/>
      <c r="MXI25" s="52"/>
      <c r="MXJ25" s="52"/>
      <c r="MXK25" s="52"/>
      <c r="MXL25" s="52"/>
      <c r="MXM25" s="52"/>
      <c r="MXN25" s="52"/>
      <c r="MXO25" s="52"/>
      <c r="MXP25" s="52"/>
      <c r="MXQ25" s="52"/>
      <c r="MXR25" s="52"/>
      <c r="MXS25" s="52"/>
      <c r="MXT25" s="52"/>
      <c r="MXU25" s="52"/>
      <c r="MXV25" s="52"/>
      <c r="MXW25" s="52"/>
      <c r="MXX25" s="52"/>
      <c r="MXY25" s="52"/>
      <c r="MXZ25" s="52"/>
      <c r="MYA25" s="52"/>
      <c r="MYB25" s="52"/>
      <c r="MYC25" s="52"/>
      <c r="MYD25" s="52"/>
      <c r="MYE25" s="52"/>
      <c r="MYF25" s="52"/>
      <c r="MYG25" s="52"/>
      <c r="MYH25" s="52"/>
      <c r="MYI25" s="52"/>
      <c r="MYJ25" s="52"/>
      <c r="MYK25" s="52"/>
      <c r="MYL25" s="52"/>
      <c r="MYM25" s="52"/>
      <c r="MYN25" s="52"/>
      <c r="MYO25" s="52"/>
      <c r="MYP25" s="52"/>
      <c r="MYQ25" s="52"/>
      <c r="MYR25" s="52"/>
      <c r="MYS25" s="52"/>
      <c r="MYT25" s="52"/>
      <c r="MYU25" s="52"/>
      <c r="MYV25" s="52"/>
      <c r="MYW25" s="52"/>
      <c r="MYX25" s="52"/>
      <c r="MYY25" s="52"/>
      <c r="MYZ25" s="52"/>
      <c r="MZA25" s="52"/>
      <c r="MZB25" s="52"/>
      <c r="MZC25" s="52"/>
      <c r="MZD25" s="52"/>
      <c r="MZE25" s="52"/>
      <c r="MZF25" s="52"/>
      <c r="MZG25" s="52"/>
      <c r="MZH25" s="52"/>
      <c r="MZI25" s="52"/>
      <c r="MZJ25" s="52"/>
      <c r="MZK25" s="52"/>
      <c r="MZL25" s="52"/>
      <c r="MZM25" s="52"/>
      <c r="MZN25" s="52"/>
      <c r="MZO25" s="52"/>
      <c r="MZP25" s="52"/>
      <c r="MZQ25" s="52"/>
      <c r="MZR25" s="52"/>
      <c r="MZS25" s="52"/>
      <c r="MZT25" s="52"/>
      <c r="MZU25" s="52"/>
      <c r="MZV25" s="52"/>
      <c r="MZW25" s="52"/>
      <c r="MZX25" s="52"/>
      <c r="MZY25" s="52"/>
      <c r="MZZ25" s="52"/>
      <c r="NAA25" s="52"/>
      <c r="NAB25" s="52"/>
      <c r="NAC25" s="52"/>
      <c r="NAD25" s="52"/>
      <c r="NAE25" s="52"/>
      <c r="NAF25" s="52"/>
      <c r="NAG25" s="52"/>
      <c r="NAH25" s="52"/>
      <c r="NAI25" s="52"/>
      <c r="NAJ25" s="52"/>
      <c r="NAK25" s="52"/>
      <c r="NAL25" s="52"/>
      <c r="NAM25" s="52"/>
      <c r="NAN25" s="52"/>
      <c r="NAO25" s="52"/>
      <c r="NAP25" s="52"/>
      <c r="NAQ25" s="52"/>
      <c r="NAR25" s="52"/>
      <c r="NAS25" s="52"/>
      <c r="NAT25" s="52"/>
      <c r="NAU25" s="52"/>
      <c r="NAV25" s="52"/>
      <c r="NAW25" s="52"/>
      <c r="NAX25" s="52"/>
      <c r="NAY25" s="52"/>
      <c r="NAZ25" s="52"/>
      <c r="NBA25" s="52"/>
      <c r="NBB25" s="52"/>
      <c r="NBC25" s="52"/>
      <c r="NBD25" s="52"/>
      <c r="NBE25" s="52"/>
      <c r="NBF25" s="52"/>
      <c r="NBG25" s="52"/>
      <c r="NBH25" s="52"/>
      <c r="NBI25" s="52"/>
      <c r="NBJ25" s="52"/>
      <c r="NBK25" s="52"/>
      <c r="NBL25" s="52"/>
      <c r="NBM25" s="52"/>
      <c r="NBN25" s="52"/>
      <c r="NBO25" s="52"/>
      <c r="NBP25" s="52"/>
      <c r="NBQ25" s="52"/>
      <c r="NBR25" s="52"/>
      <c r="NBS25" s="52"/>
      <c r="NBT25" s="52"/>
      <c r="NBU25" s="52"/>
      <c r="NBV25" s="52"/>
      <c r="NBW25" s="52"/>
      <c r="NBX25" s="52"/>
      <c r="NBY25" s="52"/>
      <c r="NBZ25" s="52"/>
      <c r="NCA25" s="52"/>
      <c r="NCB25" s="52"/>
      <c r="NCC25" s="52"/>
      <c r="NCD25" s="52"/>
      <c r="NCE25" s="52"/>
      <c r="NCF25" s="52"/>
      <c r="NCG25" s="52"/>
      <c r="NCH25" s="52"/>
      <c r="NCI25" s="52"/>
      <c r="NCJ25" s="52"/>
      <c r="NCK25" s="52"/>
      <c r="NCL25" s="52"/>
      <c r="NCM25" s="52"/>
      <c r="NCN25" s="52"/>
      <c r="NCO25" s="52"/>
      <c r="NCP25" s="52"/>
      <c r="NCQ25" s="52"/>
      <c r="NCR25" s="52"/>
      <c r="NCS25" s="52"/>
      <c r="NCT25" s="52"/>
      <c r="NCU25" s="52"/>
      <c r="NCV25" s="52"/>
      <c r="NCW25" s="52"/>
      <c r="NCX25" s="52"/>
      <c r="NCY25" s="52"/>
      <c r="NCZ25" s="52"/>
      <c r="NDA25" s="52"/>
      <c r="NDB25" s="52"/>
      <c r="NDC25" s="52"/>
      <c r="NDD25" s="52"/>
      <c r="NDE25" s="52"/>
      <c r="NDF25" s="52"/>
      <c r="NDG25" s="52"/>
      <c r="NDH25" s="52"/>
      <c r="NDI25" s="52"/>
      <c r="NDJ25" s="52"/>
      <c r="NDK25" s="52"/>
      <c r="NDL25" s="52"/>
      <c r="NDM25" s="52"/>
      <c r="NDN25" s="52"/>
      <c r="NDO25" s="52"/>
      <c r="NDP25" s="52"/>
      <c r="NDQ25" s="52"/>
      <c r="NDR25" s="52"/>
      <c r="NDS25" s="52"/>
      <c r="NDT25" s="52"/>
      <c r="NDU25" s="52"/>
      <c r="NDV25" s="52"/>
      <c r="NDW25" s="52"/>
      <c r="NDX25" s="52"/>
      <c r="NDY25" s="52"/>
      <c r="NDZ25" s="52"/>
      <c r="NEA25" s="52"/>
      <c r="NEB25" s="52"/>
      <c r="NEC25" s="52"/>
      <c r="NED25" s="52"/>
      <c r="NEE25" s="52"/>
      <c r="NEF25" s="52"/>
      <c r="NEG25" s="52"/>
      <c r="NEH25" s="52"/>
      <c r="NEI25" s="52"/>
      <c r="NEJ25" s="52"/>
      <c r="NEK25" s="52"/>
      <c r="NEL25" s="52"/>
      <c r="NEM25" s="52"/>
      <c r="NEN25" s="52"/>
      <c r="NEO25" s="52"/>
      <c r="NEP25" s="52"/>
      <c r="NEQ25" s="52"/>
      <c r="NER25" s="52"/>
      <c r="NES25" s="52"/>
      <c r="NET25" s="52"/>
      <c r="NEU25" s="52"/>
      <c r="NEV25" s="52"/>
      <c r="NEW25" s="52"/>
      <c r="NEX25" s="52"/>
      <c r="NEY25" s="52"/>
      <c r="NEZ25" s="52"/>
      <c r="NFA25" s="52"/>
      <c r="NFB25" s="52"/>
      <c r="NFC25" s="52"/>
      <c r="NFD25" s="52"/>
      <c r="NFE25" s="52"/>
      <c r="NFF25" s="52"/>
      <c r="NFG25" s="52"/>
      <c r="NFH25" s="52"/>
      <c r="NFI25" s="52"/>
      <c r="NFJ25" s="52"/>
      <c r="NFK25" s="52"/>
      <c r="NFL25" s="52"/>
      <c r="NFM25" s="52"/>
      <c r="NFN25" s="52"/>
      <c r="NFO25" s="52"/>
      <c r="NFP25" s="52"/>
      <c r="NFQ25" s="52"/>
      <c r="NFR25" s="52"/>
      <c r="NFS25" s="52"/>
      <c r="NFT25" s="52"/>
      <c r="NFU25" s="52"/>
      <c r="NFV25" s="52"/>
      <c r="NFW25" s="52"/>
      <c r="NFX25" s="52"/>
      <c r="NFY25" s="52"/>
      <c r="NFZ25" s="52"/>
      <c r="NGA25" s="52"/>
      <c r="NGB25" s="52"/>
      <c r="NGC25" s="52"/>
      <c r="NGD25" s="52"/>
      <c r="NGE25" s="52"/>
      <c r="NGF25" s="52"/>
      <c r="NGG25" s="52"/>
      <c r="NGH25" s="52"/>
      <c r="NGI25" s="52"/>
      <c r="NGJ25" s="52"/>
      <c r="NGK25" s="52"/>
      <c r="NGL25" s="52"/>
      <c r="NGM25" s="52"/>
      <c r="NGN25" s="52"/>
      <c r="NGO25" s="52"/>
      <c r="NGP25" s="52"/>
      <c r="NGQ25" s="52"/>
      <c r="NGR25" s="52"/>
      <c r="NGS25" s="52"/>
      <c r="NGT25" s="52"/>
      <c r="NGU25" s="52"/>
      <c r="NGV25" s="52"/>
      <c r="NGW25" s="52"/>
      <c r="NGX25" s="52"/>
      <c r="NGY25" s="52"/>
      <c r="NGZ25" s="52"/>
      <c r="NHA25" s="52"/>
      <c r="NHB25" s="52"/>
      <c r="NHC25" s="52"/>
      <c r="NHD25" s="52"/>
      <c r="NHE25" s="52"/>
      <c r="NHF25" s="52"/>
      <c r="NHG25" s="52"/>
      <c r="NHH25" s="52"/>
      <c r="NHI25" s="52"/>
      <c r="NHJ25" s="52"/>
      <c r="NHK25" s="52"/>
      <c r="NHL25" s="52"/>
      <c r="NHM25" s="52"/>
      <c r="NHN25" s="52"/>
      <c r="NHO25" s="52"/>
      <c r="NHP25" s="52"/>
      <c r="NHQ25" s="52"/>
      <c r="NHR25" s="52"/>
      <c r="NHS25" s="52"/>
      <c r="NHT25" s="52"/>
      <c r="NHU25" s="52"/>
      <c r="NHV25" s="52"/>
      <c r="NHW25" s="52"/>
      <c r="NHX25" s="52"/>
      <c r="NHY25" s="52"/>
      <c r="NHZ25" s="52"/>
      <c r="NIA25" s="52"/>
      <c r="NIB25" s="52"/>
      <c r="NIC25" s="52"/>
      <c r="NID25" s="52"/>
      <c r="NIE25" s="52"/>
      <c r="NIF25" s="52"/>
      <c r="NIG25" s="52"/>
      <c r="NIH25" s="52"/>
      <c r="NII25" s="52"/>
      <c r="NIJ25" s="52"/>
      <c r="NIK25" s="52"/>
      <c r="NIL25" s="52"/>
      <c r="NIM25" s="52"/>
      <c r="NIN25" s="52"/>
      <c r="NIO25" s="52"/>
      <c r="NIP25" s="52"/>
      <c r="NIQ25" s="52"/>
      <c r="NIR25" s="52"/>
      <c r="NIS25" s="52"/>
      <c r="NIT25" s="52"/>
      <c r="NIU25" s="52"/>
      <c r="NIV25" s="52"/>
      <c r="NIW25" s="52"/>
      <c r="NIX25" s="52"/>
      <c r="NIY25" s="52"/>
      <c r="NIZ25" s="52"/>
      <c r="NJA25" s="52"/>
      <c r="NJB25" s="52"/>
      <c r="NJC25" s="52"/>
      <c r="NJD25" s="52"/>
      <c r="NJE25" s="52"/>
      <c r="NJF25" s="52"/>
      <c r="NJG25" s="52"/>
      <c r="NJH25" s="52"/>
      <c r="NJI25" s="52"/>
      <c r="NJJ25" s="52"/>
      <c r="NJK25" s="52"/>
      <c r="NJL25" s="52"/>
      <c r="NJM25" s="52"/>
      <c r="NJN25" s="52"/>
      <c r="NJO25" s="52"/>
      <c r="NJP25" s="52"/>
      <c r="NJQ25" s="52"/>
      <c r="NJR25" s="52"/>
      <c r="NJS25" s="52"/>
      <c r="NJT25" s="52"/>
      <c r="NJU25" s="52"/>
      <c r="NJV25" s="52"/>
      <c r="NJW25" s="52"/>
      <c r="NJX25" s="52"/>
      <c r="NJY25" s="52"/>
      <c r="NJZ25" s="52"/>
      <c r="NKA25" s="52"/>
      <c r="NKB25" s="52"/>
      <c r="NKC25" s="52"/>
      <c r="NKD25" s="52"/>
      <c r="NKE25" s="52"/>
      <c r="NKF25" s="52"/>
      <c r="NKG25" s="52"/>
      <c r="NKH25" s="52"/>
      <c r="NKI25" s="52"/>
      <c r="NKJ25" s="52"/>
      <c r="NKK25" s="52"/>
      <c r="NKL25" s="52"/>
      <c r="NKM25" s="52"/>
      <c r="NKN25" s="52"/>
      <c r="NKO25" s="52"/>
      <c r="NKP25" s="52"/>
      <c r="NKQ25" s="52"/>
      <c r="NKR25" s="52"/>
      <c r="NKS25" s="52"/>
      <c r="NKT25" s="52"/>
      <c r="NKU25" s="52"/>
      <c r="NKV25" s="52"/>
      <c r="NKW25" s="52"/>
      <c r="NKX25" s="52"/>
      <c r="NKY25" s="52"/>
      <c r="NKZ25" s="52"/>
      <c r="NLA25" s="52"/>
      <c r="NLB25" s="52"/>
      <c r="NLC25" s="52"/>
      <c r="NLD25" s="52"/>
      <c r="NLE25" s="52"/>
      <c r="NLF25" s="52"/>
      <c r="NLG25" s="52"/>
      <c r="NLH25" s="52"/>
      <c r="NLI25" s="52"/>
      <c r="NLJ25" s="52"/>
      <c r="NLK25" s="52"/>
      <c r="NLL25" s="52"/>
      <c r="NLM25" s="52"/>
      <c r="NLN25" s="52"/>
      <c r="NLO25" s="52"/>
      <c r="NLP25" s="52"/>
      <c r="NLQ25" s="52"/>
      <c r="NLR25" s="52"/>
      <c r="NLS25" s="52"/>
      <c r="NLT25" s="52"/>
      <c r="NLU25" s="52"/>
      <c r="NLV25" s="52"/>
      <c r="NLW25" s="52"/>
      <c r="NLX25" s="52"/>
      <c r="NLY25" s="52"/>
      <c r="NLZ25" s="52"/>
      <c r="NMA25" s="52"/>
      <c r="NMB25" s="52"/>
      <c r="NMC25" s="52"/>
      <c r="NMD25" s="52"/>
      <c r="NME25" s="52"/>
      <c r="NMF25" s="52"/>
      <c r="NMG25" s="52"/>
      <c r="NMH25" s="52"/>
      <c r="NMI25" s="52"/>
      <c r="NMJ25" s="52"/>
      <c r="NMK25" s="52"/>
      <c r="NML25" s="52"/>
      <c r="NMM25" s="52"/>
      <c r="NMN25" s="52"/>
      <c r="NMO25" s="52"/>
      <c r="NMP25" s="52"/>
      <c r="NMQ25" s="52"/>
      <c r="NMR25" s="52"/>
      <c r="NMS25" s="52"/>
      <c r="NMT25" s="52"/>
      <c r="NMU25" s="52"/>
      <c r="NMV25" s="52"/>
      <c r="NMW25" s="52"/>
      <c r="NMX25" s="52"/>
      <c r="NMY25" s="52"/>
      <c r="NMZ25" s="52"/>
      <c r="NNA25" s="52"/>
      <c r="NNB25" s="52"/>
      <c r="NNC25" s="52"/>
      <c r="NND25" s="52"/>
      <c r="NNE25" s="52"/>
      <c r="NNF25" s="52"/>
      <c r="NNG25" s="52"/>
      <c r="NNH25" s="52"/>
      <c r="NNI25" s="52"/>
      <c r="NNJ25" s="52"/>
      <c r="NNK25" s="52"/>
      <c r="NNL25" s="52"/>
      <c r="NNM25" s="52"/>
      <c r="NNN25" s="52"/>
      <c r="NNO25" s="52"/>
      <c r="NNP25" s="52"/>
      <c r="NNQ25" s="52"/>
      <c r="NNR25" s="52"/>
      <c r="NNS25" s="52"/>
      <c r="NNT25" s="52"/>
      <c r="NNU25" s="52"/>
      <c r="NNV25" s="52"/>
      <c r="NNW25" s="52"/>
      <c r="NNX25" s="52"/>
      <c r="NNY25" s="52"/>
      <c r="NNZ25" s="52"/>
      <c r="NOA25" s="52"/>
      <c r="NOB25" s="52"/>
      <c r="NOC25" s="52"/>
      <c r="NOD25" s="52"/>
      <c r="NOE25" s="52"/>
      <c r="NOF25" s="52"/>
      <c r="NOG25" s="52"/>
      <c r="NOH25" s="52"/>
      <c r="NOI25" s="52"/>
      <c r="NOJ25" s="52"/>
      <c r="NOK25" s="52"/>
      <c r="NOL25" s="52"/>
      <c r="NOM25" s="52"/>
      <c r="NON25" s="52"/>
      <c r="NOO25" s="52"/>
      <c r="NOP25" s="52"/>
      <c r="NOQ25" s="52"/>
      <c r="NOR25" s="52"/>
      <c r="NOS25" s="52"/>
      <c r="NOT25" s="52"/>
      <c r="NOU25" s="52"/>
      <c r="NOV25" s="52"/>
      <c r="NOW25" s="52"/>
      <c r="NOX25" s="52"/>
      <c r="NOY25" s="52"/>
      <c r="NOZ25" s="52"/>
      <c r="NPA25" s="52"/>
      <c r="NPB25" s="52"/>
      <c r="NPC25" s="52"/>
      <c r="NPD25" s="52"/>
      <c r="NPE25" s="52"/>
      <c r="NPF25" s="52"/>
      <c r="NPG25" s="52"/>
      <c r="NPH25" s="52"/>
      <c r="NPI25" s="52"/>
      <c r="NPJ25" s="52"/>
      <c r="NPK25" s="52"/>
      <c r="NPL25" s="52"/>
      <c r="NPM25" s="52"/>
      <c r="NPN25" s="52"/>
      <c r="NPO25" s="52"/>
      <c r="NPP25" s="52"/>
      <c r="NPQ25" s="52"/>
      <c r="NPR25" s="52"/>
      <c r="NPS25" s="52"/>
      <c r="NPT25" s="52"/>
      <c r="NPU25" s="52"/>
      <c r="NPV25" s="52"/>
      <c r="NPW25" s="52"/>
      <c r="NPX25" s="52"/>
      <c r="NPY25" s="52"/>
      <c r="NPZ25" s="52"/>
      <c r="NQA25" s="52"/>
      <c r="NQB25" s="52"/>
      <c r="NQC25" s="52"/>
      <c r="NQD25" s="52"/>
      <c r="NQE25" s="52"/>
      <c r="NQF25" s="52"/>
      <c r="NQG25" s="52"/>
      <c r="NQH25" s="52"/>
      <c r="NQI25" s="52"/>
      <c r="NQJ25" s="52"/>
      <c r="NQK25" s="52"/>
      <c r="NQL25" s="52"/>
      <c r="NQM25" s="52"/>
      <c r="NQN25" s="52"/>
      <c r="NQO25" s="52"/>
      <c r="NQP25" s="52"/>
      <c r="NQQ25" s="52"/>
      <c r="NQR25" s="52"/>
      <c r="NQS25" s="52"/>
      <c r="NQT25" s="52"/>
      <c r="NQU25" s="52"/>
      <c r="NQV25" s="52"/>
      <c r="NQW25" s="52"/>
      <c r="NQX25" s="52"/>
      <c r="NQY25" s="52"/>
      <c r="NQZ25" s="52"/>
      <c r="NRA25" s="52"/>
      <c r="NRB25" s="52"/>
      <c r="NRC25" s="52"/>
      <c r="NRD25" s="52"/>
      <c r="NRE25" s="52"/>
      <c r="NRF25" s="52"/>
      <c r="NRG25" s="52"/>
      <c r="NRH25" s="52"/>
      <c r="NRI25" s="52"/>
      <c r="NRJ25" s="52"/>
      <c r="NRK25" s="52"/>
      <c r="NRL25" s="52"/>
      <c r="NRM25" s="52"/>
      <c r="NRN25" s="52"/>
      <c r="NRO25" s="52"/>
      <c r="NRP25" s="52"/>
      <c r="NRQ25" s="52"/>
      <c r="NRR25" s="52"/>
      <c r="NRS25" s="52"/>
      <c r="NRT25" s="52"/>
      <c r="NRU25" s="52"/>
      <c r="NRV25" s="52"/>
      <c r="NRW25" s="52"/>
      <c r="NRX25" s="52"/>
      <c r="NRY25" s="52"/>
      <c r="NRZ25" s="52"/>
      <c r="NSA25" s="52"/>
      <c r="NSB25" s="52"/>
      <c r="NSC25" s="52"/>
      <c r="NSD25" s="52"/>
      <c r="NSE25" s="52"/>
      <c r="NSF25" s="52"/>
      <c r="NSG25" s="52"/>
      <c r="NSH25" s="52"/>
      <c r="NSI25" s="52"/>
      <c r="NSJ25" s="52"/>
      <c r="NSK25" s="52"/>
      <c r="NSL25" s="52"/>
      <c r="NSM25" s="52"/>
      <c r="NSN25" s="52"/>
      <c r="NSO25" s="52"/>
      <c r="NSP25" s="52"/>
      <c r="NSQ25" s="52"/>
      <c r="NSR25" s="52"/>
      <c r="NSS25" s="52"/>
      <c r="NST25" s="52"/>
      <c r="NSU25" s="52"/>
      <c r="NSV25" s="52"/>
      <c r="NSW25" s="52"/>
      <c r="NSX25" s="52"/>
      <c r="NSY25" s="52"/>
      <c r="NSZ25" s="52"/>
      <c r="NTA25" s="52"/>
      <c r="NTB25" s="52"/>
      <c r="NTC25" s="52"/>
      <c r="NTD25" s="52"/>
      <c r="NTE25" s="52"/>
      <c r="NTF25" s="52"/>
      <c r="NTG25" s="52"/>
      <c r="NTH25" s="52"/>
      <c r="NTI25" s="52"/>
      <c r="NTJ25" s="52"/>
      <c r="NTK25" s="52"/>
      <c r="NTL25" s="52"/>
      <c r="NTM25" s="52"/>
      <c r="NTN25" s="52"/>
      <c r="NTO25" s="52"/>
      <c r="NTP25" s="52"/>
      <c r="NTQ25" s="52"/>
      <c r="NTR25" s="52"/>
      <c r="NTS25" s="52"/>
      <c r="NTT25" s="52"/>
      <c r="NTU25" s="52"/>
      <c r="NTV25" s="52"/>
      <c r="NTW25" s="52"/>
      <c r="NTX25" s="52"/>
      <c r="NTY25" s="52"/>
      <c r="NTZ25" s="52"/>
      <c r="NUA25" s="52"/>
      <c r="NUB25" s="52"/>
      <c r="NUC25" s="52"/>
      <c r="NUD25" s="52"/>
      <c r="NUE25" s="52"/>
      <c r="NUF25" s="52"/>
      <c r="NUG25" s="52"/>
      <c r="NUH25" s="52"/>
      <c r="NUI25" s="52"/>
      <c r="NUJ25" s="52"/>
      <c r="NUK25" s="52"/>
      <c r="NUL25" s="52"/>
      <c r="NUM25" s="52"/>
      <c r="NUN25" s="52"/>
      <c r="NUO25" s="52"/>
      <c r="NUP25" s="52"/>
      <c r="NUQ25" s="52"/>
      <c r="NUR25" s="52"/>
      <c r="NUS25" s="52"/>
      <c r="NUT25" s="52"/>
      <c r="NUU25" s="52"/>
      <c r="NUV25" s="52"/>
      <c r="NUW25" s="52"/>
      <c r="NUX25" s="52"/>
      <c r="NUY25" s="52"/>
      <c r="NUZ25" s="52"/>
      <c r="NVA25" s="52"/>
      <c r="NVB25" s="52"/>
      <c r="NVC25" s="52"/>
      <c r="NVD25" s="52"/>
      <c r="NVE25" s="52"/>
      <c r="NVF25" s="52"/>
      <c r="NVG25" s="52"/>
      <c r="NVH25" s="52"/>
      <c r="NVI25" s="52"/>
      <c r="NVJ25" s="52"/>
      <c r="NVK25" s="52"/>
      <c r="NVL25" s="52"/>
      <c r="NVM25" s="52"/>
      <c r="NVN25" s="52"/>
      <c r="NVO25" s="52"/>
      <c r="NVP25" s="52"/>
      <c r="NVQ25" s="52"/>
      <c r="NVR25" s="52"/>
      <c r="NVS25" s="52"/>
      <c r="NVT25" s="52"/>
      <c r="NVU25" s="52"/>
      <c r="NVV25" s="52"/>
      <c r="NVW25" s="52"/>
      <c r="NVX25" s="52"/>
      <c r="NVY25" s="52"/>
      <c r="NVZ25" s="52"/>
      <c r="NWA25" s="52"/>
      <c r="NWB25" s="52"/>
      <c r="NWC25" s="52"/>
      <c r="NWD25" s="52"/>
      <c r="NWE25" s="52"/>
      <c r="NWF25" s="52"/>
      <c r="NWG25" s="52"/>
      <c r="NWH25" s="52"/>
      <c r="NWI25" s="52"/>
      <c r="NWJ25" s="52"/>
      <c r="NWK25" s="52"/>
      <c r="NWL25" s="52"/>
      <c r="NWM25" s="52"/>
      <c r="NWN25" s="52"/>
      <c r="NWO25" s="52"/>
      <c r="NWP25" s="52"/>
      <c r="NWQ25" s="52"/>
      <c r="NWR25" s="52"/>
      <c r="NWS25" s="52"/>
      <c r="NWT25" s="52"/>
      <c r="NWU25" s="52"/>
      <c r="NWV25" s="52"/>
      <c r="NWW25" s="52"/>
      <c r="NWX25" s="52"/>
      <c r="NWY25" s="52"/>
      <c r="NWZ25" s="52"/>
      <c r="NXA25" s="52"/>
      <c r="NXB25" s="52"/>
      <c r="NXC25" s="52"/>
      <c r="NXD25" s="52"/>
      <c r="NXE25" s="52"/>
      <c r="NXF25" s="52"/>
      <c r="NXG25" s="52"/>
      <c r="NXH25" s="52"/>
      <c r="NXI25" s="52"/>
      <c r="NXJ25" s="52"/>
      <c r="NXK25" s="52"/>
      <c r="NXL25" s="52"/>
      <c r="NXM25" s="52"/>
      <c r="NXN25" s="52"/>
      <c r="NXO25" s="52"/>
      <c r="NXP25" s="52"/>
      <c r="NXQ25" s="52"/>
      <c r="NXR25" s="52"/>
      <c r="NXS25" s="52"/>
      <c r="NXT25" s="52"/>
      <c r="NXU25" s="52"/>
      <c r="NXV25" s="52"/>
      <c r="NXW25" s="52"/>
      <c r="NXX25" s="52"/>
      <c r="NXY25" s="52"/>
      <c r="NXZ25" s="52"/>
      <c r="NYA25" s="52"/>
      <c r="NYB25" s="52"/>
      <c r="NYC25" s="52"/>
      <c r="NYD25" s="52"/>
      <c r="NYE25" s="52"/>
      <c r="NYF25" s="52"/>
      <c r="NYG25" s="52"/>
      <c r="NYH25" s="52"/>
      <c r="NYI25" s="52"/>
      <c r="NYJ25" s="52"/>
      <c r="NYK25" s="52"/>
      <c r="NYL25" s="52"/>
      <c r="NYM25" s="52"/>
      <c r="NYN25" s="52"/>
      <c r="NYO25" s="52"/>
      <c r="NYP25" s="52"/>
      <c r="NYQ25" s="52"/>
      <c r="NYR25" s="52"/>
      <c r="NYS25" s="52"/>
      <c r="NYT25" s="52"/>
      <c r="NYU25" s="52"/>
      <c r="NYV25" s="52"/>
      <c r="NYW25" s="52"/>
      <c r="NYX25" s="52"/>
      <c r="NYY25" s="52"/>
      <c r="NYZ25" s="52"/>
      <c r="NZA25" s="52"/>
      <c r="NZB25" s="52"/>
      <c r="NZC25" s="52"/>
      <c r="NZD25" s="52"/>
      <c r="NZE25" s="52"/>
      <c r="NZF25" s="52"/>
      <c r="NZG25" s="52"/>
      <c r="NZH25" s="52"/>
      <c r="NZI25" s="52"/>
      <c r="NZJ25" s="52"/>
      <c r="NZK25" s="52"/>
      <c r="NZL25" s="52"/>
      <c r="NZM25" s="52"/>
      <c r="NZN25" s="52"/>
      <c r="NZO25" s="52"/>
      <c r="NZP25" s="52"/>
      <c r="NZQ25" s="52"/>
      <c r="NZR25" s="52"/>
      <c r="NZS25" s="52"/>
      <c r="NZT25" s="52"/>
      <c r="NZU25" s="52"/>
      <c r="NZV25" s="52"/>
      <c r="NZW25" s="52"/>
      <c r="NZX25" s="52"/>
      <c r="NZY25" s="52"/>
      <c r="NZZ25" s="52"/>
      <c r="OAA25" s="52"/>
      <c r="OAB25" s="52"/>
      <c r="OAC25" s="52"/>
      <c r="OAD25" s="52"/>
      <c r="OAE25" s="52"/>
      <c r="OAF25" s="52"/>
      <c r="OAG25" s="52"/>
      <c r="OAH25" s="52"/>
      <c r="OAI25" s="52"/>
      <c r="OAJ25" s="52"/>
      <c r="OAK25" s="52"/>
      <c r="OAL25" s="52"/>
      <c r="OAM25" s="52"/>
      <c r="OAN25" s="52"/>
      <c r="OAO25" s="52"/>
      <c r="OAP25" s="52"/>
      <c r="OAQ25" s="52"/>
      <c r="OAR25" s="52"/>
      <c r="OAS25" s="52"/>
      <c r="OAT25" s="52"/>
      <c r="OAU25" s="52"/>
      <c r="OAV25" s="52"/>
      <c r="OAW25" s="52"/>
      <c r="OAX25" s="52"/>
      <c r="OAY25" s="52"/>
      <c r="OAZ25" s="52"/>
      <c r="OBA25" s="52"/>
      <c r="OBB25" s="52"/>
      <c r="OBC25" s="52"/>
      <c r="OBD25" s="52"/>
      <c r="OBE25" s="52"/>
      <c r="OBF25" s="52"/>
      <c r="OBG25" s="52"/>
      <c r="OBH25" s="52"/>
      <c r="OBI25" s="52"/>
      <c r="OBJ25" s="52"/>
      <c r="OBK25" s="52"/>
      <c r="OBL25" s="52"/>
      <c r="OBM25" s="52"/>
      <c r="OBN25" s="52"/>
      <c r="OBO25" s="52"/>
      <c r="OBP25" s="52"/>
      <c r="OBQ25" s="52"/>
      <c r="OBR25" s="52"/>
      <c r="OBS25" s="52"/>
      <c r="OBT25" s="52"/>
      <c r="OBU25" s="52"/>
      <c r="OBV25" s="52"/>
      <c r="OBW25" s="52"/>
      <c r="OBX25" s="52"/>
      <c r="OBY25" s="52"/>
      <c r="OBZ25" s="52"/>
      <c r="OCA25" s="52"/>
      <c r="OCB25" s="52"/>
      <c r="OCC25" s="52"/>
      <c r="OCD25" s="52"/>
      <c r="OCE25" s="52"/>
      <c r="OCF25" s="52"/>
      <c r="OCG25" s="52"/>
      <c r="OCH25" s="52"/>
      <c r="OCI25" s="52"/>
      <c r="OCJ25" s="52"/>
      <c r="OCK25" s="52"/>
      <c r="OCL25" s="52"/>
      <c r="OCM25" s="52"/>
      <c r="OCN25" s="52"/>
      <c r="OCO25" s="52"/>
      <c r="OCP25" s="52"/>
      <c r="OCQ25" s="52"/>
      <c r="OCR25" s="52"/>
      <c r="OCS25" s="52"/>
      <c r="OCT25" s="52"/>
      <c r="OCU25" s="52"/>
      <c r="OCV25" s="52"/>
      <c r="OCW25" s="52"/>
      <c r="OCX25" s="52"/>
      <c r="OCY25" s="52"/>
      <c r="OCZ25" s="52"/>
      <c r="ODA25" s="52"/>
      <c r="ODB25" s="52"/>
      <c r="ODC25" s="52"/>
      <c r="ODD25" s="52"/>
      <c r="ODE25" s="52"/>
      <c r="ODF25" s="52"/>
      <c r="ODG25" s="52"/>
      <c r="ODH25" s="52"/>
      <c r="ODI25" s="52"/>
      <c r="ODJ25" s="52"/>
      <c r="ODK25" s="52"/>
      <c r="ODL25" s="52"/>
      <c r="ODM25" s="52"/>
      <c r="ODN25" s="52"/>
      <c r="ODO25" s="52"/>
      <c r="ODP25" s="52"/>
      <c r="ODQ25" s="52"/>
      <c r="ODR25" s="52"/>
      <c r="ODS25" s="52"/>
      <c r="ODT25" s="52"/>
      <c r="ODU25" s="52"/>
      <c r="ODV25" s="52"/>
      <c r="ODW25" s="52"/>
      <c r="ODX25" s="52"/>
      <c r="ODY25" s="52"/>
      <c r="ODZ25" s="52"/>
      <c r="OEA25" s="52"/>
      <c r="OEB25" s="52"/>
      <c r="OEC25" s="52"/>
      <c r="OED25" s="52"/>
      <c r="OEE25" s="52"/>
      <c r="OEF25" s="52"/>
      <c r="OEG25" s="52"/>
      <c r="OEH25" s="52"/>
      <c r="OEI25" s="52"/>
      <c r="OEJ25" s="52"/>
      <c r="OEK25" s="52"/>
      <c r="OEL25" s="52"/>
      <c r="OEM25" s="52"/>
      <c r="OEN25" s="52"/>
      <c r="OEO25" s="52"/>
      <c r="OEP25" s="52"/>
      <c r="OEQ25" s="52"/>
      <c r="OER25" s="52"/>
      <c r="OES25" s="52"/>
      <c r="OET25" s="52"/>
      <c r="OEU25" s="52"/>
      <c r="OEV25" s="52"/>
      <c r="OEW25" s="52"/>
      <c r="OEX25" s="52"/>
      <c r="OEY25" s="52"/>
      <c r="OEZ25" s="52"/>
      <c r="OFA25" s="52"/>
      <c r="OFB25" s="52"/>
      <c r="OFC25" s="52"/>
      <c r="OFD25" s="52"/>
      <c r="OFE25" s="52"/>
      <c r="OFF25" s="52"/>
      <c r="OFG25" s="52"/>
      <c r="OFH25" s="52"/>
      <c r="OFI25" s="52"/>
      <c r="OFJ25" s="52"/>
      <c r="OFK25" s="52"/>
      <c r="OFL25" s="52"/>
      <c r="OFM25" s="52"/>
      <c r="OFN25" s="52"/>
      <c r="OFO25" s="52"/>
      <c r="OFP25" s="52"/>
      <c r="OFQ25" s="52"/>
      <c r="OFR25" s="52"/>
      <c r="OFS25" s="52"/>
      <c r="OFT25" s="52"/>
      <c r="OFU25" s="52"/>
      <c r="OFV25" s="52"/>
      <c r="OFW25" s="52"/>
      <c r="OFX25" s="52"/>
      <c r="OFY25" s="52"/>
      <c r="OFZ25" s="52"/>
      <c r="OGA25" s="52"/>
      <c r="OGB25" s="52"/>
      <c r="OGC25" s="52"/>
      <c r="OGD25" s="52"/>
      <c r="OGE25" s="52"/>
      <c r="OGF25" s="52"/>
      <c r="OGG25" s="52"/>
      <c r="OGH25" s="52"/>
      <c r="OGI25" s="52"/>
      <c r="OGJ25" s="52"/>
      <c r="OGK25" s="52"/>
      <c r="OGL25" s="52"/>
      <c r="OGM25" s="52"/>
      <c r="OGN25" s="52"/>
      <c r="OGO25" s="52"/>
      <c r="OGP25" s="52"/>
      <c r="OGQ25" s="52"/>
      <c r="OGR25" s="52"/>
      <c r="OGS25" s="52"/>
      <c r="OGT25" s="52"/>
      <c r="OGU25" s="52"/>
      <c r="OGV25" s="52"/>
      <c r="OGW25" s="52"/>
      <c r="OGX25" s="52"/>
      <c r="OGY25" s="52"/>
      <c r="OGZ25" s="52"/>
      <c r="OHA25" s="52"/>
      <c r="OHB25" s="52"/>
      <c r="OHC25" s="52"/>
      <c r="OHD25" s="52"/>
      <c r="OHE25" s="52"/>
      <c r="OHF25" s="52"/>
      <c r="OHG25" s="52"/>
      <c r="OHH25" s="52"/>
      <c r="OHI25" s="52"/>
      <c r="OHJ25" s="52"/>
      <c r="OHK25" s="52"/>
      <c r="OHL25" s="52"/>
      <c r="OHM25" s="52"/>
      <c r="OHN25" s="52"/>
      <c r="OHO25" s="52"/>
      <c r="OHP25" s="52"/>
      <c r="OHQ25" s="52"/>
      <c r="OHR25" s="52"/>
      <c r="OHS25" s="52"/>
      <c r="OHT25" s="52"/>
      <c r="OHU25" s="52"/>
      <c r="OHV25" s="52"/>
      <c r="OHW25" s="52"/>
      <c r="OHX25" s="52"/>
      <c r="OHY25" s="52"/>
      <c r="OHZ25" s="52"/>
      <c r="OIA25" s="52"/>
      <c r="OIB25" s="52"/>
      <c r="OIC25" s="52"/>
      <c r="OID25" s="52"/>
      <c r="OIE25" s="52"/>
      <c r="OIF25" s="52"/>
      <c r="OIG25" s="52"/>
      <c r="OIH25" s="52"/>
      <c r="OII25" s="52"/>
      <c r="OIJ25" s="52"/>
      <c r="OIK25" s="52"/>
      <c r="OIL25" s="52"/>
      <c r="OIM25" s="52"/>
      <c r="OIN25" s="52"/>
      <c r="OIO25" s="52"/>
      <c r="OIP25" s="52"/>
      <c r="OIQ25" s="52"/>
      <c r="OIR25" s="52"/>
      <c r="OIS25" s="52"/>
      <c r="OIT25" s="52"/>
      <c r="OIU25" s="52"/>
      <c r="OIV25" s="52"/>
      <c r="OIW25" s="52"/>
      <c r="OIX25" s="52"/>
      <c r="OIY25" s="52"/>
      <c r="OIZ25" s="52"/>
      <c r="OJA25" s="52"/>
      <c r="OJB25" s="52"/>
      <c r="OJC25" s="52"/>
      <c r="OJD25" s="52"/>
      <c r="OJE25" s="52"/>
      <c r="OJF25" s="52"/>
      <c r="OJG25" s="52"/>
      <c r="OJH25" s="52"/>
      <c r="OJI25" s="52"/>
      <c r="OJJ25" s="52"/>
      <c r="OJK25" s="52"/>
      <c r="OJL25" s="52"/>
      <c r="OJM25" s="52"/>
      <c r="OJN25" s="52"/>
      <c r="OJO25" s="52"/>
      <c r="OJP25" s="52"/>
      <c r="OJQ25" s="52"/>
      <c r="OJR25" s="52"/>
      <c r="OJS25" s="52"/>
      <c r="OJT25" s="52"/>
      <c r="OJU25" s="52"/>
      <c r="OJV25" s="52"/>
      <c r="OJW25" s="52"/>
      <c r="OJX25" s="52"/>
      <c r="OJY25" s="52"/>
      <c r="OJZ25" s="52"/>
      <c r="OKA25" s="52"/>
      <c r="OKB25" s="52"/>
      <c r="OKC25" s="52"/>
      <c r="OKD25" s="52"/>
      <c r="OKE25" s="52"/>
      <c r="OKF25" s="52"/>
      <c r="OKG25" s="52"/>
      <c r="OKH25" s="52"/>
      <c r="OKI25" s="52"/>
      <c r="OKJ25" s="52"/>
      <c r="OKK25" s="52"/>
      <c r="OKL25" s="52"/>
      <c r="OKM25" s="52"/>
      <c r="OKN25" s="52"/>
      <c r="OKO25" s="52"/>
      <c r="OKP25" s="52"/>
      <c r="OKQ25" s="52"/>
      <c r="OKR25" s="52"/>
      <c r="OKS25" s="52"/>
      <c r="OKT25" s="52"/>
      <c r="OKU25" s="52"/>
      <c r="OKV25" s="52"/>
      <c r="OKW25" s="52"/>
      <c r="OKX25" s="52"/>
      <c r="OKY25" s="52"/>
      <c r="OKZ25" s="52"/>
      <c r="OLA25" s="52"/>
      <c r="OLB25" s="52"/>
      <c r="OLC25" s="52"/>
      <c r="OLD25" s="52"/>
      <c r="OLE25" s="52"/>
      <c r="OLF25" s="52"/>
      <c r="OLG25" s="52"/>
      <c r="OLH25" s="52"/>
      <c r="OLI25" s="52"/>
      <c r="OLJ25" s="52"/>
      <c r="OLK25" s="52"/>
      <c r="OLL25" s="52"/>
      <c r="OLM25" s="52"/>
      <c r="OLN25" s="52"/>
      <c r="OLO25" s="52"/>
      <c r="OLP25" s="52"/>
      <c r="OLQ25" s="52"/>
      <c r="OLR25" s="52"/>
      <c r="OLS25" s="52"/>
      <c r="OLT25" s="52"/>
      <c r="OLU25" s="52"/>
      <c r="OLV25" s="52"/>
      <c r="OLW25" s="52"/>
      <c r="OLX25" s="52"/>
      <c r="OLY25" s="52"/>
      <c r="OLZ25" s="52"/>
      <c r="OMA25" s="52"/>
      <c r="OMB25" s="52"/>
      <c r="OMC25" s="52"/>
      <c r="OMD25" s="52"/>
      <c r="OME25" s="52"/>
      <c r="OMF25" s="52"/>
      <c r="OMG25" s="52"/>
      <c r="OMH25" s="52"/>
      <c r="OMI25" s="52"/>
      <c r="OMJ25" s="52"/>
      <c r="OMK25" s="52"/>
      <c r="OML25" s="52"/>
      <c r="OMM25" s="52"/>
      <c r="OMN25" s="52"/>
      <c r="OMO25" s="52"/>
      <c r="OMP25" s="52"/>
      <c r="OMQ25" s="52"/>
      <c r="OMR25" s="52"/>
      <c r="OMS25" s="52"/>
      <c r="OMT25" s="52"/>
      <c r="OMU25" s="52"/>
      <c r="OMV25" s="52"/>
      <c r="OMW25" s="52"/>
      <c r="OMX25" s="52"/>
      <c r="OMY25" s="52"/>
      <c r="OMZ25" s="52"/>
      <c r="ONA25" s="52"/>
      <c r="ONB25" s="52"/>
      <c r="ONC25" s="52"/>
      <c r="OND25" s="52"/>
      <c r="ONE25" s="52"/>
      <c r="ONF25" s="52"/>
      <c r="ONG25" s="52"/>
      <c r="ONH25" s="52"/>
      <c r="ONI25" s="52"/>
      <c r="ONJ25" s="52"/>
      <c r="ONK25" s="52"/>
      <c r="ONL25" s="52"/>
      <c r="ONM25" s="52"/>
      <c r="ONN25" s="52"/>
      <c r="ONO25" s="52"/>
      <c r="ONP25" s="52"/>
      <c r="ONQ25" s="52"/>
      <c r="ONR25" s="52"/>
      <c r="ONS25" s="52"/>
      <c r="ONT25" s="52"/>
      <c r="ONU25" s="52"/>
      <c r="ONV25" s="52"/>
      <c r="ONW25" s="52"/>
      <c r="ONX25" s="52"/>
      <c r="ONY25" s="52"/>
      <c r="ONZ25" s="52"/>
      <c r="OOA25" s="52"/>
      <c r="OOB25" s="52"/>
      <c r="OOC25" s="52"/>
      <c r="OOD25" s="52"/>
      <c r="OOE25" s="52"/>
      <c r="OOF25" s="52"/>
      <c r="OOG25" s="52"/>
      <c r="OOH25" s="52"/>
      <c r="OOI25" s="52"/>
      <c r="OOJ25" s="52"/>
      <c r="OOK25" s="52"/>
      <c r="OOL25" s="52"/>
      <c r="OOM25" s="52"/>
      <c r="OON25" s="52"/>
      <c r="OOO25" s="52"/>
      <c r="OOP25" s="52"/>
      <c r="OOQ25" s="52"/>
      <c r="OOR25" s="52"/>
      <c r="OOS25" s="52"/>
      <c r="OOT25" s="52"/>
      <c r="OOU25" s="52"/>
      <c r="OOV25" s="52"/>
      <c r="OOW25" s="52"/>
      <c r="OOX25" s="52"/>
      <c r="OOY25" s="52"/>
      <c r="OOZ25" s="52"/>
      <c r="OPA25" s="52"/>
      <c r="OPB25" s="52"/>
      <c r="OPC25" s="52"/>
      <c r="OPD25" s="52"/>
      <c r="OPE25" s="52"/>
      <c r="OPF25" s="52"/>
      <c r="OPG25" s="52"/>
      <c r="OPH25" s="52"/>
      <c r="OPI25" s="52"/>
      <c r="OPJ25" s="52"/>
      <c r="OPK25" s="52"/>
      <c r="OPL25" s="52"/>
      <c r="OPM25" s="52"/>
      <c r="OPN25" s="52"/>
      <c r="OPO25" s="52"/>
      <c r="OPP25" s="52"/>
      <c r="OPQ25" s="52"/>
      <c r="OPR25" s="52"/>
      <c r="OPS25" s="52"/>
      <c r="OPT25" s="52"/>
      <c r="OPU25" s="52"/>
      <c r="OPV25" s="52"/>
      <c r="OPW25" s="52"/>
      <c r="OPX25" s="52"/>
      <c r="OPY25" s="52"/>
      <c r="OPZ25" s="52"/>
      <c r="OQA25" s="52"/>
      <c r="OQB25" s="52"/>
      <c r="OQC25" s="52"/>
      <c r="OQD25" s="52"/>
      <c r="OQE25" s="52"/>
      <c r="OQF25" s="52"/>
      <c r="OQG25" s="52"/>
      <c r="OQH25" s="52"/>
      <c r="OQI25" s="52"/>
      <c r="OQJ25" s="52"/>
      <c r="OQK25" s="52"/>
      <c r="OQL25" s="52"/>
      <c r="OQM25" s="52"/>
      <c r="OQN25" s="52"/>
      <c r="OQO25" s="52"/>
      <c r="OQP25" s="52"/>
      <c r="OQQ25" s="52"/>
      <c r="OQR25" s="52"/>
      <c r="OQS25" s="52"/>
      <c r="OQT25" s="52"/>
      <c r="OQU25" s="52"/>
      <c r="OQV25" s="52"/>
      <c r="OQW25" s="52"/>
      <c r="OQX25" s="52"/>
      <c r="OQY25" s="52"/>
      <c r="OQZ25" s="52"/>
      <c r="ORA25" s="52"/>
      <c r="ORB25" s="52"/>
      <c r="ORC25" s="52"/>
      <c r="ORD25" s="52"/>
      <c r="ORE25" s="52"/>
      <c r="ORF25" s="52"/>
      <c r="ORG25" s="52"/>
      <c r="ORH25" s="52"/>
      <c r="ORI25" s="52"/>
      <c r="ORJ25" s="52"/>
      <c r="ORK25" s="52"/>
      <c r="ORL25" s="52"/>
      <c r="ORM25" s="52"/>
      <c r="ORN25" s="52"/>
      <c r="ORO25" s="52"/>
      <c r="ORP25" s="52"/>
      <c r="ORQ25" s="52"/>
      <c r="ORR25" s="52"/>
      <c r="ORS25" s="52"/>
      <c r="ORT25" s="52"/>
      <c r="ORU25" s="52"/>
      <c r="ORV25" s="52"/>
      <c r="ORW25" s="52"/>
      <c r="ORX25" s="52"/>
      <c r="ORY25" s="52"/>
      <c r="ORZ25" s="52"/>
      <c r="OSA25" s="52"/>
      <c r="OSB25" s="52"/>
      <c r="OSC25" s="52"/>
      <c r="OSD25" s="52"/>
      <c r="OSE25" s="52"/>
      <c r="OSF25" s="52"/>
      <c r="OSG25" s="52"/>
      <c r="OSH25" s="52"/>
      <c r="OSI25" s="52"/>
      <c r="OSJ25" s="52"/>
      <c r="OSK25" s="52"/>
      <c r="OSL25" s="52"/>
      <c r="OSM25" s="52"/>
      <c r="OSN25" s="52"/>
      <c r="OSO25" s="52"/>
      <c r="OSP25" s="52"/>
      <c r="OSQ25" s="52"/>
      <c r="OSR25" s="52"/>
      <c r="OSS25" s="52"/>
      <c r="OST25" s="52"/>
      <c r="OSU25" s="52"/>
      <c r="OSV25" s="52"/>
      <c r="OSW25" s="52"/>
      <c r="OSX25" s="52"/>
      <c r="OSY25" s="52"/>
      <c r="OSZ25" s="52"/>
      <c r="OTA25" s="52"/>
      <c r="OTB25" s="52"/>
      <c r="OTC25" s="52"/>
      <c r="OTD25" s="52"/>
      <c r="OTE25" s="52"/>
      <c r="OTF25" s="52"/>
      <c r="OTG25" s="52"/>
      <c r="OTH25" s="52"/>
      <c r="OTI25" s="52"/>
      <c r="OTJ25" s="52"/>
      <c r="OTK25" s="52"/>
      <c r="OTL25" s="52"/>
      <c r="OTM25" s="52"/>
      <c r="OTN25" s="52"/>
      <c r="OTO25" s="52"/>
      <c r="OTP25" s="52"/>
      <c r="OTQ25" s="52"/>
      <c r="OTR25" s="52"/>
      <c r="OTS25" s="52"/>
      <c r="OTT25" s="52"/>
      <c r="OTU25" s="52"/>
      <c r="OTV25" s="52"/>
      <c r="OTW25" s="52"/>
      <c r="OTX25" s="52"/>
      <c r="OTY25" s="52"/>
      <c r="OTZ25" s="52"/>
      <c r="OUA25" s="52"/>
      <c r="OUB25" s="52"/>
      <c r="OUC25" s="52"/>
      <c r="OUD25" s="52"/>
      <c r="OUE25" s="52"/>
      <c r="OUF25" s="52"/>
      <c r="OUG25" s="52"/>
      <c r="OUH25" s="52"/>
      <c r="OUI25" s="52"/>
      <c r="OUJ25" s="52"/>
      <c r="OUK25" s="52"/>
      <c r="OUL25" s="52"/>
      <c r="OUM25" s="52"/>
      <c r="OUN25" s="52"/>
      <c r="OUO25" s="52"/>
      <c r="OUP25" s="52"/>
      <c r="OUQ25" s="52"/>
      <c r="OUR25" s="52"/>
      <c r="OUS25" s="52"/>
      <c r="OUT25" s="52"/>
      <c r="OUU25" s="52"/>
      <c r="OUV25" s="52"/>
      <c r="OUW25" s="52"/>
      <c r="OUX25" s="52"/>
      <c r="OUY25" s="52"/>
      <c r="OUZ25" s="52"/>
      <c r="OVA25" s="52"/>
      <c r="OVB25" s="52"/>
      <c r="OVC25" s="52"/>
      <c r="OVD25" s="52"/>
      <c r="OVE25" s="52"/>
      <c r="OVF25" s="52"/>
      <c r="OVG25" s="52"/>
      <c r="OVH25" s="52"/>
      <c r="OVI25" s="52"/>
      <c r="OVJ25" s="52"/>
      <c r="OVK25" s="52"/>
      <c r="OVL25" s="52"/>
      <c r="OVM25" s="52"/>
      <c r="OVN25" s="52"/>
      <c r="OVO25" s="52"/>
      <c r="OVP25" s="52"/>
      <c r="OVQ25" s="52"/>
      <c r="OVR25" s="52"/>
      <c r="OVS25" s="52"/>
      <c r="OVT25" s="52"/>
      <c r="OVU25" s="52"/>
      <c r="OVV25" s="52"/>
      <c r="OVW25" s="52"/>
      <c r="OVX25" s="52"/>
      <c r="OVY25" s="52"/>
      <c r="OVZ25" s="52"/>
      <c r="OWA25" s="52"/>
      <c r="OWB25" s="52"/>
      <c r="OWC25" s="52"/>
      <c r="OWD25" s="52"/>
      <c r="OWE25" s="52"/>
      <c r="OWF25" s="52"/>
      <c r="OWG25" s="52"/>
      <c r="OWH25" s="52"/>
      <c r="OWI25" s="52"/>
      <c r="OWJ25" s="52"/>
      <c r="OWK25" s="52"/>
      <c r="OWL25" s="52"/>
      <c r="OWM25" s="52"/>
      <c r="OWN25" s="52"/>
      <c r="OWO25" s="52"/>
      <c r="OWP25" s="52"/>
      <c r="OWQ25" s="52"/>
      <c r="OWR25" s="52"/>
      <c r="OWS25" s="52"/>
      <c r="OWT25" s="52"/>
      <c r="OWU25" s="52"/>
      <c r="OWV25" s="52"/>
      <c r="OWW25" s="52"/>
      <c r="OWX25" s="52"/>
      <c r="OWY25" s="52"/>
      <c r="OWZ25" s="52"/>
      <c r="OXA25" s="52"/>
      <c r="OXB25" s="52"/>
      <c r="OXC25" s="52"/>
      <c r="OXD25" s="52"/>
      <c r="OXE25" s="52"/>
      <c r="OXF25" s="52"/>
      <c r="OXG25" s="52"/>
      <c r="OXH25" s="52"/>
      <c r="OXI25" s="52"/>
      <c r="OXJ25" s="52"/>
      <c r="OXK25" s="52"/>
      <c r="OXL25" s="52"/>
      <c r="OXM25" s="52"/>
      <c r="OXN25" s="52"/>
      <c r="OXO25" s="52"/>
      <c r="OXP25" s="52"/>
      <c r="OXQ25" s="52"/>
      <c r="OXR25" s="52"/>
      <c r="OXS25" s="52"/>
      <c r="OXT25" s="52"/>
      <c r="OXU25" s="52"/>
      <c r="OXV25" s="52"/>
      <c r="OXW25" s="52"/>
      <c r="OXX25" s="52"/>
      <c r="OXY25" s="52"/>
      <c r="OXZ25" s="52"/>
      <c r="OYA25" s="52"/>
      <c r="OYB25" s="52"/>
      <c r="OYC25" s="52"/>
      <c r="OYD25" s="52"/>
      <c r="OYE25" s="52"/>
      <c r="OYF25" s="52"/>
      <c r="OYG25" s="52"/>
      <c r="OYH25" s="52"/>
      <c r="OYI25" s="52"/>
      <c r="OYJ25" s="52"/>
      <c r="OYK25" s="52"/>
      <c r="OYL25" s="52"/>
      <c r="OYM25" s="52"/>
      <c r="OYN25" s="52"/>
      <c r="OYO25" s="52"/>
      <c r="OYP25" s="52"/>
      <c r="OYQ25" s="52"/>
      <c r="OYR25" s="52"/>
      <c r="OYS25" s="52"/>
      <c r="OYT25" s="52"/>
      <c r="OYU25" s="52"/>
      <c r="OYV25" s="52"/>
      <c r="OYW25" s="52"/>
      <c r="OYX25" s="52"/>
      <c r="OYY25" s="52"/>
      <c r="OYZ25" s="52"/>
      <c r="OZA25" s="52"/>
      <c r="OZB25" s="52"/>
      <c r="OZC25" s="52"/>
      <c r="OZD25" s="52"/>
      <c r="OZE25" s="52"/>
      <c r="OZF25" s="52"/>
      <c r="OZG25" s="52"/>
      <c r="OZH25" s="52"/>
      <c r="OZI25" s="52"/>
      <c r="OZJ25" s="52"/>
      <c r="OZK25" s="52"/>
      <c r="OZL25" s="52"/>
      <c r="OZM25" s="52"/>
      <c r="OZN25" s="52"/>
      <c r="OZO25" s="52"/>
      <c r="OZP25" s="52"/>
      <c r="OZQ25" s="52"/>
      <c r="OZR25" s="52"/>
      <c r="OZS25" s="52"/>
      <c r="OZT25" s="52"/>
      <c r="OZU25" s="52"/>
      <c r="OZV25" s="52"/>
      <c r="OZW25" s="52"/>
      <c r="OZX25" s="52"/>
      <c r="OZY25" s="52"/>
      <c r="OZZ25" s="52"/>
      <c r="PAA25" s="52"/>
      <c r="PAB25" s="52"/>
      <c r="PAC25" s="52"/>
      <c r="PAD25" s="52"/>
      <c r="PAE25" s="52"/>
      <c r="PAF25" s="52"/>
      <c r="PAG25" s="52"/>
      <c r="PAH25" s="52"/>
      <c r="PAI25" s="52"/>
      <c r="PAJ25" s="52"/>
      <c r="PAK25" s="52"/>
      <c r="PAL25" s="52"/>
      <c r="PAM25" s="52"/>
      <c r="PAN25" s="52"/>
      <c r="PAO25" s="52"/>
      <c r="PAP25" s="52"/>
      <c r="PAQ25" s="52"/>
      <c r="PAR25" s="52"/>
      <c r="PAS25" s="52"/>
      <c r="PAT25" s="52"/>
      <c r="PAU25" s="52"/>
      <c r="PAV25" s="52"/>
      <c r="PAW25" s="52"/>
      <c r="PAX25" s="52"/>
      <c r="PAY25" s="52"/>
      <c r="PAZ25" s="52"/>
      <c r="PBA25" s="52"/>
      <c r="PBB25" s="52"/>
      <c r="PBC25" s="52"/>
      <c r="PBD25" s="52"/>
      <c r="PBE25" s="52"/>
      <c r="PBF25" s="52"/>
      <c r="PBG25" s="52"/>
      <c r="PBH25" s="52"/>
      <c r="PBI25" s="52"/>
      <c r="PBJ25" s="52"/>
      <c r="PBK25" s="52"/>
      <c r="PBL25" s="52"/>
      <c r="PBM25" s="52"/>
      <c r="PBN25" s="52"/>
      <c r="PBO25" s="52"/>
      <c r="PBP25" s="52"/>
      <c r="PBQ25" s="52"/>
      <c r="PBR25" s="52"/>
      <c r="PBS25" s="52"/>
      <c r="PBT25" s="52"/>
      <c r="PBU25" s="52"/>
      <c r="PBV25" s="52"/>
      <c r="PBW25" s="52"/>
      <c r="PBX25" s="52"/>
      <c r="PBY25" s="52"/>
      <c r="PBZ25" s="52"/>
      <c r="PCA25" s="52"/>
      <c r="PCB25" s="52"/>
      <c r="PCC25" s="52"/>
      <c r="PCD25" s="52"/>
      <c r="PCE25" s="52"/>
      <c r="PCF25" s="52"/>
      <c r="PCG25" s="52"/>
      <c r="PCH25" s="52"/>
      <c r="PCI25" s="52"/>
      <c r="PCJ25" s="52"/>
      <c r="PCK25" s="52"/>
      <c r="PCL25" s="52"/>
      <c r="PCM25" s="52"/>
      <c r="PCN25" s="52"/>
      <c r="PCO25" s="52"/>
      <c r="PCP25" s="52"/>
      <c r="PCQ25" s="52"/>
      <c r="PCR25" s="52"/>
      <c r="PCS25" s="52"/>
      <c r="PCT25" s="52"/>
      <c r="PCU25" s="52"/>
      <c r="PCV25" s="52"/>
      <c r="PCW25" s="52"/>
      <c r="PCX25" s="52"/>
      <c r="PCY25" s="52"/>
      <c r="PCZ25" s="52"/>
      <c r="PDA25" s="52"/>
      <c r="PDB25" s="52"/>
      <c r="PDC25" s="52"/>
      <c r="PDD25" s="52"/>
      <c r="PDE25" s="52"/>
      <c r="PDF25" s="52"/>
      <c r="PDG25" s="52"/>
      <c r="PDH25" s="52"/>
      <c r="PDI25" s="52"/>
      <c r="PDJ25" s="52"/>
      <c r="PDK25" s="52"/>
      <c r="PDL25" s="52"/>
      <c r="PDM25" s="52"/>
      <c r="PDN25" s="52"/>
      <c r="PDO25" s="52"/>
      <c r="PDP25" s="52"/>
      <c r="PDQ25" s="52"/>
      <c r="PDR25" s="52"/>
      <c r="PDS25" s="52"/>
      <c r="PDT25" s="52"/>
      <c r="PDU25" s="52"/>
      <c r="PDV25" s="52"/>
      <c r="PDW25" s="52"/>
      <c r="PDX25" s="52"/>
      <c r="PDY25" s="52"/>
      <c r="PDZ25" s="52"/>
      <c r="PEA25" s="52"/>
      <c r="PEB25" s="52"/>
      <c r="PEC25" s="52"/>
      <c r="PED25" s="52"/>
      <c r="PEE25" s="52"/>
      <c r="PEF25" s="52"/>
      <c r="PEG25" s="52"/>
      <c r="PEH25" s="52"/>
      <c r="PEI25" s="52"/>
      <c r="PEJ25" s="52"/>
      <c r="PEK25" s="52"/>
      <c r="PEL25" s="52"/>
      <c r="PEM25" s="52"/>
      <c r="PEN25" s="52"/>
      <c r="PEO25" s="52"/>
      <c r="PEP25" s="52"/>
      <c r="PEQ25" s="52"/>
      <c r="PER25" s="52"/>
      <c r="PES25" s="52"/>
      <c r="PET25" s="52"/>
      <c r="PEU25" s="52"/>
      <c r="PEV25" s="52"/>
      <c r="PEW25" s="52"/>
      <c r="PEX25" s="52"/>
      <c r="PEY25" s="52"/>
      <c r="PEZ25" s="52"/>
      <c r="PFA25" s="52"/>
      <c r="PFB25" s="52"/>
      <c r="PFC25" s="52"/>
      <c r="PFD25" s="52"/>
      <c r="PFE25" s="52"/>
      <c r="PFF25" s="52"/>
      <c r="PFG25" s="52"/>
      <c r="PFH25" s="52"/>
      <c r="PFI25" s="52"/>
      <c r="PFJ25" s="52"/>
      <c r="PFK25" s="52"/>
      <c r="PFL25" s="52"/>
      <c r="PFM25" s="52"/>
      <c r="PFN25" s="52"/>
      <c r="PFO25" s="52"/>
      <c r="PFP25" s="52"/>
      <c r="PFQ25" s="52"/>
      <c r="PFR25" s="52"/>
      <c r="PFS25" s="52"/>
      <c r="PFT25" s="52"/>
      <c r="PFU25" s="52"/>
      <c r="PFV25" s="52"/>
      <c r="PFW25" s="52"/>
      <c r="PFX25" s="52"/>
      <c r="PFY25" s="52"/>
      <c r="PFZ25" s="52"/>
      <c r="PGA25" s="52"/>
      <c r="PGB25" s="52"/>
      <c r="PGC25" s="52"/>
      <c r="PGD25" s="52"/>
      <c r="PGE25" s="52"/>
      <c r="PGF25" s="52"/>
      <c r="PGG25" s="52"/>
      <c r="PGH25" s="52"/>
      <c r="PGI25" s="52"/>
      <c r="PGJ25" s="52"/>
      <c r="PGK25" s="52"/>
      <c r="PGL25" s="52"/>
      <c r="PGM25" s="52"/>
      <c r="PGN25" s="52"/>
      <c r="PGO25" s="52"/>
      <c r="PGP25" s="52"/>
      <c r="PGQ25" s="52"/>
      <c r="PGR25" s="52"/>
      <c r="PGS25" s="52"/>
      <c r="PGT25" s="52"/>
      <c r="PGU25" s="52"/>
      <c r="PGV25" s="52"/>
      <c r="PGW25" s="52"/>
      <c r="PGX25" s="52"/>
      <c r="PGY25" s="52"/>
      <c r="PGZ25" s="52"/>
      <c r="PHA25" s="52"/>
      <c r="PHB25" s="52"/>
      <c r="PHC25" s="52"/>
      <c r="PHD25" s="52"/>
      <c r="PHE25" s="52"/>
      <c r="PHF25" s="52"/>
      <c r="PHG25" s="52"/>
      <c r="PHH25" s="52"/>
      <c r="PHI25" s="52"/>
      <c r="PHJ25" s="52"/>
      <c r="PHK25" s="52"/>
      <c r="PHL25" s="52"/>
      <c r="PHM25" s="52"/>
      <c r="PHN25" s="52"/>
      <c r="PHO25" s="52"/>
      <c r="PHP25" s="52"/>
      <c r="PHQ25" s="52"/>
      <c r="PHR25" s="52"/>
      <c r="PHS25" s="52"/>
      <c r="PHT25" s="52"/>
      <c r="PHU25" s="52"/>
      <c r="PHV25" s="52"/>
      <c r="PHW25" s="52"/>
      <c r="PHX25" s="52"/>
      <c r="PHY25" s="52"/>
      <c r="PHZ25" s="52"/>
      <c r="PIA25" s="52"/>
      <c r="PIB25" s="52"/>
      <c r="PIC25" s="52"/>
      <c r="PID25" s="52"/>
      <c r="PIE25" s="52"/>
      <c r="PIF25" s="52"/>
      <c r="PIG25" s="52"/>
      <c r="PIH25" s="52"/>
      <c r="PII25" s="52"/>
      <c r="PIJ25" s="52"/>
      <c r="PIK25" s="52"/>
      <c r="PIL25" s="52"/>
      <c r="PIM25" s="52"/>
      <c r="PIN25" s="52"/>
      <c r="PIO25" s="52"/>
      <c r="PIP25" s="52"/>
      <c r="PIQ25" s="52"/>
      <c r="PIR25" s="52"/>
      <c r="PIS25" s="52"/>
      <c r="PIT25" s="52"/>
      <c r="PIU25" s="52"/>
      <c r="PIV25" s="52"/>
      <c r="PIW25" s="52"/>
      <c r="PIX25" s="52"/>
      <c r="PIY25" s="52"/>
      <c r="PIZ25" s="52"/>
      <c r="PJA25" s="52"/>
      <c r="PJB25" s="52"/>
      <c r="PJC25" s="52"/>
      <c r="PJD25" s="52"/>
      <c r="PJE25" s="52"/>
      <c r="PJF25" s="52"/>
      <c r="PJG25" s="52"/>
      <c r="PJH25" s="52"/>
      <c r="PJI25" s="52"/>
      <c r="PJJ25" s="52"/>
      <c r="PJK25" s="52"/>
      <c r="PJL25" s="52"/>
      <c r="PJM25" s="52"/>
      <c r="PJN25" s="52"/>
      <c r="PJO25" s="52"/>
      <c r="PJP25" s="52"/>
      <c r="PJQ25" s="52"/>
      <c r="PJR25" s="52"/>
      <c r="PJS25" s="52"/>
      <c r="PJT25" s="52"/>
      <c r="PJU25" s="52"/>
      <c r="PJV25" s="52"/>
      <c r="PJW25" s="52"/>
      <c r="PJX25" s="52"/>
      <c r="PJY25" s="52"/>
      <c r="PJZ25" s="52"/>
      <c r="PKA25" s="52"/>
      <c r="PKB25" s="52"/>
      <c r="PKC25" s="52"/>
      <c r="PKD25" s="52"/>
      <c r="PKE25" s="52"/>
      <c r="PKF25" s="52"/>
      <c r="PKG25" s="52"/>
      <c r="PKH25" s="52"/>
      <c r="PKI25" s="52"/>
      <c r="PKJ25" s="52"/>
      <c r="PKK25" s="52"/>
      <c r="PKL25" s="52"/>
      <c r="PKM25" s="52"/>
      <c r="PKN25" s="52"/>
      <c r="PKO25" s="52"/>
      <c r="PKP25" s="52"/>
      <c r="PKQ25" s="52"/>
      <c r="PKR25" s="52"/>
      <c r="PKS25" s="52"/>
      <c r="PKT25" s="52"/>
      <c r="PKU25" s="52"/>
      <c r="PKV25" s="52"/>
      <c r="PKW25" s="52"/>
      <c r="PKX25" s="52"/>
      <c r="PKY25" s="52"/>
      <c r="PKZ25" s="52"/>
      <c r="PLA25" s="52"/>
      <c r="PLB25" s="52"/>
      <c r="PLC25" s="52"/>
      <c r="PLD25" s="52"/>
      <c r="PLE25" s="52"/>
      <c r="PLF25" s="52"/>
      <c r="PLG25" s="52"/>
      <c r="PLH25" s="52"/>
      <c r="PLI25" s="52"/>
      <c r="PLJ25" s="52"/>
      <c r="PLK25" s="52"/>
      <c r="PLL25" s="52"/>
      <c r="PLM25" s="52"/>
      <c r="PLN25" s="52"/>
      <c r="PLO25" s="52"/>
      <c r="PLP25" s="52"/>
      <c r="PLQ25" s="52"/>
      <c r="PLR25" s="52"/>
      <c r="PLS25" s="52"/>
      <c r="PLT25" s="52"/>
      <c r="PLU25" s="52"/>
      <c r="PLV25" s="52"/>
      <c r="PLW25" s="52"/>
      <c r="PLX25" s="52"/>
      <c r="PLY25" s="52"/>
      <c r="PLZ25" s="52"/>
      <c r="PMA25" s="52"/>
      <c r="PMB25" s="52"/>
      <c r="PMC25" s="52"/>
      <c r="PMD25" s="52"/>
      <c r="PME25" s="52"/>
      <c r="PMF25" s="52"/>
      <c r="PMG25" s="52"/>
      <c r="PMH25" s="52"/>
      <c r="PMI25" s="52"/>
      <c r="PMJ25" s="52"/>
      <c r="PMK25" s="52"/>
      <c r="PML25" s="52"/>
      <c r="PMM25" s="52"/>
      <c r="PMN25" s="52"/>
      <c r="PMO25" s="52"/>
      <c r="PMP25" s="52"/>
      <c r="PMQ25" s="52"/>
      <c r="PMR25" s="52"/>
      <c r="PMS25" s="52"/>
      <c r="PMT25" s="52"/>
      <c r="PMU25" s="52"/>
      <c r="PMV25" s="52"/>
      <c r="PMW25" s="52"/>
      <c r="PMX25" s="52"/>
      <c r="PMY25" s="52"/>
      <c r="PMZ25" s="52"/>
      <c r="PNA25" s="52"/>
      <c r="PNB25" s="52"/>
      <c r="PNC25" s="52"/>
      <c r="PND25" s="52"/>
      <c r="PNE25" s="52"/>
      <c r="PNF25" s="52"/>
      <c r="PNG25" s="52"/>
      <c r="PNH25" s="52"/>
      <c r="PNI25" s="52"/>
      <c r="PNJ25" s="52"/>
      <c r="PNK25" s="52"/>
      <c r="PNL25" s="52"/>
      <c r="PNM25" s="52"/>
      <c r="PNN25" s="52"/>
      <c r="PNO25" s="52"/>
      <c r="PNP25" s="52"/>
      <c r="PNQ25" s="52"/>
      <c r="PNR25" s="52"/>
      <c r="PNS25" s="52"/>
      <c r="PNT25" s="52"/>
      <c r="PNU25" s="52"/>
      <c r="PNV25" s="52"/>
      <c r="PNW25" s="52"/>
      <c r="PNX25" s="52"/>
      <c r="PNY25" s="52"/>
      <c r="PNZ25" s="52"/>
      <c r="POA25" s="52"/>
      <c r="POB25" s="52"/>
      <c r="POC25" s="52"/>
      <c r="POD25" s="52"/>
      <c r="POE25" s="52"/>
      <c r="POF25" s="52"/>
      <c r="POG25" s="52"/>
      <c r="POH25" s="52"/>
      <c r="POI25" s="52"/>
      <c r="POJ25" s="52"/>
      <c r="POK25" s="52"/>
      <c r="POL25" s="52"/>
      <c r="POM25" s="52"/>
      <c r="PON25" s="52"/>
      <c r="POO25" s="52"/>
      <c r="POP25" s="52"/>
      <c r="POQ25" s="52"/>
      <c r="POR25" s="52"/>
      <c r="POS25" s="52"/>
      <c r="POT25" s="52"/>
      <c r="POU25" s="52"/>
      <c r="POV25" s="52"/>
      <c r="POW25" s="52"/>
      <c r="POX25" s="52"/>
      <c r="POY25" s="52"/>
      <c r="POZ25" s="52"/>
      <c r="PPA25" s="52"/>
      <c r="PPB25" s="52"/>
      <c r="PPC25" s="52"/>
      <c r="PPD25" s="52"/>
      <c r="PPE25" s="52"/>
      <c r="PPF25" s="52"/>
      <c r="PPG25" s="52"/>
      <c r="PPH25" s="52"/>
      <c r="PPI25" s="52"/>
      <c r="PPJ25" s="52"/>
      <c r="PPK25" s="52"/>
      <c r="PPL25" s="52"/>
      <c r="PPM25" s="52"/>
      <c r="PPN25" s="52"/>
      <c r="PPO25" s="52"/>
      <c r="PPP25" s="52"/>
      <c r="PPQ25" s="52"/>
      <c r="PPR25" s="52"/>
      <c r="PPS25" s="52"/>
      <c r="PPT25" s="52"/>
      <c r="PPU25" s="52"/>
      <c r="PPV25" s="52"/>
      <c r="PPW25" s="52"/>
      <c r="PPX25" s="52"/>
      <c r="PPY25" s="52"/>
      <c r="PPZ25" s="52"/>
      <c r="PQA25" s="52"/>
      <c r="PQB25" s="52"/>
      <c r="PQC25" s="52"/>
      <c r="PQD25" s="52"/>
      <c r="PQE25" s="52"/>
      <c r="PQF25" s="52"/>
      <c r="PQG25" s="52"/>
      <c r="PQH25" s="52"/>
      <c r="PQI25" s="52"/>
      <c r="PQJ25" s="52"/>
      <c r="PQK25" s="52"/>
      <c r="PQL25" s="52"/>
      <c r="PQM25" s="52"/>
      <c r="PQN25" s="52"/>
      <c r="PQO25" s="52"/>
      <c r="PQP25" s="52"/>
      <c r="PQQ25" s="52"/>
      <c r="PQR25" s="52"/>
      <c r="PQS25" s="52"/>
      <c r="PQT25" s="52"/>
      <c r="PQU25" s="52"/>
      <c r="PQV25" s="52"/>
      <c r="PQW25" s="52"/>
      <c r="PQX25" s="52"/>
      <c r="PQY25" s="52"/>
      <c r="PQZ25" s="52"/>
      <c r="PRA25" s="52"/>
      <c r="PRB25" s="52"/>
      <c r="PRC25" s="52"/>
      <c r="PRD25" s="52"/>
      <c r="PRE25" s="52"/>
      <c r="PRF25" s="52"/>
      <c r="PRG25" s="52"/>
      <c r="PRH25" s="52"/>
      <c r="PRI25" s="52"/>
      <c r="PRJ25" s="52"/>
      <c r="PRK25" s="52"/>
      <c r="PRL25" s="52"/>
      <c r="PRM25" s="52"/>
      <c r="PRN25" s="52"/>
      <c r="PRO25" s="52"/>
      <c r="PRP25" s="52"/>
      <c r="PRQ25" s="52"/>
      <c r="PRR25" s="52"/>
      <c r="PRS25" s="52"/>
      <c r="PRT25" s="52"/>
      <c r="PRU25" s="52"/>
      <c r="PRV25" s="52"/>
      <c r="PRW25" s="52"/>
      <c r="PRX25" s="52"/>
      <c r="PRY25" s="52"/>
      <c r="PRZ25" s="52"/>
      <c r="PSA25" s="52"/>
      <c r="PSB25" s="52"/>
      <c r="PSC25" s="52"/>
      <c r="PSD25" s="52"/>
      <c r="PSE25" s="52"/>
      <c r="PSF25" s="52"/>
      <c r="PSG25" s="52"/>
      <c r="PSH25" s="52"/>
      <c r="PSI25" s="52"/>
      <c r="PSJ25" s="52"/>
      <c r="PSK25" s="52"/>
      <c r="PSL25" s="52"/>
      <c r="PSM25" s="52"/>
      <c r="PSN25" s="52"/>
      <c r="PSO25" s="52"/>
      <c r="PSP25" s="52"/>
      <c r="PSQ25" s="52"/>
      <c r="PSR25" s="52"/>
      <c r="PSS25" s="52"/>
      <c r="PST25" s="52"/>
      <c r="PSU25" s="52"/>
      <c r="PSV25" s="52"/>
      <c r="PSW25" s="52"/>
      <c r="PSX25" s="52"/>
      <c r="PSY25" s="52"/>
      <c r="PSZ25" s="52"/>
      <c r="PTA25" s="52"/>
      <c r="PTB25" s="52"/>
      <c r="PTC25" s="52"/>
      <c r="PTD25" s="52"/>
      <c r="PTE25" s="52"/>
      <c r="PTF25" s="52"/>
      <c r="PTG25" s="52"/>
      <c r="PTH25" s="52"/>
      <c r="PTI25" s="52"/>
      <c r="PTJ25" s="52"/>
      <c r="PTK25" s="52"/>
      <c r="PTL25" s="52"/>
      <c r="PTM25" s="52"/>
      <c r="PTN25" s="52"/>
      <c r="PTO25" s="52"/>
      <c r="PTP25" s="52"/>
      <c r="PTQ25" s="52"/>
      <c r="PTR25" s="52"/>
      <c r="PTS25" s="52"/>
      <c r="PTT25" s="52"/>
      <c r="PTU25" s="52"/>
      <c r="PTV25" s="52"/>
      <c r="PTW25" s="52"/>
      <c r="PTX25" s="52"/>
      <c r="PTY25" s="52"/>
      <c r="PTZ25" s="52"/>
      <c r="PUA25" s="52"/>
      <c r="PUB25" s="52"/>
      <c r="PUC25" s="52"/>
      <c r="PUD25" s="52"/>
      <c r="PUE25" s="52"/>
      <c r="PUF25" s="52"/>
      <c r="PUG25" s="52"/>
      <c r="PUH25" s="52"/>
      <c r="PUI25" s="52"/>
      <c r="PUJ25" s="52"/>
      <c r="PUK25" s="52"/>
      <c r="PUL25" s="52"/>
      <c r="PUM25" s="52"/>
      <c r="PUN25" s="52"/>
      <c r="PUO25" s="52"/>
      <c r="PUP25" s="52"/>
      <c r="PUQ25" s="52"/>
      <c r="PUR25" s="52"/>
      <c r="PUS25" s="52"/>
      <c r="PUT25" s="52"/>
      <c r="PUU25" s="52"/>
      <c r="PUV25" s="52"/>
      <c r="PUW25" s="52"/>
      <c r="PUX25" s="52"/>
      <c r="PUY25" s="52"/>
      <c r="PUZ25" s="52"/>
      <c r="PVA25" s="52"/>
      <c r="PVB25" s="52"/>
      <c r="PVC25" s="52"/>
      <c r="PVD25" s="52"/>
      <c r="PVE25" s="52"/>
      <c r="PVF25" s="52"/>
      <c r="PVG25" s="52"/>
      <c r="PVH25" s="52"/>
      <c r="PVI25" s="52"/>
      <c r="PVJ25" s="52"/>
      <c r="PVK25" s="52"/>
      <c r="PVL25" s="52"/>
      <c r="PVM25" s="52"/>
      <c r="PVN25" s="52"/>
      <c r="PVO25" s="52"/>
      <c r="PVP25" s="52"/>
      <c r="PVQ25" s="52"/>
      <c r="PVR25" s="52"/>
      <c r="PVS25" s="52"/>
      <c r="PVT25" s="52"/>
      <c r="PVU25" s="52"/>
      <c r="PVV25" s="52"/>
      <c r="PVW25" s="52"/>
      <c r="PVX25" s="52"/>
      <c r="PVY25" s="52"/>
      <c r="PVZ25" s="52"/>
      <c r="PWA25" s="52"/>
      <c r="PWB25" s="52"/>
      <c r="PWC25" s="52"/>
      <c r="PWD25" s="52"/>
      <c r="PWE25" s="52"/>
      <c r="PWF25" s="52"/>
      <c r="PWG25" s="52"/>
      <c r="PWH25" s="52"/>
      <c r="PWI25" s="52"/>
      <c r="PWJ25" s="52"/>
      <c r="PWK25" s="52"/>
      <c r="PWL25" s="52"/>
      <c r="PWM25" s="52"/>
      <c r="PWN25" s="52"/>
      <c r="PWO25" s="52"/>
      <c r="PWP25" s="52"/>
      <c r="PWQ25" s="52"/>
      <c r="PWR25" s="52"/>
      <c r="PWS25" s="52"/>
      <c r="PWT25" s="52"/>
      <c r="PWU25" s="52"/>
      <c r="PWV25" s="52"/>
      <c r="PWW25" s="52"/>
      <c r="PWX25" s="52"/>
      <c r="PWY25" s="52"/>
      <c r="PWZ25" s="52"/>
      <c r="PXA25" s="52"/>
      <c r="PXB25" s="52"/>
      <c r="PXC25" s="52"/>
      <c r="PXD25" s="52"/>
      <c r="PXE25" s="52"/>
      <c r="PXF25" s="52"/>
      <c r="PXG25" s="52"/>
      <c r="PXH25" s="52"/>
      <c r="PXI25" s="52"/>
      <c r="PXJ25" s="52"/>
      <c r="PXK25" s="52"/>
      <c r="PXL25" s="52"/>
      <c r="PXM25" s="52"/>
      <c r="PXN25" s="52"/>
      <c r="PXO25" s="52"/>
      <c r="PXP25" s="52"/>
      <c r="PXQ25" s="52"/>
      <c r="PXR25" s="52"/>
      <c r="PXS25" s="52"/>
      <c r="PXT25" s="52"/>
      <c r="PXU25" s="52"/>
      <c r="PXV25" s="52"/>
      <c r="PXW25" s="52"/>
      <c r="PXX25" s="52"/>
      <c r="PXY25" s="52"/>
      <c r="PXZ25" s="52"/>
      <c r="PYA25" s="52"/>
      <c r="PYB25" s="52"/>
      <c r="PYC25" s="52"/>
      <c r="PYD25" s="52"/>
      <c r="PYE25" s="52"/>
      <c r="PYF25" s="52"/>
      <c r="PYG25" s="52"/>
      <c r="PYH25" s="52"/>
      <c r="PYI25" s="52"/>
      <c r="PYJ25" s="52"/>
      <c r="PYK25" s="52"/>
      <c r="PYL25" s="52"/>
      <c r="PYM25" s="52"/>
      <c r="PYN25" s="52"/>
      <c r="PYO25" s="52"/>
      <c r="PYP25" s="52"/>
      <c r="PYQ25" s="52"/>
      <c r="PYR25" s="52"/>
      <c r="PYS25" s="52"/>
      <c r="PYT25" s="52"/>
      <c r="PYU25" s="52"/>
      <c r="PYV25" s="52"/>
      <c r="PYW25" s="52"/>
      <c r="PYX25" s="52"/>
      <c r="PYY25" s="52"/>
      <c r="PYZ25" s="52"/>
      <c r="PZA25" s="52"/>
      <c r="PZB25" s="52"/>
      <c r="PZC25" s="52"/>
      <c r="PZD25" s="52"/>
      <c r="PZE25" s="52"/>
      <c r="PZF25" s="52"/>
      <c r="PZG25" s="52"/>
      <c r="PZH25" s="52"/>
      <c r="PZI25" s="52"/>
      <c r="PZJ25" s="52"/>
      <c r="PZK25" s="52"/>
      <c r="PZL25" s="52"/>
      <c r="PZM25" s="52"/>
      <c r="PZN25" s="52"/>
      <c r="PZO25" s="52"/>
      <c r="PZP25" s="52"/>
      <c r="PZQ25" s="52"/>
      <c r="PZR25" s="52"/>
      <c r="PZS25" s="52"/>
      <c r="PZT25" s="52"/>
      <c r="PZU25" s="52"/>
      <c r="PZV25" s="52"/>
      <c r="PZW25" s="52"/>
      <c r="PZX25" s="52"/>
      <c r="PZY25" s="52"/>
      <c r="PZZ25" s="52"/>
      <c r="QAA25" s="52"/>
      <c r="QAB25" s="52"/>
      <c r="QAC25" s="52"/>
      <c r="QAD25" s="52"/>
      <c r="QAE25" s="52"/>
      <c r="QAF25" s="52"/>
      <c r="QAG25" s="52"/>
      <c r="QAH25" s="52"/>
      <c r="QAI25" s="52"/>
      <c r="QAJ25" s="52"/>
      <c r="QAK25" s="52"/>
      <c r="QAL25" s="52"/>
      <c r="QAM25" s="52"/>
      <c r="QAN25" s="52"/>
      <c r="QAO25" s="52"/>
      <c r="QAP25" s="52"/>
      <c r="QAQ25" s="52"/>
      <c r="QAR25" s="52"/>
      <c r="QAS25" s="52"/>
      <c r="QAT25" s="52"/>
      <c r="QAU25" s="52"/>
      <c r="QAV25" s="52"/>
      <c r="QAW25" s="52"/>
      <c r="QAX25" s="52"/>
      <c r="QAY25" s="52"/>
      <c r="QAZ25" s="52"/>
      <c r="QBA25" s="52"/>
      <c r="QBB25" s="52"/>
      <c r="QBC25" s="52"/>
      <c r="QBD25" s="52"/>
      <c r="QBE25" s="52"/>
      <c r="QBF25" s="52"/>
      <c r="QBG25" s="52"/>
      <c r="QBH25" s="52"/>
      <c r="QBI25" s="52"/>
      <c r="QBJ25" s="52"/>
      <c r="QBK25" s="52"/>
      <c r="QBL25" s="52"/>
      <c r="QBM25" s="52"/>
      <c r="QBN25" s="52"/>
      <c r="QBO25" s="52"/>
      <c r="QBP25" s="52"/>
      <c r="QBQ25" s="52"/>
      <c r="QBR25" s="52"/>
      <c r="QBS25" s="52"/>
      <c r="QBT25" s="52"/>
      <c r="QBU25" s="52"/>
      <c r="QBV25" s="52"/>
      <c r="QBW25" s="52"/>
      <c r="QBX25" s="52"/>
      <c r="QBY25" s="52"/>
      <c r="QBZ25" s="52"/>
      <c r="QCA25" s="52"/>
      <c r="QCB25" s="52"/>
      <c r="QCC25" s="52"/>
      <c r="QCD25" s="52"/>
      <c r="QCE25" s="52"/>
      <c r="QCF25" s="52"/>
      <c r="QCG25" s="52"/>
      <c r="QCH25" s="52"/>
      <c r="QCI25" s="52"/>
      <c r="QCJ25" s="52"/>
      <c r="QCK25" s="52"/>
      <c r="QCL25" s="52"/>
      <c r="QCM25" s="52"/>
      <c r="QCN25" s="52"/>
      <c r="QCO25" s="52"/>
      <c r="QCP25" s="52"/>
      <c r="QCQ25" s="52"/>
      <c r="QCR25" s="52"/>
      <c r="QCS25" s="52"/>
      <c r="QCT25" s="52"/>
      <c r="QCU25" s="52"/>
      <c r="QCV25" s="52"/>
      <c r="QCW25" s="52"/>
      <c r="QCX25" s="52"/>
      <c r="QCY25" s="52"/>
      <c r="QCZ25" s="52"/>
      <c r="QDA25" s="52"/>
      <c r="QDB25" s="52"/>
      <c r="QDC25" s="52"/>
      <c r="QDD25" s="52"/>
      <c r="QDE25" s="52"/>
      <c r="QDF25" s="52"/>
      <c r="QDG25" s="52"/>
      <c r="QDH25" s="52"/>
      <c r="QDI25" s="52"/>
      <c r="QDJ25" s="52"/>
      <c r="QDK25" s="52"/>
      <c r="QDL25" s="52"/>
      <c r="QDM25" s="52"/>
      <c r="QDN25" s="52"/>
      <c r="QDO25" s="52"/>
      <c r="QDP25" s="52"/>
      <c r="QDQ25" s="52"/>
      <c r="QDR25" s="52"/>
      <c r="QDS25" s="52"/>
      <c r="QDT25" s="52"/>
      <c r="QDU25" s="52"/>
      <c r="QDV25" s="52"/>
      <c r="QDW25" s="52"/>
      <c r="QDX25" s="52"/>
      <c r="QDY25" s="52"/>
      <c r="QDZ25" s="52"/>
      <c r="QEA25" s="52"/>
      <c r="QEB25" s="52"/>
      <c r="QEC25" s="52"/>
      <c r="QED25" s="52"/>
      <c r="QEE25" s="52"/>
      <c r="QEF25" s="52"/>
      <c r="QEG25" s="52"/>
      <c r="QEH25" s="52"/>
      <c r="QEI25" s="52"/>
      <c r="QEJ25" s="52"/>
      <c r="QEK25" s="52"/>
      <c r="QEL25" s="52"/>
      <c r="QEM25" s="52"/>
      <c r="QEN25" s="52"/>
      <c r="QEO25" s="52"/>
      <c r="QEP25" s="52"/>
      <c r="QEQ25" s="52"/>
      <c r="QER25" s="52"/>
      <c r="QES25" s="52"/>
      <c r="QET25" s="52"/>
      <c r="QEU25" s="52"/>
      <c r="QEV25" s="52"/>
      <c r="QEW25" s="52"/>
      <c r="QEX25" s="52"/>
      <c r="QEY25" s="52"/>
      <c r="QEZ25" s="52"/>
      <c r="QFA25" s="52"/>
      <c r="QFB25" s="52"/>
      <c r="QFC25" s="52"/>
      <c r="QFD25" s="52"/>
      <c r="QFE25" s="52"/>
      <c r="QFF25" s="52"/>
      <c r="QFG25" s="52"/>
      <c r="QFH25" s="52"/>
      <c r="QFI25" s="52"/>
      <c r="QFJ25" s="52"/>
      <c r="QFK25" s="52"/>
      <c r="QFL25" s="52"/>
      <c r="QFM25" s="52"/>
      <c r="QFN25" s="52"/>
      <c r="QFO25" s="52"/>
      <c r="QFP25" s="52"/>
      <c r="QFQ25" s="52"/>
      <c r="QFR25" s="52"/>
      <c r="QFS25" s="52"/>
      <c r="QFT25" s="52"/>
      <c r="QFU25" s="52"/>
      <c r="QFV25" s="52"/>
      <c r="QFW25" s="52"/>
      <c r="QFX25" s="52"/>
      <c r="QFY25" s="52"/>
      <c r="QFZ25" s="52"/>
      <c r="QGA25" s="52"/>
      <c r="QGB25" s="52"/>
      <c r="QGC25" s="52"/>
      <c r="QGD25" s="52"/>
      <c r="QGE25" s="52"/>
      <c r="QGF25" s="52"/>
      <c r="QGG25" s="52"/>
      <c r="QGH25" s="52"/>
      <c r="QGI25" s="52"/>
      <c r="QGJ25" s="52"/>
      <c r="QGK25" s="52"/>
      <c r="QGL25" s="52"/>
      <c r="QGM25" s="52"/>
      <c r="QGN25" s="52"/>
      <c r="QGO25" s="52"/>
      <c r="QGP25" s="52"/>
      <c r="QGQ25" s="52"/>
      <c r="QGR25" s="52"/>
      <c r="QGS25" s="52"/>
      <c r="QGT25" s="52"/>
      <c r="QGU25" s="52"/>
      <c r="QGV25" s="52"/>
      <c r="QGW25" s="52"/>
      <c r="QGX25" s="52"/>
      <c r="QGY25" s="52"/>
      <c r="QGZ25" s="52"/>
      <c r="QHA25" s="52"/>
      <c r="QHB25" s="52"/>
      <c r="QHC25" s="52"/>
      <c r="QHD25" s="52"/>
      <c r="QHE25" s="52"/>
      <c r="QHF25" s="52"/>
      <c r="QHG25" s="52"/>
      <c r="QHH25" s="52"/>
      <c r="QHI25" s="52"/>
      <c r="QHJ25" s="52"/>
      <c r="QHK25" s="52"/>
      <c r="QHL25" s="52"/>
      <c r="QHM25" s="52"/>
      <c r="QHN25" s="52"/>
      <c r="QHO25" s="52"/>
      <c r="QHP25" s="52"/>
      <c r="QHQ25" s="52"/>
      <c r="QHR25" s="52"/>
      <c r="QHS25" s="52"/>
      <c r="QHT25" s="52"/>
      <c r="QHU25" s="52"/>
      <c r="QHV25" s="52"/>
      <c r="QHW25" s="52"/>
      <c r="QHX25" s="52"/>
      <c r="QHY25" s="52"/>
      <c r="QHZ25" s="52"/>
      <c r="QIA25" s="52"/>
      <c r="QIB25" s="52"/>
      <c r="QIC25" s="52"/>
      <c r="QID25" s="52"/>
      <c r="QIE25" s="52"/>
      <c r="QIF25" s="52"/>
      <c r="QIG25" s="52"/>
      <c r="QIH25" s="52"/>
      <c r="QII25" s="52"/>
      <c r="QIJ25" s="52"/>
      <c r="QIK25" s="52"/>
      <c r="QIL25" s="52"/>
      <c r="QIM25" s="52"/>
      <c r="QIN25" s="52"/>
      <c r="QIO25" s="52"/>
      <c r="QIP25" s="52"/>
      <c r="QIQ25" s="52"/>
      <c r="QIR25" s="52"/>
      <c r="QIS25" s="52"/>
      <c r="QIT25" s="52"/>
      <c r="QIU25" s="52"/>
      <c r="QIV25" s="52"/>
      <c r="QIW25" s="52"/>
      <c r="QIX25" s="52"/>
      <c r="QIY25" s="52"/>
      <c r="QIZ25" s="52"/>
      <c r="QJA25" s="52"/>
      <c r="QJB25" s="52"/>
      <c r="QJC25" s="52"/>
      <c r="QJD25" s="52"/>
      <c r="QJE25" s="52"/>
      <c r="QJF25" s="52"/>
      <c r="QJG25" s="52"/>
      <c r="QJH25" s="52"/>
      <c r="QJI25" s="52"/>
      <c r="QJJ25" s="52"/>
      <c r="QJK25" s="52"/>
      <c r="QJL25" s="52"/>
      <c r="QJM25" s="52"/>
      <c r="QJN25" s="52"/>
      <c r="QJO25" s="52"/>
      <c r="QJP25" s="52"/>
      <c r="QJQ25" s="52"/>
      <c r="QJR25" s="52"/>
      <c r="QJS25" s="52"/>
      <c r="QJT25" s="52"/>
      <c r="QJU25" s="52"/>
      <c r="QJV25" s="52"/>
      <c r="QJW25" s="52"/>
      <c r="QJX25" s="52"/>
      <c r="QJY25" s="52"/>
      <c r="QJZ25" s="52"/>
      <c r="QKA25" s="52"/>
      <c r="QKB25" s="52"/>
      <c r="QKC25" s="52"/>
      <c r="QKD25" s="52"/>
      <c r="QKE25" s="52"/>
      <c r="QKF25" s="52"/>
      <c r="QKG25" s="52"/>
      <c r="QKH25" s="52"/>
      <c r="QKI25" s="52"/>
      <c r="QKJ25" s="52"/>
      <c r="QKK25" s="52"/>
      <c r="QKL25" s="52"/>
      <c r="QKM25" s="52"/>
      <c r="QKN25" s="52"/>
      <c r="QKO25" s="52"/>
      <c r="QKP25" s="52"/>
      <c r="QKQ25" s="52"/>
      <c r="QKR25" s="52"/>
      <c r="QKS25" s="52"/>
      <c r="QKT25" s="52"/>
      <c r="QKU25" s="52"/>
      <c r="QKV25" s="52"/>
      <c r="QKW25" s="52"/>
      <c r="QKX25" s="52"/>
      <c r="QKY25" s="52"/>
      <c r="QKZ25" s="52"/>
      <c r="QLA25" s="52"/>
      <c r="QLB25" s="52"/>
      <c r="QLC25" s="52"/>
      <c r="QLD25" s="52"/>
      <c r="QLE25" s="52"/>
      <c r="QLF25" s="52"/>
      <c r="QLG25" s="52"/>
      <c r="QLH25" s="52"/>
      <c r="QLI25" s="52"/>
      <c r="QLJ25" s="52"/>
      <c r="QLK25" s="52"/>
      <c r="QLL25" s="52"/>
      <c r="QLM25" s="52"/>
      <c r="QLN25" s="52"/>
      <c r="QLO25" s="52"/>
      <c r="QLP25" s="52"/>
      <c r="QLQ25" s="52"/>
      <c r="QLR25" s="52"/>
      <c r="QLS25" s="52"/>
      <c r="QLT25" s="52"/>
      <c r="QLU25" s="52"/>
      <c r="QLV25" s="52"/>
      <c r="QLW25" s="52"/>
      <c r="QLX25" s="52"/>
      <c r="QLY25" s="52"/>
      <c r="QLZ25" s="52"/>
      <c r="QMA25" s="52"/>
      <c r="QMB25" s="52"/>
      <c r="QMC25" s="52"/>
      <c r="QMD25" s="52"/>
      <c r="QME25" s="52"/>
      <c r="QMF25" s="52"/>
      <c r="QMG25" s="52"/>
      <c r="QMH25" s="52"/>
      <c r="QMI25" s="52"/>
      <c r="QMJ25" s="52"/>
      <c r="QMK25" s="52"/>
      <c r="QML25" s="52"/>
      <c r="QMM25" s="52"/>
      <c r="QMN25" s="52"/>
      <c r="QMO25" s="52"/>
      <c r="QMP25" s="52"/>
      <c r="QMQ25" s="52"/>
      <c r="QMR25" s="52"/>
      <c r="QMS25" s="52"/>
      <c r="QMT25" s="52"/>
      <c r="QMU25" s="52"/>
      <c r="QMV25" s="52"/>
      <c r="QMW25" s="52"/>
      <c r="QMX25" s="52"/>
      <c r="QMY25" s="52"/>
      <c r="QMZ25" s="52"/>
      <c r="QNA25" s="52"/>
      <c r="QNB25" s="52"/>
      <c r="QNC25" s="52"/>
      <c r="QND25" s="52"/>
      <c r="QNE25" s="52"/>
      <c r="QNF25" s="52"/>
      <c r="QNG25" s="52"/>
      <c r="QNH25" s="52"/>
      <c r="QNI25" s="52"/>
      <c r="QNJ25" s="52"/>
      <c r="QNK25" s="52"/>
      <c r="QNL25" s="52"/>
      <c r="QNM25" s="52"/>
      <c r="QNN25" s="52"/>
      <c r="QNO25" s="52"/>
      <c r="QNP25" s="52"/>
      <c r="QNQ25" s="52"/>
      <c r="QNR25" s="52"/>
      <c r="QNS25" s="52"/>
      <c r="QNT25" s="52"/>
      <c r="QNU25" s="52"/>
      <c r="QNV25" s="52"/>
      <c r="QNW25" s="52"/>
      <c r="QNX25" s="52"/>
      <c r="QNY25" s="52"/>
      <c r="QNZ25" s="52"/>
      <c r="QOA25" s="52"/>
      <c r="QOB25" s="52"/>
      <c r="QOC25" s="52"/>
      <c r="QOD25" s="52"/>
      <c r="QOE25" s="52"/>
      <c r="QOF25" s="52"/>
      <c r="QOG25" s="52"/>
      <c r="QOH25" s="52"/>
      <c r="QOI25" s="52"/>
      <c r="QOJ25" s="52"/>
      <c r="QOK25" s="52"/>
      <c r="QOL25" s="52"/>
      <c r="QOM25" s="52"/>
      <c r="QON25" s="52"/>
      <c r="QOO25" s="52"/>
      <c r="QOP25" s="52"/>
      <c r="QOQ25" s="52"/>
      <c r="QOR25" s="52"/>
      <c r="QOS25" s="52"/>
      <c r="QOT25" s="52"/>
      <c r="QOU25" s="52"/>
      <c r="QOV25" s="52"/>
      <c r="QOW25" s="52"/>
      <c r="QOX25" s="52"/>
      <c r="QOY25" s="52"/>
      <c r="QOZ25" s="52"/>
      <c r="QPA25" s="52"/>
      <c r="QPB25" s="52"/>
      <c r="QPC25" s="52"/>
      <c r="QPD25" s="52"/>
      <c r="QPE25" s="52"/>
      <c r="QPF25" s="52"/>
      <c r="QPG25" s="52"/>
      <c r="QPH25" s="52"/>
      <c r="QPI25" s="52"/>
      <c r="QPJ25" s="52"/>
      <c r="QPK25" s="52"/>
      <c r="QPL25" s="52"/>
      <c r="QPM25" s="52"/>
      <c r="QPN25" s="52"/>
      <c r="QPO25" s="52"/>
      <c r="QPP25" s="52"/>
      <c r="QPQ25" s="52"/>
      <c r="QPR25" s="52"/>
      <c r="QPS25" s="52"/>
      <c r="QPT25" s="52"/>
      <c r="QPU25" s="52"/>
      <c r="QPV25" s="52"/>
      <c r="QPW25" s="52"/>
      <c r="QPX25" s="52"/>
      <c r="QPY25" s="52"/>
      <c r="QPZ25" s="52"/>
      <c r="QQA25" s="52"/>
      <c r="QQB25" s="52"/>
      <c r="QQC25" s="52"/>
      <c r="QQD25" s="52"/>
      <c r="QQE25" s="52"/>
      <c r="QQF25" s="52"/>
      <c r="QQG25" s="52"/>
      <c r="QQH25" s="52"/>
      <c r="QQI25" s="52"/>
      <c r="QQJ25" s="52"/>
      <c r="QQK25" s="52"/>
      <c r="QQL25" s="52"/>
      <c r="QQM25" s="52"/>
      <c r="QQN25" s="52"/>
      <c r="QQO25" s="52"/>
      <c r="QQP25" s="52"/>
      <c r="QQQ25" s="52"/>
      <c r="QQR25" s="52"/>
      <c r="QQS25" s="52"/>
      <c r="QQT25" s="52"/>
      <c r="QQU25" s="52"/>
      <c r="QQV25" s="52"/>
      <c r="QQW25" s="52"/>
      <c r="QQX25" s="52"/>
      <c r="QQY25" s="52"/>
      <c r="QQZ25" s="52"/>
      <c r="QRA25" s="52"/>
      <c r="QRB25" s="52"/>
      <c r="QRC25" s="52"/>
      <c r="QRD25" s="52"/>
      <c r="QRE25" s="52"/>
      <c r="QRF25" s="52"/>
      <c r="QRG25" s="52"/>
      <c r="QRH25" s="52"/>
      <c r="QRI25" s="52"/>
      <c r="QRJ25" s="52"/>
      <c r="QRK25" s="52"/>
      <c r="QRL25" s="52"/>
      <c r="QRM25" s="52"/>
      <c r="QRN25" s="52"/>
      <c r="QRO25" s="52"/>
      <c r="QRP25" s="52"/>
      <c r="QRQ25" s="52"/>
      <c r="QRR25" s="52"/>
      <c r="QRS25" s="52"/>
      <c r="QRT25" s="52"/>
      <c r="QRU25" s="52"/>
      <c r="QRV25" s="52"/>
      <c r="QRW25" s="52"/>
      <c r="QRX25" s="52"/>
      <c r="QRY25" s="52"/>
      <c r="QRZ25" s="52"/>
      <c r="QSA25" s="52"/>
      <c r="QSB25" s="52"/>
      <c r="QSC25" s="52"/>
      <c r="QSD25" s="52"/>
      <c r="QSE25" s="52"/>
      <c r="QSF25" s="52"/>
      <c r="QSG25" s="52"/>
      <c r="QSH25" s="52"/>
      <c r="QSI25" s="52"/>
      <c r="QSJ25" s="52"/>
      <c r="QSK25" s="52"/>
      <c r="QSL25" s="52"/>
      <c r="QSM25" s="52"/>
      <c r="QSN25" s="52"/>
      <c r="QSO25" s="52"/>
      <c r="QSP25" s="52"/>
      <c r="QSQ25" s="52"/>
      <c r="QSR25" s="52"/>
      <c r="QSS25" s="52"/>
      <c r="QST25" s="52"/>
      <c r="QSU25" s="52"/>
      <c r="QSV25" s="52"/>
      <c r="QSW25" s="52"/>
      <c r="QSX25" s="52"/>
      <c r="QSY25" s="52"/>
      <c r="QSZ25" s="52"/>
      <c r="QTA25" s="52"/>
      <c r="QTB25" s="52"/>
      <c r="QTC25" s="52"/>
      <c r="QTD25" s="52"/>
      <c r="QTE25" s="52"/>
      <c r="QTF25" s="52"/>
      <c r="QTG25" s="52"/>
      <c r="QTH25" s="52"/>
      <c r="QTI25" s="52"/>
      <c r="QTJ25" s="52"/>
      <c r="QTK25" s="52"/>
      <c r="QTL25" s="52"/>
      <c r="QTM25" s="52"/>
      <c r="QTN25" s="52"/>
      <c r="QTO25" s="52"/>
      <c r="QTP25" s="52"/>
      <c r="QTQ25" s="52"/>
      <c r="QTR25" s="52"/>
      <c r="QTS25" s="52"/>
      <c r="QTT25" s="52"/>
      <c r="QTU25" s="52"/>
      <c r="QTV25" s="52"/>
      <c r="QTW25" s="52"/>
      <c r="QTX25" s="52"/>
      <c r="QTY25" s="52"/>
      <c r="QTZ25" s="52"/>
      <c r="QUA25" s="52"/>
      <c r="QUB25" s="52"/>
      <c r="QUC25" s="52"/>
      <c r="QUD25" s="52"/>
      <c r="QUE25" s="52"/>
      <c r="QUF25" s="52"/>
      <c r="QUG25" s="52"/>
      <c r="QUH25" s="52"/>
      <c r="QUI25" s="52"/>
      <c r="QUJ25" s="52"/>
      <c r="QUK25" s="52"/>
      <c r="QUL25" s="52"/>
      <c r="QUM25" s="52"/>
      <c r="QUN25" s="52"/>
      <c r="QUO25" s="52"/>
      <c r="QUP25" s="52"/>
      <c r="QUQ25" s="52"/>
      <c r="QUR25" s="52"/>
      <c r="QUS25" s="52"/>
      <c r="QUT25" s="52"/>
      <c r="QUU25" s="52"/>
      <c r="QUV25" s="52"/>
      <c r="QUW25" s="52"/>
      <c r="QUX25" s="52"/>
      <c r="QUY25" s="52"/>
      <c r="QUZ25" s="52"/>
      <c r="QVA25" s="52"/>
      <c r="QVB25" s="52"/>
      <c r="QVC25" s="52"/>
      <c r="QVD25" s="52"/>
      <c r="QVE25" s="52"/>
      <c r="QVF25" s="52"/>
      <c r="QVG25" s="52"/>
      <c r="QVH25" s="52"/>
      <c r="QVI25" s="52"/>
      <c r="QVJ25" s="52"/>
      <c r="QVK25" s="52"/>
      <c r="QVL25" s="52"/>
      <c r="QVM25" s="52"/>
      <c r="QVN25" s="52"/>
      <c r="QVO25" s="52"/>
      <c r="QVP25" s="52"/>
      <c r="QVQ25" s="52"/>
      <c r="QVR25" s="52"/>
      <c r="QVS25" s="52"/>
      <c r="QVT25" s="52"/>
      <c r="QVU25" s="52"/>
      <c r="QVV25" s="52"/>
      <c r="QVW25" s="52"/>
      <c r="QVX25" s="52"/>
      <c r="QVY25" s="52"/>
      <c r="QVZ25" s="52"/>
      <c r="QWA25" s="52"/>
      <c r="QWB25" s="52"/>
      <c r="QWC25" s="52"/>
      <c r="QWD25" s="52"/>
      <c r="QWE25" s="52"/>
      <c r="QWF25" s="52"/>
      <c r="QWG25" s="52"/>
      <c r="QWH25" s="52"/>
      <c r="QWI25" s="52"/>
      <c r="QWJ25" s="52"/>
      <c r="QWK25" s="52"/>
      <c r="QWL25" s="52"/>
      <c r="QWM25" s="52"/>
      <c r="QWN25" s="52"/>
      <c r="QWO25" s="52"/>
      <c r="QWP25" s="52"/>
      <c r="QWQ25" s="52"/>
      <c r="QWR25" s="52"/>
      <c r="QWS25" s="52"/>
      <c r="QWT25" s="52"/>
      <c r="QWU25" s="52"/>
      <c r="QWV25" s="52"/>
      <c r="QWW25" s="52"/>
      <c r="QWX25" s="52"/>
      <c r="QWY25" s="52"/>
      <c r="QWZ25" s="52"/>
      <c r="QXA25" s="52"/>
      <c r="QXB25" s="52"/>
      <c r="QXC25" s="52"/>
      <c r="QXD25" s="52"/>
      <c r="QXE25" s="52"/>
      <c r="QXF25" s="52"/>
      <c r="QXG25" s="52"/>
      <c r="QXH25" s="52"/>
      <c r="QXI25" s="52"/>
      <c r="QXJ25" s="52"/>
      <c r="QXK25" s="52"/>
      <c r="QXL25" s="52"/>
      <c r="QXM25" s="52"/>
      <c r="QXN25" s="52"/>
      <c r="QXO25" s="52"/>
      <c r="QXP25" s="52"/>
      <c r="QXQ25" s="52"/>
      <c r="QXR25" s="52"/>
      <c r="QXS25" s="52"/>
      <c r="QXT25" s="52"/>
      <c r="QXU25" s="52"/>
      <c r="QXV25" s="52"/>
      <c r="QXW25" s="52"/>
      <c r="QXX25" s="52"/>
      <c r="QXY25" s="52"/>
      <c r="QXZ25" s="52"/>
      <c r="QYA25" s="52"/>
      <c r="QYB25" s="52"/>
      <c r="QYC25" s="52"/>
      <c r="QYD25" s="52"/>
      <c r="QYE25" s="52"/>
      <c r="QYF25" s="52"/>
      <c r="QYG25" s="52"/>
      <c r="QYH25" s="52"/>
      <c r="QYI25" s="52"/>
      <c r="QYJ25" s="52"/>
      <c r="QYK25" s="52"/>
      <c r="QYL25" s="52"/>
      <c r="QYM25" s="52"/>
      <c r="QYN25" s="52"/>
      <c r="QYO25" s="52"/>
      <c r="QYP25" s="52"/>
      <c r="QYQ25" s="52"/>
      <c r="QYR25" s="52"/>
      <c r="QYS25" s="52"/>
      <c r="QYT25" s="52"/>
      <c r="QYU25" s="52"/>
      <c r="QYV25" s="52"/>
      <c r="QYW25" s="52"/>
      <c r="QYX25" s="52"/>
      <c r="QYY25" s="52"/>
      <c r="QYZ25" s="52"/>
      <c r="QZA25" s="52"/>
      <c r="QZB25" s="52"/>
      <c r="QZC25" s="52"/>
      <c r="QZD25" s="52"/>
      <c r="QZE25" s="52"/>
      <c r="QZF25" s="52"/>
      <c r="QZG25" s="52"/>
      <c r="QZH25" s="52"/>
      <c r="QZI25" s="52"/>
      <c r="QZJ25" s="52"/>
      <c r="QZK25" s="52"/>
      <c r="QZL25" s="52"/>
      <c r="QZM25" s="52"/>
      <c r="QZN25" s="52"/>
      <c r="QZO25" s="52"/>
      <c r="QZP25" s="52"/>
      <c r="QZQ25" s="52"/>
      <c r="QZR25" s="52"/>
      <c r="QZS25" s="52"/>
      <c r="QZT25" s="52"/>
      <c r="QZU25" s="52"/>
      <c r="QZV25" s="52"/>
      <c r="QZW25" s="52"/>
      <c r="QZX25" s="52"/>
      <c r="QZY25" s="52"/>
      <c r="QZZ25" s="52"/>
      <c r="RAA25" s="52"/>
      <c r="RAB25" s="52"/>
      <c r="RAC25" s="52"/>
      <c r="RAD25" s="52"/>
      <c r="RAE25" s="52"/>
      <c r="RAF25" s="52"/>
      <c r="RAG25" s="52"/>
      <c r="RAH25" s="52"/>
      <c r="RAI25" s="52"/>
      <c r="RAJ25" s="52"/>
      <c r="RAK25" s="52"/>
      <c r="RAL25" s="52"/>
      <c r="RAM25" s="52"/>
      <c r="RAN25" s="52"/>
      <c r="RAO25" s="52"/>
      <c r="RAP25" s="52"/>
      <c r="RAQ25" s="52"/>
      <c r="RAR25" s="52"/>
      <c r="RAS25" s="52"/>
      <c r="RAT25" s="52"/>
      <c r="RAU25" s="52"/>
      <c r="RAV25" s="52"/>
      <c r="RAW25" s="52"/>
      <c r="RAX25" s="52"/>
      <c r="RAY25" s="52"/>
      <c r="RAZ25" s="52"/>
      <c r="RBA25" s="52"/>
      <c r="RBB25" s="52"/>
      <c r="RBC25" s="52"/>
      <c r="RBD25" s="52"/>
      <c r="RBE25" s="52"/>
      <c r="RBF25" s="52"/>
      <c r="RBG25" s="52"/>
      <c r="RBH25" s="52"/>
      <c r="RBI25" s="52"/>
      <c r="RBJ25" s="52"/>
      <c r="RBK25" s="52"/>
      <c r="RBL25" s="52"/>
      <c r="RBM25" s="52"/>
      <c r="RBN25" s="52"/>
      <c r="RBO25" s="52"/>
      <c r="RBP25" s="52"/>
      <c r="RBQ25" s="52"/>
      <c r="RBR25" s="52"/>
      <c r="RBS25" s="52"/>
      <c r="RBT25" s="52"/>
      <c r="RBU25" s="52"/>
      <c r="RBV25" s="52"/>
      <c r="RBW25" s="52"/>
      <c r="RBX25" s="52"/>
      <c r="RBY25" s="52"/>
      <c r="RBZ25" s="52"/>
      <c r="RCA25" s="52"/>
      <c r="RCB25" s="52"/>
      <c r="RCC25" s="52"/>
      <c r="RCD25" s="52"/>
      <c r="RCE25" s="52"/>
      <c r="RCF25" s="52"/>
      <c r="RCG25" s="52"/>
      <c r="RCH25" s="52"/>
      <c r="RCI25" s="52"/>
      <c r="RCJ25" s="52"/>
      <c r="RCK25" s="52"/>
      <c r="RCL25" s="52"/>
      <c r="RCM25" s="52"/>
      <c r="RCN25" s="52"/>
      <c r="RCO25" s="52"/>
      <c r="RCP25" s="52"/>
      <c r="RCQ25" s="52"/>
      <c r="RCR25" s="52"/>
      <c r="RCS25" s="52"/>
      <c r="RCT25" s="52"/>
      <c r="RCU25" s="52"/>
      <c r="RCV25" s="52"/>
      <c r="RCW25" s="52"/>
      <c r="RCX25" s="52"/>
      <c r="RCY25" s="52"/>
      <c r="RCZ25" s="52"/>
      <c r="RDA25" s="52"/>
      <c r="RDB25" s="52"/>
      <c r="RDC25" s="52"/>
      <c r="RDD25" s="52"/>
      <c r="RDE25" s="52"/>
      <c r="RDF25" s="52"/>
      <c r="RDG25" s="52"/>
      <c r="RDH25" s="52"/>
      <c r="RDI25" s="52"/>
      <c r="RDJ25" s="52"/>
      <c r="RDK25" s="52"/>
      <c r="RDL25" s="52"/>
      <c r="RDM25" s="52"/>
      <c r="RDN25" s="52"/>
      <c r="RDO25" s="52"/>
      <c r="RDP25" s="52"/>
      <c r="RDQ25" s="52"/>
      <c r="RDR25" s="52"/>
      <c r="RDS25" s="52"/>
      <c r="RDT25" s="52"/>
      <c r="RDU25" s="52"/>
      <c r="RDV25" s="52"/>
      <c r="RDW25" s="52"/>
      <c r="RDX25" s="52"/>
      <c r="RDY25" s="52"/>
      <c r="RDZ25" s="52"/>
      <c r="REA25" s="52"/>
      <c r="REB25" s="52"/>
      <c r="REC25" s="52"/>
      <c r="RED25" s="52"/>
      <c r="REE25" s="52"/>
      <c r="REF25" s="52"/>
      <c r="REG25" s="52"/>
      <c r="REH25" s="52"/>
      <c r="REI25" s="52"/>
      <c r="REJ25" s="52"/>
      <c r="REK25" s="52"/>
      <c r="REL25" s="52"/>
      <c r="REM25" s="52"/>
      <c r="REN25" s="52"/>
      <c r="REO25" s="52"/>
      <c r="REP25" s="52"/>
      <c r="REQ25" s="52"/>
      <c r="RER25" s="52"/>
      <c r="RES25" s="52"/>
      <c r="RET25" s="52"/>
      <c r="REU25" s="52"/>
      <c r="REV25" s="52"/>
      <c r="REW25" s="52"/>
      <c r="REX25" s="52"/>
      <c r="REY25" s="52"/>
      <c r="REZ25" s="52"/>
      <c r="RFA25" s="52"/>
      <c r="RFB25" s="52"/>
      <c r="RFC25" s="52"/>
      <c r="RFD25" s="52"/>
      <c r="RFE25" s="52"/>
      <c r="RFF25" s="52"/>
      <c r="RFG25" s="52"/>
      <c r="RFH25" s="52"/>
      <c r="RFI25" s="52"/>
      <c r="RFJ25" s="52"/>
      <c r="RFK25" s="52"/>
      <c r="RFL25" s="52"/>
      <c r="RFM25" s="52"/>
      <c r="RFN25" s="52"/>
      <c r="RFO25" s="52"/>
      <c r="RFP25" s="52"/>
      <c r="RFQ25" s="52"/>
      <c r="RFR25" s="52"/>
      <c r="RFS25" s="52"/>
      <c r="RFT25" s="52"/>
      <c r="RFU25" s="52"/>
      <c r="RFV25" s="52"/>
      <c r="RFW25" s="52"/>
      <c r="RFX25" s="52"/>
      <c r="RFY25" s="52"/>
      <c r="RFZ25" s="52"/>
      <c r="RGA25" s="52"/>
      <c r="RGB25" s="52"/>
      <c r="RGC25" s="52"/>
      <c r="RGD25" s="52"/>
      <c r="RGE25" s="52"/>
      <c r="RGF25" s="52"/>
      <c r="RGG25" s="52"/>
      <c r="RGH25" s="52"/>
      <c r="RGI25" s="52"/>
      <c r="RGJ25" s="52"/>
      <c r="RGK25" s="52"/>
      <c r="RGL25" s="52"/>
      <c r="RGM25" s="52"/>
      <c r="RGN25" s="52"/>
      <c r="RGO25" s="52"/>
      <c r="RGP25" s="52"/>
      <c r="RGQ25" s="52"/>
      <c r="RGR25" s="52"/>
      <c r="RGS25" s="52"/>
      <c r="RGT25" s="52"/>
      <c r="RGU25" s="52"/>
      <c r="RGV25" s="52"/>
      <c r="RGW25" s="52"/>
      <c r="RGX25" s="52"/>
      <c r="RGY25" s="52"/>
      <c r="RGZ25" s="52"/>
      <c r="RHA25" s="52"/>
      <c r="RHB25" s="52"/>
      <c r="RHC25" s="52"/>
      <c r="RHD25" s="52"/>
      <c r="RHE25" s="52"/>
      <c r="RHF25" s="52"/>
      <c r="RHG25" s="52"/>
      <c r="RHH25" s="52"/>
      <c r="RHI25" s="52"/>
      <c r="RHJ25" s="52"/>
      <c r="RHK25" s="52"/>
      <c r="RHL25" s="52"/>
      <c r="RHM25" s="52"/>
      <c r="RHN25" s="52"/>
      <c r="RHO25" s="52"/>
      <c r="RHP25" s="52"/>
      <c r="RHQ25" s="52"/>
      <c r="RHR25" s="52"/>
      <c r="RHS25" s="52"/>
      <c r="RHT25" s="52"/>
      <c r="RHU25" s="52"/>
      <c r="RHV25" s="52"/>
      <c r="RHW25" s="52"/>
      <c r="RHX25" s="52"/>
      <c r="RHY25" s="52"/>
      <c r="RHZ25" s="52"/>
      <c r="RIA25" s="52"/>
      <c r="RIB25" s="52"/>
      <c r="RIC25" s="52"/>
      <c r="RID25" s="52"/>
      <c r="RIE25" s="52"/>
      <c r="RIF25" s="52"/>
      <c r="RIG25" s="52"/>
      <c r="RIH25" s="52"/>
      <c r="RII25" s="52"/>
      <c r="RIJ25" s="52"/>
      <c r="RIK25" s="52"/>
      <c r="RIL25" s="52"/>
      <c r="RIM25" s="52"/>
      <c r="RIN25" s="52"/>
      <c r="RIO25" s="52"/>
      <c r="RIP25" s="52"/>
      <c r="RIQ25" s="52"/>
      <c r="RIR25" s="52"/>
      <c r="RIS25" s="52"/>
      <c r="RIT25" s="52"/>
      <c r="RIU25" s="52"/>
      <c r="RIV25" s="52"/>
      <c r="RIW25" s="52"/>
      <c r="RIX25" s="52"/>
      <c r="RIY25" s="52"/>
      <c r="RIZ25" s="52"/>
      <c r="RJA25" s="52"/>
      <c r="RJB25" s="52"/>
      <c r="RJC25" s="52"/>
      <c r="RJD25" s="52"/>
      <c r="RJE25" s="52"/>
      <c r="RJF25" s="52"/>
      <c r="RJG25" s="52"/>
      <c r="RJH25" s="52"/>
      <c r="RJI25" s="52"/>
      <c r="RJJ25" s="52"/>
      <c r="RJK25" s="52"/>
      <c r="RJL25" s="52"/>
      <c r="RJM25" s="52"/>
      <c r="RJN25" s="52"/>
      <c r="RJO25" s="52"/>
      <c r="RJP25" s="52"/>
      <c r="RJQ25" s="52"/>
      <c r="RJR25" s="52"/>
      <c r="RJS25" s="52"/>
      <c r="RJT25" s="52"/>
      <c r="RJU25" s="52"/>
      <c r="RJV25" s="52"/>
      <c r="RJW25" s="52"/>
      <c r="RJX25" s="52"/>
      <c r="RJY25" s="52"/>
      <c r="RJZ25" s="52"/>
      <c r="RKA25" s="52"/>
      <c r="RKB25" s="52"/>
      <c r="RKC25" s="52"/>
      <c r="RKD25" s="52"/>
      <c r="RKE25" s="52"/>
      <c r="RKF25" s="52"/>
      <c r="RKG25" s="52"/>
      <c r="RKH25" s="52"/>
      <c r="RKI25" s="52"/>
      <c r="RKJ25" s="52"/>
      <c r="RKK25" s="52"/>
      <c r="RKL25" s="52"/>
      <c r="RKM25" s="52"/>
      <c r="RKN25" s="52"/>
      <c r="RKO25" s="52"/>
      <c r="RKP25" s="52"/>
      <c r="RKQ25" s="52"/>
      <c r="RKR25" s="52"/>
      <c r="RKS25" s="52"/>
      <c r="RKT25" s="52"/>
      <c r="RKU25" s="52"/>
      <c r="RKV25" s="52"/>
      <c r="RKW25" s="52"/>
      <c r="RKX25" s="52"/>
      <c r="RKY25" s="52"/>
      <c r="RKZ25" s="52"/>
      <c r="RLA25" s="52"/>
      <c r="RLB25" s="52"/>
      <c r="RLC25" s="52"/>
      <c r="RLD25" s="52"/>
      <c r="RLE25" s="52"/>
      <c r="RLF25" s="52"/>
      <c r="RLG25" s="52"/>
      <c r="RLH25" s="52"/>
      <c r="RLI25" s="52"/>
      <c r="RLJ25" s="52"/>
      <c r="RLK25" s="52"/>
      <c r="RLL25" s="52"/>
      <c r="RLM25" s="52"/>
      <c r="RLN25" s="52"/>
      <c r="RLO25" s="52"/>
      <c r="RLP25" s="52"/>
      <c r="RLQ25" s="52"/>
      <c r="RLR25" s="52"/>
      <c r="RLS25" s="52"/>
      <c r="RLT25" s="52"/>
      <c r="RLU25" s="52"/>
      <c r="RLV25" s="52"/>
      <c r="RLW25" s="52"/>
      <c r="RLX25" s="52"/>
      <c r="RLY25" s="52"/>
      <c r="RLZ25" s="52"/>
      <c r="RMA25" s="52"/>
      <c r="RMB25" s="52"/>
      <c r="RMC25" s="52"/>
      <c r="RMD25" s="52"/>
      <c r="RME25" s="52"/>
      <c r="RMF25" s="52"/>
      <c r="RMG25" s="52"/>
      <c r="RMH25" s="52"/>
      <c r="RMI25" s="52"/>
      <c r="RMJ25" s="52"/>
      <c r="RMK25" s="52"/>
      <c r="RML25" s="52"/>
      <c r="RMM25" s="52"/>
      <c r="RMN25" s="52"/>
      <c r="RMO25" s="52"/>
      <c r="RMP25" s="52"/>
      <c r="RMQ25" s="52"/>
      <c r="RMR25" s="52"/>
      <c r="RMS25" s="52"/>
      <c r="RMT25" s="52"/>
      <c r="RMU25" s="52"/>
      <c r="RMV25" s="52"/>
      <c r="RMW25" s="52"/>
      <c r="RMX25" s="52"/>
      <c r="RMY25" s="52"/>
      <c r="RMZ25" s="52"/>
      <c r="RNA25" s="52"/>
      <c r="RNB25" s="52"/>
      <c r="RNC25" s="52"/>
      <c r="RND25" s="52"/>
      <c r="RNE25" s="52"/>
      <c r="RNF25" s="52"/>
      <c r="RNG25" s="52"/>
      <c r="RNH25" s="52"/>
      <c r="RNI25" s="52"/>
      <c r="RNJ25" s="52"/>
      <c r="RNK25" s="52"/>
      <c r="RNL25" s="52"/>
      <c r="RNM25" s="52"/>
      <c r="RNN25" s="52"/>
      <c r="RNO25" s="52"/>
      <c r="RNP25" s="52"/>
      <c r="RNQ25" s="52"/>
      <c r="RNR25" s="52"/>
      <c r="RNS25" s="52"/>
      <c r="RNT25" s="52"/>
      <c r="RNU25" s="52"/>
      <c r="RNV25" s="52"/>
      <c r="RNW25" s="52"/>
      <c r="RNX25" s="52"/>
      <c r="RNY25" s="52"/>
      <c r="RNZ25" s="52"/>
      <c r="ROA25" s="52"/>
      <c r="ROB25" s="52"/>
      <c r="ROC25" s="52"/>
      <c r="ROD25" s="52"/>
      <c r="ROE25" s="52"/>
      <c r="ROF25" s="52"/>
      <c r="ROG25" s="52"/>
      <c r="ROH25" s="52"/>
      <c r="ROI25" s="52"/>
      <c r="ROJ25" s="52"/>
      <c r="ROK25" s="52"/>
      <c r="ROL25" s="52"/>
      <c r="ROM25" s="52"/>
      <c r="RON25" s="52"/>
      <c r="ROO25" s="52"/>
      <c r="ROP25" s="52"/>
      <c r="ROQ25" s="52"/>
      <c r="ROR25" s="52"/>
      <c r="ROS25" s="52"/>
      <c r="ROT25" s="52"/>
      <c r="ROU25" s="52"/>
      <c r="ROV25" s="52"/>
      <c r="ROW25" s="52"/>
      <c r="ROX25" s="52"/>
      <c r="ROY25" s="52"/>
      <c r="ROZ25" s="52"/>
      <c r="RPA25" s="52"/>
      <c r="RPB25" s="52"/>
      <c r="RPC25" s="52"/>
      <c r="RPD25" s="52"/>
      <c r="RPE25" s="52"/>
      <c r="RPF25" s="52"/>
      <c r="RPG25" s="52"/>
      <c r="RPH25" s="52"/>
      <c r="RPI25" s="52"/>
      <c r="RPJ25" s="52"/>
      <c r="RPK25" s="52"/>
      <c r="RPL25" s="52"/>
      <c r="RPM25" s="52"/>
      <c r="RPN25" s="52"/>
      <c r="RPO25" s="52"/>
      <c r="RPP25" s="52"/>
      <c r="RPQ25" s="52"/>
      <c r="RPR25" s="52"/>
      <c r="RPS25" s="52"/>
      <c r="RPT25" s="52"/>
      <c r="RPU25" s="52"/>
      <c r="RPV25" s="52"/>
      <c r="RPW25" s="52"/>
      <c r="RPX25" s="52"/>
      <c r="RPY25" s="52"/>
      <c r="RPZ25" s="52"/>
      <c r="RQA25" s="52"/>
      <c r="RQB25" s="52"/>
      <c r="RQC25" s="52"/>
      <c r="RQD25" s="52"/>
      <c r="RQE25" s="52"/>
      <c r="RQF25" s="52"/>
      <c r="RQG25" s="52"/>
      <c r="RQH25" s="52"/>
      <c r="RQI25" s="52"/>
      <c r="RQJ25" s="52"/>
      <c r="RQK25" s="52"/>
      <c r="RQL25" s="52"/>
      <c r="RQM25" s="52"/>
      <c r="RQN25" s="52"/>
      <c r="RQO25" s="52"/>
      <c r="RQP25" s="52"/>
      <c r="RQQ25" s="52"/>
      <c r="RQR25" s="52"/>
      <c r="RQS25" s="52"/>
      <c r="RQT25" s="52"/>
      <c r="RQU25" s="52"/>
      <c r="RQV25" s="52"/>
      <c r="RQW25" s="52"/>
      <c r="RQX25" s="52"/>
      <c r="RQY25" s="52"/>
      <c r="RQZ25" s="52"/>
      <c r="RRA25" s="52"/>
      <c r="RRB25" s="52"/>
      <c r="RRC25" s="52"/>
      <c r="RRD25" s="52"/>
      <c r="RRE25" s="52"/>
      <c r="RRF25" s="52"/>
      <c r="RRG25" s="52"/>
      <c r="RRH25" s="52"/>
      <c r="RRI25" s="52"/>
      <c r="RRJ25" s="52"/>
      <c r="RRK25" s="52"/>
      <c r="RRL25" s="52"/>
      <c r="RRM25" s="52"/>
      <c r="RRN25" s="52"/>
      <c r="RRO25" s="52"/>
      <c r="RRP25" s="52"/>
      <c r="RRQ25" s="52"/>
      <c r="RRR25" s="52"/>
      <c r="RRS25" s="52"/>
      <c r="RRT25" s="52"/>
      <c r="RRU25" s="52"/>
      <c r="RRV25" s="52"/>
      <c r="RRW25" s="52"/>
      <c r="RRX25" s="52"/>
      <c r="RRY25" s="52"/>
      <c r="RRZ25" s="52"/>
      <c r="RSA25" s="52"/>
      <c r="RSB25" s="52"/>
      <c r="RSC25" s="52"/>
      <c r="RSD25" s="52"/>
      <c r="RSE25" s="52"/>
      <c r="RSF25" s="52"/>
      <c r="RSG25" s="52"/>
      <c r="RSH25" s="52"/>
      <c r="RSI25" s="52"/>
      <c r="RSJ25" s="52"/>
      <c r="RSK25" s="52"/>
      <c r="RSL25" s="52"/>
      <c r="RSM25" s="52"/>
      <c r="RSN25" s="52"/>
      <c r="RSO25" s="52"/>
      <c r="RSP25" s="52"/>
      <c r="RSQ25" s="52"/>
      <c r="RSR25" s="52"/>
      <c r="RSS25" s="52"/>
      <c r="RST25" s="52"/>
      <c r="RSU25" s="52"/>
      <c r="RSV25" s="52"/>
      <c r="RSW25" s="52"/>
      <c r="RSX25" s="52"/>
      <c r="RSY25" s="52"/>
      <c r="RSZ25" s="52"/>
      <c r="RTA25" s="52"/>
      <c r="RTB25" s="52"/>
      <c r="RTC25" s="52"/>
      <c r="RTD25" s="52"/>
      <c r="RTE25" s="52"/>
      <c r="RTF25" s="52"/>
      <c r="RTG25" s="52"/>
      <c r="RTH25" s="52"/>
      <c r="RTI25" s="52"/>
      <c r="RTJ25" s="52"/>
      <c r="RTK25" s="52"/>
      <c r="RTL25" s="52"/>
      <c r="RTM25" s="52"/>
      <c r="RTN25" s="52"/>
      <c r="RTO25" s="52"/>
      <c r="RTP25" s="52"/>
      <c r="RTQ25" s="52"/>
      <c r="RTR25" s="52"/>
      <c r="RTS25" s="52"/>
      <c r="RTT25" s="52"/>
      <c r="RTU25" s="52"/>
      <c r="RTV25" s="52"/>
      <c r="RTW25" s="52"/>
      <c r="RTX25" s="52"/>
      <c r="RTY25" s="52"/>
      <c r="RTZ25" s="52"/>
      <c r="RUA25" s="52"/>
      <c r="RUB25" s="52"/>
      <c r="RUC25" s="52"/>
      <c r="RUD25" s="52"/>
      <c r="RUE25" s="52"/>
      <c r="RUF25" s="52"/>
      <c r="RUG25" s="52"/>
      <c r="RUH25" s="52"/>
      <c r="RUI25" s="52"/>
      <c r="RUJ25" s="52"/>
      <c r="RUK25" s="52"/>
      <c r="RUL25" s="52"/>
      <c r="RUM25" s="52"/>
      <c r="RUN25" s="52"/>
      <c r="RUO25" s="52"/>
      <c r="RUP25" s="52"/>
      <c r="RUQ25" s="52"/>
      <c r="RUR25" s="52"/>
      <c r="RUS25" s="52"/>
      <c r="RUT25" s="52"/>
      <c r="RUU25" s="52"/>
      <c r="RUV25" s="52"/>
      <c r="RUW25" s="52"/>
      <c r="RUX25" s="52"/>
      <c r="RUY25" s="52"/>
      <c r="RUZ25" s="52"/>
      <c r="RVA25" s="52"/>
      <c r="RVB25" s="52"/>
      <c r="RVC25" s="52"/>
      <c r="RVD25" s="52"/>
      <c r="RVE25" s="52"/>
      <c r="RVF25" s="52"/>
      <c r="RVG25" s="52"/>
      <c r="RVH25" s="52"/>
      <c r="RVI25" s="52"/>
      <c r="RVJ25" s="52"/>
      <c r="RVK25" s="52"/>
      <c r="RVL25" s="52"/>
      <c r="RVM25" s="52"/>
      <c r="RVN25" s="52"/>
      <c r="RVO25" s="52"/>
      <c r="RVP25" s="52"/>
      <c r="RVQ25" s="52"/>
      <c r="RVR25" s="52"/>
      <c r="RVS25" s="52"/>
      <c r="RVT25" s="52"/>
      <c r="RVU25" s="52"/>
      <c r="RVV25" s="52"/>
      <c r="RVW25" s="52"/>
      <c r="RVX25" s="52"/>
      <c r="RVY25" s="52"/>
      <c r="RVZ25" s="52"/>
      <c r="RWA25" s="52"/>
      <c r="RWB25" s="52"/>
      <c r="RWC25" s="52"/>
      <c r="RWD25" s="52"/>
      <c r="RWE25" s="52"/>
      <c r="RWF25" s="52"/>
      <c r="RWG25" s="52"/>
      <c r="RWH25" s="52"/>
      <c r="RWI25" s="52"/>
      <c r="RWJ25" s="52"/>
      <c r="RWK25" s="52"/>
      <c r="RWL25" s="52"/>
      <c r="RWM25" s="52"/>
      <c r="RWN25" s="52"/>
      <c r="RWO25" s="52"/>
      <c r="RWP25" s="52"/>
      <c r="RWQ25" s="52"/>
      <c r="RWR25" s="52"/>
      <c r="RWS25" s="52"/>
      <c r="RWT25" s="52"/>
      <c r="RWU25" s="52"/>
      <c r="RWV25" s="52"/>
      <c r="RWW25" s="52"/>
      <c r="RWX25" s="52"/>
      <c r="RWY25" s="52"/>
      <c r="RWZ25" s="52"/>
      <c r="RXA25" s="52"/>
      <c r="RXB25" s="52"/>
      <c r="RXC25" s="52"/>
      <c r="RXD25" s="52"/>
      <c r="RXE25" s="52"/>
      <c r="RXF25" s="52"/>
      <c r="RXG25" s="52"/>
      <c r="RXH25" s="52"/>
      <c r="RXI25" s="52"/>
      <c r="RXJ25" s="52"/>
      <c r="RXK25" s="52"/>
      <c r="RXL25" s="52"/>
      <c r="RXM25" s="52"/>
      <c r="RXN25" s="52"/>
      <c r="RXO25" s="52"/>
      <c r="RXP25" s="52"/>
      <c r="RXQ25" s="52"/>
      <c r="RXR25" s="52"/>
      <c r="RXS25" s="52"/>
      <c r="RXT25" s="52"/>
      <c r="RXU25" s="52"/>
      <c r="RXV25" s="52"/>
      <c r="RXW25" s="52"/>
      <c r="RXX25" s="52"/>
      <c r="RXY25" s="52"/>
      <c r="RXZ25" s="52"/>
      <c r="RYA25" s="52"/>
      <c r="RYB25" s="52"/>
      <c r="RYC25" s="52"/>
      <c r="RYD25" s="52"/>
      <c r="RYE25" s="52"/>
      <c r="RYF25" s="52"/>
      <c r="RYG25" s="52"/>
      <c r="RYH25" s="52"/>
      <c r="RYI25" s="52"/>
      <c r="RYJ25" s="52"/>
      <c r="RYK25" s="52"/>
      <c r="RYL25" s="52"/>
      <c r="RYM25" s="52"/>
      <c r="RYN25" s="52"/>
      <c r="RYO25" s="52"/>
      <c r="RYP25" s="52"/>
      <c r="RYQ25" s="52"/>
      <c r="RYR25" s="52"/>
      <c r="RYS25" s="52"/>
      <c r="RYT25" s="52"/>
      <c r="RYU25" s="52"/>
      <c r="RYV25" s="52"/>
      <c r="RYW25" s="52"/>
      <c r="RYX25" s="52"/>
      <c r="RYY25" s="52"/>
      <c r="RYZ25" s="52"/>
      <c r="RZA25" s="52"/>
      <c r="RZB25" s="52"/>
      <c r="RZC25" s="52"/>
      <c r="RZD25" s="52"/>
      <c r="RZE25" s="52"/>
      <c r="RZF25" s="52"/>
      <c r="RZG25" s="52"/>
      <c r="RZH25" s="52"/>
      <c r="RZI25" s="52"/>
      <c r="RZJ25" s="52"/>
      <c r="RZK25" s="52"/>
      <c r="RZL25" s="52"/>
      <c r="RZM25" s="52"/>
      <c r="RZN25" s="52"/>
      <c r="RZO25" s="52"/>
      <c r="RZP25" s="52"/>
      <c r="RZQ25" s="52"/>
      <c r="RZR25" s="52"/>
      <c r="RZS25" s="52"/>
      <c r="RZT25" s="52"/>
      <c r="RZU25" s="52"/>
      <c r="RZV25" s="52"/>
      <c r="RZW25" s="52"/>
      <c r="RZX25" s="52"/>
      <c r="RZY25" s="52"/>
      <c r="RZZ25" s="52"/>
      <c r="SAA25" s="52"/>
      <c r="SAB25" s="52"/>
      <c r="SAC25" s="52"/>
      <c r="SAD25" s="52"/>
      <c r="SAE25" s="52"/>
      <c r="SAF25" s="52"/>
      <c r="SAG25" s="52"/>
      <c r="SAH25" s="52"/>
      <c r="SAI25" s="52"/>
      <c r="SAJ25" s="52"/>
      <c r="SAK25" s="52"/>
      <c r="SAL25" s="52"/>
      <c r="SAM25" s="52"/>
      <c r="SAN25" s="52"/>
      <c r="SAO25" s="52"/>
      <c r="SAP25" s="52"/>
      <c r="SAQ25" s="52"/>
      <c r="SAR25" s="52"/>
      <c r="SAS25" s="52"/>
      <c r="SAT25" s="52"/>
      <c r="SAU25" s="52"/>
      <c r="SAV25" s="52"/>
      <c r="SAW25" s="52"/>
      <c r="SAX25" s="52"/>
      <c r="SAY25" s="52"/>
      <c r="SAZ25" s="52"/>
      <c r="SBA25" s="52"/>
      <c r="SBB25" s="52"/>
      <c r="SBC25" s="52"/>
      <c r="SBD25" s="52"/>
      <c r="SBE25" s="52"/>
      <c r="SBF25" s="52"/>
      <c r="SBG25" s="52"/>
      <c r="SBH25" s="52"/>
      <c r="SBI25" s="52"/>
      <c r="SBJ25" s="52"/>
      <c r="SBK25" s="52"/>
      <c r="SBL25" s="52"/>
      <c r="SBM25" s="52"/>
      <c r="SBN25" s="52"/>
      <c r="SBO25" s="52"/>
      <c r="SBP25" s="52"/>
      <c r="SBQ25" s="52"/>
      <c r="SBR25" s="52"/>
      <c r="SBS25" s="52"/>
      <c r="SBT25" s="52"/>
      <c r="SBU25" s="52"/>
      <c r="SBV25" s="52"/>
      <c r="SBW25" s="52"/>
      <c r="SBX25" s="52"/>
      <c r="SBY25" s="52"/>
      <c r="SBZ25" s="52"/>
      <c r="SCA25" s="52"/>
      <c r="SCB25" s="52"/>
      <c r="SCC25" s="52"/>
      <c r="SCD25" s="52"/>
      <c r="SCE25" s="52"/>
      <c r="SCF25" s="52"/>
      <c r="SCG25" s="52"/>
      <c r="SCH25" s="52"/>
      <c r="SCI25" s="52"/>
      <c r="SCJ25" s="52"/>
      <c r="SCK25" s="52"/>
      <c r="SCL25" s="52"/>
      <c r="SCM25" s="52"/>
      <c r="SCN25" s="52"/>
      <c r="SCO25" s="52"/>
      <c r="SCP25" s="52"/>
      <c r="SCQ25" s="52"/>
      <c r="SCR25" s="52"/>
      <c r="SCS25" s="52"/>
      <c r="SCT25" s="52"/>
      <c r="SCU25" s="52"/>
      <c r="SCV25" s="52"/>
      <c r="SCW25" s="52"/>
      <c r="SCX25" s="52"/>
      <c r="SCY25" s="52"/>
      <c r="SCZ25" s="52"/>
      <c r="SDA25" s="52"/>
      <c r="SDB25" s="52"/>
      <c r="SDC25" s="52"/>
      <c r="SDD25" s="52"/>
      <c r="SDE25" s="52"/>
      <c r="SDF25" s="52"/>
      <c r="SDG25" s="52"/>
      <c r="SDH25" s="52"/>
      <c r="SDI25" s="52"/>
      <c r="SDJ25" s="52"/>
      <c r="SDK25" s="52"/>
      <c r="SDL25" s="52"/>
      <c r="SDM25" s="52"/>
      <c r="SDN25" s="52"/>
      <c r="SDO25" s="52"/>
      <c r="SDP25" s="52"/>
      <c r="SDQ25" s="52"/>
      <c r="SDR25" s="52"/>
      <c r="SDS25" s="52"/>
      <c r="SDT25" s="52"/>
      <c r="SDU25" s="52"/>
      <c r="SDV25" s="52"/>
      <c r="SDW25" s="52"/>
      <c r="SDX25" s="52"/>
      <c r="SDY25" s="52"/>
      <c r="SDZ25" s="52"/>
      <c r="SEA25" s="52"/>
      <c r="SEB25" s="52"/>
      <c r="SEC25" s="52"/>
      <c r="SED25" s="52"/>
      <c r="SEE25" s="52"/>
      <c r="SEF25" s="52"/>
      <c r="SEG25" s="52"/>
      <c r="SEH25" s="52"/>
      <c r="SEI25" s="52"/>
      <c r="SEJ25" s="52"/>
      <c r="SEK25" s="52"/>
      <c r="SEL25" s="52"/>
      <c r="SEM25" s="52"/>
      <c r="SEN25" s="52"/>
      <c r="SEO25" s="52"/>
      <c r="SEP25" s="52"/>
      <c r="SEQ25" s="52"/>
      <c r="SER25" s="52"/>
      <c r="SES25" s="52"/>
      <c r="SET25" s="52"/>
      <c r="SEU25" s="52"/>
      <c r="SEV25" s="52"/>
      <c r="SEW25" s="52"/>
      <c r="SEX25" s="52"/>
      <c r="SEY25" s="52"/>
      <c r="SEZ25" s="52"/>
      <c r="SFA25" s="52"/>
      <c r="SFB25" s="52"/>
      <c r="SFC25" s="52"/>
      <c r="SFD25" s="52"/>
      <c r="SFE25" s="52"/>
      <c r="SFF25" s="52"/>
      <c r="SFG25" s="52"/>
      <c r="SFH25" s="52"/>
      <c r="SFI25" s="52"/>
      <c r="SFJ25" s="52"/>
      <c r="SFK25" s="52"/>
      <c r="SFL25" s="52"/>
      <c r="SFM25" s="52"/>
      <c r="SFN25" s="52"/>
      <c r="SFO25" s="52"/>
      <c r="SFP25" s="52"/>
      <c r="SFQ25" s="52"/>
      <c r="SFR25" s="52"/>
      <c r="SFS25" s="52"/>
      <c r="SFT25" s="52"/>
      <c r="SFU25" s="52"/>
      <c r="SFV25" s="52"/>
      <c r="SFW25" s="52"/>
      <c r="SFX25" s="52"/>
      <c r="SFY25" s="52"/>
      <c r="SFZ25" s="52"/>
      <c r="SGA25" s="52"/>
      <c r="SGB25" s="52"/>
      <c r="SGC25" s="52"/>
      <c r="SGD25" s="52"/>
      <c r="SGE25" s="52"/>
      <c r="SGF25" s="52"/>
      <c r="SGG25" s="52"/>
      <c r="SGH25" s="52"/>
      <c r="SGI25" s="52"/>
      <c r="SGJ25" s="52"/>
      <c r="SGK25" s="52"/>
      <c r="SGL25" s="52"/>
      <c r="SGM25" s="52"/>
      <c r="SGN25" s="52"/>
      <c r="SGO25" s="52"/>
      <c r="SGP25" s="52"/>
      <c r="SGQ25" s="52"/>
      <c r="SGR25" s="52"/>
      <c r="SGS25" s="52"/>
      <c r="SGT25" s="52"/>
      <c r="SGU25" s="52"/>
      <c r="SGV25" s="52"/>
      <c r="SGW25" s="52"/>
      <c r="SGX25" s="52"/>
      <c r="SGY25" s="52"/>
      <c r="SGZ25" s="52"/>
      <c r="SHA25" s="52"/>
      <c r="SHB25" s="52"/>
      <c r="SHC25" s="52"/>
      <c r="SHD25" s="52"/>
      <c r="SHE25" s="52"/>
      <c r="SHF25" s="52"/>
      <c r="SHG25" s="52"/>
      <c r="SHH25" s="52"/>
      <c r="SHI25" s="52"/>
      <c r="SHJ25" s="52"/>
      <c r="SHK25" s="52"/>
      <c r="SHL25" s="52"/>
      <c r="SHM25" s="52"/>
      <c r="SHN25" s="52"/>
      <c r="SHO25" s="52"/>
      <c r="SHP25" s="52"/>
      <c r="SHQ25" s="52"/>
      <c r="SHR25" s="52"/>
      <c r="SHS25" s="52"/>
      <c r="SHT25" s="52"/>
      <c r="SHU25" s="52"/>
      <c r="SHV25" s="52"/>
      <c r="SHW25" s="52"/>
      <c r="SHX25" s="52"/>
      <c r="SHY25" s="52"/>
      <c r="SHZ25" s="52"/>
      <c r="SIA25" s="52"/>
      <c r="SIB25" s="52"/>
      <c r="SIC25" s="52"/>
      <c r="SID25" s="52"/>
      <c r="SIE25" s="52"/>
      <c r="SIF25" s="52"/>
      <c r="SIG25" s="52"/>
      <c r="SIH25" s="52"/>
      <c r="SII25" s="52"/>
      <c r="SIJ25" s="52"/>
      <c r="SIK25" s="52"/>
      <c r="SIL25" s="52"/>
      <c r="SIM25" s="52"/>
      <c r="SIN25" s="52"/>
      <c r="SIO25" s="52"/>
      <c r="SIP25" s="52"/>
      <c r="SIQ25" s="52"/>
      <c r="SIR25" s="52"/>
      <c r="SIS25" s="52"/>
      <c r="SIT25" s="52"/>
      <c r="SIU25" s="52"/>
      <c r="SIV25" s="52"/>
      <c r="SIW25" s="52"/>
      <c r="SIX25" s="52"/>
      <c r="SIY25" s="52"/>
      <c r="SIZ25" s="52"/>
      <c r="SJA25" s="52"/>
      <c r="SJB25" s="52"/>
      <c r="SJC25" s="52"/>
      <c r="SJD25" s="52"/>
      <c r="SJE25" s="52"/>
      <c r="SJF25" s="52"/>
      <c r="SJG25" s="52"/>
      <c r="SJH25" s="52"/>
      <c r="SJI25" s="52"/>
      <c r="SJJ25" s="52"/>
      <c r="SJK25" s="52"/>
      <c r="SJL25" s="52"/>
      <c r="SJM25" s="52"/>
      <c r="SJN25" s="52"/>
      <c r="SJO25" s="52"/>
      <c r="SJP25" s="52"/>
      <c r="SJQ25" s="52"/>
      <c r="SJR25" s="52"/>
      <c r="SJS25" s="52"/>
      <c r="SJT25" s="52"/>
      <c r="SJU25" s="52"/>
      <c r="SJV25" s="52"/>
      <c r="SJW25" s="52"/>
      <c r="SJX25" s="52"/>
      <c r="SJY25" s="52"/>
      <c r="SJZ25" s="52"/>
      <c r="SKA25" s="52"/>
      <c r="SKB25" s="52"/>
      <c r="SKC25" s="52"/>
      <c r="SKD25" s="52"/>
      <c r="SKE25" s="52"/>
      <c r="SKF25" s="52"/>
      <c r="SKG25" s="52"/>
      <c r="SKH25" s="52"/>
      <c r="SKI25" s="52"/>
      <c r="SKJ25" s="52"/>
      <c r="SKK25" s="52"/>
      <c r="SKL25" s="52"/>
      <c r="SKM25" s="52"/>
      <c r="SKN25" s="52"/>
      <c r="SKO25" s="52"/>
      <c r="SKP25" s="52"/>
      <c r="SKQ25" s="52"/>
      <c r="SKR25" s="52"/>
      <c r="SKS25" s="52"/>
      <c r="SKT25" s="52"/>
      <c r="SKU25" s="52"/>
      <c r="SKV25" s="52"/>
      <c r="SKW25" s="52"/>
      <c r="SKX25" s="52"/>
      <c r="SKY25" s="52"/>
      <c r="SKZ25" s="52"/>
      <c r="SLA25" s="52"/>
      <c r="SLB25" s="52"/>
      <c r="SLC25" s="52"/>
      <c r="SLD25" s="52"/>
      <c r="SLE25" s="52"/>
      <c r="SLF25" s="52"/>
      <c r="SLG25" s="52"/>
      <c r="SLH25" s="52"/>
      <c r="SLI25" s="52"/>
      <c r="SLJ25" s="52"/>
      <c r="SLK25" s="52"/>
      <c r="SLL25" s="52"/>
      <c r="SLM25" s="52"/>
      <c r="SLN25" s="52"/>
      <c r="SLO25" s="52"/>
      <c r="SLP25" s="52"/>
      <c r="SLQ25" s="52"/>
      <c r="SLR25" s="52"/>
      <c r="SLS25" s="52"/>
      <c r="SLT25" s="52"/>
      <c r="SLU25" s="52"/>
      <c r="SLV25" s="52"/>
      <c r="SLW25" s="52"/>
      <c r="SLX25" s="52"/>
      <c r="SLY25" s="52"/>
      <c r="SLZ25" s="52"/>
      <c r="SMA25" s="52"/>
      <c r="SMB25" s="52"/>
      <c r="SMC25" s="52"/>
      <c r="SMD25" s="52"/>
      <c r="SME25" s="52"/>
      <c r="SMF25" s="52"/>
      <c r="SMG25" s="52"/>
      <c r="SMH25" s="52"/>
      <c r="SMI25" s="52"/>
      <c r="SMJ25" s="52"/>
      <c r="SMK25" s="52"/>
      <c r="SML25" s="52"/>
      <c r="SMM25" s="52"/>
      <c r="SMN25" s="52"/>
      <c r="SMO25" s="52"/>
      <c r="SMP25" s="52"/>
      <c r="SMQ25" s="52"/>
      <c r="SMR25" s="52"/>
      <c r="SMS25" s="52"/>
      <c r="SMT25" s="52"/>
      <c r="SMU25" s="52"/>
      <c r="SMV25" s="52"/>
      <c r="SMW25" s="52"/>
      <c r="SMX25" s="52"/>
      <c r="SMY25" s="52"/>
      <c r="SMZ25" s="52"/>
      <c r="SNA25" s="52"/>
      <c r="SNB25" s="52"/>
      <c r="SNC25" s="52"/>
      <c r="SND25" s="52"/>
      <c r="SNE25" s="52"/>
      <c r="SNF25" s="52"/>
      <c r="SNG25" s="52"/>
      <c r="SNH25" s="52"/>
      <c r="SNI25" s="52"/>
      <c r="SNJ25" s="52"/>
      <c r="SNK25" s="52"/>
      <c r="SNL25" s="52"/>
      <c r="SNM25" s="52"/>
      <c r="SNN25" s="52"/>
      <c r="SNO25" s="52"/>
      <c r="SNP25" s="52"/>
      <c r="SNQ25" s="52"/>
      <c r="SNR25" s="52"/>
      <c r="SNS25" s="52"/>
      <c r="SNT25" s="52"/>
      <c r="SNU25" s="52"/>
      <c r="SNV25" s="52"/>
      <c r="SNW25" s="52"/>
      <c r="SNX25" s="52"/>
      <c r="SNY25" s="52"/>
      <c r="SNZ25" s="52"/>
      <c r="SOA25" s="52"/>
      <c r="SOB25" s="52"/>
      <c r="SOC25" s="52"/>
      <c r="SOD25" s="52"/>
      <c r="SOE25" s="52"/>
      <c r="SOF25" s="52"/>
      <c r="SOG25" s="52"/>
      <c r="SOH25" s="52"/>
      <c r="SOI25" s="52"/>
      <c r="SOJ25" s="52"/>
      <c r="SOK25" s="52"/>
      <c r="SOL25" s="52"/>
      <c r="SOM25" s="52"/>
      <c r="SON25" s="52"/>
      <c r="SOO25" s="52"/>
      <c r="SOP25" s="52"/>
      <c r="SOQ25" s="52"/>
      <c r="SOR25" s="52"/>
      <c r="SOS25" s="52"/>
      <c r="SOT25" s="52"/>
      <c r="SOU25" s="52"/>
      <c r="SOV25" s="52"/>
      <c r="SOW25" s="52"/>
      <c r="SOX25" s="52"/>
      <c r="SOY25" s="52"/>
      <c r="SOZ25" s="52"/>
      <c r="SPA25" s="52"/>
      <c r="SPB25" s="52"/>
      <c r="SPC25" s="52"/>
      <c r="SPD25" s="52"/>
      <c r="SPE25" s="52"/>
      <c r="SPF25" s="52"/>
      <c r="SPG25" s="52"/>
      <c r="SPH25" s="52"/>
      <c r="SPI25" s="52"/>
      <c r="SPJ25" s="52"/>
      <c r="SPK25" s="52"/>
      <c r="SPL25" s="52"/>
      <c r="SPM25" s="52"/>
      <c r="SPN25" s="52"/>
      <c r="SPO25" s="52"/>
      <c r="SPP25" s="52"/>
      <c r="SPQ25" s="52"/>
      <c r="SPR25" s="52"/>
      <c r="SPS25" s="52"/>
      <c r="SPT25" s="52"/>
      <c r="SPU25" s="52"/>
      <c r="SPV25" s="52"/>
      <c r="SPW25" s="52"/>
      <c r="SPX25" s="52"/>
      <c r="SPY25" s="52"/>
      <c r="SPZ25" s="52"/>
      <c r="SQA25" s="52"/>
      <c r="SQB25" s="52"/>
      <c r="SQC25" s="52"/>
      <c r="SQD25" s="52"/>
      <c r="SQE25" s="52"/>
      <c r="SQF25" s="52"/>
      <c r="SQG25" s="52"/>
      <c r="SQH25" s="52"/>
      <c r="SQI25" s="52"/>
      <c r="SQJ25" s="52"/>
      <c r="SQK25" s="52"/>
      <c r="SQL25" s="52"/>
      <c r="SQM25" s="52"/>
      <c r="SQN25" s="52"/>
      <c r="SQO25" s="52"/>
      <c r="SQP25" s="52"/>
      <c r="SQQ25" s="52"/>
      <c r="SQR25" s="52"/>
      <c r="SQS25" s="52"/>
      <c r="SQT25" s="52"/>
      <c r="SQU25" s="52"/>
      <c r="SQV25" s="52"/>
      <c r="SQW25" s="52"/>
      <c r="SQX25" s="52"/>
      <c r="SQY25" s="52"/>
      <c r="SQZ25" s="52"/>
      <c r="SRA25" s="52"/>
      <c r="SRB25" s="52"/>
      <c r="SRC25" s="52"/>
      <c r="SRD25" s="52"/>
      <c r="SRE25" s="52"/>
      <c r="SRF25" s="52"/>
      <c r="SRG25" s="52"/>
      <c r="SRH25" s="52"/>
      <c r="SRI25" s="52"/>
      <c r="SRJ25" s="52"/>
      <c r="SRK25" s="52"/>
      <c r="SRL25" s="52"/>
      <c r="SRM25" s="52"/>
      <c r="SRN25" s="52"/>
      <c r="SRO25" s="52"/>
      <c r="SRP25" s="52"/>
      <c r="SRQ25" s="52"/>
      <c r="SRR25" s="52"/>
      <c r="SRS25" s="52"/>
      <c r="SRT25" s="52"/>
      <c r="SRU25" s="52"/>
      <c r="SRV25" s="52"/>
      <c r="SRW25" s="52"/>
      <c r="SRX25" s="52"/>
      <c r="SRY25" s="52"/>
      <c r="SRZ25" s="52"/>
      <c r="SSA25" s="52"/>
      <c r="SSB25" s="52"/>
      <c r="SSC25" s="52"/>
      <c r="SSD25" s="52"/>
      <c r="SSE25" s="52"/>
      <c r="SSF25" s="52"/>
      <c r="SSG25" s="52"/>
      <c r="SSH25" s="52"/>
      <c r="SSI25" s="52"/>
      <c r="SSJ25" s="52"/>
      <c r="SSK25" s="52"/>
      <c r="SSL25" s="52"/>
      <c r="SSM25" s="52"/>
      <c r="SSN25" s="52"/>
      <c r="SSO25" s="52"/>
      <c r="SSP25" s="52"/>
      <c r="SSQ25" s="52"/>
      <c r="SSR25" s="52"/>
      <c r="SSS25" s="52"/>
      <c r="SST25" s="52"/>
      <c r="SSU25" s="52"/>
      <c r="SSV25" s="52"/>
      <c r="SSW25" s="52"/>
      <c r="SSX25" s="52"/>
      <c r="SSY25" s="52"/>
      <c r="SSZ25" s="52"/>
      <c r="STA25" s="52"/>
      <c r="STB25" s="52"/>
      <c r="STC25" s="52"/>
      <c r="STD25" s="52"/>
      <c r="STE25" s="52"/>
      <c r="STF25" s="52"/>
      <c r="STG25" s="52"/>
      <c r="STH25" s="52"/>
      <c r="STI25" s="52"/>
      <c r="STJ25" s="52"/>
      <c r="STK25" s="52"/>
      <c r="STL25" s="52"/>
      <c r="STM25" s="52"/>
      <c r="STN25" s="52"/>
      <c r="STO25" s="52"/>
      <c r="STP25" s="52"/>
      <c r="STQ25" s="52"/>
      <c r="STR25" s="52"/>
      <c r="STS25" s="52"/>
      <c r="STT25" s="52"/>
      <c r="STU25" s="52"/>
      <c r="STV25" s="52"/>
      <c r="STW25" s="52"/>
      <c r="STX25" s="52"/>
      <c r="STY25" s="52"/>
      <c r="STZ25" s="52"/>
      <c r="SUA25" s="52"/>
      <c r="SUB25" s="52"/>
      <c r="SUC25" s="52"/>
      <c r="SUD25" s="52"/>
      <c r="SUE25" s="52"/>
      <c r="SUF25" s="52"/>
      <c r="SUG25" s="52"/>
      <c r="SUH25" s="52"/>
      <c r="SUI25" s="52"/>
      <c r="SUJ25" s="52"/>
      <c r="SUK25" s="52"/>
      <c r="SUL25" s="52"/>
      <c r="SUM25" s="52"/>
      <c r="SUN25" s="52"/>
      <c r="SUO25" s="52"/>
      <c r="SUP25" s="52"/>
      <c r="SUQ25" s="52"/>
      <c r="SUR25" s="52"/>
      <c r="SUS25" s="52"/>
      <c r="SUT25" s="52"/>
      <c r="SUU25" s="52"/>
      <c r="SUV25" s="52"/>
      <c r="SUW25" s="52"/>
      <c r="SUX25" s="52"/>
      <c r="SUY25" s="52"/>
      <c r="SUZ25" s="52"/>
      <c r="SVA25" s="52"/>
      <c r="SVB25" s="52"/>
      <c r="SVC25" s="52"/>
      <c r="SVD25" s="52"/>
      <c r="SVE25" s="52"/>
      <c r="SVF25" s="52"/>
      <c r="SVG25" s="52"/>
      <c r="SVH25" s="52"/>
      <c r="SVI25" s="52"/>
      <c r="SVJ25" s="52"/>
      <c r="SVK25" s="52"/>
      <c r="SVL25" s="52"/>
      <c r="SVM25" s="52"/>
      <c r="SVN25" s="52"/>
      <c r="SVO25" s="52"/>
      <c r="SVP25" s="52"/>
      <c r="SVQ25" s="52"/>
      <c r="SVR25" s="52"/>
      <c r="SVS25" s="52"/>
      <c r="SVT25" s="52"/>
      <c r="SVU25" s="52"/>
      <c r="SVV25" s="52"/>
      <c r="SVW25" s="52"/>
      <c r="SVX25" s="52"/>
      <c r="SVY25" s="52"/>
      <c r="SVZ25" s="52"/>
      <c r="SWA25" s="52"/>
      <c r="SWB25" s="52"/>
      <c r="SWC25" s="52"/>
      <c r="SWD25" s="52"/>
      <c r="SWE25" s="52"/>
      <c r="SWF25" s="52"/>
      <c r="SWG25" s="52"/>
      <c r="SWH25" s="52"/>
      <c r="SWI25" s="52"/>
      <c r="SWJ25" s="52"/>
      <c r="SWK25" s="52"/>
      <c r="SWL25" s="52"/>
      <c r="SWM25" s="52"/>
      <c r="SWN25" s="52"/>
      <c r="SWO25" s="52"/>
      <c r="SWP25" s="52"/>
      <c r="SWQ25" s="52"/>
      <c r="SWR25" s="52"/>
      <c r="SWS25" s="52"/>
      <c r="SWT25" s="52"/>
      <c r="SWU25" s="52"/>
      <c r="SWV25" s="52"/>
      <c r="SWW25" s="52"/>
      <c r="SWX25" s="52"/>
      <c r="SWY25" s="52"/>
      <c r="SWZ25" s="52"/>
      <c r="SXA25" s="52"/>
      <c r="SXB25" s="52"/>
      <c r="SXC25" s="52"/>
      <c r="SXD25" s="52"/>
      <c r="SXE25" s="52"/>
      <c r="SXF25" s="52"/>
      <c r="SXG25" s="52"/>
      <c r="SXH25" s="52"/>
      <c r="SXI25" s="52"/>
      <c r="SXJ25" s="52"/>
      <c r="SXK25" s="52"/>
      <c r="SXL25" s="52"/>
      <c r="SXM25" s="52"/>
      <c r="SXN25" s="52"/>
      <c r="SXO25" s="52"/>
      <c r="SXP25" s="52"/>
      <c r="SXQ25" s="52"/>
      <c r="SXR25" s="52"/>
      <c r="SXS25" s="52"/>
      <c r="SXT25" s="52"/>
      <c r="SXU25" s="52"/>
      <c r="SXV25" s="52"/>
      <c r="SXW25" s="52"/>
      <c r="SXX25" s="52"/>
      <c r="SXY25" s="52"/>
      <c r="SXZ25" s="52"/>
      <c r="SYA25" s="52"/>
      <c r="SYB25" s="52"/>
      <c r="SYC25" s="52"/>
      <c r="SYD25" s="52"/>
      <c r="SYE25" s="52"/>
      <c r="SYF25" s="52"/>
      <c r="SYG25" s="52"/>
      <c r="SYH25" s="52"/>
      <c r="SYI25" s="52"/>
      <c r="SYJ25" s="52"/>
      <c r="SYK25" s="52"/>
      <c r="SYL25" s="52"/>
      <c r="SYM25" s="52"/>
      <c r="SYN25" s="52"/>
      <c r="SYO25" s="52"/>
      <c r="SYP25" s="52"/>
      <c r="SYQ25" s="52"/>
      <c r="SYR25" s="52"/>
      <c r="SYS25" s="52"/>
      <c r="SYT25" s="52"/>
      <c r="SYU25" s="52"/>
      <c r="SYV25" s="52"/>
      <c r="SYW25" s="52"/>
      <c r="SYX25" s="52"/>
      <c r="SYY25" s="52"/>
      <c r="SYZ25" s="52"/>
      <c r="SZA25" s="52"/>
      <c r="SZB25" s="52"/>
      <c r="SZC25" s="52"/>
      <c r="SZD25" s="52"/>
      <c r="SZE25" s="52"/>
      <c r="SZF25" s="52"/>
      <c r="SZG25" s="52"/>
      <c r="SZH25" s="52"/>
      <c r="SZI25" s="52"/>
      <c r="SZJ25" s="52"/>
      <c r="SZK25" s="52"/>
      <c r="SZL25" s="52"/>
      <c r="SZM25" s="52"/>
      <c r="SZN25" s="52"/>
      <c r="SZO25" s="52"/>
      <c r="SZP25" s="52"/>
      <c r="SZQ25" s="52"/>
      <c r="SZR25" s="52"/>
      <c r="SZS25" s="52"/>
      <c r="SZT25" s="52"/>
      <c r="SZU25" s="52"/>
      <c r="SZV25" s="52"/>
      <c r="SZW25" s="52"/>
      <c r="SZX25" s="52"/>
      <c r="SZY25" s="52"/>
      <c r="SZZ25" s="52"/>
      <c r="TAA25" s="52"/>
      <c r="TAB25" s="52"/>
      <c r="TAC25" s="52"/>
      <c r="TAD25" s="52"/>
      <c r="TAE25" s="52"/>
      <c r="TAF25" s="52"/>
      <c r="TAG25" s="52"/>
      <c r="TAH25" s="52"/>
      <c r="TAI25" s="52"/>
      <c r="TAJ25" s="52"/>
      <c r="TAK25" s="52"/>
      <c r="TAL25" s="52"/>
      <c r="TAM25" s="52"/>
      <c r="TAN25" s="52"/>
      <c r="TAO25" s="52"/>
      <c r="TAP25" s="52"/>
      <c r="TAQ25" s="52"/>
      <c r="TAR25" s="52"/>
      <c r="TAS25" s="52"/>
      <c r="TAT25" s="52"/>
      <c r="TAU25" s="52"/>
      <c r="TAV25" s="52"/>
      <c r="TAW25" s="52"/>
      <c r="TAX25" s="52"/>
      <c r="TAY25" s="52"/>
      <c r="TAZ25" s="52"/>
      <c r="TBA25" s="52"/>
      <c r="TBB25" s="52"/>
      <c r="TBC25" s="52"/>
      <c r="TBD25" s="52"/>
      <c r="TBE25" s="52"/>
      <c r="TBF25" s="52"/>
      <c r="TBG25" s="52"/>
      <c r="TBH25" s="52"/>
      <c r="TBI25" s="52"/>
      <c r="TBJ25" s="52"/>
      <c r="TBK25" s="52"/>
      <c r="TBL25" s="52"/>
      <c r="TBM25" s="52"/>
      <c r="TBN25" s="52"/>
      <c r="TBO25" s="52"/>
      <c r="TBP25" s="52"/>
      <c r="TBQ25" s="52"/>
      <c r="TBR25" s="52"/>
      <c r="TBS25" s="52"/>
      <c r="TBT25" s="52"/>
      <c r="TBU25" s="52"/>
      <c r="TBV25" s="52"/>
      <c r="TBW25" s="52"/>
      <c r="TBX25" s="52"/>
      <c r="TBY25" s="52"/>
      <c r="TBZ25" s="52"/>
      <c r="TCA25" s="52"/>
      <c r="TCB25" s="52"/>
      <c r="TCC25" s="52"/>
      <c r="TCD25" s="52"/>
      <c r="TCE25" s="52"/>
      <c r="TCF25" s="52"/>
      <c r="TCG25" s="52"/>
      <c r="TCH25" s="52"/>
      <c r="TCI25" s="52"/>
      <c r="TCJ25" s="52"/>
      <c r="TCK25" s="52"/>
      <c r="TCL25" s="52"/>
      <c r="TCM25" s="52"/>
      <c r="TCN25" s="52"/>
      <c r="TCO25" s="52"/>
      <c r="TCP25" s="52"/>
      <c r="TCQ25" s="52"/>
      <c r="TCR25" s="52"/>
      <c r="TCS25" s="52"/>
      <c r="TCT25" s="52"/>
      <c r="TCU25" s="52"/>
      <c r="TCV25" s="52"/>
      <c r="TCW25" s="52"/>
      <c r="TCX25" s="52"/>
      <c r="TCY25" s="52"/>
      <c r="TCZ25" s="52"/>
      <c r="TDA25" s="52"/>
      <c r="TDB25" s="52"/>
      <c r="TDC25" s="52"/>
      <c r="TDD25" s="52"/>
      <c r="TDE25" s="52"/>
      <c r="TDF25" s="52"/>
      <c r="TDG25" s="52"/>
      <c r="TDH25" s="52"/>
      <c r="TDI25" s="52"/>
      <c r="TDJ25" s="52"/>
      <c r="TDK25" s="52"/>
      <c r="TDL25" s="52"/>
      <c r="TDM25" s="52"/>
      <c r="TDN25" s="52"/>
      <c r="TDO25" s="52"/>
      <c r="TDP25" s="52"/>
      <c r="TDQ25" s="52"/>
      <c r="TDR25" s="52"/>
      <c r="TDS25" s="52"/>
      <c r="TDT25" s="52"/>
      <c r="TDU25" s="52"/>
      <c r="TDV25" s="52"/>
      <c r="TDW25" s="52"/>
      <c r="TDX25" s="52"/>
      <c r="TDY25" s="52"/>
      <c r="TDZ25" s="52"/>
      <c r="TEA25" s="52"/>
      <c r="TEB25" s="52"/>
      <c r="TEC25" s="52"/>
      <c r="TED25" s="52"/>
      <c r="TEE25" s="52"/>
      <c r="TEF25" s="52"/>
      <c r="TEG25" s="52"/>
      <c r="TEH25" s="52"/>
      <c r="TEI25" s="52"/>
      <c r="TEJ25" s="52"/>
      <c r="TEK25" s="52"/>
      <c r="TEL25" s="52"/>
      <c r="TEM25" s="52"/>
      <c r="TEN25" s="52"/>
      <c r="TEO25" s="52"/>
      <c r="TEP25" s="52"/>
      <c r="TEQ25" s="52"/>
      <c r="TER25" s="52"/>
      <c r="TES25" s="52"/>
      <c r="TET25" s="52"/>
      <c r="TEU25" s="52"/>
      <c r="TEV25" s="52"/>
      <c r="TEW25" s="52"/>
      <c r="TEX25" s="52"/>
      <c r="TEY25" s="52"/>
      <c r="TEZ25" s="52"/>
      <c r="TFA25" s="52"/>
      <c r="TFB25" s="52"/>
      <c r="TFC25" s="52"/>
      <c r="TFD25" s="52"/>
      <c r="TFE25" s="52"/>
      <c r="TFF25" s="52"/>
      <c r="TFG25" s="52"/>
      <c r="TFH25" s="52"/>
      <c r="TFI25" s="52"/>
      <c r="TFJ25" s="52"/>
      <c r="TFK25" s="52"/>
      <c r="TFL25" s="52"/>
      <c r="TFM25" s="52"/>
      <c r="TFN25" s="52"/>
      <c r="TFO25" s="52"/>
      <c r="TFP25" s="52"/>
      <c r="TFQ25" s="52"/>
      <c r="TFR25" s="52"/>
      <c r="TFS25" s="52"/>
      <c r="TFT25" s="52"/>
      <c r="TFU25" s="52"/>
      <c r="TFV25" s="52"/>
      <c r="TFW25" s="52"/>
      <c r="TFX25" s="52"/>
      <c r="TFY25" s="52"/>
      <c r="TFZ25" s="52"/>
      <c r="TGA25" s="52"/>
      <c r="TGB25" s="52"/>
      <c r="TGC25" s="52"/>
      <c r="TGD25" s="52"/>
      <c r="TGE25" s="52"/>
      <c r="TGF25" s="52"/>
      <c r="TGG25" s="52"/>
      <c r="TGH25" s="52"/>
      <c r="TGI25" s="52"/>
      <c r="TGJ25" s="52"/>
      <c r="TGK25" s="52"/>
      <c r="TGL25" s="52"/>
      <c r="TGM25" s="52"/>
      <c r="TGN25" s="52"/>
      <c r="TGO25" s="52"/>
      <c r="TGP25" s="52"/>
      <c r="TGQ25" s="52"/>
      <c r="TGR25" s="52"/>
      <c r="TGS25" s="52"/>
      <c r="TGT25" s="52"/>
      <c r="TGU25" s="52"/>
      <c r="TGV25" s="52"/>
      <c r="TGW25" s="52"/>
      <c r="TGX25" s="52"/>
      <c r="TGY25" s="52"/>
      <c r="TGZ25" s="52"/>
      <c r="THA25" s="52"/>
      <c r="THB25" s="52"/>
      <c r="THC25" s="52"/>
      <c r="THD25" s="52"/>
      <c r="THE25" s="52"/>
      <c r="THF25" s="52"/>
      <c r="THG25" s="52"/>
      <c r="THH25" s="52"/>
      <c r="THI25" s="52"/>
      <c r="THJ25" s="52"/>
      <c r="THK25" s="52"/>
      <c r="THL25" s="52"/>
      <c r="THM25" s="52"/>
      <c r="THN25" s="52"/>
      <c r="THO25" s="52"/>
      <c r="THP25" s="52"/>
      <c r="THQ25" s="52"/>
      <c r="THR25" s="52"/>
      <c r="THS25" s="52"/>
      <c r="THT25" s="52"/>
      <c r="THU25" s="52"/>
      <c r="THV25" s="52"/>
      <c r="THW25" s="52"/>
      <c r="THX25" s="52"/>
      <c r="THY25" s="52"/>
      <c r="THZ25" s="52"/>
      <c r="TIA25" s="52"/>
      <c r="TIB25" s="52"/>
      <c r="TIC25" s="52"/>
      <c r="TID25" s="52"/>
      <c r="TIE25" s="52"/>
      <c r="TIF25" s="52"/>
      <c r="TIG25" s="52"/>
      <c r="TIH25" s="52"/>
      <c r="TII25" s="52"/>
      <c r="TIJ25" s="52"/>
      <c r="TIK25" s="52"/>
      <c r="TIL25" s="52"/>
      <c r="TIM25" s="52"/>
      <c r="TIN25" s="52"/>
      <c r="TIO25" s="52"/>
      <c r="TIP25" s="52"/>
      <c r="TIQ25" s="52"/>
      <c r="TIR25" s="52"/>
      <c r="TIS25" s="52"/>
      <c r="TIT25" s="52"/>
      <c r="TIU25" s="52"/>
      <c r="TIV25" s="52"/>
      <c r="TIW25" s="52"/>
      <c r="TIX25" s="52"/>
      <c r="TIY25" s="52"/>
      <c r="TIZ25" s="52"/>
      <c r="TJA25" s="52"/>
      <c r="TJB25" s="52"/>
      <c r="TJC25" s="52"/>
      <c r="TJD25" s="52"/>
      <c r="TJE25" s="52"/>
      <c r="TJF25" s="52"/>
      <c r="TJG25" s="52"/>
      <c r="TJH25" s="52"/>
      <c r="TJI25" s="52"/>
      <c r="TJJ25" s="52"/>
      <c r="TJK25" s="52"/>
      <c r="TJL25" s="52"/>
      <c r="TJM25" s="52"/>
      <c r="TJN25" s="52"/>
      <c r="TJO25" s="52"/>
      <c r="TJP25" s="52"/>
      <c r="TJQ25" s="52"/>
      <c r="TJR25" s="52"/>
      <c r="TJS25" s="52"/>
      <c r="TJT25" s="52"/>
      <c r="TJU25" s="52"/>
      <c r="TJV25" s="52"/>
      <c r="TJW25" s="52"/>
      <c r="TJX25" s="52"/>
      <c r="TJY25" s="52"/>
      <c r="TJZ25" s="52"/>
      <c r="TKA25" s="52"/>
      <c r="TKB25" s="52"/>
      <c r="TKC25" s="52"/>
      <c r="TKD25" s="52"/>
      <c r="TKE25" s="52"/>
      <c r="TKF25" s="52"/>
      <c r="TKG25" s="52"/>
      <c r="TKH25" s="52"/>
      <c r="TKI25" s="52"/>
      <c r="TKJ25" s="52"/>
      <c r="TKK25" s="52"/>
      <c r="TKL25" s="52"/>
      <c r="TKM25" s="52"/>
      <c r="TKN25" s="52"/>
      <c r="TKO25" s="52"/>
      <c r="TKP25" s="52"/>
      <c r="TKQ25" s="52"/>
      <c r="TKR25" s="52"/>
      <c r="TKS25" s="52"/>
      <c r="TKT25" s="52"/>
      <c r="TKU25" s="52"/>
      <c r="TKV25" s="52"/>
      <c r="TKW25" s="52"/>
      <c r="TKX25" s="52"/>
      <c r="TKY25" s="52"/>
      <c r="TKZ25" s="52"/>
      <c r="TLA25" s="52"/>
      <c r="TLB25" s="52"/>
      <c r="TLC25" s="52"/>
      <c r="TLD25" s="52"/>
      <c r="TLE25" s="52"/>
      <c r="TLF25" s="52"/>
      <c r="TLG25" s="52"/>
      <c r="TLH25" s="52"/>
      <c r="TLI25" s="52"/>
      <c r="TLJ25" s="52"/>
      <c r="TLK25" s="52"/>
      <c r="TLL25" s="52"/>
      <c r="TLM25" s="52"/>
      <c r="TLN25" s="52"/>
      <c r="TLO25" s="52"/>
      <c r="TLP25" s="52"/>
      <c r="TLQ25" s="52"/>
      <c r="TLR25" s="52"/>
      <c r="TLS25" s="52"/>
      <c r="TLT25" s="52"/>
      <c r="TLU25" s="52"/>
      <c r="TLV25" s="52"/>
      <c r="TLW25" s="52"/>
      <c r="TLX25" s="52"/>
      <c r="TLY25" s="52"/>
      <c r="TLZ25" s="52"/>
      <c r="TMA25" s="52"/>
      <c r="TMB25" s="52"/>
      <c r="TMC25" s="52"/>
      <c r="TMD25" s="52"/>
      <c r="TME25" s="52"/>
      <c r="TMF25" s="52"/>
      <c r="TMG25" s="52"/>
      <c r="TMH25" s="52"/>
      <c r="TMI25" s="52"/>
      <c r="TMJ25" s="52"/>
      <c r="TMK25" s="52"/>
      <c r="TML25" s="52"/>
      <c r="TMM25" s="52"/>
      <c r="TMN25" s="52"/>
      <c r="TMO25" s="52"/>
      <c r="TMP25" s="52"/>
      <c r="TMQ25" s="52"/>
      <c r="TMR25" s="52"/>
      <c r="TMS25" s="52"/>
      <c r="TMT25" s="52"/>
      <c r="TMU25" s="52"/>
      <c r="TMV25" s="52"/>
      <c r="TMW25" s="52"/>
      <c r="TMX25" s="52"/>
      <c r="TMY25" s="52"/>
      <c r="TMZ25" s="52"/>
      <c r="TNA25" s="52"/>
      <c r="TNB25" s="52"/>
      <c r="TNC25" s="52"/>
      <c r="TND25" s="52"/>
      <c r="TNE25" s="52"/>
      <c r="TNF25" s="52"/>
      <c r="TNG25" s="52"/>
      <c r="TNH25" s="52"/>
      <c r="TNI25" s="52"/>
      <c r="TNJ25" s="52"/>
      <c r="TNK25" s="52"/>
      <c r="TNL25" s="52"/>
      <c r="TNM25" s="52"/>
      <c r="TNN25" s="52"/>
      <c r="TNO25" s="52"/>
      <c r="TNP25" s="52"/>
      <c r="TNQ25" s="52"/>
      <c r="TNR25" s="52"/>
      <c r="TNS25" s="52"/>
      <c r="TNT25" s="52"/>
      <c r="TNU25" s="52"/>
      <c r="TNV25" s="52"/>
      <c r="TNW25" s="52"/>
      <c r="TNX25" s="52"/>
      <c r="TNY25" s="52"/>
      <c r="TNZ25" s="52"/>
      <c r="TOA25" s="52"/>
      <c r="TOB25" s="52"/>
      <c r="TOC25" s="52"/>
      <c r="TOD25" s="52"/>
      <c r="TOE25" s="52"/>
      <c r="TOF25" s="52"/>
      <c r="TOG25" s="52"/>
      <c r="TOH25" s="52"/>
      <c r="TOI25" s="52"/>
      <c r="TOJ25" s="52"/>
      <c r="TOK25" s="52"/>
      <c r="TOL25" s="52"/>
      <c r="TOM25" s="52"/>
      <c r="TON25" s="52"/>
      <c r="TOO25" s="52"/>
      <c r="TOP25" s="52"/>
      <c r="TOQ25" s="52"/>
      <c r="TOR25" s="52"/>
      <c r="TOS25" s="52"/>
      <c r="TOT25" s="52"/>
      <c r="TOU25" s="52"/>
      <c r="TOV25" s="52"/>
      <c r="TOW25" s="52"/>
      <c r="TOX25" s="52"/>
      <c r="TOY25" s="52"/>
      <c r="TOZ25" s="52"/>
      <c r="TPA25" s="52"/>
      <c r="TPB25" s="52"/>
      <c r="TPC25" s="52"/>
      <c r="TPD25" s="52"/>
      <c r="TPE25" s="52"/>
      <c r="TPF25" s="52"/>
      <c r="TPG25" s="52"/>
      <c r="TPH25" s="52"/>
      <c r="TPI25" s="52"/>
      <c r="TPJ25" s="52"/>
      <c r="TPK25" s="52"/>
      <c r="TPL25" s="52"/>
      <c r="TPM25" s="52"/>
      <c r="TPN25" s="52"/>
      <c r="TPO25" s="52"/>
      <c r="TPP25" s="52"/>
      <c r="TPQ25" s="52"/>
      <c r="TPR25" s="52"/>
      <c r="TPS25" s="52"/>
      <c r="TPT25" s="52"/>
      <c r="TPU25" s="52"/>
      <c r="TPV25" s="52"/>
      <c r="TPW25" s="52"/>
      <c r="TPX25" s="52"/>
      <c r="TPY25" s="52"/>
      <c r="TPZ25" s="52"/>
      <c r="TQA25" s="52"/>
      <c r="TQB25" s="52"/>
      <c r="TQC25" s="52"/>
      <c r="TQD25" s="52"/>
      <c r="TQE25" s="52"/>
      <c r="TQF25" s="52"/>
      <c r="TQG25" s="52"/>
      <c r="TQH25" s="52"/>
      <c r="TQI25" s="52"/>
      <c r="TQJ25" s="52"/>
      <c r="TQK25" s="52"/>
      <c r="TQL25" s="52"/>
      <c r="TQM25" s="52"/>
      <c r="TQN25" s="52"/>
      <c r="TQO25" s="52"/>
      <c r="TQP25" s="52"/>
      <c r="TQQ25" s="52"/>
      <c r="TQR25" s="52"/>
      <c r="TQS25" s="52"/>
      <c r="TQT25" s="52"/>
      <c r="TQU25" s="52"/>
      <c r="TQV25" s="52"/>
      <c r="TQW25" s="52"/>
      <c r="TQX25" s="52"/>
      <c r="TQY25" s="52"/>
      <c r="TQZ25" s="52"/>
      <c r="TRA25" s="52"/>
      <c r="TRB25" s="52"/>
      <c r="TRC25" s="52"/>
      <c r="TRD25" s="52"/>
      <c r="TRE25" s="52"/>
      <c r="TRF25" s="52"/>
      <c r="TRG25" s="52"/>
      <c r="TRH25" s="52"/>
      <c r="TRI25" s="52"/>
      <c r="TRJ25" s="52"/>
      <c r="TRK25" s="52"/>
      <c r="TRL25" s="52"/>
      <c r="TRM25" s="52"/>
      <c r="TRN25" s="52"/>
      <c r="TRO25" s="52"/>
      <c r="TRP25" s="52"/>
      <c r="TRQ25" s="52"/>
      <c r="TRR25" s="52"/>
      <c r="TRS25" s="52"/>
      <c r="TRT25" s="52"/>
      <c r="TRU25" s="52"/>
      <c r="TRV25" s="52"/>
      <c r="TRW25" s="52"/>
      <c r="TRX25" s="52"/>
      <c r="TRY25" s="52"/>
      <c r="TRZ25" s="52"/>
      <c r="TSA25" s="52"/>
      <c r="TSB25" s="52"/>
      <c r="TSC25" s="52"/>
      <c r="TSD25" s="52"/>
      <c r="TSE25" s="52"/>
      <c r="TSF25" s="52"/>
      <c r="TSG25" s="52"/>
      <c r="TSH25" s="52"/>
      <c r="TSI25" s="52"/>
      <c r="TSJ25" s="52"/>
      <c r="TSK25" s="52"/>
      <c r="TSL25" s="52"/>
      <c r="TSM25" s="52"/>
      <c r="TSN25" s="52"/>
      <c r="TSO25" s="52"/>
      <c r="TSP25" s="52"/>
      <c r="TSQ25" s="52"/>
      <c r="TSR25" s="52"/>
      <c r="TSS25" s="52"/>
      <c r="TST25" s="52"/>
      <c r="TSU25" s="52"/>
      <c r="TSV25" s="52"/>
      <c r="TSW25" s="52"/>
      <c r="TSX25" s="52"/>
      <c r="TSY25" s="52"/>
      <c r="TSZ25" s="52"/>
      <c r="TTA25" s="52"/>
      <c r="TTB25" s="52"/>
      <c r="TTC25" s="52"/>
      <c r="TTD25" s="52"/>
      <c r="TTE25" s="52"/>
      <c r="TTF25" s="52"/>
      <c r="TTG25" s="52"/>
      <c r="TTH25" s="52"/>
      <c r="TTI25" s="52"/>
      <c r="TTJ25" s="52"/>
      <c r="TTK25" s="52"/>
      <c r="TTL25" s="52"/>
      <c r="TTM25" s="52"/>
      <c r="TTN25" s="52"/>
      <c r="TTO25" s="52"/>
      <c r="TTP25" s="52"/>
      <c r="TTQ25" s="52"/>
      <c r="TTR25" s="52"/>
      <c r="TTS25" s="52"/>
      <c r="TTT25" s="52"/>
      <c r="TTU25" s="52"/>
      <c r="TTV25" s="52"/>
      <c r="TTW25" s="52"/>
      <c r="TTX25" s="52"/>
      <c r="TTY25" s="52"/>
      <c r="TTZ25" s="52"/>
      <c r="TUA25" s="52"/>
      <c r="TUB25" s="52"/>
      <c r="TUC25" s="52"/>
      <c r="TUD25" s="52"/>
      <c r="TUE25" s="52"/>
      <c r="TUF25" s="52"/>
      <c r="TUG25" s="52"/>
      <c r="TUH25" s="52"/>
      <c r="TUI25" s="52"/>
      <c r="TUJ25" s="52"/>
      <c r="TUK25" s="52"/>
      <c r="TUL25" s="52"/>
      <c r="TUM25" s="52"/>
      <c r="TUN25" s="52"/>
      <c r="TUO25" s="52"/>
      <c r="TUP25" s="52"/>
      <c r="TUQ25" s="52"/>
      <c r="TUR25" s="52"/>
      <c r="TUS25" s="52"/>
      <c r="TUT25" s="52"/>
      <c r="TUU25" s="52"/>
      <c r="TUV25" s="52"/>
      <c r="TUW25" s="52"/>
      <c r="TUX25" s="52"/>
      <c r="TUY25" s="52"/>
      <c r="TUZ25" s="52"/>
      <c r="TVA25" s="52"/>
      <c r="TVB25" s="52"/>
      <c r="TVC25" s="52"/>
      <c r="TVD25" s="52"/>
      <c r="TVE25" s="52"/>
      <c r="TVF25" s="52"/>
      <c r="TVG25" s="52"/>
      <c r="TVH25" s="52"/>
      <c r="TVI25" s="52"/>
      <c r="TVJ25" s="52"/>
      <c r="TVK25" s="52"/>
      <c r="TVL25" s="52"/>
      <c r="TVM25" s="52"/>
      <c r="TVN25" s="52"/>
      <c r="TVO25" s="52"/>
      <c r="TVP25" s="52"/>
      <c r="TVQ25" s="52"/>
      <c r="TVR25" s="52"/>
      <c r="TVS25" s="52"/>
      <c r="TVT25" s="52"/>
      <c r="TVU25" s="52"/>
      <c r="TVV25" s="52"/>
      <c r="TVW25" s="52"/>
      <c r="TVX25" s="52"/>
      <c r="TVY25" s="52"/>
      <c r="TVZ25" s="52"/>
      <c r="TWA25" s="52"/>
      <c r="TWB25" s="52"/>
      <c r="TWC25" s="52"/>
      <c r="TWD25" s="52"/>
      <c r="TWE25" s="52"/>
      <c r="TWF25" s="52"/>
      <c r="TWG25" s="52"/>
      <c r="TWH25" s="52"/>
      <c r="TWI25" s="52"/>
      <c r="TWJ25" s="52"/>
      <c r="TWK25" s="52"/>
      <c r="TWL25" s="52"/>
      <c r="TWM25" s="52"/>
      <c r="TWN25" s="52"/>
      <c r="TWO25" s="52"/>
      <c r="TWP25" s="52"/>
      <c r="TWQ25" s="52"/>
      <c r="TWR25" s="52"/>
      <c r="TWS25" s="52"/>
      <c r="TWT25" s="52"/>
      <c r="TWU25" s="52"/>
      <c r="TWV25" s="52"/>
      <c r="TWW25" s="52"/>
      <c r="TWX25" s="52"/>
      <c r="TWY25" s="52"/>
      <c r="TWZ25" s="52"/>
      <c r="TXA25" s="52"/>
      <c r="TXB25" s="52"/>
      <c r="TXC25" s="52"/>
      <c r="TXD25" s="52"/>
      <c r="TXE25" s="52"/>
      <c r="TXF25" s="52"/>
      <c r="TXG25" s="52"/>
      <c r="TXH25" s="52"/>
      <c r="TXI25" s="52"/>
      <c r="TXJ25" s="52"/>
      <c r="TXK25" s="52"/>
      <c r="TXL25" s="52"/>
      <c r="TXM25" s="52"/>
      <c r="TXN25" s="52"/>
      <c r="TXO25" s="52"/>
      <c r="TXP25" s="52"/>
      <c r="TXQ25" s="52"/>
      <c r="TXR25" s="52"/>
      <c r="TXS25" s="52"/>
      <c r="TXT25" s="52"/>
      <c r="TXU25" s="52"/>
      <c r="TXV25" s="52"/>
      <c r="TXW25" s="52"/>
      <c r="TXX25" s="52"/>
      <c r="TXY25" s="52"/>
      <c r="TXZ25" s="52"/>
      <c r="TYA25" s="52"/>
      <c r="TYB25" s="52"/>
      <c r="TYC25" s="52"/>
      <c r="TYD25" s="52"/>
      <c r="TYE25" s="52"/>
      <c r="TYF25" s="52"/>
      <c r="TYG25" s="52"/>
      <c r="TYH25" s="52"/>
      <c r="TYI25" s="52"/>
      <c r="TYJ25" s="52"/>
      <c r="TYK25" s="52"/>
      <c r="TYL25" s="52"/>
      <c r="TYM25" s="52"/>
      <c r="TYN25" s="52"/>
      <c r="TYO25" s="52"/>
      <c r="TYP25" s="52"/>
      <c r="TYQ25" s="52"/>
      <c r="TYR25" s="52"/>
      <c r="TYS25" s="52"/>
      <c r="TYT25" s="52"/>
      <c r="TYU25" s="52"/>
      <c r="TYV25" s="52"/>
      <c r="TYW25" s="52"/>
      <c r="TYX25" s="52"/>
      <c r="TYY25" s="52"/>
      <c r="TYZ25" s="52"/>
      <c r="TZA25" s="52"/>
      <c r="TZB25" s="52"/>
      <c r="TZC25" s="52"/>
      <c r="TZD25" s="52"/>
      <c r="TZE25" s="52"/>
      <c r="TZF25" s="52"/>
      <c r="TZG25" s="52"/>
      <c r="TZH25" s="52"/>
      <c r="TZI25" s="52"/>
      <c r="TZJ25" s="52"/>
      <c r="TZK25" s="52"/>
      <c r="TZL25" s="52"/>
      <c r="TZM25" s="52"/>
      <c r="TZN25" s="52"/>
      <c r="TZO25" s="52"/>
      <c r="TZP25" s="52"/>
      <c r="TZQ25" s="52"/>
      <c r="TZR25" s="52"/>
      <c r="TZS25" s="52"/>
      <c r="TZT25" s="52"/>
      <c r="TZU25" s="52"/>
      <c r="TZV25" s="52"/>
      <c r="TZW25" s="52"/>
      <c r="TZX25" s="52"/>
      <c r="TZY25" s="52"/>
      <c r="TZZ25" s="52"/>
      <c r="UAA25" s="52"/>
      <c r="UAB25" s="52"/>
      <c r="UAC25" s="52"/>
      <c r="UAD25" s="52"/>
      <c r="UAE25" s="52"/>
      <c r="UAF25" s="52"/>
      <c r="UAG25" s="52"/>
      <c r="UAH25" s="52"/>
      <c r="UAI25" s="52"/>
      <c r="UAJ25" s="52"/>
      <c r="UAK25" s="52"/>
      <c r="UAL25" s="52"/>
      <c r="UAM25" s="52"/>
      <c r="UAN25" s="52"/>
      <c r="UAO25" s="52"/>
      <c r="UAP25" s="52"/>
      <c r="UAQ25" s="52"/>
      <c r="UAR25" s="52"/>
      <c r="UAS25" s="52"/>
      <c r="UAT25" s="52"/>
      <c r="UAU25" s="52"/>
      <c r="UAV25" s="52"/>
      <c r="UAW25" s="52"/>
      <c r="UAX25" s="52"/>
      <c r="UAY25" s="52"/>
      <c r="UAZ25" s="52"/>
      <c r="UBA25" s="52"/>
      <c r="UBB25" s="52"/>
      <c r="UBC25" s="52"/>
      <c r="UBD25" s="52"/>
      <c r="UBE25" s="52"/>
      <c r="UBF25" s="52"/>
      <c r="UBG25" s="52"/>
      <c r="UBH25" s="52"/>
      <c r="UBI25" s="52"/>
      <c r="UBJ25" s="52"/>
      <c r="UBK25" s="52"/>
      <c r="UBL25" s="52"/>
      <c r="UBM25" s="52"/>
      <c r="UBN25" s="52"/>
      <c r="UBO25" s="52"/>
      <c r="UBP25" s="52"/>
      <c r="UBQ25" s="52"/>
      <c r="UBR25" s="52"/>
      <c r="UBS25" s="52"/>
      <c r="UBT25" s="52"/>
      <c r="UBU25" s="52"/>
      <c r="UBV25" s="52"/>
      <c r="UBW25" s="52"/>
      <c r="UBX25" s="52"/>
      <c r="UBY25" s="52"/>
      <c r="UBZ25" s="52"/>
      <c r="UCA25" s="52"/>
      <c r="UCB25" s="52"/>
      <c r="UCC25" s="52"/>
      <c r="UCD25" s="52"/>
      <c r="UCE25" s="52"/>
      <c r="UCF25" s="52"/>
      <c r="UCG25" s="52"/>
      <c r="UCH25" s="52"/>
      <c r="UCI25" s="52"/>
      <c r="UCJ25" s="52"/>
      <c r="UCK25" s="52"/>
      <c r="UCL25" s="52"/>
      <c r="UCM25" s="52"/>
      <c r="UCN25" s="52"/>
      <c r="UCO25" s="52"/>
      <c r="UCP25" s="52"/>
      <c r="UCQ25" s="52"/>
      <c r="UCR25" s="52"/>
      <c r="UCS25" s="52"/>
      <c r="UCT25" s="52"/>
      <c r="UCU25" s="52"/>
      <c r="UCV25" s="52"/>
      <c r="UCW25" s="52"/>
      <c r="UCX25" s="52"/>
      <c r="UCY25" s="52"/>
      <c r="UCZ25" s="52"/>
      <c r="UDA25" s="52"/>
      <c r="UDB25" s="52"/>
      <c r="UDC25" s="52"/>
      <c r="UDD25" s="52"/>
      <c r="UDE25" s="52"/>
      <c r="UDF25" s="52"/>
      <c r="UDG25" s="52"/>
      <c r="UDH25" s="52"/>
      <c r="UDI25" s="52"/>
      <c r="UDJ25" s="52"/>
      <c r="UDK25" s="52"/>
      <c r="UDL25" s="52"/>
      <c r="UDM25" s="52"/>
      <c r="UDN25" s="52"/>
      <c r="UDO25" s="52"/>
      <c r="UDP25" s="52"/>
      <c r="UDQ25" s="52"/>
      <c r="UDR25" s="52"/>
      <c r="UDS25" s="52"/>
      <c r="UDT25" s="52"/>
      <c r="UDU25" s="52"/>
      <c r="UDV25" s="52"/>
      <c r="UDW25" s="52"/>
      <c r="UDX25" s="52"/>
      <c r="UDY25" s="52"/>
      <c r="UDZ25" s="52"/>
      <c r="UEA25" s="52"/>
      <c r="UEB25" s="52"/>
      <c r="UEC25" s="52"/>
      <c r="UED25" s="52"/>
      <c r="UEE25" s="52"/>
      <c r="UEF25" s="52"/>
      <c r="UEG25" s="52"/>
      <c r="UEH25" s="52"/>
      <c r="UEI25" s="52"/>
      <c r="UEJ25" s="52"/>
      <c r="UEK25" s="52"/>
      <c r="UEL25" s="52"/>
      <c r="UEM25" s="52"/>
      <c r="UEN25" s="52"/>
      <c r="UEO25" s="52"/>
      <c r="UEP25" s="52"/>
      <c r="UEQ25" s="52"/>
      <c r="UER25" s="52"/>
      <c r="UES25" s="52"/>
      <c r="UET25" s="52"/>
      <c r="UEU25" s="52"/>
      <c r="UEV25" s="52"/>
      <c r="UEW25" s="52"/>
      <c r="UEX25" s="52"/>
      <c r="UEY25" s="52"/>
      <c r="UEZ25" s="52"/>
      <c r="UFA25" s="52"/>
      <c r="UFB25" s="52"/>
      <c r="UFC25" s="52"/>
      <c r="UFD25" s="52"/>
      <c r="UFE25" s="52"/>
      <c r="UFF25" s="52"/>
      <c r="UFG25" s="52"/>
      <c r="UFH25" s="52"/>
      <c r="UFI25" s="52"/>
      <c r="UFJ25" s="52"/>
      <c r="UFK25" s="52"/>
      <c r="UFL25" s="52"/>
      <c r="UFM25" s="52"/>
      <c r="UFN25" s="52"/>
      <c r="UFO25" s="52"/>
      <c r="UFP25" s="52"/>
      <c r="UFQ25" s="52"/>
      <c r="UFR25" s="52"/>
      <c r="UFS25" s="52"/>
      <c r="UFT25" s="52"/>
      <c r="UFU25" s="52"/>
      <c r="UFV25" s="52"/>
      <c r="UFW25" s="52"/>
      <c r="UFX25" s="52"/>
      <c r="UFY25" s="52"/>
      <c r="UFZ25" s="52"/>
      <c r="UGA25" s="52"/>
      <c r="UGB25" s="52"/>
      <c r="UGC25" s="52"/>
      <c r="UGD25" s="52"/>
      <c r="UGE25" s="52"/>
      <c r="UGF25" s="52"/>
      <c r="UGG25" s="52"/>
      <c r="UGH25" s="52"/>
      <c r="UGI25" s="52"/>
      <c r="UGJ25" s="52"/>
      <c r="UGK25" s="52"/>
      <c r="UGL25" s="52"/>
      <c r="UGM25" s="52"/>
      <c r="UGN25" s="52"/>
      <c r="UGO25" s="52"/>
      <c r="UGP25" s="52"/>
      <c r="UGQ25" s="52"/>
      <c r="UGR25" s="52"/>
      <c r="UGS25" s="52"/>
      <c r="UGT25" s="52"/>
      <c r="UGU25" s="52"/>
      <c r="UGV25" s="52"/>
      <c r="UGW25" s="52"/>
      <c r="UGX25" s="52"/>
      <c r="UGY25" s="52"/>
      <c r="UGZ25" s="52"/>
      <c r="UHA25" s="52"/>
      <c r="UHB25" s="52"/>
      <c r="UHC25" s="52"/>
      <c r="UHD25" s="52"/>
      <c r="UHE25" s="52"/>
      <c r="UHF25" s="52"/>
      <c r="UHG25" s="52"/>
      <c r="UHH25" s="52"/>
      <c r="UHI25" s="52"/>
      <c r="UHJ25" s="52"/>
      <c r="UHK25" s="52"/>
      <c r="UHL25" s="52"/>
      <c r="UHM25" s="52"/>
      <c r="UHN25" s="52"/>
      <c r="UHO25" s="52"/>
      <c r="UHP25" s="52"/>
      <c r="UHQ25" s="52"/>
      <c r="UHR25" s="52"/>
      <c r="UHS25" s="52"/>
      <c r="UHT25" s="52"/>
      <c r="UHU25" s="52"/>
      <c r="UHV25" s="52"/>
      <c r="UHW25" s="52"/>
      <c r="UHX25" s="52"/>
      <c r="UHY25" s="52"/>
      <c r="UHZ25" s="52"/>
      <c r="UIA25" s="52"/>
      <c r="UIB25" s="52"/>
      <c r="UIC25" s="52"/>
      <c r="UID25" s="52"/>
      <c r="UIE25" s="52"/>
      <c r="UIF25" s="52"/>
      <c r="UIG25" s="52"/>
      <c r="UIH25" s="52"/>
      <c r="UII25" s="52"/>
      <c r="UIJ25" s="52"/>
      <c r="UIK25" s="52"/>
      <c r="UIL25" s="52"/>
      <c r="UIM25" s="52"/>
      <c r="UIN25" s="52"/>
      <c r="UIO25" s="52"/>
      <c r="UIP25" s="52"/>
      <c r="UIQ25" s="52"/>
      <c r="UIR25" s="52"/>
      <c r="UIS25" s="52"/>
      <c r="UIT25" s="52"/>
      <c r="UIU25" s="52"/>
      <c r="UIV25" s="52"/>
      <c r="UIW25" s="52"/>
      <c r="UIX25" s="52"/>
      <c r="UIY25" s="52"/>
      <c r="UIZ25" s="52"/>
      <c r="UJA25" s="52"/>
      <c r="UJB25" s="52"/>
      <c r="UJC25" s="52"/>
      <c r="UJD25" s="52"/>
      <c r="UJE25" s="52"/>
      <c r="UJF25" s="52"/>
      <c r="UJG25" s="52"/>
      <c r="UJH25" s="52"/>
      <c r="UJI25" s="52"/>
      <c r="UJJ25" s="52"/>
      <c r="UJK25" s="52"/>
      <c r="UJL25" s="52"/>
      <c r="UJM25" s="52"/>
      <c r="UJN25" s="52"/>
      <c r="UJO25" s="52"/>
      <c r="UJP25" s="52"/>
      <c r="UJQ25" s="52"/>
      <c r="UJR25" s="52"/>
      <c r="UJS25" s="52"/>
      <c r="UJT25" s="52"/>
      <c r="UJU25" s="52"/>
      <c r="UJV25" s="52"/>
      <c r="UJW25" s="52"/>
      <c r="UJX25" s="52"/>
      <c r="UJY25" s="52"/>
      <c r="UJZ25" s="52"/>
      <c r="UKA25" s="52"/>
      <c r="UKB25" s="52"/>
      <c r="UKC25" s="52"/>
      <c r="UKD25" s="52"/>
      <c r="UKE25" s="52"/>
      <c r="UKF25" s="52"/>
      <c r="UKG25" s="52"/>
      <c r="UKH25" s="52"/>
      <c r="UKI25" s="52"/>
      <c r="UKJ25" s="52"/>
      <c r="UKK25" s="52"/>
      <c r="UKL25" s="52"/>
      <c r="UKM25" s="52"/>
      <c r="UKN25" s="52"/>
      <c r="UKO25" s="52"/>
      <c r="UKP25" s="52"/>
      <c r="UKQ25" s="52"/>
      <c r="UKR25" s="52"/>
      <c r="UKS25" s="52"/>
      <c r="UKT25" s="52"/>
      <c r="UKU25" s="52"/>
      <c r="UKV25" s="52"/>
      <c r="UKW25" s="52"/>
      <c r="UKX25" s="52"/>
      <c r="UKY25" s="52"/>
      <c r="UKZ25" s="52"/>
      <c r="ULA25" s="52"/>
      <c r="ULB25" s="52"/>
      <c r="ULC25" s="52"/>
      <c r="ULD25" s="52"/>
      <c r="ULE25" s="52"/>
      <c r="ULF25" s="52"/>
      <c r="ULG25" s="52"/>
      <c r="ULH25" s="52"/>
      <c r="ULI25" s="52"/>
      <c r="ULJ25" s="52"/>
      <c r="ULK25" s="52"/>
      <c r="ULL25" s="52"/>
      <c r="ULM25" s="52"/>
      <c r="ULN25" s="52"/>
      <c r="ULO25" s="52"/>
      <c r="ULP25" s="52"/>
      <c r="ULQ25" s="52"/>
      <c r="ULR25" s="52"/>
      <c r="ULS25" s="52"/>
      <c r="ULT25" s="52"/>
      <c r="ULU25" s="52"/>
      <c r="ULV25" s="52"/>
      <c r="ULW25" s="52"/>
      <c r="ULX25" s="52"/>
      <c r="ULY25" s="52"/>
      <c r="ULZ25" s="52"/>
      <c r="UMA25" s="52"/>
      <c r="UMB25" s="52"/>
      <c r="UMC25" s="52"/>
      <c r="UMD25" s="52"/>
      <c r="UME25" s="52"/>
      <c r="UMF25" s="52"/>
      <c r="UMG25" s="52"/>
      <c r="UMH25" s="52"/>
      <c r="UMI25" s="52"/>
      <c r="UMJ25" s="52"/>
      <c r="UMK25" s="52"/>
      <c r="UML25" s="52"/>
      <c r="UMM25" s="52"/>
      <c r="UMN25" s="52"/>
      <c r="UMO25" s="52"/>
      <c r="UMP25" s="52"/>
      <c r="UMQ25" s="52"/>
      <c r="UMR25" s="52"/>
      <c r="UMS25" s="52"/>
      <c r="UMT25" s="52"/>
      <c r="UMU25" s="52"/>
      <c r="UMV25" s="52"/>
      <c r="UMW25" s="52"/>
      <c r="UMX25" s="52"/>
      <c r="UMY25" s="52"/>
      <c r="UMZ25" s="52"/>
      <c r="UNA25" s="52"/>
      <c r="UNB25" s="52"/>
      <c r="UNC25" s="52"/>
      <c r="UND25" s="52"/>
      <c r="UNE25" s="52"/>
      <c r="UNF25" s="52"/>
      <c r="UNG25" s="52"/>
      <c r="UNH25" s="52"/>
      <c r="UNI25" s="52"/>
      <c r="UNJ25" s="52"/>
      <c r="UNK25" s="52"/>
      <c r="UNL25" s="52"/>
      <c r="UNM25" s="52"/>
      <c r="UNN25" s="52"/>
      <c r="UNO25" s="52"/>
      <c r="UNP25" s="52"/>
      <c r="UNQ25" s="52"/>
      <c r="UNR25" s="52"/>
      <c r="UNS25" s="52"/>
      <c r="UNT25" s="52"/>
      <c r="UNU25" s="52"/>
      <c r="UNV25" s="52"/>
      <c r="UNW25" s="52"/>
      <c r="UNX25" s="52"/>
      <c r="UNY25" s="52"/>
      <c r="UNZ25" s="52"/>
      <c r="UOA25" s="52"/>
      <c r="UOB25" s="52"/>
      <c r="UOC25" s="52"/>
      <c r="UOD25" s="52"/>
      <c r="UOE25" s="52"/>
      <c r="UOF25" s="52"/>
      <c r="UOG25" s="52"/>
      <c r="UOH25" s="52"/>
      <c r="UOI25" s="52"/>
      <c r="UOJ25" s="52"/>
      <c r="UOK25" s="52"/>
      <c r="UOL25" s="52"/>
      <c r="UOM25" s="52"/>
      <c r="UON25" s="52"/>
      <c r="UOO25" s="52"/>
      <c r="UOP25" s="52"/>
      <c r="UOQ25" s="52"/>
      <c r="UOR25" s="52"/>
      <c r="UOS25" s="52"/>
      <c r="UOT25" s="52"/>
      <c r="UOU25" s="52"/>
      <c r="UOV25" s="52"/>
      <c r="UOW25" s="52"/>
      <c r="UOX25" s="52"/>
      <c r="UOY25" s="52"/>
      <c r="UOZ25" s="52"/>
      <c r="UPA25" s="52"/>
      <c r="UPB25" s="52"/>
      <c r="UPC25" s="52"/>
      <c r="UPD25" s="52"/>
      <c r="UPE25" s="52"/>
      <c r="UPF25" s="52"/>
      <c r="UPG25" s="52"/>
      <c r="UPH25" s="52"/>
      <c r="UPI25" s="52"/>
      <c r="UPJ25" s="52"/>
      <c r="UPK25" s="52"/>
      <c r="UPL25" s="52"/>
      <c r="UPM25" s="52"/>
      <c r="UPN25" s="52"/>
      <c r="UPO25" s="52"/>
      <c r="UPP25" s="52"/>
      <c r="UPQ25" s="52"/>
      <c r="UPR25" s="52"/>
      <c r="UPS25" s="52"/>
      <c r="UPT25" s="52"/>
      <c r="UPU25" s="52"/>
      <c r="UPV25" s="52"/>
      <c r="UPW25" s="52"/>
      <c r="UPX25" s="52"/>
      <c r="UPY25" s="52"/>
      <c r="UPZ25" s="52"/>
      <c r="UQA25" s="52"/>
      <c r="UQB25" s="52"/>
      <c r="UQC25" s="52"/>
      <c r="UQD25" s="52"/>
      <c r="UQE25" s="52"/>
      <c r="UQF25" s="52"/>
      <c r="UQG25" s="52"/>
      <c r="UQH25" s="52"/>
      <c r="UQI25" s="52"/>
      <c r="UQJ25" s="52"/>
      <c r="UQK25" s="52"/>
      <c r="UQL25" s="52"/>
      <c r="UQM25" s="52"/>
      <c r="UQN25" s="52"/>
      <c r="UQO25" s="52"/>
      <c r="UQP25" s="52"/>
      <c r="UQQ25" s="52"/>
      <c r="UQR25" s="52"/>
      <c r="UQS25" s="52"/>
      <c r="UQT25" s="52"/>
      <c r="UQU25" s="52"/>
      <c r="UQV25" s="52"/>
      <c r="UQW25" s="52"/>
      <c r="UQX25" s="52"/>
      <c r="UQY25" s="52"/>
      <c r="UQZ25" s="52"/>
      <c r="URA25" s="52"/>
      <c r="URB25" s="52"/>
      <c r="URC25" s="52"/>
      <c r="URD25" s="52"/>
      <c r="URE25" s="52"/>
      <c r="URF25" s="52"/>
      <c r="URG25" s="52"/>
      <c r="URH25" s="52"/>
      <c r="URI25" s="52"/>
      <c r="URJ25" s="52"/>
      <c r="URK25" s="52"/>
      <c r="URL25" s="52"/>
      <c r="URM25" s="52"/>
      <c r="URN25" s="52"/>
      <c r="URO25" s="52"/>
      <c r="URP25" s="52"/>
      <c r="URQ25" s="52"/>
      <c r="URR25" s="52"/>
      <c r="URS25" s="52"/>
      <c r="URT25" s="52"/>
      <c r="URU25" s="52"/>
      <c r="URV25" s="52"/>
      <c r="URW25" s="52"/>
      <c r="URX25" s="52"/>
      <c r="URY25" s="52"/>
      <c r="URZ25" s="52"/>
      <c r="USA25" s="52"/>
      <c r="USB25" s="52"/>
      <c r="USC25" s="52"/>
      <c r="USD25" s="52"/>
      <c r="USE25" s="52"/>
      <c r="USF25" s="52"/>
      <c r="USG25" s="52"/>
      <c r="USH25" s="52"/>
      <c r="USI25" s="52"/>
      <c r="USJ25" s="52"/>
      <c r="USK25" s="52"/>
      <c r="USL25" s="52"/>
      <c r="USM25" s="52"/>
      <c r="USN25" s="52"/>
      <c r="USO25" s="52"/>
      <c r="USP25" s="52"/>
      <c r="USQ25" s="52"/>
      <c r="USR25" s="52"/>
      <c r="USS25" s="52"/>
      <c r="UST25" s="52"/>
      <c r="USU25" s="52"/>
      <c r="USV25" s="52"/>
      <c r="USW25" s="52"/>
      <c r="USX25" s="52"/>
      <c r="USY25" s="52"/>
      <c r="USZ25" s="52"/>
      <c r="UTA25" s="52"/>
      <c r="UTB25" s="52"/>
      <c r="UTC25" s="52"/>
      <c r="UTD25" s="52"/>
      <c r="UTE25" s="52"/>
      <c r="UTF25" s="52"/>
      <c r="UTG25" s="52"/>
      <c r="UTH25" s="52"/>
      <c r="UTI25" s="52"/>
      <c r="UTJ25" s="52"/>
      <c r="UTK25" s="52"/>
      <c r="UTL25" s="52"/>
      <c r="UTM25" s="52"/>
      <c r="UTN25" s="52"/>
      <c r="UTO25" s="52"/>
      <c r="UTP25" s="52"/>
      <c r="UTQ25" s="52"/>
      <c r="UTR25" s="52"/>
      <c r="UTS25" s="52"/>
      <c r="UTT25" s="52"/>
      <c r="UTU25" s="52"/>
      <c r="UTV25" s="52"/>
      <c r="UTW25" s="52"/>
      <c r="UTX25" s="52"/>
      <c r="UTY25" s="52"/>
      <c r="UTZ25" s="52"/>
      <c r="UUA25" s="52"/>
      <c r="UUB25" s="52"/>
      <c r="UUC25" s="52"/>
      <c r="UUD25" s="52"/>
      <c r="UUE25" s="52"/>
      <c r="UUF25" s="52"/>
      <c r="UUG25" s="52"/>
      <c r="UUH25" s="52"/>
      <c r="UUI25" s="52"/>
      <c r="UUJ25" s="52"/>
      <c r="UUK25" s="52"/>
      <c r="UUL25" s="52"/>
      <c r="UUM25" s="52"/>
      <c r="UUN25" s="52"/>
      <c r="UUO25" s="52"/>
      <c r="UUP25" s="52"/>
      <c r="UUQ25" s="52"/>
      <c r="UUR25" s="52"/>
      <c r="UUS25" s="52"/>
      <c r="UUT25" s="52"/>
      <c r="UUU25" s="52"/>
      <c r="UUV25" s="52"/>
      <c r="UUW25" s="52"/>
      <c r="UUX25" s="52"/>
      <c r="UUY25" s="52"/>
      <c r="UUZ25" s="52"/>
      <c r="UVA25" s="52"/>
      <c r="UVB25" s="52"/>
      <c r="UVC25" s="52"/>
      <c r="UVD25" s="52"/>
      <c r="UVE25" s="52"/>
      <c r="UVF25" s="52"/>
      <c r="UVG25" s="52"/>
      <c r="UVH25" s="52"/>
      <c r="UVI25" s="52"/>
      <c r="UVJ25" s="52"/>
      <c r="UVK25" s="52"/>
      <c r="UVL25" s="52"/>
      <c r="UVM25" s="52"/>
      <c r="UVN25" s="52"/>
      <c r="UVO25" s="52"/>
      <c r="UVP25" s="52"/>
      <c r="UVQ25" s="52"/>
      <c r="UVR25" s="52"/>
      <c r="UVS25" s="52"/>
      <c r="UVT25" s="52"/>
      <c r="UVU25" s="52"/>
      <c r="UVV25" s="52"/>
      <c r="UVW25" s="52"/>
      <c r="UVX25" s="52"/>
      <c r="UVY25" s="52"/>
      <c r="UVZ25" s="52"/>
      <c r="UWA25" s="52"/>
      <c r="UWB25" s="52"/>
      <c r="UWC25" s="52"/>
      <c r="UWD25" s="52"/>
      <c r="UWE25" s="52"/>
      <c r="UWF25" s="52"/>
      <c r="UWG25" s="52"/>
      <c r="UWH25" s="52"/>
      <c r="UWI25" s="52"/>
      <c r="UWJ25" s="52"/>
      <c r="UWK25" s="52"/>
      <c r="UWL25" s="52"/>
      <c r="UWM25" s="52"/>
      <c r="UWN25" s="52"/>
      <c r="UWO25" s="52"/>
      <c r="UWP25" s="52"/>
      <c r="UWQ25" s="52"/>
      <c r="UWR25" s="52"/>
      <c r="UWS25" s="52"/>
      <c r="UWT25" s="52"/>
      <c r="UWU25" s="52"/>
      <c r="UWV25" s="52"/>
      <c r="UWW25" s="52"/>
      <c r="UWX25" s="52"/>
      <c r="UWY25" s="52"/>
      <c r="UWZ25" s="52"/>
      <c r="UXA25" s="52"/>
      <c r="UXB25" s="52"/>
      <c r="UXC25" s="52"/>
      <c r="UXD25" s="52"/>
      <c r="UXE25" s="52"/>
      <c r="UXF25" s="52"/>
      <c r="UXG25" s="52"/>
      <c r="UXH25" s="52"/>
      <c r="UXI25" s="52"/>
      <c r="UXJ25" s="52"/>
      <c r="UXK25" s="52"/>
      <c r="UXL25" s="52"/>
      <c r="UXM25" s="52"/>
      <c r="UXN25" s="52"/>
      <c r="UXO25" s="52"/>
      <c r="UXP25" s="52"/>
      <c r="UXQ25" s="52"/>
      <c r="UXR25" s="52"/>
      <c r="UXS25" s="52"/>
      <c r="UXT25" s="52"/>
      <c r="UXU25" s="52"/>
      <c r="UXV25" s="52"/>
      <c r="UXW25" s="52"/>
      <c r="UXX25" s="52"/>
      <c r="UXY25" s="52"/>
      <c r="UXZ25" s="52"/>
      <c r="UYA25" s="52"/>
      <c r="UYB25" s="52"/>
      <c r="UYC25" s="52"/>
      <c r="UYD25" s="52"/>
      <c r="UYE25" s="52"/>
      <c r="UYF25" s="52"/>
      <c r="UYG25" s="52"/>
      <c r="UYH25" s="52"/>
      <c r="UYI25" s="52"/>
      <c r="UYJ25" s="52"/>
      <c r="UYK25" s="52"/>
      <c r="UYL25" s="52"/>
      <c r="UYM25" s="52"/>
      <c r="UYN25" s="52"/>
      <c r="UYO25" s="52"/>
      <c r="UYP25" s="52"/>
      <c r="UYQ25" s="52"/>
      <c r="UYR25" s="52"/>
      <c r="UYS25" s="52"/>
      <c r="UYT25" s="52"/>
      <c r="UYU25" s="52"/>
      <c r="UYV25" s="52"/>
      <c r="UYW25" s="52"/>
      <c r="UYX25" s="52"/>
      <c r="UYY25" s="52"/>
      <c r="UYZ25" s="52"/>
      <c r="UZA25" s="52"/>
      <c r="UZB25" s="52"/>
      <c r="UZC25" s="52"/>
      <c r="UZD25" s="52"/>
      <c r="UZE25" s="52"/>
      <c r="UZF25" s="52"/>
      <c r="UZG25" s="52"/>
      <c r="UZH25" s="52"/>
      <c r="UZI25" s="52"/>
      <c r="UZJ25" s="52"/>
      <c r="UZK25" s="52"/>
      <c r="UZL25" s="52"/>
      <c r="UZM25" s="52"/>
      <c r="UZN25" s="52"/>
      <c r="UZO25" s="52"/>
      <c r="UZP25" s="52"/>
      <c r="UZQ25" s="52"/>
      <c r="UZR25" s="52"/>
      <c r="UZS25" s="52"/>
      <c r="UZT25" s="52"/>
      <c r="UZU25" s="52"/>
      <c r="UZV25" s="52"/>
      <c r="UZW25" s="52"/>
      <c r="UZX25" s="52"/>
      <c r="UZY25" s="52"/>
      <c r="UZZ25" s="52"/>
      <c r="VAA25" s="52"/>
      <c r="VAB25" s="52"/>
      <c r="VAC25" s="52"/>
      <c r="VAD25" s="52"/>
      <c r="VAE25" s="52"/>
      <c r="VAF25" s="52"/>
      <c r="VAG25" s="52"/>
      <c r="VAH25" s="52"/>
      <c r="VAI25" s="52"/>
      <c r="VAJ25" s="52"/>
      <c r="VAK25" s="52"/>
      <c r="VAL25" s="52"/>
      <c r="VAM25" s="52"/>
      <c r="VAN25" s="52"/>
      <c r="VAO25" s="52"/>
      <c r="VAP25" s="52"/>
      <c r="VAQ25" s="52"/>
      <c r="VAR25" s="52"/>
      <c r="VAS25" s="52"/>
      <c r="VAT25" s="52"/>
      <c r="VAU25" s="52"/>
      <c r="VAV25" s="52"/>
      <c r="VAW25" s="52"/>
      <c r="VAX25" s="52"/>
      <c r="VAY25" s="52"/>
      <c r="VAZ25" s="52"/>
      <c r="VBA25" s="52"/>
      <c r="VBB25" s="52"/>
      <c r="VBC25" s="52"/>
      <c r="VBD25" s="52"/>
      <c r="VBE25" s="52"/>
      <c r="VBF25" s="52"/>
      <c r="VBG25" s="52"/>
      <c r="VBH25" s="52"/>
      <c r="VBI25" s="52"/>
      <c r="VBJ25" s="52"/>
      <c r="VBK25" s="52"/>
      <c r="VBL25" s="52"/>
      <c r="VBM25" s="52"/>
      <c r="VBN25" s="52"/>
      <c r="VBO25" s="52"/>
      <c r="VBP25" s="52"/>
      <c r="VBQ25" s="52"/>
      <c r="VBR25" s="52"/>
      <c r="VBS25" s="52"/>
      <c r="VBT25" s="52"/>
      <c r="VBU25" s="52"/>
      <c r="VBV25" s="52"/>
      <c r="VBW25" s="52"/>
      <c r="VBX25" s="52"/>
      <c r="VBY25" s="52"/>
      <c r="VBZ25" s="52"/>
      <c r="VCA25" s="52"/>
      <c r="VCB25" s="52"/>
      <c r="VCC25" s="52"/>
      <c r="VCD25" s="52"/>
      <c r="VCE25" s="52"/>
      <c r="VCF25" s="52"/>
      <c r="VCG25" s="52"/>
      <c r="VCH25" s="52"/>
      <c r="VCI25" s="52"/>
      <c r="VCJ25" s="52"/>
      <c r="VCK25" s="52"/>
      <c r="VCL25" s="52"/>
      <c r="VCM25" s="52"/>
      <c r="VCN25" s="52"/>
      <c r="VCO25" s="52"/>
      <c r="VCP25" s="52"/>
      <c r="VCQ25" s="52"/>
      <c r="VCR25" s="52"/>
      <c r="VCS25" s="52"/>
      <c r="VCT25" s="52"/>
      <c r="VCU25" s="52"/>
      <c r="VCV25" s="52"/>
      <c r="VCW25" s="52"/>
      <c r="VCX25" s="52"/>
      <c r="VCY25" s="52"/>
      <c r="VCZ25" s="52"/>
      <c r="VDA25" s="52"/>
      <c r="VDB25" s="52"/>
      <c r="VDC25" s="52"/>
      <c r="VDD25" s="52"/>
      <c r="VDE25" s="52"/>
      <c r="VDF25" s="52"/>
      <c r="VDG25" s="52"/>
      <c r="VDH25" s="52"/>
      <c r="VDI25" s="52"/>
      <c r="VDJ25" s="52"/>
      <c r="VDK25" s="52"/>
      <c r="VDL25" s="52"/>
      <c r="VDM25" s="52"/>
      <c r="VDN25" s="52"/>
      <c r="VDO25" s="52"/>
      <c r="VDP25" s="52"/>
      <c r="VDQ25" s="52"/>
      <c r="VDR25" s="52"/>
      <c r="VDS25" s="52"/>
      <c r="VDT25" s="52"/>
      <c r="VDU25" s="52"/>
      <c r="VDV25" s="52"/>
      <c r="VDW25" s="52"/>
      <c r="VDX25" s="52"/>
      <c r="VDY25" s="52"/>
      <c r="VDZ25" s="52"/>
      <c r="VEA25" s="52"/>
      <c r="VEB25" s="52"/>
      <c r="VEC25" s="52"/>
      <c r="VED25" s="52"/>
      <c r="VEE25" s="52"/>
      <c r="VEF25" s="52"/>
      <c r="VEG25" s="52"/>
      <c r="VEH25" s="52"/>
      <c r="VEI25" s="52"/>
      <c r="VEJ25" s="52"/>
      <c r="VEK25" s="52"/>
      <c r="VEL25" s="52"/>
      <c r="VEM25" s="52"/>
      <c r="VEN25" s="52"/>
      <c r="VEO25" s="52"/>
      <c r="VEP25" s="52"/>
      <c r="VEQ25" s="52"/>
      <c r="VER25" s="52"/>
      <c r="VES25" s="52"/>
      <c r="VET25" s="52"/>
      <c r="VEU25" s="52"/>
      <c r="VEV25" s="52"/>
      <c r="VEW25" s="52"/>
      <c r="VEX25" s="52"/>
      <c r="VEY25" s="52"/>
      <c r="VEZ25" s="52"/>
      <c r="VFA25" s="52"/>
      <c r="VFB25" s="52"/>
      <c r="VFC25" s="52"/>
      <c r="VFD25" s="52"/>
      <c r="VFE25" s="52"/>
      <c r="VFF25" s="52"/>
      <c r="VFG25" s="52"/>
      <c r="VFH25" s="52"/>
      <c r="VFI25" s="52"/>
      <c r="VFJ25" s="52"/>
      <c r="VFK25" s="52"/>
      <c r="VFL25" s="52"/>
      <c r="VFM25" s="52"/>
      <c r="VFN25" s="52"/>
      <c r="VFO25" s="52"/>
      <c r="VFP25" s="52"/>
      <c r="VFQ25" s="52"/>
      <c r="VFR25" s="52"/>
      <c r="VFS25" s="52"/>
      <c r="VFT25" s="52"/>
      <c r="VFU25" s="52"/>
      <c r="VFV25" s="52"/>
      <c r="VFW25" s="52"/>
      <c r="VFX25" s="52"/>
      <c r="VFY25" s="52"/>
      <c r="VFZ25" s="52"/>
      <c r="VGA25" s="52"/>
      <c r="VGB25" s="52"/>
      <c r="VGC25" s="52"/>
      <c r="VGD25" s="52"/>
      <c r="VGE25" s="52"/>
      <c r="VGF25" s="52"/>
      <c r="VGG25" s="52"/>
      <c r="VGH25" s="52"/>
      <c r="VGI25" s="52"/>
      <c r="VGJ25" s="52"/>
      <c r="VGK25" s="52"/>
      <c r="VGL25" s="52"/>
      <c r="VGM25" s="52"/>
      <c r="VGN25" s="52"/>
      <c r="VGO25" s="52"/>
      <c r="VGP25" s="52"/>
      <c r="VGQ25" s="52"/>
      <c r="VGR25" s="52"/>
      <c r="VGS25" s="52"/>
      <c r="VGT25" s="52"/>
      <c r="VGU25" s="52"/>
      <c r="VGV25" s="52"/>
      <c r="VGW25" s="52"/>
      <c r="VGX25" s="52"/>
      <c r="VGY25" s="52"/>
      <c r="VGZ25" s="52"/>
      <c r="VHA25" s="52"/>
      <c r="VHB25" s="52"/>
      <c r="VHC25" s="52"/>
      <c r="VHD25" s="52"/>
      <c r="VHE25" s="52"/>
      <c r="VHF25" s="52"/>
      <c r="VHG25" s="52"/>
      <c r="VHH25" s="52"/>
      <c r="VHI25" s="52"/>
      <c r="VHJ25" s="52"/>
      <c r="VHK25" s="52"/>
      <c r="VHL25" s="52"/>
      <c r="VHM25" s="52"/>
      <c r="VHN25" s="52"/>
      <c r="VHO25" s="52"/>
      <c r="VHP25" s="52"/>
      <c r="VHQ25" s="52"/>
      <c r="VHR25" s="52"/>
      <c r="VHS25" s="52"/>
      <c r="VHT25" s="52"/>
      <c r="VHU25" s="52"/>
      <c r="VHV25" s="52"/>
      <c r="VHW25" s="52"/>
      <c r="VHX25" s="52"/>
      <c r="VHY25" s="52"/>
      <c r="VHZ25" s="52"/>
      <c r="VIA25" s="52"/>
      <c r="VIB25" s="52"/>
      <c r="VIC25" s="52"/>
      <c r="VID25" s="52"/>
      <c r="VIE25" s="52"/>
      <c r="VIF25" s="52"/>
      <c r="VIG25" s="52"/>
      <c r="VIH25" s="52"/>
      <c r="VII25" s="52"/>
      <c r="VIJ25" s="52"/>
      <c r="VIK25" s="52"/>
      <c r="VIL25" s="52"/>
      <c r="VIM25" s="52"/>
      <c r="VIN25" s="52"/>
      <c r="VIO25" s="52"/>
      <c r="VIP25" s="52"/>
      <c r="VIQ25" s="52"/>
      <c r="VIR25" s="52"/>
      <c r="VIS25" s="52"/>
      <c r="VIT25" s="52"/>
      <c r="VIU25" s="52"/>
      <c r="VIV25" s="52"/>
      <c r="VIW25" s="52"/>
      <c r="VIX25" s="52"/>
      <c r="VIY25" s="52"/>
      <c r="VIZ25" s="52"/>
      <c r="VJA25" s="52"/>
      <c r="VJB25" s="52"/>
      <c r="VJC25" s="52"/>
      <c r="VJD25" s="52"/>
      <c r="VJE25" s="52"/>
      <c r="VJF25" s="52"/>
      <c r="VJG25" s="52"/>
      <c r="VJH25" s="52"/>
      <c r="VJI25" s="52"/>
      <c r="VJJ25" s="52"/>
      <c r="VJK25" s="52"/>
      <c r="VJL25" s="52"/>
      <c r="VJM25" s="52"/>
      <c r="VJN25" s="52"/>
      <c r="VJO25" s="52"/>
      <c r="VJP25" s="52"/>
      <c r="VJQ25" s="52"/>
      <c r="VJR25" s="52"/>
      <c r="VJS25" s="52"/>
      <c r="VJT25" s="52"/>
      <c r="VJU25" s="52"/>
      <c r="VJV25" s="52"/>
      <c r="VJW25" s="52"/>
      <c r="VJX25" s="52"/>
      <c r="VJY25" s="52"/>
      <c r="VJZ25" s="52"/>
      <c r="VKA25" s="52"/>
      <c r="VKB25" s="52"/>
      <c r="VKC25" s="52"/>
      <c r="VKD25" s="52"/>
      <c r="VKE25" s="52"/>
      <c r="VKF25" s="52"/>
      <c r="VKG25" s="52"/>
      <c r="VKH25" s="52"/>
      <c r="VKI25" s="52"/>
      <c r="VKJ25" s="52"/>
      <c r="VKK25" s="52"/>
      <c r="VKL25" s="52"/>
      <c r="VKM25" s="52"/>
      <c r="VKN25" s="52"/>
      <c r="VKO25" s="52"/>
      <c r="VKP25" s="52"/>
      <c r="VKQ25" s="52"/>
      <c r="VKR25" s="52"/>
      <c r="VKS25" s="52"/>
      <c r="VKT25" s="52"/>
      <c r="VKU25" s="52"/>
      <c r="VKV25" s="52"/>
      <c r="VKW25" s="52"/>
      <c r="VKX25" s="52"/>
      <c r="VKY25" s="52"/>
      <c r="VKZ25" s="52"/>
      <c r="VLA25" s="52"/>
      <c r="VLB25" s="52"/>
      <c r="VLC25" s="52"/>
      <c r="VLD25" s="52"/>
      <c r="VLE25" s="52"/>
      <c r="VLF25" s="52"/>
      <c r="VLG25" s="52"/>
      <c r="VLH25" s="52"/>
      <c r="VLI25" s="52"/>
      <c r="VLJ25" s="52"/>
      <c r="VLK25" s="52"/>
      <c r="VLL25" s="52"/>
      <c r="VLM25" s="52"/>
      <c r="VLN25" s="52"/>
      <c r="VLO25" s="52"/>
      <c r="VLP25" s="52"/>
      <c r="VLQ25" s="52"/>
      <c r="VLR25" s="52"/>
      <c r="VLS25" s="52"/>
      <c r="VLT25" s="52"/>
      <c r="VLU25" s="52"/>
      <c r="VLV25" s="52"/>
      <c r="VLW25" s="52"/>
      <c r="VLX25" s="52"/>
      <c r="VLY25" s="52"/>
      <c r="VLZ25" s="52"/>
      <c r="VMA25" s="52"/>
      <c r="VMB25" s="52"/>
      <c r="VMC25" s="52"/>
      <c r="VMD25" s="52"/>
      <c r="VME25" s="52"/>
      <c r="VMF25" s="52"/>
      <c r="VMG25" s="52"/>
      <c r="VMH25" s="52"/>
      <c r="VMI25" s="52"/>
      <c r="VMJ25" s="52"/>
      <c r="VMK25" s="52"/>
      <c r="VML25" s="52"/>
      <c r="VMM25" s="52"/>
      <c r="VMN25" s="52"/>
      <c r="VMO25" s="52"/>
      <c r="VMP25" s="52"/>
      <c r="VMQ25" s="52"/>
      <c r="VMR25" s="52"/>
      <c r="VMS25" s="52"/>
      <c r="VMT25" s="52"/>
      <c r="VMU25" s="52"/>
      <c r="VMV25" s="52"/>
      <c r="VMW25" s="52"/>
      <c r="VMX25" s="52"/>
      <c r="VMY25" s="52"/>
      <c r="VMZ25" s="52"/>
      <c r="VNA25" s="52"/>
      <c r="VNB25" s="52"/>
      <c r="VNC25" s="52"/>
      <c r="VND25" s="52"/>
      <c r="VNE25" s="52"/>
      <c r="VNF25" s="52"/>
      <c r="VNG25" s="52"/>
      <c r="VNH25" s="52"/>
      <c r="VNI25" s="52"/>
      <c r="VNJ25" s="52"/>
      <c r="VNK25" s="52"/>
      <c r="VNL25" s="52"/>
      <c r="VNM25" s="52"/>
      <c r="VNN25" s="52"/>
      <c r="VNO25" s="52"/>
      <c r="VNP25" s="52"/>
      <c r="VNQ25" s="52"/>
      <c r="VNR25" s="52"/>
      <c r="VNS25" s="52"/>
      <c r="VNT25" s="52"/>
      <c r="VNU25" s="52"/>
      <c r="VNV25" s="52"/>
      <c r="VNW25" s="52"/>
      <c r="VNX25" s="52"/>
      <c r="VNY25" s="52"/>
      <c r="VNZ25" s="52"/>
      <c r="VOA25" s="52"/>
      <c r="VOB25" s="52"/>
      <c r="VOC25" s="52"/>
      <c r="VOD25" s="52"/>
      <c r="VOE25" s="52"/>
      <c r="VOF25" s="52"/>
      <c r="VOG25" s="52"/>
      <c r="VOH25" s="52"/>
      <c r="VOI25" s="52"/>
      <c r="VOJ25" s="52"/>
      <c r="VOK25" s="52"/>
      <c r="VOL25" s="52"/>
      <c r="VOM25" s="52"/>
      <c r="VON25" s="52"/>
      <c r="VOO25" s="52"/>
      <c r="VOP25" s="52"/>
      <c r="VOQ25" s="52"/>
      <c r="VOR25" s="52"/>
      <c r="VOS25" s="52"/>
      <c r="VOT25" s="52"/>
      <c r="VOU25" s="52"/>
      <c r="VOV25" s="52"/>
      <c r="VOW25" s="52"/>
      <c r="VOX25" s="52"/>
      <c r="VOY25" s="52"/>
      <c r="VOZ25" s="52"/>
      <c r="VPA25" s="52"/>
      <c r="VPB25" s="52"/>
      <c r="VPC25" s="52"/>
      <c r="VPD25" s="52"/>
      <c r="VPE25" s="52"/>
      <c r="VPF25" s="52"/>
      <c r="VPG25" s="52"/>
      <c r="VPH25" s="52"/>
      <c r="VPI25" s="52"/>
      <c r="VPJ25" s="52"/>
      <c r="VPK25" s="52"/>
      <c r="VPL25" s="52"/>
      <c r="VPM25" s="52"/>
      <c r="VPN25" s="52"/>
      <c r="VPO25" s="52"/>
      <c r="VPP25" s="52"/>
      <c r="VPQ25" s="52"/>
      <c r="VPR25" s="52"/>
      <c r="VPS25" s="52"/>
      <c r="VPT25" s="52"/>
      <c r="VPU25" s="52"/>
      <c r="VPV25" s="52"/>
      <c r="VPW25" s="52"/>
      <c r="VPX25" s="52"/>
      <c r="VPY25" s="52"/>
      <c r="VPZ25" s="52"/>
      <c r="VQA25" s="52"/>
      <c r="VQB25" s="52"/>
      <c r="VQC25" s="52"/>
      <c r="VQD25" s="52"/>
      <c r="VQE25" s="52"/>
      <c r="VQF25" s="52"/>
      <c r="VQG25" s="52"/>
      <c r="VQH25" s="52"/>
      <c r="VQI25" s="52"/>
      <c r="VQJ25" s="52"/>
      <c r="VQK25" s="52"/>
      <c r="VQL25" s="52"/>
      <c r="VQM25" s="52"/>
      <c r="VQN25" s="52"/>
      <c r="VQO25" s="52"/>
      <c r="VQP25" s="52"/>
      <c r="VQQ25" s="52"/>
      <c r="VQR25" s="52"/>
      <c r="VQS25" s="52"/>
      <c r="VQT25" s="52"/>
      <c r="VQU25" s="52"/>
      <c r="VQV25" s="52"/>
      <c r="VQW25" s="52"/>
      <c r="VQX25" s="52"/>
      <c r="VQY25" s="52"/>
      <c r="VQZ25" s="52"/>
      <c r="VRA25" s="52"/>
      <c r="VRB25" s="52"/>
      <c r="VRC25" s="52"/>
      <c r="VRD25" s="52"/>
      <c r="VRE25" s="52"/>
      <c r="VRF25" s="52"/>
      <c r="VRG25" s="52"/>
      <c r="VRH25" s="52"/>
      <c r="VRI25" s="52"/>
      <c r="VRJ25" s="52"/>
      <c r="VRK25" s="52"/>
      <c r="VRL25" s="52"/>
      <c r="VRM25" s="52"/>
      <c r="VRN25" s="52"/>
      <c r="VRO25" s="52"/>
      <c r="VRP25" s="52"/>
      <c r="VRQ25" s="52"/>
      <c r="VRR25" s="52"/>
      <c r="VRS25" s="52"/>
      <c r="VRT25" s="52"/>
      <c r="VRU25" s="52"/>
      <c r="VRV25" s="52"/>
      <c r="VRW25" s="52"/>
      <c r="VRX25" s="52"/>
      <c r="VRY25" s="52"/>
      <c r="VRZ25" s="52"/>
      <c r="VSA25" s="52"/>
      <c r="VSB25" s="52"/>
      <c r="VSC25" s="52"/>
      <c r="VSD25" s="52"/>
      <c r="VSE25" s="52"/>
      <c r="VSF25" s="52"/>
      <c r="VSG25" s="52"/>
      <c r="VSH25" s="52"/>
      <c r="VSI25" s="52"/>
      <c r="VSJ25" s="52"/>
      <c r="VSK25" s="52"/>
      <c r="VSL25" s="52"/>
      <c r="VSM25" s="52"/>
      <c r="VSN25" s="52"/>
      <c r="VSO25" s="52"/>
      <c r="VSP25" s="52"/>
      <c r="VSQ25" s="52"/>
      <c r="VSR25" s="52"/>
      <c r="VSS25" s="52"/>
      <c r="VST25" s="52"/>
      <c r="VSU25" s="52"/>
      <c r="VSV25" s="52"/>
      <c r="VSW25" s="52"/>
      <c r="VSX25" s="52"/>
      <c r="VSY25" s="52"/>
      <c r="VSZ25" s="52"/>
      <c r="VTA25" s="52"/>
      <c r="VTB25" s="52"/>
      <c r="VTC25" s="52"/>
      <c r="VTD25" s="52"/>
      <c r="VTE25" s="52"/>
      <c r="VTF25" s="52"/>
      <c r="VTG25" s="52"/>
      <c r="VTH25" s="52"/>
      <c r="VTI25" s="52"/>
      <c r="VTJ25" s="52"/>
      <c r="VTK25" s="52"/>
      <c r="VTL25" s="52"/>
      <c r="VTM25" s="52"/>
      <c r="VTN25" s="52"/>
      <c r="VTO25" s="52"/>
      <c r="VTP25" s="52"/>
      <c r="VTQ25" s="52"/>
      <c r="VTR25" s="52"/>
      <c r="VTS25" s="52"/>
      <c r="VTT25" s="52"/>
      <c r="VTU25" s="52"/>
      <c r="VTV25" s="52"/>
      <c r="VTW25" s="52"/>
      <c r="VTX25" s="52"/>
      <c r="VTY25" s="52"/>
      <c r="VTZ25" s="52"/>
      <c r="VUA25" s="52"/>
      <c r="VUB25" s="52"/>
      <c r="VUC25" s="52"/>
      <c r="VUD25" s="52"/>
      <c r="VUE25" s="52"/>
      <c r="VUF25" s="52"/>
      <c r="VUG25" s="52"/>
      <c r="VUH25" s="52"/>
      <c r="VUI25" s="52"/>
      <c r="VUJ25" s="52"/>
      <c r="VUK25" s="52"/>
      <c r="VUL25" s="52"/>
      <c r="VUM25" s="52"/>
      <c r="VUN25" s="52"/>
      <c r="VUO25" s="52"/>
      <c r="VUP25" s="52"/>
      <c r="VUQ25" s="52"/>
      <c r="VUR25" s="52"/>
      <c r="VUS25" s="52"/>
      <c r="VUT25" s="52"/>
      <c r="VUU25" s="52"/>
      <c r="VUV25" s="52"/>
      <c r="VUW25" s="52"/>
      <c r="VUX25" s="52"/>
      <c r="VUY25" s="52"/>
      <c r="VUZ25" s="52"/>
      <c r="VVA25" s="52"/>
      <c r="VVB25" s="52"/>
      <c r="VVC25" s="52"/>
      <c r="VVD25" s="52"/>
      <c r="VVE25" s="52"/>
      <c r="VVF25" s="52"/>
      <c r="VVG25" s="52"/>
      <c r="VVH25" s="52"/>
      <c r="VVI25" s="52"/>
      <c r="VVJ25" s="52"/>
      <c r="VVK25" s="52"/>
      <c r="VVL25" s="52"/>
      <c r="VVM25" s="52"/>
      <c r="VVN25" s="52"/>
      <c r="VVO25" s="52"/>
      <c r="VVP25" s="52"/>
      <c r="VVQ25" s="52"/>
      <c r="VVR25" s="52"/>
      <c r="VVS25" s="52"/>
      <c r="VVT25" s="52"/>
      <c r="VVU25" s="52"/>
      <c r="VVV25" s="52"/>
      <c r="VVW25" s="52"/>
      <c r="VVX25" s="52"/>
      <c r="VVY25" s="52"/>
      <c r="VVZ25" s="52"/>
      <c r="VWA25" s="52"/>
      <c r="VWB25" s="52"/>
      <c r="VWC25" s="52"/>
      <c r="VWD25" s="52"/>
      <c r="VWE25" s="52"/>
      <c r="VWF25" s="52"/>
      <c r="VWG25" s="52"/>
      <c r="VWH25" s="52"/>
      <c r="VWI25" s="52"/>
      <c r="VWJ25" s="52"/>
      <c r="VWK25" s="52"/>
      <c r="VWL25" s="52"/>
      <c r="VWM25" s="52"/>
      <c r="VWN25" s="52"/>
      <c r="VWO25" s="52"/>
      <c r="VWP25" s="52"/>
      <c r="VWQ25" s="52"/>
      <c r="VWR25" s="52"/>
      <c r="VWS25" s="52"/>
      <c r="VWT25" s="52"/>
      <c r="VWU25" s="52"/>
      <c r="VWV25" s="52"/>
      <c r="VWW25" s="52"/>
      <c r="VWX25" s="52"/>
      <c r="VWY25" s="52"/>
      <c r="VWZ25" s="52"/>
      <c r="VXA25" s="52"/>
      <c r="VXB25" s="52"/>
      <c r="VXC25" s="52"/>
      <c r="VXD25" s="52"/>
      <c r="VXE25" s="52"/>
      <c r="VXF25" s="52"/>
      <c r="VXG25" s="52"/>
      <c r="VXH25" s="52"/>
      <c r="VXI25" s="52"/>
      <c r="VXJ25" s="52"/>
      <c r="VXK25" s="52"/>
      <c r="VXL25" s="52"/>
      <c r="VXM25" s="52"/>
      <c r="VXN25" s="52"/>
      <c r="VXO25" s="52"/>
      <c r="VXP25" s="52"/>
      <c r="VXQ25" s="52"/>
      <c r="VXR25" s="52"/>
      <c r="VXS25" s="52"/>
      <c r="VXT25" s="52"/>
      <c r="VXU25" s="52"/>
      <c r="VXV25" s="52"/>
      <c r="VXW25" s="52"/>
      <c r="VXX25" s="52"/>
      <c r="VXY25" s="52"/>
      <c r="VXZ25" s="52"/>
      <c r="VYA25" s="52"/>
      <c r="VYB25" s="52"/>
      <c r="VYC25" s="52"/>
      <c r="VYD25" s="52"/>
      <c r="VYE25" s="52"/>
      <c r="VYF25" s="52"/>
      <c r="VYG25" s="52"/>
      <c r="VYH25" s="52"/>
      <c r="VYI25" s="52"/>
      <c r="VYJ25" s="52"/>
      <c r="VYK25" s="52"/>
      <c r="VYL25" s="52"/>
      <c r="VYM25" s="52"/>
      <c r="VYN25" s="52"/>
      <c r="VYO25" s="52"/>
      <c r="VYP25" s="52"/>
      <c r="VYQ25" s="52"/>
      <c r="VYR25" s="52"/>
      <c r="VYS25" s="52"/>
      <c r="VYT25" s="52"/>
      <c r="VYU25" s="52"/>
      <c r="VYV25" s="52"/>
      <c r="VYW25" s="52"/>
      <c r="VYX25" s="52"/>
      <c r="VYY25" s="52"/>
      <c r="VYZ25" s="52"/>
      <c r="VZA25" s="52"/>
      <c r="VZB25" s="52"/>
      <c r="VZC25" s="52"/>
      <c r="VZD25" s="52"/>
      <c r="VZE25" s="52"/>
      <c r="VZF25" s="52"/>
      <c r="VZG25" s="52"/>
      <c r="VZH25" s="52"/>
      <c r="VZI25" s="52"/>
      <c r="VZJ25" s="52"/>
      <c r="VZK25" s="52"/>
      <c r="VZL25" s="52"/>
      <c r="VZM25" s="52"/>
      <c r="VZN25" s="52"/>
      <c r="VZO25" s="52"/>
      <c r="VZP25" s="52"/>
      <c r="VZQ25" s="52"/>
      <c r="VZR25" s="52"/>
      <c r="VZS25" s="52"/>
      <c r="VZT25" s="52"/>
      <c r="VZU25" s="52"/>
      <c r="VZV25" s="52"/>
      <c r="VZW25" s="52"/>
      <c r="VZX25" s="52"/>
      <c r="VZY25" s="52"/>
      <c r="VZZ25" s="52"/>
      <c r="WAA25" s="52"/>
      <c r="WAB25" s="52"/>
      <c r="WAC25" s="52"/>
      <c r="WAD25" s="52"/>
      <c r="WAE25" s="52"/>
      <c r="WAF25" s="52"/>
      <c r="WAG25" s="52"/>
      <c r="WAH25" s="52"/>
      <c r="WAI25" s="52"/>
      <c r="WAJ25" s="52"/>
      <c r="WAK25" s="52"/>
      <c r="WAL25" s="52"/>
      <c r="WAM25" s="52"/>
      <c r="WAN25" s="52"/>
      <c r="WAO25" s="52"/>
      <c r="WAP25" s="52"/>
      <c r="WAQ25" s="52"/>
      <c r="WAR25" s="52"/>
      <c r="WAS25" s="52"/>
      <c r="WAT25" s="52"/>
      <c r="WAU25" s="52"/>
      <c r="WAV25" s="52"/>
      <c r="WAW25" s="52"/>
      <c r="WAX25" s="52"/>
      <c r="WAY25" s="52"/>
      <c r="WAZ25" s="52"/>
      <c r="WBA25" s="52"/>
      <c r="WBB25" s="52"/>
      <c r="WBC25" s="52"/>
      <c r="WBD25" s="52"/>
      <c r="WBE25" s="52"/>
      <c r="WBF25" s="52"/>
      <c r="WBG25" s="52"/>
      <c r="WBH25" s="52"/>
      <c r="WBI25" s="52"/>
      <c r="WBJ25" s="52"/>
      <c r="WBK25" s="52"/>
      <c r="WBL25" s="52"/>
      <c r="WBM25" s="52"/>
      <c r="WBN25" s="52"/>
      <c r="WBO25" s="52"/>
      <c r="WBP25" s="52"/>
      <c r="WBQ25" s="52"/>
      <c r="WBR25" s="52"/>
      <c r="WBS25" s="52"/>
      <c r="WBT25" s="52"/>
      <c r="WBU25" s="52"/>
      <c r="WBV25" s="52"/>
      <c r="WBW25" s="52"/>
      <c r="WBX25" s="52"/>
      <c r="WBY25" s="52"/>
      <c r="WBZ25" s="52"/>
      <c r="WCA25" s="52"/>
      <c r="WCB25" s="52"/>
      <c r="WCC25" s="52"/>
      <c r="WCD25" s="52"/>
      <c r="WCE25" s="52"/>
      <c r="WCF25" s="52"/>
      <c r="WCG25" s="52"/>
      <c r="WCH25" s="52"/>
      <c r="WCI25" s="52"/>
      <c r="WCJ25" s="52"/>
      <c r="WCK25" s="52"/>
      <c r="WCL25" s="52"/>
      <c r="WCM25" s="52"/>
      <c r="WCN25" s="52"/>
      <c r="WCO25" s="52"/>
      <c r="WCP25" s="52"/>
      <c r="WCQ25" s="52"/>
      <c r="WCR25" s="52"/>
      <c r="WCS25" s="52"/>
      <c r="WCT25" s="52"/>
      <c r="WCU25" s="52"/>
      <c r="WCV25" s="52"/>
      <c r="WCW25" s="52"/>
      <c r="WCX25" s="52"/>
      <c r="WCY25" s="52"/>
      <c r="WCZ25" s="52"/>
      <c r="WDA25" s="52"/>
      <c r="WDB25" s="52"/>
      <c r="WDC25" s="52"/>
      <c r="WDD25" s="52"/>
      <c r="WDE25" s="52"/>
      <c r="WDF25" s="52"/>
      <c r="WDG25" s="52"/>
      <c r="WDH25" s="52"/>
      <c r="WDI25" s="52"/>
      <c r="WDJ25" s="52"/>
      <c r="WDK25" s="52"/>
      <c r="WDL25" s="52"/>
      <c r="WDM25" s="52"/>
      <c r="WDN25" s="52"/>
      <c r="WDO25" s="52"/>
      <c r="WDP25" s="52"/>
      <c r="WDQ25" s="52"/>
      <c r="WDR25" s="52"/>
      <c r="WDS25" s="52"/>
      <c r="WDT25" s="52"/>
      <c r="WDU25" s="52"/>
      <c r="WDV25" s="52"/>
      <c r="WDW25" s="52"/>
      <c r="WDX25" s="52"/>
      <c r="WDY25" s="52"/>
      <c r="WDZ25" s="52"/>
      <c r="WEA25" s="52"/>
      <c r="WEB25" s="52"/>
      <c r="WEC25" s="52"/>
      <c r="WED25" s="52"/>
      <c r="WEE25" s="52"/>
      <c r="WEF25" s="52"/>
      <c r="WEG25" s="52"/>
      <c r="WEH25" s="52"/>
      <c r="WEI25" s="52"/>
      <c r="WEJ25" s="52"/>
      <c r="WEK25" s="52"/>
      <c r="WEL25" s="52"/>
      <c r="WEM25" s="52"/>
      <c r="WEN25" s="52"/>
      <c r="WEO25" s="52"/>
      <c r="WEP25" s="52"/>
      <c r="WEQ25" s="52"/>
      <c r="WER25" s="52"/>
      <c r="WES25" s="52"/>
      <c r="WET25" s="52"/>
      <c r="WEU25" s="52"/>
      <c r="WEV25" s="52"/>
      <c r="WEW25" s="52"/>
      <c r="WEX25" s="52"/>
      <c r="WEY25" s="52"/>
      <c r="WEZ25" s="52"/>
      <c r="WFA25" s="52"/>
      <c r="WFB25" s="52"/>
      <c r="WFC25" s="52"/>
      <c r="WFD25" s="52"/>
      <c r="WFE25" s="52"/>
      <c r="WFF25" s="52"/>
      <c r="WFG25" s="52"/>
      <c r="WFH25" s="52"/>
      <c r="WFI25" s="52"/>
      <c r="WFJ25" s="52"/>
      <c r="WFK25" s="52"/>
      <c r="WFL25" s="52"/>
      <c r="WFM25" s="52"/>
      <c r="WFN25" s="52"/>
      <c r="WFO25" s="52"/>
      <c r="WFP25" s="52"/>
      <c r="WFQ25" s="52"/>
      <c r="WFR25" s="52"/>
      <c r="WFS25" s="52"/>
      <c r="WFT25" s="52"/>
      <c r="WFU25" s="52"/>
      <c r="WFV25" s="52"/>
      <c r="WFW25" s="52"/>
      <c r="WFX25" s="52"/>
      <c r="WFY25" s="52"/>
      <c r="WFZ25" s="52"/>
      <c r="WGA25" s="52"/>
      <c r="WGB25" s="52"/>
      <c r="WGC25" s="52"/>
      <c r="WGD25" s="52"/>
      <c r="WGE25" s="52"/>
      <c r="WGF25" s="52"/>
      <c r="WGG25" s="52"/>
      <c r="WGH25" s="52"/>
      <c r="WGI25" s="52"/>
      <c r="WGJ25" s="52"/>
      <c r="WGK25" s="52"/>
      <c r="WGL25" s="52"/>
      <c r="WGM25" s="52"/>
      <c r="WGN25" s="52"/>
      <c r="WGO25" s="52"/>
      <c r="WGP25" s="52"/>
      <c r="WGQ25" s="52"/>
      <c r="WGR25" s="52"/>
      <c r="WGS25" s="52"/>
      <c r="WGT25" s="52"/>
      <c r="WGU25" s="52"/>
      <c r="WGV25" s="52"/>
      <c r="WGW25" s="52"/>
      <c r="WGX25" s="52"/>
      <c r="WGY25" s="52"/>
      <c r="WGZ25" s="52"/>
      <c r="WHA25" s="52"/>
      <c r="WHB25" s="52"/>
      <c r="WHC25" s="52"/>
      <c r="WHD25" s="52"/>
      <c r="WHE25" s="52"/>
      <c r="WHF25" s="52"/>
      <c r="WHG25" s="52"/>
      <c r="WHH25" s="52"/>
      <c r="WHI25" s="52"/>
      <c r="WHJ25" s="52"/>
      <c r="WHK25" s="52"/>
      <c r="WHL25" s="52"/>
      <c r="WHM25" s="52"/>
      <c r="WHN25" s="52"/>
      <c r="WHO25" s="52"/>
      <c r="WHP25" s="52"/>
      <c r="WHQ25" s="52"/>
      <c r="WHR25" s="52"/>
      <c r="WHS25" s="52"/>
      <c r="WHT25" s="52"/>
      <c r="WHU25" s="52"/>
      <c r="WHV25" s="52"/>
      <c r="WHW25" s="52"/>
      <c r="WHX25" s="52"/>
      <c r="WHY25" s="52"/>
      <c r="WHZ25" s="52"/>
      <c r="WIA25" s="52"/>
      <c r="WIB25" s="52"/>
      <c r="WIC25" s="52"/>
      <c r="WID25" s="52"/>
      <c r="WIE25" s="52"/>
      <c r="WIF25" s="52"/>
      <c r="WIG25" s="52"/>
      <c r="WIH25" s="52"/>
      <c r="WII25" s="52"/>
      <c r="WIJ25" s="52"/>
      <c r="WIK25" s="52"/>
      <c r="WIL25" s="52"/>
      <c r="WIM25" s="52"/>
      <c r="WIN25" s="52"/>
      <c r="WIO25" s="52"/>
      <c r="WIP25" s="52"/>
      <c r="WIQ25" s="52"/>
      <c r="WIR25" s="52"/>
      <c r="WIS25" s="52"/>
      <c r="WIT25" s="52"/>
      <c r="WIU25" s="52"/>
      <c r="WIV25" s="52"/>
      <c r="WIW25" s="52"/>
      <c r="WIX25" s="52"/>
      <c r="WIY25" s="52"/>
      <c r="WIZ25" s="52"/>
      <c r="WJA25" s="52"/>
      <c r="WJB25" s="52"/>
      <c r="WJC25" s="52"/>
      <c r="WJD25" s="52"/>
      <c r="WJE25" s="52"/>
      <c r="WJF25" s="52"/>
      <c r="WJG25" s="52"/>
      <c r="WJH25" s="52"/>
      <c r="WJI25" s="52"/>
      <c r="WJJ25" s="52"/>
      <c r="WJK25" s="52"/>
      <c r="WJL25" s="52"/>
      <c r="WJM25" s="52"/>
      <c r="WJN25" s="52"/>
      <c r="WJO25" s="52"/>
      <c r="WJP25" s="52"/>
      <c r="WJQ25" s="52"/>
      <c r="WJR25" s="52"/>
      <c r="WJS25" s="52"/>
      <c r="WJT25" s="52"/>
      <c r="WJU25" s="52"/>
      <c r="WJV25" s="52"/>
      <c r="WJW25" s="52"/>
      <c r="WJX25" s="52"/>
      <c r="WJY25" s="52"/>
      <c r="WJZ25" s="52"/>
      <c r="WKA25" s="52"/>
      <c r="WKB25" s="52"/>
      <c r="WKC25" s="52"/>
      <c r="WKD25" s="52"/>
      <c r="WKE25" s="52"/>
      <c r="WKF25" s="52"/>
      <c r="WKG25" s="52"/>
      <c r="WKH25" s="52"/>
      <c r="WKI25" s="52"/>
      <c r="WKJ25" s="52"/>
      <c r="WKK25" s="52"/>
      <c r="WKL25" s="52"/>
      <c r="WKM25" s="52"/>
      <c r="WKN25" s="52"/>
      <c r="WKO25" s="52"/>
      <c r="WKP25" s="52"/>
      <c r="WKQ25" s="52"/>
      <c r="WKR25" s="52"/>
      <c r="WKS25" s="52"/>
      <c r="WKT25" s="52"/>
      <c r="WKU25" s="52"/>
      <c r="WKV25" s="52"/>
      <c r="WKW25" s="52"/>
      <c r="WKX25" s="52"/>
      <c r="WKY25" s="52"/>
      <c r="WKZ25" s="52"/>
      <c r="WLA25" s="52"/>
      <c r="WLB25" s="52"/>
      <c r="WLC25" s="52"/>
      <c r="WLD25" s="52"/>
      <c r="WLE25" s="52"/>
      <c r="WLF25" s="52"/>
      <c r="WLG25" s="52"/>
      <c r="WLH25" s="52"/>
      <c r="WLI25" s="52"/>
      <c r="WLJ25" s="52"/>
      <c r="WLK25" s="52"/>
      <c r="WLL25" s="52"/>
      <c r="WLM25" s="52"/>
      <c r="WLN25" s="52"/>
      <c r="WLO25" s="52"/>
      <c r="WLP25" s="52"/>
      <c r="WLQ25" s="52"/>
      <c r="WLR25" s="52"/>
      <c r="WLS25" s="52"/>
      <c r="WLT25" s="52"/>
      <c r="WLU25" s="52"/>
      <c r="WLV25" s="52"/>
      <c r="WLW25" s="52"/>
      <c r="WLX25" s="52"/>
      <c r="WLY25" s="52"/>
      <c r="WLZ25" s="52"/>
      <c r="WMA25" s="52"/>
      <c r="WMB25" s="52"/>
      <c r="WMC25" s="52"/>
      <c r="WMD25" s="52"/>
      <c r="WME25" s="52"/>
      <c r="WMF25" s="52"/>
      <c r="WMG25" s="52"/>
      <c r="WMH25" s="52"/>
      <c r="WMI25" s="52"/>
      <c r="WMJ25" s="52"/>
      <c r="WMK25" s="52"/>
      <c r="WML25" s="52"/>
      <c r="WMM25" s="52"/>
      <c r="WMN25" s="52"/>
      <c r="WMO25" s="52"/>
      <c r="WMP25" s="52"/>
      <c r="WMQ25" s="52"/>
      <c r="WMR25" s="52"/>
      <c r="WMS25" s="52"/>
      <c r="WMT25" s="52"/>
      <c r="WMU25" s="52"/>
      <c r="WMV25" s="52"/>
      <c r="WMW25" s="52"/>
      <c r="WMX25" s="52"/>
      <c r="WMY25" s="52"/>
      <c r="WMZ25" s="52"/>
      <c r="WNA25" s="52"/>
      <c r="WNB25" s="52"/>
      <c r="WNC25" s="52"/>
      <c r="WND25" s="52"/>
      <c r="WNE25" s="52"/>
      <c r="WNF25" s="52"/>
      <c r="WNG25" s="52"/>
      <c r="WNH25" s="52"/>
      <c r="WNI25" s="52"/>
      <c r="WNJ25" s="52"/>
      <c r="WNK25" s="52"/>
      <c r="WNL25" s="52"/>
      <c r="WNM25" s="52"/>
      <c r="WNN25" s="52"/>
      <c r="WNO25" s="52"/>
      <c r="WNP25" s="52"/>
      <c r="WNQ25" s="52"/>
      <c r="WNR25" s="52"/>
      <c r="WNS25" s="52"/>
      <c r="WNT25" s="52"/>
      <c r="WNU25" s="52"/>
      <c r="WNV25" s="52"/>
      <c r="WNW25" s="52"/>
      <c r="WNX25" s="52"/>
      <c r="WNY25" s="52"/>
      <c r="WNZ25" s="52"/>
      <c r="WOA25" s="52"/>
      <c r="WOB25" s="52"/>
      <c r="WOC25" s="52"/>
      <c r="WOD25" s="52"/>
      <c r="WOE25" s="52"/>
      <c r="WOF25" s="52"/>
      <c r="WOG25" s="52"/>
      <c r="WOH25" s="52"/>
      <c r="WOI25" s="52"/>
      <c r="WOJ25" s="52"/>
      <c r="WOK25" s="52"/>
      <c r="WOL25" s="52"/>
      <c r="WOM25" s="52"/>
      <c r="WON25" s="52"/>
      <c r="WOO25" s="52"/>
      <c r="WOP25" s="52"/>
      <c r="WOQ25" s="52"/>
      <c r="WOR25" s="52"/>
      <c r="WOS25" s="52"/>
      <c r="WOT25" s="52"/>
      <c r="WOU25" s="52"/>
      <c r="WOV25" s="52"/>
      <c r="WOW25" s="52"/>
      <c r="WOX25" s="52"/>
      <c r="WOY25" s="52"/>
      <c r="WOZ25" s="52"/>
      <c r="WPA25" s="52"/>
      <c r="WPB25" s="52"/>
      <c r="WPC25" s="52"/>
      <c r="WPD25" s="52"/>
      <c r="WPE25" s="52"/>
      <c r="WPF25" s="52"/>
      <c r="WPG25" s="52"/>
      <c r="WPH25" s="52"/>
      <c r="WPI25" s="52"/>
      <c r="WPJ25" s="52"/>
      <c r="WPK25" s="52"/>
      <c r="WPL25" s="52"/>
      <c r="WPM25" s="52"/>
      <c r="WPN25" s="52"/>
      <c r="WPO25" s="52"/>
      <c r="WPP25" s="52"/>
      <c r="WPQ25" s="52"/>
      <c r="WPR25" s="52"/>
      <c r="WPS25" s="52"/>
      <c r="WPT25" s="52"/>
      <c r="WPU25" s="52"/>
      <c r="WPV25" s="52"/>
      <c r="WPW25" s="52"/>
      <c r="WPX25" s="52"/>
      <c r="WPY25" s="52"/>
      <c r="WPZ25" s="52"/>
      <c r="WQA25" s="52"/>
      <c r="WQB25" s="52"/>
      <c r="WQC25" s="52"/>
      <c r="WQD25" s="52"/>
      <c r="WQE25" s="52"/>
      <c r="WQF25" s="52"/>
      <c r="WQG25" s="52"/>
      <c r="WQH25" s="52"/>
      <c r="WQI25" s="52"/>
      <c r="WQJ25" s="52"/>
      <c r="WQK25" s="52"/>
      <c r="WQL25" s="52"/>
      <c r="WQM25" s="52"/>
      <c r="WQN25" s="52"/>
      <c r="WQO25" s="52"/>
      <c r="WQP25" s="52"/>
      <c r="WQQ25" s="52"/>
      <c r="WQR25" s="52"/>
      <c r="WQS25" s="52"/>
      <c r="WQT25" s="52"/>
      <c r="WQU25" s="52"/>
      <c r="WQV25" s="52"/>
      <c r="WQW25" s="52"/>
      <c r="WQX25" s="52"/>
      <c r="WQY25" s="52"/>
      <c r="WQZ25" s="52"/>
      <c r="WRA25" s="52"/>
      <c r="WRB25" s="52"/>
      <c r="WRC25" s="52"/>
      <c r="WRD25" s="52"/>
      <c r="WRE25" s="52"/>
      <c r="WRF25" s="52"/>
      <c r="WRG25" s="52"/>
      <c r="WRH25" s="52"/>
      <c r="WRI25" s="52"/>
      <c r="WRJ25" s="52"/>
      <c r="WRK25" s="52"/>
      <c r="WRL25" s="52"/>
      <c r="WRM25" s="52"/>
      <c r="WRN25" s="52"/>
      <c r="WRO25" s="52"/>
      <c r="WRP25" s="52"/>
      <c r="WRQ25" s="52"/>
      <c r="WRR25" s="52"/>
      <c r="WRS25" s="52"/>
      <c r="WRT25" s="52"/>
      <c r="WRU25" s="52"/>
      <c r="WRV25" s="52"/>
      <c r="WRW25" s="52"/>
      <c r="WRX25" s="52"/>
      <c r="WRY25" s="52"/>
      <c r="WRZ25" s="52"/>
      <c r="WSA25" s="52"/>
      <c r="WSB25" s="52"/>
      <c r="WSC25" s="52"/>
      <c r="WSD25" s="52"/>
      <c r="WSE25" s="52"/>
      <c r="WSF25" s="52"/>
      <c r="WSG25" s="52"/>
      <c r="WSH25" s="52"/>
      <c r="WSI25" s="52"/>
      <c r="WSJ25" s="52"/>
      <c r="WSK25" s="52"/>
      <c r="WSL25" s="52"/>
      <c r="WSM25" s="52"/>
      <c r="WSN25" s="52"/>
      <c r="WSO25" s="52"/>
      <c r="WSP25" s="52"/>
      <c r="WSQ25" s="52"/>
      <c r="WSR25" s="52"/>
      <c r="WSS25" s="52"/>
      <c r="WST25" s="52"/>
      <c r="WSU25" s="52"/>
      <c r="WSV25" s="52"/>
      <c r="WSW25" s="52"/>
      <c r="WSX25" s="52"/>
      <c r="WSY25" s="52"/>
      <c r="WSZ25" s="52"/>
      <c r="WTA25" s="52"/>
      <c r="WTB25" s="52"/>
      <c r="WTC25" s="52"/>
      <c r="WTD25" s="52"/>
      <c r="WTE25" s="52"/>
      <c r="WTF25" s="52"/>
      <c r="WTG25" s="52"/>
      <c r="WTH25" s="52"/>
      <c r="WTI25" s="52"/>
      <c r="WTJ25" s="52"/>
      <c r="WTK25" s="52"/>
      <c r="WTL25" s="52"/>
      <c r="WTM25" s="52"/>
      <c r="WTN25" s="52"/>
      <c r="WTO25" s="52"/>
      <c r="WTP25" s="52"/>
      <c r="WTQ25" s="52"/>
      <c r="WTR25" s="52"/>
      <c r="WTS25" s="52"/>
      <c r="WTT25" s="52"/>
      <c r="WTU25" s="52"/>
      <c r="WTV25" s="52"/>
      <c r="WTW25" s="52"/>
      <c r="WTX25" s="52"/>
      <c r="WTY25" s="52"/>
      <c r="WTZ25" s="52"/>
      <c r="WUA25" s="52"/>
      <c r="WUB25" s="52"/>
      <c r="WUC25" s="52"/>
      <c r="WUD25" s="52"/>
      <c r="WUE25" s="52"/>
      <c r="WUF25" s="52"/>
      <c r="WUG25" s="52"/>
      <c r="WUH25" s="52"/>
      <c r="WUI25" s="52"/>
      <c r="WUJ25" s="52"/>
      <c r="WUK25" s="52"/>
      <c r="WUL25" s="52"/>
      <c r="WUM25" s="52"/>
      <c r="WUN25" s="52"/>
      <c r="WUO25" s="52"/>
      <c r="WUP25" s="52"/>
      <c r="WUQ25" s="52"/>
      <c r="WUR25" s="52"/>
      <c r="WUS25" s="52"/>
      <c r="WUT25" s="52"/>
      <c r="WUU25" s="52"/>
      <c r="WUV25" s="52"/>
      <c r="WUW25" s="52"/>
      <c r="WUX25" s="52"/>
      <c r="WUY25" s="52"/>
      <c r="WUZ25" s="52"/>
      <c r="WVA25" s="52"/>
      <c r="WVB25" s="52"/>
      <c r="WVC25" s="52"/>
      <c r="WVD25" s="52"/>
      <c r="WVE25" s="52"/>
      <c r="WVF25" s="52"/>
      <c r="WVG25" s="52"/>
      <c r="WVH25" s="52"/>
      <c r="WVI25" s="52"/>
      <c r="WVJ25" s="52"/>
      <c r="WVK25" s="52"/>
      <c r="WVL25" s="52"/>
      <c r="WVM25" s="52"/>
      <c r="WVN25" s="52"/>
      <c r="WVO25" s="52"/>
      <c r="WVP25" s="52"/>
      <c r="WVQ25" s="52"/>
      <c r="WVR25" s="52"/>
      <c r="WVS25" s="52"/>
      <c r="WVT25" s="52"/>
      <c r="WVU25" s="52"/>
      <c r="WVV25" s="52"/>
      <c r="WVW25" s="52"/>
      <c r="WVX25" s="52"/>
      <c r="WVY25" s="52"/>
      <c r="WVZ25" s="52"/>
      <c r="WWA25" s="52"/>
      <c r="WWB25" s="52"/>
      <c r="WWC25" s="52"/>
      <c r="WWD25" s="52"/>
      <c r="WWE25" s="52"/>
      <c r="WWF25" s="52"/>
      <c r="WWG25" s="52"/>
      <c r="WWH25" s="52"/>
      <c r="WWI25" s="52"/>
      <c r="WWJ25" s="52"/>
      <c r="WWK25" s="52"/>
      <c r="WWL25" s="52"/>
      <c r="WWM25" s="52"/>
      <c r="WWN25" s="52"/>
      <c r="WWO25" s="52"/>
      <c r="WWP25" s="52"/>
      <c r="WWQ25" s="52"/>
      <c r="WWR25" s="52"/>
      <c r="WWS25" s="52"/>
      <c r="WWT25" s="52"/>
      <c r="WWU25" s="52"/>
      <c r="WWV25" s="52"/>
      <c r="WWW25" s="52"/>
      <c r="WWX25" s="52"/>
      <c r="WWY25" s="52"/>
      <c r="WWZ25" s="52"/>
      <c r="WXA25" s="52"/>
      <c r="WXB25" s="52"/>
      <c r="WXC25" s="52"/>
      <c r="WXD25" s="52"/>
      <c r="WXE25" s="52"/>
      <c r="WXF25" s="52"/>
      <c r="WXG25" s="52"/>
      <c r="WXH25" s="52"/>
      <c r="WXI25" s="52"/>
      <c r="WXJ25" s="52"/>
      <c r="WXK25" s="52"/>
      <c r="WXL25" s="52"/>
      <c r="WXM25" s="52"/>
      <c r="WXN25" s="52"/>
      <c r="WXO25" s="52"/>
      <c r="WXP25" s="52"/>
      <c r="WXQ25" s="52"/>
      <c r="WXR25" s="52"/>
      <c r="WXS25" s="52"/>
      <c r="WXT25" s="52"/>
      <c r="WXU25" s="52"/>
      <c r="WXV25" s="52"/>
      <c r="WXW25" s="52"/>
      <c r="WXX25" s="52"/>
      <c r="WXY25" s="52"/>
      <c r="WXZ25" s="52"/>
      <c r="WYA25" s="52"/>
      <c r="WYB25" s="52"/>
      <c r="WYC25" s="52"/>
      <c r="WYD25" s="52"/>
      <c r="WYE25" s="52"/>
      <c r="WYF25" s="52"/>
      <c r="WYG25" s="52"/>
      <c r="WYH25" s="52"/>
      <c r="WYI25" s="52"/>
      <c r="WYJ25" s="52"/>
      <c r="WYK25" s="52"/>
      <c r="WYL25" s="52"/>
      <c r="WYM25" s="52"/>
      <c r="WYN25" s="52"/>
      <c r="WYO25" s="52"/>
      <c r="WYP25" s="52"/>
      <c r="WYQ25" s="52"/>
      <c r="WYR25" s="52"/>
      <c r="WYS25" s="52"/>
      <c r="WYT25" s="52"/>
      <c r="WYU25" s="52"/>
      <c r="WYV25" s="52"/>
      <c r="WYW25" s="52"/>
      <c r="WYX25" s="52"/>
      <c r="WYY25" s="52"/>
      <c r="WYZ25" s="52"/>
      <c r="WZA25" s="52"/>
      <c r="WZB25" s="52"/>
      <c r="WZC25" s="52"/>
      <c r="WZD25" s="52"/>
      <c r="WZE25" s="52"/>
      <c r="WZF25" s="52"/>
      <c r="WZG25" s="52"/>
      <c r="WZH25" s="52"/>
      <c r="WZI25" s="52"/>
      <c r="WZJ25" s="52"/>
      <c r="WZK25" s="52"/>
      <c r="WZL25" s="52"/>
      <c r="WZM25" s="52"/>
      <c r="WZN25" s="52"/>
      <c r="WZO25" s="52"/>
      <c r="WZP25" s="52"/>
      <c r="WZQ25" s="52"/>
      <c r="WZR25" s="52"/>
      <c r="WZS25" s="52"/>
      <c r="WZT25" s="52"/>
      <c r="WZU25" s="52"/>
      <c r="WZV25" s="52"/>
      <c r="WZW25" s="52"/>
      <c r="WZX25" s="52"/>
      <c r="WZY25" s="52"/>
      <c r="WZZ25" s="52"/>
      <c r="XAA25" s="52"/>
      <c r="XAB25" s="52"/>
      <c r="XAC25" s="52"/>
      <c r="XAD25" s="52"/>
      <c r="XAE25" s="52"/>
      <c r="XAF25" s="52"/>
      <c r="XAG25" s="52"/>
      <c r="XAH25" s="52"/>
      <c r="XAI25" s="52"/>
      <c r="XAJ25" s="52"/>
      <c r="XAK25" s="52"/>
      <c r="XAL25" s="52"/>
      <c r="XAM25" s="52"/>
      <c r="XAN25" s="52"/>
      <c r="XAO25" s="52"/>
      <c r="XAP25" s="52"/>
      <c r="XAQ25" s="52"/>
      <c r="XAR25" s="52"/>
      <c r="XAS25" s="52"/>
      <c r="XAT25" s="52"/>
      <c r="XAU25" s="52"/>
      <c r="XAV25" s="52"/>
      <c r="XAW25" s="52"/>
      <c r="XAX25" s="52"/>
      <c r="XAY25" s="52"/>
      <c r="XAZ25" s="52"/>
      <c r="XBA25" s="52"/>
      <c r="XBB25" s="52"/>
      <c r="XBC25" s="52"/>
      <c r="XBD25" s="52"/>
      <c r="XBE25" s="52"/>
      <c r="XBF25" s="52"/>
      <c r="XBG25" s="52"/>
      <c r="XBH25" s="52"/>
      <c r="XBI25" s="52"/>
      <c r="XBJ25" s="52"/>
      <c r="XBK25" s="52"/>
      <c r="XBL25" s="52"/>
      <c r="XBM25" s="52"/>
      <c r="XBN25" s="52"/>
      <c r="XBO25" s="52"/>
      <c r="XBP25" s="52"/>
      <c r="XBQ25" s="52"/>
      <c r="XBR25" s="52"/>
    </row>
    <row r="26" spans="1:16294" s="92" customFormat="1" ht="15" thickBot="1" x14ac:dyDescent="0.4">
      <c r="A26" s="9">
        <v>24</v>
      </c>
      <c r="B26" s="6" t="s">
        <v>8</v>
      </c>
      <c r="C26" s="32">
        <f t="shared" ref="C26" si="7">SUM(D26:K26)</f>
        <v>707</v>
      </c>
      <c r="D26" s="101">
        <v>439</v>
      </c>
      <c r="E26" s="101">
        <v>85</v>
      </c>
      <c r="F26" s="101"/>
      <c r="G26" s="101">
        <v>19</v>
      </c>
      <c r="H26" s="101">
        <v>108</v>
      </c>
      <c r="I26" s="101">
        <v>35</v>
      </c>
      <c r="J26" s="101">
        <v>21</v>
      </c>
      <c r="K26" s="101"/>
    </row>
    <row r="27" spans="1:16294" s="92" customFormat="1" ht="15" thickBot="1" x14ac:dyDescent="0.4">
      <c r="A27" s="9">
        <v>25</v>
      </c>
      <c r="B27" s="6" t="s">
        <v>16</v>
      </c>
      <c r="C27" s="32">
        <f t="shared" si="1"/>
        <v>564</v>
      </c>
      <c r="D27" s="101"/>
      <c r="E27" s="101"/>
      <c r="F27" s="101"/>
      <c r="G27" s="101"/>
      <c r="H27" s="101"/>
      <c r="I27" s="101">
        <v>564</v>
      </c>
      <c r="J27" s="101"/>
      <c r="K27" s="101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  <c r="AMF27" s="52"/>
      <c r="AMG27" s="52"/>
      <c r="AMH27" s="52"/>
      <c r="AMI27" s="52"/>
      <c r="AMJ27" s="52"/>
      <c r="AMK27" s="52"/>
      <c r="AML27" s="52"/>
      <c r="AMM27" s="52"/>
      <c r="AMN27" s="52"/>
      <c r="AMO27" s="52"/>
      <c r="AMP27" s="52"/>
      <c r="AMQ27" s="52"/>
      <c r="AMR27" s="52"/>
      <c r="AMS27" s="52"/>
      <c r="AMT27" s="52"/>
      <c r="AMU27" s="52"/>
      <c r="AMV27" s="52"/>
      <c r="AMW27" s="52"/>
      <c r="AMX27" s="52"/>
      <c r="AMY27" s="52"/>
      <c r="AMZ27" s="52"/>
      <c r="ANA27" s="52"/>
      <c r="ANB27" s="52"/>
      <c r="ANC27" s="52"/>
      <c r="AND27" s="52"/>
      <c r="ANE27" s="52"/>
      <c r="ANF27" s="52"/>
      <c r="ANG27" s="52"/>
      <c r="ANH27" s="52"/>
      <c r="ANI27" s="52"/>
      <c r="ANJ27" s="52"/>
      <c r="ANK27" s="52"/>
      <c r="ANL27" s="52"/>
      <c r="ANM27" s="52"/>
      <c r="ANN27" s="52"/>
      <c r="ANO27" s="52"/>
      <c r="ANP27" s="52"/>
      <c r="ANQ27" s="52"/>
      <c r="ANR27" s="52"/>
      <c r="ANS27" s="52"/>
      <c r="ANT27" s="52"/>
      <c r="ANU27" s="52"/>
      <c r="ANV27" s="52"/>
      <c r="ANW27" s="52"/>
      <c r="ANX27" s="52"/>
      <c r="ANY27" s="52"/>
      <c r="ANZ27" s="52"/>
      <c r="AOA27" s="52"/>
      <c r="AOB27" s="52"/>
      <c r="AOC27" s="52"/>
      <c r="AOD27" s="52"/>
      <c r="AOE27" s="52"/>
      <c r="AOF27" s="52"/>
      <c r="AOG27" s="52"/>
      <c r="AOH27" s="52"/>
      <c r="AOI27" s="52"/>
      <c r="AOJ27" s="52"/>
      <c r="AOK27" s="52"/>
      <c r="AOL27" s="52"/>
      <c r="AOM27" s="52"/>
      <c r="AON27" s="52"/>
      <c r="AOO27" s="52"/>
      <c r="AOP27" s="52"/>
      <c r="AOQ27" s="52"/>
      <c r="AOR27" s="52"/>
      <c r="AOS27" s="52"/>
      <c r="AOT27" s="52"/>
      <c r="AOU27" s="52"/>
      <c r="AOV27" s="52"/>
      <c r="AOW27" s="52"/>
      <c r="AOX27" s="52"/>
      <c r="AOY27" s="52"/>
      <c r="AOZ27" s="52"/>
      <c r="APA27" s="52"/>
      <c r="APB27" s="52"/>
      <c r="APC27" s="52"/>
      <c r="APD27" s="52"/>
      <c r="APE27" s="52"/>
      <c r="APF27" s="52"/>
      <c r="APG27" s="52"/>
      <c r="APH27" s="52"/>
      <c r="API27" s="52"/>
      <c r="APJ27" s="52"/>
      <c r="APK27" s="52"/>
      <c r="APL27" s="52"/>
      <c r="APM27" s="52"/>
      <c r="APN27" s="52"/>
      <c r="APO27" s="52"/>
      <c r="APP27" s="52"/>
      <c r="APQ27" s="52"/>
      <c r="APR27" s="52"/>
      <c r="APS27" s="52"/>
      <c r="APT27" s="52"/>
      <c r="APU27" s="52"/>
      <c r="APV27" s="52"/>
      <c r="APW27" s="52"/>
      <c r="APX27" s="52"/>
      <c r="APY27" s="52"/>
      <c r="APZ27" s="52"/>
      <c r="AQA27" s="52"/>
      <c r="AQB27" s="52"/>
      <c r="AQC27" s="52"/>
      <c r="AQD27" s="52"/>
      <c r="AQE27" s="52"/>
      <c r="AQF27" s="52"/>
      <c r="AQG27" s="52"/>
      <c r="AQH27" s="52"/>
      <c r="AQI27" s="52"/>
      <c r="AQJ27" s="52"/>
      <c r="AQK27" s="52"/>
      <c r="AQL27" s="52"/>
      <c r="AQM27" s="52"/>
      <c r="AQN27" s="52"/>
      <c r="AQO27" s="52"/>
      <c r="AQP27" s="52"/>
      <c r="AQQ27" s="52"/>
      <c r="AQR27" s="52"/>
      <c r="AQS27" s="52"/>
      <c r="AQT27" s="52"/>
      <c r="AQU27" s="52"/>
      <c r="AQV27" s="52"/>
      <c r="AQW27" s="52"/>
      <c r="AQX27" s="52"/>
      <c r="AQY27" s="52"/>
      <c r="AQZ27" s="52"/>
      <c r="ARA27" s="52"/>
      <c r="ARB27" s="52"/>
      <c r="ARC27" s="52"/>
      <c r="ARD27" s="52"/>
      <c r="ARE27" s="52"/>
      <c r="ARF27" s="52"/>
      <c r="ARG27" s="52"/>
      <c r="ARH27" s="52"/>
      <c r="ARI27" s="52"/>
      <c r="ARJ27" s="52"/>
      <c r="ARK27" s="52"/>
      <c r="ARL27" s="52"/>
      <c r="ARM27" s="52"/>
      <c r="ARN27" s="52"/>
      <c r="ARO27" s="52"/>
      <c r="ARP27" s="52"/>
      <c r="ARQ27" s="52"/>
      <c r="ARR27" s="52"/>
      <c r="ARS27" s="52"/>
      <c r="ART27" s="52"/>
      <c r="ARU27" s="52"/>
      <c r="ARV27" s="52"/>
      <c r="ARW27" s="52"/>
      <c r="ARX27" s="52"/>
      <c r="ARY27" s="52"/>
      <c r="ARZ27" s="52"/>
      <c r="ASA27" s="52"/>
      <c r="ASB27" s="52"/>
      <c r="ASC27" s="52"/>
      <c r="ASD27" s="52"/>
      <c r="ASE27" s="52"/>
      <c r="ASF27" s="52"/>
      <c r="ASG27" s="52"/>
      <c r="ASH27" s="52"/>
      <c r="ASI27" s="52"/>
      <c r="ASJ27" s="52"/>
      <c r="ASK27" s="52"/>
      <c r="ASL27" s="52"/>
      <c r="ASM27" s="52"/>
      <c r="ASN27" s="52"/>
      <c r="ASO27" s="52"/>
      <c r="ASP27" s="52"/>
      <c r="ASQ27" s="52"/>
      <c r="ASR27" s="52"/>
      <c r="ASS27" s="52"/>
      <c r="AST27" s="52"/>
      <c r="ASU27" s="52"/>
      <c r="ASV27" s="52"/>
      <c r="ASW27" s="52"/>
      <c r="ASX27" s="52"/>
      <c r="ASY27" s="52"/>
      <c r="ASZ27" s="52"/>
      <c r="ATA27" s="52"/>
      <c r="ATB27" s="52"/>
      <c r="ATC27" s="52"/>
      <c r="ATD27" s="52"/>
      <c r="ATE27" s="52"/>
      <c r="ATF27" s="52"/>
      <c r="ATG27" s="52"/>
      <c r="ATH27" s="52"/>
      <c r="ATI27" s="52"/>
      <c r="ATJ27" s="52"/>
      <c r="ATK27" s="52"/>
      <c r="ATL27" s="52"/>
      <c r="ATM27" s="52"/>
      <c r="ATN27" s="52"/>
      <c r="ATO27" s="52"/>
      <c r="ATP27" s="52"/>
      <c r="ATQ27" s="52"/>
      <c r="ATR27" s="52"/>
      <c r="ATS27" s="52"/>
      <c r="ATT27" s="52"/>
      <c r="ATU27" s="52"/>
      <c r="ATV27" s="52"/>
      <c r="ATW27" s="52"/>
      <c r="ATX27" s="52"/>
      <c r="ATY27" s="52"/>
      <c r="ATZ27" s="52"/>
      <c r="AUA27" s="52"/>
      <c r="AUB27" s="52"/>
      <c r="AUC27" s="52"/>
      <c r="AUD27" s="52"/>
      <c r="AUE27" s="52"/>
      <c r="AUF27" s="52"/>
      <c r="AUG27" s="52"/>
      <c r="AUH27" s="52"/>
      <c r="AUI27" s="52"/>
      <c r="AUJ27" s="52"/>
      <c r="AUK27" s="52"/>
      <c r="AUL27" s="52"/>
      <c r="AUM27" s="52"/>
      <c r="AUN27" s="52"/>
      <c r="AUO27" s="52"/>
      <c r="AUP27" s="52"/>
      <c r="AUQ27" s="52"/>
      <c r="AUR27" s="52"/>
      <c r="AUS27" s="52"/>
      <c r="AUT27" s="52"/>
      <c r="AUU27" s="52"/>
      <c r="AUV27" s="52"/>
      <c r="AUW27" s="52"/>
      <c r="AUX27" s="52"/>
      <c r="AUY27" s="52"/>
      <c r="AUZ27" s="52"/>
      <c r="AVA27" s="52"/>
      <c r="AVB27" s="52"/>
      <c r="AVC27" s="52"/>
      <c r="AVD27" s="52"/>
      <c r="AVE27" s="52"/>
      <c r="AVF27" s="52"/>
      <c r="AVG27" s="52"/>
      <c r="AVH27" s="52"/>
      <c r="AVI27" s="52"/>
      <c r="AVJ27" s="52"/>
      <c r="AVK27" s="52"/>
      <c r="AVL27" s="52"/>
      <c r="AVM27" s="52"/>
      <c r="AVN27" s="52"/>
      <c r="AVO27" s="52"/>
      <c r="AVP27" s="52"/>
      <c r="AVQ27" s="52"/>
      <c r="AVR27" s="52"/>
      <c r="AVS27" s="52"/>
      <c r="AVT27" s="52"/>
      <c r="AVU27" s="52"/>
      <c r="AVV27" s="52"/>
      <c r="AVW27" s="52"/>
      <c r="AVX27" s="52"/>
      <c r="AVY27" s="52"/>
      <c r="AVZ27" s="52"/>
      <c r="AWA27" s="52"/>
      <c r="AWB27" s="52"/>
      <c r="AWC27" s="52"/>
      <c r="AWD27" s="52"/>
      <c r="AWE27" s="52"/>
      <c r="AWF27" s="52"/>
      <c r="AWG27" s="52"/>
      <c r="AWH27" s="52"/>
      <c r="AWI27" s="52"/>
      <c r="AWJ27" s="52"/>
      <c r="AWK27" s="52"/>
      <c r="AWL27" s="52"/>
      <c r="AWM27" s="52"/>
      <c r="AWN27" s="52"/>
      <c r="AWO27" s="52"/>
      <c r="AWP27" s="52"/>
      <c r="AWQ27" s="52"/>
      <c r="AWR27" s="52"/>
      <c r="AWS27" s="52"/>
      <c r="AWT27" s="52"/>
      <c r="AWU27" s="52"/>
      <c r="AWV27" s="52"/>
      <c r="AWW27" s="52"/>
      <c r="AWX27" s="52"/>
      <c r="AWY27" s="52"/>
      <c r="AWZ27" s="52"/>
      <c r="AXA27" s="52"/>
      <c r="AXB27" s="52"/>
      <c r="AXC27" s="52"/>
      <c r="AXD27" s="52"/>
      <c r="AXE27" s="52"/>
      <c r="AXF27" s="52"/>
      <c r="AXG27" s="52"/>
      <c r="AXH27" s="52"/>
      <c r="AXI27" s="52"/>
      <c r="AXJ27" s="52"/>
      <c r="AXK27" s="52"/>
      <c r="AXL27" s="52"/>
      <c r="AXM27" s="52"/>
      <c r="AXN27" s="52"/>
      <c r="AXO27" s="52"/>
      <c r="AXP27" s="52"/>
      <c r="AXQ27" s="52"/>
      <c r="AXR27" s="52"/>
      <c r="AXS27" s="52"/>
      <c r="AXT27" s="52"/>
      <c r="AXU27" s="52"/>
      <c r="AXV27" s="52"/>
      <c r="AXW27" s="52"/>
      <c r="AXX27" s="52"/>
      <c r="AXY27" s="52"/>
      <c r="AXZ27" s="52"/>
      <c r="AYA27" s="52"/>
      <c r="AYB27" s="52"/>
      <c r="AYC27" s="52"/>
      <c r="AYD27" s="52"/>
      <c r="AYE27" s="52"/>
      <c r="AYF27" s="52"/>
      <c r="AYG27" s="52"/>
      <c r="AYH27" s="52"/>
      <c r="AYI27" s="52"/>
      <c r="AYJ27" s="52"/>
      <c r="AYK27" s="52"/>
      <c r="AYL27" s="52"/>
      <c r="AYM27" s="52"/>
      <c r="AYN27" s="52"/>
      <c r="AYO27" s="52"/>
      <c r="AYP27" s="52"/>
      <c r="AYQ27" s="52"/>
      <c r="AYR27" s="52"/>
      <c r="AYS27" s="52"/>
      <c r="AYT27" s="52"/>
      <c r="AYU27" s="52"/>
      <c r="AYV27" s="52"/>
      <c r="AYW27" s="52"/>
      <c r="AYX27" s="52"/>
      <c r="AYY27" s="52"/>
      <c r="AYZ27" s="52"/>
      <c r="AZA27" s="52"/>
      <c r="AZB27" s="52"/>
      <c r="AZC27" s="52"/>
      <c r="AZD27" s="52"/>
      <c r="AZE27" s="52"/>
      <c r="AZF27" s="52"/>
      <c r="AZG27" s="52"/>
      <c r="AZH27" s="52"/>
      <c r="AZI27" s="52"/>
      <c r="AZJ27" s="52"/>
      <c r="AZK27" s="52"/>
      <c r="AZL27" s="52"/>
      <c r="AZM27" s="52"/>
      <c r="AZN27" s="52"/>
      <c r="AZO27" s="52"/>
      <c r="AZP27" s="52"/>
      <c r="AZQ27" s="52"/>
      <c r="AZR27" s="52"/>
      <c r="AZS27" s="52"/>
      <c r="AZT27" s="52"/>
      <c r="AZU27" s="52"/>
      <c r="AZV27" s="52"/>
      <c r="AZW27" s="52"/>
      <c r="AZX27" s="52"/>
      <c r="AZY27" s="52"/>
      <c r="AZZ27" s="52"/>
      <c r="BAA27" s="52"/>
      <c r="BAB27" s="52"/>
      <c r="BAC27" s="52"/>
      <c r="BAD27" s="52"/>
      <c r="BAE27" s="52"/>
      <c r="BAF27" s="52"/>
      <c r="BAG27" s="52"/>
      <c r="BAH27" s="52"/>
      <c r="BAI27" s="52"/>
      <c r="BAJ27" s="52"/>
      <c r="BAK27" s="52"/>
      <c r="BAL27" s="52"/>
      <c r="BAM27" s="52"/>
      <c r="BAN27" s="52"/>
      <c r="BAO27" s="52"/>
      <c r="BAP27" s="52"/>
      <c r="BAQ27" s="52"/>
      <c r="BAR27" s="52"/>
      <c r="BAS27" s="52"/>
      <c r="BAT27" s="52"/>
      <c r="BAU27" s="52"/>
      <c r="BAV27" s="52"/>
      <c r="BAW27" s="52"/>
      <c r="BAX27" s="52"/>
      <c r="BAY27" s="52"/>
      <c r="BAZ27" s="52"/>
      <c r="BBA27" s="52"/>
      <c r="BBB27" s="52"/>
      <c r="BBC27" s="52"/>
      <c r="BBD27" s="52"/>
      <c r="BBE27" s="52"/>
      <c r="BBF27" s="52"/>
      <c r="BBG27" s="52"/>
      <c r="BBH27" s="52"/>
      <c r="BBI27" s="52"/>
      <c r="BBJ27" s="52"/>
      <c r="BBK27" s="52"/>
      <c r="BBL27" s="52"/>
      <c r="BBM27" s="52"/>
      <c r="BBN27" s="52"/>
      <c r="BBO27" s="52"/>
      <c r="BBP27" s="52"/>
      <c r="BBQ27" s="52"/>
      <c r="BBR27" s="52"/>
      <c r="BBS27" s="52"/>
      <c r="BBT27" s="52"/>
      <c r="BBU27" s="52"/>
      <c r="BBV27" s="52"/>
      <c r="BBW27" s="52"/>
      <c r="BBX27" s="52"/>
      <c r="BBY27" s="52"/>
      <c r="BBZ27" s="52"/>
      <c r="BCA27" s="52"/>
      <c r="BCB27" s="52"/>
      <c r="BCC27" s="52"/>
      <c r="BCD27" s="52"/>
      <c r="BCE27" s="52"/>
      <c r="BCF27" s="52"/>
      <c r="BCG27" s="52"/>
      <c r="BCH27" s="52"/>
      <c r="BCI27" s="52"/>
      <c r="BCJ27" s="52"/>
      <c r="BCK27" s="52"/>
      <c r="BCL27" s="52"/>
      <c r="BCM27" s="52"/>
      <c r="BCN27" s="52"/>
      <c r="BCO27" s="52"/>
      <c r="BCP27" s="52"/>
      <c r="BCQ27" s="52"/>
      <c r="BCR27" s="52"/>
      <c r="BCS27" s="52"/>
      <c r="BCT27" s="52"/>
      <c r="BCU27" s="52"/>
      <c r="BCV27" s="52"/>
      <c r="BCW27" s="52"/>
      <c r="BCX27" s="52"/>
      <c r="BCY27" s="52"/>
      <c r="BCZ27" s="52"/>
      <c r="BDA27" s="52"/>
      <c r="BDB27" s="52"/>
      <c r="BDC27" s="52"/>
      <c r="BDD27" s="52"/>
      <c r="BDE27" s="52"/>
      <c r="BDF27" s="52"/>
      <c r="BDG27" s="52"/>
      <c r="BDH27" s="52"/>
      <c r="BDI27" s="52"/>
      <c r="BDJ27" s="52"/>
      <c r="BDK27" s="52"/>
      <c r="BDL27" s="52"/>
      <c r="BDM27" s="52"/>
      <c r="BDN27" s="52"/>
      <c r="BDO27" s="52"/>
      <c r="BDP27" s="52"/>
      <c r="BDQ27" s="52"/>
      <c r="BDR27" s="52"/>
      <c r="BDS27" s="52"/>
      <c r="BDT27" s="52"/>
      <c r="BDU27" s="52"/>
      <c r="BDV27" s="52"/>
      <c r="BDW27" s="52"/>
      <c r="BDX27" s="52"/>
      <c r="BDY27" s="52"/>
      <c r="BDZ27" s="52"/>
      <c r="BEA27" s="52"/>
      <c r="BEB27" s="52"/>
      <c r="BEC27" s="52"/>
      <c r="BED27" s="52"/>
      <c r="BEE27" s="52"/>
      <c r="BEF27" s="52"/>
      <c r="BEG27" s="52"/>
      <c r="BEH27" s="52"/>
      <c r="BEI27" s="52"/>
      <c r="BEJ27" s="52"/>
      <c r="BEK27" s="52"/>
      <c r="BEL27" s="52"/>
      <c r="BEM27" s="52"/>
      <c r="BEN27" s="52"/>
      <c r="BEO27" s="52"/>
      <c r="BEP27" s="52"/>
      <c r="BEQ27" s="52"/>
      <c r="BER27" s="52"/>
      <c r="BES27" s="52"/>
      <c r="BET27" s="52"/>
      <c r="BEU27" s="52"/>
      <c r="BEV27" s="52"/>
      <c r="BEW27" s="52"/>
      <c r="BEX27" s="52"/>
      <c r="BEY27" s="52"/>
      <c r="BEZ27" s="52"/>
      <c r="BFA27" s="52"/>
      <c r="BFB27" s="52"/>
      <c r="BFC27" s="52"/>
      <c r="BFD27" s="52"/>
      <c r="BFE27" s="52"/>
      <c r="BFF27" s="52"/>
      <c r="BFG27" s="52"/>
      <c r="BFH27" s="52"/>
      <c r="BFI27" s="52"/>
      <c r="BFJ27" s="52"/>
      <c r="BFK27" s="52"/>
      <c r="BFL27" s="52"/>
      <c r="BFM27" s="52"/>
      <c r="BFN27" s="52"/>
      <c r="BFO27" s="52"/>
      <c r="BFP27" s="52"/>
      <c r="BFQ27" s="52"/>
      <c r="BFR27" s="52"/>
      <c r="BFS27" s="52"/>
      <c r="BFT27" s="52"/>
      <c r="BFU27" s="52"/>
      <c r="BFV27" s="52"/>
      <c r="BFW27" s="52"/>
      <c r="BFX27" s="52"/>
      <c r="BFY27" s="52"/>
      <c r="BFZ27" s="52"/>
      <c r="BGA27" s="52"/>
      <c r="BGB27" s="52"/>
      <c r="BGC27" s="52"/>
      <c r="BGD27" s="52"/>
      <c r="BGE27" s="52"/>
      <c r="BGF27" s="52"/>
      <c r="BGG27" s="52"/>
      <c r="BGH27" s="52"/>
      <c r="BGI27" s="52"/>
      <c r="BGJ27" s="52"/>
      <c r="BGK27" s="52"/>
      <c r="BGL27" s="52"/>
      <c r="BGM27" s="52"/>
      <c r="BGN27" s="52"/>
      <c r="BGO27" s="52"/>
      <c r="BGP27" s="52"/>
      <c r="BGQ27" s="52"/>
      <c r="BGR27" s="52"/>
      <c r="BGS27" s="52"/>
      <c r="BGT27" s="52"/>
      <c r="BGU27" s="52"/>
      <c r="BGV27" s="52"/>
      <c r="BGW27" s="52"/>
      <c r="BGX27" s="52"/>
      <c r="BGY27" s="52"/>
      <c r="BGZ27" s="52"/>
      <c r="BHA27" s="52"/>
      <c r="BHB27" s="52"/>
      <c r="BHC27" s="52"/>
      <c r="BHD27" s="52"/>
      <c r="BHE27" s="52"/>
      <c r="BHF27" s="52"/>
      <c r="BHG27" s="52"/>
      <c r="BHH27" s="52"/>
      <c r="BHI27" s="52"/>
      <c r="BHJ27" s="52"/>
      <c r="BHK27" s="52"/>
      <c r="BHL27" s="52"/>
      <c r="BHM27" s="52"/>
      <c r="BHN27" s="52"/>
      <c r="BHO27" s="52"/>
      <c r="BHP27" s="52"/>
      <c r="BHQ27" s="52"/>
      <c r="BHR27" s="52"/>
      <c r="BHS27" s="52"/>
      <c r="BHT27" s="52"/>
      <c r="BHU27" s="52"/>
      <c r="BHV27" s="52"/>
      <c r="BHW27" s="52"/>
      <c r="BHX27" s="52"/>
      <c r="BHY27" s="52"/>
      <c r="BHZ27" s="52"/>
      <c r="BIA27" s="52"/>
      <c r="BIB27" s="52"/>
      <c r="BIC27" s="52"/>
      <c r="BID27" s="52"/>
      <c r="BIE27" s="52"/>
      <c r="BIF27" s="52"/>
      <c r="BIG27" s="52"/>
      <c r="BIH27" s="52"/>
      <c r="BII27" s="52"/>
      <c r="BIJ27" s="52"/>
      <c r="BIK27" s="52"/>
      <c r="BIL27" s="52"/>
      <c r="BIM27" s="52"/>
      <c r="BIN27" s="52"/>
      <c r="BIO27" s="52"/>
      <c r="BIP27" s="52"/>
      <c r="BIQ27" s="52"/>
      <c r="BIR27" s="52"/>
      <c r="BIS27" s="52"/>
      <c r="BIT27" s="52"/>
      <c r="BIU27" s="52"/>
      <c r="BIV27" s="52"/>
      <c r="BIW27" s="52"/>
      <c r="BIX27" s="52"/>
      <c r="BIY27" s="52"/>
      <c r="BIZ27" s="52"/>
      <c r="BJA27" s="52"/>
      <c r="BJB27" s="52"/>
      <c r="BJC27" s="52"/>
      <c r="BJD27" s="52"/>
      <c r="BJE27" s="52"/>
      <c r="BJF27" s="52"/>
      <c r="BJG27" s="52"/>
      <c r="BJH27" s="52"/>
      <c r="BJI27" s="52"/>
      <c r="BJJ27" s="52"/>
      <c r="BJK27" s="52"/>
      <c r="BJL27" s="52"/>
      <c r="BJM27" s="52"/>
      <c r="BJN27" s="52"/>
      <c r="BJO27" s="52"/>
      <c r="BJP27" s="52"/>
      <c r="BJQ27" s="52"/>
      <c r="BJR27" s="52"/>
      <c r="BJS27" s="52"/>
      <c r="BJT27" s="52"/>
      <c r="BJU27" s="52"/>
      <c r="BJV27" s="52"/>
      <c r="BJW27" s="52"/>
      <c r="BJX27" s="52"/>
      <c r="BJY27" s="52"/>
      <c r="BJZ27" s="52"/>
      <c r="BKA27" s="52"/>
      <c r="BKB27" s="52"/>
      <c r="BKC27" s="52"/>
      <c r="BKD27" s="52"/>
      <c r="BKE27" s="52"/>
      <c r="BKF27" s="52"/>
      <c r="BKG27" s="52"/>
      <c r="BKH27" s="52"/>
      <c r="BKI27" s="52"/>
      <c r="BKJ27" s="52"/>
      <c r="BKK27" s="52"/>
      <c r="BKL27" s="52"/>
      <c r="BKM27" s="52"/>
      <c r="BKN27" s="52"/>
      <c r="BKO27" s="52"/>
      <c r="BKP27" s="52"/>
      <c r="BKQ27" s="52"/>
      <c r="BKR27" s="52"/>
      <c r="BKS27" s="52"/>
      <c r="BKT27" s="52"/>
      <c r="BKU27" s="52"/>
      <c r="BKV27" s="52"/>
      <c r="BKW27" s="52"/>
      <c r="BKX27" s="52"/>
      <c r="BKY27" s="52"/>
      <c r="BKZ27" s="52"/>
      <c r="BLA27" s="52"/>
      <c r="BLB27" s="52"/>
      <c r="BLC27" s="52"/>
      <c r="BLD27" s="52"/>
      <c r="BLE27" s="52"/>
      <c r="BLF27" s="52"/>
      <c r="BLG27" s="52"/>
      <c r="BLH27" s="52"/>
      <c r="BLI27" s="52"/>
      <c r="BLJ27" s="52"/>
      <c r="BLK27" s="52"/>
      <c r="BLL27" s="52"/>
      <c r="BLM27" s="52"/>
      <c r="BLN27" s="52"/>
      <c r="BLO27" s="52"/>
      <c r="BLP27" s="52"/>
      <c r="BLQ27" s="52"/>
      <c r="BLR27" s="52"/>
      <c r="BLS27" s="52"/>
      <c r="BLT27" s="52"/>
      <c r="BLU27" s="52"/>
      <c r="BLV27" s="52"/>
      <c r="BLW27" s="52"/>
      <c r="BLX27" s="52"/>
      <c r="BLY27" s="52"/>
      <c r="BLZ27" s="52"/>
      <c r="BMA27" s="52"/>
      <c r="BMB27" s="52"/>
      <c r="BMC27" s="52"/>
      <c r="BMD27" s="52"/>
      <c r="BME27" s="52"/>
      <c r="BMF27" s="52"/>
      <c r="BMG27" s="52"/>
      <c r="BMH27" s="52"/>
      <c r="BMI27" s="52"/>
      <c r="BMJ27" s="52"/>
      <c r="BMK27" s="52"/>
      <c r="BML27" s="52"/>
      <c r="BMM27" s="52"/>
      <c r="BMN27" s="52"/>
      <c r="BMO27" s="52"/>
      <c r="BMP27" s="52"/>
      <c r="BMQ27" s="52"/>
      <c r="BMR27" s="52"/>
      <c r="BMS27" s="52"/>
      <c r="BMT27" s="52"/>
      <c r="BMU27" s="52"/>
      <c r="BMV27" s="52"/>
      <c r="BMW27" s="52"/>
      <c r="BMX27" s="52"/>
      <c r="BMY27" s="52"/>
      <c r="BMZ27" s="52"/>
      <c r="BNA27" s="52"/>
      <c r="BNB27" s="52"/>
      <c r="BNC27" s="52"/>
      <c r="BND27" s="52"/>
      <c r="BNE27" s="52"/>
      <c r="BNF27" s="52"/>
      <c r="BNG27" s="52"/>
      <c r="BNH27" s="52"/>
      <c r="BNI27" s="52"/>
      <c r="BNJ27" s="52"/>
      <c r="BNK27" s="52"/>
      <c r="BNL27" s="52"/>
      <c r="BNM27" s="52"/>
      <c r="BNN27" s="52"/>
      <c r="BNO27" s="52"/>
      <c r="BNP27" s="52"/>
      <c r="BNQ27" s="52"/>
      <c r="BNR27" s="52"/>
      <c r="BNS27" s="52"/>
      <c r="BNT27" s="52"/>
      <c r="BNU27" s="52"/>
      <c r="BNV27" s="52"/>
      <c r="BNW27" s="52"/>
      <c r="BNX27" s="52"/>
      <c r="BNY27" s="52"/>
      <c r="BNZ27" s="52"/>
      <c r="BOA27" s="52"/>
      <c r="BOB27" s="52"/>
      <c r="BOC27" s="52"/>
      <c r="BOD27" s="52"/>
      <c r="BOE27" s="52"/>
      <c r="BOF27" s="52"/>
      <c r="BOG27" s="52"/>
      <c r="BOH27" s="52"/>
      <c r="BOI27" s="52"/>
      <c r="BOJ27" s="52"/>
      <c r="BOK27" s="52"/>
      <c r="BOL27" s="52"/>
      <c r="BOM27" s="52"/>
      <c r="BON27" s="52"/>
      <c r="BOO27" s="52"/>
      <c r="BOP27" s="52"/>
      <c r="BOQ27" s="52"/>
      <c r="BOR27" s="52"/>
      <c r="BOS27" s="52"/>
      <c r="BOT27" s="52"/>
      <c r="BOU27" s="52"/>
      <c r="BOV27" s="52"/>
      <c r="BOW27" s="52"/>
      <c r="BOX27" s="52"/>
      <c r="BOY27" s="52"/>
      <c r="BOZ27" s="52"/>
      <c r="BPA27" s="52"/>
      <c r="BPB27" s="52"/>
      <c r="BPC27" s="52"/>
      <c r="BPD27" s="52"/>
      <c r="BPE27" s="52"/>
      <c r="BPF27" s="52"/>
      <c r="BPG27" s="52"/>
      <c r="BPH27" s="52"/>
      <c r="BPI27" s="52"/>
      <c r="BPJ27" s="52"/>
      <c r="BPK27" s="52"/>
      <c r="BPL27" s="52"/>
      <c r="BPM27" s="52"/>
      <c r="BPN27" s="52"/>
      <c r="BPO27" s="52"/>
      <c r="BPP27" s="52"/>
      <c r="BPQ27" s="52"/>
      <c r="BPR27" s="52"/>
      <c r="BPS27" s="52"/>
      <c r="BPT27" s="52"/>
      <c r="BPU27" s="52"/>
      <c r="BPV27" s="52"/>
      <c r="BPW27" s="52"/>
      <c r="BPX27" s="52"/>
      <c r="BPY27" s="52"/>
      <c r="BPZ27" s="52"/>
      <c r="BQA27" s="52"/>
      <c r="BQB27" s="52"/>
      <c r="BQC27" s="52"/>
      <c r="BQD27" s="52"/>
      <c r="BQE27" s="52"/>
      <c r="BQF27" s="52"/>
      <c r="BQG27" s="52"/>
      <c r="BQH27" s="52"/>
      <c r="BQI27" s="52"/>
      <c r="BQJ27" s="52"/>
      <c r="BQK27" s="52"/>
      <c r="BQL27" s="52"/>
      <c r="BQM27" s="52"/>
      <c r="BQN27" s="52"/>
      <c r="BQO27" s="52"/>
      <c r="BQP27" s="52"/>
      <c r="BQQ27" s="52"/>
      <c r="BQR27" s="52"/>
      <c r="BQS27" s="52"/>
      <c r="BQT27" s="52"/>
      <c r="BQU27" s="52"/>
      <c r="BQV27" s="52"/>
      <c r="BQW27" s="52"/>
      <c r="BQX27" s="52"/>
      <c r="BQY27" s="52"/>
      <c r="BQZ27" s="52"/>
      <c r="BRA27" s="52"/>
      <c r="BRB27" s="52"/>
      <c r="BRC27" s="52"/>
      <c r="BRD27" s="52"/>
      <c r="BRE27" s="52"/>
      <c r="BRF27" s="52"/>
      <c r="BRG27" s="52"/>
      <c r="BRH27" s="52"/>
      <c r="BRI27" s="52"/>
      <c r="BRJ27" s="52"/>
      <c r="BRK27" s="52"/>
      <c r="BRL27" s="52"/>
      <c r="BRM27" s="52"/>
      <c r="BRN27" s="52"/>
      <c r="BRO27" s="52"/>
      <c r="BRP27" s="52"/>
      <c r="BRQ27" s="52"/>
      <c r="BRR27" s="52"/>
      <c r="BRS27" s="52"/>
      <c r="BRT27" s="52"/>
      <c r="BRU27" s="52"/>
      <c r="BRV27" s="52"/>
      <c r="BRW27" s="52"/>
      <c r="BRX27" s="52"/>
      <c r="BRY27" s="52"/>
      <c r="BRZ27" s="52"/>
      <c r="BSA27" s="52"/>
      <c r="BSB27" s="52"/>
      <c r="BSC27" s="52"/>
      <c r="BSD27" s="52"/>
      <c r="BSE27" s="52"/>
      <c r="BSF27" s="52"/>
      <c r="BSG27" s="52"/>
      <c r="BSH27" s="52"/>
      <c r="BSI27" s="52"/>
      <c r="BSJ27" s="52"/>
      <c r="BSK27" s="52"/>
      <c r="BSL27" s="52"/>
      <c r="BSM27" s="52"/>
      <c r="BSN27" s="52"/>
      <c r="BSO27" s="52"/>
      <c r="BSP27" s="52"/>
      <c r="BSQ27" s="52"/>
      <c r="BSR27" s="52"/>
      <c r="BSS27" s="52"/>
      <c r="BST27" s="52"/>
      <c r="BSU27" s="52"/>
      <c r="BSV27" s="52"/>
      <c r="BSW27" s="52"/>
      <c r="BSX27" s="52"/>
      <c r="BSY27" s="52"/>
      <c r="BSZ27" s="52"/>
      <c r="BTA27" s="52"/>
      <c r="BTB27" s="52"/>
      <c r="BTC27" s="52"/>
      <c r="BTD27" s="52"/>
      <c r="BTE27" s="52"/>
      <c r="BTF27" s="52"/>
      <c r="BTG27" s="52"/>
      <c r="BTH27" s="52"/>
      <c r="BTI27" s="52"/>
      <c r="BTJ27" s="52"/>
      <c r="BTK27" s="52"/>
      <c r="BTL27" s="52"/>
      <c r="BTM27" s="52"/>
      <c r="BTN27" s="52"/>
      <c r="BTO27" s="52"/>
      <c r="BTP27" s="52"/>
      <c r="BTQ27" s="52"/>
      <c r="BTR27" s="52"/>
      <c r="BTS27" s="52"/>
      <c r="BTT27" s="52"/>
      <c r="BTU27" s="52"/>
      <c r="BTV27" s="52"/>
      <c r="BTW27" s="52"/>
      <c r="BTX27" s="52"/>
      <c r="BTY27" s="52"/>
      <c r="BTZ27" s="52"/>
      <c r="BUA27" s="52"/>
      <c r="BUB27" s="52"/>
      <c r="BUC27" s="52"/>
      <c r="BUD27" s="52"/>
      <c r="BUE27" s="52"/>
      <c r="BUF27" s="52"/>
      <c r="BUG27" s="52"/>
      <c r="BUH27" s="52"/>
      <c r="BUI27" s="52"/>
      <c r="BUJ27" s="52"/>
      <c r="BUK27" s="52"/>
      <c r="BUL27" s="52"/>
      <c r="BUM27" s="52"/>
      <c r="BUN27" s="52"/>
      <c r="BUO27" s="52"/>
      <c r="BUP27" s="52"/>
      <c r="BUQ27" s="52"/>
      <c r="BUR27" s="52"/>
      <c r="BUS27" s="52"/>
      <c r="BUT27" s="52"/>
      <c r="BUU27" s="52"/>
      <c r="BUV27" s="52"/>
      <c r="BUW27" s="52"/>
      <c r="BUX27" s="52"/>
      <c r="BUY27" s="52"/>
      <c r="BUZ27" s="52"/>
      <c r="BVA27" s="52"/>
      <c r="BVB27" s="52"/>
      <c r="BVC27" s="52"/>
      <c r="BVD27" s="52"/>
      <c r="BVE27" s="52"/>
      <c r="BVF27" s="52"/>
      <c r="BVG27" s="52"/>
      <c r="BVH27" s="52"/>
      <c r="BVI27" s="52"/>
      <c r="BVJ27" s="52"/>
      <c r="BVK27" s="52"/>
      <c r="BVL27" s="52"/>
      <c r="BVM27" s="52"/>
      <c r="BVN27" s="52"/>
      <c r="BVO27" s="52"/>
      <c r="BVP27" s="52"/>
      <c r="BVQ27" s="52"/>
      <c r="BVR27" s="52"/>
      <c r="BVS27" s="52"/>
      <c r="BVT27" s="52"/>
      <c r="BVU27" s="52"/>
      <c r="BVV27" s="52"/>
      <c r="BVW27" s="52"/>
      <c r="BVX27" s="52"/>
      <c r="BVY27" s="52"/>
      <c r="BVZ27" s="52"/>
      <c r="BWA27" s="52"/>
      <c r="BWB27" s="52"/>
      <c r="BWC27" s="52"/>
      <c r="BWD27" s="52"/>
      <c r="BWE27" s="52"/>
      <c r="BWF27" s="52"/>
      <c r="BWG27" s="52"/>
      <c r="BWH27" s="52"/>
      <c r="BWI27" s="52"/>
      <c r="BWJ27" s="52"/>
      <c r="BWK27" s="52"/>
      <c r="BWL27" s="52"/>
      <c r="BWM27" s="52"/>
      <c r="BWN27" s="52"/>
      <c r="BWO27" s="52"/>
      <c r="BWP27" s="52"/>
      <c r="BWQ27" s="52"/>
      <c r="BWR27" s="52"/>
      <c r="BWS27" s="52"/>
      <c r="BWT27" s="52"/>
      <c r="BWU27" s="52"/>
      <c r="BWV27" s="52"/>
      <c r="BWW27" s="52"/>
      <c r="BWX27" s="52"/>
      <c r="BWY27" s="52"/>
      <c r="BWZ27" s="52"/>
      <c r="BXA27" s="52"/>
      <c r="BXB27" s="52"/>
      <c r="BXC27" s="52"/>
      <c r="BXD27" s="52"/>
      <c r="BXE27" s="52"/>
      <c r="BXF27" s="52"/>
      <c r="BXG27" s="52"/>
      <c r="BXH27" s="52"/>
      <c r="BXI27" s="52"/>
      <c r="BXJ27" s="52"/>
      <c r="BXK27" s="52"/>
      <c r="BXL27" s="52"/>
      <c r="BXM27" s="52"/>
      <c r="BXN27" s="52"/>
      <c r="BXO27" s="52"/>
      <c r="BXP27" s="52"/>
      <c r="BXQ27" s="52"/>
      <c r="BXR27" s="52"/>
      <c r="BXS27" s="52"/>
      <c r="BXT27" s="52"/>
      <c r="BXU27" s="52"/>
      <c r="BXV27" s="52"/>
      <c r="BXW27" s="52"/>
      <c r="BXX27" s="52"/>
      <c r="BXY27" s="52"/>
      <c r="BXZ27" s="52"/>
      <c r="BYA27" s="52"/>
      <c r="BYB27" s="52"/>
      <c r="BYC27" s="52"/>
      <c r="BYD27" s="52"/>
      <c r="BYE27" s="52"/>
      <c r="BYF27" s="52"/>
      <c r="BYG27" s="52"/>
      <c r="BYH27" s="52"/>
      <c r="BYI27" s="52"/>
      <c r="BYJ27" s="52"/>
      <c r="BYK27" s="52"/>
      <c r="BYL27" s="52"/>
      <c r="BYM27" s="52"/>
      <c r="BYN27" s="52"/>
      <c r="BYO27" s="52"/>
      <c r="BYP27" s="52"/>
      <c r="BYQ27" s="52"/>
      <c r="BYR27" s="52"/>
      <c r="BYS27" s="52"/>
      <c r="BYT27" s="52"/>
      <c r="BYU27" s="52"/>
      <c r="BYV27" s="52"/>
      <c r="BYW27" s="52"/>
      <c r="BYX27" s="52"/>
      <c r="BYY27" s="52"/>
      <c r="BYZ27" s="52"/>
      <c r="BZA27" s="52"/>
      <c r="BZB27" s="52"/>
      <c r="BZC27" s="52"/>
      <c r="BZD27" s="52"/>
      <c r="BZE27" s="52"/>
      <c r="BZF27" s="52"/>
      <c r="BZG27" s="52"/>
      <c r="BZH27" s="52"/>
      <c r="BZI27" s="52"/>
      <c r="BZJ27" s="52"/>
      <c r="BZK27" s="52"/>
      <c r="BZL27" s="52"/>
      <c r="BZM27" s="52"/>
      <c r="BZN27" s="52"/>
      <c r="BZO27" s="52"/>
      <c r="BZP27" s="52"/>
      <c r="BZQ27" s="52"/>
      <c r="BZR27" s="52"/>
      <c r="BZS27" s="52"/>
      <c r="BZT27" s="52"/>
      <c r="BZU27" s="52"/>
      <c r="BZV27" s="52"/>
      <c r="BZW27" s="52"/>
      <c r="BZX27" s="52"/>
      <c r="BZY27" s="52"/>
      <c r="BZZ27" s="52"/>
      <c r="CAA27" s="52"/>
      <c r="CAB27" s="52"/>
      <c r="CAC27" s="52"/>
      <c r="CAD27" s="52"/>
      <c r="CAE27" s="52"/>
      <c r="CAF27" s="52"/>
      <c r="CAG27" s="52"/>
      <c r="CAH27" s="52"/>
      <c r="CAI27" s="52"/>
      <c r="CAJ27" s="52"/>
      <c r="CAK27" s="52"/>
      <c r="CAL27" s="52"/>
      <c r="CAM27" s="52"/>
      <c r="CAN27" s="52"/>
      <c r="CAO27" s="52"/>
      <c r="CAP27" s="52"/>
      <c r="CAQ27" s="52"/>
      <c r="CAR27" s="52"/>
      <c r="CAS27" s="52"/>
      <c r="CAT27" s="52"/>
      <c r="CAU27" s="52"/>
      <c r="CAV27" s="52"/>
      <c r="CAW27" s="52"/>
      <c r="CAX27" s="52"/>
      <c r="CAY27" s="52"/>
      <c r="CAZ27" s="52"/>
      <c r="CBA27" s="52"/>
      <c r="CBB27" s="52"/>
      <c r="CBC27" s="52"/>
      <c r="CBD27" s="52"/>
      <c r="CBE27" s="52"/>
      <c r="CBF27" s="52"/>
      <c r="CBG27" s="52"/>
      <c r="CBH27" s="52"/>
      <c r="CBI27" s="52"/>
      <c r="CBJ27" s="52"/>
      <c r="CBK27" s="52"/>
      <c r="CBL27" s="52"/>
      <c r="CBM27" s="52"/>
      <c r="CBN27" s="52"/>
      <c r="CBO27" s="52"/>
      <c r="CBP27" s="52"/>
      <c r="CBQ27" s="52"/>
      <c r="CBR27" s="52"/>
      <c r="CBS27" s="52"/>
      <c r="CBT27" s="52"/>
      <c r="CBU27" s="52"/>
      <c r="CBV27" s="52"/>
      <c r="CBW27" s="52"/>
      <c r="CBX27" s="52"/>
      <c r="CBY27" s="52"/>
      <c r="CBZ27" s="52"/>
      <c r="CCA27" s="52"/>
      <c r="CCB27" s="52"/>
      <c r="CCC27" s="52"/>
      <c r="CCD27" s="52"/>
      <c r="CCE27" s="52"/>
      <c r="CCF27" s="52"/>
      <c r="CCG27" s="52"/>
      <c r="CCH27" s="52"/>
      <c r="CCI27" s="52"/>
      <c r="CCJ27" s="52"/>
      <c r="CCK27" s="52"/>
      <c r="CCL27" s="52"/>
      <c r="CCM27" s="52"/>
      <c r="CCN27" s="52"/>
      <c r="CCO27" s="52"/>
      <c r="CCP27" s="52"/>
      <c r="CCQ27" s="52"/>
      <c r="CCR27" s="52"/>
      <c r="CCS27" s="52"/>
      <c r="CCT27" s="52"/>
      <c r="CCU27" s="52"/>
      <c r="CCV27" s="52"/>
      <c r="CCW27" s="52"/>
      <c r="CCX27" s="52"/>
      <c r="CCY27" s="52"/>
      <c r="CCZ27" s="52"/>
      <c r="CDA27" s="52"/>
      <c r="CDB27" s="52"/>
      <c r="CDC27" s="52"/>
      <c r="CDD27" s="52"/>
      <c r="CDE27" s="52"/>
      <c r="CDF27" s="52"/>
      <c r="CDG27" s="52"/>
      <c r="CDH27" s="52"/>
      <c r="CDI27" s="52"/>
      <c r="CDJ27" s="52"/>
      <c r="CDK27" s="52"/>
      <c r="CDL27" s="52"/>
      <c r="CDM27" s="52"/>
      <c r="CDN27" s="52"/>
      <c r="CDO27" s="52"/>
      <c r="CDP27" s="52"/>
      <c r="CDQ27" s="52"/>
      <c r="CDR27" s="52"/>
      <c r="CDS27" s="52"/>
      <c r="CDT27" s="52"/>
      <c r="CDU27" s="52"/>
      <c r="CDV27" s="52"/>
      <c r="CDW27" s="52"/>
      <c r="CDX27" s="52"/>
      <c r="CDY27" s="52"/>
      <c r="CDZ27" s="52"/>
      <c r="CEA27" s="52"/>
      <c r="CEB27" s="52"/>
      <c r="CEC27" s="52"/>
      <c r="CED27" s="52"/>
      <c r="CEE27" s="52"/>
      <c r="CEF27" s="52"/>
      <c r="CEG27" s="52"/>
      <c r="CEH27" s="52"/>
      <c r="CEI27" s="52"/>
      <c r="CEJ27" s="52"/>
      <c r="CEK27" s="52"/>
      <c r="CEL27" s="52"/>
      <c r="CEM27" s="52"/>
      <c r="CEN27" s="52"/>
      <c r="CEO27" s="52"/>
      <c r="CEP27" s="52"/>
      <c r="CEQ27" s="52"/>
      <c r="CER27" s="52"/>
      <c r="CES27" s="52"/>
      <c r="CET27" s="52"/>
      <c r="CEU27" s="52"/>
      <c r="CEV27" s="52"/>
      <c r="CEW27" s="52"/>
      <c r="CEX27" s="52"/>
      <c r="CEY27" s="52"/>
      <c r="CEZ27" s="52"/>
      <c r="CFA27" s="52"/>
      <c r="CFB27" s="52"/>
      <c r="CFC27" s="52"/>
      <c r="CFD27" s="52"/>
      <c r="CFE27" s="52"/>
      <c r="CFF27" s="52"/>
      <c r="CFG27" s="52"/>
      <c r="CFH27" s="52"/>
      <c r="CFI27" s="52"/>
      <c r="CFJ27" s="52"/>
      <c r="CFK27" s="52"/>
      <c r="CFL27" s="52"/>
      <c r="CFM27" s="52"/>
      <c r="CFN27" s="52"/>
      <c r="CFO27" s="52"/>
      <c r="CFP27" s="52"/>
      <c r="CFQ27" s="52"/>
      <c r="CFR27" s="52"/>
      <c r="CFS27" s="52"/>
      <c r="CFT27" s="52"/>
      <c r="CFU27" s="52"/>
      <c r="CFV27" s="52"/>
      <c r="CFW27" s="52"/>
      <c r="CFX27" s="52"/>
      <c r="CFY27" s="52"/>
      <c r="CFZ27" s="52"/>
      <c r="CGA27" s="52"/>
      <c r="CGB27" s="52"/>
      <c r="CGC27" s="52"/>
      <c r="CGD27" s="52"/>
      <c r="CGE27" s="52"/>
      <c r="CGF27" s="52"/>
      <c r="CGG27" s="52"/>
      <c r="CGH27" s="52"/>
      <c r="CGI27" s="52"/>
      <c r="CGJ27" s="52"/>
      <c r="CGK27" s="52"/>
      <c r="CGL27" s="52"/>
      <c r="CGM27" s="52"/>
      <c r="CGN27" s="52"/>
      <c r="CGO27" s="52"/>
      <c r="CGP27" s="52"/>
      <c r="CGQ27" s="52"/>
      <c r="CGR27" s="52"/>
      <c r="CGS27" s="52"/>
      <c r="CGT27" s="52"/>
      <c r="CGU27" s="52"/>
      <c r="CGV27" s="52"/>
      <c r="CGW27" s="52"/>
      <c r="CGX27" s="52"/>
      <c r="CGY27" s="52"/>
      <c r="CGZ27" s="52"/>
      <c r="CHA27" s="52"/>
      <c r="CHB27" s="52"/>
      <c r="CHC27" s="52"/>
      <c r="CHD27" s="52"/>
      <c r="CHE27" s="52"/>
      <c r="CHF27" s="52"/>
      <c r="CHG27" s="52"/>
      <c r="CHH27" s="52"/>
      <c r="CHI27" s="52"/>
      <c r="CHJ27" s="52"/>
      <c r="CHK27" s="52"/>
      <c r="CHL27" s="52"/>
      <c r="CHM27" s="52"/>
      <c r="CHN27" s="52"/>
      <c r="CHO27" s="52"/>
      <c r="CHP27" s="52"/>
      <c r="CHQ27" s="52"/>
      <c r="CHR27" s="52"/>
      <c r="CHS27" s="52"/>
      <c r="CHT27" s="52"/>
      <c r="CHU27" s="52"/>
      <c r="CHV27" s="52"/>
      <c r="CHW27" s="52"/>
      <c r="CHX27" s="52"/>
      <c r="CHY27" s="52"/>
      <c r="CHZ27" s="52"/>
      <c r="CIA27" s="52"/>
      <c r="CIB27" s="52"/>
      <c r="CIC27" s="52"/>
      <c r="CID27" s="52"/>
      <c r="CIE27" s="52"/>
      <c r="CIF27" s="52"/>
      <c r="CIG27" s="52"/>
      <c r="CIH27" s="52"/>
      <c r="CII27" s="52"/>
      <c r="CIJ27" s="52"/>
      <c r="CIK27" s="52"/>
      <c r="CIL27" s="52"/>
      <c r="CIM27" s="52"/>
      <c r="CIN27" s="52"/>
      <c r="CIO27" s="52"/>
      <c r="CIP27" s="52"/>
      <c r="CIQ27" s="52"/>
      <c r="CIR27" s="52"/>
      <c r="CIS27" s="52"/>
      <c r="CIT27" s="52"/>
      <c r="CIU27" s="52"/>
      <c r="CIV27" s="52"/>
      <c r="CIW27" s="52"/>
      <c r="CIX27" s="52"/>
      <c r="CIY27" s="52"/>
      <c r="CIZ27" s="52"/>
      <c r="CJA27" s="52"/>
      <c r="CJB27" s="52"/>
      <c r="CJC27" s="52"/>
      <c r="CJD27" s="52"/>
      <c r="CJE27" s="52"/>
      <c r="CJF27" s="52"/>
      <c r="CJG27" s="52"/>
      <c r="CJH27" s="52"/>
      <c r="CJI27" s="52"/>
      <c r="CJJ27" s="52"/>
      <c r="CJK27" s="52"/>
      <c r="CJL27" s="52"/>
      <c r="CJM27" s="52"/>
      <c r="CJN27" s="52"/>
      <c r="CJO27" s="52"/>
      <c r="CJP27" s="52"/>
      <c r="CJQ27" s="52"/>
      <c r="CJR27" s="52"/>
      <c r="CJS27" s="52"/>
      <c r="CJT27" s="52"/>
      <c r="CJU27" s="52"/>
      <c r="CJV27" s="52"/>
      <c r="CJW27" s="52"/>
      <c r="CJX27" s="52"/>
      <c r="CJY27" s="52"/>
      <c r="CJZ27" s="52"/>
      <c r="CKA27" s="52"/>
      <c r="CKB27" s="52"/>
      <c r="CKC27" s="52"/>
      <c r="CKD27" s="52"/>
      <c r="CKE27" s="52"/>
      <c r="CKF27" s="52"/>
      <c r="CKG27" s="52"/>
      <c r="CKH27" s="52"/>
      <c r="CKI27" s="52"/>
      <c r="CKJ27" s="52"/>
      <c r="CKK27" s="52"/>
      <c r="CKL27" s="52"/>
      <c r="CKM27" s="52"/>
      <c r="CKN27" s="52"/>
      <c r="CKO27" s="52"/>
      <c r="CKP27" s="52"/>
      <c r="CKQ27" s="52"/>
      <c r="CKR27" s="52"/>
      <c r="CKS27" s="52"/>
      <c r="CKT27" s="52"/>
      <c r="CKU27" s="52"/>
      <c r="CKV27" s="52"/>
      <c r="CKW27" s="52"/>
      <c r="CKX27" s="52"/>
      <c r="CKY27" s="52"/>
      <c r="CKZ27" s="52"/>
      <c r="CLA27" s="52"/>
      <c r="CLB27" s="52"/>
      <c r="CLC27" s="52"/>
      <c r="CLD27" s="52"/>
      <c r="CLE27" s="52"/>
      <c r="CLF27" s="52"/>
      <c r="CLG27" s="52"/>
      <c r="CLH27" s="52"/>
      <c r="CLI27" s="52"/>
      <c r="CLJ27" s="52"/>
      <c r="CLK27" s="52"/>
      <c r="CLL27" s="52"/>
      <c r="CLM27" s="52"/>
      <c r="CLN27" s="52"/>
      <c r="CLO27" s="52"/>
      <c r="CLP27" s="52"/>
      <c r="CLQ27" s="52"/>
      <c r="CLR27" s="52"/>
      <c r="CLS27" s="52"/>
      <c r="CLT27" s="52"/>
      <c r="CLU27" s="52"/>
      <c r="CLV27" s="52"/>
      <c r="CLW27" s="52"/>
      <c r="CLX27" s="52"/>
      <c r="CLY27" s="52"/>
      <c r="CLZ27" s="52"/>
      <c r="CMA27" s="52"/>
      <c r="CMB27" s="52"/>
      <c r="CMC27" s="52"/>
      <c r="CMD27" s="52"/>
      <c r="CME27" s="52"/>
      <c r="CMF27" s="52"/>
      <c r="CMG27" s="52"/>
      <c r="CMH27" s="52"/>
      <c r="CMI27" s="52"/>
      <c r="CMJ27" s="52"/>
      <c r="CMK27" s="52"/>
      <c r="CML27" s="52"/>
      <c r="CMM27" s="52"/>
      <c r="CMN27" s="52"/>
      <c r="CMO27" s="52"/>
      <c r="CMP27" s="52"/>
      <c r="CMQ27" s="52"/>
      <c r="CMR27" s="52"/>
      <c r="CMS27" s="52"/>
      <c r="CMT27" s="52"/>
      <c r="CMU27" s="52"/>
      <c r="CMV27" s="52"/>
      <c r="CMW27" s="52"/>
      <c r="CMX27" s="52"/>
      <c r="CMY27" s="52"/>
      <c r="CMZ27" s="52"/>
      <c r="CNA27" s="52"/>
      <c r="CNB27" s="52"/>
      <c r="CNC27" s="52"/>
      <c r="CND27" s="52"/>
      <c r="CNE27" s="52"/>
      <c r="CNF27" s="52"/>
      <c r="CNG27" s="52"/>
      <c r="CNH27" s="52"/>
      <c r="CNI27" s="52"/>
      <c r="CNJ27" s="52"/>
      <c r="CNK27" s="52"/>
      <c r="CNL27" s="52"/>
      <c r="CNM27" s="52"/>
      <c r="CNN27" s="52"/>
      <c r="CNO27" s="52"/>
      <c r="CNP27" s="52"/>
      <c r="CNQ27" s="52"/>
      <c r="CNR27" s="52"/>
      <c r="CNS27" s="52"/>
      <c r="CNT27" s="52"/>
      <c r="CNU27" s="52"/>
      <c r="CNV27" s="52"/>
      <c r="CNW27" s="52"/>
      <c r="CNX27" s="52"/>
      <c r="CNY27" s="52"/>
      <c r="CNZ27" s="52"/>
      <c r="COA27" s="52"/>
      <c r="COB27" s="52"/>
      <c r="COC27" s="52"/>
      <c r="COD27" s="52"/>
      <c r="COE27" s="52"/>
      <c r="COF27" s="52"/>
      <c r="COG27" s="52"/>
      <c r="COH27" s="52"/>
      <c r="COI27" s="52"/>
      <c r="COJ27" s="52"/>
      <c r="COK27" s="52"/>
      <c r="COL27" s="52"/>
      <c r="COM27" s="52"/>
      <c r="CON27" s="52"/>
      <c r="COO27" s="52"/>
      <c r="COP27" s="52"/>
      <c r="COQ27" s="52"/>
      <c r="COR27" s="52"/>
      <c r="COS27" s="52"/>
      <c r="COT27" s="52"/>
      <c r="COU27" s="52"/>
      <c r="COV27" s="52"/>
      <c r="COW27" s="52"/>
      <c r="COX27" s="52"/>
      <c r="COY27" s="52"/>
      <c r="COZ27" s="52"/>
      <c r="CPA27" s="52"/>
      <c r="CPB27" s="52"/>
      <c r="CPC27" s="52"/>
      <c r="CPD27" s="52"/>
      <c r="CPE27" s="52"/>
      <c r="CPF27" s="52"/>
      <c r="CPG27" s="52"/>
      <c r="CPH27" s="52"/>
      <c r="CPI27" s="52"/>
      <c r="CPJ27" s="52"/>
      <c r="CPK27" s="52"/>
      <c r="CPL27" s="52"/>
      <c r="CPM27" s="52"/>
      <c r="CPN27" s="52"/>
      <c r="CPO27" s="52"/>
      <c r="CPP27" s="52"/>
      <c r="CPQ27" s="52"/>
      <c r="CPR27" s="52"/>
      <c r="CPS27" s="52"/>
      <c r="CPT27" s="52"/>
      <c r="CPU27" s="52"/>
      <c r="CPV27" s="52"/>
      <c r="CPW27" s="52"/>
      <c r="CPX27" s="52"/>
      <c r="CPY27" s="52"/>
      <c r="CPZ27" s="52"/>
      <c r="CQA27" s="52"/>
      <c r="CQB27" s="52"/>
      <c r="CQC27" s="52"/>
      <c r="CQD27" s="52"/>
      <c r="CQE27" s="52"/>
      <c r="CQF27" s="52"/>
      <c r="CQG27" s="52"/>
      <c r="CQH27" s="52"/>
      <c r="CQI27" s="52"/>
      <c r="CQJ27" s="52"/>
      <c r="CQK27" s="52"/>
      <c r="CQL27" s="52"/>
      <c r="CQM27" s="52"/>
      <c r="CQN27" s="52"/>
      <c r="CQO27" s="52"/>
      <c r="CQP27" s="52"/>
      <c r="CQQ27" s="52"/>
      <c r="CQR27" s="52"/>
      <c r="CQS27" s="52"/>
      <c r="CQT27" s="52"/>
      <c r="CQU27" s="52"/>
      <c r="CQV27" s="52"/>
      <c r="CQW27" s="52"/>
      <c r="CQX27" s="52"/>
      <c r="CQY27" s="52"/>
      <c r="CQZ27" s="52"/>
      <c r="CRA27" s="52"/>
      <c r="CRB27" s="52"/>
      <c r="CRC27" s="52"/>
      <c r="CRD27" s="52"/>
      <c r="CRE27" s="52"/>
      <c r="CRF27" s="52"/>
      <c r="CRG27" s="52"/>
      <c r="CRH27" s="52"/>
      <c r="CRI27" s="52"/>
      <c r="CRJ27" s="52"/>
      <c r="CRK27" s="52"/>
      <c r="CRL27" s="52"/>
      <c r="CRM27" s="52"/>
      <c r="CRN27" s="52"/>
      <c r="CRO27" s="52"/>
      <c r="CRP27" s="52"/>
      <c r="CRQ27" s="52"/>
      <c r="CRR27" s="52"/>
      <c r="CRS27" s="52"/>
      <c r="CRT27" s="52"/>
      <c r="CRU27" s="52"/>
      <c r="CRV27" s="52"/>
      <c r="CRW27" s="52"/>
      <c r="CRX27" s="52"/>
      <c r="CRY27" s="52"/>
      <c r="CRZ27" s="52"/>
      <c r="CSA27" s="52"/>
      <c r="CSB27" s="52"/>
      <c r="CSC27" s="52"/>
      <c r="CSD27" s="52"/>
      <c r="CSE27" s="52"/>
      <c r="CSF27" s="52"/>
      <c r="CSG27" s="52"/>
      <c r="CSH27" s="52"/>
      <c r="CSI27" s="52"/>
      <c r="CSJ27" s="52"/>
      <c r="CSK27" s="52"/>
      <c r="CSL27" s="52"/>
      <c r="CSM27" s="52"/>
      <c r="CSN27" s="52"/>
      <c r="CSO27" s="52"/>
      <c r="CSP27" s="52"/>
      <c r="CSQ27" s="52"/>
      <c r="CSR27" s="52"/>
      <c r="CSS27" s="52"/>
      <c r="CST27" s="52"/>
      <c r="CSU27" s="52"/>
      <c r="CSV27" s="52"/>
      <c r="CSW27" s="52"/>
      <c r="CSX27" s="52"/>
      <c r="CSY27" s="52"/>
      <c r="CSZ27" s="52"/>
      <c r="CTA27" s="52"/>
      <c r="CTB27" s="52"/>
      <c r="CTC27" s="52"/>
      <c r="CTD27" s="52"/>
      <c r="CTE27" s="52"/>
      <c r="CTF27" s="52"/>
      <c r="CTG27" s="52"/>
      <c r="CTH27" s="52"/>
      <c r="CTI27" s="52"/>
      <c r="CTJ27" s="52"/>
      <c r="CTK27" s="52"/>
      <c r="CTL27" s="52"/>
      <c r="CTM27" s="52"/>
      <c r="CTN27" s="52"/>
      <c r="CTO27" s="52"/>
      <c r="CTP27" s="52"/>
      <c r="CTQ27" s="52"/>
      <c r="CTR27" s="52"/>
      <c r="CTS27" s="52"/>
      <c r="CTT27" s="52"/>
      <c r="CTU27" s="52"/>
      <c r="CTV27" s="52"/>
      <c r="CTW27" s="52"/>
      <c r="CTX27" s="52"/>
      <c r="CTY27" s="52"/>
      <c r="CTZ27" s="52"/>
      <c r="CUA27" s="52"/>
      <c r="CUB27" s="52"/>
      <c r="CUC27" s="52"/>
      <c r="CUD27" s="52"/>
      <c r="CUE27" s="52"/>
      <c r="CUF27" s="52"/>
      <c r="CUG27" s="52"/>
      <c r="CUH27" s="52"/>
      <c r="CUI27" s="52"/>
      <c r="CUJ27" s="52"/>
      <c r="CUK27" s="52"/>
      <c r="CUL27" s="52"/>
      <c r="CUM27" s="52"/>
      <c r="CUN27" s="52"/>
      <c r="CUO27" s="52"/>
      <c r="CUP27" s="52"/>
      <c r="CUQ27" s="52"/>
      <c r="CUR27" s="52"/>
      <c r="CUS27" s="52"/>
      <c r="CUT27" s="52"/>
      <c r="CUU27" s="52"/>
      <c r="CUV27" s="52"/>
      <c r="CUW27" s="52"/>
      <c r="CUX27" s="52"/>
      <c r="CUY27" s="52"/>
      <c r="CUZ27" s="52"/>
      <c r="CVA27" s="52"/>
      <c r="CVB27" s="52"/>
      <c r="CVC27" s="52"/>
      <c r="CVD27" s="52"/>
      <c r="CVE27" s="52"/>
      <c r="CVF27" s="52"/>
      <c r="CVG27" s="52"/>
      <c r="CVH27" s="52"/>
      <c r="CVI27" s="52"/>
      <c r="CVJ27" s="52"/>
      <c r="CVK27" s="52"/>
      <c r="CVL27" s="52"/>
      <c r="CVM27" s="52"/>
      <c r="CVN27" s="52"/>
      <c r="CVO27" s="52"/>
      <c r="CVP27" s="52"/>
      <c r="CVQ27" s="52"/>
      <c r="CVR27" s="52"/>
      <c r="CVS27" s="52"/>
      <c r="CVT27" s="52"/>
      <c r="CVU27" s="52"/>
      <c r="CVV27" s="52"/>
      <c r="CVW27" s="52"/>
      <c r="CVX27" s="52"/>
      <c r="CVY27" s="52"/>
      <c r="CVZ27" s="52"/>
      <c r="CWA27" s="52"/>
      <c r="CWB27" s="52"/>
      <c r="CWC27" s="52"/>
      <c r="CWD27" s="52"/>
      <c r="CWE27" s="52"/>
      <c r="CWF27" s="52"/>
      <c r="CWG27" s="52"/>
      <c r="CWH27" s="52"/>
      <c r="CWI27" s="52"/>
      <c r="CWJ27" s="52"/>
      <c r="CWK27" s="52"/>
      <c r="CWL27" s="52"/>
      <c r="CWM27" s="52"/>
      <c r="CWN27" s="52"/>
      <c r="CWO27" s="52"/>
      <c r="CWP27" s="52"/>
      <c r="CWQ27" s="52"/>
      <c r="CWR27" s="52"/>
      <c r="CWS27" s="52"/>
      <c r="CWT27" s="52"/>
      <c r="CWU27" s="52"/>
      <c r="CWV27" s="52"/>
      <c r="CWW27" s="52"/>
      <c r="CWX27" s="52"/>
      <c r="CWY27" s="52"/>
      <c r="CWZ27" s="52"/>
      <c r="CXA27" s="52"/>
      <c r="CXB27" s="52"/>
      <c r="CXC27" s="52"/>
      <c r="CXD27" s="52"/>
      <c r="CXE27" s="52"/>
      <c r="CXF27" s="52"/>
      <c r="CXG27" s="52"/>
      <c r="CXH27" s="52"/>
      <c r="CXI27" s="52"/>
      <c r="CXJ27" s="52"/>
      <c r="CXK27" s="52"/>
      <c r="CXL27" s="52"/>
      <c r="CXM27" s="52"/>
      <c r="CXN27" s="52"/>
      <c r="CXO27" s="52"/>
      <c r="CXP27" s="52"/>
      <c r="CXQ27" s="52"/>
      <c r="CXR27" s="52"/>
      <c r="CXS27" s="52"/>
      <c r="CXT27" s="52"/>
      <c r="CXU27" s="52"/>
      <c r="CXV27" s="52"/>
      <c r="CXW27" s="52"/>
      <c r="CXX27" s="52"/>
      <c r="CXY27" s="52"/>
      <c r="CXZ27" s="52"/>
      <c r="CYA27" s="52"/>
      <c r="CYB27" s="52"/>
      <c r="CYC27" s="52"/>
      <c r="CYD27" s="52"/>
      <c r="CYE27" s="52"/>
      <c r="CYF27" s="52"/>
      <c r="CYG27" s="52"/>
      <c r="CYH27" s="52"/>
      <c r="CYI27" s="52"/>
      <c r="CYJ27" s="52"/>
      <c r="CYK27" s="52"/>
      <c r="CYL27" s="52"/>
      <c r="CYM27" s="52"/>
      <c r="CYN27" s="52"/>
      <c r="CYO27" s="52"/>
      <c r="CYP27" s="52"/>
      <c r="CYQ27" s="52"/>
      <c r="CYR27" s="52"/>
      <c r="CYS27" s="52"/>
      <c r="CYT27" s="52"/>
      <c r="CYU27" s="52"/>
      <c r="CYV27" s="52"/>
      <c r="CYW27" s="52"/>
      <c r="CYX27" s="52"/>
      <c r="CYY27" s="52"/>
      <c r="CYZ27" s="52"/>
      <c r="CZA27" s="52"/>
      <c r="CZB27" s="52"/>
      <c r="CZC27" s="52"/>
      <c r="CZD27" s="52"/>
      <c r="CZE27" s="52"/>
      <c r="CZF27" s="52"/>
      <c r="CZG27" s="52"/>
      <c r="CZH27" s="52"/>
      <c r="CZI27" s="52"/>
      <c r="CZJ27" s="52"/>
      <c r="CZK27" s="52"/>
      <c r="CZL27" s="52"/>
      <c r="CZM27" s="52"/>
      <c r="CZN27" s="52"/>
      <c r="CZO27" s="52"/>
      <c r="CZP27" s="52"/>
      <c r="CZQ27" s="52"/>
      <c r="CZR27" s="52"/>
      <c r="CZS27" s="52"/>
      <c r="CZT27" s="52"/>
      <c r="CZU27" s="52"/>
      <c r="CZV27" s="52"/>
      <c r="CZW27" s="52"/>
      <c r="CZX27" s="52"/>
      <c r="CZY27" s="52"/>
      <c r="CZZ27" s="52"/>
      <c r="DAA27" s="52"/>
      <c r="DAB27" s="52"/>
      <c r="DAC27" s="52"/>
      <c r="DAD27" s="52"/>
      <c r="DAE27" s="52"/>
      <c r="DAF27" s="52"/>
      <c r="DAG27" s="52"/>
      <c r="DAH27" s="52"/>
      <c r="DAI27" s="52"/>
      <c r="DAJ27" s="52"/>
      <c r="DAK27" s="52"/>
      <c r="DAL27" s="52"/>
      <c r="DAM27" s="52"/>
      <c r="DAN27" s="52"/>
      <c r="DAO27" s="52"/>
      <c r="DAP27" s="52"/>
      <c r="DAQ27" s="52"/>
      <c r="DAR27" s="52"/>
      <c r="DAS27" s="52"/>
      <c r="DAT27" s="52"/>
      <c r="DAU27" s="52"/>
      <c r="DAV27" s="52"/>
      <c r="DAW27" s="52"/>
      <c r="DAX27" s="52"/>
      <c r="DAY27" s="52"/>
      <c r="DAZ27" s="52"/>
      <c r="DBA27" s="52"/>
      <c r="DBB27" s="52"/>
      <c r="DBC27" s="52"/>
      <c r="DBD27" s="52"/>
      <c r="DBE27" s="52"/>
      <c r="DBF27" s="52"/>
      <c r="DBG27" s="52"/>
      <c r="DBH27" s="52"/>
      <c r="DBI27" s="52"/>
      <c r="DBJ27" s="52"/>
      <c r="DBK27" s="52"/>
      <c r="DBL27" s="52"/>
      <c r="DBM27" s="52"/>
      <c r="DBN27" s="52"/>
      <c r="DBO27" s="52"/>
      <c r="DBP27" s="52"/>
      <c r="DBQ27" s="52"/>
      <c r="DBR27" s="52"/>
      <c r="DBS27" s="52"/>
      <c r="DBT27" s="52"/>
      <c r="DBU27" s="52"/>
      <c r="DBV27" s="52"/>
      <c r="DBW27" s="52"/>
      <c r="DBX27" s="52"/>
      <c r="DBY27" s="52"/>
      <c r="DBZ27" s="52"/>
      <c r="DCA27" s="52"/>
      <c r="DCB27" s="52"/>
      <c r="DCC27" s="52"/>
      <c r="DCD27" s="52"/>
      <c r="DCE27" s="52"/>
      <c r="DCF27" s="52"/>
      <c r="DCG27" s="52"/>
      <c r="DCH27" s="52"/>
      <c r="DCI27" s="52"/>
      <c r="DCJ27" s="52"/>
      <c r="DCK27" s="52"/>
      <c r="DCL27" s="52"/>
      <c r="DCM27" s="52"/>
      <c r="DCN27" s="52"/>
      <c r="DCO27" s="52"/>
      <c r="DCP27" s="52"/>
      <c r="DCQ27" s="52"/>
      <c r="DCR27" s="52"/>
      <c r="DCS27" s="52"/>
      <c r="DCT27" s="52"/>
      <c r="DCU27" s="52"/>
      <c r="DCV27" s="52"/>
      <c r="DCW27" s="52"/>
      <c r="DCX27" s="52"/>
      <c r="DCY27" s="52"/>
      <c r="DCZ27" s="52"/>
      <c r="DDA27" s="52"/>
      <c r="DDB27" s="52"/>
      <c r="DDC27" s="52"/>
      <c r="DDD27" s="52"/>
      <c r="DDE27" s="52"/>
      <c r="DDF27" s="52"/>
      <c r="DDG27" s="52"/>
      <c r="DDH27" s="52"/>
      <c r="DDI27" s="52"/>
      <c r="DDJ27" s="52"/>
      <c r="DDK27" s="52"/>
      <c r="DDL27" s="52"/>
      <c r="DDM27" s="52"/>
      <c r="DDN27" s="52"/>
      <c r="DDO27" s="52"/>
      <c r="DDP27" s="52"/>
      <c r="DDQ27" s="52"/>
      <c r="DDR27" s="52"/>
      <c r="DDS27" s="52"/>
      <c r="DDT27" s="52"/>
      <c r="DDU27" s="52"/>
      <c r="DDV27" s="52"/>
      <c r="DDW27" s="52"/>
      <c r="DDX27" s="52"/>
      <c r="DDY27" s="52"/>
      <c r="DDZ27" s="52"/>
      <c r="DEA27" s="52"/>
      <c r="DEB27" s="52"/>
      <c r="DEC27" s="52"/>
      <c r="DED27" s="52"/>
      <c r="DEE27" s="52"/>
      <c r="DEF27" s="52"/>
      <c r="DEG27" s="52"/>
      <c r="DEH27" s="52"/>
      <c r="DEI27" s="52"/>
      <c r="DEJ27" s="52"/>
      <c r="DEK27" s="52"/>
      <c r="DEL27" s="52"/>
      <c r="DEM27" s="52"/>
      <c r="DEN27" s="52"/>
      <c r="DEO27" s="52"/>
      <c r="DEP27" s="52"/>
      <c r="DEQ27" s="52"/>
      <c r="DER27" s="52"/>
      <c r="DES27" s="52"/>
      <c r="DET27" s="52"/>
      <c r="DEU27" s="52"/>
      <c r="DEV27" s="52"/>
      <c r="DEW27" s="52"/>
      <c r="DEX27" s="52"/>
      <c r="DEY27" s="52"/>
      <c r="DEZ27" s="52"/>
      <c r="DFA27" s="52"/>
      <c r="DFB27" s="52"/>
      <c r="DFC27" s="52"/>
      <c r="DFD27" s="52"/>
      <c r="DFE27" s="52"/>
      <c r="DFF27" s="52"/>
      <c r="DFG27" s="52"/>
      <c r="DFH27" s="52"/>
      <c r="DFI27" s="52"/>
      <c r="DFJ27" s="52"/>
      <c r="DFK27" s="52"/>
      <c r="DFL27" s="52"/>
      <c r="DFM27" s="52"/>
      <c r="DFN27" s="52"/>
      <c r="DFO27" s="52"/>
      <c r="DFP27" s="52"/>
      <c r="DFQ27" s="52"/>
      <c r="DFR27" s="52"/>
      <c r="DFS27" s="52"/>
      <c r="DFT27" s="52"/>
      <c r="DFU27" s="52"/>
      <c r="DFV27" s="52"/>
      <c r="DFW27" s="52"/>
      <c r="DFX27" s="52"/>
      <c r="DFY27" s="52"/>
      <c r="DFZ27" s="52"/>
      <c r="DGA27" s="52"/>
      <c r="DGB27" s="52"/>
      <c r="DGC27" s="52"/>
      <c r="DGD27" s="52"/>
      <c r="DGE27" s="52"/>
      <c r="DGF27" s="52"/>
      <c r="DGG27" s="52"/>
      <c r="DGH27" s="52"/>
      <c r="DGI27" s="52"/>
      <c r="DGJ27" s="52"/>
      <c r="DGK27" s="52"/>
      <c r="DGL27" s="52"/>
      <c r="DGM27" s="52"/>
      <c r="DGN27" s="52"/>
      <c r="DGO27" s="52"/>
      <c r="DGP27" s="52"/>
      <c r="DGQ27" s="52"/>
      <c r="DGR27" s="52"/>
      <c r="DGS27" s="52"/>
      <c r="DGT27" s="52"/>
      <c r="DGU27" s="52"/>
      <c r="DGV27" s="52"/>
      <c r="DGW27" s="52"/>
      <c r="DGX27" s="52"/>
      <c r="DGY27" s="52"/>
      <c r="DGZ27" s="52"/>
      <c r="DHA27" s="52"/>
      <c r="DHB27" s="52"/>
      <c r="DHC27" s="52"/>
      <c r="DHD27" s="52"/>
      <c r="DHE27" s="52"/>
      <c r="DHF27" s="52"/>
      <c r="DHG27" s="52"/>
      <c r="DHH27" s="52"/>
      <c r="DHI27" s="52"/>
      <c r="DHJ27" s="52"/>
      <c r="DHK27" s="52"/>
      <c r="DHL27" s="52"/>
      <c r="DHM27" s="52"/>
      <c r="DHN27" s="52"/>
      <c r="DHO27" s="52"/>
      <c r="DHP27" s="52"/>
      <c r="DHQ27" s="52"/>
      <c r="DHR27" s="52"/>
      <c r="DHS27" s="52"/>
      <c r="DHT27" s="52"/>
      <c r="DHU27" s="52"/>
      <c r="DHV27" s="52"/>
      <c r="DHW27" s="52"/>
      <c r="DHX27" s="52"/>
      <c r="DHY27" s="52"/>
      <c r="DHZ27" s="52"/>
      <c r="DIA27" s="52"/>
      <c r="DIB27" s="52"/>
      <c r="DIC27" s="52"/>
      <c r="DID27" s="52"/>
      <c r="DIE27" s="52"/>
      <c r="DIF27" s="52"/>
      <c r="DIG27" s="52"/>
      <c r="DIH27" s="52"/>
      <c r="DII27" s="52"/>
      <c r="DIJ27" s="52"/>
      <c r="DIK27" s="52"/>
      <c r="DIL27" s="52"/>
      <c r="DIM27" s="52"/>
      <c r="DIN27" s="52"/>
      <c r="DIO27" s="52"/>
      <c r="DIP27" s="52"/>
      <c r="DIQ27" s="52"/>
      <c r="DIR27" s="52"/>
      <c r="DIS27" s="52"/>
      <c r="DIT27" s="52"/>
      <c r="DIU27" s="52"/>
      <c r="DIV27" s="52"/>
      <c r="DIW27" s="52"/>
      <c r="DIX27" s="52"/>
      <c r="DIY27" s="52"/>
      <c r="DIZ27" s="52"/>
      <c r="DJA27" s="52"/>
      <c r="DJB27" s="52"/>
      <c r="DJC27" s="52"/>
      <c r="DJD27" s="52"/>
      <c r="DJE27" s="52"/>
      <c r="DJF27" s="52"/>
      <c r="DJG27" s="52"/>
      <c r="DJH27" s="52"/>
      <c r="DJI27" s="52"/>
      <c r="DJJ27" s="52"/>
      <c r="DJK27" s="52"/>
      <c r="DJL27" s="52"/>
      <c r="DJM27" s="52"/>
      <c r="DJN27" s="52"/>
      <c r="DJO27" s="52"/>
      <c r="DJP27" s="52"/>
      <c r="DJQ27" s="52"/>
      <c r="DJR27" s="52"/>
      <c r="DJS27" s="52"/>
      <c r="DJT27" s="52"/>
      <c r="DJU27" s="52"/>
      <c r="DJV27" s="52"/>
      <c r="DJW27" s="52"/>
      <c r="DJX27" s="52"/>
      <c r="DJY27" s="52"/>
      <c r="DJZ27" s="52"/>
      <c r="DKA27" s="52"/>
      <c r="DKB27" s="52"/>
      <c r="DKC27" s="52"/>
      <c r="DKD27" s="52"/>
      <c r="DKE27" s="52"/>
      <c r="DKF27" s="52"/>
      <c r="DKG27" s="52"/>
      <c r="DKH27" s="52"/>
      <c r="DKI27" s="52"/>
      <c r="DKJ27" s="52"/>
      <c r="DKK27" s="52"/>
      <c r="DKL27" s="52"/>
      <c r="DKM27" s="52"/>
      <c r="DKN27" s="52"/>
      <c r="DKO27" s="52"/>
      <c r="DKP27" s="52"/>
      <c r="DKQ27" s="52"/>
      <c r="DKR27" s="52"/>
      <c r="DKS27" s="52"/>
      <c r="DKT27" s="52"/>
      <c r="DKU27" s="52"/>
      <c r="DKV27" s="52"/>
      <c r="DKW27" s="52"/>
      <c r="DKX27" s="52"/>
      <c r="DKY27" s="52"/>
      <c r="DKZ27" s="52"/>
      <c r="DLA27" s="52"/>
      <c r="DLB27" s="52"/>
      <c r="DLC27" s="52"/>
      <c r="DLD27" s="52"/>
      <c r="DLE27" s="52"/>
      <c r="DLF27" s="52"/>
      <c r="DLG27" s="52"/>
      <c r="DLH27" s="52"/>
      <c r="DLI27" s="52"/>
      <c r="DLJ27" s="52"/>
      <c r="DLK27" s="52"/>
      <c r="DLL27" s="52"/>
      <c r="DLM27" s="52"/>
      <c r="DLN27" s="52"/>
      <c r="DLO27" s="52"/>
      <c r="DLP27" s="52"/>
      <c r="DLQ27" s="52"/>
      <c r="DLR27" s="52"/>
      <c r="DLS27" s="52"/>
      <c r="DLT27" s="52"/>
      <c r="DLU27" s="52"/>
      <c r="DLV27" s="52"/>
      <c r="DLW27" s="52"/>
      <c r="DLX27" s="52"/>
      <c r="DLY27" s="52"/>
      <c r="DLZ27" s="52"/>
      <c r="DMA27" s="52"/>
      <c r="DMB27" s="52"/>
      <c r="DMC27" s="52"/>
      <c r="DMD27" s="52"/>
      <c r="DME27" s="52"/>
      <c r="DMF27" s="52"/>
      <c r="DMG27" s="52"/>
      <c r="DMH27" s="52"/>
      <c r="DMI27" s="52"/>
      <c r="DMJ27" s="52"/>
      <c r="DMK27" s="52"/>
      <c r="DML27" s="52"/>
      <c r="DMM27" s="52"/>
      <c r="DMN27" s="52"/>
      <c r="DMO27" s="52"/>
      <c r="DMP27" s="52"/>
      <c r="DMQ27" s="52"/>
      <c r="DMR27" s="52"/>
      <c r="DMS27" s="52"/>
      <c r="DMT27" s="52"/>
      <c r="DMU27" s="52"/>
      <c r="DMV27" s="52"/>
      <c r="DMW27" s="52"/>
      <c r="DMX27" s="52"/>
      <c r="DMY27" s="52"/>
      <c r="DMZ27" s="52"/>
      <c r="DNA27" s="52"/>
      <c r="DNB27" s="52"/>
      <c r="DNC27" s="52"/>
      <c r="DND27" s="52"/>
      <c r="DNE27" s="52"/>
      <c r="DNF27" s="52"/>
      <c r="DNG27" s="52"/>
      <c r="DNH27" s="52"/>
      <c r="DNI27" s="52"/>
      <c r="DNJ27" s="52"/>
      <c r="DNK27" s="52"/>
      <c r="DNL27" s="52"/>
      <c r="DNM27" s="52"/>
      <c r="DNN27" s="52"/>
      <c r="DNO27" s="52"/>
      <c r="DNP27" s="52"/>
      <c r="DNQ27" s="52"/>
      <c r="DNR27" s="52"/>
      <c r="DNS27" s="52"/>
      <c r="DNT27" s="52"/>
      <c r="DNU27" s="52"/>
      <c r="DNV27" s="52"/>
      <c r="DNW27" s="52"/>
      <c r="DNX27" s="52"/>
      <c r="DNY27" s="52"/>
      <c r="DNZ27" s="52"/>
      <c r="DOA27" s="52"/>
      <c r="DOB27" s="52"/>
      <c r="DOC27" s="52"/>
      <c r="DOD27" s="52"/>
      <c r="DOE27" s="52"/>
      <c r="DOF27" s="52"/>
      <c r="DOG27" s="52"/>
      <c r="DOH27" s="52"/>
      <c r="DOI27" s="52"/>
      <c r="DOJ27" s="52"/>
      <c r="DOK27" s="52"/>
      <c r="DOL27" s="52"/>
      <c r="DOM27" s="52"/>
      <c r="DON27" s="52"/>
      <c r="DOO27" s="52"/>
      <c r="DOP27" s="52"/>
      <c r="DOQ27" s="52"/>
      <c r="DOR27" s="52"/>
      <c r="DOS27" s="52"/>
      <c r="DOT27" s="52"/>
      <c r="DOU27" s="52"/>
      <c r="DOV27" s="52"/>
      <c r="DOW27" s="52"/>
      <c r="DOX27" s="52"/>
      <c r="DOY27" s="52"/>
      <c r="DOZ27" s="52"/>
      <c r="DPA27" s="52"/>
      <c r="DPB27" s="52"/>
      <c r="DPC27" s="52"/>
      <c r="DPD27" s="52"/>
      <c r="DPE27" s="52"/>
      <c r="DPF27" s="52"/>
      <c r="DPG27" s="52"/>
      <c r="DPH27" s="52"/>
      <c r="DPI27" s="52"/>
      <c r="DPJ27" s="52"/>
      <c r="DPK27" s="52"/>
      <c r="DPL27" s="52"/>
      <c r="DPM27" s="52"/>
      <c r="DPN27" s="52"/>
      <c r="DPO27" s="52"/>
      <c r="DPP27" s="52"/>
      <c r="DPQ27" s="52"/>
      <c r="DPR27" s="52"/>
      <c r="DPS27" s="52"/>
      <c r="DPT27" s="52"/>
      <c r="DPU27" s="52"/>
      <c r="DPV27" s="52"/>
      <c r="DPW27" s="52"/>
      <c r="DPX27" s="52"/>
      <c r="DPY27" s="52"/>
      <c r="DPZ27" s="52"/>
      <c r="DQA27" s="52"/>
      <c r="DQB27" s="52"/>
      <c r="DQC27" s="52"/>
      <c r="DQD27" s="52"/>
      <c r="DQE27" s="52"/>
      <c r="DQF27" s="52"/>
      <c r="DQG27" s="52"/>
      <c r="DQH27" s="52"/>
      <c r="DQI27" s="52"/>
      <c r="DQJ27" s="52"/>
      <c r="DQK27" s="52"/>
      <c r="DQL27" s="52"/>
      <c r="DQM27" s="52"/>
      <c r="DQN27" s="52"/>
      <c r="DQO27" s="52"/>
      <c r="DQP27" s="52"/>
      <c r="DQQ27" s="52"/>
      <c r="DQR27" s="52"/>
      <c r="DQS27" s="52"/>
      <c r="DQT27" s="52"/>
      <c r="DQU27" s="52"/>
      <c r="DQV27" s="52"/>
      <c r="DQW27" s="52"/>
      <c r="DQX27" s="52"/>
      <c r="DQY27" s="52"/>
      <c r="DQZ27" s="52"/>
      <c r="DRA27" s="52"/>
      <c r="DRB27" s="52"/>
      <c r="DRC27" s="52"/>
      <c r="DRD27" s="52"/>
      <c r="DRE27" s="52"/>
      <c r="DRF27" s="52"/>
      <c r="DRG27" s="52"/>
      <c r="DRH27" s="52"/>
      <c r="DRI27" s="52"/>
      <c r="DRJ27" s="52"/>
      <c r="DRK27" s="52"/>
      <c r="DRL27" s="52"/>
      <c r="DRM27" s="52"/>
      <c r="DRN27" s="52"/>
      <c r="DRO27" s="52"/>
      <c r="DRP27" s="52"/>
      <c r="DRQ27" s="52"/>
      <c r="DRR27" s="52"/>
      <c r="DRS27" s="52"/>
      <c r="DRT27" s="52"/>
      <c r="DRU27" s="52"/>
      <c r="DRV27" s="52"/>
      <c r="DRW27" s="52"/>
      <c r="DRX27" s="52"/>
      <c r="DRY27" s="52"/>
      <c r="DRZ27" s="52"/>
      <c r="DSA27" s="52"/>
      <c r="DSB27" s="52"/>
      <c r="DSC27" s="52"/>
      <c r="DSD27" s="52"/>
      <c r="DSE27" s="52"/>
      <c r="DSF27" s="52"/>
      <c r="DSG27" s="52"/>
      <c r="DSH27" s="52"/>
      <c r="DSI27" s="52"/>
      <c r="DSJ27" s="52"/>
      <c r="DSK27" s="52"/>
      <c r="DSL27" s="52"/>
      <c r="DSM27" s="52"/>
      <c r="DSN27" s="52"/>
      <c r="DSO27" s="52"/>
      <c r="DSP27" s="52"/>
      <c r="DSQ27" s="52"/>
      <c r="DSR27" s="52"/>
      <c r="DSS27" s="52"/>
      <c r="DST27" s="52"/>
      <c r="DSU27" s="52"/>
      <c r="DSV27" s="52"/>
      <c r="DSW27" s="52"/>
      <c r="DSX27" s="52"/>
      <c r="DSY27" s="52"/>
      <c r="DSZ27" s="52"/>
      <c r="DTA27" s="52"/>
      <c r="DTB27" s="52"/>
      <c r="DTC27" s="52"/>
      <c r="DTD27" s="52"/>
      <c r="DTE27" s="52"/>
      <c r="DTF27" s="52"/>
      <c r="DTG27" s="52"/>
      <c r="DTH27" s="52"/>
      <c r="DTI27" s="52"/>
      <c r="DTJ27" s="52"/>
      <c r="DTK27" s="52"/>
      <c r="DTL27" s="52"/>
      <c r="DTM27" s="52"/>
      <c r="DTN27" s="52"/>
      <c r="DTO27" s="52"/>
      <c r="DTP27" s="52"/>
      <c r="DTQ27" s="52"/>
      <c r="DTR27" s="52"/>
      <c r="DTS27" s="52"/>
      <c r="DTT27" s="52"/>
      <c r="DTU27" s="52"/>
      <c r="DTV27" s="52"/>
      <c r="DTW27" s="52"/>
      <c r="DTX27" s="52"/>
      <c r="DTY27" s="52"/>
      <c r="DTZ27" s="52"/>
      <c r="DUA27" s="52"/>
      <c r="DUB27" s="52"/>
      <c r="DUC27" s="52"/>
      <c r="DUD27" s="52"/>
      <c r="DUE27" s="52"/>
      <c r="DUF27" s="52"/>
      <c r="DUG27" s="52"/>
      <c r="DUH27" s="52"/>
      <c r="DUI27" s="52"/>
      <c r="DUJ27" s="52"/>
      <c r="DUK27" s="52"/>
      <c r="DUL27" s="52"/>
      <c r="DUM27" s="52"/>
      <c r="DUN27" s="52"/>
      <c r="DUO27" s="52"/>
      <c r="DUP27" s="52"/>
      <c r="DUQ27" s="52"/>
      <c r="DUR27" s="52"/>
      <c r="DUS27" s="52"/>
      <c r="DUT27" s="52"/>
      <c r="DUU27" s="52"/>
      <c r="DUV27" s="52"/>
      <c r="DUW27" s="52"/>
      <c r="DUX27" s="52"/>
      <c r="DUY27" s="52"/>
      <c r="DUZ27" s="52"/>
      <c r="DVA27" s="52"/>
      <c r="DVB27" s="52"/>
      <c r="DVC27" s="52"/>
      <c r="DVD27" s="52"/>
      <c r="DVE27" s="52"/>
      <c r="DVF27" s="52"/>
      <c r="DVG27" s="52"/>
      <c r="DVH27" s="52"/>
      <c r="DVI27" s="52"/>
      <c r="DVJ27" s="52"/>
      <c r="DVK27" s="52"/>
      <c r="DVL27" s="52"/>
      <c r="DVM27" s="52"/>
      <c r="DVN27" s="52"/>
      <c r="DVO27" s="52"/>
      <c r="DVP27" s="52"/>
      <c r="DVQ27" s="52"/>
      <c r="DVR27" s="52"/>
      <c r="DVS27" s="52"/>
      <c r="DVT27" s="52"/>
      <c r="DVU27" s="52"/>
      <c r="DVV27" s="52"/>
      <c r="DVW27" s="52"/>
      <c r="DVX27" s="52"/>
      <c r="DVY27" s="52"/>
      <c r="DVZ27" s="52"/>
      <c r="DWA27" s="52"/>
      <c r="DWB27" s="52"/>
      <c r="DWC27" s="52"/>
      <c r="DWD27" s="52"/>
      <c r="DWE27" s="52"/>
      <c r="DWF27" s="52"/>
      <c r="DWG27" s="52"/>
      <c r="DWH27" s="52"/>
      <c r="DWI27" s="52"/>
      <c r="DWJ27" s="52"/>
      <c r="DWK27" s="52"/>
      <c r="DWL27" s="52"/>
      <c r="DWM27" s="52"/>
      <c r="DWN27" s="52"/>
      <c r="DWO27" s="52"/>
      <c r="DWP27" s="52"/>
      <c r="DWQ27" s="52"/>
      <c r="DWR27" s="52"/>
      <c r="DWS27" s="52"/>
      <c r="DWT27" s="52"/>
      <c r="DWU27" s="52"/>
      <c r="DWV27" s="52"/>
      <c r="DWW27" s="52"/>
      <c r="DWX27" s="52"/>
      <c r="DWY27" s="52"/>
      <c r="DWZ27" s="52"/>
      <c r="DXA27" s="52"/>
      <c r="DXB27" s="52"/>
      <c r="DXC27" s="52"/>
      <c r="DXD27" s="52"/>
      <c r="DXE27" s="52"/>
      <c r="DXF27" s="52"/>
      <c r="DXG27" s="52"/>
      <c r="DXH27" s="52"/>
      <c r="DXI27" s="52"/>
      <c r="DXJ27" s="52"/>
      <c r="DXK27" s="52"/>
      <c r="DXL27" s="52"/>
      <c r="DXM27" s="52"/>
      <c r="DXN27" s="52"/>
      <c r="DXO27" s="52"/>
      <c r="DXP27" s="52"/>
      <c r="DXQ27" s="52"/>
      <c r="DXR27" s="52"/>
      <c r="DXS27" s="52"/>
      <c r="DXT27" s="52"/>
      <c r="DXU27" s="52"/>
      <c r="DXV27" s="52"/>
      <c r="DXW27" s="52"/>
      <c r="DXX27" s="52"/>
      <c r="DXY27" s="52"/>
      <c r="DXZ27" s="52"/>
      <c r="DYA27" s="52"/>
      <c r="DYB27" s="52"/>
      <c r="DYC27" s="52"/>
      <c r="DYD27" s="52"/>
      <c r="DYE27" s="52"/>
      <c r="DYF27" s="52"/>
      <c r="DYG27" s="52"/>
      <c r="DYH27" s="52"/>
      <c r="DYI27" s="52"/>
      <c r="DYJ27" s="52"/>
      <c r="DYK27" s="52"/>
      <c r="DYL27" s="52"/>
      <c r="DYM27" s="52"/>
      <c r="DYN27" s="52"/>
      <c r="DYO27" s="52"/>
      <c r="DYP27" s="52"/>
      <c r="DYQ27" s="52"/>
      <c r="DYR27" s="52"/>
      <c r="DYS27" s="52"/>
      <c r="DYT27" s="52"/>
      <c r="DYU27" s="52"/>
      <c r="DYV27" s="52"/>
      <c r="DYW27" s="52"/>
      <c r="DYX27" s="52"/>
      <c r="DYY27" s="52"/>
      <c r="DYZ27" s="52"/>
      <c r="DZA27" s="52"/>
      <c r="DZB27" s="52"/>
      <c r="DZC27" s="52"/>
      <c r="DZD27" s="52"/>
      <c r="DZE27" s="52"/>
      <c r="DZF27" s="52"/>
      <c r="DZG27" s="52"/>
      <c r="DZH27" s="52"/>
      <c r="DZI27" s="52"/>
      <c r="DZJ27" s="52"/>
      <c r="DZK27" s="52"/>
      <c r="DZL27" s="52"/>
      <c r="DZM27" s="52"/>
      <c r="DZN27" s="52"/>
      <c r="DZO27" s="52"/>
      <c r="DZP27" s="52"/>
      <c r="DZQ27" s="52"/>
      <c r="DZR27" s="52"/>
      <c r="DZS27" s="52"/>
      <c r="DZT27" s="52"/>
      <c r="DZU27" s="52"/>
      <c r="DZV27" s="52"/>
      <c r="DZW27" s="52"/>
      <c r="DZX27" s="52"/>
      <c r="DZY27" s="52"/>
      <c r="DZZ27" s="52"/>
      <c r="EAA27" s="52"/>
      <c r="EAB27" s="52"/>
      <c r="EAC27" s="52"/>
      <c r="EAD27" s="52"/>
      <c r="EAE27" s="52"/>
      <c r="EAF27" s="52"/>
      <c r="EAG27" s="52"/>
      <c r="EAH27" s="52"/>
      <c r="EAI27" s="52"/>
      <c r="EAJ27" s="52"/>
      <c r="EAK27" s="52"/>
      <c r="EAL27" s="52"/>
      <c r="EAM27" s="52"/>
      <c r="EAN27" s="52"/>
      <c r="EAO27" s="52"/>
      <c r="EAP27" s="52"/>
      <c r="EAQ27" s="52"/>
      <c r="EAR27" s="52"/>
      <c r="EAS27" s="52"/>
      <c r="EAT27" s="52"/>
      <c r="EAU27" s="52"/>
      <c r="EAV27" s="52"/>
      <c r="EAW27" s="52"/>
      <c r="EAX27" s="52"/>
      <c r="EAY27" s="52"/>
      <c r="EAZ27" s="52"/>
      <c r="EBA27" s="52"/>
      <c r="EBB27" s="52"/>
      <c r="EBC27" s="52"/>
      <c r="EBD27" s="52"/>
      <c r="EBE27" s="52"/>
      <c r="EBF27" s="52"/>
      <c r="EBG27" s="52"/>
      <c r="EBH27" s="52"/>
      <c r="EBI27" s="52"/>
      <c r="EBJ27" s="52"/>
      <c r="EBK27" s="52"/>
      <c r="EBL27" s="52"/>
      <c r="EBM27" s="52"/>
      <c r="EBN27" s="52"/>
      <c r="EBO27" s="52"/>
      <c r="EBP27" s="52"/>
      <c r="EBQ27" s="52"/>
      <c r="EBR27" s="52"/>
      <c r="EBS27" s="52"/>
      <c r="EBT27" s="52"/>
      <c r="EBU27" s="52"/>
      <c r="EBV27" s="52"/>
      <c r="EBW27" s="52"/>
      <c r="EBX27" s="52"/>
      <c r="EBY27" s="52"/>
      <c r="EBZ27" s="52"/>
      <c r="ECA27" s="52"/>
      <c r="ECB27" s="52"/>
      <c r="ECC27" s="52"/>
      <c r="ECD27" s="52"/>
      <c r="ECE27" s="52"/>
      <c r="ECF27" s="52"/>
      <c r="ECG27" s="52"/>
      <c r="ECH27" s="52"/>
      <c r="ECI27" s="52"/>
      <c r="ECJ27" s="52"/>
      <c r="ECK27" s="52"/>
      <c r="ECL27" s="52"/>
      <c r="ECM27" s="52"/>
      <c r="ECN27" s="52"/>
      <c r="ECO27" s="52"/>
      <c r="ECP27" s="52"/>
      <c r="ECQ27" s="52"/>
      <c r="ECR27" s="52"/>
      <c r="ECS27" s="52"/>
      <c r="ECT27" s="52"/>
      <c r="ECU27" s="52"/>
      <c r="ECV27" s="52"/>
      <c r="ECW27" s="52"/>
      <c r="ECX27" s="52"/>
      <c r="ECY27" s="52"/>
      <c r="ECZ27" s="52"/>
      <c r="EDA27" s="52"/>
      <c r="EDB27" s="52"/>
      <c r="EDC27" s="52"/>
      <c r="EDD27" s="52"/>
      <c r="EDE27" s="52"/>
      <c r="EDF27" s="52"/>
      <c r="EDG27" s="52"/>
      <c r="EDH27" s="52"/>
      <c r="EDI27" s="52"/>
      <c r="EDJ27" s="52"/>
      <c r="EDK27" s="52"/>
      <c r="EDL27" s="52"/>
      <c r="EDM27" s="52"/>
      <c r="EDN27" s="52"/>
      <c r="EDO27" s="52"/>
      <c r="EDP27" s="52"/>
      <c r="EDQ27" s="52"/>
      <c r="EDR27" s="52"/>
      <c r="EDS27" s="52"/>
      <c r="EDT27" s="52"/>
      <c r="EDU27" s="52"/>
      <c r="EDV27" s="52"/>
      <c r="EDW27" s="52"/>
      <c r="EDX27" s="52"/>
      <c r="EDY27" s="52"/>
      <c r="EDZ27" s="52"/>
      <c r="EEA27" s="52"/>
      <c r="EEB27" s="52"/>
      <c r="EEC27" s="52"/>
      <c r="EED27" s="52"/>
      <c r="EEE27" s="52"/>
      <c r="EEF27" s="52"/>
      <c r="EEG27" s="52"/>
      <c r="EEH27" s="52"/>
      <c r="EEI27" s="52"/>
      <c r="EEJ27" s="52"/>
      <c r="EEK27" s="52"/>
      <c r="EEL27" s="52"/>
      <c r="EEM27" s="52"/>
      <c r="EEN27" s="52"/>
      <c r="EEO27" s="52"/>
      <c r="EEP27" s="52"/>
      <c r="EEQ27" s="52"/>
      <c r="EER27" s="52"/>
      <c r="EES27" s="52"/>
      <c r="EET27" s="52"/>
      <c r="EEU27" s="52"/>
      <c r="EEV27" s="52"/>
      <c r="EEW27" s="52"/>
      <c r="EEX27" s="52"/>
      <c r="EEY27" s="52"/>
      <c r="EEZ27" s="52"/>
      <c r="EFA27" s="52"/>
      <c r="EFB27" s="52"/>
      <c r="EFC27" s="52"/>
      <c r="EFD27" s="52"/>
      <c r="EFE27" s="52"/>
      <c r="EFF27" s="52"/>
      <c r="EFG27" s="52"/>
      <c r="EFH27" s="52"/>
      <c r="EFI27" s="52"/>
      <c r="EFJ27" s="52"/>
      <c r="EFK27" s="52"/>
      <c r="EFL27" s="52"/>
      <c r="EFM27" s="52"/>
      <c r="EFN27" s="52"/>
      <c r="EFO27" s="52"/>
      <c r="EFP27" s="52"/>
      <c r="EFQ27" s="52"/>
      <c r="EFR27" s="52"/>
      <c r="EFS27" s="52"/>
      <c r="EFT27" s="52"/>
      <c r="EFU27" s="52"/>
      <c r="EFV27" s="52"/>
      <c r="EFW27" s="52"/>
      <c r="EFX27" s="52"/>
      <c r="EFY27" s="52"/>
      <c r="EFZ27" s="52"/>
      <c r="EGA27" s="52"/>
      <c r="EGB27" s="52"/>
      <c r="EGC27" s="52"/>
      <c r="EGD27" s="52"/>
      <c r="EGE27" s="52"/>
      <c r="EGF27" s="52"/>
      <c r="EGG27" s="52"/>
      <c r="EGH27" s="52"/>
      <c r="EGI27" s="52"/>
      <c r="EGJ27" s="52"/>
      <c r="EGK27" s="52"/>
      <c r="EGL27" s="52"/>
      <c r="EGM27" s="52"/>
      <c r="EGN27" s="52"/>
      <c r="EGO27" s="52"/>
      <c r="EGP27" s="52"/>
      <c r="EGQ27" s="52"/>
      <c r="EGR27" s="52"/>
      <c r="EGS27" s="52"/>
      <c r="EGT27" s="52"/>
      <c r="EGU27" s="52"/>
      <c r="EGV27" s="52"/>
      <c r="EGW27" s="52"/>
      <c r="EGX27" s="52"/>
      <c r="EGY27" s="52"/>
      <c r="EGZ27" s="52"/>
      <c r="EHA27" s="52"/>
      <c r="EHB27" s="52"/>
      <c r="EHC27" s="52"/>
      <c r="EHD27" s="52"/>
      <c r="EHE27" s="52"/>
      <c r="EHF27" s="52"/>
      <c r="EHG27" s="52"/>
      <c r="EHH27" s="52"/>
      <c r="EHI27" s="52"/>
      <c r="EHJ27" s="52"/>
      <c r="EHK27" s="52"/>
      <c r="EHL27" s="52"/>
      <c r="EHM27" s="52"/>
      <c r="EHN27" s="52"/>
      <c r="EHO27" s="52"/>
      <c r="EHP27" s="52"/>
      <c r="EHQ27" s="52"/>
      <c r="EHR27" s="52"/>
      <c r="EHS27" s="52"/>
      <c r="EHT27" s="52"/>
      <c r="EHU27" s="52"/>
      <c r="EHV27" s="52"/>
      <c r="EHW27" s="52"/>
      <c r="EHX27" s="52"/>
      <c r="EHY27" s="52"/>
      <c r="EHZ27" s="52"/>
      <c r="EIA27" s="52"/>
      <c r="EIB27" s="52"/>
      <c r="EIC27" s="52"/>
      <c r="EID27" s="52"/>
      <c r="EIE27" s="52"/>
      <c r="EIF27" s="52"/>
      <c r="EIG27" s="52"/>
      <c r="EIH27" s="52"/>
      <c r="EII27" s="52"/>
      <c r="EIJ27" s="52"/>
      <c r="EIK27" s="52"/>
      <c r="EIL27" s="52"/>
      <c r="EIM27" s="52"/>
      <c r="EIN27" s="52"/>
      <c r="EIO27" s="52"/>
      <c r="EIP27" s="52"/>
      <c r="EIQ27" s="52"/>
      <c r="EIR27" s="52"/>
      <c r="EIS27" s="52"/>
      <c r="EIT27" s="52"/>
      <c r="EIU27" s="52"/>
      <c r="EIV27" s="52"/>
      <c r="EIW27" s="52"/>
      <c r="EIX27" s="52"/>
      <c r="EIY27" s="52"/>
      <c r="EIZ27" s="52"/>
      <c r="EJA27" s="52"/>
      <c r="EJB27" s="52"/>
      <c r="EJC27" s="52"/>
      <c r="EJD27" s="52"/>
      <c r="EJE27" s="52"/>
      <c r="EJF27" s="52"/>
      <c r="EJG27" s="52"/>
      <c r="EJH27" s="52"/>
      <c r="EJI27" s="52"/>
      <c r="EJJ27" s="52"/>
      <c r="EJK27" s="52"/>
      <c r="EJL27" s="52"/>
      <c r="EJM27" s="52"/>
      <c r="EJN27" s="52"/>
      <c r="EJO27" s="52"/>
      <c r="EJP27" s="52"/>
      <c r="EJQ27" s="52"/>
      <c r="EJR27" s="52"/>
      <c r="EJS27" s="52"/>
      <c r="EJT27" s="52"/>
      <c r="EJU27" s="52"/>
      <c r="EJV27" s="52"/>
      <c r="EJW27" s="52"/>
      <c r="EJX27" s="52"/>
      <c r="EJY27" s="52"/>
      <c r="EJZ27" s="52"/>
      <c r="EKA27" s="52"/>
      <c r="EKB27" s="52"/>
      <c r="EKC27" s="52"/>
      <c r="EKD27" s="52"/>
      <c r="EKE27" s="52"/>
      <c r="EKF27" s="52"/>
      <c r="EKG27" s="52"/>
      <c r="EKH27" s="52"/>
      <c r="EKI27" s="52"/>
      <c r="EKJ27" s="52"/>
      <c r="EKK27" s="52"/>
      <c r="EKL27" s="52"/>
      <c r="EKM27" s="52"/>
      <c r="EKN27" s="52"/>
      <c r="EKO27" s="52"/>
      <c r="EKP27" s="52"/>
      <c r="EKQ27" s="52"/>
      <c r="EKR27" s="52"/>
      <c r="EKS27" s="52"/>
      <c r="EKT27" s="52"/>
      <c r="EKU27" s="52"/>
      <c r="EKV27" s="52"/>
      <c r="EKW27" s="52"/>
      <c r="EKX27" s="52"/>
      <c r="EKY27" s="52"/>
      <c r="EKZ27" s="52"/>
      <c r="ELA27" s="52"/>
      <c r="ELB27" s="52"/>
      <c r="ELC27" s="52"/>
      <c r="ELD27" s="52"/>
      <c r="ELE27" s="52"/>
      <c r="ELF27" s="52"/>
      <c r="ELG27" s="52"/>
      <c r="ELH27" s="52"/>
      <c r="ELI27" s="52"/>
      <c r="ELJ27" s="52"/>
      <c r="ELK27" s="52"/>
      <c r="ELL27" s="52"/>
      <c r="ELM27" s="52"/>
      <c r="ELN27" s="52"/>
      <c r="ELO27" s="52"/>
      <c r="ELP27" s="52"/>
      <c r="ELQ27" s="52"/>
      <c r="ELR27" s="52"/>
      <c r="ELS27" s="52"/>
      <c r="ELT27" s="52"/>
      <c r="ELU27" s="52"/>
      <c r="ELV27" s="52"/>
      <c r="ELW27" s="52"/>
      <c r="ELX27" s="52"/>
      <c r="ELY27" s="52"/>
      <c r="ELZ27" s="52"/>
      <c r="EMA27" s="52"/>
      <c r="EMB27" s="52"/>
      <c r="EMC27" s="52"/>
      <c r="EMD27" s="52"/>
      <c r="EME27" s="52"/>
      <c r="EMF27" s="52"/>
      <c r="EMG27" s="52"/>
      <c r="EMH27" s="52"/>
      <c r="EMI27" s="52"/>
      <c r="EMJ27" s="52"/>
      <c r="EMK27" s="52"/>
      <c r="EML27" s="52"/>
      <c r="EMM27" s="52"/>
      <c r="EMN27" s="52"/>
      <c r="EMO27" s="52"/>
      <c r="EMP27" s="52"/>
      <c r="EMQ27" s="52"/>
      <c r="EMR27" s="52"/>
      <c r="EMS27" s="52"/>
      <c r="EMT27" s="52"/>
      <c r="EMU27" s="52"/>
      <c r="EMV27" s="52"/>
      <c r="EMW27" s="52"/>
      <c r="EMX27" s="52"/>
      <c r="EMY27" s="52"/>
      <c r="EMZ27" s="52"/>
      <c r="ENA27" s="52"/>
      <c r="ENB27" s="52"/>
      <c r="ENC27" s="52"/>
      <c r="END27" s="52"/>
      <c r="ENE27" s="52"/>
      <c r="ENF27" s="52"/>
      <c r="ENG27" s="52"/>
      <c r="ENH27" s="52"/>
      <c r="ENI27" s="52"/>
      <c r="ENJ27" s="52"/>
      <c r="ENK27" s="52"/>
      <c r="ENL27" s="52"/>
      <c r="ENM27" s="52"/>
      <c r="ENN27" s="52"/>
      <c r="ENO27" s="52"/>
      <c r="ENP27" s="52"/>
      <c r="ENQ27" s="52"/>
      <c r="ENR27" s="52"/>
      <c r="ENS27" s="52"/>
      <c r="ENT27" s="52"/>
      <c r="ENU27" s="52"/>
      <c r="ENV27" s="52"/>
      <c r="ENW27" s="52"/>
      <c r="ENX27" s="52"/>
      <c r="ENY27" s="52"/>
      <c r="ENZ27" s="52"/>
      <c r="EOA27" s="52"/>
      <c r="EOB27" s="52"/>
      <c r="EOC27" s="52"/>
      <c r="EOD27" s="52"/>
      <c r="EOE27" s="52"/>
      <c r="EOF27" s="52"/>
      <c r="EOG27" s="52"/>
      <c r="EOH27" s="52"/>
      <c r="EOI27" s="52"/>
      <c r="EOJ27" s="52"/>
      <c r="EOK27" s="52"/>
      <c r="EOL27" s="52"/>
      <c r="EOM27" s="52"/>
      <c r="EON27" s="52"/>
      <c r="EOO27" s="52"/>
      <c r="EOP27" s="52"/>
      <c r="EOQ27" s="52"/>
      <c r="EOR27" s="52"/>
      <c r="EOS27" s="52"/>
      <c r="EOT27" s="52"/>
      <c r="EOU27" s="52"/>
      <c r="EOV27" s="52"/>
      <c r="EOW27" s="52"/>
      <c r="EOX27" s="52"/>
      <c r="EOY27" s="52"/>
      <c r="EOZ27" s="52"/>
      <c r="EPA27" s="52"/>
      <c r="EPB27" s="52"/>
      <c r="EPC27" s="52"/>
      <c r="EPD27" s="52"/>
      <c r="EPE27" s="52"/>
      <c r="EPF27" s="52"/>
      <c r="EPG27" s="52"/>
      <c r="EPH27" s="52"/>
      <c r="EPI27" s="52"/>
      <c r="EPJ27" s="52"/>
      <c r="EPK27" s="52"/>
      <c r="EPL27" s="52"/>
      <c r="EPM27" s="52"/>
      <c r="EPN27" s="52"/>
      <c r="EPO27" s="52"/>
      <c r="EPP27" s="52"/>
      <c r="EPQ27" s="52"/>
      <c r="EPR27" s="52"/>
      <c r="EPS27" s="52"/>
      <c r="EPT27" s="52"/>
      <c r="EPU27" s="52"/>
      <c r="EPV27" s="52"/>
      <c r="EPW27" s="52"/>
      <c r="EPX27" s="52"/>
      <c r="EPY27" s="52"/>
      <c r="EPZ27" s="52"/>
      <c r="EQA27" s="52"/>
      <c r="EQB27" s="52"/>
      <c r="EQC27" s="52"/>
      <c r="EQD27" s="52"/>
      <c r="EQE27" s="52"/>
      <c r="EQF27" s="52"/>
      <c r="EQG27" s="52"/>
      <c r="EQH27" s="52"/>
      <c r="EQI27" s="52"/>
      <c r="EQJ27" s="52"/>
      <c r="EQK27" s="52"/>
      <c r="EQL27" s="52"/>
      <c r="EQM27" s="52"/>
      <c r="EQN27" s="52"/>
      <c r="EQO27" s="52"/>
      <c r="EQP27" s="52"/>
      <c r="EQQ27" s="52"/>
      <c r="EQR27" s="52"/>
      <c r="EQS27" s="52"/>
      <c r="EQT27" s="52"/>
      <c r="EQU27" s="52"/>
      <c r="EQV27" s="52"/>
      <c r="EQW27" s="52"/>
      <c r="EQX27" s="52"/>
      <c r="EQY27" s="52"/>
      <c r="EQZ27" s="52"/>
      <c r="ERA27" s="52"/>
      <c r="ERB27" s="52"/>
      <c r="ERC27" s="52"/>
      <c r="ERD27" s="52"/>
      <c r="ERE27" s="52"/>
      <c r="ERF27" s="52"/>
      <c r="ERG27" s="52"/>
      <c r="ERH27" s="52"/>
      <c r="ERI27" s="52"/>
      <c r="ERJ27" s="52"/>
      <c r="ERK27" s="52"/>
      <c r="ERL27" s="52"/>
      <c r="ERM27" s="52"/>
      <c r="ERN27" s="52"/>
      <c r="ERO27" s="52"/>
      <c r="ERP27" s="52"/>
      <c r="ERQ27" s="52"/>
      <c r="ERR27" s="52"/>
      <c r="ERS27" s="52"/>
      <c r="ERT27" s="52"/>
      <c r="ERU27" s="52"/>
      <c r="ERV27" s="52"/>
      <c r="ERW27" s="52"/>
      <c r="ERX27" s="52"/>
      <c r="ERY27" s="52"/>
      <c r="ERZ27" s="52"/>
      <c r="ESA27" s="52"/>
      <c r="ESB27" s="52"/>
      <c r="ESC27" s="52"/>
      <c r="ESD27" s="52"/>
      <c r="ESE27" s="52"/>
      <c r="ESF27" s="52"/>
      <c r="ESG27" s="52"/>
      <c r="ESH27" s="52"/>
      <c r="ESI27" s="52"/>
      <c r="ESJ27" s="52"/>
      <c r="ESK27" s="52"/>
      <c r="ESL27" s="52"/>
      <c r="ESM27" s="52"/>
      <c r="ESN27" s="52"/>
      <c r="ESO27" s="52"/>
      <c r="ESP27" s="52"/>
      <c r="ESQ27" s="52"/>
      <c r="ESR27" s="52"/>
      <c r="ESS27" s="52"/>
      <c r="EST27" s="52"/>
      <c r="ESU27" s="52"/>
      <c r="ESV27" s="52"/>
      <c r="ESW27" s="52"/>
      <c r="ESX27" s="52"/>
      <c r="ESY27" s="52"/>
      <c r="ESZ27" s="52"/>
      <c r="ETA27" s="52"/>
      <c r="ETB27" s="52"/>
      <c r="ETC27" s="52"/>
      <c r="ETD27" s="52"/>
      <c r="ETE27" s="52"/>
      <c r="ETF27" s="52"/>
      <c r="ETG27" s="52"/>
      <c r="ETH27" s="52"/>
      <c r="ETI27" s="52"/>
      <c r="ETJ27" s="52"/>
      <c r="ETK27" s="52"/>
      <c r="ETL27" s="52"/>
      <c r="ETM27" s="52"/>
      <c r="ETN27" s="52"/>
      <c r="ETO27" s="52"/>
      <c r="ETP27" s="52"/>
      <c r="ETQ27" s="52"/>
      <c r="ETR27" s="52"/>
      <c r="ETS27" s="52"/>
      <c r="ETT27" s="52"/>
      <c r="ETU27" s="52"/>
      <c r="ETV27" s="52"/>
      <c r="ETW27" s="52"/>
      <c r="ETX27" s="52"/>
      <c r="ETY27" s="52"/>
      <c r="ETZ27" s="52"/>
      <c r="EUA27" s="52"/>
      <c r="EUB27" s="52"/>
      <c r="EUC27" s="52"/>
      <c r="EUD27" s="52"/>
      <c r="EUE27" s="52"/>
      <c r="EUF27" s="52"/>
      <c r="EUG27" s="52"/>
      <c r="EUH27" s="52"/>
      <c r="EUI27" s="52"/>
      <c r="EUJ27" s="52"/>
      <c r="EUK27" s="52"/>
      <c r="EUL27" s="52"/>
      <c r="EUM27" s="52"/>
      <c r="EUN27" s="52"/>
      <c r="EUO27" s="52"/>
      <c r="EUP27" s="52"/>
      <c r="EUQ27" s="52"/>
      <c r="EUR27" s="52"/>
      <c r="EUS27" s="52"/>
      <c r="EUT27" s="52"/>
      <c r="EUU27" s="52"/>
      <c r="EUV27" s="52"/>
      <c r="EUW27" s="52"/>
      <c r="EUX27" s="52"/>
      <c r="EUY27" s="52"/>
      <c r="EUZ27" s="52"/>
      <c r="EVA27" s="52"/>
      <c r="EVB27" s="52"/>
      <c r="EVC27" s="52"/>
      <c r="EVD27" s="52"/>
      <c r="EVE27" s="52"/>
      <c r="EVF27" s="52"/>
      <c r="EVG27" s="52"/>
      <c r="EVH27" s="52"/>
      <c r="EVI27" s="52"/>
      <c r="EVJ27" s="52"/>
      <c r="EVK27" s="52"/>
      <c r="EVL27" s="52"/>
      <c r="EVM27" s="52"/>
      <c r="EVN27" s="52"/>
      <c r="EVO27" s="52"/>
      <c r="EVP27" s="52"/>
      <c r="EVQ27" s="52"/>
      <c r="EVR27" s="52"/>
      <c r="EVS27" s="52"/>
      <c r="EVT27" s="52"/>
      <c r="EVU27" s="52"/>
      <c r="EVV27" s="52"/>
      <c r="EVW27" s="52"/>
      <c r="EVX27" s="52"/>
      <c r="EVY27" s="52"/>
      <c r="EVZ27" s="52"/>
      <c r="EWA27" s="52"/>
      <c r="EWB27" s="52"/>
      <c r="EWC27" s="52"/>
      <c r="EWD27" s="52"/>
      <c r="EWE27" s="52"/>
      <c r="EWF27" s="52"/>
      <c r="EWG27" s="52"/>
      <c r="EWH27" s="52"/>
      <c r="EWI27" s="52"/>
      <c r="EWJ27" s="52"/>
      <c r="EWK27" s="52"/>
      <c r="EWL27" s="52"/>
      <c r="EWM27" s="52"/>
      <c r="EWN27" s="52"/>
      <c r="EWO27" s="52"/>
      <c r="EWP27" s="52"/>
      <c r="EWQ27" s="52"/>
      <c r="EWR27" s="52"/>
      <c r="EWS27" s="52"/>
      <c r="EWT27" s="52"/>
      <c r="EWU27" s="52"/>
      <c r="EWV27" s="52"/>
      <c r="EWW27" s="52"/>
      <c r="EWX27" s="52"/>
      <c r="EWY27" s="52"/>
      <c r="EWZ27" s="52"/>
      <c r="EXA27" s="52"/>
      <c r="EXB27" s="52"/>
      <c r="EXC27" s="52"/>
      <c r="EXD27" s="52"/>
      <c r="EXE27" s="52"/>
      <c r="EXF27" s="52"/>
      <c r="EXG27" s="52"/>
      <c r="EXH27" s="52"/>
      <c r="EXI27" s="52"/>
      <c r="EXJ27" s="52"/>
      <c r="EXK27" s="52"/>
      <c r="EXL27" s="52"/>
      <c r="EXM27" s="52"/>
      <c r="EXN27" s="52"/>
      <c r="EXO27" s="52"/>
      <c r="EXP27" s="52"/>
      <c r="EXQ27" s="52"/>
      <c r="EXR27" s="52"/>
      <c r="EXS27" s="52"/>
      <c r="EXT27" s="52"/>
      <c r="EXU27" s="52"/>
      <c r="EXV27" s="52"/>
      <c r="EXW27" s="52"/>
      <c r="EXX27" s="52"/>
      <c r="EXY27" s="52"/>
      <c r="EXZ27" s="52"/>
      <c r="EYA27" s="52"/>
      <c r="EYB27" s="52"/>
      <c r="EYC27" s="52"/>
      <c r="EYD27" s="52"/>
      <c r="EYE27" s="52"/>
      <c r="EYF27" s="52"/>
      <c r="EYG27" s="52"/>
      <c r="EYH27" s="52"/>
      <c r="EYI27" s="52"/>
      <c r="EYJ27" s="52"/>
      <c r="EYK27" s="52"/>
      <c r="EYL27" s="52"/>
      <c r="EYM27" s="52"/>
      <c r="EYN27" s="52"/>
      <c r="EYO27" s="52"/>
      <c r="EYP27" s="52"/>
      <c r="EYQ27" s="52"/>
      <c r="EYR27" s="52"/>
      <c r="EYS27" s="52"/>
      <c r="EYT27" s="52"/>
      <c r="EYU27" s="52"/>
      <c r="EYV27" s="52"/>
      <c r="EYW27" s="52"/>
      <c r="EYX27" s="52"/>
      <c r="EYY27" s="52"/>
      <c r="EYZ27" s="52"/>
      <c r="EZA27" s="52"/>
      <c r="EZB27" s="52"/>
      <c r="EZC27" s="52"/>
      <c r="EZD27" s="52"/>
      <c r="EZE27" s="52"/>
      <c r="EZF27" s="52"/>
      <c r="EZG27" s="52"/>
      <c r="EZH27" s="52"/>
      <c r="EZI27" s="52"/>
      <c r="EZJ27" s="52"/>
      <c r="EZK27" s="52"/>
      <c r="EZL27" s="52"/>
      <c r="EZM27" s="52"/>
      <c r="EZN27" s="52"/>
      <c r="EZO27" s="52"/>
      <c r="EZP27" s="52"/>
      <c r="EZQ27" s="52"/>
      <c r="EZR27" s="52"/>
      <c r="EZS27" s="52"/>
      <c r="EZT27" s="52"/>
      <c r="EZU27" s="52"/>
      <c r="EZV27" s="52"/>
      <c r="EZW27" s="52"/>
      <c r="EZX27" s="52"/>
      <c r="EZY27" s="52"/>
      <c r="EZZ27" s="52"/>
      <c r="FAA27" s="52"/>
      <c r="FAB27" s="52"/>
      <c r="FAC27" s="52"/>
      <c r="FAD27" s="52"/>
      <c r="FAE27" s="52"/>
      <c r="FAF27" s="52"/>
      <c r="FAG27" s="52"/>
      <c r="FAH27" s="52"/>
      <c r="FAI27" s="52"/>
      <c r="FAJ27" s="52"/>
      <c r="FAK27" s="52"/>
      <c r="FAL27" s="52"/>
      <c r="FAM27" s="52"/>
      <c r="FAN27" s="52"/>
      <c r="FAO27" s="52"/>
      <c r="FAP27" s="52"/>
      <c r="FAQ27" s="52"/>
      <c r="FAR27" s="52"/>
      <c r="FAS27" s="52"/>
      <c r="FAT27" s="52"/>
      <c r="FAU27" s="52"/>
      <c r="FAV27" s="52"/>
      <c r="FAW27" s="52"/>
      <c r="FAX27" s="52"/>
      <c r="FAY27" s="52"/>
      <c r="FAZ27" s="52"/>
      <c r="FBA27" s="52"/>
      <c r="FBB27" s="52"/>
      <c r="FBC27" s="52"/>
      <c r="FBD27" s="52"/>
      <c r="FBE27" s="52"/>
      <c r="FBF27" s="52"/>
      <c r="FBG27" s="52"/>
      <c r="FBH27" s="52"/>
      <c r="FBI27" s="52"/>
      <c r="FBJ27" s="52"/>
      <c r="FBK27" s="52"/>
      <c r="FBL27" s="52"/>
      <c r="FBM27" s="52"/>
      <c r="FBN27" s="52"/>
      <c r="FBO27" s="52"/>
      <c r="FBP27" s="52"/>
      <c r="FBQ27" s="52"/>
      <c r="FBR27" s="52"/>
      <c r="FBS27" s="52"/>
      <c r="FBT27" s="52"/>
      <c r="FBU27" s="52"/>
      <c r="FBV27" s="52"/>
      <c r="FBW27" s="52"/>
      <c r="FBX27" s="52"/>
      <c r="FBY27" s="52"/>
      <c r="FBZ27" s="52"/>
      <c r="FCA27" s="52"/>
      <c r="FCB27" s="52"/>
      <c r="FCC27" s="52"/>
      <c r="FCD27" s="52"/>
      <c r="FCE27" s="52"/>
      <c r="FCF27" s="52"/>
      <c r="FCG27" s="52"/>
      <c r="FCH27" s="52"/>
      <c r="FCI27" s="52"/>
      <c r="FCJ27" s="52"/>
      <c r="FCK27" s="52"/>
      <c r="FCL27" s="52"/>
      <c r="FCM27" s="52"/>
      <c r="FCN27" s="52"/>
      <c r="FCO27" s="52"/>
      <c r="FCP27" s="52"/>
      <c r="FCQ27" s="52"/>
      <c r="FCR27" s="52"/>
      <c r="FCS27" s="52"/>
      <c r="FCT27" s="52"/>
      <c r="FCU27" s="52"/>
      <c r="FCV27" s="52"/>
      <c r="FCW27" s="52"/>
      <c r="FCX27" s="52"/>
      <c r="FCY27" s="52"/>
      <c r="FCZ27" s="52"/>
      <c r="FDA27" s="52"/>
      <c r="FDB27" s="52"/>
      <c r="FDC27" s="52"/>
      <c r="FDD27" s="52"/>
      <c r="FDE27" s="52"/>
      <c r="FDF27" s="52"/>
      <c r="FDG27" s="52"/>
      <c r="FDH27" s="52"/>
      <c r="FDI27" s="52"/>
      <c r="FDJ27" s="52"/>
      <c r="FDK27" s="52"/>
      <c r="FDL27" s="52"/>
      <c r="FDM27" s="52"/>
      <c r="FDN27" s="52"/>
      <c r="FDO27" s="52"/>
      <c r="FDP27" s="52"/>
      <c r="FDQ27" s="52"/>
      <c r="FDR27" s="52"/>
      <c r="FDS27" s="52"/>
      <c r="FDT27" s="52"/>
      <c r="FDU27" s="52"/>
      <c r="FDV27" s="52"/>
      <c r="FDW27" s="52"/>
      <c r="FDX27" s="52"/>
      <c r="FDY27" s="52"/>
      <c r="FDZ27" s="52"/>
      <c r="FEA27" s="52"/>
      <c r="FEB27" s="52"/>
      <c r="FEC27" s="52"/>
      <c r="FED27" s="52"/>
      <c r="FEE27" s="52"/>
      <c r="FEF27" s="52"/>
      <c r="FEG27" s="52"/>
      <c r="FEH27" s="52"/>
      <c r="FEI27" s="52"/>
      <c r="FEJ27" s="52"/>
      <c r="FEK27" s="52"/>
      <c r="FEL27" s="52"/>
      <c r="FEM27" s="52"/>
      <c r="FEN27" s="52"/>
      <c r="FEO27" s="52"/>
      <c r="FEP27" s="52"/>
      <c r="FEQ27" s="52"/>
      <c r="FER27" s="52"/>
      <c r="FES27" s="52"/>
      <c r="FET27" s="52"/>
      <c r="FEU27" s="52"/>
      <c r="FEV27" s="52"/>
      <c r="FEW27" s="52"/>
      <c r="FEX27" s="52"/>
      <c r="FEY27" s="52"/>
      <c r="FEZ27" s="52"/>
      <c r="FFA27" s="52"/>
      <c r="FFB27" s="52"/>
      <c r="FFC27" s="52"/>
      <c r="FFD27" s="52"/>
      <c r="FFE27" s="52"/>
      <c r="FFF27" s="52"/>
      <c r="FFG27" s="52"/>
      <c r="FFH27" s="52"/>
      <c r="FFI27" s="52"/>
      <c r="FFJ27" s="52"/>
      <c r="FFK27" s="52"/>
      <c r="FFL27" s="52"/>
      <c r="FFM27" s="52"/>
      <c r="FFN27" s="52"/>
      <c r="FFO27" s="52"/>
      <c r="FFP27" s="52"/>
      <c r="FFQ27" s="52"/>
      <c r="FFR27" s="52"/>
      <c r="FFS27" s="52"/>
      <c r="FFT27" s="52"/>
      <c r="FFU27" s="52"/>
      <c r="FFV27" s="52"/>
      <c r="FFW27" s="52"/>
      <c r="FFX27" s="52"/>
      <c r="FFY27" s="52"/>
      <c r="FFZ27" s="52"/>
      <c r="FGA27" s="52"/>
      <c r="FGB27" s="52"/>
      <c r="FGC27" s="52"/>
      <c r="FGD27" s="52"/>
      <c r="FGE27" s="52"/>
      <c r="FGF27" s="52"/>
      <c r="FGG27" s="52"/>
      <c r="FGH27" s="52"/>
      <c r="FGI27" s="52"/>
      <c r="FGJ27" s="52"/>
      <c r="FGK27" s="52"/>
      <c r="FGL27" s="52"/>
      <c r="FGM27" s="52"/>
      <c r="FGN27" s="52"/>
      <c r="FGO27" s="52"/>
      <c r="FGP27" s="52"/>
      <c r="FGQ27" s="52"/>
      <c r="FGR27" s="52"/>
      <c r="FGS27" s="52"/>
      <c r="FGT27" s="52"/>
      <c r="FGU27" s="52"/>
      <c r="FGV27" s="52"/>
      <c r="FGW27" s="52"/>
      <c r="FGX27" s="52"/>
      <c r="FGY27" s="52"/>
      <c r="FGZ27" s="52"/>
      <c r="FHA27" s="52"/>
      <c r="FHB27" s="52"/>
      <c r="FHC27" s="52"/>
      <c r="FHD27" s="52"/>
      <c r="FHE27" s="52"/>
      <c r="FHF27" s="52"/>
      <c r="FHG27" s="52"/>
      <c r="FHH27" s="52"/>
      <c r="FHI27" s="52"/>
      <c r="FHJ27" s="52"/>
      <c r="FHK27" s="52"/>
      <c r="FHL27" s="52"/>
      <c r="FHM27" s="52"/>
      <c r="FHN27" s="52"/>
      <c r="FHO27" s="52"/>
      <c r="FHP27" s="52"/>
      <c r="FHQ27" s="52"/>
      <c r="FHR27" s="52"/>
      <c r="FHS27" s="52"/>
      <c r="FHT27" s="52"/>
      <c r="FHU27" s="52"/>
      <c r="FHV27" s="52"/>
      <c r="FHW27" s="52"/>
      <c r="FHX27" s="52"/>
      <c r="FHY27" s="52"/>
      <c r="FHZ27" s="52"/>
      <c r="FIA27" s="52"/>
      <c r="FIB27" s="52"/>
      <c r="FIC27" s="52"/>
      <c r="FID27" s="52"/>
      <c r="FIE27" s="52"/>
      <c r="FIF27" s="52"/>
      <c r="FIG27" s="52"/>
      <c r="FIH27" s="52"/>
      <c r="FII27" s="52"/>
      <c r="FIJ27" s="52"/>
      <c r="FIK27" s="52"/>
      <c r="FIL27" s="52"/>
      <c r="FIM27" s="52"/>
      <c r="FIN27" s="52"/>
      <c r="FIO27" s="52"/>
      <c r="FIP27" s="52"/>
      <c r="FIQ27" s="52"/>
      <c r="FIR27" s="52"/>
      <c r="FIS27" s="52"/>
      <c r="FIT27" s="52"/>
      <c r="FIU27" s="52"/>
      <c r="FIV27" s="52"/>
      <c r="FIW27" s="52"/>
      <c r="FIX27" s="52"/>
      <c r="FIY27" s="52"/>
      <c r="FIZ27" s="52"/>
      <c r="FJA27" s="52"/>
      <c r="FJB27" s="52"/>
      <c r="FJC27" s="52"/>
      <c r="FJD27" s="52"/>
      <c r="FJE27" s="52"/>
      <c r="FJF27" s="52"/>
      <c r="FJG27" s="52"/>
      <c r="FJH27" s="52"/>
      <c r="FJI27" s="52"/>
      <c r="FJJ27" s="52"/>
      <c r="FJK27" s="52"/>
      <c r="FJL27" s="52"/>
      <c r="FJM27" s="52"/>
      <c r="FJN27" s="52"/>
      <c r="FJO27" s="52"/>
      <c r="FJP27" s="52"/>
      <c r="FJQ27" s="52"/>
      <c r="FJR27" s="52"/>
      <c r="FJS27" s="52"/>
      <c r="FJT27" s="52"/>
      <c r="FJU27" s="52"/>
      <c r="FJV27" s="52"/>
      <c r="FJW27" s="52"/>
      <c r="FJX27" s="52"/>
      <c r="FJY27" s="52"/>
      <c r="FJZ27" s="52"/>
      <c r="FKA27" s="52"/>
      <c r="FKB27" s="52"/>
      <c r="FKC27" s="52"/>
      <c r="FKD27" s="52"/>
      <c r="FKE27" s="52"/>
      <c r="FKF27" s="52"/>
      <c r="FKG27" s="52"/>
      <c r="FKH27" s="52"/>
      <c r="FKI27" s="52"/>
      <c r="FKJ27" s="52"/>
      <c r="FKK27" s="52"/>
      <c r="FKL27" s="52"/>
      <c r="FKM27" s="52"/>
      <c r="FKN27" s="52"/>
      <c r="FKO27" s="52"/>
      <c r="FKP27" s="52"/>
      <c r="FKQ27" s="52"/>
      <c r="FKR27" s="52"/>
      <c r="FKS27" s="52"/>
      <c r="FKT27" s="52"/>
      <c r="FKU27" s="52"/>
      <c r="FKV27" s="52"/>
      <c r="FKW27" s="52"/>
      <c r="FKX27" s="52"/>
      <c r="FKY27" s="52"/>
      <c r="FKZ27" s="52"/>
      <c r="FLA27" s="52"/>
      <c r="FLB27" s="52"/>
      <c r="FLC27" s="52"/>
      <c r="FLD27" s="52"/>
      <c r="FLE27" s="52"/>
      <c r="FLF27" s="52"/>
      <c r="FLG27" s="52"/>
      <c r="FLH27" s="52"/>
      <c r="FLI27" s="52"/>
      <c r="FLJ27" s="52"/>
      <c r="FLK27" s="52"/>
      <c r="FLL27" s="52"/>
      <c r="FLM27" s="52"/>
      <c r="FLN27" s="52"/>
      <c r="FLO27" s="52"/>
      <c r="FLP27" s="52"/>
      <c r="FLQ27" s="52"/>
      <c r="FLR27" s="52"/>
      <c r="FLS27" s="52"/>
      <c r="FLT27" s="52"/>
      <c r="FLU27" s="52"/>
      <c r="FLV27" s="52"/>
      <c r="FLW27" s="52"/>
      <c r="FLX27" s="52"/>
      <c r="FLY27" s="52"/>
      <c r="FLZ27" s="52"/>
      <c r="FMA27" s="52"/>
      <c r="FMB27" s="52"/>
      <c r="FMC27" s="52"/>
      <c r="FMD27" s="52"/>
      <c r="FME27" s="52"/>
      <c r="FMF27" s="52"/>
      <c r="FMG27" s="52"/>
      <c r="FMH27" s="52"/>
      <c r="FMI27" s="52"/>
      <c r="FMJ27" s="52"/>
      <c r="FMK27" s="52"/>
      <c r="FML27" s="52"/>
      <c r="FMM27" s="52"/>
      <c r="FMN27" s="52"/>
      <c r="FMO27" s="52"/>
      <c r="FMP27" s="52"/>
      <c r="FMQ27" s="52"/>
      <c r="FMR27" s="52"/>
      <c r="FMS27" s="52"/>
      <c r="FMT27" s="52"/>
      <c r="FMU27" s="52"/>
      <c r="FMV27" s="52"/>
      <c r="FMW27" s="52"/>
      <c r="FMX27" s="52"/>
      <c r="FMY27" s="52"/>
      <c r="FMZ27" s="52"/>
      <c r="FNA27" s="52"/>
      <c r="FNB27" s="52"/>
      <c r="FNC27" s="52"/>
      <c r="FND27" s="52"/>
      <c r="FNE27" s="52"/>
      <c r="FNF27" s="52"/>
      <c r="FNG27" s="52"/>
      <c r="FNH27" s="52"/>
      <c r="FNI27" s="52"/>
      <c r="FNJ27" s="52"/>
      <c r="FNK27" s="52"/>
      <c r="FNL27" s="52"/>
      <c r="FNM27" s="52"/>
      <c r="FNN27" s="52"/>
      <c r="FNO27" s="52"/>
      <c r="FNP27" s="52"/>
      <c r="FNQ27" s="52"/>
      <c r="FNR27" s="52"/>
      <c r="FNS27" s="52"/>
      <c r="FNT27" s="52"/>
      <c r="FNU27" s="52"/>
      <c r="FNV27" s="52"/>
      <c r="FNW27" s="52"/>
      <c r="FNX27" s="52"/>
      <c r="FNY27" s="52"/>
      <c r="FNZ27" s="52"/>
      <c r="FOA27" s="52"/>
      <c r="FOB27" s="52"/>
      <c r="FOC27" s="52"/>
      <c r="FOD27" s="52"/>
      <c r="FOE27" s="52"/>
      <c r="FOF27" s="52"/>
      <c r="FOG27" s="52"/>
      <c r="FOH27" s="52"/>
      <c r="FOI27" s="52"/>
      <c r="FOJ27" s="52"/>
      <c r="FOK27" s="52"/>
      <c r="FOL27" s="52"/>
      <c r="FOM27" s="52"/>
      <c r="FON27" s="52"/>
      <c r="FOO27" s="52"/>
      <c r="FOP27" s="52"/>
      <c r="FOQ27" s="52"/>
      <c r="FOR27" s="52"/>
      <c r="FOS27" s="52"/>
      <c r="FOT27" s="52"/>
      <c r="FOU27" s="52"/>
      <c r="FOV27" s="52"/>
      <c r="FOW27" s="52"/>
      <c r="FOX27" s="52"/>
      <c r="FOY27" s="52"/>
      <c r="FOZ27" s="52"/>
      <c r="FPA27" s="52"/>
      <c r="FPB27" s="52"/>
      <c r="FPC27" s="52"/>
      <c r="FPD27" s="52"/>
      <c r="FPE27" s="52"/>
      <c r="FPF27" s="52"/>
      <c r="FPG27" s="52"/>
      <c r="FPH27" s="52"/>
      <c r="FPI27" s="52"/>
      <c r="FPJ27" s="52"/>
      <c r="FPK27" s="52"/>
      <c r="FPL27" s="52"/>
      <c r="FPM27" s="52"/>
      <c r="FPN27" s="52"/>
      <c r="FPO27" s="52"/>
      <c r="FPP27" s="52"/>
      <c r="FPQ27" s="52"/>
      <c r="FPR27" s="52"/>
      <c r="FPS27" s="52"/>
      <c r="FPT27" s="52"/>
      <c r="FPU27" s="52"/>
      <c r="FPV27" s="52"/>
      <c r="FPW27" s="52"/>
      <c r="FPX27" s="52"/>
      <c r="FPY27" s="52"/>
      <c r="FPZ27" s="52"/>
      <c r="FQA27" s="52"/>
      <c r="FQB27" s="52"/>
      <c r="FQC27" s="52"/>
      <c r="FQD27" s="52"/>
      <c r="FQE27" s="52"/>
      <c r="FQF27" s="52"/>
      <c r="FQG27" s="52"/>
      <c r="FQH27" s="52"/>
      <c r="FQI27" s="52"/>
      <c r="FQJ27" s="52"/>
      <c r="FQK27" s="52"/>
      <c r="FQL27" s="52"/>
      <c r="FQM27" s="52"/>
      <c r="FQN27" s="52"/>
      <c r="FQO27" s="52"/>
      <c r="FQP27" s="52"/>
      <c r="FQQ27" s="52"/>
      <c r="FQR27" s="52"/>
      <c r="FQS27" s="52"/>
      <c r="FQT27" s="52"/>
      <c r="FQU27" s="52"/>
      <c r="FQV27" s="52"/>
      <c r="FQW27" s="52"/>
      <c r="FQX27" s="52"/>
      <c r="FQY27" s="52"/>
      <c r="FQZ27" s="52"/>
      <c r="FRA27" s="52"/>
      <c r="FRB27" s="52"/>
      <c r="FRC27" s="52"/>
      <c r="FRD27" s="52"/>
      <c r="FRE27" s="52"/>
      <c r="FRF27" s="52"/>
      <c r="FRG27" s="52"/>
      <c r="FRH27" s="52"/>
      <c r="FRI27" s="52"/>
      <c r="FRJ27" s="52"/>
      <c r="FRK27" s="52"/>
      <c r="FRL27" s="52"/>
      <c r="FRM27" s="52"/>
      <c r="FRN27" s="52"/>
      <c r="FRO27" s="52"/>
      <c r="FRP27" s="52"/>
      <c r="FRQ27" s="52"/>
      <c r="FRR27" s="52"/>
      <c r="FRS27" s="52"/>
      <c r="FRT27" s="52"/>
      <c r="FRU27" s="52"/>
      <c r="FRV27" s="52"/>
      <c r="FRW27" s="52"/>
      <c r="FRX27" s="52"/>
      <c r="FRY27" s="52"/>
      <c r="FRZ27" s="52"/>
      <c r="FSA27" s="52"/>
      <c r="FSB27" s="52"/>
      <c r="FSC27" s="52"/>
      <c r="FSD27" s="52"/>
      <c r="FSE27" s="52"/>
      <c r="FSF27" s="52"/>
      <c r="FSG27" s="52"/>
      <c r="FSH27" s="52"/>
      <c r="FSI27" s="52"/>
      <c r="FSJ27" s="52"/>
      <c r="FSK27" s="52"/>
      <c r="FSL27" s="52"/>
      <c r="FSM27" s="52"/>
      <c r="FSN27" s="52"/>
      <c r="FSO27" s="52"/>
      <c r="FSP27" s="52"/>
      <c r="FSQ27" s="52"/>
      <c r="FSR27" s="52"/>
      <c r="FSS27" s="52"/>
      <c r="FST27" s="52"/>
      <c r="FSU27" s="52"/>
      <c r="FSV27" s="52"/>
      <c r="FSW27" s="52"/>
      <c r="FSX27" s="52"/>
      <c r="FSY27" s="52"/>
      <c r="FSZ27" s="52"/>
      <c r="FTA27" s="52"/>
      <c r="FTB27" s="52"/>
      <c r="FTC27" s="52"/>
      <c r="FTD27" s="52"/>
      <c r="FTE27" s="52"/>
      <c r="FTF27" s="52"/>
      <c r="FTG27" s="52"/>
      <c r="FTH27" s="52"/>
      <c r="FTI27" s="52"/>
      <c r="FTJ27" s="52"/>
      <c r="FTK27" s="52"/>
      <c r="FTL27" s="52"/>
      <c r="FTM27" s="52"/>
      <c r="FTN27" s="52"/>
      <c r="FTO27" s="52"/>
      <c r="FTP27" s="52"/>
      <c r="FTQ27" s="52"/>
      <c r="FTR27" s="52"/>
      <c r="FTS27" s="52"/>
      <c r="FTT27" s="52"/>
      <c r="FTU27" s="52"/>
      <c r="FTV27" s="52"/>
      <c r="FTW27" s="52"/>
      <c r="FTX27" s="52"/>
      <c r="FTY27" s="52"/>
      <c r="FTZ27" s="52"/>
      <c r="FUA27" s="52"/>
      <c r="FUB27" s="52"/>
      <c r="FUC27" s="52"/>
      <c r="FUD27" s="52"/>
      <c r="FUE27" s="52"/>
      <c r="FUF27" s="52"/>
      <c r="FUG27" s="52"/>
      <c r="FUH27" s="52"/>
      <c r="FUI27" s="52"/>
      <c r="FUJ27" s="52"/>
      <c r="FUK27" s="52"/>
      <c r="FUL27" s="52"/>
      <c r="FUM27" s="52"/>
      <c r="FUN27" s="52"/>
      <c r="FUO27" s="52"/>
      <c r="FUP27" s="52"/>
      <c r="FUQ27" s="52"/>
      <c r="FUR27" s="52"/>
      <c r="FUS27" s="52"/>
      <c r="FUT27" s="52"/>
      <c r="FUU27" s="52"/>
      <c r="FUV27" s="52"/>
      <c r="FUW27" s="52"/>
      <c r="FUX27" s="52"/>
      <c r="FUY27" s="52"/>
      <c r="FUZ27" s="52"/>
      <c r="FVA27" s="52"/>
      <c r="FVB27" s="52"/>
      <c r="FVC27" s="52"/>
      <c r="FVD27" s="52"/>
      <c r="FVE27" s="52"/>
      <c r="FVF27" s="52"/>
      <c r="FVG27" s="52"/>
      <c r="FVH27" s="52"/>
      <c r="FVI27" s="52"/>
      <c r="FVJ27" s="52"/>
      <c r="FVK27" s="52"/>
      <c r="FVL27" s="52"/>
      <c r="FVM27" s="52"/>
      <c r="FVN27" s="52"/>
      <c r="FVO27" s="52"/>
      <c r="FVP27" s="52"/>
      <c r="FVQ27" s="52"/>
      <c r="FVR27" s="52"/>
      <c r="FVS27" s="52"/>
      <c r="FVT27" s="52"/>
      <c r="FVU27" s="52"/>
      <c r="FVV27" s="52"/>
      <c r="FVW27" s="52"/>
      <c r="FVX27" s="52"/>
      <c r="FVY27" s="52"/>
      <c r="FVZ27" s="52"/>
      <c r="FWA27" s="52"/>
      <c r="FWB27" s="52"/>
      <c r="FWC27" s="52"/>
      <c r="FWD27" s="52"/>
      <c r="FWE27" s="52"/>
      <c r="FWF27" s="52"/>
      <c r="FWG27" s="52"/>
      <c r="FWH27" s="52"/>
      <c r="FWI27" s="52"/>
      <c r="FWJ27" s="52"/>
      <c r="FWK27" s="52"/>
      <c r="FWL27" s="52"/>
      <c r="FWM27" s="52"/>
      <c r="FWN27" s="52"/>
      <c r="FWO27" s="52"/>
      <c r="FWP27" s="52"/>
      <c r="FWQ27" s="52"/>
      <c r="FWR27" s="52"/>
      <c r="FWS27" s="52"/>
      <c r="FWT27" s="52"/>
      <c r="FWU27" s="52"/>
      <c r="FWV27" s="52"/>
      <c r="FWW27" s="52"/>
      <c r="FWX27" s="52"/>
      <c r="FWY27" s="52"/>
      <c r="FWZ27" s="52"/>
      <c r="FXA27" s="52"/>
      <c r="FXB27" s="52"/>
      <c r="FXC27" s="52"/>
      <c r="FXD27" s="52"/>
      <c r="FXE27" s="52"/>
      <c r="FXF27" s="52"/>
      <c r="FXG27" s="52"/>
      <c r="FXH27" s="52"/>
      <c r="FXI27" s="52"/>
      <c r="FXJ27" s="52"/>
      <c r="FXK27" s="52"/>
      <c r="FXL27" s="52"/>
      <c r="FXM27" s="52"/>
      <c r="FXN27" s="52"/>
      <c r="FXO27" s="52"/>
      <c r="FXP27" s="52"/>
      <c r="FXQ27" s="52"/>
      <c r="FXR27" s="52"/>
      <c r="FXS27" s="52"/>
      <c r="FXT27" s="52"/>
      <c r="FXU27" s="52"/>
      <c r="FXV27" s="52"/>
      <c r="FXW27" s="52"/>
      <c r="FXX27" s="52"/>
      <c r="FXY27" s="52"/>
      <c r="FXZ27" s="52"/>
      <c r="FYA27" s="52"/>
      <c r="FYB27" s="52"/>
      <c r="FYC27" s="52"/>
      <c r="FYD27" s="52"/>
      <c r="FYE27" s="52"/>
      <c r="FYF27" s="52"/>
      <c r="FYG27" s="52"/>
      <c r="FYH27" s="52"/>
      <c r="FYI27" s="52"/>
      <c r="FYJ27" s="52"/>
      <c r="FYK27" s="52"/>
      <c r="FYL27" s="52"/>
      <c r="FYM27" s="52"/>
      <c r="FYN27" s="52"/>
      <c r="FYO27" s="52"/>
      <c r="FYP27" s="52"/>
      <c r="FYQ27" s="52"/>
      <c r="FYR27" s="52"/>
      <c r="FYS27" s="52"/>
      <c r="FYT27" s="52"/>
      <c r="FYU27" s="52"/>
      <c r="FYV27" s="52"/>
      <c r="FYW27" s="52"/>
      <c r="FYX27" s="52"/>
      <c r="FYY27" s="52"/>
      <c r="FYZ27" s="52"/>
      <c r="FZA27" s="52"/>
      <c r="FZB27" s="52"/>
      <c r="FZC27" s="52"/>
      <c r="FZD27" s="52"/>
      <c r="FZE27" s="52"/>
      <c r="FZF27" s="52"/>
      <c r="FZG27" s="52"/>
      <c r="FZH27" s="52"/>
      <c r="FZI27" s="52"/>
      <c r="FZJ27" s="52"/>
      <c r="FZK27" s="52"/>
      <c r="FZL27" s="52"/>
      <c r="FZM27" s="52"/>
      <c r="FZN27" s="52"/>
      <c r="FZO27" s="52"/>
      <c r="FZP27" s="52"/>
      <c r="FZQ27" s="52"/>
      <c r="FZR27" s="52"/>
      <c r="FZS27" s="52"/>
      <c r="FZT27" s="52"/>
      <c r="FZU27" s="52"/>
      <c r="FZV27" s="52"/>
      <c r="FZW27" s="52"/>
      <c r="FZX27" s="52"/>
      <c r="FZY27" s="52"/>
      <c r="FZZ27" s="52"/>
      <c r="GAA27" s="52"/>
      <c r="GAB27" s="52"/>
      <c r="GAC27" s="52"/>
      <c r="GAD27" s="52"/>
      <c r="GAE27" s="52"/>
      <c r="GAF27" s="52"/>
      <c r="GAG27" s="52"/>
      <c r="GAH27" s="52"/>
      <c r="GAI27" s="52"/>
      <c r="GAJ27" s="52"/>
      <c r="GAK27" s="52"/>
      <c r="GAL27" s="52"/>
      <c r="GAM27" s="52"/>
      <c r="GAN27" s="52"/>
      <c r="GAO27" s="52"/>
      <c r="GAP27" s="52"/>
      <c r="GAQ27" s="52"/>
      <c r="GAR27" s="52"/>
      <c r="GAS27" s="52"/>
      <c r="GAT27" s="52"/>
      <c r="GAU27" s="52"/>
      <c r="GAV27" s="52"/>
      <c r="GAW27" s="52"/>
      <c r="GAX27" s="52"/>
      <c r="GAY27" s="52"/>
      <c r="GAZ27" s="52"/>
      <c r="GBA27" s="52"/>
      <c r="GBB27" s="52"/>
      <c r="GBC27" s="52"/>
      <c r="GBD27" s="52"/>
      <c r="GBE27" s="52"/>
      <c r="GBF27" s="52"/>
      <c r="GBG27" s="52"/>
      <c r="GBH27" s="52"/>
      <c r="GBI27" s="52"/>
      <c r="GBJ27" s="52"/>
      <c r="GBK27" s="52"/>
      <c r="GBL27" s="52"/>
      <c r="GBM27" s="52"/>
      <c r="GBN27" s="52"/>
      <c r="GBO27" s="52"/>
      <c r="GBP27" s="52"/>
      <c r="GBQ27" s="52"/>
      <c r="GBR27" s="52"/>
      <c r="GBS27" s="52"/>
      <c r="GBT27" s="52"/>
      <c r="GBU27" s="52"/>
      <c r="GBV27" s="52"/>
      <c r="GBW27" s="52"/>
      <c r="GBX27" s="52"/>
      <c r="GBY27" s="52"/>
      <c r="GBZ27" s="52"/>
      <c r="GCA27" s="52"/>
      <c r="GCB27" s="52"/>
      <c r="GCC27" s="52"/>
      <c r="GCD27" s="52"/>
      <c r="GCE27" s="52"/>
      <c r="GCF27" s="52"/>
      <c r="GCG27" s="52"/>
      <c r="GCH27" s="52"/>
      <c r="GCI27" s="52"/>
      <c r="GCJ27" s="52"/>
      <c r="GCK27" s="52"/>
      <c r="GCL27" s="52"/>
      <c r="GCM27" s="52"/>
      <c r="GCN27" s="52"/>
      <c r="GCO27" s="52"/>
      <c r="GCP27" s="52"/>
      <c r="GCQ27" s="52"/>
      <c r="GCR27" s="52"/>
      <c r="GCS27" s="52"/>
      <c r="GCT27" s="52"/>
      <c r="GCU27" s="52"/>
      <c r="GCV27" s="52"/>
      <c r="GCW27" s="52"/>
      <c r="GCX27" s="52"/>
      <c r="GCY27" s="52"/>
      <c r="GCZ27" s="52"/>
      <c r="GDA27" s="52"/>
      <c r="GDB27" s="52"/>
      <c r="GDC27" s="52"/>
      <c r="GDD27" s="52"/>
      <c r="GDE27" s="52"/>
      <c r="GDF27" s="52"/>
      <c r="GDG27" s="52"/>
      <c r="GDH27" s="52"/>
      <c r="GDI27" s="52"/>
      <c r="GDJ27" s="52"/>
      <c r="GDK27" s="52"/>
      <c r="GDL27" s="52"/>
      <c r="GDM27" s="52"/>
      <c r="GDN27" s="52"/>
      <c r="GDO27" s="52"/>
      <c r="GDP27" s="52"/>
      <c r="GDQ27" s="52"/>
      <c r="GDR27" s="52"/>
      <c r="GDS27" s="52"/>
      <c r="GDT27" s="52"/>
      <c r="GDU27" s="52"/>
      <c r="GDV27" s="52"/>
      <c r="GDW27" s="52"/>
      <c r="GDX27" s="52"/>
      <c r="GDY27" s="52"/>
      <c r="GDZ27" s="52"/>
      <c r="GEA27" s="52"/>
      <c r="GEB27" s="52"/>
      <c r="GEC27" s="52"/>
      <c r="GED27" s="52"/>
      <c r="GEE27" s="52"/>
      <c r="GEF27" s="52"/>
      <c r="GEG27" s="52"/>
      <c r="GEH27" s="52"/>
      <c r="GEI27" s="52"/>
      <c r="GEJ27" s="52"/>
      <c r="GEK27" s="52"/>
      <c r="GEL27" s="52"/>
      <c r="GEM27" s="52"/>
      <c r="GEN27" s="52"/>
      <c r="GEO27" s="52"/>
      <c r="GEP27" s="52"/>
      <c r="GEQ27" s="52"/>
      <c r="GER27" s="52"/>
      <c r="GES27" s="52"/>
      <c r="GET27" s="52"/>
      <c r="GEU27" s="52"/>
      <c r="GEV27" s="52"/>
      <c r="GEW27" s="52"/>
      <c r="GEX27" s="52"/>
      <c r="GEY27" s="52"/>
      <c r="GEZ27" s="52"/>
      <c r="GFA27" s="52"/>
      <c r="GFB27" s="52"/>
      <c r="GFC27" s="52"/>
      <c r="GFD27" s="52"/>
      <c r="GFE27" s="52"/>
      <c r="GFF27" s="52"/>
      <c r="GFG27" s="52"/>
      <c r="GFH27" s="52"/>
      <c r="GFI27" s="52"/>
      <c r="GFJ27" s="52"/>
      <c r="GFK27" s="52"/>
      <c r="GFL27" s="52"/>
      <c r="GFM27" s="52"/>
      <c r="GFN27" s="52"/>
      <c r="GFO27" s="52"/>
      <c r="GFP27" s="52"/>
      <c r="GFQ27" s="52"/>
      <c r="GFR27" s="52"/>
      <c r="GFS27" s="52"/>
      <c r="GFT27" s="52"/>
      <c r="GFU27" s="52"/>
      <c r="GFV27" s="52"/>
      <c r="GFW27" s="52"/>
      <c r="GFX27" s="52"/>
      <c r="GFY27" s="52"/>
      <c r="GFZ27" s="52"/>
      <c r="GGA27" s="52"/>
      <c r="GGB27" s="52"/>
      <c r="GGC27" s="52"/>
      <c r="GGD27" s="52"/>
      <c r="GGE27" s="52"/>
      <c r="GGF27" s="52"/>
      <c r="GGG27" s="52"/>
      <c r="GGH27" s="52"/>
      <c r="GGI27" s="52"/>
      <c r="GGJ27" s="52"/>
      <c r="GGK27" s="52"/>
      <c r="GGL27" s="52"/>
      <c r="GGM27" s="52"/>
      <c r="GGN27" s="52"/>
      <c r="GGO27" s="52"/>
      <c r="GGP27" s="52"/>
      <c r="GGQ27" s="52"/>
      <c r="GGR27" s="52"/>
      <c r="GGS27" s="52"/>
      <c r="GGT27" s="52"/>
      <c r="GGU27" s="52"/>
      <c r="GGV27" s="52"/>
      <c r="GGW27" s="52"/>
      <c r="GGX27" s="52"/>
      <c r="GGY27" s="52"/>
      <c r="GGZ27" s="52"/>
      <c r="GHA27" s="52"/>
      <c r="GHB27" s="52"/>
      <c r="GHC27" s="52"/>
      <c r="GHD27" s="52"/>
      <c r="GHE27" s="52"/>
      <c r="GHF27" s="52"/>
      <c r="GHG27" s="52"/>
      <c r="GHH27" s="52"/>
      <c r="GHI27" s="52"/>
      <c r="GHJ27" s="52"/>
      <c r="GHK27" s="52"/>
      <c r="GHL27" s="52"/>
      <c r="GHM27" s="52"/>
      <c r="GHN27" s="52"/>
      <c r="GHO27" s="52"/>
      <c r="GHP27" s="52"/>
      <c r="GHQ27" s="52"/>
      <c r="GHR27" s="52"/>
      <c r="GHS27" s="52"/>
      <c r="GHT27" s="52"/>
      <c r="GHU27" s="52"/>
      <c r="GHV27" s="52"/>
      <c r="GHW27" s="52"/>
      <c r="GHX27" s="52"/>
      <c r="GHY27" s="52"/>
      <c r="GHZ27" s="52"/>
      <c r="GIA27" s="52"/>
      <c r="GIB27" s="52"/>
      <c r="GIC27" s="52"/>
      <c r="GID27" s="52"/>
      <c r="GIE27" s="52"/>
      <c r="GIF27" s="52"/>
      <c r="GIG27" s="52"/>
      <c r="GIH27" s="52"/>
      <c r="GII27" s="52"/>
      <c r="GIJ27" s="52"/>
      <c r="GIK27" s="52"/>
      <c r="GIL27" s="52"/>
      <c r="GIM27" s="52"/>
      <c r="GIN27" s="52"/>
      <c r="GIO27" s="52"/>
      <c r="GIP27" s="52"/>
      <c r="GIQ27" s="52"/>
      <c r="GIR27" s="52"/>
      <c r="GIS27" s="52"/>
      <c r="GIT27" s="52"/>
      <c r="GIU27" s="52"/>
      <c r="GIV27" s="52"/>
      <c r="GIW27" s="52"/>
      <c r="GIX27" s="52"/>
      <c r="GIY27" s="52"/>
      <c r="GIZ27" s="52"/>
      <c r="GJA27" s="52"/>
      <c r="GJB27" s="52"/>
      <c r="GJC27" s="52"/>
      <c r="GJD27" s="52"/>
      <c r="GJE27" s="52"/>
      <c r="GJF27" s="52"/>
      <c r="GJG27" s="52"/>
      <c r="GJH27" s="52"/>
      <c r="GJI27" s="52"/>
      <c r="GJJ27" s="52"/>
      <c r="GJK27" s="52"/>
      <c r="GJL27" s="52"/>
      <c r="GJM27" s="52"/>
      <c r="GJN27" s="52"/>
      <c r="GJO27" s="52"/>
      <c r="GJP27" s="52"/>
      <c r="GJQ27" s="52"/>
      <c r="GJR27" s="52"/>
      <c r="GJS27" s="52"/>
      <c r="GJT27" s="52"/>
      <c r="GJU27" s="52"/>
      <c r="GJV27" s="52"/>
      <c r="GJW27" s="52"/>
      <c r="GJX27" s="52"/>
      <c r="GJY27" s="52"/>
      <c r="GJZ27" s="52"/>
      <c r="GKA27" s="52"/>
      <c r="GKB27" s="52"/>
      <c r="GKC27" s="52"/>
      <c r="GKD27" s="52"/>
      <c r="GKE27" s="52"/>
      <c r="GKF27" s="52"/>
      <c r="GKG27" s="52"/>
      <c r="GKH27" s="52"/>
      <c r="GKI27" s="52"/>
      <c r="GKJ27" s="52"/>
      <c r="GKK27" s="52"/>
      <c r="GKL27" s="52"/>
      <c r="GKM27" s="52"/>
      <c r="GKN27" s="52"/>
      <c r="GKO27" s="52"/>
      <c r="GKP27" s="52"/>
      <c r="GKQ27" s="52"/>
      <c r="GKR27" s="52"/>
      <c r="GKS27" s="52"/>
      <c r="GKT27" s="52"/>
      <c r="GKU27" s="52"/>
      <c r="GKV27" s="52"/>
      <c r="GKW27" s="52"/>
      <c r="GKX27" s="52"/>
      <c r="GKY27" s="52"/>
      <c r="GKZ27" s="52"/>
      <c r="GLA27" s="52"/>
      <c r="GLB27" s="52"/>
      <c r="GLC27" s="52"/>
      <c r="GLD27" s="52"/>
      <c r="GLE27" s="52"/>
      <c r="GLF27" s="52"/>
      <c r="GLG27" s="52"/>
      <c r="GLH27" s="52"/>
      <c r="GLI27" s="52"/>
      <c r="GLJ27" s="52"/>
      <c r="GLK27" s="52"/>
      <c r="GLL27" s="52"/>
      <c r="GLM27" s="52"/>
      <c r="GLN27" s="52"/>
      <c r="GLO27" s="52"/>
      <c r="GLP27" s="52"/>
      <c r="GLQ27" s="52"/>
      <c r="GLR27" s="52"/>
      <c r="GLS27" s="52"/>
      <c r="GLT27" s="52"/>
      <c r="GLU27" s="52"/>
      <c r="GLV27" s="52"/>
      <c r="GLW27" s="52"/>
      <c r="GLX27" s="52"/>
      <c r="GLY27" s="52"/>
      <c r="GLZ27" s="52"/>
      <c r="GMA27" s="52"/>
      <c r="GMB27" s="52"/>
      <c r="GMC27" s="52"/>
      <c r="GMD27" s="52"/>
      <c r="GME27" s="52"/>
      <c r="GMF27" s="52"/>
      <c r="GMG27" s="52"/>
      <c r="GMH27" s="52"/>
      <c r="GMI27" s="52"/>
      <c r="GMJ27" s="52"/>
      <c r="GMK27" s="52"/>
      <c r="GML27" s="52"/>
      <c r="GMM27" s="52"/>
      <c r="GMN27" s="52"/>
      <c r="GMO27" s="52"/>
      <c r="GMP27" s="52"/>
      <c r="GMQ27" s="52"/>
      <c r="GMR27" s="52"/>
      <c r="GMS27" s="52"/>
      <c r="GMT27" s="52"/>
      <c r="GMU27" s="52"/>
      <c r="GMV27" s="52"/>
      <c r="GMW27" s="52"/>
      <c r="GMX27" s="52"/>
      <c r="GMY27" s="52"/>
      <c r="GMZ27" s="52"/>
      <c r="GNA27" s="52"/>
      <c r="GNB27" s="52"/>
      <c r="GNC27" s="52"/>
      <c r="GND27" s="52"/>
      <c r="GNE27" s="52"/>
      <c r="GNF27" s="52"/>
      <c r="GNG27" s="52"/>
      <c r="GNH27" s="52"/>
      <c r="GNI27" s="52"/>
      <c r="GNJ27" s="52"/>
      <c r="GNK27" s="52"/>
      <c r="GNL27" s="52"/>
      <c r="GNM27" s="52"/>
      <c r="GNN27" s="52"/>
      <c r="GNO27" s="52"/>
      <c r="GNP27" s="52"/>
      <c r="GNQ27" s="52"/>
      <c r="GNR27" s="52"/>
      <c r="GNS27" s="52"/>
      <c r="GNT27" s="52"/>
      <c r="GNU27" s="52"/>
      <c r="GNV27" s="52"/>
      <c r="GNW27" s="52"/>
      <c r="GNX27" s="52"/>
      <c r="GNY27" s="52"/>
      <c r="GNZ27" s="52"/>
      <c r="GOA27" s="52"/>
      <c r="GOB27" s="52"/>
      <c r="GOC27" s="52"/>
      <c r="GOD27" s="52"/>
      <c r="GOE27" s="52"/>
      <c r="GOF27" s="52"/>
      <c r="GOG27" s="52"/>
      <c r="GOH27" s="52"/>
      <c r="GOI27" s="52"/>
      <c r="GOJ27" s="52"/>
      <c r="GOK27" s="52"/>
      <c r="GOL27" s="52"/>
      <c r="GOM27" s="52"/>
      <c r="GON27" s="52"/>
      <c r="GOO27" s="52"/>
      <c r="GOP27" s="52"/>
      <c r="GOQ27" s="52"/>
      <c r="GOR27" s="52"/>
      <c r="GOS27" s="52"/>
      <c r="GOT27" s="52"/>
      <c r="GOU27" s="52"/>
      <c r="GOV27" s="52"/>
      <c r="GOW27" s="52"/>
      <c r="GOX27" s="52"/>
      <c r="GOY27" s="52"/>
      <c r="GOZ27" s="52"/>
      <c r="GPA27" s="52"/>
      <c r="GPB27" s="52"/>
      <c r="GPC27" s="52"/>
      <c r="GPD27" s="52"/>
      <c r="GPE27" s="52"/>
      <c r="GPF27" s="52"/>
      <c r="GPG27" s="52"/>
      <c r="GPH27" s="52"/>
      <c r="GPI27" s="52"/>
      <c r="GPJ27" s="52"/>
      <c r="GPK27" s="52"/>
      <c r="GPL27" s="52"/>
      <c r="GPM27" s="52"/>
      <c r="GPN27" s="52"/>
      <c r="GPO27" s="52"/>
      <c r="GPP27" s="52"/>
      <c r="GPQ27" s="52"/>
      <c r="GPR27" s="52"/>
      <c r="GPS27" s="52"/>
      <c r="GPT27" s="52"/>
      <c r="GPU27" s="52"/>
      <c r="GPV27" s="52"/>
      <c r="GPW27" s="52"/>
      <c r="GPX27" s="52"/>
      <c r="GPY27" s="52"/>
      <c r="GPZ27" s="52"/>
      <c r="GQA27" s="52"/>
      <c r="GQB27" s="52"/>
      <c r="GQC27" s="52"/>
      <c r="GQD27" s="52"/>
      <c r="GQE27" s="52"/>
      <c r="GQF27" s="52"/>
      <c r="GQG27" s="52"/>
      <c r="GQH27" s="52"/>
      <c r="GQI27" s="52"/>
      <c r="GQJ27" s="52"/>
      <c r="GQK27" s="52"/>
      <c r="GQL27" s="52"/>
      <c r="GQM27" s="52"/>
      <c r="GQN27" s="52"/>
      <c r="GQO27" s="52"/>
      <c r="GQP27" s="52"/>
      <c r="GQQ27" s="52"/>
      <c r="GQR27" s="52"/>
      <c r="GQS27" s="52"/>
      <c r="GQT27" s="52"/>
      <c r="GQU27" s="52"/>
      <c r="GQV27" s="52"/>
      <c r="GQW27" s="52"/>
      <c r="GQX27" s="52"/>
      <c r="GQY27" s="52"/>
      <c r="GQZ27" s="52"/>
      <c r="GRA27" s="52"/>
      <c r="GRB27" s="52"/>
      <c r="GRC27" s="52"/>
      <c r="GRD27" s="52"/>
      <c r="GRE27" s="52"/>
      <c r="GRF27" s="52"/>
      <c r="GRG27" s="52"/>
      <c r="GRH27" s="52"/>
      <c r="GRI27" s="52"/>
      <c r="GRJ27" s="52"/>
      <c r="GRK27" s="52"/>
      <c r="GRL27" s="52"/>
      <c r="GRM27" s="52"/>
      <c r="GRN27" s="52"/>
      <c r="GRO27" s="52"/>
      <c r="GRP27" s="52"/>
      <c r="GRQ27" s="52"/>
      <c r="GRR27" s="52"/>
      <c r="GRS27" s="52"/>
      <c r="GRT27" s="52"/>
      <c r="GRU27" s="52"/>
      <c r="GRV27" s="52"/>
      <c r="GRW27" s="52"/>
      <c r="GRX27" s="52"/>
      <c r="GRY27" s="52"/>
      <c r="GRZ27" s="52"/>
      <c r="GSA27" s="52"/>
      <c r="GSB27" s="52"/>
      <c r="GSC27" s="52"/>
      <c r="GSD27" s="52"/>
      <c r="GSE27" s="52"/>
      <c r="GSF27" s="52"/>
      <c r="GSG27" s="52"/>
      <c r="GSH27" s="52"/>
      <c r="GSI27" s="52"/>
      <c r="GSJ27" s="52"/>
      <c r="GSK27" s="52"/>
      <c r="GSL27" s="52"/>
      <c r="GSM27" s="52"/>
      <c r="GSN27" s="52"/>
      <c r="GSO27" s="52"/>
      <c r="GSP27" s="52"/>
      <c r="GSQ27" s="52"/>
      <c r="GSR27" s="52"/>
      <c r="GSS27" s="52"/>
      <c r="GST27" s="52"/>
      <c r="GSU27" s="52"/>
      <c r="GSV27" s="52"/>
      <c r="GSW27" s="52"/>
      <c r="GSX27" s="52"/>
      <c r="GSY27" s="52"/>
      <c r="GSZ27" s="52"/>
      <c r="GTA27" s="52"/>
      <c r="GTB27" s="52"/>
      <c r="GTC27" s="52"/>
      <c r="GTD27" s="52"/>
      <c r="GTE27" s="52"/>
      <c r="GTF27" s="52"/>
      <c r="GTG27" s="52"/>
      <c r="GTH27" s="52"/>
      <c r="GTI27" s="52"/>
      <c r="GTJ27" s="52"/>
      <c r="GTK27" s="52"/>
      <c r="GTL27" s="52"/>
      <c r="GTM27" s="52"/>
      <c r="GTN27" s="52"/>
      <c r="GTO27" s="52"/>
      <c r="GTP27" s="52"/>
      <c r="GTQ27" s="52"/>
      <c r="GTR27" s="52"/>
      <c r="GTS27" s="52"/>
      <c r="GTT27" s="52"/>
      <c r="GTU27" s="52"/>
      <c r="GTV27" s="52"/>
      <c r="GTW27" s="52"/>
      <c r="GTX27" s="52"/>
      <c r="GTY27" s="52"/>
      <c r="GTZ27" s="52"/>
      <c r="GUA27" s="52"/>
      <c r="GUB27" s="52"/>
      <c r="GUC27" s="52"/>
      <c r="GUD27" s="52"/>
      <c r="GUE27" s="52"/>
      <c r="GUF27" s="52"/>
      <c r="GUG27" s="52"/>
      <c r="GUH27" s="52"/>
      <c r="GUI27" s="52"/>
      <c r="GUJ27" s="52"/>
      <c r="GUK27" s="52"/>
      <c r="GUL27" s="52"/>
      <c r="GUM27" s="52"/>
      <c r="GUN27" s="52"/>
      <c r="GUO27" s="52"/>
      <c r="GUP27" s="52"/>
      <c r="GUQ27" s="52"/>
      <c r="GUR27" s="52"/>
      <c r="GUS27" s="52"/>
      <c r="GUT27" s="52"/>
      <c r="GUU27" s="52"/>
      <c r="GUV27" s="52"/>
      <c r="GUW27" s="52"/>
      <c r="GUX27" s="52"/>
      <c r="GUY27" s="52"/>
      <c r="GUZ27" s="52"/>
      <c r="GVA27" s="52"/>
      <c r="GVB27" s="52"/>
      <c r="GVC27" s="52"/>
      <c r="GVD27" s="52"/>
      <c r="GVE27" s="52"/>
      <c r="GVF27" s="52"/>
      <c r="GVG27" s="52"/>
      <c r="GVH27" s="52"/>
      <c r="GVI27" s="52"/>
      <c r="GVJ27" s="52"/>
      <c r="GVK27" s="52"/>
      <c r="GVL27" s="52"/>
      <c r="GVM27" s="52"/>
      <c r="GVN27" s="52"/>
      <c r="GVO27" s="52"/>
      <c r="GVP27" s="52"/>
      <c r="GVQ27" s="52"/>
      <c r="GVR27" s="52"/>
      <c r="GVS27" s="52"/>
      <c r="GVT27" s="52"/>
      <c r="GVU27" s="52"/>
      <c r="GVV27" s="52"/>
      <c r="GVW27" s="52"/>
      <c r="GVX27" s="52"/>
      <c r="GVY27" s="52"/>
      <c r="GVZ27" s="52"/>
      <c r="GWA27" s="52"/>
      <c r="GWB27" s="52"/>
      <c r="GWC27" s="52"/>
      <c r="GWD27" s="52"/>
      <c r="GWE27" s="52"/>
      <c r="GWF27" s="52"/>
      <c r="GWG27" s="52"/>
      <c r="GWH27" s="52"/>
      <c r="GWI27" s="52"/>
      <c r="GWJ27" s="52"/>
      <c r="GWK27" s="52"/>
      <c r="GWL27" s="52"/>
      <c r="GWM27" s="52"/>
      <c r="GWN27" s="52"/>
      <c r="GWO27" s="52"/>
      <c r="GWP27" s="52"/>
      <c r="GWQ27" s="52"/>
      <c r="GWR27" s="52"/>
      <c r="GWS27" s="52"/>
      <c r="GWT27" s="52"/>
      <c r="GWU27" s="52"/>
      <c r="GWV27" s="52"/>
      <c r="GWW27" s="52"/>
      <c r="GWX27" s="52"/>
      <c r="GWY27" s="52"/>
      <c r="GWZ27" s="52"/>
      <c r="GXA27" s="52"/>
      <c r="GXB27" s="52"/>
      <c r="GXC27" s="52"/>
      <c r="GXD27" s="52"/>
      <c r="GXE27" s="52"/>
      <c r="GXF27" s="52"/>
      <c r="GXG27" s="52"/>
      <c r="GXH27" s="52"/>
      <c r="GXI27" s="52"/>
      <c r="GXJ27" s="52"/>
      <c r="GXK27" s="52"/>
      <c r="GXL27" s="52"/>
      <c r="GXM27" s="52"/>
      <c r="GXN27" s="52"/>
      <c r="GXO27" s="52"/>
      <c r="GXP27" s="52"/>
      <c r="GXQ27" s="52"/>
      <c r="GXR27" s="52"/>
      <c r="GXS27" s="52"/>
      <c r="GXT27" s="52"/>
      <c r="GXU27" s="52"/>
      <c r="GXV27" s="52"/>
      <c r="GXW27" s="52"/>
      <c r="GXX27" s="52"/>
      <c r="GXY27" s="52"/>
      <c r="GXZ27" s="52"/>
      <c r="GYA27" s="52"/>
      <c r="GYB27" s="52"/>
      <c r="GYC27" s="52"/>
      <c r="GYD27" s="52"/>
      <c r="GYE27" s="52"/>
      <c r="GYF27" s="52"/>
      <c r="GYG27" s="52"/>
      <c r="GYH27" s="52"/>
      <c r="GYI27" s="52"/>
      <c r="GYJ27" s="52"/>
      <c r="GYK27" s="52"/>
      <c r="GYL27" s="52"/>
      <c r="GYM27" s="52"/>
      <c r="GYN27" s="52"/>
      <c r="GYO27" s="52"/>
      <c r="GYP27" s="52"/>
      <c r="GYQ27" s="52"/>
      <c r="GYR27" s="52"/>
      <c r="GYS27" s="52"/>
      <c r="GYT27" s="52"/>
      <c r="GYU27" s="52"/>
      <c r="GYV27" s="52"/>
      <c r="GYW27" s="52"/>
      <c r="GYX27" s="52"/>
      <c r="GYY27" s="52"/>
      <c r="GYZ27" s="52"/>
      <c r="GZA27" s="52"/>
      <c r="GZB27" s="52"/>
      <c r="GZC27" s="52"/>
      <c r="GZD27" s="52"/>
      <c r="GZE27" s="52"/>
      <c r="GZF27" s="52"/>
      <c r="GZG27" s="52"/>
      <c r="GZH27" s="52"/>
      <c r="GZI27" s="52"/>
      <c r="GZJ27" s="52"/>
      <c r="GZK27" s="52"/>
      <c r="GZL27" s="52"/>
      <c r="GZM27" s="52"/>
      <c r="GZN27" s="52"/>
      <c r="GZO27" s="52"/>
      <c r="GZP27" s="52"/>
      <c r="GZQ27" s="52"/>
      <c r="GZR27" s="52"/>
      <c r="GZS27" s="52"/>
      <c r="GZT27" s="52"/>
      <c r="GZU27" s="52"/>
      <c r="GZV27" s="52"/>
      <c r="GZW27" s="52"/>
      <c r="GZX27" s="52"/>
      <c r="GZY27" s="52"/>
      <c r="GZZ27" s="52"/>
      <c r="HAA27" s="52"/>
      <c r="HAB27" s="52"/>
      <c r="HAC27" s="52"/>
      <c r="HAD27" s="52"/>
      <c r="HAE27" s="52"/>
      <c r="HAF27" s="52"/>
      <c r="HAG27" s="52"/>
      <c r="HAH27" s="52"/>
      <c r="HAI27" s="52"/>
      <c r="HAJ27" s="52"/>
      <c r="HAK27" s="52"/>
      <c r="HAL27" s="52"/>
      <c r="HAM27" s="52"/>
      <c r="HAN27" s="52"/>
      <c r="HAO27" s="52"/>
      <c r="HAP27" s="52"/>
      <c r="HAQ27" s="52"/>
      <c r="HAR27" s="52"/>
      <c r="HAS27" s="52"/>
      <c r="HAT27" s="52"/>
      <c r="HAU27" s="52"/>
      <c r="HAV27" s="52"/>
      <c r="HAW27" s="52"/>
      <c r="HAX27" s="52"/>
      <c r="HAY27" s="52"/>
      <c r="HAZ27" s="52"/>
      <c r="HBA27" s="52"/>
      <c r="HBB27" s="52"/>
      <c r="HBC27" s="52"/>
      <c r="HBD27" s="52"/>
      <c r="HBE27" s="52"/>
      <c r="HBF27" s="52"/>
      <c r="HBG27" s="52"/>
      <c r="HBH27" s="52"/>
      <c r="HBI27" s="52"/>
      <c r="HBJ27" s="52"/>
      <c r="HBK27" s="52"/>
      <c r="HBL27" s="52"/>
      <c r="HBM27" s="52"/>
      <c r="HBN27" s="52"/>
      <c r="HBO27" s="52"/>
      <c r="HBP27" s="52"/>
      <c r="HBQ27" s="52"/>
      <c r="HBR27" s="52"/>
      <c r="HBS27" s="52"/>
      <c r="HBT27" s="52"/>
      <c r="HBU27" s="52"/>
      <c r="HBV27" s="52"/>
      <c r="HBW27" s="52"/>
      <c r="HBX27" s="52"/>
      <c r="HBY27" s="52"/>
      <c r="HBZ27" s="52"/>
      <c r="HCA27" s="52"/>
      <c r="HCB27" s="52"/>
      <c r="HCC27" s="52"/>
      <c r="HCD27" s="52"/>
      <c r="HCE27" s="52"/>
      <c r="HCF27" s="52"/>
      <c r="HCG27" s="52"/>
      <c r="HCH27" s="52"/>
      <c r="HCI27" s="52"/>
      <c r="HCJ27" s="52"/>
      <c r="HCK27" s="52"/>
      <c r="HCL27" s="52"/>
      <c r="HCM27" s="52"/>
      <c r="HCN27" s="52"/>
      <c r="HCO27" s="52"/>
      <c r="HCP27" s="52"/>
      <c r="HCQ27" s="52"/>
      <c r="HCR27" s="52"/>
      <c r="HCS27" s="52"/>
      <c r="HCT27" s="52"/>
      <c r="HCU27" s="52"/>
      <c r="HCV27" s="52"/>
      <c r="HCW27" s="52"/>
      <c r="HCX27" s="52"/>
      <c r="HCY27" s="52"/>
      <c r="HCZ27" s="52"/>
      <c r="HDA27" s="52"/>
      <c r="HDB27" s="52"/>
      <c r="HDC27" s="52"/>
      <c r="HDD27" s="52"/>
      <c r="HDE27" s="52"/>
      <c r="HDF27" s="52"/>
      <c r="HDG27" s="52"/>
      <c r="HDH27" s="52"/>
      <c r="HDI27" s="52"/>
      <c r="HDJ27" s="52"/>
      <c r="HDK27" s="52"/>
      <c r="HDL27" s="52"/>
      <c r="HDM27" s="52"/>
      <c r="HDN27" s="52"/>
      <c r="HDO27" s="52"/>
      <c r="HDP27" s="52"/>
      <c r="HDQ27" s="52"/>
      <c r="HDR27" s="52"/>
      <c r="HDS27" s="52"/>
      <c r="HDT27" s="52"/>
      <c r="HDU27" s="52"/>
      <c r="HDV27" s="52"/>
      <c r="HDW27" s="52"/>
      <c r="HDX27" s="52"/>
      <c r="HDY27" s="52"/>
      <c r="HDZ27" s="52"/>
      <c r="HEA27" s="52"/>
      <c r="HEB27" s="52"/>
      <c r="HEC27" s="52"/>
      <c r="HED27" s="52"/>
      <c r="HEE27" s="52"/>
      <c r="HEF27" s="52"/>
      <c r="HEG27" s="52"/>
      <c r="HEH27" s="52"/>
      <c r="HEI27" s="52"/>
      <c r="HEJ27" s="52"/>
      <c r="HEK27" s="52"/>
      <c r="HEL27" s="52"/>
      <c r="HEM27" s="52"/>
      <c r="HEN27" s="52"/>
      <c r="HEO27" s="52"/>
      <c r="HEP27" s="52"/>
      <c r="HEQ27" s="52"/>
      <c r="HER27" s="52"/>
      <c r="HES27" s="52"/>
      <c r="HET27" s="52"/>
      <c r="HEU27" s="52"/>
      <c r="HEV27" s="52"/>
      <c r="HEW27" s="52"/>
      <c r="HEX27" s="52"/>
      <c r="HEY27" s="52"/>
      <c r="HEZ27" s="52"/>
      <c r="HFA27" s="52"/>
      <c r="HFB27" s="52"/>
      <c r="HFC27" s="52"/>
      <c r="HFD27" s="52"/>
      <c r="HFE27" s="52"/>
      <c r="HFF27" s="52"/>
      <c r="HFG27" s="52"/>
      <c r="HFH27" s="52"/>
      <c r="HFI27" s="52"/>
      <c r="HFJ27" s="52"/>
      <c r="HFK27" s="52"/>
      <c r="HFL27" s="52"/>
      <c r="HFM27" s="52"/>
      <c r="HFN27" s="52"/>
      <c r="HFO27" s="52"/>
      <c r="HFP27" s="52"/>
      <c r="HFQ27" s="52"/>
      <c r="HFR27" s="52"/>
      <c r="HFS27" s="52"/>
      <c r="HFT27" s="52"/>
      <c r="HFU27" s="52"/>
      <c r="HFV27" s="52"/>
      <c r="HFW27" s="52"/>
      <c r="HFX27" s="52"/>
      <c r="HFY27" s="52"/>
      <c r="HFZ27" s="52"/>
      <c r="HGA27" s="52"/>
      <c r="HGB27" s="52"/>
      <c r="HGC27" s="52"/>
      <c r="HGD27" s="52"/>
      <c r="HGE27" s="52"/>
      <c r="HGF27" s="52"/>
      <c r="HGG27" s="52"/>
      <c r="HGH27" s="52"/>
      <c r="HGI27" s="52"/>
      <c r="HGJ27" s="52"/>
      <c r="HGK27" s="52"/>
      <c r="HGL27" s="52"/>
      <c r="HGM27" s="52"/>
      <c r="HGN27" s="52"/>
      <c r="HGO27" s="52"/>
      <c r="HGP27" s="52"/>
      <c r="HGQ27" s="52"/>
      <c r="HGR27" s="52"/>
      <c r="HGS27" s="52"/>
      <c r="HGT27" s="52"/>
      <c r="HGU27" s="52"/>
      <c r="HGV27" s="52"/>
      <c r="HGW27" s="52"/>
      <c r="HGX27" s="52"/>
      <c r="HGY27" s="52"/>
      <c r="HGZ27" s="52"/>
      <c r="HHA27" s="52"/>
      <c r="HHB27" s="52"/>
      <c r="HHC27" s="52"/>
      <c r="HHD27" s="52"/>
      <c r="HHE27" s="52"/>
      <c r="HHF27" s="52"/>
      <c r="HHG27" s="52"/>
      <c r="HHH27" s="52"/>
      <c r="HHI27" s="52"/>
      <c r="HHJ27" s="52"/>
      <c r="HHK27" s="52"/>
      <c r="HHL27" s="52"/>
      <c r="HHM27" s="52"/>
      <c r="HHN27" s="52"/>
      <c r="HHO27" s="52"/>
      <c r="HHP27" s="52"/>
      <c r="HHQ27" s="52"/>
      <c r="HHR27" s="52"/>
      <c r="HHS27" s="52"/>
      <c r="HHT27" s="52"/>
      <c r="HHU27" s="52"/>
      <c r="HHV27" s="52"/>
      <c r="HHW27" s="52"/>
      <c r="HHX27" s="52"/>
      <c r="HHY27" s="52"/>
      <c r="HHZ27" s="52"/>
      <c r="HIA27" s="52"/>
      <c r="HIB27" s="52"/>
      <c r="HIC27" s="52"/>
      <c r="HID27" s="52"/>
      <c r="HIE27" s="52"/>
      <c r="HIF27" s="52"/>
      <c r="HIG27" s="52"/>
      <c r="HIH27" s="52"/>
      <c r="HII27" s="52"/>
      <c r="HIJ27" s="52"/>
      <c r="HIK27" s="52"/>
      <c r="HIL27" s="52"/>
      <c r="HIM27" s="52"/>
      <c r="HIN27" s="52"/>
      <c r="HIO27" s="52"/>
      <c r="HIP27" s="52"/>
      <c r="HIQ27" s="52"/>
      <c r="HIR27" s="52"/>
      <c r="HIS27" s="52"/>
      <c r="HIT27" s="52"/>
      <c r="HIU27" s="52"/>
      <c r="HIV27" s="52"/>
      <c r="HIW27" s="52"/>
      <c r="HIX27" s="52"/>
      <c r="HIY27" s="52"/>
      <c r="HIZ27" s="52"/>
      <c r="HJA27" s="52"/>
      <c r="HJB27" s="52"/>
      <c r="HJC27" s="52"/>
      <c r="HJD27" s="52"/>
      <c r="HJE27" s="52"/>
      <c r="HJF27" s="52"/>
      <c r="HJG27" s="52"/>
      <c r="HJH27" s="52"/>
      <c r="HJI27" s="52"/>
      <c r="HJJ27" s="52"/>
      <c r="HJK27" s="52"/>
      <c r="HJL27" s="52"/>
      <c r="HJM27" s="52"/>
      <c r="HJN27" s="52"/>
      <c r="HJO27" s="52"/>
      <c r="HJP27" s="52"/>
      <c r="HJQ27" s="52"/>
      <c r="HJR27" s="52"/>
      <c r="HJS27" s="52"/>
      <c r="HJT27" s="52"/>
      <c r="HJU27" s="52"/>
      <c r="HJV27" s="52"/>
      <c r="HJW27" s="52"/>
      <c r="HJX27" s="52"/>
      <c r="HJY27" s="52"/>
      <c r="HJZ27" s="52"/>
      <c r="HKA27" s="52"/>
      <c r="HKB27" s="52"/>
      <c r="HKC27" s="52"/>
      <c r="HKD27" s="52"/>
      <c r="HKE27" s="52"/>
      <c r="HKF27" s="52"/>
      <c r="HKG27" s="52"/>
      <c r="HKH27" s="52"/>
      <c r="HKI27" s="52"/>
      <c r="HKJ27" s="52"/>
      <c r="HKK27" s="52"/>
      <c r="HKL27" s="52"/>
      <c r="HKM27" s="52"/>
      <c r="HKN27" s="52"/>
      <c r="HKO27" s="52"/>
      <c r="HKP27" s="52"/>
      <c r="HKQ27" s="52"/>
      <c r="HKR27" s="52"/>
      <c r="HKS27" s="52"/>
      <c r="HKT27" s="52"/>
      <c r="HKU27" s="52"/>
      <c r="HKV27" s="52"/>
      <c r="HKW27" s="52"/>
      <c r="HKX27" s="52"/>
      <c r="HKY27" s="52"/>
      <c r="HKZ27" s="52"/>
      <c r="HLA27" s="52"/>
      <c r="HLB27" s="52"/>
      <c r="HLC27" s="52"/>
      <c r="HLD27" s="52"/>
      <c r="HLE27" s="52"/>
      <c r="HLF27" s="52"/>
      <c r="HLG27" s="52"/>
      <c r="HLH27" s="52"/>
      <c r="HLI27" s="52"/>
      <c r="HLJ27" s="52"/>
      <c r="HLK27" s="52"/>
      <c r="HLL27" s="52"/>
      <c r="HLM27" s="52"/>
      <c r="HLN27" s="52"/>
      <c r="HLO27" s="52"/>
      <c r="HLP27" s="52"/>
      <c r="HLQ27" s="52"/>
      <c r="HLR27" s="52"/>
      <c r="HLS27" s="52"/>
      <c r="HLT27" s="52"/>
      <c r="HLU27" s="52"/>
      <c r="HLV27" s="52"/>
      <c r="HLW27" s="52"/>
      <c r="HLX27" s="52"/>
      <c r="HLY27" s="52"/>
      <c r="HLZ27" s="52"/>
      <c r="HMA27" s="52"/>
      <c r="HMB27" s="52"/>
      <c r="HMC27" s="52"/>
      <c r="HMD27" s="52"/>
      <c r="HME27" s="52"/>
      <c r="HMF27" s="52"/>
      <c r="HMG27" s="52"/>
      <c r="HMH27" s="52"/>
      <c r="HMI27" s="52"/>
      <c r="HMJ27" s="52"/>
      <c r="HMK27" s="52"/>
      <c r="HML27" s="52"/>
      <c r="HMM27" s="52"/>
      <c r="HMN27" s="52"/>
      <c r="HMO27" s="52"/>
      <c r="HMP27" s="52"/>
      <c r="HMQ27" s="52"/>
      <c r="HMR27" s="52"/>
      <c r="HMS27" s="52"/>
      <c r="HMT27" s="52"/>
      <c r="HMU27" s="52"/>
      <c r="HMV27" s="52"/>
      <c r="HMW27" s="52"/>
      <c r="HMX27" s="52"/>
      <c r="HMY27" s="52"/>
      <c r="HMZ27" s="52"/>
      <c r="HNA27" s="52"/>
      <c r="HNB27" s="52"/>
      <c r="HNC27" s="52"/>
      <c r="HND27" s="52"/>
      <c r="HNE27" s="52"/>
      <c r="HNF27" s="52"/>
      <c r="HNG27" s="52"/>
      <c r="HNH27" s="52"/>
      <c r="HNI27" s="52"/>
      <c r="HNJ27" s="52"/>
      <c r="HNK27" s="52"/>
      <c r="HNL27" s="52"/>
      <c r="HNM27" s="52"/>
      <c r="HNN27" s="52"/>
      <c r="HNO27" s="52"/>
      <c r="HNP27" s="52"/>
      <c r="HNQ27" s="52"/>
      <c r="HNR27" s="52"/>
      <c r="HNS27" s="52"/>
      <c r="HNT27" s="52"/>
      <c r="HNU27" s="52"/>
      <c r="HNV27" s="52"/>
      <c r="HNW27" s="52"/>
      <c r="HNX27" s="52"/>
      <c r="HNY27" s="52"/>
      <c r="HNZ27" s="52"/>
      <c r="HOA27" s="52"/>
      <c r="HOB27" s="52"/>
      <c r="HOC27" s="52"/>
      <c r="HOD27" s="52"/>
      <c r="HOE27" s="52"/>
      <c r="HOF27" s="52"/>
      <c r="HOG27" s="52"/>
      <c r="HOH27" s="52"/>
      <c r="HOI27" s="52"/>
      <c r="HOJ27" s="52"/>
      <c r="HOK27" s="52"/>
      <c r="HOL27" s="52"/>
      <c r="HOM27" s="52"/>
      <c r="HON27" s="52"/>
      <c r="HOO27" s="52"/>
      <c r="HOP27" s="52"/>
      <c r="HOQ27" s="52"/>
      <c r="HOR27" s="52"/>
      <c r="HOS27" s="52"/>
      <c r="HOT27" s="52"/>
      <c r="HOU27" s="52"/>
      <c r="HOV27" s="52"/>
      <c r="HOW27" s="52"/>
      <c r="HOX27" s="52"/>
      <c r="HOY27" s="52"/>
      <c r="HOZ27" s="52"/>
      <c r="HPA27" s="52"/>
      <c r="HPB27" s="52"/>
      <c r="HPC27" s="52"/>
      <c r="HPD27" s="52"/>
      <c r="HPE27" s="52"/>
      <c r="HPF27" s="52"/>
      <c r="HPG27" s="52"/>
      <c r="HPH27" s="52"/>
      <c r="HPI27" s="52"/>
      <c r="HPJ27" s="52"/>
      <c r="HPK27" s="52"/>
      <c r="HPL27" s="52"/>
      <c r="HPM27" s="52"/>
      <c r="HPN27" s="52"/>
      <c r="HPO27" s="52"/>
      <c r="HPP27" s="52"/>
      <c r="HPQ27" s="52"/>
      <c r="HPR27" s="52"/>
      <c r="HPS27" s="52"/>
      <c r="HPT27" s="52"/>
      <c r="HPU27" s="52"/>
      <c r="HPV27" s="52"/>
      <c r="HPW27" s="52"/>
      <c r="HPX27" s="52"/>
      <c r="HPY27" s="52"/>
      <c r="HPZ27" s="52"/>
      <c r="HQA27" s="52"/>
      <c r="HQB27" s="52"/>
      <c r="HQC27" s="52"/>
      <c r="HQD27" s="52"/>
      <c r="HQE27" s="52"/>
      <c r="HQF27" s="52"/>
      <c r="HQG27" s="52"/>
      <c r="HQH27" s="52"/>
      <c r="HQI27" s="52"/>
      <c r="HQJ27" s="52"/>
      <c r="HQK27" s="52"/>
      <c r="HQL27" s="52"/>
      <c r="HQM27" s="52"/>
      <c r="HQN27" s="52"/>
      <c r="HQO27" s="52"/>
      <c r="HQP27" s="52"/>
      <c r="HQQ27" s="52"/>
      <c r="HQR27" s="52"/>
      <c r="HQS27" s="52"/>
      <c r="HQT27" s="52"/>
      <c r="HQU27" s="52"/>
      <c r="HQV27" s="52"/>
      <c r="HQW27" s="52"/>
      <c r="HQX27" s="52"/>
      <c r="HQY27" s="52"/>
      <c r="HQZ27" s="52"/>
      <c r="HRA27" s="52"/>
      <c r="HRB27" s="52"/>
      <c r="HRC27" s="52"/>
      <c r="HRD27" s="52"/>
      <c r="HRE27" s="52"/>
      <c r="HRF27" s="52"/>
      <c r="HRG27" s="52"/>
      <c r="HRH27" s="52"/>
      <c r="HRI27" s="52"/>
      <c r="HRJ27" s="52"/>
      <c r="HRK27" s="52"/>
      <c r="HRL27" s="52"/>
      <c r="HRM27" s="52"/>
      <c r="HRN27" s="52"/>
      <c r="HRO27" s="52"/>
      <c r="HRP27" s="52"/>
      <c r="HRQ27" s="52"/>
      <c r="HRR27" s="52"/>
      <c r="HRS27" s="52"/>
      <c r="HRT27" s="52"/>
      <c r="HRU27" s="52"/>
      <c r="HRV27" s="52"/>
      <c r="HRW27" s="52"/>
      <c r="HRX27" s="52"/>
      <c r="HRY27" s="52"/>
      <c r="HRZ27" s="52"/>
      <c r="HSA27" s="52"/>
      <c r="HSB27" s="52"/>
      <c r="HSC27" s="52"/>
      <c r="HSD27" s="52"/>
      <c r="HSE27" s="52"/>
      <c r="HSF27" s="52"/>
      <c r="HSG27" s="52"/>
      <c r="HSH27" s="52"/>
      <c r="HSI27" s="52"/>
      <c r="HSJ27" s="52"/>
      <c r="HSK27" s="52"/>
      <c r="HSL27" s="52"/>
      <c r="HSM27" s="52"/>
      <c r="HSN27" s="52"/>
      <c r="HSO27" s="52"/>
      <c r="HSP27" s="52"/>
      <c r="HSQ27" s="52"/>
      <c r="HSR27" s="52"/>
      <c r="HSS27" s="52"/>
      <c r="HST27" s="52"/>
      <c r="HSU27" s="52"/>
      <c r="HSV27" s="52"/>
      <c r="HSW27" s="52"/>
      <c r="HSX27" s="52"/>
      <c r="HSY27" s="52"/>
      <c r="HSZ27" s="52"/>
      <c r="HTA27" s="52"/>
      <c r="HTB27" s="52"/>
      <c r="HTC27" s="52"/>
      <c r="HTD27" s="52"/>
      <c r="HTE27" s="52"/>
      <c r="HTF27" s="52"/>
      <c r="HTG27" s="52"/>
      <c r="HTH27" s="52"/>
      <c r="HTI27" s="52"/>
      <c r="HTJ27" s="52"/>
      <c r="HTK27" s="52"/>
      <c r="HTL27" s="52"/>
      <c r="HTM27" s="52"/>
      <c r="HTN27" s="52"/>
      <c r="HTO27" s="52"/>
      <c r="HTP27" s="52"/>
      <c r="HTQ27" s="52"/>
      <c r="HTR27" s="52"/>
      <c r="HTS27" s="52"/>
      <c r="HTT27" s="52"/>
      <c r="HTU27" s="52"/>
      <c r="HTV27" s="52"/>
      <c r="HTW27" s="52"/>
      <c r="HTX27" s="52"/>
      <c r="HTY27" s="52"/>
      <c r="HTZ27" s="52"/>
      <c r="HUA27" s="52"/>
      <c r="HUB27" s="52"/>
      <c r="HUC27" s="52"/>
      <c r="HUD27" s="52"/>
      <c r="HUE27" s="52"/>
      <c r="HUF27" s="52"/>
      <c r="HUG27" s="52"/>
      <c r="HUH27" s="52"/>
      <c r="HUI27" s="52"/>
      <c r="HUJ27" s="52"/>
      <c r="HUK27" s="52"/>
      <c r="HUL27" s="52"/>
      <c r="HUM27" s="52"/>
      <c r="HUN27" s="52"/>
      <c r="HUO27" s="52"/>
      <c r="HUP27" s="52"/>
      <c r="HUQ27" s="52"/>
      <c r="HUR27" s="52"/>
      <c r="HUS27" s="52"/>
      <c r="HUT27" s="52"/>
      <c r="HUU27" s="52"/>
      <c r="HUV27" s="52"/>
      <c r="HUW27" s="52"/>
      <c r="HUX27" s="52"/>
      <c r="HUY27" s="52"/>
      <c r="HUZ27" s="52"/>
      <c r="HVA27" s="52"/>
      <c r="HVB27" s="52"/>
      <c r="HVC27" s="52"/>
      <c r="HVD27" s="52"/>
      <c r="HVE27" s="52"/>
      <c r="HVF27" s="52"/>
      <c r="HVG27" s="52"/>
      <c r="HVH27" s="52"/>
      <c r="HVI27" s="52"/>
      <c r="HVJ27" s="52"/>
      <c r="HVK27" s="52"/>
      <c r="HVL27" s="52"/>
      <c r="HVM27" s="52"/>
      <c r="HVN27" s="52"/>
      <c r="HVO27" s="52"/>
      <c r="HVP27" s="52"/>
      <c r="HVQ27" s="52"/>
      <c r="HVR27" s="52"/>
      <c r="HVS27" s="52"/>
      <c r="HVT27" s="52"/>
      <c r="HVU27" s="52"/>
      <c r="HVV27" s="52"/>
      <c r="HVW27" s="52"/>
      <c r="HVX27" s="52"/>
      <c r="HVY27" s="52"/>
      <c r="HVZ27" s="52"/>
      <c r="HWA27" s="52"/>
      <c r="HWB27" s="52"/>
      <c r="HWC27" s="52"/>
      <c r="HWD27" s="52"/>
      <c r="HWE27" s="52"/>
      <c r="HWF27" s="52"/>
      <c r="HWG27" s="52"/>
      <c r="HWH27" s="52"/>
      <c r="HWI27" s="52"/>
      <c r="HWJ27" s="52"/>
      <c r="HWK27" s="52"/>
      <c r="HWL27" s="52"/>
      <c r="HWM27" s="52"/>
      <c r="HWN27" s="52"/>
      <c r="HWO27" s="52"/>
      <c r="HWP27" s="52"/>
      <c r="HWQ27" s="52"/>
      <c r="HWR27" s="52"/>
      <c r="HWS27" s="52"/>
      <c r="HWT27" s="52"/>
      <c r="HWU27" s="52"/>
      <c r="HWV27" s="52"/>
      <c r="HWW27" s="52"/>
      <c r="HWX27" s="52"/>
      <c r="HWY27" s="52"/>
      <c r="HWZ27" s="52"/>
      <c r="HXA27" s="52"/>
      <c r="HXB27" s="52"/>
      <c r="HXC27" s="52"/>
      <c r="HXD27" s="52"/>
      <c r="HXE27" s="52"/>
      <c r="HXF27" s="52"/>
      <c r="HXG27" s="52"/>
      <c r="HXH27" s="52"/>
      <c r="HXI27" s="52"/>
      <c r="HXJ27" s="52"/>
      <c r="HXK27" s="52"/>
      <c r="HXL27" s="52"/>
      <c r="HXM27" s="52"/>
      <c r="HXN27" s="52"/>
      <c r="HXO27" s="52"/>
      <c r="HXP27" s="52"/>
      <c r="HXQ27" s="52"/>
      <c r="HXR27" s="52"/>
      <c r="HXS27" s="52"/>
      <c r="HXT27" s="52"/>
      <c r="HXU27" s="52"/>
      <c r="HXV27" s="52"/>
      <c r="HXW27" s="52"/>
      <c r="HXX27" s="52"/>
      <c r="HXY27" s="52"/>
      <c r="HXZ27" s="52"/>
      <c r="HYA27" s="52"/>
      <c r="HYB27" s="52"/>
      <c r="HYC27" s="52"/>
      <c r="HYD27" s="52"/>
      <c r="HYE27" s="52"/>
      <c r="HYF27" s="52"/>
      <c r="HYG27" s="52"/>
      <c r="HYH27" s="52"/>
      <c r="HYI27" s="52"/>
      <c r="HYJ27" s="52"/>
      <c r="HYK27" s="52"/>
      <c r="HYL27" s="52"/>
      <c r="HYM27" s="52"/>
      <c r="HYN27" s="52"/>
      <c r="HYO27" s="52"/>
      <c r="HYP27" s="52"/>
      <c r="HYQ27" s="52"/>
      <c r="HYR27" s="52"/>
      <c r="HYS27" s="52"/>
      <c r="HYT27" s="52"/>
      <c r="HYU27" s="52"/>
      <c r="HYV27" s="52"/>
      <c r="HYW27" s="52"/>
      <c r="HYX27" s="52"/>
      <c r="HYY27" s="52"/>
      <c r="HYZ27" s="52"/>
      <c r="HZA27" s="52"/>
      <c r="HZB27" s="52"/>
      <c r="HZC27" s="52"/>
      <c r="HZD27" s="52"/>
      <c r="HZE27" s="52"/>
      <c r="HZF27" s="52"/>
      <c r="HZG27" s="52"/>
      <c r="HZH27" s="52"/>
      <c r="HZI27" s="52"/>
      <c r="HZJ27" s="52"/>
      <c r="HZK27" s="52"/>
      <c r="HZL27" s="52"/>
      <c r="HZM27" s="52"/>
      <c r="HZN27" s="52"/>
      <c r="HZO27" s="52"/>
      <c r="HZP27" s="52"/>
      <c r="HZQ27" s="52"/>
      <c r="HZR27" s="52"/>
      <c r="HZS27" s="52"/>
      <c r="HZT27" s="52"/>
      <c r="HZU27" s="52"/>
      <c r="HZV27" s="52"/>
      <c r="HZW27" s="52"/>
      <c r="HZX27" s="52"/>
      <c r="HZY27" s="52"/>
      <c r="HZZ27" s="52"/>
      <c r="IAA27" s="52"/>
      <c r="IAB27" s="52"/>
      <c r="IAC27" s="52"/>
      <c r="IAD27" s="52"/>
      <c r="IAE27" s="52"/>
      <c r="IAF27" s="52"/>
      <c r="IAG27" s="52"/>
      <c r="IAH27" s="52"/>
      <c r="IAI27" s="52"/>
      <c r="IAJ27" s="52"/>
      <c r="IAK27" s="52"/>
      <c r="IAL27" s="52"/>
      <c r="IAM27" s="52"/>
      <c r="IAN27" s="52"/>
      <c r="IAO27" s="52"/>
      <c r="IAP27" s="52"/>
      <c r="IAQ27" s="52"/>
      <c r="IAR27" s="52"/>
      <c r="IAS27" s="52"/>
      <c r="IAT27" s="52"/>
      <c r="IAU27" s="52"/>
      <c r="IAV27" s="52"/>
      <c r="IAW27" s="52"/>
      <c r="IAX27" s="52"/>
      <c r="IAY27" s="52"/>
      <c r="IAZ27" s="52"/>
      <c r="IBA27" s="52"/>
      <c r="IBB27" s="52"/>
      <c r="IBC27" s="52"/>
      <c r="IBD27" s="52"/>
      <c r="IBE27" s="52"/>
      <c r="IBF27" s="52"/>
      <c r="IBG27" s="52"/>
      <c r="IBH27" s="52"/>
      <c r="IBI27" s="52"/>
      <c r="IBJ27" s="52"/>
      <c r="IBK27" s="52"/>
      <c r="IBL27" s="52"/>
      <c r="IBM27" s="52"/>
      <c r="IBN27" s="52"/>
      <c r="IBO27" s="52"/>
      <c r="IBP27" s="52"/>
      <c r="IBQ27" s="52"/>
      <c r="IBR27" s="52"/>
      <c r="IBS27" s="52"/>
      <c r="IBT27" s="52"/>
      <c r="IBU27" s="52"/>
      <c r="IBV27" s="52"/>
      <c r="IBW27" s="52"/>
      <c r="IBX27" s="52"/>
      <c r="IBY27" s="52"/>
      <c r="IBZ27" s="52"/>
      <c r="ICA27" s="52"/>
      <c r="ICB27" s="52"/>
      <c r="ICC27" s="52"/>
      <c r="ICD27" s="52"/>
      <c r="ICE27" s="52"/>
      <c r="ICF27" s="52"/>
      <c r="ICG27" s="52"/>
      <c r="ICH27" s="52"/>
      <c r="ICI27" s="52"/>
      <c r="ICJ27" s="52"/>
      <c r="ICK27" s="52"/>
      <c r="ICL27" s="52"/>
      <c r="ICM27" s="52"/>
      <c r="ICN27" s="52"/>
      <c r="ICO27" s="52"/>
      <c r="ICP27" s="52"/>
      <c r="ICQ27" s="52"/>
      <c r="ICR27" s="52"/>
      <c r="ICS27" s="52"/>
      <c r="ICT27" s="52"/>
      <c r="ICU27" s="52"/>
      <c r="ICV27" s="52"/>
      <c r="ICW27" s="52"/>
      <c r="ICX27" s="52"/>
      <c r="ICY27" s="52"/>
      <c r="ICZ27" s="52"/>
      <c r="IDA27" s="52"/>
      <c r="IDB27" s="52"/>
      <c r="IDC27" s="52"/>
      <c r="IDD27" s="52"/>
      <c r="IDE27" s="52"/>
      <c r="IDF27" s="52"/>
      <c r="IDG27" s="52"/>
      <c r="IDH27" s="52"/>
      <c r="IDI27" s="52"/>
      <c r="IDJ27" s="52"/>
      <c r="IDK27" s="52"/>
      <c r="IDL27" s="52"/>
      <c r="IDM27" s="52"/>
      <c r="IDN27" s="52"/>
      <c r="IDO27" s="52"/>
      <c r="IDP27" s="52"/>
      <c r="IDQ27" s="52"/>
      <c r="IDR27" s="52"/>
      <c r="IDS27" s="52"/>
      <c r="IDT27" s="52"/>
      <c r="IDU27" s="52"/>
      <c r="IDV27" s="52"/>
      <c r="IDW27" s="52"/>
      <c r="IDX27" s="52"/>
      <c r="IDY27" s="52"/>
      <c r="IDZ27" s="52"/>
      <c r="IEA27" s="52"/>
      <c r="IEB27" s="52"/>
      <c r="IEC27" s="52"/>
      <c r="IED27" s="52"/>
      <c r="IEE27" s="52"/>
      <c r="IEF27" s="52"/>
      <c r="IEG27" s="52"/>
      <c r="IEH27" s="52"/>
      <c r="IEI27" s="52"/>
      <c r="IEJ27" s="52"/>
      <c r="IEK27" s="52"/>
      <c r="IEL27" s="52"/>
      <c r="IEM27" s="52"/>
      <c r="IEN27" s="52"/>
      <c r="IEO27" s="52"/>
      <c r="IEP27" s="52"/>
      <c r="IEQ27" s="52"/>
      <c r="IER27" s="52"/>
      <c r="IES27" s="52"/>
      <c r="IET27" s="52"/>
      <c r="IEU27" s="52"/>
      <c r="IEV27" s="52"/>
      <c r="IEW27" s="52"/>
      <c r="IEX27" s="52"/>
      <c r="IEY27" s="52"/>
      <c r="IEZ27" s="52"/>
      <c r="IFA27" s="52"/>
      <c r="IFB27" s="52"/>
      <c r="IFC27" s="52"/>
      <c r="IFD27" s="52"/>
      <c r="IFE27" s="52"/>
      <c r="IFF27" s="52"/>
      <c r="IFG27" s="52"/>
      <c r="IFH27" s="52"/>
      <c r="IFI27" s="52"/>
      <c r="IFJ27" s="52"/>
      <c r="IFK27" s="52"/>
      <c r="IFL27" s="52"/>
      <c r="IFM27" s="52"/>
      <c r="IFN27" s="52"/>
      <c r="IFO27" s="52"/>
      <c r="IFP27" s="52"/>
      <c r="IFQ27" s="52"/>
      <c r="IFR27" s="52"/>
      <c r="IFS27" s="52"/>
      <c r="IFT27" s="52"/>
      <c r="IFU27" s="52"/>
      <c r="IFV27" s="52"/>
      <c r="IFW27" s="52"/>
      <c r="IFX27" s="52"/>
      <c r="IFY27" s="52"/>
      <c r="IFZ27" s="52"/>
      <c r="IGA27" s="52"/>
      <c r="IGB27" s="52"/>
      <c r="IGC27" s="52"/>
      <c r="IGD27" s="52"/>
      <c r="IGE27" s="52"/>
      <c r="IGF27" s="52"/>
      <c r="IGG27" s="52"/>
      <c r="IGH27" s="52"/>
      <c r="IGI27" s="52"/>
      <c r="IGJ27" s="52"/>
      <c r="IGK27" s="52"/>
      <c r="IGL27" s="52"/>
      <c r="IGM27" s="52"/>
      <c r="IGN27" s="52"/>
      <c r="IGO27" s="52"/>
      <c r="IGP27" s="52"/>
      <c r="IGQ27" s="52"/>
      <c r="IGR27" s="52"/>
      <c r="IGS27" s="52"/>
      <c r="IGT27" s="52"/>
      <c r="IGU27" s="52"/>
      <c r="IGV27" s="52"/>
      <c r="IGW27" s="52"/>
      <c r="IGX27" s="52"/>
      <c r="IGY27" s="52"/>
      <c r="IGZ27" s="52"/>
      <c r="IHA27" s="52"/>
      <c r="IHB27" s="52"/>
      <c r="IHC27" s="52"/>
      <c r="IHD27" s="52"/>
      <c r="IHE27" s="52"/>
      <c r="IHF27" s="52"/>
      <c r="IHG27" s="52"/>
      <c r="IHH27" s="52"/>
      <c r="IHI27" s="52"/>
      <c r="IHJ27" s="52"/>
      <c r="IHK27" s="52"/>
      <c r="IHL27" s="52"/>
      <c r="IHM27" s="52"/>
      <c r="IHN27" s="52"/>
      <c r="IHO27" s="52"/>
      <c r="IHP27" s="52"/>
      <c r="IHQ27" s="52"/>
      <c r="IHR27" s="52"/>
      <c r="IHS27" s="52"/>
      <c r="IHT27" s="52"/>
      <c r="IHU27" s="52"/>
      <c r="IHV27" s="52"/>
      <c r="IHW27" s="52"/>
      <c r="IHX27" s="52"/>
      <c r="IHY27" s="52"/>
      <c r="IHZ27" s="52"/>
      <c r="IIA27" s="52"/>
      <c r="IIB27" s="52"/>
      <c r="IIC27" s="52"/>
      <c r="IID27" s="52"/>
      <c r="IIE27" s="52"/>
      <c r="IIF27" s="52"/>
      <c r="IIG27" s="52"/>
      <c r="IIH27" s="52"/>
      <c r="III27" s="52"/>
      <c r="IIJ27" s="52"/>
      <c r="IIK27" s="52"/>
      <c r="IIL27" s="52"/>
      <c r="IIM27" s="52"/>
      <c r="IIN27" s="52"/>
      <c r="IIO27" s="52"/>
      <c r="IIP27" s="52"/>
      <c r="IIQ27" s="52"/>
      <c r="IIR27" s="52"/>
      <c r="IIS27" s="52"/>
      <c r="IIT27" s="52"/>
      <c r="IIU27" s="52"/>
      <c r="IIV27" s="52"/>
      <c r="IIW27" s="52"/>
      <c r="IIX27" s="52"/>
      <c r="IIY27" s="52"/>
      <c r="IIZ27" s="52"/>
      <c r="IJA27" s="52"/>
      <c r="IJB27" s="52"/>
      <c r="IJC27" s="52"/>
      <c r="IJD27" s="52"/>
      <c r="IJE27" s="52"/>
      <c r="IJF27" s="52"/>
      <c r="IJG27" s="52"/>
      <c r="IJH27" s="52"/>
      <c r="IJI27" s="52"/>
      <c r="IJJ27" s="52"/>
      <c r="IJK27" s="52"/>
      <c r="IJL27" s="52"/>
      <c r="IJM27" s="52"/>
      <c r="IJN27" s="52"/>
      <c r="IJO27" s="52"/>
      <c r="IJP27" s="52"/>
      <c r="IJQ27" s="52"/>
      <c r="IJR27" s="52"/>
      <c r="IJS27" s="52"/>
      <c r="IJT27" s="52"/>
      <c r="IJU27" s="52"/>
      <c r="IJV27" s="52"/>
      <c r="IJW27" s="52"/>
      <c r="IJX27" s="52"/>
      <c r="IJY27" s="52"/>
      <c r="IJZ27" s="52"/>
      <c r="IKA27" s="52"/>
      <c r="IKB27" s="52"/>
      <c r="IKC27" s="52"/>
      <c r="IKD27" s="52"/>
      <c r="IKE27" s="52"/>
      <c r="IKF27" s="52"/>
      <c r="IKG27" s="52"/>
      <c r="IKH27" s="52"/>
      <c r="IKI27" s="52"/>
      <c r="IKJ27" s="52"/>
      <c r="IKK27" s="52"/>
      <c r="IKL27" s="52"/>
      <c r="IKM27" s="52"/>
      <c r="IKN27" s="52"/>
      <c r="IKO27" s="52"/>
      <c r="IKP27" s="52"/>
      <c r="IKQ27" s="52"/>
      <c r="IKR27" s="52"/>
      <c r="IKS27" s="52"/>
      <c r="IKT27" s="52"/>
      <c r="IKU27" s="52"/>
      <c r="IKV27" s="52"/>
      <c r="IKW27" s="52"/>
      <c r="IKX27" s="52"/>
      <c r="IKY27" s="52"/>
      <c r="IKZ27" s="52"/>
      <c r="ILA27" s="52"/>
      <c r="ILB27" s="52"/>
      <c r="ILC27" s="52"/>
      <c r="ILD27" s="52"/>
      <c r="ILE27" s="52"/>
      <c r="ILF27" s="52"/>
      <c r="ILG27" s="52"/>
      <c r="ILH27" s="52"/>
      <c r="ILI27" s="52"/>
      <c r="ILJ27" s="52"/>
      <c r="ILK27" s="52"/>
      <c r="ILL27" s="52"/>
      <c r="ILM27" s="52"/>
      <c r="ILN27" s="52"/>
      <c r="ILO27" s="52"/>
      <c r="ILP27" s="52"/>
      <c r="ILQ27" s="52"/>
      <c r="ILR27" s="52"/>
      <c r="ILS27" s="52"/>
      <c r="ILT27" s="52"/>
      <c r="ILU27" s="52"/>
      <c r="ILV27" s="52"/>
      <c r="ILW27" s="52"/>
      <c r="ILX27" s="52"/>
      <c r="ILY27" s="52"/>
      <c r="ILZ27" s="52"/>
      <c r="IMA27" s="52"/>
      <c r="IMB27" s="52"/>
      <c r="IMC27" s="52"/>
      <c r="IMD27" s="52"/>
      <c r="IME27" s="52"/>
      <c r="IMF27" s="52"/>
      <c r="IMG27" s="52"/>
      <c r="IMH27" s="52"/>
      <c r="IMI27" s="52"/>
      <c r="IMJ27" s="52"/>
      <c r="IMK27" s="52"/>
      <c r="IML27" s="52"/>
      <c r="IMM27" s="52"/>
      <c r="IMN27" s="52"/>
      <c r="IMO27" s="52"/>
      <c r="IMP27" s="52"/>
      <c r="IMQ27" s="52"/>
      <c r="IMR27" s="52"/>
      <c r="IMS27" s="52"/>
      <c r="IMT27" s="52"/>
      <c r="IMU27" s="52"/>
      <c r="IMV27" s="52"/>
      <c r="IMW27" s="52"/>
      <c r="IMX27" s="52"/>
      <c r="IMY27" s="52"/>
      <c r="IMZ27" s="52"/>
      <c r="INA27" s="52"/>
      <c r="INB27" s="52"/>
      <c r="INC27" s="52"/>
      <c r="IND27" s="52"/>
      <c r="INE27" s="52"/>
      <c r="INF27" s="52"/>
      <c r="ING27" s="52"/>
      <c r="INH27" s="52"/>
      <c r="INI27" s="52"/>
      <c r="INJ27" s="52"/>
      <c r="INK27" s="52"/>
      <c r="INL27" s="52"/>
      <c r="INM27" s="52"/>
      <c r="INN27" s="52"/>
      <c r="INO27" s="52"/>
      <c r="INP27" s="52"/>
      <c r="INQ27" s="52"/>
      <c r="INR27" s="52"/>
      <c r="INS27" s="52"/>
      <c r="INT27" s="52"/>
      <c r="INU27" s="52"/>
      <c r="INV27" s="52"/>
      <c r="INW27" s="52"/>
      <c r="INX27" s="52"/>
      <c r="INY27" s="52"/>
      <c r="INZ27" s="52"/>
      <c r="IOA27" s="52"/>
      <c r="IOB27" s="52"/>
      <c r="IOC27" s="52"/>
      <c r="IOD27" s="52"/>
      <c r="IOE27" s="52"/>
      <c r="IOF27" s="52"/>
      <c r="IOG27" s="52"/>
      <c r="IOH27" s="52"/>
      <c r="IOI27" s="52"/>
      <c r="IOJ27" s="52"/>
      <c r="IOK27" s="52"/>
      <c r="IOL27" s="52"/>
      <c r="IOM27" s="52"/>
      <c r="ION27" s="52"/>
      <c r="IOO27" s="52"/>
      <c r="IOP27" s="52"/>
      <c r="IOQ27" s="52"/>
      <c r="IOR27" s="52"/>
      <c r="IOS27" s="52"/>
      <c r="IOT27" s="52"/>
      <c r="IOU27" s="52"/>
      <c r="IOV27" s="52"/>
      <c r="IOW27" s="52"/>
      <c r="IOX27" s="52"/>
      <c r="IOY27" s="52"/>
      <c r="IOZ27" s="52"/>
      <c r="IPA27" s="52"/>
      <c r="IPB27" s="52"/>
      <c r="IPC27" s="52"/>
      <c r="IPD27" s="52"/>
      <c r="IPE27" s="52"/>
      <c r="IPF27" s="52"/>
      <c r="IPG27" s="52"/>
      <c r="IPH27" s="52"/>
      <c r="IPI27" s="52"/>
      <c r="IPJ27" s="52"/>
      <c r="IPK27" s="52"/>
      <c r="IPL27" s="52"/>
      <c r="IPM27" s="52"/>
      <c r="IPN27" s="52"/>
      <c r="IPO27" s="52"/>
      <c r="IPP27" s="52"/>
      <c r="IPQ27" s="52"/>
      <c r="IPR27" s="52"/>
      <c r="IPS27" s="52"/>
      <c r="IPT27" s="52"/>
      <c r="IPU27" s="52"/>
      <c r="IPV27" s="52"/>
      <c r="IPW27" s="52"/>
      <c r="IPX27" s="52"/>
      <c r="IPY27" s="52"/>
      <c r="IPZ27" s="52"/>
      <c r="IQA27" s="52"/>
      <c r="IQB27" s="52"/>
      <c r="IQC27" s="52"/>
      <c r="IQD27" s="52"/>
      <c r="IQE27" s="52"/>
      <c r="IQF27" s="52"/>
      <c r="IQG27" s="52"/>
      <c r="IQH27" s="52"/>
      <c r="IQI27" s="52"/>
      <c r="IQJ27" s="52"/>
      <c r="IQK27" s="52"/>
      <c r="IQL27" s="52"/>
      <c r="IQM27" s="52"/>
      <c r="IQN27" s="52"/>
      <c r="IQO27" s="52"/>
      <c r="IQP27" s="52"/>
      <c r="IQQ27" s="52"/>
      <c r="IQR27" s="52"/>
      <c r="IQS27" s="52"/>
      <c r="IQT27" s="52"/>
      <c r="IQU27" s="52"/>
      <c r="IQV27" s="52"/>
      <c r="IQW27" s="52"/>
      <c r="IQX27" s="52"/>
      <c r="IQY27" s="52"/>
      <c r="IQZ27" s="52"/>
      <c r="IRA27" s="52"/>
      <c r="IRB27" s="52"/>
      <c r="IRC27" s="52"/>
      <c r="IRD27" s="52"/>
      <c r="IRE27" s="52"/>
      <c r="IRF27" s="52"/>
      <c r="IRG27" s="52"/>
      <c r="IRH27" s="52"/>
      <c r="IRI27" s="52"/>
      <c r="IRJ27" s="52"/>
      <c r="IRK27" s="52"/>
      <c r="IRL27" s="52"/>
      <c r="IRM27" s="52"/>
      <c r="IRN27" s="52"/>
      <c r="IRO27" s="52"/>
      <c r="IRP27" s="52"/>
      <c r="IRQ27" s="52"/>
      <c r="IRR27" s="52"/>
      <c r="IRS27" s="52"/>
      <c r="IRT27" s="52"/>
      <c r="IRU27" s="52"/>
      <c r="IRV27" s="52"/>
      <c r="IRW27" s="52"/>
      <c r="IRX27" s="52"/>
      <c r="IRY27" s="52"/>
      <c r="IRZ27" s="52"/>
      <c r="ISA27" s="52"/>
      <c r="ISB27" s="52"/>
      <c r="ISC27" s="52"/>
      <c r="ISD27" s="52"/>
      <c r="ISE27" s="52"/>
      <c r="ISF27" s="52"/>
      <c r="ISG27" s="52"/>
      <c r="ISH27" s="52"/>
      <c r="ISI27" s="52"/>
      <c r="ISJ27" s="52"/>
      <c r="ISK27" s="52"/>
      <c r="ISL27" s="52"/>
      <c r="ISM27" s="52"/>
      <c r="ISN27" s="52"/>
      <c r="ISO27" s="52"/>
      <c r="ISP27" s="52"/>
      <c r="ISQ27" s="52"/>
      <c r="ISR27" s="52"/>
      <c r="ISS27" s="52"/>
      <c r="IST27" s="52"/>
      <c r="ISU27" s="52"/>
      <c r="ISV27" s="52"/>
      <c r="ISW27" s="52"/>
      <c r="ISX27" s="52"/>
      <c r="ISY27" s="52"/>
      <c r="ISZ27" s="52"/>
      <c r="ITA27" s="52"/>
      <c r="ITB27" s="52"/>
      <c r="ITC27" s="52"/>
      <c r="ITD27" s="52"/>
      <c r="ITE27" s="52"/>
      <c r="ITF27" s="52"/>
      <c r="ITG27" s="52"/>
      <c r="ITH27" s="52"/>
      <c r="ITI27" s="52"/>
      <c r="ITJ27" s="52"/>
      <c r="ITK27" s="52"/>
      <c r="ITL27" s="52"/>
      <c r="ITM27" s="52"/>
      <c r="ITN27" s="52"/>
      <c r="ITO27" s="52"/>
      <c r="ITP27" s="52"/>
      <c r="ITQ27" s="52"/>
      <c r="ITR27" s="52"/>
      <c r="ITS27" s="52"/>
      <c r="ITT27" s="52"/>
      <c r="ITU27" s="52"/>
      <c r="ITV27" s="52"/>
      <c r="ITW27" s="52"/>
      <c r="ITX27" s="52"/>
      <c r="ITY27" s="52"/>
      <c r="ITZ27" s="52"/>
      <c r="IUA27" s="52"/>
      <c r="IUB27" s="52"/>
      <c r="IUC27" s="52"/>
      <c r="IUD27" s="52"/>
      <c r="IUE27" s="52"/>
      <c r="IUF27" s="52"/>
      <c r="IUG27" s="52"/>
      <c r="IUH27" s="52"/>
      <c r="IUI27" s="52"/>
      <c r="IUJ27" s="52"/>
      <c r="IUK27" s="52"/>
      <c r="IUL27" s="52"/>
      <c r="IUM27" s="52"/>
      <c r="IUN27" s="52"/>
      <c r="IUO27" s="52"/>
      <c r="IUP27" s="52"/>
      <c r="IUQ27" s="52"/>
      <c r="IUR27" s="52"/>
      <c r="IUS27" s="52"/>
      <c r="IUT27" s="52"/>
      <c r="IUU27" s="52"/>
      <c r="IUV27" s="52"/>
      <c r="IUW27" s="52"/>
      <c r="IUX27" s="52"/>
      <c r="IUY27" s="52"/>
      <c r="IUZ27" s="52"/>
      <c r="IVA27" s="52"/>
      <c r="IVB27" s="52"/>
      <c r="IVC27" s="52"/>
      <c r="IVD27" s="52"/>
      <c r="IVE27" s="52"/>
      <c r="IVF27" s="52"/>
      <c r="IVG27" s="52"/>
      <c r="IVH27" s="52"/>
      <c r="IVI27" s="52"/>
      <c r="IVJ27" s="52"/>
      <c r="IVK27" s="52"/>
      <c r="IVL27" s="52"/>
      <c r="IVM27" s="52"/>
      <c r="IVN27" s="52"/>
      <c r="IVO27" s="52"/>
      <c r="IVP27" s="52"/>
      <c r="IVQ27" s="52"/>
      <c r="IVR27" s="52"/>
      <c r="IVS27" s="52"/>
      <c r="IVT27" s="52"/>
      <c r="IVU27" s="52"/>
      <c r="IVV27" s="52"/>
      <c r="IVW27" s="52"/>
      <c r="IVX27" s="52"/>
      <c r="IVY27" s="52"/>
      <c r="IVZ27" s="52"/>
      <c r="IWA27" s="52"/>
      <c r="IWB27" s="52"/>
      <c r="IWC27" s="52"/>
      <c r="IWD27" s="52"/>
      <c r="IWE27" s="52"/>
      <c r="IWF27" s="52"/>
      <c r="IWG27" s="52"/>
      <c r="IWH27" s="52"/>
      <c r="IWI27" s="52"/>
      <c r="IWJ27" s="52"/>
      <c r="IWK27" s="52"/>
      <c r="IWL27" s="52"/>
      <c r="IWM27" s="52"/>
      <c r="IWN27" s="52"/>
      <c r="IWO27" s="52"/>
      <c r="IWP27" s="52"/>
      <c r="IWQ27" s="52"/>
      <c r="IWR27" s="52"/>
      <c r="IWS27" s="52"/>
      <c r="IWT27" s="52"/>
      <c r="IWU27" s="52"/>
      <c r="IWV27" s="52"/>
      <c r="IWW27" s="52"/>
      <c r="IWX27" s="52"/>
      <c r="IWY27" s="52"/>
      <c r="IWZ27" s="52"/>
      <c r="IXA27" s="52"/>
      <c r="IXB27" s="52"/>
      <c r="IXC27" s="52"/>
      <c r="IXD27" s="52"/>
      <c r="IXE27" s="52"/>
      <c r="IXF27" s="52"/>
      <c r="IXG27" s="52"/>
      <c r="IXH27" s="52"/>
      <c r="IXI27" s="52"/>
      <c r="IXJ27" s="52"/>
      <c r="IXK27" s="52"/>
      <c r="IXL27" s="52"/>
      <c r="IXM27" s="52"/>
      <c r="IXN27" s="52"/>
      <c r="IXO27" s="52"/>
      <c r="IXP27" s="52"/>
      <c r="IXQ27" s="52"/>
      <c r="IXR27" s="52"/>
      <c r="IXS27" s="52"/>
      <c r="IXT27" s="52"/>
      <c r="IXU27" s="52"/>
      <c r="IXV27" s="52"/>
      <c r="IXW27" s="52"/>
      <c r="IXX27" s="52"/>
      <c r="IXY27" s="52"/>
      <c r="IXZ27" s="52"/>
      <c r="IYA27" s="52"/>
      <c r="IYB27" s="52"/>
      <c r="IYC27" s="52"/>
      <c r="IYD27" s="52"/>
      <c r="IYE27" s="52"/>
      <c r="IYF27" s="52"/>
      <c r="IYG27" s="52"/>
      <c r="IYH27" s="52"/>
      <c r="IYI27" s="52"/>
      <c r="IYJ27" s="52"/>
      <c r="IYK27" s="52"/>
      <c r="IYL27" s="52"/>
      <c r="IYM27" s="52"/>
      <c r="IYN27" s="52"/>
      <c r="IYO27" s="52"/>
      <c r="IYP27" s="52"/>
      <c r="IYQ27" s="52"/>
      <c r="IYR27" s="52"/>
      <c r="IYS27" s="52"/>
      <c r="IYT27" s="52"/>
      <c r="IYU27" s="52"/>
      <c r="IYV27" s="52"/>
      <c r="IYW27" s="52"/>
      <c r="IYX27" s="52"/>
      <c r="IYY27" s="52"/>
      <c r="IYZ27" s="52"/>
      <c r="IZA27" s="52"/>
      <c r="IZB27" s="52"/>
      <c r="IZC27" s="52"/>
      <c r="IZD27" s="52"/>
      <c r="IZE27" s="52"/>
      <c r="IZF27" s="52"/>
      <c r="IZG27" s="52"/>
      <c r="IZH27" s="52"/>
      <c r="IZI27" s="52"/>
      <c r="IZJ27" s="52"/>
      <c r="IZK27" s="52"/>
      <c r="IZL27" s="52"/>
      <c r="IZM27" s="52"/>
      <c r="IZN27" s="52"/>
      <c r="IZO27" s="52"/>
      <c r="IZP27" s="52"/>
      <c r="IZQ27" s="52"/>
      <c r="IZR27" s="52"/>
      <c r="IZS27" s="52"/>
      <c r="IZT27" s="52"/>
      <c r="IZU27" s="52"/>
      <c r="IZV27" s="52"/>
      <c r="IZW27" s="52"/>
      <c r="IZX27" s="52"/>
      <c r="IZY27" s="52"/>
      <c r="IZZ27" s="52"/>
      <c r="JAA27" s="52"/>
      <c r="JAB27" s="52"/>
      <c r="JAC27" s="52"/>
      <c r="JAD27" s="52"/>
      <c r="JAE27" s="52"/>
      <c r="JAF27" s="52"/>
      <c r="JAG27" s="52"/>
      <c r="JAH27" s="52"/>
      <c r="JAI27" s="52"/>
      <c r="JAJ27" s="52"/>
      <c r="JAK27" s="52"/>
      <c r="JAL27" s="52"/>
      <c r="JAM27" s="52"/>
      <c r="JAN27" s="52"/>
      <c r="JAO27" s="52"/>
      <c r="JAP27" s="52"/>
      <c r="JAQ27" s="52"/>
      <c r="JAR27" s="52"/>
      <c r="JAS27" s="52"/>
      <c r="JAT27" s="52"/>
      <c r="JAU27" s="52"/>
      <c r="JAV27" s="52"/>
      <c r="JAW27" s="52"/>
      <c r="JAX27" s="52"/>
      <c r="JAY27" s="52"/>
      <c r="JAZ27" s="52"/>
      <c r="JBA27" s="52"/>
      <c r="JBB27" s="52"/>
      <c r="JBC27" s="52"/>
      <c r="JBD27" s="52"/>
      <c r="JBE27" s="52"/>
      <c r="JBF27" s="52"/>
      <c r="JBG27" s="52"/>
      <c r="JBH27" s="52"/>
      <c r="JBI27" s="52"/>
      <c r="JBJ27" s="52"/>
      <c r="JBK27" s="52"/>
      <c r="JBL27" s="52"/>
      <c r="JBM27" s="52"/>
      <c r="JBN27" s="52"/>
      <c r="JBO27" s="52"/>
      <c r="JBP27" s="52"/>
      <c r="JBQ27" s="52"/>
      <c r="JBR27" s="52"/>
      <c r="JBS27" s="52"/>
      <c r="JBT27" s="52"/>
      <c r="JBU27" s="52"/>
      <c r="JBV27" s="52"/>
      <c r="JBW27" s="52"/>
      <c r="JBX27" s="52"/>
      <c r="JBY27" s="52"/>
      <c r="JBZ27" s="52"/>
      <c r="JCA27" s="52"/>
      <c r="JCB27" s="52"/>
      <c r="JCC27" s="52"/>
      <c r="JCD27" s="52"/>
      <c r="JCE27" s="52"/>
      <c r="JCF27" s="52"/>
      <c r="JCG27" s="52"/>
      <c r="JCH27" s="52"/>
      <c r="JCI27" s="52"/>
      <c r="JCJ27" s="52"/>
      <c r="JCK27" s="52"/>
      <c r="JCL27" s="52"/>
      <c r="JCM27" s="52"/>
      <c r="JCN27" s="52"/>
      <c r="JCO27" s="52"/>
      <c r="JCP27" s="52"/>
      <c r="JCQ27" s="52"/>
      <c r="JCR27" s="52"/>
      <c r="JCS27" s="52"/>
      <c r="JCT27" s="52"/>
      <c r="JCU27" s="52"/>
      <c r="JCV27" s="52"/>
      <c r="JCW27" s="52"/>
      <c r="JCX27" s="52"/>
      <c r="JCY27" s="52"/>
      <c r="JCZ27" s="52"/>
      <c r="JDA27" s="52"/>
      <c r="JDB27" s="52"/>
      <c r="JDC27" s="52"/>
      <c r="JDD27" s="52"/>
      <c r="JDE27" s="52"/>
      <c r="JDF27" s="52"/>
      <c r="JDG27" s="52"/>
      <c r="JDH27" s="52"/>
      <c r="JDI27" s="52"/>
      <c r="JDJ27" s="52"/>
      <c r="JDK27" s="52"/>
      <c r="JDL27" s="52"/>
      <c r="JDM27" s="52"/>
      <c r="JDN27" s="52"/>
      <c r="JDO27" s="52"/>
      <c r="JDP27" s="52"/>
      <c r="JDQ27" s="52"/>
      <c r="JDR27" s="52"/>
      <c r="JDS27" s="52"/>
      <c r="JDT27" s="52"/>
      <c r="JDU27" s="52"/>
      <c r="JDV27" s="52"/>
      <c r="JDW27" s="52"/>
      <c r="JDX27" s="52"/>
      <c r="JDY27" s="52"/>
      <c r="JDZ27" s="52"/>
      <c r="JEA27" s="52"/>
      <c r="JEB27" s="52"/>
      <c r="JEC27" s="52"/>
      <c r="JED27" s="52"/>
      <c r="JEE27" s="52"/>
      <c r="JEF27" s="52"/>
      <c r="JEG27" s="52"/>
      <c r="JEH27" s="52"/>
      <c r="JEI27" s="52"/>
      <c r="JEJ27" s="52"/>
      <c r="JEK27" s="52"/>
      <c r="JEL27" s="52"/>
      <c r="JEM27" s="52"/>
      <c r="JEN27" s="52"/>
      <c r="JEO27" s="52"/>
      <c r="JEP27" s="52"/>
      <c r="JEQ27" s="52"/>
      <c r="JER27" s="52"/>
      <c r="JES27" s="52"/>
      <c r="JET27" s="52"/>
      <c r="JEU27" s="52"/>
      <c r="JEV27" s="52"/>
      <c r="JEW27" s="52"/>
      <c r="JEX27" s="52"/>
      <c r="JEY27" s="52"/>
      <c r="JEZ27" s="52"/>
      <c r="JFA27" s="52"/>
      <c r="JFB27" s="52"/>
      <c r="JFC27" s="52"/>
      <c r="JFD27" s="52"/>
      <c r="JFE27" s="52"/>
      <c r="JFF27" s="52"/>
      <c r="JFG27" s="52"/>
      <c r="JFH27" s="52"/>
      <c r="JFI27" s="52"/>
      <c r="JFJ27" s="52"/>
      <c r="JFK27" s="52"/>
      <c r="JFL27" s="52"/>
      <c r="JFM27" s="52"/>
      <c r="JFN27" s="52"/>
      <c r="JFO27" s="52"/>
      <c r="JFP27" s="52"/>
      <c r="JFQ27" s="52"/>
      <c r="JFR27" s="52"/>
      <c r="JFS27" s="52"/>
      <c r="JFT27" s="52"/>
      <c r="JFU27" s="52"/>
      <c r="JFV27" s="52"/>
      <c r="JFW27" s="52"/>
      <c r="JFX27" s="52"/>
      <c r="JFY27" s="52"/>
      <c r="JFZ27" s="52"/>
      <c r="JGA27" s="52"/>
      <c r="JGB27" s="52"/>
      <c r="JGC27" s="52"/>
      <c r="JGD27" s="52"/>
      <c r="JGE27" s="52"/>
      <c r="JGF27" s="52"/>
      <c r="JGG27" s="52"/>
      <c r="JGH27" s="52"/>
      <c r="JGI27" s="52"/>
      <c r="JGJ27" s="52"/>
      <c r="JGK27" s="52"/>
      <c r="JGL27" s="52"/>
      <c r="JGM27" s="52"/>
      <c r="JGN27" s="52"/>
      <c r="JGO27" s="52"/>
      <c r="JGP27" s="52"/>
      <c r="JGQ27" s="52"/>
      <c r="JGR27" s="52"/>
      <c r="JGS27" s="52"/>
      <c r="JGT27" s="52"/>
      <c r="JGU27" s="52"/>
      <c r="JGV27" s="52"/>
      <c r="JGW27" s="52"/>
      <c r="JGX27" s="52"/>
      <c r="JGY27" s="52"/>
      <c r="JGZ27" s="52"/>
      <c r="JHA27" s="52"/>
      <c r="JHB27" s="52"/>
      <c r="JHC27" s="52"/>
      <c r="JHD27" s="52"/>
      <c r="JHE27" s="52"/>
      <c r="JHF27" s="52"/>
      <c r="JHG27" s="52"/>
      <c r="JHH27" s="52"/>
      <c r="JHI27" s="52"/>
      <c r="JHJ27" s="52"/>
      <c r="JHK27" s="52"/>
      <c r="JHL27" s="52"/>
      <c r="JHM27" s="52"/>
      <c r="JHN27" s="52"/>
      <c r="JHO27" s="52"/>
      <c r="JHP27" s="52"/>
      <c r="JHQ27" s="52"/>
      <c r="JHR27" s="52"/>
      <c r="JHS27" s="52"/>
      <c r="JHT27" s="52"/>
      <c r="JHU27" s="52"/>
      <c r="JHV27" s="52"/>
      <c r="JHW27" s="52"/>
      <c r="JHX27" s="52"/>
      <c r="JHY27" s="52"/>
      <c r="JHZ27" s="52"/>
      <c r="JIA27" s="52"/>
      <c r="JIB27" s="52"/>
      <c r="JIC27" s="52"/>
      <c r="JID27" s="52"/>
      <c r="JIE27" s="52"/>
      <c r="JIF27" s="52"/>
      <c r="JIG27" s="52"/>
      <c r="JIH27" s="52"/>
      <c r="JII27" s="52"/>
      <c r="JIJ27" s="52"/>
      <c r="JIK27" s="52"/>
      <c r="JIL27" s="52"/>
      <c r="JIM27" s="52"/>
      <c r="JIN27" s="52"/>
      <c r="JIO27" s="52"/>
      <c r="JIP27" s="52"/>
      <c r="JIQ27" s="52"/>
      <c r="JIR27" s="52"/>
      <c r="JIS27" s="52"/>
      <c r="JIT27" s="52"/>
      <c r="JIU27" s="52"/>
      <c r="JIV27" s="52"/>
      <c r="JIW27" s="52"/>
      <c r="JIX27" s="52"/>
      <c r="JIY27" s="52"/>
      <c r="JIZ27" s="52"/>
      <c r="JJA27" s="52"/>
      <c r="JJB27" s="52"/>
      <c r="JJC27" s="52"/>
      <c r="JJD27" s="52"/>
      <c r="JJE27" s="52"/>
      <c r="JJF27" s="52"/>
      <c r="JJG27" s="52"/>
      <c r="JJH27" s="52"/>
      <c r="JJI27" s="52"/>
      <c r="JJJ27" s="52"/>
      <c r="JJK27" s="52"/>
      <c r="JJL27" s="52"/>
      <c r="JJM27" s="52"/>
      <c r="JJN27" s="52"/>
      <c r="JJO27" s="52"/>
      <c r="JJP27" s="52"/>
      <c r="JJQ27" s="52"/>
      <c r="JJR27" s="52"/>
      <c r="JJS27" s="52"/>
      <c r="JJT27" s="52"/>
      <c r="JJU27" s="52"/>
      <c r="JJV27" s="52"/>
      <c r="JJW27" s="52"/>
      <c r="JJX27" s="52"/>
      <c r="JJY27" s="52"/>
      <c r="JJZ27" s="52"/>
      <c r="JKA27" s="52"/>
      <c r="JKB27" s="52"/>
      <c r="JKC27" s="52"/>
      <c r="JKD27" s="52"/>
      <c r="JKE27" s="52"/>
      <c r="JKF27" s="52"/>
      <c r="JKG27" s="52"/>
      <c r="JKH27" s="52"/>
      <c r="JKI27" s="52"/>
      <c r="JKJ27" s="52"/>
      <c r="JKK27" s="52"/>
      <c r="JKL27" s="52"/>
      <c r="JKM27" s="52"/>
      <c r="JKN27" s="52"/>
      <c r="JKO27" s="52"/>
      <c r="JKP27" s="52"/>
      <c r="JKQ27" s="52"/>
      <c r="JKR27" s="52"/>
      <c r="JKS27" s="52"/>
      <c r="JKT27" s="52"/>
      <c r="JKU27" s="52"/>
      <c r="JKV27" s="52"/>
      <c r="JKW27" s="52"/>
      <c r="JKX27" s="52"/>
      <c r="JKY27" s="52"/>
      <c r="JKZ27" s="52"/>
      <c r="JLA27" s="52"/>
      <c r="JLB27" s="52"/>
      <c r="JLC27" s="52"/>
      <c r="JLD27" s="52"/>
      <c r="JLE27" s="52"/>
      <c r="JLF27" s="52"/>
      <c r="JLG27" s="52"/>
      <c r="JLH27" s="52"/>
      <c r="JLI27" s="52"/>
      <c r="JLJ27" s="52"/>
      <c r="JLK27" s="52"/>
      <c r="JLL27" s="52"/>
      <c r="JLM27" s="52"/>
      <c r="JLN27" s="52"/>
      <c r="JLO27" s="52"/>
      <c r="JLP27" s="52"/>
      <c r="JLQ27" s="52"/>
      <c r="JLR27" s="52"/>
      <c r="JLS27" s="52"/>
      <c r="JLT27" s="52"/>
      <c r="JLU27" s="52"/>
      <c r="JLV27" s="52"/>
      <c r="JLW27" s="52"/>
      <c r="JLX27" s="52"/>
      <c r="JLY27" s="52"/>
      <c r="JLZ27" s="52"/>
      <c r="JMA27" s="52"/>
      <c r="JMB27" s="52"/>
      <c r="JMC27" s="52"/>
      <c r="JMD27" s="52"/>
      <c r="JME27" s="52"/>
      <c r="JMF27" s="52"/>
      <c r="JMG27" s="52"/>
      <c r="JMH27" s="52"/>
      <c r="JMI27" s="52"/>
      <c r="JMJ27" s="52"/>
      <c r="JMK27" s="52"/>
      <c r="JML27" s="52"/>
      <c r="JMM27" s="52"/>
      <c r="JMN27" s="52"/>
      <c r="JMO27" s="52"/>
      <c r="JMP27" s="52"/>
      <c r="JMQ27" s="52"/>
      <c r="JMR27" s="52"/>
      <c r="JMS27" s="52"/>
      <c r="JMT27" s="52"/>
      <c r="JMU27" s="52"/>
      <c r="JMV27" s="52"/>
      <c r="JMW27" s="52"/>
      <c r="JMX27" s="52"/>
      <c r="JMY27" s="52"/>
      <c r="JMZ27" s="52"/>
      <c r="JNA27" s="52"/>
      <c r="JNB27" s="52"/>
      <c r="JNC27" s="52"/>
      <c r="JND27" s="52"/>
      <c r="JNE27" s="52"/>
      <c r="JNF27" s="52"/>
      <c r="JNG27" s="52"/>
      <c r="JNH27" s="52"/>
      <c r="JNI27" s="52"/>
      <c r="JNJ27" s="52"/>
      <c r="JNK27" s="52"/>
      <c r="JNL27" s="52"/>
      <c r="JNM27" s="52"/>
      <c r="JNN27" s="52"/>
      <c r="JNO27" s="52"/>
      <c r="JNP27" s="52"/>
      <c r="JNQ27" s="52"/>
      <c r="JNR27" s="52"/>
      <c r="JNS27" s="52"/>
      <c r="JNT27" s="52"/>
      <c r="JNU27" s="52"/>
      <c r="JNV27" s="52"/>
      <c r="JNW27" s="52"/>
      <c r="JNX27" s="52"/>
      <c r="JNY27" s="52"/>
      <c r="JNZ27" s="52"/>
      <c r="JOA27" s="52"/>
      <c r="JOB27" s="52"/>
      <c r="JOC27" s="52"/>
      <c r="JOD27" s="52"/>
      <c r="JOE27" s="52"/>
      <c r="JOF27" s="52"/>
      <c r="JOG27" s="52"/>
      <c r="JOH27" s="52"/>
      <c r="JOI27" s="52"/>
      <c r="JOJ27" s="52"/>
      <c r="JOK27" s="52"/>
      <c r="JOL27" s="52"/>
      <c r="JOM27" s="52"/>
      <c r="JON27" s="52"/>
      <c r="JOO27" s="52"/>
      <c r="JOP27" s="52"/>
      <c r="JOQ27" s="52"/>
      <c r="JOR27" s="52"/>
      <c r="JOS27" s="52"/>
      <c r="JOT27" s="52"/>
      <c r="JOU27" s="52"/>
      <c r="JOV27" s="52"/>
      <c r="JOW27" s="52"/>
      <c r="JOX27" s="52"/>
      <c r="JOY27" s="52"/>
      <c r="JOZ27" s="52"/>
      <c r="JPA27" s="52"/>
      <c r="JPB27" s="52"/>
      <c r="JPC27" s="52"/>
      <c r="JPD27" s="52"/>
      <c r="JPE27" s="52"/>
      <c r="JPF27" s="52"/>
      <c r="JPG27" s="52"/>
      <c r="JPH27" s="52"/>
      <c r="JPI27" s="52"/>
      <c r="JPJ27" s="52"/>
      <c r="JPK27" s="52"/>
      <c r="JPL27" s="52"/>
      <c r="JPM27" s="52"/>
      <c r="JPN27" s="52"/>
      <c r="JPO27" s="52"/>
      <c r="JPP27" s="52"/>
      <c r="JPQ27" s="52"/>
      <c r="JPR27" s="52"/>
      <c r="JPS27" s="52"/>
      <c r="JPT27" s="52"/>
      <c r="JPU27" s="52"/>
      <c r="JPV27" s="52"/>
      <c r="JPW27" s="52"/>
      <c r="JPX27" s="52"/>
      <c r="JPY27" s="52"/>
      <c r="JPZ27" s="52"/>
      <c r="JQA27" s="52"/>
      <c r="JQB27" s="52"/>
      <c r="JQC27" s="52"/>
      <c r="JQD27" s="52"/>
      <c r="JQE27" s="52"/>
      <c r="JQF27" s="52"/>
      <c r="JQG27" s="52"/>
      <c r="JQH27" s="52"/>
      <c r="JQI27" s="52"/>
      <c r="JQJ27" s="52"/>
      <c r="JQK27" s="52"/>
      <c r="JQL27" s="52"/>
      <c r="JQM27" s="52"/>
      <c r="JQN27" s="52"/>
      <c r="JQO27" s="52"/>
      <c r="JQP27" s="52"/>
      <c r="JQQ27" s="52"/>
      <c r="JQR27" s="52"/>
      <c r="JQS27" s="52"/>
      <c r="JQT27" s="52"/>
      <c r="JQU27" s="52"/>
      <c r="JQV27" s="52"/>
      <c r="JQW27" s="52"/>
      <c r="JQX27" s="52"/>
      <c r="JQY27" s="52"/>
      <c r="JQZ27" s="52"/>
      <c r="JRA27" s="52"/>
      <c r="JRB27" s="52"/>
      <c r="JRC27" s="52"/>
      <c r="JRD27" s="52"/>
      <c r="JRE27" s="52"/>
      <c r="JRF27" s="52"/>
      <c r="JRG27" s="52"/>
      <c r="JRH27" s="52"/>
      <c r="JRI27" s="52"/>
      <c r="JRJ27" s="52"/>
      <c r="JRK27" s="52"/>
      <c r="JRL27" s="52"/>
      <c r="JRM27" s="52"/>
      <c r="JRN27" s="52"/>
      <c r="JRO27" s="52"/>
      <c r="JRP27" s="52"/>
      <c r="JRQ27" s="52"/>
      <c r="JRR27" s="52"/>
      <c r="JRS27" s="52"/>
      <c r="JRT27" s="52"/>
      <c r="JRU27" s="52"/>
      <c r="JRV27" s="52"/>
      <c r="JRW27" s="52"/>
      <c r="JRX27" s="52"/>
      <c r="JRY27" s="52"/>
      <c r="JRZ27" s="52"/>
      <c r="JSA27" s="52"/>
      <c r="JSB27" s="52"/>
      <c r="JSC27" s="52"/>
      <c r="JSD27" s="52"/>
      <c r="JSE27" s="52"/>
      <c r="JSF27" s="52"/>
      <c r="JSG27" s="52"/>
      <c r="JSH27" s="52"/>
      <c r="JSI27" s="52"/>
      <c r="JSJ27" s="52"/>
      <c r="JSK27" s="52"/>
      <c r="JSL27" s="52"/>
      <c r="JSM27" s="52"/>
      <c r="JSN27" s="52"/>
      <c r="JSO27" s="52"/>
      <c r="JSP27" s="52"/>
      <c r="JSQ27" s="52"/>
      <c r="JSR27" s="52"/>
      <c r="JSS27" s="52"/>
      <c r="JST27" s="52"/>
      <c r="JSU27" s="52"/>
      <c r="JSV27" s="52"/>
      <c r="JSW27" s="52"/>
      <c r="JSX27" s="52"/>
      <c r="JSY27" s="52"/>
      <c r="JSZ27" s="52"/>
      <c r="JTA27" s="52"/>
      <c r="JTB27" s="52"/>
      <c r="JTC27" s="52"/>
      <c r="JTD27" s="52"/>
      <c r="JTE27" s="52"/>
      <c r="JTF27" s="52"/>
      <c r="JTG27" s="52"/>
      <c r="JTH27" s="52"/>
      <c r="JTI27" s="52"/>
      <c r="JTJ27" s="52"/>
      <c r="JTK27" s="52"/>
      <c r="JTL27" s="52"/>
      <c r="JTM27" s="52"/>
      <c r="JTN27" s="52"/>
      <c r="JTO27" s="52"/>
      <c r="JTP27" s="52"/>
      <c r="JTQ27" s="52"/>
      <c r="JTR27" s="52"/>
      <c r="JTS27" s="52"/>
      <c r="JTT27" s="52"/>
      <c r="JTU27" s="52"/>
      <c r="JTV27" s="52"/>
      <c r="JTW27" s="52"/>
      <c r="JTX27" s="52"/>
      <c r="JTY27" s="52"/>
      <c r="JTZ27" s="52"/>
      <c r="JUA27" s="52"/>
      <c r="JUB27" s="52"/>
      <c r="JUC27" s="52"/>
      <c r="JUD27" s="52"/>
      <c r="JUE27" s="52"/>
      <c r="JUF27" s="52"/>
      <c r="JUG27" s="52"/>
      <c r="JUH27" s="52"/>
      <c r="JUI27" s="52"/>
      <c r="JUJ27" s="52"/>
      <c r="JUK27" s="52"/>
      <c r="JUL27" s="52"/>
      <c r="JUM27" s="52"/>
      <c r="JUN27" s="52"/>
      <c r="JUO27" s="52"/>
      <c r="JUP27" s="52"/>
      <c r="JUQ27" s="52"/>
      <c r="JUR27" s="52"/>
      <c r="JUS27" s="52"/>
      <c r="JUT27" s="52"/>
      <c r="JUU27" s="52"/>
      <c r="JUV27" s="52"/>
      <c r="JUW27" s="52"/>
      <c r="JUX27" s="52"/>
      <c r="JUY27" s="52"/>
      <c r="JUZ27" s="52"/>
      <c r="JVA27" s="52"/>
      <c r="JVB27" s="52"/>
      <c r="JVC27" s="52"/>
      <c r="JVD27" s="52"/>
      <c r="JVE27" s="52"/>
      <c r="JVF27" s="52"/>
      <c r="JVG27" s="52"/>
      <c r="JVH27" s="52"/>
      <c r="JVI27" s="52"/>
      <c r="JVJ27" s="52"/>
      <c r="JVK27" s="52"/>
      <c r="JVL27" s="52"/>
      <c r="JVM27" s="52"/>
      <c r="JVN27" s="52"/>
      <c r="JVO27" s="52"/>
      <c r="JVP27" s="52"/>
      <c r="JVQ27" s="52"/>
      <c r="JVR27" s="52"/>
      <c r="JVS27" s="52"/>
      <c r="JVT27" s="52"/>
      <c r="JVU27" s="52"/>
      <c r="JVV27" s="52"/>
      <c r="JVW27" s="52"/>
      <c r="JVX27" s="52"/>
      <c r="JVY27" s="52"/>
      <c r="JVZ27" s="52"/>
      <c r="JWA27" s="52"/>
      <c r="JWB27" s="52"/>
      <c r="JWC27" s="52"/>
      <c r="JWD27" s="52"/>
      <c r="JWE27" s="52"/>
      <c r="JWF27" s="52"/>
      <c r="JWG27" s="52"/>
      <c r="JWH27" s="52"/>
      <c r="JWI27" s="52"/>
      <c r="JWJ27" s="52"/>
      <c r="JWK27" s="52"/>
      <c r="JWL27" s="52"/>
      <c r="JWM27" s="52"/>
      <c r="JWN27" s="52"/>
      <c r="JWO27" s="52"/>
      <c r="JWP27" s="52"/>
      <c r="JWQ27" s="52"/>
      <c r="JWR27" s="52"/>
      <c r="JWS27" s="52"/>
      <c r="JWT27" s="52"/>
      <c r="JWU27" s="52"/>
      <c r="JWV27" s="52"/>
      <c r="JWW27" s="52"/>
      <c r="JWX27" s="52"/>
      <c r="JWY27" s="52"/>
      <c r="JWZ27" s="52"/>
      <c r="JXA27" s="52"/>
      <c r="JXB27" s="52"/>
      <c r="JXC27" s="52"/>
      <c r="JXD27" s="52"/>
      <c r="JXE27" s="52"/>
      <c r="JXF27" s="52"/>
      <c r="JXG27" s="52"/>
      <c r="JXH27" s="52"/>
      <c r="JXI27" s="52"/>
      <c r="JXJ27" s="52"/>
      <c r="JXK27" s="52"/>
      <c r="JXL27" s="52"/>
      <c r="JXM27" s="52"/>
      <c r="JXN27" s="52"/>
      <c r="JXO27" s="52"/>
      <c r="JXP27" s="52"/>
      <c r="JXQ27" s="52"/>
      <c r="JXR27" s="52"/>
      <c r="JXS27" s="52"/>
      <c r="JXT27" s="52"/>
      <c r="JXU27" s="52"/>
      <c r="JXV27" s="52"/>
      <c r="JXW27" s="52"/>
      <c r="JXX27" s="52"/>
      <c r="JXY27" s="52"/>
      <c r="JXZ27" s="52"/>
      <c r="JYA27" s="52"/>
      <c r="JYB27" s="52"/>
      <c r="JYC27" s="52"/>
      <c r="JYD27" s="52"/>
      <c r="JYE27" s="52"/>
      <c r="JYF27" s="52"/>
      <c r="JYG27" s="52"/>
      <c r="JYH27" s="52"/>
      <c r="JYI27" s="52"/>
      <c r="JYJ27" s="52"/>
      <c r="JYK27" s="52"/>
      <c r="JYL27" s="52"/>
      <c r="JYM27" s="52"/>
      <c r="JYN27" s="52"/>
      <c r="JYO27" s="52"/>
      <c r="JYP27" s="52"/>
      <c r="JYQ27" s="52"/>
      <c r="JYR27" s="52"/>
      <c r="JYS27" s="52"/>
      <c r="JYT27" s="52"/>
      <c r="JYU27" s="52"/>
      <c r="JYV27" s="52"/>
      <c r="JYW27" s="52"/>
      <c r="JYX27" s="52"/>
      <c r="JYY27" s="52"/>
      <c r="JYZ27" s="52"/>
      <c r="JZA27" s="52"/>
      <c r="JZB27" s="52"/>
      <c r="JZC27" s="52"/>
      <c r="JZD27" s="52"/>
      <c r="JZE27" s="52"/>
      <c r="JZF27" s="52"/>
      <c r="JZG27" s="52"/>
      <c r="JZH27" s="52"/>
      <c r="JZI27" s="52"/>
      <c r="JZJ27" s="52"/>
      <c r="JZK27" s="52"/>
      <c r="JZL27" s="52"/>
      <c r="JZM27" s="52"/>
      <c r="JZN27" s="52"/>
      <c r="JZO27" s="52"/>
      <c r="JZP27" s="52"/>
      <c r="JZQ27" s="52"/>
      <c r="JZR27" s="52"/>
      <c r="JZS27" s="52"/>
      <c r="JZT27" s="52"/>
      <c r="JZU27" s="52"/>
      <c r="JZV27" s="52"/>
      <c r="JZW27" s="52"/>
      <c r="JZX27" s="52"/>
      <c r="JZY27" s="52"/>
      <c r="JZZ27" s="52"/>
      <c r="KAA27" s="52"/>
      <c r="KAB27" s="52"/>
      <c r="KAC27" s="52"/>
      <c r="KAD27" s="52"/>
      <c r="KAE27" s="52"/>
      <c r="KAF27" s="52"/>
      <c r="KAG27" s="52"/>
      <c r="KAH27" s="52"/>
      <c r="KAI27" s="52"/>
      <c r="KAJ27" s="52"/>
      <c r="KAK27" s="52"/>
      <c r="KAL27" s="52"/>
      <c r="KAM27" s="52"/>
      <c r="KAN27" s="52"/>
      <c r="KAO27" s="52"/>
      <c r="KAP27" s="52"/>
      <c r="KAQ27" s="52"/>
      <c r="KAR27" s="52"/>
      <c r="KAS27" s="52"/>
      <c r="KAT27" s="52"/>
      <c r="KAU27" s="52"/>
      <c r="KAV27" s="52"/>
      <c r="KAW27" s="52"/>
      <c r="KAX27" s="52"/>
      <c r="KAY27" s="52"/>
      <c r="KAZ27" s="52"/>
      <c r="KBA27" s="52"/>
      <c r="KBB27" s="52"/>
      <c r="KBC27" s="52"/>
      <c r="KBD27" s="52"/>
      <c r="KBE27" s="52"/>
      <c r="KBF27" s="52"/>
      <c r="KBG27" s="52"/>
      <c r="KBH27" s="52"/>
      <c r="KBI27" s="52"/>
      <c r="KBJ27" s="52"/>
      <c r="KBK27" s="52"/>
      <c r="KBL27" s="52"/>
      <c r="KBM27" s="52"/>
      <c r="KBN27" s="52"/>
      <c r="KBO27" s="52"/>
      <c r="KBP27" s="52"/>
      <c r="KBQ27" s="52"/>
      <c r="KBR27" s="52"/>
      <c r="KBS27" s="52"/>
      <c r="KBT27" s="52"/>
      <c r="KBU27" s="52"/>
      <c r="KBV27" s="52"/>
      <c r="KBW27" s="52"/>
      <c r="KBX27" s="52"/>
      <c r="KBY27" s="52"/>
      <c r="KBZ27" s="52"/>
      <c r="KCA27" s="52"/>
      <c r="KCB27" s="52"/>
      <c r="KCC27" s="52"/>
      <c r="KCD27" s="52"/>
      <c r="KCE27" s="52"/>
      <c r="KCF27" s="52"/>
      <c r="KCG27" s="52"/>
      <c r="KCH27" s="52"/>
      <c r="KCI27" s="52"/>
      <c r="KCJ27" s="52"/>
      <c r="KCK27" s="52"/>
      <c r="KCL27" s="52"/>
      <c r="KCM27" s="52"/>
      <c r="KCN27" s="52"/>
      <c r="KCO27" s="52"/>
      <c r="KCP27" s="52"/>
      <c r="KCQ27" s="52"/>
      <c r="KCR27" s="52"/>
      <c r="KCS27" s="52"/>
      <c r="KCT27" s="52"/>
      <c r="KCU27" s="52"/>
      <c r="KCV27" s="52"/>
      <c r="KCW27" s="52"/>
      <c r="KCX27" s="52"/>
      <c r="KCY27" s="52"/>
      <c r="KCZ27" s="52"/>
      <c r="KDA27" s="52"/>
      <c r="KDB27" s="52"/>
      <c r="KDC27" s="52"/>
      <c r="KDD27" s="52"/>
      <c r="KDE27" s="52"/>
      <c r="KDF27" s="52"/>
      <c r="KDG27" s="52"/>
      <c r="KDH27" s="52"/>
      <c r="KDI27" s="52"/>
      <c r="KDJ27" s="52"/>
      <c r="KDK27" s="52"/>
      <c r="KDL27" s="52"/>
      <c r="KDM27" s="52"/>
      <c r="KDN27" s="52"/>
      <c r="KDO27" s="52"/>
      <c r="KDP27" s="52"/>
      <c r="KDQ27" s="52"/>
      <c r="KDR27" s="52"/>
      <c r="KDS27" s="52"/>
      <c r="KDT27" s="52"/>
      <c r="KDU27" s="52"/>
      <c r="KDV27" s="52"/>
      <c r="KDW27" s="52"/>
      <c r="KDX27" s="52"/>
      <c r="KDY27" s="52"/>
      <c r="KDZ27" s="52"/>
      <c r="KEA27" s="52"/>
      <c r="KEB27" s="52"/>
      <c r="KEC27" s="52"/>
      <c r="KED27" s="52"/>
      <c r="KEE27" s="52"/>
      <c r="KEF27" s="52"/>
      <c r="KEG27" s="52"/>
      <c r="KEH27" s="52"/>
      <c r="KEI27" s="52"/>
      <c r="KEJ27" s="52"/>
      <c r="KEK27" s="52"/>
      <c r="KEL27" s="52"/>
      <c r="KEM27" s="52"/>
      <c r="KEN27" s="52"/>
      <c r="KEO27" s="52"/>
      <c r="KEP27" s="52"/>
      <c r="KEQ27" s="52"/>
      <c r="KER27" s="52"/>
      <c r="KES27" s="52"/>
      <c r="KET27" s="52"/>
      <c r="KEU27" s="52"/>
      <c r="KEV27" s="52"/>
      <c r="KEW27" s="52"/>
      <c r="KEX27" s="52"/>
      <c r="KEY27" s="52"/>
      <c r="KEZ27" s="52"/>
      <c r="KFA27" s="52"/>
      <c r="KFB27" s="52"/>
      <c r="KFC27" s="52"/>
      <c r="KFD27" s="52"/>
      <c r="KFE27" s="52"/>
      <c r="KFF27" s="52"/>
      <c r="KFG27" s="52"/>
      <c r="KFH27" s="52"/>
      <c r="KFI27" s="52"/>
      <c r="KFJ27" s="52"/>
      <c r="KFK27" s="52"/>
      <c r="KFL27" s="52"/>
      <c r="KFM27" s="52"/>
      <c r="KFN27" s="52"/>
      <c r="KFO27" s="52"/>
      <c r="KFP27" s="52"/>
      <c r="KFQ27" s="52"/>
      <c r="KFR27" s="52"/>
      <c r="KFS27" s="52"/>
      <c r="KFT27" s="52"/>
      <c r="KFU27" s="52"/>
      <c r="KFV27" s="52"/>
      <c r="KFW27" s="52"/>
      <c r="KFX27" s="52"/>
      <c r="KFY27" s="52"/>
      <c r="KFZ27" s="52"/>
      <c r="KGA27" s="52"/>
      <c r="KGB27" s="52"/>
      <c r="KGC27" s="52"/>
      <c r="KGD27" s="52"/>
      <c r="KGE27" s="52"/>
      <c r="KGF27" s="52"/>
      <c r="KGG27" s="52"/>
      <c r="KGH27" s="52"/>
      <c r="KGI27" s="52"/>
      <c r="KGJ27" s="52"/>
      <c r="KGK27" s="52"/>
      <c r="KGL27" s="52"/>
      <c r="KGM27" s="52"/>
      <c r="KGN27" s="52"/>
      <c r="KGO27" s="52"/>
      <c r="KGP27" s="52"/>
      <c r="KGQ27" s="52"/>
      <c r="KGR27" s="52"/>
      <c r="KGS27" s="52"/>
      <c r="KGT27" s="52"/>
      <c r="KGU27" s="52"/>
      <c r="KGV27" s="52"/>
      <c r="KGW27" s="52"/>
      <c r="KGX27" s="52"/>
      <c r="KGY27" s="52"/>
      <c r="KGZ27" s="52"/>
      <c r="KHA27" s="52"/>
      <c r="KHB27" s="52"/>
      <c r="KHC27" s="52"/>
      <c r="KHD27" s="52"/>
      <c r="KHE27" s="52"/>
      <c r="KHF27" s="52"/>
      <c r="KHG27" s="52"/>
      <c r="KHH27" s="52"/>
      <c r="KHI27" s="52"/>
      <c r="KHJ27" s="52"/>
      <c r="KHK27" s="52"/>
      <c r="KHL27" s="52"/>
      <c r="KHM27" s="52"/>
      <c r="KHN27" s="52"/>
      <c r="KHO27" s="52"/>
      <c r="KHP27" s="52"/>
      <c r="KHQ27" s="52"/>
      <c r="KHR27" s="52"/>
      <c r="KHS27" s="52"/>
      <c r="KHT27" s="52"/>
      <c r="KHU27" s="52"/>
      <c r="KHV27" s="52"/>
      <c r="KHW27" s="52"/>
      <c r="KHX27" s="52"/>
      <c r="KHY27" s="52"/>
      <c r="KHZ27" s="52"/>
      <c r="KIA27" s="52"/>
      <c r="KIB27" s="52"/>
      <c r="KIC27" s="52"/>
      <c r="KID27" s="52"/>
      <c r="KIE27" s="52"/>
      <c r="KIF27" s="52"/>
      <c r="KIG27" s="52"/>
      <c r="KIH27" s="52"/>
      <c r="KII27" s="52"/>
      <c r="KIJ27" s="52"/>
      <c r="KIK27" s="52"/>
      <c r="KIL27" s="52"/>
      <c r="KIM27" s="52"/>
      <c r="KIN27" s="52"/>
      <c r="KIO27" s="52"/>
      <c r="KIP27" s="52"/>
      <c r="KIQ27" s="52"/>
      <c r="KIR27" s="52"/>
      <c r="KIS27" s="52"/>
      <c r="KIT27" s="52"/>
      <c r="KIU27" s="52"/>
      <c r="KIV27" s="52"/>
      <c r="KIW27" s="52"/>
      <c r="KIX27" s="52"/>
      <c r="KIY27" s="52"/>
      <c r="KIZ27" s="52"/>
      <c r="KJA27" s="52"/>
      <c r="KJB27" s="52"/>
      <c r="KJC27" s="52"/>
      <c r="KJD27" s="52"/>
      <c r="KJE27" s="52"/>
      <c r="KJF27" s="52"/>
      <c r="KJG27" s="52"/>
      <c r="KJH27" s="52"/>
      <c r="KJI27" s="52"/>
      <c r="KJJ27" s="52"/>
      <c r="KJK27" s="52"/>
      <c r="KJL27" s="52"/>
      <c r="KJM27" s="52"/>
      <c r="KJN27" s="52"/>
      <c r="KJO27" s="52"/>
      <c r="KJP27" s="52"/>
      <c r="KJQ27" s="52"/>
      <c r="KJR27" s="52"/>
      <c r="KJS27" s="52"/>
      <c r="KJT27" s="52"/>
      <c r="KJU27" s="52"/>
      <c r="KJV27" s="52"/>
      <c r="KJW27" s="52"/>
      <c r="KJX27" s="52"/>
      <c r="KJY27" s="52"/>
      <c r="KJZ27" s="52"/>
      <c r="KKA27" s="52"/>
      <c r="KKB27" s="52"/>
      <c r="KKC27" s="52"/>
      <c r="KKD27" s="52"/>
      <c r="KKE27" s="52"/>
      <c r="KKF27" s="52"/>
      <c r="KKG27" s="52"/>
      <c r="KKH27" s="52"/>
      <c r="KKI27" s="52"/>
      <c r="KKJ27" s="52"/>
      <c r="KKK27" s="52"/>
      <c r="KKL27" s="52"/>
      <c r="KKM27" s="52"/>
      <c r="KKN27" s="52"/>
      <c r="KKO27" s="52"/>
      <c r="KKP27" s="52"/>
      <c r="KKQ27" s="52"/>
      <c r="KKR27" s="52"/>
      <c r="KKS27" s="52"/>
      <c r="KKT27" s="52"/>
      <c r="KKU27" s="52"/>
      <c r="KKV27" s="52"/>
      <c r="KKW27" s="52"/>
      <c r="KKX27" s="52"/>
      <c r="KKY27" s="52"/>
      <c r="KKZ27" s="52"/>
      <c r="KLA27" s="52"/>
      <c r="KLB27" s="52"/>
      <c r="KLC27" s="52"/>
      <c r="KLD27" s="52"/>
      <c r="KLE27" s="52"/>
      <c r="KLF27" s="52"/>
      <c r="KLG27" s="52"/>
      <c r="KLH27" s="52"/>
      <c r="KLI27" s="52"/>
      <c r="KLJ27" s="52"/>
      <c r="KLK27" s="52"/>
      <c r="KLL27" s="52"/>
      <c r="KLM27" s="52"/>
      <c r="KLN27" s="52"/>
      <c r="KLO27" s="52"/>
      <c r="KLP27" s="52"/>
      <c r="KLQ27" s="52"/>
      <c r="KLR27" s="52"/>
      <c r="KLS27" s="52"/>
      <c r="KLT27" s="52"/>
      <c r="KLU27" s="52"/>
      <c r="KLV27" s="52"/>
      <c r="KLW27" s="52"/>
      <c r="KLX27" s="52"/>
      <c r="KLY27" s="52"/>
      <c r="KLZ27" s="52"/>
      <c r="KMA27" s="52"/>
      <c r="KMB27" s="52"/>
      <c r="KMC27" s="52"/>
      <c r="KMD27" s="52"/>
      <c r="KME27" s="52"/>
      <c r="KMF27" s="52"/>
      <c r="KMG27" s="52"/>
      <c r="KMH27" s="52"/>
      <c r="KMI27" s="52"/>
      <c r="KMJ27" s="52"/>
      <c r="KMK27" s="52"/>
      <c r="KML27" s="52"/>
      <c r="KMM27" s="52"/>
      <c r="KMN27" s="52"/>
      <c r="KMO27" s="52"/>
      <c r="KMP27" s="52"/>
      <c r="KMQ27" s="52"/>
      <c r="KMR27" s="52"/>
      <c r="KMS27" s="52"/>
      <c r="KMT27" s="52"/>
      <c r="KMU27" s="52"/>
      <c r="KMV27" s="52"/>
      <c r="KMW27" s="52"/>
      <c r="KMX27" s="52"/>
      <c r="KMY27" s="52"/>
      <c r="KMZ27" s="52"/>
      <c r="KNA27" s="52"/>
      <c r="KNB27" s="52"/>
      <c r="KNC27" s="52"/>
      <c r="KND27" s="52"/>
      <c r="KNE27" s="52"/>
      <c r="KNF27" s="52"/>
      <c r="KNG27" s="52"/>
      <c r="KNH27" s="52"/>
      <c r="KNI27" s="52"/>
      <c r="KNJ27" s="52"/>
      <c r="KNK27" s="52"/>
      <c r="KNL27" s="52"/>
      <c r="KNM27" s="52"/>
      <c r="KNN27" s="52"/>
      <c r="KNO27" s="52"/>
      <c r="KNP27" s="52"/>
      <c r="KNQ27" s="52"/>
      <c r="KNR27" s="52"/>
      <c r="KNS27" s="52"/>
      <c r="KNT27" s="52"/>
      <c r="KNU27" s="52"/>
      <c r="KNV27" s="52"/>
      <c r="KNW27" s="52"/>
      <c r="KNX27" s="52"/>
      <c r="KNY27" s="52"/>
      <c r="KNZ27" s="52"/>
      <c r="KOA27" s="52"/>
      <c r="KOB27" s="52"/>
      <c r="KOC27" s="52"/>
      <c r="KOD27" s="52"/>
      <c r="KOE27" s="52"/>
      <c r="KOF27" s="52"/>
      <c r="KOG27" s="52"/>
      <c r="KOH27" s="52"/>
      <c r="KOI27" s="52"/>
      <c r="KOJ27" s="52"/>
      <c r="KOK27" s="52"/>
      <c r="KOL27" s="52"/>
      <c r="KOM27" s="52"/>
      <c r="KON27" s="52"/>
      <c r="KOO27" s="52"/>
      <c r="KOP27" s="52"/>
      <c r="KOQ27" s="52"/>
      <c r="KOR27" s="52"/>
      <c r="KOS27" s="52"/>
      <c r="KOT27" s="52"/>
      <c r="KOU27" s="52"/>
      <c r="KOV27" s="52"/>
      <c r="KOW27" s="52"/>
      <c r="KOX27" s="52"/>
      <c r="KOY27" s="52"/>
      <c r="KOZ27" s="52"/>
      <c r="KPA27" s="52"/>
      <c r="KPB27" s="52"/>
      <c r="KPC27" s="52"/>
      <c r="KPD27" s="52"/>
      <c r="KPE27" s="52"/>
      <c r="KPF27" s="52"/>
      <c r="KPG27" s="52"/>
      <c r="KPH27" s="52"/>
      <c r="KPI27" s="52"/>
      <c r="KPJ27" s="52"/>
      <c r="KPK27" s="52"/>
      <c r="KPL27" s="52"/>
      <c r="KPM27" s="52"/>
      <c r="KPN27" s="52"/>
      <c r="KPO27" s="52"/>
      <c r="KPP27" s="52"/>
      <c r="KPQ27" s="52"/>
      <c r="KPR27" s="52"/>
      <c r="KPS27" s="52"/>
      <c r="KPT27" s="52"/>
      <c r="KPU27" s="52"/>
      <c r="KPV27" s="52"/>
      <c r="KPW27" s="52"/>
      <c r="KPX27" s="52"/>
      <c r="KPY27" s="52"/>
      <c r="KPZ27" s="52"/>
      <c r="KQA27" s="52"/>
      <c r="KQB27" s="52"/>
      <c r="KQC27" s="52"/>
      <c r="KQD27" s="52"/>
      <c r="KQE27" s="52"/>
      <c r="KQF27" s="52"/>
      <c r="KQG27" s="52"/>
      <c r="KQH27" s="52"/>
      <c r="KQI27" s="52"/>
      <c r="KQJ27" s="52"/>
      <c r="KQK27" s="52"/>
      <c r="KQL27" s="52"/>
      <c r="KQM27" s="52"/>
      <c r="KQN27" s="52"/>
      <c r="KQO27" s="52"/>
      <c r="KQP27" s="52"/>
      <c r="KQQ27" s="52"/>
      <c r="KQR27" s="52"/>
      <c r="KQS27" s="52"/>
      <c r="KQT27" s="52"/>
      <c r="KQU27" s="52"/>
      <c r="KQV27" s="52"/>
      <c r="KQW27" s="52"/>
      <c r="KQX27" s="52"/>
      <c r="KQY27" s="52"/>
      <c r="KQZ27" s="52"/>
      <c r="KRA27" s="52"/>
      <c r="KRB27" s="52"/>
      <c r="KRC27" s="52"/>
      <c r="KRD27" s="52"/>
      <c r="KRE27" s="52"/>
      <c r="KRF27" s="52"/>
      <c r="KRG27" s="52"/>
      <c r="KRH27" s="52"/>
      <c r="KRI27" s="52"/>
      <c r="KRJ27" s="52"/>
      <c r="KRK27" s="52"/>
      <c r="KRL27" s="52"/>
      <c r="KRM27" s="52"/>
      <c r="KRN27" s="52"/>
      <c r="KRO27" s="52"/>
      <c r="KRP27" s="52"/>
      <c r="KRQ27" s="52"/>
      <c r="KRR27" s="52"/>
      <c r="KRS27" s="52"/>
      <c r="KRT27" s="52"/>
      <c r="KRU27" s="52"/>
      <c r="KRV27" s="52"/>
      <c r="KRW27" s="52"/>
      <c r="KRX27" s="52"/>
      <c r="KRY27" s="52"/>
      <c r="KRZ27" s="52"/>
      <c r="KSA27" s="52"/>
      <c r="KSB27" s="52"/>
      <c r="KSC27" s="52"/>
      <c r="KSD27" s="52"/>
      <c r="KSE27" s="52"/>
      <c r="KSF27" s="52"/>
      <c r="KSG27" s="52"/>
      <c r="KSH27" s="52"/>
      <c r="KSI27" s="52"/>
      <c r="KSJ27" s="52"/>
      <c r="KSK27" s="52"/>
      <c r="KSL27" s="52"/>
      <c r="KSM27" s="52"/>
      <c r="KSN27" s="52"/>
      <c r="KSO27" s="52"/>
      <c r="KSP27" s="52"/>
      <c r="KSQ27" s="52"/>
      <c r="KSR27" s="52"/>
      <c r="KSS27" s="52"/>
      <c r="KST27" s="52"/>
      <c r="KSU27" s="52"/>
      <c r="KSV27" s="52"/>
      <c r="KSW27" s="52"/>
      <c r="KSX27" s="52"/>
      <c r="KSY27" s="52"/>
      <c r="KSZ27" s="52"/>
      <c r="KTA27" s="52"/>
      <c r="KTB27" s="52"/>
      <c r="KTC27" s="52"/>
      <c r="KTD27" s="52"/>
      <c r="KTE27" s="52"/>
      <c r="KTF27" s="52"/>
      <c r="KTG27" s="52"/>
      <c r="KTH27" s="52"/>
      <c r="KTI27" s="52"/>
      <c r="KTJ27" s="52"/>
      <c r="KTK27" s="52"/>
      <c r="KTL27" s="52"/>
      <c r="KTM27" s="52"/>
      <c r="KTN27" s="52"/>
      <c r="KTO27" s="52"/>
      <c r="KTP27" s="52"/>
      <c r="KTQ27" s="52"/>
      <c r="KTR27" s="52"/>
      <c r="KTS27" s="52"/>
      <c r="KTT27" s="52"/>
      <c r="KTU27" s="52"/>
      <c r="KTV27" s="52"/>
      <c r="KTW27" s="52"/>
      <c r="KTX27" s="52"/>
      <c r="KTY27" s="52"/>
      <c r="KTZ27" s="52"/>
      <c r="KUA27" s="52"/>
      <c r="KUB27" s="52"/>
      <c r="KUC27" s="52"/>
      <c r="KUD27" s="52"/>
      <c r="KUE27" s="52"/>
      <c r="KUF27" s="52"/>
      <c r="KUG27" s="52"/>
      <c r="KUH27" s="52"/>
      <c r="KUI27" s="52"/>
      <c r="KUJ27" s="52"/>
      <c r="KUK27" s="52"/>
      <c r="KUL27" s="52"/>
      <c r="KUM27" s="52"/>
      <c r="KUN27" s="52"/>
      <c r="KUO27" s="52"/>
      <c r="KUP27" s="52"/>
      <c r="KUQ27" s="52"/>
      <c r="KUR27" s="52"/>
      <c r="KUS27" s="52"/>
      <c r="KUT27" s="52"/>
      <c r="KUU27" s="52"/>
      <c r="KUV27" s="52"/>
      <c r="KUW27" s="52"/>
      <c r="KUX27" s="52"/>
      <c r="KUY27" s="52"/>
      <c r="KUZ27" s="52"/>
      <c r="KVA27" s="52"/>
      <c r="KVB27" s="52"/>
      <c r="KVC27" s="52"/>
      <c r="KVD27" s="52"/>
      <c r="KVE27" s="52"/>
      <c r="KVF27" s="52"/>
      <c r="KVG27" s="52"/>
      <c r="KVH27" s="52"/>
      <c r="KVI27" s="52"/>
      <c r="KVJ27" s="52"/>
      <c r="KVK27" s="52"/>
      <c r="KVL27" s="52"/>
      <c r="KVM27" s="52"/>
      <c r="KVN27" s="52"/>
      <c r="KVO27" s="52"/>
      <c r="KVP27" s="52"/>
      <c r="KVQ27" s="52"/>
      <c r="KVR27" s="52"/>
      <c r="KVS27" s="52"/>
      <c r="KVT27" s="52"/>
      <c r="KVU27" s="52"/>
      <c r="KVV27" s="52"/>
      <c r="KVW27" s="52"/>
      <c r="KVX27" s="52"/>
      <c r="KVY27" s="52"/>
      <c r="KVZ27" s="52"/>
      <c r="KWA27" s="52"/>
      <c r="KWB27" s="52"/>
      <c r="KWC27" s="52"/>
      <c r="KWD27" s="52"/>
      <c r="KWE27" s="52"/>
      <c r="KWF27" s="52"/>
      <c r="KWG27" s="52"/>
      <c r="KWH27" s="52"/>
      <c r="KWI27" s="52"/>
      <c r="KWJ27" s="52"/>
      <c r="KWK27" s="52"/>
      <c r="KWL27" s="52"/>
      <c r="KWM27" s="52"/>
      <c r="KWN27" s="52"/>
      <c r="KWO27" s="52"/>
      <c r="KWP27" s="52"/>
      <c r="KWQ27" s="52"/>
      <c r="KWR27" s="52"/>
      <c r="KWS27" s="52"/>
      <c r="KWT27" s="52"/>
      <c r="KWU27" s="52"/>
      <c r="KWV27" s="52"/>
      <c r="KWW27" s="52"/>
      <c r="KWX27" s="52"/>
      <c r="KWY27" s="52"/>
      <c r="KWZ27" s="52"/>
      <c r="KXA27" s="52"/>
      <c r="KXB27" s="52"/>
      <c r="KXC27" s="52"/>
      <c r="KXD27" s="52"/>
      <c r="KXE27" s="52"/>
      <c r="KXF27" s="52"/>
      <c r="KXG27" s="52"/>
      <c r="KXH27" s="52"/>
      <c r="KXI27" s="52"/>
      <c r="KXJ27" s="52"/>
      <c r="KXK27" s="52"/>
      <c r="KXL27" s="52"/>
      <c r="KXM27" s="52"/>
      <c r="KXN27" s="52"/>
      <c r="KXO27" s="52"/>
      <c r="KXP27" s="52"/>
      <c r="KXQ27" s="52"/>
      <c r="KXR27" s="52"/>
      <c r="KXS27" s="52"/>
      <c r="KXT27" s="52"/>
      <c r="KXU27" s="52"/>
      <c r="KXV27" s="52"/>
      <c r="KXW27" s="52"/>
      <c r="KXX27" s="52"/>
      <c r="KXY27" s="52"/>
      <c r="KXZ27" s="52"/>
      <c r="KYA27" s="52"/>
      <c r="KYB27" s="52"/>
      <c r="KYC27" s="52"/>
      <c r="KYD27" s="52"/>
      <c r="KYE27" s="52"/>
      <c r="KYF27" s="52"/>
      <c r="KYG27" s="52"/>
      <c r="KYH27" s="52"/>
      <c r="KYI27" s="52"/>
      <c r="KYJ27" s="52"/>
      <c r="KYK27" s="52"/>
      <c r="KYL27" s="52"/>
      <c r="KYM27" s="52"/>
      <c r="KYN27" s="52"/>
      <c r="KYO27" s="52"/>
      <c r="KYP27" s="52"/>
      <c r="KYQ27" s="52"/>
      <c r="KYR27" s="52"/>
      <c r="KYS27" s="52"/>
      <c r="KYT27" s="52"/>
      <c r="KYU27" s="52"/>
      <c r="KYV27" s="52"/>
      <c r="KYW27" s="52"/>
      <c r="KYX27" s="52"/>
      <c r="KYY27" s="52"/>
      <c r="KYZ27" s="52"/>
      <c r="KZA27" s="52"/>
      <c r="KZB27" s="52"/>
      <c r="KZC27" s="52"/>
      <c r="KZD27" s="52"/>
      <c r="KZE27" s="52"/>
      <c r="KZF27" s="52"/>
      <c r="KZG27" s="52"/>
      <c r="KZH27" s="52"/>
      <c r="KZI27" s="52"/>
      <c r="KZJ27" s="52"/>
      <c r="KZK27" s="52"/>
      <c r="KZL27" s="52"/>
      <c r="KZM27" s="52"/>
      <c r="KZN27" s="52"/>
      <c r="KZO27" s="52"/>
      <c r="KZP27" s="52"/>
      <c r="KZQ27" s="52"/>
      <c r="KZR27" s="52"/>
      <c r="KZS27" s="52"/>
      <c r="KZT27" s="52"/>
      <c r="KZU27" s="52"/>
      <c r="KZV27" s="52"/>
      <c r="KZW27" s="52"/>
      <c r="KZX27" s="52"/>
      <c r="KZY27" s="52"/>
      <c r="KZZ27" s="52"/>
      <c r="LAA27" s="52"/>
      <c r="LAB27" s="52"/>
      <c r="LAC27" s="52"/>
      <c r="LAD27" s="52"/>
      <c r="LAE27" s="52"/>
      <c r="LAF27" s="52"/>
      <c r="LAG27" s="52"/>
      <c r="LAH27" s="52"/>
      <c r="LAI27" s="52"/>
      <c r="LAJ27" s="52"/>
      <c r="LAK27" s="52"/>
      <c r="LAL27" s="52"/>
      <c r="LAM27" s="52"/>
      <c r="LAN27" s="52"/>
      <c r="LAO27" s="52"/>
      <c r="LAP27" s="52"/>
      <c r="LAQ27" s="52"/>
      <c r="LAR27" s="52"/>
      <c r="LAS27" s="52"/>
      <c r="LAT27" s="52"/>
      <c r="LAU27" s="52"/>
      <c r="LAV27" s="52"/>
      <c r="LAW27" s="52"/>
      <c r="LAX27" s="52"/>
      <c r="LAY27" s="52"/>
      <c r="LAZ27" s="52"/>
      <c r="LBA27" s="52"/>
      <c r="LBB27" s="52"/>
      <c r="LBC27" s="52"/>
      <c r="LBD27" s="52"/>
      <c r="LBE27" s="52"/>
      <c r="LBF27" s="52"/>
      <c r="LBG27" s="52"/>
      <c r="LBH27" s="52"/>
      <c r="LBI27" s="52"/>
      <c r="LBJ27" s="52"/>
      <c r="LBK27" s="52"/>
      <c r="LBL27" s="52"/>
      <c r="LBM27" s="52"/>
      <c r="LBN27" s="52"/>
      <c r="LBO27" s="52"/>
      <c r="LBP27" s="52"/>
      <c r="LBQ27" s="52"/>
      <c r="LBR27" s="52"/>
      <c r="LBS27" s="52"/>
      <c r="LBT27" s="52"/>
      <c r="LBU27" s="52"/>
      <c r="LBV27" s="52"/>
      <c r="LBW27" s="52"/>
      <c r="LBX27" s="52"/>
      <c r="LBY27" s="52"/>
      <c r="LBZ27" s="52"/>
      <c r="LCA27" s="52"/>
      <c r="LCB27" s="52"/>
      <c r="LCC27" s="52"/>
      <c r="LCD27" s="52"/>
      <c r="LCE27" s="52"/>
      <c r="LCF27" s="52"/>
      <c r="LCG27" s="52"/>
      <c r="LCH27" s="52"/>
      <c r="LCI27" s="52"/>
      <c r="LCJ27" s="52"/>
      <c r="LCK27" s="52"/>
      <c r="LCL27" s="52"/>
      <c r="LCM27" s="52"/>
      <c r="LCN27" s="52"/>
      <c r="LCO27" s="52"/>
      <c r="LCP27" s="52"/>
      <c r="LCQ27" s="52"/>
      <c r="LCR27" s="52"/>
      <c r="LCS27" s="52"/>
      <c r="LCT27" s="52"/>
      <c r="LCU27" s="52"/>
      <c r="LCV27" s="52"/>
      <c r="LCW27" s="52"/>
      <c r="LCX27" s="52"/>
      <c r="LCY27" s="52"/>
      <c r="LCZ27" s="52"/>
      <c r="LDA27" s="52"/>
      <c r="LDB27" s="52"/>
      <c r="LDC27" s="52"/>
      <c r="LDD27" s="52"/>
      <c r="LDE27" s="52"/>
      <c r="LDF27" s="52"/>
      <c r="LDG27" s="52"/>
      <c r="LDH27" s="52"/>
      <c r="LDI27" s="52"/>
      <c r="LDJ27" s="52"/>
      <c r="LDK27" s="52"/>
      <c r="LDL27" s="52"/>
      <c r="LDM27" s="52"/>
      <c r="LDN27" s="52"/>
      <c r="LDO27" s="52"/>
      <c r="LDP27" s="52"/>
      <c r="LDQ27" s="52"/>
      <c r="LDR27" s="52"/>
      <c r="LDS27" s="52"/>
      <c r="LDT27" s="52"/>
      <c r="LDU27" s="52"/>
      <c r="LDV27" s="52"/>
      <c r="LDW27" s="52"/>
      <c r="LDX27" s="52"/>
      <c r="LDY27" s="52"/>
      <c r="LDZ27" s="52"/>
      <c r="LEA27" s="52"/>
      <c r="LEB27" s="52"/>
      <c r="LEC27" s="52"/>
      <c r="LED27" s="52"/>
      <c r="LEE27" s="52"/>
      <c r="LEF27" s="52"/>
      <c r="LEG27" s="52"/>
      <c r="LEH27" s="52"/>
      <c r="LEI27" s="52"/>
      <c r="LEJ27" s="52"/>
      <c r="LEK27" s="52"/>
      <c r="LEL27" s="52"/>
      <c r="LEM27" s="52"/>
      <c r="LEN27" s="52"/>
      <c r="LEO27" s="52"/>
      <c r="LEP27" s="52"/>
      <c r="LEQ27" s="52"/>
      <c r="LER27" s="52"/>
      <c r="LES27" s="52"/>
      <c r="LET27" s="52"/>
      <c r="LEU27" s="52"/>
      <c r="LEV27" s="52"/>
      <c r="LEW27" s="52"/>
      <c r="LEX27" s="52"/>
      <c r="LEY27" s="52"/>
      <c r="LEZ27" s="52"/>
      <c r="LFA27" s="52"/>
      <c r="LFB27" s="52"/>
      <c r="LFC27" s="52"/>
      <c r="LFD27" s="52"/>
      <c r="LFE27" s="52"/>
      <c r="LFF27" s="52"/>
      <c r="LFG27" s="52"/>
      <c r="LFH27" s="52"/>
      <c r="LFI27" s="52"/>
      <c r="LFJ27" s="52"/>
      <c r="LFK27" s="52"/>
      <c r="LFL27" s="52"/>
      <c r="LFM27" s="52"/>
      <c r="LFN27" s="52"/>
      <c r="LFO27" s="52"/>
      <c r="LFP27" s="52"/>
      <c r="LFQ27" s="52"/>
      <c r="LFR27" s="52"/>
      <c r="LFS27" s="52"/>
      <c r="LFT27" s="52"/>
      <c r="LFU27" s="52"/>
      <c r="LFV27" s="52"/>
      <c r="LFW27" s="52"/>
      <c r="LFX27" s="52"/>
      <c r="LFY27" s="52"/>
      <c r="LFZ27" s="52"/>
      <c r="LGA27" s="52"/>
      <c r="LGB27" s="52"/>
      <c r="LGC27" s="52"/>
      <c r="LGD27" s="52"/>
      <c r="LGE27" s="52"/>
      <c r="LGF27" s="52"/>
      <c r="LGG27" s="52"/>
      <c r="LGH27" s="52"/>
      <c r="LGI27" s="52"/>
      <c r="LGJ27" s="52"/>
      <c r="LGK27" s="52"/>
      <c r="LGL27" s="52"/>
      <c r="LGM27" s="52"/>
      <c r="LGN27" s="52"/>
      <c r="LGO27" s="52"/>
      <c r="LGP27" s="52"/>
      <c r="LGQ27" s="52"/>
      <c r="LGR27" s="52"/>
      <c r="LGS27" s="52"/>
      <c r="LGT27" s="52"/>
      <c r="LGU27" s="52"/>
      <c r="LGV27" s="52"/>
      <c r="LGW27" s="52"/>
      <c r="LGX27" s="52"/>
      <c r="LGY27" s="52"/>
      <c r="LGZ27" s="52"/>
      <c r="LHA27" s="52"/>
      <c r="LHB27" s="52"/>
      <c r="LHC27" s="52"/>
      <c r="LHD27" s="52"/>
      <c r="LHE27" s="52"/>
      <c r="LHF27" s="52"/>
      <c r="LHG27" s="52"/>
      <c r="LHH27" s="52"/>
      <c r="LHI27" s="52"/>
      <c r="LHJ27" s="52"/>
      <c r="LHK27" s="52"/>
      <c r="LHL27" s="52"/>
      <c r="LHM27" s="52"/>
      <c r="LHN27" s="52"/>
      <c r="LHO27" s="52"/>
      <c r="LHP27" s="52"/>
      <c r="LHQ27" s="52"/>
      <c r="LHR27" s="52"/>
      <c r="LHS27" s="52"/>
      <c r="LHT27" s="52"/>
      <c r="LHU27" s="52"/>
      <c r="LHV27" s="52"/>
      <c r="LHW27" s="52"/>
      <c r="LHX27" s="52"/>
      <c r="LHY27" s="52"/>
      <c r="LHZ27" s="52"/>
      <c r="LIA27" s="52"/>
      <c r="LIB27" s="52"/>
      <c r="LIC27" s="52"/>
      <c r="LID27" s="52"/>
      <c r="LIE27" s="52"/>
      <c r="LIF27" s="52"/>
      <c r="LIG27" s="52"/>
      <c r="LIH27" s="52"/>
      <c r="LII27" s="52"/>
      <c r="LIJ27" s="52"/>
      <c r="LIK27" s="52"/>
      <c r="LIL27" s="52"/>
      <c r="LIM27" s="52"/>
      <c r="LIN27" s="52"/>
      <c r="LIO27" s="52"/>
      <c r="LIP27" s="52"/>
      <c r="LIQ27" s="52"/>
      <c r="LIR27" s="52"/>
      <c r="LIS27" s="52"/>
      <c r="LIT27" s="52"/>
      <c r="LIU27" s="52"/>
      <c r="LIV27" s="52"/>
      <c r="LIW27" s="52"/>
      <c r="LIX27" s="52"/>
      <c r="LIY27" s="52"/>
      <c r="LIZ27" s="52"/>
      <c r="LJA27" s="52"/>
      <c r="LJB27" s="52"/>
      <c r="LJC27" s="52"/>
      <c r="LJD27" s="52"/>
      <c r="LJE27" s="52"/>
      <c r="LJF27" s="52"/>
      <c r="LJG27" s="52"/>
      <c r="LJH27" s="52"/>
      <c r="LJI27" s="52"/>
      <c r="LJJ27" s="52"/>
      <c r="LJK27" s="52"/>
      <c r="LJL27" s="52"/>
      <c r="LJM27" s="52"/>
      <c r="LJN27" s="52"/>
      <c r="LJO27" s="52"/>
      <c r="LJP27" s="52"/>
      <c r="LJQ27" s="52"/>
      <c r="LJR27" s="52"/>
      <c r="LJS27" s="52"/>
      <c r="LJT27" s="52"/>
      <c r="LJU27" s="52"/>
      <c r="LJV27" s="52"/>
      <c r="LJW27" s="52"/>
      <c r="LJX27" s="52"/>
      <c r="LJY27" s="52"/>
      <c r="LJZ27" s="52"/>
      <c r="LKA27" s="52"/>
      <c r="LKB27" s="52"/>
      <c r="LKC27" s="52"/>
      <c r="LKD27" s="52"/>
      <c r="LKE27" s="52"/>
      <c r="LKF27" s="52"/>
      <c r="LKG27" s="52"/>
      <c r="LKH27" s="52"/>
      <c r="LKI27" s="52"/>
      <c r="LKJ27" s="52"/>
      <c r="LKK27" s="52"/>
      <c r="LKL27" s="52"/>
      <c r="LKM27" s="52"/>
      <c r="LKN27" s="52"/>
      <c r="LKO27" s="52"/>
      <c r="LKP27" s="52"/>
      <c r="LKQ27" s="52"/>
      <c r="LKR27" s="52"/>
      <c r="LKS27" s="52"/>
      <c r="LKT27" s="52"/>
      <c r="LKU27" s="52"/>
      <c r="LKV27" s="52"/>
      <c r="LKW27" s="52"/>
      <c r="LKX27" s="52"/>
      <c r="LKY27" s="52"/>
      <c r="LKZ27" s="52"/>
      <c r="LLA27" s="52"/>
      <c r="LLB27" s="52"/>
      <c r="LLC27" s="52"/>
      <c r="LLD27" s="52"/>
      <c r="LLE27" s="52"/>
      <c r="LLF27" s="52"/>
      <c r="LLG27" s="52"/>
      <c r="LLH27" s="52"/>
      <c r="LLI27" s="52"/>
      <c r="LLJ27" s="52"/>
      <c r="LLK27" s="52"/>
      <c r="LLL27" s="52"/>
      <c r="LLM27" s="52"/>
      <c r="LLN27" s="52"/>
      <c r="LLO27" s="52"/>
      <c r="LLP27" s="52"/>
      <c r="LLQ27" s="52"/>
      <c r="LLR27" s="52"/>
      <c r="LLS27" s="52"/>
      <c r="LLT27" s="52"/>
      <c r="LLU27" s="52"/>
      <c r="LLV27" s="52"/>
      <c r="LLW27" s="52"/>
      <c r="LLX27" s="52"/>
      <c r="LLY27" s="52"/>
      <c r="LLZ27" s="52"/>
      <c r="LMA27" s="52"/>
      <c r="LMB27" s="52"/>
      <c r="LMC27" s="52"/>
      <c r="LMD27" s="52"/>
      <c r="LME27" s="52"/>
      <c r="LMF27" s="52"/>
      <c r="LMG27" s="52"/>
      <c r="LMH27" s="52"/>
      <c r="LMI27" s="52"/>
      <c r="LMJ27" s="52"/>
      <c r="LMK27" s="52"/>
      <c r="LML27" s="52"/>
      <c r="LMM27" s="52"/>
      <c r="LMN27" s="52"/>
      <c r="LMO27" s="52"/>
      <c r="LMP27" s="52"/>
      <c r="LMQ27" s="52"/>
      <c r="LMR27" s="52"/>
      <c r="LMS27" s="52"/>
      <c r="LMT27" s="52"/>
      <c r="LMU27" s="52"/>
      <c r="LMV27" s="52"/>
      <c r="LMW27" s="52"/>
      <c r="LMX27" s="52"/>
      <c r="LMY27" s="52"/>
      <c r="LMZ27" s="52"/>
      <c r="LNA27" s="52"/>
      <c r="LNB27" s="52"/>
      <c r="LNC27" s="52"/>
      <c r="LND27" s="52"/>
      <c r="LNE27" s="52"/>
      <c r="LNF27" s="52"/>
      <c r="LNG27" s="52"/>
      <c r="LNH27" s="52"/>
      <c r="LNI27" s="52"/>
      <c r="LNJ27" s="52"/>
      <c r="LNK27" s="52"/>
      <c r="LNL27" s="52"/>
      <c r="LNM27" s="52"/>
      <c r="LNN27" s="52"/>
      <c r="LNO27" s="52"/>
      <c r="LNP27" s="52"/>
      <c r="LNQ27" s="52"/>
      <c r="LNR27" s="52"/>
      <c r="LNS27" s="52"/>
      <c r="LNT27" s="52"/>
      <c r="LNU27" s="52"/>
      <c r="LNV27" s="52"/>
      <c r="LNW27" s="52"/>
      <c r="LNX27" s="52"/>
      <c r="LNY27" s="52"/>
      <c r="LNZ27" s="52"/>
      <c r="LOA27" s="52"/>
      <c r="LOB27" s="52"/>
      <c r="LOC27" s="52"/>
      <c r="LOD27" s="52"/>
      <c r="LOE27" s="52"/>
      <c r="LOF27" s="52"/>
      <c r="LOG27" s="52"/>
      <c r="LOH27" s="52"/>
      <c r="LOI27" s="52"/>
      <c r="LOJ27" s="52"/>
      <c r="LOK27" s="52"/>
      <c r="LOL27" s="52"/>
      <c r="LOM27" s="52"/>
      <c r="LON27" s="52"/>
      <c r="LOO27" s="52"/>
      <c r="LOP27" s="52"/>
      <c r="LOQ27" s="52"/>
      <c r="LOR27" s="52"/>
      <c r="LOS27" s="52"/>
      <c r="LOT27" s="52"/>
      <c r="LOU27" s="52"/>
      <c r="LOV27" s="52"/>
      <c r="LOW27" s="52"/>
      <c r="LOX27" s="52"/>
      <c r="LOY27" s="52"/>
      <c r="LOZ27" s="52"/>
      <c r="LPA27" s="52"/>
      <c r="LPB27" s="52"/>
      <c r="LPC27" s="52"/>
      <c r="LPD27" s="52"/>
      <c r="LPE27" s="52"/>
      <c r="LPF27" s="52"/>
      <c r="LPG27" s="52"/>
      <c r="LPH27" s="52"/>
      <c r="LPI27" s="52"/>
      <c r="LPJ27" s="52"/>
      <c r="LPK27" s="52"/>
      <c r="LPL27" s="52"/>
      <c r="LPM27" s="52"/>
      <c r="LPN27" s="52"/>
      <c r="LPO27" s="52"/>
      <c r="LPP27" s="52"/>
      <c r="LPQ27" s="52"/>
      <c r="LPR27" s="52"/>
      <c r="LPS27" s="52"/>
      <c r="LPT27" s="52"/>
      <c r="LPU27" s="52"/>
      <c r="LPV27" s="52"/>
      <c r="LPW27" s="52"/>
      <c r="LPX27" s="52"/>
      <c r="LPY27" s="52"/>
      <c r="LPZ27" s="52"/>
      <c r="LQA27" s="52"/>
      <c r="LQB27" s="52"/>
      <c r="LQC27" s="52"/>
      <c r="LQD27" s="52"/>
      <c r="LQE27" s="52"/>
      <c r="LQF27" s="52"/>
      <c r="LQG27" s="52"/>
      <c r="LQH27" s="52"/>
      <c r="LQI27" s="52"/>
      <c r="LQJ27" s="52"/>
      <c r="LQK27" s="52"/>
      <c r="LQL27" s="52"/>
      <c r="LQM27" s="52"/>
      <c r="LQN27" s="52"/>
      <c r="LQO27" s="52"/>
      <c r="LQP27" s="52"/>
      <c r="LQQ27" s="52"/>
      <c r="LQR27" s="52"/>
      <c r="LQS27" s="52"/>
      <c r="LQT27" s="52"/>
      <c r="LQU27" s="52"/>
      <c r="LQV27" s="52"/>
      <c r="LQW27" s="52"/>
      <c r="LQX27" s="52"/>
      <c r="LQY27" s="52"/>
      <c r="LQZ27" s="52"/>
      <c r="LRA27" s="52"/>
      <c r="LRB27" s="52"/>
      <c r="LRC27" s="52"/>
      <c r="LRD27" s="52"/>
      <c r="LRE27" s="52"/>
      <c r="LRF27" s="52"/>
      <c r="LRG27" s="52"/>
      <c r="LRH27" s="52"/>
      <c r="LRI27" s="52"/>
      <c r="LRJ27" s="52"/>
      <c r="LRK27" s="52"/>
      <c r="LRL27" s="52"/>
      <c r="LRM27" s="52"/>
      <c r="LRN27" s="52"/>
      <c r="LRO27" s="52"/>
      <c r="LRP27" s="52"/>
      <c r="LRQ27" s="52"/>
      <c r="LRR27" s="52"/>
      <c r="LRS27" s="52"/>
      <c r="LRT27" s="52"/>
      <c r="LRU27" s="52"/>
      <c r="LRV27" s="52"/>
      <c r="LRW27" s="52"/>
      <c r="LRX27" s="52"/>
      <c r="LRY27" s="52"/>
      <c r="LRZ27" s="52"/>
      <c r="LSA27" s="52"/>
      <c r="LSB27" s="52"/>
      <c r="LSC27" s="52"/>
      <c r="LSD27" s="52"/>
      <c r="LSE27" s="52"/>
      <c r="LSF27" s="52"/>
      <c r="LSG27" s="52"/>
      <c r="LSH27" s="52"/>
      <c r="LSI27" s="52"/>
      <c r="LSJ27" s="52"/>
      <c r="LSK27" s="52"/>
      <c r="LSL27" s="52"/>
      <c r="LSM27" s="52"/>
      <c r="LSN27" s="52"/>
      <c r="LSO27" s="52"/>
      <c r="LSP27" s="52"/>
      <c r="LSQ27" s="52"/>
      <c r="LSR27" s="52"/>
      <c r="LSS27" s="52"/>
      <c r="LST27" s="52"/>
      <c r="LSU27" s="52"/>
      <c r="LSV27" s="52"/>
      <c r="LSW27" s="52"/>
      <c r="LSX27" s="52"/>
      <c r="LSY27" s="52"/>
      <c r="LSZ27" s="52"/>
      <c r="LTA27" s="52"/>
      <c r="LTB27" s="52"/>
      <c r="LTC27" s="52"/>
      <c r="LTD27" s="52"/>
      <c r="LTE27" s="52"/>
      <c r="LTF27" s="52"/>
      <c r="LTG27" s="52"/>
      <c r="LTH27" s="52"/>
      <c r="LTI27" s="52"/>
      <c r="LTJ27" s="52"/>
      <c r="LTK27" s="52"/>
      <c r="LTL27" s="52"/>
      <c r="LTM27" s="52"/>
      <c r="LTN27" s="52"/>
      <c r="LTO27" s="52"/>
      <c r="LTP27" s="52"/>
      <c r="LTQ27" s="52"/>
      <c r="LTR27" s="52"/>
      <c r="LTS27" s="52"/>
      <c r="LTT27" s="52"/>
      <c r="LTU27" s="52"/>
      <c r="LTV27" s="52"/>
      <c r="LTW27" s="52"/>
      <c r="LTX27" s="52"/>
      <c r="LTY27" s="52"/>
      <c r="LTZ27" s="52"/>
      <c r="LUA27" s="52"/>
      <c r="LUB27" s="52"/>
      <c r="LUC27" s="52"/>
      <c r="LUD27" s="52"/>
      <c r="LUE27" s="52"/>
      <c r="LUF27" s="52"/>
      <c r="LUG27" s="52"/>
      <c r="LUH27" s="52"/>
      <c r="LUI27" s="52"/>
      <c r="LUJ27" s="52"/>
      <c r="LUK27" s="52"/>
      <c r="LUL27" s="52"/>
      <c r="LUM27" s="52"/>
      <c r="LUN27" s="52"/>
      <c r="LUO27" s="52"/>
      <c r="LUP27" s="52"/>
      <c r="LUQ27" s="52"/>
      <c r="LUR27" s="52"/>
      <c r="LUS27" s="52"/>
      <c r="LUT27" s="52"/>
      <c r="LUU27" s="52"/>
      <c r="LUV27" s="52"/>
      <c r="LUW27" s="52"/>
      <c r="LUX27" s="52"/>
      <c r="LUY27" s="52"/>
      <c r="LUZ27" s="52"/>
      <c r="LVA27" s="52"/>
      <c r="LVB27" s="52"/>
      <c r="LVC27" s="52"/>
      <c r="LVD27" s="52"/>
      <c r="LVE27" s="52"/>
      <c r="LVF27" s="52"/>
      <c r="LVG27" s="52"/>
      <c r="LVH27" s="52"/>
      <c r="LVI27" s="52"/>
      <c r="LVJ27" s="52"/>
      <c r="LVK27" s="52"/>
      <c r="LVL27" s="52"/>
      <c r="LVM27" s="52"/>
      <c r="LVN27" s="52"/>
      <c r="LVO27" s="52"/>
      <c r="LVP27" s="52"/>
      <c r="LVQ27" s="52"/>
      <c r="LVR27" s="52"/>
      <c r="LVS27" s="52"/>
      <c r="LVT27" s="52"/>
      <c r="LVU27" s="52"/>
      <c r="LVV27" s="52"/>
      <c r="LVW27" s="52"/>
      <c r="LVX27" s="52"/>
      <c r="LVY27" s="52"/>
      <c r="LVZ27" s="52"/>
      <c r="LWA27" s="52"/>
      <c r="LWB27" s="52"/>
      <c r="LWC27" s="52"/>
      <c r="LWD27" s="52"/>
      <c r="LWE27" s="52"/>
      <c r="LWF27" s="52"/>
      <c r="LWG27" s="52"/>
      <c r="LWH27" s="52"/>
      <c r="LWI27" s="52"/>
      <c r="LWJ27" s="52"/>
      <c r="LWK27" s="52"/>
      <c r="LWL27" s="52"/>
      <c r="LWM27" s="52"/>
      <c r="LWN27" s="52"/>
      <c r="LWO27" s="52"/>
      <c r="LWP27" s="52"/>
      <c r="LWQ27" s="52"/>
      <c r="LWR27" s="52"/>
      <c r="LWS27" s="52"/>
      <c r="LWT27" s="52"/>
      <c r="LWU27" s="52"/>
      <c r="LWV27" s="52"/>
      <c r="LWW27" s="52"/>
      <c r="LWX27" s="52"/>
      <c r="LWY27" s="52"/>
      <c r="LWZ27" s="52"/>
      <c r="LXA27" s="52"/>
      <c r="LXB27" s="52"/>
      <c r="LXC27" s="52"/>
      <c r="LXD27" s="52"/>
      <c r="LXE27" s="52"/>
      <c r="LXF27" s="52"/>
      <c r="LXG27" s="52"/>
      <c r="LXH27" s="52"/>
      <c r="LXI27" s="52"/>
      <c r="LXJ27" s="52"/>
      <c r="LXK27" s="52"/>
      <c r="LXL27" s="52"/>
      <c r="LXM27" s="52"/>
      <c r="LXN27" s="52"/>
      <c r="LXO27" s="52"/>
      <c r="LXP27" s="52"/>
      <c r="LXQ27" s="52"/>
      <c r="LXR27" s="52"/>
      <c r="LXS27" s="52"/>
      <c r="LXT27" s="52"/>
      <c r="LXU27" s="52"/>
      <c r="LXV27" s="52"/>
      <c r="LXW27" s="52"/>
      <c r="LXX27" s="52"/>
      <c r="LXY27" s="52"/>
      <c r="LXZ27" s="52"/>
      <c r="LYA27" s="52"/>
      <c r="LYB27" s="52"/>
      <c r="LYC27" s="52"/>
      <c r="LYD27" s="52"/>
      <c r="LYE27" s="52"/>
      <c r="LYF27" s="52"/>
      <c r="LYG27" s="52"/>
      <c r="LYH27" s="52"/>
      <c r="LYI27" s="52"/>
      <c r="LYJ27" s="52"/>
      <c r="LYK27" s="52"/>
      <c r="LYL27" s="52"/>
      <c r="LYM27" s="52"/>
      <c r="LYN27" s="52"/>
      <c r="LYO27" s="52"/>
      <c r="LYP27" s="52"/>
      <c r="LYQ27" s="52"/>
      <c r="LYR27" s="52"/>
      <c r="LYS27" s="52"/>
      <c r="LYT27" s="52"/>
      <c r="LYU27" s="52"/>
      <c r="LYV27" s="52"/>
      <c r="LYW27" s="52"/>
      <c r="LYX27" s="52"/>
      <c r="LYY27" s="52"/>
      <c r="LYZ27" s="52"/>
      <c r="LZA27" s="52"/>
      <c r="LZB27" s="52"/>
      <c r="LZC27" s="52"/>
      <c r="LZD27" s="52"/>
      <c r="LZE27" s="52"/>
      <c r="LZF27" s="52"/>
      <c r="LZG27" s="52"/>
      <c r="LZH27" s="52"/>
      <c r="LZI27" s="52"/>
      <c r="LZJ27" s="52"/>
      <c r="LZK27" s="52"/>
      <c r="LZL27" s="52"/>
      <c r="LZM27" s="52"/>
      <c r="LZN27" s="52"/>
      <c r="LZO27" s="52"/>
      <c r="LZP27" s="52"/>
      <c r="LZQ27" s="52"/>
      <c r="LZR27" s="52"/>
      <c r="LZS27" s="52"/>
      <c r="LZT27" s="52"/>
      <c r="LZU27" s="52"/>
      <c r="LZV27" s="52"/>
      <c r="LZW27" s="52"/>
      <c r="LZX27" s="52"/>
      <c r="LZY27" s="52"/>
      <c r="LZZ27" s="52"/>
      <c r="MAA27" s="52"/>
      <c r="MAB27" s="52"/>
      <c r="MAC27" s="52"/>
      <c r="MAD27" s="52"/>
      <c r="MAE27" s="52"/>
      <c r="MAF27" s="52"/>
      <c r="MAG27" s="52"/>
      <c r="MAH27" s="52"/>
      <c r="MAI27" s="52"/>
      <c r="MAJ27" s="52"/>
      <c r="MAK27" s="52"/>
      <c r="MAL27" s="52"/>
      <c r="MAM27" s="52"/>
      <c r="MAN27" s="52"/>
      <c r="MAO27" s="52"/>
      <c r="MAP27" s="52"/>
      <c r="MAQ27" s="52"/>
      <c r="MAR27" s="52"/>
      <c r="MAS27" s="52"/>
      <c r="MAT27" s="52"/>
      <c r="MAU27" s="52"/>
      <c r="MAV27" s="52"/>
      <c r="MAW27" s="52"/>
      <c r="MAX27" s="52"/>
      <c r="MAY27" s="52"/>
      <c r="MAZ27" s="52"/>
      <c r="MBA27" s="52"/>
      <c r="MBB27" s="52"/>
      <c r="MBC27" s="52"/>
      <c r="MBD27" s="52"/>
      <c r="MBE27" s="52"/>
      <c r="MBF27" s="52"/>
      <c r="MBG27" s="52"/>
      <c r="MBH27" s="52"/>
      <c r="MBI27" s="52"/>
      <c r="MBJ27" s="52"/>
      <c r="MBK27" s="52"/>
      <c r="MBL27" s="52"/>
      <c r="MBM27" s="52"/>
      <c r="MBN27" s="52"/>
      <c r="MBO27" s="52"/>
      <c r="MBP27" s="52"/>
      <c r="MBQ27" s="52"/>
      <c r="MBR27" s="52"/>
      <c r="MBS27" s="52"/>
      <c r="MBT27" s="52"/>
      <c r="MBU27" s="52"/>
      <c r="MBV27" s="52"/>
      <c r="MBW27" s="52"/>
      <c r="MBX27" s="52"/>
      <c r="MBY27" s="52"/>
      <c r="MBZ27" s="52"/>
      <c r="MCA27" s="52"/>
      <c r="MCB27" s="52"/>
      <c r="MCC27" s="52"/>
      <c r="MCD27" s="52"/>
      <c r="MCE27" s="52"/>
      <c r="MCF27" s="52"/>
      <c r="MCG27" s="52"/>
      <c r="MCH27" s="52"/>
      <c r="MCI27" s="52"/>
      <c r="MCJ27" s="52"/>
      <c r="MCK27" s="52"/>
      <c r="MCL27" s="52"/>
      <c r="MCM27" s="52"/>
      <c r="MCN27" s="52"/>
      <c r="MCO27" s="52"/>
      <c r="MCP27" s="52"/>
      <c r="MCQ27" s="52"/>
      <c r="MCR27" s="52"/>
      <c r="MCS27" s="52"/>
      <c r="MCT27" s="52"/>
      <c r="MCU27" s="52"/>
      <c r="MCV27" s="52"/>
      <c r="MCW27" s="52"/>
      <c r="MCX27" s="52"/>
      <c r="MCY27" s="52"/>
      <c r="MCZ27" s="52"/>
      <c r="MDA27" s="52"/>
      <c r="MDB27" s="52"/>
      <c r="MDC27" s="52"/>
      <c r="MDD27" s="52"/>
      <c r="MDE27" s="52"/>
      <c r="MDF27" s="52"/>
      <c r="MDG27" s="52"/>
      <c r="MDH27" s="52"/>
      <c r="MDI27" s="52"/>
      <c r="MDJ27" s="52"/>
      <c r="MDK27" s="52"/>
      <c r="MDL27" s="52"/>
      <c r="MDM27" s="52"/>
      <c r="MDN27" s="52"/>
      <c r="MDO27" s="52"/>
      <c r="MDP27" s="52"/>
      <c r="MDQ27" s="52"/>
      <c r="MDR27" s="52"/>
      <c r="MDS27" s="52"/>
      <c r="MDT27" s="52"/>
      <c r="MDU27" s="52"/>
      <c r="MDV27" s="52"/>
      <c r="MDW27" s="52"/>
      <c r="MDX27" s="52"/>
      <c r="MDY27" s="52"/>
      <c r="MDZ27" s="52"/>
      <c r="MEA27" s="52"/>
      <c r="MEB27" s="52"/>
      <c r="MEC27" s="52"/>
      <c r="MED27" s="52"/>
      <c r="MEE27" s="52"/>
      <c r="MEF27" s="52"/>
      <c r="MEG27" s="52"/>
      <c r="MEH27" s="52"/>
      <c r="MEI27" s="52"/>
      <c r="MEJ27" s="52"/>
      <c r="MEK27" s="52"/>
      <c r="MEL27" s="52"/>
      <c r="MEM27" s="52"/>
      <c r="MEN27" s="52"/>
      <c r="MEO27" s="52"/>
      <c r="MEP27" s="52"/>
      <c r="MEQ27" s="52"/>
      <c r="MER27" s="52"/>
      <c r="MES27" s="52"/>
      <c r="MET27" s="52"/>
      <c r="MEU27" s="52"/>
      <c r="MEV27" s="52"/>
      <c r="MEW27" s="52"/>
      <c r="MEX27" s="52"/>
      <c r="MEY27" s="52"/>
      <c r="MEZ27" s="52"/>
      <c r="MFA27" s="52"/>
      <c r="MFB27" s="52"/>
      <c r="MFC27" s="52"/>
      <c r="MFD27" s="52"/>
      <c r="MFE27" s="52"/>
      <c r="MFF27" s="52"/>
      <c r="MFG27" s="52"/>
      <c r="MFH27" s="52"/>
      <c r="MFI27" s="52"/>
      <c r="MFJ27" s="52"/>
      <c r="MFK27" s="52"/>
      <c r="MFL27" s="52"/>
      <c r="MFM27" s="52"/>
      <c r="MFN27" s="52"/>
      <c r="MFO27" s="52"/>
      <c r="MFP27" s="52"/>
      <c r="MFQ27" s="52"/>
      <c r="MFR27" s="52"/>
      <c r="MFS27" s="52"/>
      <c r="MFT27" s="52"/>
      <c r="MFU27" s="52"/>
      <c r="MFV27" s="52"/>
      <c r="MFW27" s="52"/>
      <c r="MFX27" s="52"/>
      <c r="MFY27" s="52"/>
      <c r="MFZ27" s="52"/>
      <c r="MGA27" s="52"/>
      <c r="MGB27" s="52"/>
      <c r="MGC27" s="52"/>
      <c r="MGD27" s="52"/>
      <c r="MGE27" s="52"/>
      <c r="MGF27" s="52"/>
      <c r="MGG27" s="52"/>
      <c r="MGH27" s="52"/>
      <c r="MGI27" s="52"/>
      <c r="MGJ27" s="52"/>
      <c r="MGK27" s="52"/>
      <c r="MGL27" s="52"/>
      <c r="MGM27" s="52"/>
      <c r="MGN27" s="52"/>
      <c r="MGO27" s="52"/>
      <c r="MGP27" s="52"/>
      <c r="MGQ27" s="52"/>
      <c r="MGR27" s="52"/>
      <c r="MGS27" s="52"/>
      <c r="MGT27" s="52"/>
      <c r="MGU27" s="52"/>
      <c r="MGV27" s="52"/>
      <c r="MGW27" s="52"/>
      <c r="MGX27" s="52"/>
      <c r="MGY27" s="52"/>
      <c r="MGZ27" s="52"/>
      <c r="MHA27" s="52"/>
      <c r="MHB27" s="52"/>
      <c r="MHC27" s="52"/>
      <c r="MHD27" s="52"/>
      <c r="MHE27" s="52"/>
      <c r="MHF27" s="52"/>
      <c r="MHG27" s="52"/>
      <c r="MHH27" s="52"/>
      <c r="MHI27" s="52"/>
      <c r="MHJ27" s="52"/>
      <c r="MHK27" s="52"/>
      <c r="MHL27" s="52"/>
      <c r="MHM27" s="52"/>
      <c r="MHN27" s="52"/>
      <c r="MHO27" s="52"/>
      <c r="MHP27" s="52"/>
      <c r="MHQ27" s="52"/>
      <c r="MHR27" s="52"/>
      <c r="MHS27" s="52"/>
      <c r="MHT27" s="52"/>
      <c r="MHU27" s="52"/>
      <c r="MHV27" s="52"/>
      <c r="MHW27" s="52"/>
      <c r="MHX27" s="52"/>
      <c r="MHY27" s="52"/>
      <c r="MHZ27" s="52"/>
      <c r="MIA27" s="52"/>
      <c r="MIB27" s="52"/>
      <c r="MIC27" s="52"/>
      <c r="MID27" s="52"/>
      <c r="MIE27" s="52"/>
      <c r="MIF27" s="52"/>
      <c r="MIG27" s="52"/>
      <c r="MIH27" s="52"/>
      <c r="MII27" s="52"/>
      <c r="MIJ27" s="52"/>
      <c r="MIK27" s="52"/>
      <c r="MIL27" s="52"/>
      <c r="MIM27" s="52"/>
      <c r="MIN27" s="52"/>
      <c r="MIO27" s="52"/>
      <c r="MIP27" s="52"/>
      <c r="MIQ27" s="52"/>
      <c r="MIR27" s="52"/>
      <c r="MIS27" s="52"/>
      <c r="MIT27" s="52"/>
      <c r="MIU27" s="52"/>
      <c r="MIV27" s="52"/>
      <c r="MIW27" s="52"/>
      <c r="MIX27" s="52"/>
      <c r="MIY27" s="52"/>
      <c r="MIZ27" s="52"/>
      <c r="MJA27" s="52"/>
      <c r="MJB27" s="52"/>
      <c r="MJC27" s="52"/>
      <c r="MJD27" s="52"/>
      <c r="MJE27" s="52"/>
      <c r="MJF27" s="52"/>
      <c r="MJG27" s="52"/>
      <c r="MJH27" s="52"/>
      <c r="MJI27" s="52"/>
      <c r="MJJ27" s="52"/>
      <c r="MJK27" s="52"/>
      <c r="MJL27" s="52"/>
      <c r="MJM27" s="52"/>
      <c r="MJN27" s="52"/>
      <c r="MJO27" s="52"/>
      <c r="MJP27" s="52"/>
      <c r="MJQ27" s="52"/>
      <c r="MJR27" s="52"/>
      <c r="MJS27" s="52"/>
      <c r="MJT27" s="52"/>
      <c r="MJU27" s="52"/>
      <c r="MJV27" s="52"/>
      <c r="MJW27" s="52"/>
      <c r="MJX27" s="52"/>
      <c r="MJY27" s="52"/>
      <c r="MJZ27" s="52"/>
      <c r="MKA27" s="52"/>
      <c r="MKB27" s="52"/>
      <c r="MKC27" s="52"/>
      <c r="MKD27" s="52"/>
      <c r="MKE27" s="52"/>
      <c r="MKF27" s="52"/>
      <c r="MKG27" s="52"/>
      <c r="MKH27" s="52"/>
      <c r="MKI27" s="52"/>
      <c r="MKJ27" s="52"/>
      <c r="MKK27" s="52"/>
      <c r="MKL27" s="52"/>
      <c r="MKM27" s="52"/>
      <c r="MKN27" s="52"/>
      <c r="MKO27" s="52"/>
      <c r="MKP27" s="52"/>
      <c r="MKQ27" s="52"/>
      <c r="MKR27" s="52"/>
      <c r="MKS27" s="52"/>
      <c r="MKT27" s="52"/>
      <c r="MKU27" s="52"/>
      <c r="MKV27" s="52"/>
      <c r="MKW27" s="52"/>
      <c r="MKX27" s="52"/>
      <c r="MKY27" s="52"/>
      <c r="MKZ27" s="52"/>
      <c r="MLA27" s="52"/>
      <c r="MLB27" s="52"/>
      <c r="MLC27" s="52"/>
      <c r="MLD27" s="52"/>
      <c r="MLE27" s="52"/>
      <c r="MLF27" s="52"/>
      <c r="MLG27" s="52"/>
      <c r="MLH27" s="52"/>
      <c r="MLI27" s="52"/>
      <c r="MLJ27" s="52"/>
      <c r="MLK27" s="52"/>
      <c r="MLL27" s="52"/>
      <c r="MLM27" s="52"/>
      <c r="MLN27" s="52"/>
      <c r="MLO27" s="52"/>
      <c r="MLP27" s="52"/>
      <c r="MLQ27" s="52"/>
      <c r="MLR27" s="52"/>
      <c r="MLS27" s="52"/>
      <c r="MLT27" s="52"/>
      <c r="MLU27" s="52"/>
      <c r="MLV27" s="52"/>
      <c r="MLW27" s="52"/>
      <c r="MLX27" s="52"/>
      <c r="MLY27" s="52"/>
      <c r="MLZ27" s="52"/>
      <c r="MMA27" s="52"/>
      <c r="MMB27" s="52"/>
      <c r="MMC27" s="52"/>
      <c r="MMD27" s="52"/>
      <c r="MME27" s="52"/>
      <c r="MMF27" s="52"/>
      <c r="MMG27" s="52"/>
      <c r="MMH27" s="52"/>
      <c r="MMI27" s="52"/>
      <c r="MMJ27" s="52"/>
      <c r="MMK27" s="52"/>
      <c r="MML27" s="52"/>
      <c r="MMM27" s="52"/>
      <c r="MMN27" s="52"/>
      <c r="MMO27" s="52"/>
      <c r="MMP27" s="52"/>
      <c r="MMQ27" s="52"/>
      <c r="MMR27" s="52"/>
      <c r="MMS27" s="52"/>
      <c r="MMT27" s="52"/>
      <c r="MMU27" s="52"/>
      <c r="MMV27" s="52"/>
      <c r="MMW27" s="52"/>
      <c r="MMX27" s="52"/>
      <c r="MMY27" s="52"/>
      <c r="MMZ27" s="52"/>
      <c r="MNA27" s="52"/>
      <c r="MNB27" s="52"/>
      <c r="MNC27" s="52"/>
      <c r="MND27" s="52"/>
      <c r="MNE27" s="52"/>
      <c r="MNF27" s="52"/>
      <c r="MNG27" s="52"/>
      <c r="MNH27" s="52"/>
      <c r="MNI27" s="52"/>
      <c r="MNJ27" s="52"/>
      <c r="MNK27" s="52"/>
      <c r="MNL27" s="52"/>
      <c r="MNM27" s="52"/>
      <c r="MNN27" s="52"/>
      <c r="MNO27" s="52"/>
      <c r="MNP27" s="52"/>
      <c r="MNQ27" s="52"/>
      <c r="MNR27" s="52"/>
      <c r="MNS27" s="52"/>
      <c r="MNT27" s="52"/>
      <c r="MNU27" s="52"/>
      <c r="MNV27" s="52"/>
      <c r="MNW27" s="52"/>
      <c r="MNX27" s="52"/>
      <c r="MNY27" s="52"/>
      <c r="MNZ27" s="52"/>
      <c r="MOA27" s="52"/>
      <c r="MOB27" s="52"/>
      <c r="MOC27" s="52"/>
      <c r="MOD27" s="52"/>
      <c r="MOE27" s="52"/>
      <c r="MOF27" s="52"/>
      <c r="MOG27" s="52"/>
      <c r="MOH27" s="52"/>
      <c r="MOI27" s="52"/>
      <c r="MOJ27" s="52"/>
      <c r="MOK27" s="52"/>
      <c r="MOL27" s="52"/>
      <c r="MOM27" s="52"/>
      <c r="MON27" s="52"/>
      <c r="MOO27" s="52"/>
      <c r="MOP27" s="52"/>
      <c r="MOQ27" s="52"/>
      <c r="MOR27" s="52"/>
      <c r="MOS27" s="52"/>
      <c r="MOT27" s="52"/>
      <c r="MOU27" s="52"/>
      <c r="MOV27" s="52"/>
      <c r="MOW27" s="52"/>
      <c r="MOX27" s="52"/>
      <c r="MOY27" s="52"/>
      <c r="MOZ27" s="52"/>
      <c r="MPA27" s="52"/>
      <c r="MPB27" s="52"/>
      <c r="MPC27" s="52"/>
      <c r="MPD27" s="52"/>
      <c r="MPE27" s="52"/>
      <c r="MPF27" s="52"/>
      <c r="MPG27" s="52"/>
      <c r="MPH27" s="52"/>
      <c r="MPI27" s="52"/>
      <c r="MPJ27" s="52"/>
      <c r="MPK27" s="52"/>
      <c r="MPL27" s="52"/>
      <c r="MPM27" s="52"/>
      <c r="MPN27" s="52"/>
      <c r="MPO27" s="52"/>
      <c r="MPP27" s="52"/>
      <c r="MPQ27" s="52"/>
      <c r="MPR27" s="52"/>
      <c r="MPS27" s="52"/>
      <c r="MPT27" s="52"/>
      <c r="MPU27" s="52"/>
      <c r="MPV27" s="52"/>
      <c r="MPW27" s="52"/>
      <c r="MPX27" s="52"/>
      <c r="MPY27" s="52"/>
      <c r="MPZ27" s="52"/>
      <c r="MQA27" s="52"/>
      <c r="MQB27" s="52"/>
      <c r="MQC27" s="52"/>
      <c r="MQD27" s="52"/>
      <c r="MQE27" s="52"/>
      <c r="MQF27" s="52"/>
      <c r="MQG27" s="52"/>
      <c r="MQH27" s="52"/>
      <c r="MQI27" s="52"/>
      <c r="MQJ27" s="52"/>
      <c r="MQK27" s="52"/>
      <c r="MQL27" s="52"/>
      <c r="MQM27" s="52"/>
      <c r="MQN27" s="52"/>
      <c r="MQO27" s="52"/>
      <c r="MQP27" s="52"/>
      <c r="MQQ27" s="52"/>
      <c r="MQR27" s="52"/>
      <c r="MQS27" s="52"/>
      <c r="MQT27" s="52"/>
      <c r="MQU27" s="52"/>
      <c r="MQV27" s="52"/>
      <c r="MQW27" s="52"/>
      <c r="MQX27" s="52"/>
      <c r="MQY27" s="52"/>
      <c r="MQZ27" s="52"/>
      <c r="MRA27" s="52"/>
      <c r="MRB27" s="52"/>
      <c r="MRC27" s="52"/>
      <c r="MRD27" s="52"/>
      <c r="MRE27" s="52"/>
      <c r="MRF27" s="52"/>
      <c r="MRG27" s="52"/>
      <c r="MRH27" s="52"/>
      <c r="MRI27" s="52"/>
      <c r="MRJ27" s="52"/>
      <c r="MRK27" s="52"/>
      <c r="MRL27" s="52"/>
      <c r="MRM27" s="52"/>
      <c r="MRN27" s="52"/>
      <c r="MRO27" s="52"/>
      <c r="MRP27" s="52"/>
      <c r="MRQ27" s="52"/>
      <c r="MRR27" s="52"/>
      <c r="MRS27" s="52"/>
      <c r="MRT27" s="52"/>
      <c r="MRU27" s="52"/>
      <c r="MRV27" s="52"/>
      <c r="MRW27" s="52"/>
      <c r="MRX27" s="52"/>
      <c r="MRY27" s="52"/>
      <c r="MRZ27" s="52"/>
      <c r="MSA27" s="52"/>
      <c r="MSB27" s="52"/>
      <c r="MSC27" s="52"/>
      <c r="MSD27" s="52"/>
      <c r="MSE27" s="52"/>
      <c r="MSF27" s="52"/>
      <c r="MSG27" s="52"/>
      <c r="MSH27" s="52"/>
      <c r="MSI27" s="52"/>
      <c r="MSJ27" s="52"/>
      <c r="MSK27" s="52"/>
      <c r="MSL27" s="52"/>
      <c r="MSM27" s="52"/>
      <c r="MSN27" s="52"/>
      <c r="MSO27" s="52"/>
      <c r="MSP27" s="52"/>
      <c r="MSQ27" s="52"/>
      <c r="MSR27" s="52"/>
      <c r="MSS27" s="52"/>
      <c r="MST27" s="52"/>
      <c r="MSU27" s="52"/>
      <c r="MSV27" s="52"/>
      <c r="MSW27" s="52"/>
      <c r="MSX27" s="52"/>
      <c r="MSY27" s="52"/>
      <c r="MSZ27" s="52"/>
      <c r="MTA27" s="52"/>
      <c r="MTB27" s="52"/>
      <c r="MTC27" s="52"/>
      <c r="MTD27" s="52"/>
      <c r="MTE27" s="52"/>
      <c r="MTF27" s="52"/>
      <c r="MTG27" s="52"/>
      <c r="MTH27" s="52"/>
      <c r="MTI27" s="52"/>
      <c r="MTJ27" s="52"/>
      <c r="MTK27" s="52"/>
      <c r="MTL27" s="52"/>
      <c r="MTM27" s="52"/>
      <c r="MTN27" s="52"/>
      <c r="MTO27" s="52"/>
      <c r="MTP27" s="52"/>
      <c r="MTQ27" s="52"/>
      <c r="MTR27" s="52"/>
      <c r="MTS27" s="52"/>
      <c r="MTT27" s="52"/>
      <c r="MTU27" s="52"/>
      <c r="MTV27" s="52"/>
      <c r="MTW27" s="52"/>
      <c r="MTX27" s="52"/>
      <c r="MTY27" s="52"/>
      <c r="MTZ27" s="52"/>
      <c r="MUA27" s="52"/>
      <c r="MUB27" s="52"/>
      <c r="MUC27" s="52"/>
      <c r="MUD27" s="52"/>
      <c r="MUE27" s="52"/>
      <c r="MUF27" s="52"/>
      <c r="MUG27" s="52"/>
      <c r="MUH27" s="52"/>
      <c r="MUI27" s="52"/>
      <c r="MUJ27" s="52"/>
      <c r="MUK27" s="52"/>
      <c r="MUL27" s="52"/>
      <c r="MUM27" s="52"/>
      <c r="MUN27" s="52"/>
      <c r="MUO27" s="52"/>
      <c r="MUP27" s="52"/>
      <c r="MUQ27" s="52"/>
      <c r="MUR27" s="52"/>
      <c r="MUS27" s="52"/>
      <c r="MUT27" s="52"/>
      <c r="MUU27" s="52"/>
      <c r="MUV27" s="52"/>
      <c r="MUW27" s="52"/>
      <c r="MUX27" s="52"/>
      <c r="MUY27" s="52"/>
      <c r="MUZ27" s="52"/>
      <c r="MVA27" s="52"/>
      <c r="MVB27" s="52"/>
      <c r="MVC27" s="52"/>
      <c r="MVD27" s="52"/>
      <c r="MVE27" s="52"/>
      <c r="MVF27" s="52"/>
      <c r="MVG27" s="52"/>
      <c r="MVH27" s="52"/>
      <c r="MVI27" s="52"/>
      <c r="MVJ27" s="52"/>
      <c r="MVK27" s="52"/>
      <c r="MVL27" s="52"/>
      <c r="MVM27" s="52"/>
      <c r="MVN27" s="52"/>
      <c r="MVO27" s="52"/>
      <c r="MVP27" s="52"/>
      <c r="MVQ27" s="52"/>
      <c r="MVR27" s="52"/>
      <c r="MVS27" s="52"/>
      <c r="MVT27" s="52"/>
      <c r="MVU27" s="52"/>
      <c r="MVV27" s="52"/>
      <c r="MVW27" s="52"/>
      <c r="MVX27" s="52"/>
      <c r="MVY27" s="52"/>
      <c r="MVZ27" s="52"/>
      <c r="MWA27" s="52"/>
      <c r="MWB27" s="52"/>
      <c r="MWC27" s="52"/>
      <c r="MWD27" s="52"/>
      <c r="MWE27" s="52"/>
      <c r="MWF27" s="52"/>
      <c r="MWG27" s="52"/>
      <c r="MWH27" s="52"/>
      <c r="MWI27" s="52"/>
      <c r="MWJ27" s="52"/>
      <c r="MWK27" s="52"/>
      <c r="MWL27" s="52"/>
      <c r="MWM27" s="52"/>
      <c r="MWN27" s="52"/>
      <c r="MWO27" s="52"/>
      <c r="MWP27" s="52"/>
      <c r="MWQ27" s="52"/>
      <c r="MWR27" s="52"/>
      <c r="MWS27" s="52"/>
      <c r="MWT27" s="52"/>
      <c r="MWU27" s="52"/>
      <c r="MWV27" s="52"/>
      <c r="MWW27" s="52"/>
      <c r="MWX27" s="52"/>
      <c r="MWY27" s="52"/>
      <c r="MWZ27" s="52"/>
      <c r="MXA27" s="52"/>
      <c r="MXB27" s="52"/>
      <c r="MXC27" s="52"/>
      <c r="MXD27" s="52"/>
      <c r="MXE27" s="52"/>
      <c r="MXF27" s="52"/>
      <c r="MXG27" s="52"/>
      <c r="MXH27" s="52"/>
      <c r="MXI27" s="52"/>
      <c r="MXJ27" s="52"/>
      <c r="MXK27" s="52"/>
      <c r="MXL27" s="52"/>
      <c r="MXM27" s="52"/>
      <c r="MXN27" s="52"/>
      <c r="MXO27" s="52"/>
      <c r="MXP27" s="52"/>
      <c r="MXQ27" s="52"/>
      <c r="MXR27" s="52"/>
      <c r="MXS27" s="52"/>
      <c r="MXT27" s="52"/>
      <c r="MXU27" s="52"/>
      <c r="MXV27" s="52"/>
      <c r="MXW27" s="52"/>
      <c r="MXX27" s="52"/>
      <c r="MXY27" s="52"/>
      <c r="MXZ27" s="52"/>
      <c r="MYA27" s="52"/>
      <c r="MYB27" s="52"/>
      <c r="MYC27" s="52"/>
      <c r="MYD27" s="52"/>
      <c r="MYE27" s="52"/>
      <c r="MYF27" s="52"/>
      <c r="MYG27" s="52"/>
      <c r="MYH27" s="52"/>
      <c r="MYI27" s="52"/>
      <c r="MYJ27" s="52"/>
      <c r="MYK27" s="52"/>
      <c r="MYL27" s="52"/>
      <c r="MYM27" s="52"/>
      <c r="MYN27" s="52"/>
      <c r="MYO27" s="52"/>
      <c r="MYP27" s="52"/>
      <c r="MYQ27" s="52"/>
      <c r="MYR27" s="52"/>
      <c r="MYS27" s="52"/>
      <c r="MYT27" s="52"/>
      <c r="MYU27" s="52"/>
      <c r="MYV27" s="52"/>
      <c r="MYW27" s="52"/>
      <c r="MYX27" s="52"/>
      <c r="MYY27" s="52"/>
      <c r="MYZ27" s="52"/>
      <c r="MZA27" s="52"/>
      <c r="MZB27" s="52"/>
      <c r="MZC27" s="52"/>
      <c r="MZD27" s="52"/>
      <c r="MZE27" s="52"/>
      <c r="MZF27" s="52"/>
      <c r="MZG27" s="52"/>
      <c r="MZH27" s="52"/>
      <c r="MZI27" s="52"/>
      <c r="MZJ27" s="52"/>
      <c r="MZK27" s="52"/>
      <c r="MZL27" s="52"/>
      <c r="MZM27" s="52"/>
      <c r="MZN27" s="52"/>
      <c r="MZO27" s="52"/>
      <c r="MZP27" s="52"/>
      <c r="MZQ27" s="52"/>
      <c r="MZR27" s="52"/>
      <c r="MZS27" s="52"/>
      <c r="MZT27" s="52"/>
      <c r="MZU27" s="52"/>
      <c r="MZV27" s="52"/>
      <c r="MZW27" s="52"/>
      <c r="MZX27" s="52"/>
      <c r="MZY27" s="52"/>
      <c r="MZZ27" s="52"/>
      <c r="NAA27" s="52"/>
      <c r="NAB27" s="52"/>
      <c r="NAC27" s="52"/>
      <c r="NAD27" s="52"/>
      <c r="NAE27" s="52"/>
      <c r="NAF27" s="52"/>
      <c r="NAG27" s="52"/>
      <c r="NAH27" s="52"/>
      <c r="NAI27" s="52"/>
      <c r="NAJ27" s="52"/>
      <c r="NAK27" s="52"/>
      <c r="NAL27" s="52"/>
      <c r="NAM27" s="52"/>
      <c r="NAN27" s="52"/>
      <c r="NAO27" s="52"/>
      <c r="NAP27" s="52"/>
      <c r="NAQ27" s="52"/>
      <c r="NAR27" s="52"/>
      <c r="NAS27" s="52"/>
      <c r="NAT27" s="52"/>
      <c r="NAU27" s="52"/>
      <c r="NAV27" s="52"/>
      <c r="NAW27" s="52"/>
      <c r="NAX27" s="52"/>
      <c r="NAY27" s="52"/>
      <c r="NAZ27" s="52"/>
      <c r="NBA27" s="52"/>
      <c r="NBB27" s="52"/>
      <c r="NBC27" s="52"/>
      <c r="NBD27" s="52"/>
      <c r="NBE27" s="52"/>
      <c r="NBF27" s="52"/>
      <c r="NBG27" s="52"/>
      <c r="NBH27" s="52"/>
      <c r="NBI27" s="52"/>
      <c r="NBJ27" s="52"/>
      <c r="NBK27" s="52"/>
      <c r="NBL27" s="52"/>
      <c r="NBM27" s="52"/>
      <c r="NBN27" s="52"/>
      <c r="NBO27" s="52"/>
      <c r="NBP27" s="52"/>
      <c r="NBQ27" s="52"/>
      <c r="NBR27" s="52"/>
      <c r="NBS27" s="52"/>
      <c r="NBT27" s="52"/>
      <c r="NBU27" s="52"/>
      <c r="NBV27" s="52"/>
      <c r="NBW27" s="52"/>
      <c r="NBX27" s="52"/>
      <c r="NBY27" s="52"/>
      <c r="NBZ27" s="52"/>
      <c r="NCA27" s="52"/>
      <c r="NCB27" s="52"/>
      <c r="NCC27" s="52"/>
      <c r="NCD27" s="52"/>
      <c r="NCE27" s="52"/>
      <c r="NCF27" s="52"/>
      <c r="NCG27" s="52"/>
      <c r="NCH27" s="52"/>
      <c r="NCI27" s="52"/>
      <c r="NCJ27" s="52"/>
      <c r="NCK27" s="52"/>
      <c r="NCL27" s="52"/>
      <c r="NCM27" s="52"/>
      <c r="NCN27" s="52"/>
      <c r="NCO27" s="52"/>
      <c r="NCP27" s="52"/>
      <c r="NCQ27" s="52"/>
      <c r="NCR27" s="52"/>
      <c r="NCS27" s="52"/>
      <c r="NCT27" s="52"/>
      <c r="NCU27" s="52"/>
      <c r="NCV27" s="52"/>
      <c r="NCW27" s="52"/>
      <c r="NCX27" s="52"/>
      <c r="NCY27" s="52"/>
      <c r="NCZ27" s="52"/>
      <c r="NDA27" s="52"/>
      <c r="NDB27" s="52"/>
      <c r="NDC27" s="52"/>
      <c r="NDD27" s="52"/>
      <c r="NDE27" s="52"/>
      <c r="NDF27" s="52"/>
      <c r="NDG27" s="52"/>
      <c r="NDH27" s="52"/>
      <c r="NDI27" s="52"/>
      <c r="NDJ27" s="52"/>
      <c r="NDK27" s="52"/>
      <c r="NDL27" s="52"/>
      <c r="NDM27" s="52"/>
      <c r="NDN27" s="52"/>
      <c r="NDO27" s="52"/>
      <c r="NDP27" s="52"/>
      <c r="NDQ27" s="52"/>
      <c r="NDR27" s="52"/>
      <c r="NDS27" s="52"/>
      <c r="NDT27" s="52"/>
      <c r="NDU27" s="52"/>
      <c r="NDV27" s="52"/>
      <c r="NDW27" s="52"/>
      <c r="NDX27" s="52"/>
      <c r="NDY27" s="52"/>
      <c r="NDZ27" s="52"/>
      <c r="NEA27" s="52"/>
      <c r="NEB27" s="52"/>
      <c r="NEC27" s="52"/>
      <c r="NED27" s="52"/>
      <c r="NEE27" s="52"/>
      <c r="NEF27" s="52"/>
      <c r="NEG27" s="52"/>
      <c r="NEH27" s="52"/>
      <c r="NEI27" s="52"/>
      <c r="NEJ27" s="52"/>
      <c r="NEK27" s="52"/>
      <c r="NEL27" s="52"/>
      <c r="NEM27" s="52"/>
      <c r="NEN27" s="52"/>
      <c r="NEO27" s="52"/>
      <c r="NEP27" s="52"/>
      <c r="NEQ27" s="52"/>
      <c r="NER27" s="52"/>
      <c r="NES27" s="52"/>
      <c r="NET27" s="52"/>
      <c r="NEU27" s="52"/>
      <c r="NEV27" s="52"/>
      <c r="NEW27" s="52"/>
      <c r="NEX27" s="52"/>
      <c r="NEY27" s="52"/>
      <c r="NEZ27" s="52"/>
      <c r="NFA27" s="52"/>
      <c r="NFB27" s="52"/>
      <c r="NFC27" s="52"/>
      <c r="NFD27" s="52"/>
      <c r="NFE27" s="52"/>
      <c r="NFF27" s="52"/>
      <c r="NFG27" s="52"/>
      <c r="NFH27" s="52"/>
      <c r="NFI27" s="52"/>
      <c r="NFJ27" s="52"/>
      <c r="NFK27" s="52"/>
      <c r="NFL27" s="52"/>
      <c r="NFM27" s="52"/>
      <c r="NFN27" s="52"/>
      <c r="NFO27" s="52"/>
      <c r="NFP27" s="52"/>
      <c r="NFQ27" s="52"/>
      <c r="NFR27" s="52"/>
      <c r="NFS27" s="52"/>
      <c r="NFT27" s="52"/>
      <c r="NFU27" s="52"/>
      <c r="NFV27" s="52"/>
      <c r="NFW27" s="52"/>
      <c r="NFX27" s="52"/>
      <c r="NFY27" s="52"/>
      <c r="NFZ27" s="52"/>
      <c r="NGA27" s="52"/>
      <c r="NGB27" s="52"/>
      <c r="NGC27" s="52"/>
      <c r="NGD27" s="52"/>
      <c r="NGE27" s="52"/>
      <c r="NGF27" s="52"/>
      <c r="NGG27" s="52"/>
      <c r="NGH27" s="52"/>
      <c r="NGI27" s="52"/>
      <c r="NGJ27" s="52"/>
      <c r="NGK27" s="52"/>
      <c r="NGL27" s="52"/>
      <c r="NGM27" s="52"/>
      <c r="NGN27" s="52"/>
      <c r="NGO27" s="52"/>
      <c r="NGP27" s="52"/>
      <c r="NGQ27" s="52"/>
      <c r="NGR27" s="52"/>
      <c r="NGS27" s="52"/>
      <c r="NGT27" s="52"/>
      <c r="NGU27" s="52"/>
      <c r="NGV27" s="52"/>
      <c r="NGW27" s="52"/>
      <c r="NGX27" s="52"/>
      <c r="NGY27" s="52"/>
      <c r="NGZ27" s="52"/>
      <c r="NHA27" s="52"/>
      <c r="NHB27" s="52"/>
      <c r="NHC27" s="52"/>
      <c r="NHD27" s="52"/>
      <c r="NHE27" s="52"/>
      <c r="NHF27" s="52"/>
      <c r="NHG27" s="52"/>
      <c r="NHH27" s="52"/>
      <c r="NHI27" s="52"/>
      <c r="NHJ27" s="52"/>
      <c r="NHK27" s="52"/>
      <c r="NHL27" s="52"/>
      <c r="NHM27" s="52"/>
      <c r="NHN27" s="52"/>
      <c r="NHO27" s="52"/>
      <c r="NHP27" s="52"/>
      <c r="NHQ27" s="52"/>
      <c r="NHR27" s="52"/>
      <c r="NHS27" s="52"/>
      <c r="NHT27" s="52"/>
      <c r="NHU27" s="52"/>
      <c r="NHV27" s="52"/>
      <c r="NHW27" s="52"/>
      <c r="NHX27" s="52"/>
      <c r="NHY27" s="52"/>
      <c r="NHZ27" s="52"/>
      <c r="NIA27" s="52"/>
      <c r="NIB27" s="52"/>
      <c r="NIC27" s="52"/>
      <c r="NID27" s="52"/>
      <c r="NIE27" s="52"/>
      <c r="NIF27" s="52"/>
      <c r="NIG27" s="52"/>
      <c r="NIH27" s="52"/>
      <c r="NII27" s="52"/>
      <c r="NIJ27" s="52"/>
      <c r="NIK27" s="52"/>
      <c r="NIL27" s="52"/>
      <c r="NIM27" s="52"/>
      <c r="NIN27" s="52"/>
      <c r="NIO27" s="52"/>
      <c r="NIP27" s="52"/>
      <c r="NIQ27" s="52"/>
      <c r="NIR27" s="52"/>
      <c r="NIS27" s="52"/>
      <c r="NIT27" s="52"/>
      <c r="NIU27" s="52"/>
      <c r="NIV27" s="52"/>
      <c r="NIW27" s="52"/>
      <c r="NIX27" s="52"/>
      <c r="NIY27" s="52"/>
      <c r="NIZ27" s="52"/>
      <c r="NJA27" s="52"/>
      <c r="NJB27" s="52"/>
      <c r="NJC27" s="52"/>
      <c r="NJD27" s="52"/>
      <c r="NJE27" s="52"/>
      <c r="NJF27" s="52"/>
      <c r="NJG27" s="52"/>
      <c r="NJH27" s="52"/>
      <c r="NJI27" s="52"/>
      <c r="NJJ27" s="52"/>
      <c r="NJK27" s="52"/>
      <c r="NJL27" s="52"/>
      <c r="NJM27" s="52"/>
      <c r="NJN27" s="52"/>
      <c r="NJO27" s="52"/>
      <c r="NJP27" s="52"/>
      <c r="NJQ27" s="52"/>
      <c r="NJR27" s="52"/>
      <c r="NJS27" s="52"/>
      <c r="NJT27" s="52"/>
      <c r="NJU27" s="52"/>
      <c r="NJV27" s="52"/>
      <c r="NJW27" s="52"/>
      <c r="NJX27" s="52"/>
      <c r="NJY27" s="52"/>
      <c r="NJZ27" s="52"/>
      <c r="NKA27" s="52"/>
      <c r="NKB27" s="52"/>
      <c r="NKC27" s="52"/>
      <c r="NKD27" s="52"/>
      <c r="NKE27" s="52"/>
      <c r="NKF27" s="52"/>
      <c r="NKG27" s="52"/>
      <c r="NKH27" s="52"/>
      <c r="NKI27" s="52"/>
      <c r="NKJ27" s="52"/>
      <c r="NKK27" s="52"/>
      <c r="NKL27" s="52"/>
      <c r="NKM27" s="52"/>
      <c r="NKN27" s="52"/>
      <c r="NKO27" s="52"/>
      <c r="NKP27" s="52"/>
      <c r="NKQ27" s="52"/>
      <c r="NKR27" s="52"/>
      <c r="NKS27" s="52"/>
      <c r="NKT27" s="52"/>
      <c r="NKU27" s="52"/>
      <c r="NKV27" s="52"/>
      <c r="NKW27" s="52"/>
      <c r="NKX27" s="52"/>
      <c r="NKY27" s="52"/>
      <c r="NKZ27" s="52"/>
      <c r="NLA27" s="52"/>
      <c r="NLB27" s="52"/>
      <c r="NLC27" s="52"/>
      <c r="NLD27" s="52"/>
      <c r="NLE27" s="52"/>
      <c r="NLF27" s="52"/>
      <c r="NLG27" s="52"/>
      <c r="NLH27" s="52"/>
      <c r="NLI27" s="52"/>
      <c r="NLJ27" s="52"/>
      <c r="NLK27" s="52"/>
      <c r="NLL27" s="52"/>
      <c r="NLM27" s="52"/>
      <c r="NLN27" s="52"/>
      <c r="NLO27" s="52"/>
      <c r="NLP27" s="52"/>
      <c r="NLQ27" s="52"/>
      <c r="NLR27" s="52"/>
      <c r="NLS27" s="52"/>
      <c r="NLT27" s="52"/>
      <c r="NLU27" s="52"/>
      <c r="NLV27" s="52"/>
      <c r="NLW27" s="52"/>
      <c r="NLX27" s="52"/>
      <c r="NLY27" s="52"/>
      <c r="NLZ27" s="52"/>
      <c r="NMA27" s="52"/>
      <c r="NMB27" s="52"/>
      <c r="NMC27" s="52"/>
      <c r="NMD27" s="52"/>
      <c r="NME27" s="52"/>
      <c r="NMF27" s="52"/>
      <c r="NMG27" s="52"/>
      <c r="NMH27" s="52"/>
      <c r="NMI27" s="52"/>
      <c r="NMJ27" s="52"/>
      <c r="NMK27" s="52"/>
      <c r="NML27" s="52"/>
      <c r="NMM27" s="52"/>
      <c r="NMN27" s="52"/>
      <c r="NMO27" s="52"/>
      <c r="NMP27" s="52"/>
      <c r="NMQ27" s="52"/>
      <c r="NMR27" s="52"/>
      <c r="NMS27" s="52"/>
      <c r="NMT27" s="52"/>
      <c r="NMU27" s="52"/>
      <c r="NMV27" s="52"/>
      <c r="NMW27" s="52"/>
      <c r="NMX27" s="52"/>
      <c r="NMY27" s="52"/>
      <c r="NMZ27" s="52"/>
      <c r="NNA27" s="52"/>
      <c r="NNB27" s="52"/>
      <c r="NNC27" s="52"/>
      <c r="NND27" s="52"/>
      <c r="NNE27" s="52"/>
      <c r="NNF27" s="52"/>
      <c r="NNG27" s="52"/>
      <c r="NNH27" s="52"/>
      <c r="NNI27" s="52"/>
      <c r="NNJ27" s="52"/>
      <c r="NNK27" s="52"/>
      <c r="NNL27" s="52"/>
      <c r="NNM27" s="52"/>
      <c r="NNN27" s="52"/>
      <c r="NNO27" s="52"/>
      <c r="NNP27" s="52"/>
      <c r="NNQ27" s="52"/>
      <c r="NNR27" s="52"/>
      <c r="NNS27" s="52"/>
      <c r="NNT27" s="52"/>
      <c r="NNU27" s="52"/>
      <c r="NNV27" s="52"/>
      <c r="NNW27" s="52"/>
      <c r="NNX27" s="52"/>
      <c r="NNY27" s="52"/>
      <c r="NNZ27" s="52"/>
      <c r="NOA27" s="52"/>
      <c r="NOB27" s="52"/>
      <c r="NOC27" s="52"/>
      <c r="NOD27" s="52"/>
      <c r="NOE27" s="52"/>
      <c r="NOF27" s="52"/>
      <c r="NOG27" s="52"/>
      <c r="NOH27" s="52"/>
      <c r="NOI27" s="52"/>
      <c r="NOJ27" s="52"/>
      <c r="NOK27" s="52"/>
      <c r="NOL27" s="52"/>
      <c r="NOM27" s="52"/>
      <c r="NON27" s="52"/>
      <c r="NOO27" s="52"/>
      <c r="NOP27" s="52"/>
      <c r="NOQ27" s="52"/>
      <c r="NOR27" s="52"/>
      <c r="NOS27" s="52"/>
      <c r="NOT27" s="52"/>
      <c r="NOU27" s="52"/>
      <c r="NOV27" s="52"/>
      <c r="NOW27" s="52"/>
      <c r="NOX27" s="52"/>
      <c r="NOY27" s="52"/>
      <c r="NOZ27" s="52"/>
      <c r="NPA27" s="52"/>
      <c r="NPB27" s="52"/>
      <c r="NPC27" s="52"/>
      <c r="NPD27" s="52"/>
      <c r="NPE27" s="52"/>
      <c r="NPF27" s="52"/>
      <c r="NPG27" s="52"/>
      <c r="NPH27" s="52"/>
      <c r="NPI27" s="52"/>
      <c r="NPJ27" s="52"/>
      <c r="NPK27" s="52"/>
      <c r="NPL27" s="52"/>
      <c r="NPM27" s="52"/>
      <c r="NPN27" s="52"/>
      <c r="NPO27" s="52"/>
      <c r="NPP27" s="52"/>
      <c r="NPQ27" s="52"/>
      <c r="NPR27" s="52"/>
      <c r="NPS27" s="52"/>
      <c r="NPT27" s="52"/>
      <c r="NPU27" s="52"/>
      <c r="NPV27" s="52"/>
      <c r="NPW27" s="52"/>
      <c r="NPX27" s="52"/>
      <c r="NPY27" s="52"/>
      <c r="NPZ27" s="52"/>
      <c r="NQA27" s="52"/>
      <c r="NQB27" s="52"/>
      <c r="NQC27" s="52"/>
      <c r="NQD27" s="52"/>
      <c r="NQE27" s="52"/>
      <c r="NQF27" s="52"/>
      <c r="NQG27" s="52"/>
      <c r="NQH27" s="52"/>
      <c r="NQI27" s="52"/>
      <c r="NQJ27" s="52"/>
      <c r="NQK27" s="52"/>
      <c r="NQL27" s="52"/>
      <c r="NQM27" s="52"/>
      <c r="NQN27" s="52"/>
      <c r="NQO27" s="52"/>
      <c r="NQP27" s="52"/>
      <c r="NQQ27" s="52"/>
      <c r="NQR27" s="52"/>
      <c r="NQS27" s="52"/>
      <c r="NQT27" s="52"/>
      <c r="NQU27" s="52"/>
      <c r="NQV27" s="52"/>
      <c r="NQW27" s="52"/>
      <c r="NQX27" s="52"/>
      <c r="NQY27" s="52"/>
      <c r="NQZ27" s="52"/>
      <c r="NRA27" s="52"/>
      <c r="NRB27" s="52"/>
      <c r="NRC27" s="52"/>
      <c r="NRD27" s="52"/>
      <c r="NRE27" s="52"/>
      <c r="NRF27" s="52"/>
      <c r="NRG27" s="52"/>
      <c r="NRH27" s="52"/>
      <c r="NRI27" s="52"/>
      <c r="NRJ27" s="52"/>
      <c r="NRK27" s="52"/>
      <c r="NRL27" s="52"/>
      <c r="NRM27" s="52"/>
      <c r="NRN27" s="52"/>
      <c r="NRO27" s="52"/>
      <c r="NRP27" s="52"/>
      <c r="NRQ27" s="52"/>
      <c r="NRR27" s="52"/>
      <c r="NRS27" s="52"/>
      <c r="NRT27" s="52"/>
      <c r="NRU27" s="52"/>
      <c r="NRV27" s="52"/>
      <c r="NRW27" s="52"/>
      <c r="NRX27" s="52"/>
      <c r="NRY27" s="52"/>
      <c r="NRZ27" s="52"/>
      <c r="NSA27" s="52"/>
      <c r="NSB27" s="52"/>
      <c r="NSC27" s="52"/>
      <c r="NSD27" s="52"/>
      <c r="NSE27" s="52"/>
      <c r="NSF27" s="52"/>
      <c r="NSG27" s="52"/>
      <c r="NSH27" s="52"/>
      <c r="NSI27" s="52"/>
      <c r="NSJ27" s="52"/>
      <c r="NSK27" s="52"/>
      <c r="NSL27" s="52"/>
      <c r="NSM27" s="52"/>
      <c r="NSN27" s="52"/>
      <c r="NSO27" s="52"/>
      <c r="NSP27" s="52"/>
      <c r="NSQ27" s="52"/>
      <c r="NSR27" s="52"/>
      <c r="NSS27" s="52"/>
      <c r="NST27" s="52"/>
      <c r="NSU27" s="52"/>
      <c r="NSV27" s="52"/>
      <c r="NSW27" s="52"/>
      <c r="NSX27" s="52"/>
      <c r="NSY27" s="52"/>
      <c r="NSZ27" s="52"/>
      <c r="NTA27" s="52"/>
      <c r="NTB27" s="52"/>
      <c r="NTC27" s="52"/>
      <c r="NTD27" s="52"/>
      <c r="NTE27" s="52"/>
      <c r="NTF27" s="52"/>
      <c r="NTG27" s="52"/>
      <c r="NTH27" s="52"/>
      <c r="NTI27" s="52"/>
      <c r="NTJ27" s="52"/>
      <c r="NTK27" s="52"/>
      <c r="NTL27" s="52"/>
      <c r="NTM27" s="52"/>
      <c r="NTN27" s="52"/>
      <c r="NTO27" s="52"/>
      <c r="NTP27" s="52"/>
      <c r="NTQ27" s="52"/>
      <c r="NTR27" s="52"/>
      <c r="NTS27" s="52"/>
      <c r="NTT27" s="52"/>
      <c r="NTU27" s="52"/>
      <c r="NTV27" s="52"/>
      <c r="NTW27" s="52"/>
      <c r="NTX27" s="52"/>
      <c r="NTY27" s="52"/>
      <c r="NTZ27" s="52"/>
      <c r="NUA27" s="52"/>
      <c r="NUB27" s="52"/>
      <c r="NUC27" s="52"/>
      <c r="NUD27" s="52"/>
      <c r="NUE27" s="52"/>
      <c r="NUF27" s="52"/>
      <c r="NUG27" s="52"/>
      <c r="NUH27" s="52"/>
      <c r="NUI27" s="52"/>
      <c r="NUJ27" s="52"/>
      <c r="NUK27" s="52"/>
      <c r="NUL27" s="52"/>
      <c r="NUM27" s="52"/>
      <c r="NUN27" s="52"/>
      <c r="NUO27" s="52"/>
      <c r="NUP27" s="52"/>
      <c r="NUQ27" s="52"/>
      <c r="NUR27" s="52"/>
      <c r="NUS27" s="52"/>
      <c r="NUT27" s="52"/>
      <c r="NUU27" s="52"/>
      <c r="NUV27" s="52"/>
      <c r="NUW27" s="52"/>
      <c r="NUX27" s="52"/>
      <c r="NUY27" s="52"/>
      <c r="NUZ27" s="52"/>
      <c r="NVA27" s="52"/>
      <c r="NVB27" s="52"/>
      <c r="NVC27" s="52"/>
      <c r="NVD27" s="52"/>
      <c r="NVE27" s="52"/>
      <c r="NVF27" s="52"/>
      <c r="NVG27" s="52"/>
      <c r="NVH27" s="52"/>
      <c r="NVI27" s="52"/>
      <c r="NVJ27" s="52"/>
      <c r="NVK27" s="52"/>
      <c r="NVL27" s="52"/>
      <c r="NVM27" s="52"/>
      <c r="NVN27" s="52"/>
      <c r="NVO27" s="52"/>
      <c r="NVP27" s="52"/>
      <c r="NVQ27" s="52"/>
      <c r="NVR27" s="52"/>
      <c r="NVS27" s="52"/>
      <c r="NVT27" s="52"/>
      <c r="NVU27" s="52"/>
      <c r="NVV27" s="52"/>
      <c r="NVW27" s="52"/>
      <c r="NVX27" s="52"/>
      <c r="NVY27" s="52"/>
      <c r="NVZ27" s="52"/>
      <c r="NWA27" s="52"/>
      <c r="NWB27" s="52"/>
      <c r="NWC27" s="52"/>
      <c r="NWD27" s="52"/>
      <c r="NWE27" s="52"/>
      <c r="NWF27" s="52"/>
      <c r="NWG27" s="52"/>
      <c r="NWH27" s="52"/>
      <c r="NWI27" s="52"/>
      <c r="NWJ27" s="52"/>
      <c r="NWK27" s="52"/>
      <c r="NWL27" s="52"/>
      <c r="NWM27" s="52"/>
      <c r="NWN27" s="52"/>
      <c r="NWO27" s="52"/>
      <c r="NWP27" s="52"/>
      <c r="NWQ27" s="52"/>
      <c r="NWR27" s="52"/>
      <c r="NWS27" s="52"/>
      <c r="NWT27" s="52"/>
      <c r="NWU27" s="52"/>
      <c r="NWV27" s="52"/>
      <c r="NWW27" s="52"/>
      <c r="NWX27" s="52"/>
      <c r="NWY27" s="52"/>
      <c r="NWZ27" s="52"/>
      <c r="NXA27" s="52"/>
      <c r="NXB27" s="52"/>
      <c r="NXC27" s="52"/>
      <c r="NXD27" s="52"/>
      <c r="NXE27" s="52"/>
      <c r="NXF27" s="52"/>
      <c r="NXG27" s="52"/>
      <c r="NXH27" s="52"/>
      <c r="NXI27" s="52"/>
      <c r="NXJ27" s="52"/>
      <c r="NXK27" s="52"/>
      <c r="NXL27" s="52"/>
      <c r="NXM27" s="52"/>
      <c r="NXN27" s="52"/>
      <c r="NXO27" s="52"/>
      <c r="NXP27" s="52"/>
      <c r="NXQ27" s="52"/>
      <c r="NXR27" s="52"/>
      <c r="NXS27" s="52"/>
      <c r="NXT27" s="52"/>
      <c r="NXU27" s="52"/>
      <c r="NXV27" s="52"/>
      <c r="NXW27" s="52"/>
      <c r="NXX27" s="52"/>
      <c r="NXY27" s="52"/>
      <c r="NXZ27" s="52"/>
      <c r="NYA27" s="52"/>
      <c r="NYB27" s="52"/>
      <c r="NYC27" s="52"/>
      <c r="NYD27" s="52"/>
      <c r="NYE27" s="52"/>
      <c r="NYF27" s="52"/>
      <c r="NYG27" s="52"/>
      <c r="NYH27" s="52"/>
      <c r="NYI27" s="52"/>
      <c r="NYJ27" s="52"/>
      <c r="NYK27" s="52"/>
      <c r="NYL27" s="52"/>
      <c r="NYM27" s="52"/>
      <c r="NYN27" s="52"/>
      <c r="NYO27" s="52"/>
      <c r="NYP27" s="52"/>
      <c r="NYQ27" s="52"/>
      <c r="NYR27" s="52"/>
      <c r="NYS27" s="52"/>
      <c r="NYT27" s="52"/>
      <c r="NYU27" s="52"/>
      <c r="NYV27" s="52"/>
      <c r="NYW27" s="52"/>
      <c r="NYX27" s="52"/>
      <c r="NYY27" s="52"/>
      <c r="NYZ27" s="52"/>
      <c r="NZA27" s="52"/>
      <c r="NZB27" s="52"/>
      <c r="NZC27" s="52"/>
      <c r="NZD27" s="52"/>
      <c r="NZE27" s="52"/>
      <c r="NZF27" s="52"/>
      <c r="NZG27" s="52"/>
      <c r="NZH27" s="52"/>
      <c r="NZI27" s="52"/>
      <c r="NZJ27" s="52"/>
      <c r="NZK27" s="52"/>
      <c r="NZL27" s="52"/>
      <c r="NZM27" s="52"/>
      <c r="NZN27" s="52"/>
      <c r="NZO27" s="52"/>
      <c r="NZP27" s="52"/>
      <c r="NZQ27" s="52"/>
      <c r="NZR27" s="52"/>
      <c r="NZS27" s="52"/>
      <c r="NZT27" s="52"/>
      <c r="NZU27" s="52"/>
      <c r="NZV27" s="52"/>
      <c r="NZW27" s="52"/>
      <c r="NZX27" s="52"/>
      <c r="NZY27" s="52"/>
      <c r="NZZ27" s="52"/>
      <c r="OAA27" s="52"/>
      <c r="OAB27" s="52"/>
      <c r="OAC27" s="52"/>
      <c r="OAD27" s="52"/>
      <c r="OAE27" s="52"/>
      <c r="OAF27" s="52"/>
      <c r="OAG27" s="52"/>
      <c r="OAH27" s="52"/>
      <c r="OAI27" s="52"/>
      <c r="OAJ27" s="52"/>
      <c r="OAK27" s="52"/>
      <c r="OAL27" s="52"/>
      <c r="OAM27" s="52"/>
      <c r="OAN27" s="52"/>
      <c r="OAO27" s="52"/>
      <c r="OAP27" s="52"/>
      <c r="OAQ27" s="52"/>
      <c r="OAR27" s="52"/>
      <c r="OAS27" s="52"/>
      <c r="OAT27" s="52"/>
      <c r="OAU27" s="52"/>
      <c r="OAV27" s="52"/>
      <c r="OAW27" s="52"/>
      <c r="OAX27" s="52"/>
      <c r="OAY27" s="52"/>
      <c r="OAZ27" s="52"/>
      <c r="OBA27" s="52"/>
      <c r="OBB27" s="52"/>
      <c r="OBC27" s="52"/>
      <c r="OBD27" s="52"/>
      <c r="OBE27" s="52"/>
      <c r="OBF27" s="52"/>
      <c r="OBG27" s="52"/>
      <c r="OBH27" s="52"/>
      <c r="OBI27" s="52"/>
      <c r="OBJ27" s="52"/>
      <c r="OBK27" s="52"/>
      <c r="OBL27" s="52"/>
      <c r="OBM27" s="52"/>
      <c r="OBN27" s="52"/>
      <c r="OBO27" s="52"/>
      <c r="OBP27" s="52"/>
      <c r="OBQ27" s="52"/>
      <c r="OBR27" s="52"/>
      <c r="OBS27" s="52"/>
      <c r="OBT27" s="52"/>
      <c r="OBU27" s="52"/>
      <c r="OBV27" s="52"/>
      <c r="OBW27" s="52"/>
      <c r="OBX27" s="52"/>
      <c r="OBY27" s="52"/>
      <c r="OBZ27" s="52"/>
      <c r="OCA27" s="52"/>
      <c r="OCB27" s="52"/>
      <c r="OCC27" s="52"/>
      <c r="OCD27" s="52"/>
      <c r="OCE27" s="52"/>
      <c r="OCF27" s="52"/>
      <c r="OCG27" s="52"/>
      <c r="OCH27" s="52"/>
      <c r="OCI27" s="52"/>
      <c r="OCJ27" s="52"/>
      <c r="OCK27" s="52"/>
      <c r="OCL27" s="52"/>
      <c r="OCM27" s="52"/>
      <c r="OCN27" s="52"/>
      <c r="OCO27" s="52"/>
      <c r="OCP27" s="52"/>
      <c r="OCQ27" s="52"/>
      <c r="OCR27" s="52"/>
      <c r="OCS27" s="52"/>
      <c r="OCT27" s="52"/>
      <c r="OCU27" s="52"/>
      <c r="OCV27" s="52"/>
      <c r="OCW27" s="52"/>
      <c r="OCX27" s="52"/>
      <c r="OCY27" s="52"/>
      <c r="OCZ27" s="52"/>
      <c r="ODA27" s="52"/>
      <c r="ODB27" s="52"/>
      <c r="ODC27" s="52"/>
      <c r="ODD27" s="52"/>
      <c r="ODE27" s="52"/>
      <c r="ODF27" s="52"/>
      <c r="ODG27" s="52"/>
      <c r="ODH27" s="52"/>
      <c r="ODI27" s="52"/>
      <c r="ODJ27" s="52"/>
      <c r="ODK27" s="52"/>
      <c r="ODL27" s="52"/>
      <c r="ODM27" s="52"/>
      <c r="ODN27" s="52"/>
      <c r="ODO27" s="52"/>
      <c r="ODP27" s="52"/>
      <c r="ODQ27" s="52"/>
      <c r="ODR27" s="52"/>
      <c r="ODS27" s="52"/>
      <c r="ODT27" s="52"/>
      <c r="ODU27" s="52"/>
      <c r="ODV27" s="52"/>
      <c r="ODW27" s="52"/>
      <c r="ODX27" s="52"/>
      <c r="ODY27" s="52"/>
      <c r="ODZ27" s="52"/>
      <c r="OEA27" s="52"/>
      <c r="OEB27" s="52"/>
      <c r="OEC27" s="52"/>
      <c r="OED27" s="52"/>
      <c r="OEE27" s="52"/>
      <c r="OEF27" s="52"/>
      <c r="OEG27" s="52"/>
      <c r="OEH27" s="52"/>
      <c r="OEI27" s="52"/>
      <c r="OEJ27" s="52"/>
      <c r="OEK27" s="52"/>
      <c r="OEL27" s="52"/>
      <c r="OEM27" s="52"/>
      <c r="OEN27" s="52"/>
      <c r="OEO27" s="52"/>
      <c r="OEP27" s="52"/>
      <c r="OEQ27" s="52"/>
      <c r="OER27" s="52"/>
      <c r="OES27" s="52"/>
      <c r="OET27" s="52"/>
      <c r="OEU27" s="52"/>
      <c r="OEV27" s="52"/>
      <c r="OEW27" s="52"/>
      <c r="OEX27" s="52"/>
      <c r="OEY27" s="52"/>
      <c r="OEZ27" s="52"/>
      <c r="OFA27" s="52"/>
      <c r="OFB27" s="52"/>
      <c r="OFC27" s="52"/>
      <c r="OFD27" s="52"/>
      <c r="OFE27" s="52"/>
      <c r="OFF27" s="52"/>
      <c r="OFG27" s="52"/>
      <c r="OFH27" s="52"/>
      <c r="OFI27" s="52"/>
      <c r="OFJ27" s="52"/>
      <c r="OFK27" s="52"/>
      <c r="OFL27" s="52"/>
      <c r="OFM27" s="52"/>
      <c r="OFN27" s="52"/>
      <c r="OFO27" s="52"/>
      <c r="OFP27" s="52"/>
      <c r="OFQ27" s="52"/>
      <c r="OFR27" s="52"/>
      <c r="OFS27" s="52"/>
      <c r="OFT27" s="52"/>
      <c r="OFU27" s="52"/>
      <c r="OFV27" s="52"/>
      <c r="OFW27" s="52"/>
      <c r="OFX27" s="52"/>
      <c r="OFY27" s="52"/>
      <c r="OFZ27" s="52"/>
      <c r="OGA27" s="52"/>
      <c r="OGB27" s="52"/>
      <c r="OGC27" s="52"/>
      <c r="OGD27" s="52"/>
      <c r="OGE27" s="52"/>
      <c r="OGF27" s="52"/>
      <c r="OGG27" s="52"/>
      <c r="OGH27" s="52"/>
      <c r="OGI27" s="52"/>
      <c r="OGJ27" s="52"/>
      <c r="OGK27" s="52"/>
      <c r="OGL27" s="52"/>
      <c r="OGM27" s="52"/>
      <c r="OGN27" s="52"/>
      <c r="OGO27" s="52"/>
      <c r="OGP27" s="52"/>
      <c r="OGQ27" s="52"/>
      <c r="OGR27" s="52"/>
      <c r="OGS27" s="52"/>
      <c r="OGT27" s="52"/>
      <c r="OGU27" s="52"/>
      <c r="OGV27" s="52"/>
      <c r="OGW27" s="52"/>
      <c r="OGX27" s="52"/>
      <c r="OGY27" s="52"/>
      <c r="OGZ27" s="52"/>
      <c r="OHA27" s="52"/>
      <c r="OHB27" s="52"/>
      <c r="OHC27" s="52"/>
      <c r="OHD27" s="52"/>
      <c r="OHE27" s="52"/>
      <c r="OHF27" s="52"/>
      <c r="OHG27" s="52"/>
      <c r="OHH27" s="52"/>
      <c r="OHI27" s="52"/>
      <c r="OHJ27" s="52"/>
      <c r="OHK27" s="52"/>
      <c r="OHL27" s="52"/>
      <c r="OHM27" s="52"/>
      <c r="OHN27" s="52"/>
      <c r="OHO27" s="52"/>
      <c r="OHP27" s="52"/>
      <c r="OHQ27" s="52"/>
      <c r="OHR27" s="52"/>
      <c r="OHS27" s="52"/>
      <c r="OHT27" s="52"/>
      <c r="OHU27" s="52"/>
      <c r="OHV27" s="52"/>
      <c r="OHW27" s="52"/>
      <c r="OHX27" s="52"/>
      <c r="OHY27" s="52"/>
      <c r="OHZ27" s="52"/>
      <c r="OIA27" s="52"/>
      <c r="OIB27" s="52"/>
      <c r="OIC27" s="52"/>
      <c r="OID27" s="52"/>
      <c r="OIE27" s="52"/>
      <c r="OIF27" s="52"/>
      <c r="OIG27" s="52"/>
      <c r="OIH27" s="52"/>
      <c r="OII27" s="52"/>
      <c r="OIJ27" s="52"/>
      <c r="OIK27" s="52"/>
      <c r="OIL27" s="52"/>
      <c r="OIM27" s="52"/>
      <c r="OIN27" s="52"/>
      <c r="OIO27" s="52"/>
      <c r="OIP27" s="52"/>
      <c r="OIQ27" s="52"/>
      <c r="OIR27" s="52"/>
      <c r="OIS27" s="52"/>
      <c r="OIT27" s="52"/>
      <c r="OIU27" s="52"/>
      <c r="OIV27" s="52"/>
      <c r="OIW27" s="52"/>
      <c r="OIX27" s="52"/>
      <c r="OIY27" s="52"/>
      <c r="OIZ27" s="52"/>
      <c r="OJA27" s="52"/>
      <c r="OJB27" s="52"/>
      <c r="OJC27" s="52"/>
      <c r="OJD27" s="52"/>
      <c r="OJE27" s="52"/>
      <c r="OJF27" s="52"/>
      <c r="OJG27" s="52"/>
      <c r="OJH27" s="52"/>
      <c r="OJI27" s="52"/>
      <c r="OJJ27" s="52"/>
      <c r="OJK27" s="52"/>
      <c r="OJL27" s="52"/>
      <c r="OJM27" s="52"/>
      <c r="OJN27" s="52"/>
      <c r="OJO27" s="52"/>
      <c r="OJP27" s="52"/>
      <c r="OJQ27" s="52"/>
      <c r="OJR27" s="52"/>
      <c r="OJS27" s="52"/>
      <c r="OJT27" s="52"/>
      <c r="OJU27" s="52"/>
      <c r="OJV27" s="52"/>
      <c r="OJW27" s="52"/>
      <c r="OJX27" s="52"/>
      <c r="OJY27" s="52"/>
      <c r="OJZ27" s="52"/>
      <c r="OKA27" s="52"/>
      <c r="OKB27" s="52"/>
      <c r="OKC27" s="52"/>
      <c r="OKD27" s="52"/>
      <c r="OKE27" s="52"/>
      <c r="OKF27" s="52"/>
      <c r="OKG27" s="52"/>
      <c r="OKH27" s="52"/>
      <c r="OKI27" s="52"/>
      <c r="OKJ27" s="52"/>
      <c r="OKK27" s="52"/>
      <c r="OKL27" s="52"/>
      <c r="OKM27" s="52"/>
      <c r="OKN27" s="52"/>
      <c r="OKO27" s="52"/>
      <c r="OKP27" s="52"/>
      <c r="OKQ27" s="52"/>
      <c r="OKR27" s="52"/>
      <c r="OKS27" s="52"/>
      <c r="OKT27" s="52"/>
      <c r="OKU27" s="52"/>
      <c r="OKV27" s="52"/>
      <c r="OKW27" s="52"/>
      <c r="OKX27" s="52"/>
      <c r="OKY27" s="52"/>
      <c r="OKZ27" s="52"/>
      <c r="OLA27" s="52"/>
      <c r="OLB27" s="52"/>
      <c r="OLC27" s="52"/>
      <c r="OLD27" s="52"/>
      <c r="OLE27" s="52"/>
      <c r="OLF27" s="52"/>
      <c r="OLG27" s="52"/>
      <c r="OLH27" s="52"/>
      <c r="OLI27" s="52"/>
      <c r="OLJ27" s="52"/>
      <c r="OLK27" s="52"/>
      <c r="OLL27" s="52"/>
      <c r="OLM27" s="52"/>
      <c r="OLN27" s="52"/>
      <c r="OLO27" s="52"/>
      <c r="OLP27" s="52"/>
      <c r="OLQ27" s="52"/>
      <c r="OLR27" s="52"/>
      <c r="OLS27" s="52"/>
      <c r="OLT27" s="52"/>
      <c r="OLU27" s="52"/>
      <c r="OLV27" s="52"/>
      <c r="OLW27" s="52"/>
      <c r="OLX27" s="52"/>
      <c r="OLY27" s="52"/>
      <c r="OLZ27" s="52"/>
      <c r="OMA27" s="52"/>
      <c r="OMB27" s="52"/>
      <c r="OMC27" s="52"/>
      <c r="OMD27" s="52"/>
      <c r="OME27" s="52"/>
      <c r="OMF27" s="52"/>
      <c r="OMG27" s="52"/>
      <c r="OMH27" s="52"/>
      <c r="OMI27" s="52"/>
      <c r="OMJ27" s="52"/>
      <c r="OMK27" s="52"/>
      <c r="OML27" s="52"/>
      <c r="OMM27" s="52"/>
      <c r="OMN27" s="52"/>
      <c r="OMO27" s="52"/>
      <c r="OMP27" s="52"/>
      <c r="OMQ27" s="52"/>
      <c r="OMR27" s="52"/>
      <c r="OMS27" s="52"/>
      <c r="OMT27" s="52"/>
      <c r="OMU27" s="52"/>
      <c r="OMV27" s="52"/>
      <c r="OMW27" s="52"/>
      <c r="OMX27" s="52"/>
      <c r="OMY27" s="52"/>
      <c r="OMZ27" s="52"/>
      <c r="ONA27" s="52"/>
      <c r="ONB27" s="52"/>
      <c r="ONC27" s="52"/>
      <c r="OND27" s="52"/>
      <c r="ONE27" s="52"/>
      <c r="ONF27" s="52"/>
      <c r="ONG27" s="52"/>
      <c r="ONH27" s="52"/>
      <c r="ONI27" s="52"/>
      <c r="ONJ27" s="52"/>
      <c r="ONK27" s="52"/>
      <c r="ONL27" s="52"/>
      <c r="ONM27" s="52"/>
      <c r="ONN27" s="52"/>
      <c r="ONO27" s="52"/>
      <c r="ONP27" s="52"/>
      <c r="ONQ27" s="52"/>
      <c r="ONR27" s="52"/>
      <c r="ONS27" s="52"/>
      <c r="ONT27" s="52"/>
      <c r="ONU27" s="52"/>
      <c r="ONV27" s="52"/>
      <c r="ONW27" s="52"/>
      <c r="ONX27" s="52"/>
      <c r="ONY27" s="52"/>
      <c r="ONZ27" s="52"/>
      <c r="OOA27" s="52"/>
      <c r="OOB27" s="52"/>
      <c r="OOC27" s="52"/>
      <c r="OOD27" s="52"/>
      <c r="OOE27" s="52"/>
      <c r="OOF27" s="52"/>
      <c r="OOG27" s="52"/>
      <c r="OOH27" s="52"/>
      <c r="OOI27" s="52"/>
      <c r="OOJ27" s="52"/>
      <c r="OOK27" s="52"/>
      <c r="OOL27" s="52"/>
      <c r="OOM27" s="52"/>
      <c r="OON27" s="52"/>
      <c r="OOO27" s="52"/>
      <c r="OOP27" s="52"/>
      <c r="OOQ27" s="52"/>
      <c r="OOR27" s="52"/>
      <c r="OOS27" s="52"/>
      <c r="OOT27" s="52"/>
      <c r="OOU27" s="52"/>
      <c r="OOV27" s="52"/>
      <c r="OOW27" s="52"/>
      <c r="OOX27" s="52"/>
      <c r="OOY27" s="52"/>
      <c r="OOZ27" s="52"/>
      <c r="OPA27" s="52"/>
      <c r="OPB27" s="52"/>
      <c r="OPC27" s="52"/>
      <c r="OPD27" s="52"/>
      <c r="OPE27" s="52"/>
      <c r="OPF27" s="52"/>
      <c r="OPG27" s="52"/>
      <c r="OPH27" s="52"/>
      <c r="OPI27" s="52"/>
      <c r="OPJ27" s="52"/>
      <c r="OPK27" s="52"/>
      <c r="OPL27" s="52"/>
      <c r="OPM27" s="52"/>
      <c r="OPN27" s="52"/>
      <c r="OPO27" s="52"/>
      <c r="OPP27" s="52"/>
      <c r="OPQ27" s="52"/>
      <c r="OPR27" s="52"/>
      <c r="OPS27" s="52"/>
      <c r="OPT27" s="52"/>
      <c r="OPU27" s="52"/>
      <c r="OPV27" s="52"/>
      <c r="OPW27" s="52"/>
      <c r="OPX27" s="52"/>
      <c r="OPY27" s="52"/>
      <c r="OPZ27" s="52"/>
      <c r="OQA27" s="52"/>
      <c r="OQB27" s="52"/>
      <c r="OQC27" s="52"/>
      <c r="OQD27" s="52"/>
      <c r="OQE27" s="52"/>
      <c r="OQF27" s="52"/>
      <c r="OQG27" s="52"/>
      <c r="OQH27" s="52"/>
      <c r="OQI27" s="52"/>
      <c r="OQJ27" s="52"/>
      <c r="OQK27" s="52"/>
      <c r="OQL27" s="52"/>
      <c r="OQM27" s="52"/>
      <c r="OQN27" s="52"/>
      <c r="OQO27" s="52"/>
      <c r="OQP27" s="52"/>
      <c r="OQQ27" s="52"/>
      <c r="OQR27" s="52"/>
      <c r="OQS27" s="52"/>
      <c r="OQT27" s="52"/>
      <c r="OQU27" s="52"/>
      <c r="OQV27" s="52"/>
      <c r="OQW27" s="52"/>
      <c r="OQX27" s="52"/>
      <c r="OQY27" s="52"/>
      <c r="OQZ27" s="52"/>
      <c r="ORA27" s="52"/>
      <c r="ORB27" s="52"/>
      <c r="ORC27" s="52"/>
      <c r="ORD27" s="52"/>
      <c r="ORE27" s="52"/>
      <c r="ORF27" s="52"/>
      <c r="ORG27" s="52"/>
      <c r="ORH27" s="52"/>
      <c r="ORI27" s="52"/>
      <c r="ORJ27" s="52"/>
      <c r="ORK27" s="52"/>
      <c r="ORL27" s="52"/>
      <c r="ORM27" s="52"/>
      <c r="ORN27" s="52"/>
      <c r="ORO27" s="52"/>
      <c r="ORP27" s="52"/>
      <c r="ORQ27" s="52"/>
      <c r="ORR27" s="52"/>
      <c r="ORS27" s="52"/>
      <c r="ORT27" s="52"/>
      <c r="ORU27" s="52"/>
      <c r="ORV27" s="52"/>
      <c r="ORW27" s="52"/>
      <c r="ORX27" s="52"/>
      <c r="ORY27" s="52"/>
      <c r="ORZ27" s="52"/>
      <c r="OSA27" s="52"/>
      <c r="OSB27" s="52"/>
      <c r="OSC27" s="52"/>
      <c r="OSD27" s="52"/>
      <c r="OSE27" s="52"/>
      <c r="OSF27" s="52"/>
      <c r="OSG27" s="52"/>
      <c r="OSH27" s="52"/>
      <c r="OSI27" s="52"/>
      <c r="OSJ27" s="52"/>
      <c r="OSK27" s="52"/>
      <c r="OSL27" s="52"/>
      <c r="OSM27" s="52"/>
      <c r="OSN27" s="52"/>
      <c r="OSO27" s="52"/>
      <c r="OSP27" s="52"/>
      <c r="OSQ27" s="52"/>
      <c r="OSR27" s="52"/>
      <c r="OSS27" s="52"/>
      <c r="OST27" s="52"/>
      <c r="OSU27" s="52"/>
      <c r="OSV27" s="52"/>
      <c r="OSW27" s="52"/>
      <c r="OSX27" s="52"/>
      <c r="OSY27" s="52"/>
      <c r="OSZ27" s="52"/>
      <c r="OTA27" s="52"/>
      <c r="OTB27" s="52"/>
      <c r="OTC27" s="52"/>
      <c r="OTD27" s="52"/>
      <c r="OTE27" s="52"/>
      <c r="OTF27" s="52"/>
      <c r="OTG27" s="52"/>
      <c r="OTH27" s="52"/>
      <c r="OTI27" s="52"/>
      <c r="OTJ27" s="52"/>
      <c r="OTK27" s="52"/>
      <c r="OTL27" s="52"/>
      <c r="OTM27" s="52"/>
      <c r="OTN27" s="52"/>
      <c r="OTO27" s="52"/>
      <c r="OTP27" s="52"/>
      <c r="OTQ27" s="52"/>
      <c r="OTR27" s="52"/>
      <c r="OTS27" s="52"/>
      <c r="OTT27" s="52"/>
      <c r="OTU27" s="52"/>
      <c r="OTV27" s="52"/>
      <c r="OTW27" s="52"/>
      <c r="OTX27" s="52"/>
      <c r="OTY27" s="52"/>
      <c r="OTZ27" s="52"/>
      <c r="OUA27" s="52"/>
      <c r="OUB27" s="52"/>
      <c r="OUC27" s="52"/>
      <c r="OUD27" s="52"/>
      <c r="OUE27" s="52"/>
      <c r="OUF27" s="52"/>
      <c r="OUG27" s="52"/>
      <c r="OUH27" s="52"/>
      <c r="OUI27" s="52"/>
      <c r="OUJ27" s="52"/>
      <c r="OUK27" s="52"/>
      <c r="OUL27" s="52"/>
      <c r="OUM27" s="52"/>
      <c r="OUN27" s="52"/>
      <c r="OUO27" s="52"/>
      <c r="OUP27" s="52"/>
      <c r="OUQ27" s="52"/>
      <c r="OUR27" s="52"/>
      <c r="OUS27" s="52"/>
      <c r="OUT27" s="52"/>
      <c r="OUU27" s="52"/>
      <c r="OUV27" s="52"/>
      <c r="OUW27" s="52"/>
      <c r="OUX27" s="52"/>
      <c r="OUY27" s="52"/>
      <c r="OUZ27" s="52"/>
      <c r="OVA27" s="52"/>
      <c r="OVB27" s="52"/>
      <c r="OVC27" s="52"/>
      <c r="OVD27" s="52"/>
      <c r="OVE27" s="52"/>
      <c r="OVF27" s="52"/>
      <c r="OVG27" s="52"/>
      <c r="OVH27" s="52"/>
      <c r="OVI27" s="52"/>
      <c r="OVJ27" s="52"/>
      <c r="OVK27" s="52"/>
      <c r="OVL27" s="52"/>
      <c r="OVM27" s="52"/>
      <c r="OVN27" s="52"/>
      <c r="OVO27" s="52"/>
      <c r="OVP27" s="52"/>
      <c r="OVQ27" s="52"/>
      <c r="OVR27" s="52"/>
      <c r="OVS27" s="52"/>
      <c r="OVT27" s="52"/>
      <c r="OVU27" s="52"/>
      <c r="OVV27" s="52"/>
      <c r="OVW27" s="52"/>
      <c r="OVX27" s="52"/>
      <c r="OVY27" s="52"/>
      <c r="OVZ27" s="52"/>
      <c r="OWA27" s="52"/>
      <c r="OWB27" s="52"/>
      <c r="OWC27" s="52"/>
      <c r="OWD27" s="52"/>
      <c r="OWE27" s="52"/>
      <c r="OWF27" s="52"/>
      <c r="OWG27" s="52"/>
      <c r="OWH27" s="52"/>
      <c r="OWI27" s="52"/>
      <c r="OWJ27" s="52"/>
      <c r="OWK27" s="52"/>
      <c r="OWL27" s="52"/>
      <c r="OWM27" s="52"/>
      <c r="OWN27" s="52"/>
      <c r="OWO27" s="52"/>
      <c r="OWP27" s="52"/>
      <c r="OWQ27" s="52"/>
      <c r="OWR27" s="52"/>
      <c r="OWS27" s="52"/>
      <c r="OWT27" s="52"/>
      <c r="OWU27" s="52"/>
      <c r="OWV27" s="52"/>
      <c r="OWW27" s="52"/>
      <c r="OWX27" s="52"/>
      <c r="OWY27" s="52"/>
      <c r="OWZ27" s="52"/>
      <c r="OXA27" s="52"/>
      <c r="OXB27" s="52"/>
      <c r="OXC27" s="52"/>
      <c r="OXD27" s="52"/>
      <c r="OXE27" s="52"/>
      <c r="OXF27" s="52"/>
      <c r="OXG27" s="52"/>
      <c r="OXH27" s="52"/>
      <c r="OXI27" s="52"/>
      <c r="OXJ27" s="52"/>
      <c r="OXK27" s="52"/>
      <c r="OXL27" s="52"/>
      <c r="OXM27" s="52"/>
      <c r="OXN27" s="52"/>
      <c r="OXO27" s="52"/>
      <c r="OXP27" s="52"/>
      <c r="OXQ27" s="52"/>
      <c r="OXR27" s="52"/>
      <c r="OXS27" s="52"/>
      <c r="OXT27" s="52"/>
      <c r="OXU27" s="52"/>
      <c r="OXV27" s="52"/>
      <c r="OXW27" s="52"/>
      <c r="OXX27" s="52"/>
      <c r="OXY27" s="52"/>
      <c r="OXZ27" s="52"/>
      <c r="OYA27" s="52"/>
      <c r="OYB27" s="52"/>
      <c r="OYC27" s="52"/>
      <c r="OYD27" s="52"/>
      <c r="OYE27" s="52"/>
      <c r="OYF27" s="52"/>
      <c r="OYG27" s="52"/>
      <c r="OYH27" s="52"/>
      <c r="OYI27" s="52"/>
      <c r="OYJ27" s="52"/>
      <c r="OYK27" s="52"/>
      <c r="OYL27" s="52"/>
      <c r="OYM27" s="52"/>
      <c r="OYN27" s="52"/>
      <c r="OYO27" s="52"/>
      <c r="OYP27" s="52"/>
      <c r="OYQ27" s="52"/>
      <c r="OYR27" s="52"/>
      <c r="OYS27" s="52"/>
      <c r="OYT27" s="52"/>
      <c r="OYU27" s="52"/>
      <c r="OYV27" s="52"/>
      <c r="OYW27" s="52"/>
      <c r="OYX27" s="52"/>
      <c r="OYY27" s="52"/>
      <c r="OYZ27" s="52"/>
      <c r="OZA27" s="52"/>
      <c r="OZB27" s="52"/>
      <c r="OZC27" s="52"/>
      <c r="OZD27" s="52"/>
      <c r="OZE27" s="52"/>
      <c r="OZF27" s="52"/>
      <c r="OZG27" s="52"/>
      <c r="OZH27" s="52"/>
      <c r="OZI27" s="52"/>
      <c r="OZJ27" s="52"/>
      <c r="OZK27" s="52"/>
      <c r="OZL27" s="52"/>
      <c r="OZM27" s="52"/>
      <c r="OZN27" s="52"/>
      <c r="OZO27" s="52"/>
      <c r="OZP27" s="52"/>
      <c r="OZQ27" s="52"/>
      <c r="OZR27" s="52"/>
      <c r="OZS27" s="52"/>
      <c r="OZT27" s="52"/>
      <c r="OZU27" s="52"/>
      <c r="OZV27" s="52"/>
      <c r="OZW27" s="52"/>
      <c r="OZX27" s="52"/>
      <c r="OZY27" s="52"/>
      <c r="OZZ27" s="52"/>
      <c r="PAA27" s="52"/>
      <c r="PAB27" s="52"/>
      <c r="PAC27" s="52"/>
      <c r="PAD27" s="52"/>
      <c r="PAE27" s="52"/>
      <c r="PAF27" s="52"/>
      <c r="PAG27" s="52"/>
      <c r="PAH27" s="52"/>
      <c r="PAI27" s="52"/>
      <c r="PAJ27" s="52"/>
      <c r="PAK27" s="52"/>
      <c r="PAL27" s="52"/>
      <c r="PAM27" s="52"/>
      <c r="PAN27" s="52"/>
      <c r="PAO27" s="52"/>
      <c r="PAP27" s="52"/>
      <c r="PAQ27" s="52"/>
      <c r="PAR27" s="52"/>
      <c r="PAS27" s="52"/>
      <c r="PAT27" s="52"/>
      <c r="PAU27" s="52"/>
      <c r="PAV27" s="52"/>
      <c r="PAW27" s="52"/>
      <c r="PAX27" s="52"/>
      <c r="PAY27" s="52"/>
      <c r="PAZ27" s="52"/>
      <c r="PBA27" s="52"/>
      <c r="PBB27" s="52"/>
      <c r="PBC27" s="52"/>
      <c r="PBD27" s="52"/>
      <c r="PBE27" s="52"/>
      <c r="PBF27" s="52"/>
      <c r="PBG27" s="52"/>
      <c r="PBH27" s="52"/>
      <c r="PBI27" s="52"/>
      <c r="PBJ27" s="52"/>
      <c r="PBK27" s="52"/>
      <c r="PBL27" s="52"/>
      <c r="PBM27" s="52"/>
      <c r="PBN27" s="52"/>
      <c r="PBO27" s="52"/>
      <c r="PBP27" s="52"/>
      <c r="PBQ27" s="52"/>
      <c r="PBR27" s="52"/>
      <c r="PBS27" s="52"/>
      <c r="PBT27" s="52"/>
      <c r="PBU27" s="52"/>
      <c r="PBV27" s="52"/>
      <c r="PBW27" s="52"/>
      <c r="PBX27" s="52"/>
      <c r="PBY27" s="52"/>
      <c r="PBZ27" s="52"/>
      <c r="PCA27" s="52"/>
      <c r="PCB27" s="52"/>
      <c r="PCC27" s="52"/>
      <c r="PCD27" s="52"/>
      <c r="PCE27" s="52"/>
      <c r="PCF27" s="52"/>
      <c r="PCG27" s="52"/>
      <c r="PCH27" s="52"/>
      <c r="PCI27" s="52"/>
      <c r="PCJ27" s="52"/>
      <c r="PCK27" s="52"/>
      <c r="PCL27" s="52"/>
      <c r="PCM27" s="52"/>
      <c r="PCN27" s="52"/>
      <c r="PCO27" s="52"/>
      <c r="PCP27" s="52"/>
      <c r="PCQ27" s="52"/>
      <c r="PCR27" s="52"/>
      <c r="PCS27" s="52"/>
      <c r="PCT27" s="52"/>
      <c r="PCU27" s="52"/>
      <c r="PCV27" s="52"/>
      <c r="PCW27" s="52"/>
      <c r="PCX27" s="52"/>
      <c r="PCY27" s="52"/>
      <c r="PCZ27" s="52"/>
      <c r="PDA27" s="52"/>
      <c r="PDB27" s="52"/>
      <c r="PDC27" s="52"/>
      <c r="PDD27" s="52"/>
      <c r="PDE27" s="52"/>
      <c r="PDF27" s="52"/>
      <c r="PDG27" s="52"/>
      <c r="PDH27" s="52"/>
      <c r="PDI27" s="52"/>
      <c r="PDJ27" s="52"/>
      <c r="PDK27" s="52"/>
      <c r="PDL27" s="52"/>
      <c r="PDM27" s="52"/>
      <c r="PDN27" s="52"/>
      <c r="PDO27" s="52"/>
      <c r="PDP27" s="52"/>
      <c r="PDQ27" s="52"/>
      <c r="PDR27" s="52"/>
      <c r="PDS27" s="52"/>
      <c r="PDT27" s="52"/>
      <c r="PDU27" s="52"/>
      <c r="PDV27" s="52"/>
      <c r="PDW27" s="52"/>
      <c r="PDX27" s="52"/>
      <c r="PDY27" s="52"/>
      <c r="PDZ27" s="52"/>
      <c r="PEA27" s="52"/>
      <c r="PEB27" s="52"/>
      <c r="PEC27" s="52"/>
      <c r="PED27" s="52"/>
      <c r="PEE27" s="52"/>
      <c r="PEF27" s="52"/>
      <c r="PEG27" s="52"/>
      <c r="PEH27" s="52"/>
      <c r="PEI27" s="52"/>
      <c r="PEJ27" s="52"/>
      <c r="PEK27" s="52"/>
      <c r="PEL27" s="52"/>
      <c r="PEM27" s="52"/>
      <c r="PEN27" s="52"/>
      <c r="PEO27" s="52"/>
      <c r="PEP27" s="52"/>
      <c r="PEQ27" s="52"/>
      <c r="PER27" s="52"/>
      <c r="PES27" s="52"/>
      <c r="PET27" s="52"/>
      <c r="PEU27" s="52"/>
      <c r="PEV27" s="52"/>
      <c r="PEW27" s="52"/>
      <c r="PEX27" s="52"/>
      <c r="PEY27" s="52"/>
      <c r="PEZ27" s="52"/>
      <c r="PFA27" s="52"/>
      <c r="PFB27" s="52"/>
      <c r="PFC27" s="52"/>
      <c r="PFD27" s="52"/>
      <c r="PFE27" s="52"/>
      <c r="PFF27" s="52"/>
      <c r="PFG27" s="52"/>
      <c r="PFH27" s="52"/>
      <c r="PFI27" s="52"/>
      <c r="PFJ27" s="52"/>
      <c r="PFK27" s="52"/>
      <c r="PFL27" s="52"/>
      <c r="PFM27" s="52"/>
      <c r="PFN27" s="52"/>
      <c r="PFO27" s="52"/>
      <c r="PFP27" s="52"/>
      <c r="PFQ27" s="52"/>
      <c r="PFR27" s="52"/>
      <c r="PFS27" s="52"/>
      <c r="PFT27" s="52"/>
      <c r="PFU27" s="52"/>
      <c r="PFV27" s="52"/>
      <c r="PFW27" s="52"/>
      <c r="PFX27" s="52"/>
      <c r="PFY27" s="52"/>
      <c r="PFZ27" s="52"/>
      <c r="PGA27" s="52"/>
      <c r="PGB27" s="52"/>
      <c r="PGC27" s="52"/>
      <c r="PGD27" s="52"/>
      <c r="PGE27" s="52"/>
      <c r="PGF27" s="52"/>
      <c r="PGG27" s="52"/>
      <c r="PGH27" s="52"/>
      <c r="PGI27" s="52"/>
      <c r="PGJ27" s="52"/>
      <c r="PGK27" s="52"/>
      <c r="PGL27" s="52"/>
      <c r="PGM27" s="52"/>
      <c r="PGN27" s="52"/>
      <c r="PGO27" s="52"/>
      <c r="PGP27" s="52"/>
      <c r="PGQ27" s="52"/>
      <c r="PGR27" s="52"/>
      <c r="PGS27" s="52"/>
      <c r="PGT27" s="52"/>
      <c r="PGU27" s="52"/>
      <c r="PGV27" s="52"/>
      <c r="PGW27" s="52"/>
      <c r="PGX27" s="52"/>
      <c r="PGY27" s="52"/>
      <c r="PGZ27" s="52"/>
      <c r="PHA27" s="52"/>
      <c r="PHB27" s="52"/>
      <c r="PHC27" s="52"/>
      <c r="PHD27" s="52"/>
      <c r="PHE27" s="52"/>
      <c r="PHF27" s="52"/>
      <c r="PHG27" s="52"/>
      <c r="PHH27" s="52"/>
      <c r="PHI27" s="52"/>
      <c r="PHJ27" s="52"/>
      <c r="PHK27" s="52"/>
      <c r="PHL27" s="52"/>
      <c r="PHM27" s="52"/>
      <c r="PHN27" s="52"/>
      <c r="PHO27" s="52"/>
      <c r="PHP27" s="52"/>
      <c r="PHQ27" s="52"/>
      <c r="PHR27" s="52"/>
      <c r="PHS27" s="52"/>
      <c r="PHT27" s="52"/>
      <c r="PHU27" s="52"/>
      <c r="PHV27" s="52"/>
      <c r="PHW27" s="52"/>
      <c r="PHX27" s="52"/>
      <c r="PHY27" s="52"/>
      <c r="PHZ27" s="52"/>
      <c r="PIA27" s="52"/>
      <c r="PIB27" s="52"/>
      <c r="PIC27" s="52"/>
      <c r="PID27" s="52"/>
      <c r="PIE27" s="52"/>
      <c r="PIF27" s="52"/>
      <c r="PIG27" s="52"/>
      <c r="PIH27" s="52"/>
      <c r="PII27" s="52"/>
      <c r="PIJ27" s="52"/>
      <c r="PIK27" s="52"/>
      <c r="PIL27" s="52"/>
      <c r="PIM27" s="52"/>
      <c r="PIN27" s="52"/>
      <c r="PIO27" s="52"/>
      <c r="PIP27" s="52"/>
      <c r="PIQ27" s="52"/>
      <c r="PIR27" s="52"/>
      <c r="PIS27" s="52"/>
      <c r="PIT27" s="52"/>
      <c r="PIU27" s="52"/>
      <c r="PIV27" s="52"/>
      <c r="PIW27" s="52"/>
      <c r="PIX27" s="52"/>
      <c r="PIY27" s="52"/>
      <c r="PIZ27" s="52"/>
      <c r="PJA27" s="52"/>
      <c r="PJB27" s="52"/>
      <c r="PJC27" s="52"/>
      <c r="PJD27" s="52"/>
      <c r="PJE27" s="52"/>
      <c r="PJF27" s="52"/>
      <c r="PJG27" s="52"/>
      <c r="PJH27" s="52"/>
      <c r="PJI27" s="52"/>
      <c r="PJJ27" s="52"/>
      <c r="PJK27" s="52"/>
      <c r="PJL27" s="52"/>
      <c r="PJM27" s="52"/>
      <c r="PJN27" s="52"/>
      <c r="PJO27" s="52"/>
      <c r="PJP27" s="52"/>
      <c r="PJQ27" s="52"/>
      <c r="PJR27" s="52"/>
      <c r="PJS27" s="52"/>
      <c r="PJT27" s="52"/>
      <c r="PJU27" s="52"/>
      <c r="PJV27" s="52"/>
      <c r="PJW27" s="52"/>
      <c r="PJX27" s="52"/>
      <c r="PJY27" s="52"/>
      <c r="PJZ27" s="52"/>
      <c r="PKA27" s="52"/>
      <c r="PKB27" s="52"/>
      <c r="PKC27" s="52"/>
      <c r="PKD27" s="52"/>
      <c r="PKE27" s="52"/>
      <c r="PKF27" s="52"/>
      <c r="PKG27" s="52"/>
      <c r="PKH27" s="52"/>
      <c r="PKI27" s="52"/>
      <c r="PKJ27" s="52"/>
      <c r="PKK27" s="52"/>
      <c r="PKL27" s="52"/>
      <c r="PKM27" s="52"/>
      <c r="PKN27" s="52"/>
      <c r="PKO27" s="52"/>
      <c r="PKP27" s="52"/>
      <c r="PKQ27" s="52"/>
      <c r="PKR27" s="52"/>
      <c r="PKS27" s="52"/>
      <c r="PKT27" s="52"/>
      <c r="PKU27" s="52"/>
      <c r="PKV27" s="52"/>
      <c r="PKW27" s="52"/>
      <c r="PKX27" s="52"/>
      <c r="PKY27" s="52"/>
      <c r="PKZ27" s="52"/>
      <c r="PLA27" s="52"/>
      <c r="PLB27" s="52"/>
      <c r="PLC27" s="52"/>
      <c r="PLD27" s="52"/>
      <c r="PLE27" s="52"/>
      <c r="PLF27" s="52"/>
      <c r="PLG27" s="52"/>
      <c r="PLH27" s="52"/>
      <c r="PLI27" s="52"/>
      <c r="PLJ27" s="52"/>
      <c r="PLK27" s="52"/>
      <c r="PLL27" s="52"/>
      <c r="PLM27" s="52"/>
      <c r="PLN27" s="52"/>
      <c r="PLO27" s="52"/>
      <c r="PLP27" s="52"/>
      <c r="PLQ27" s="52"/>
      <c r="PLR27" s="52"/>
      <c r="PLS27" s="52"/>
      <c r="PLT27" s="52"/>
      <c r="PLU27" s="52"/>
      <c r="PLV27" s="52"/>
      <c r="PLW27" s="52"/>
      <c r="PLX27" s="52"/>
      <c r="PLY27" s="52"/>
      <c r="PLZ27" s="52"/>
      <c r="PMA27" s="52"/>
      <c r="PMB27" s="52"/>
      <c r="PMC27" s="52"/>
      <c r="PMD27" s="52"/>
      <c r="PME27" s="52"/>
      <c r="PMF27" s="52"/>
      <c r="PMG27" s="52"/>
      <c r="PMH27" s="52"/>
      <c r="PMI27" s="52"/>
      <c r="PMJ27" s="52"/>
      <c r="PMK27" s="52"/>
      <c r="PML27" s="52"/>
      <c r="PMM27" s="52"/>
      <c r="PMN27" s="52"/>
      <c r="PMO27" s="52"/>
      <c r="PMP27" s="52"/>
      <c r="PMQ27" s="52"/>
      <c r="PMR27" s="52"/>
      <c r="PMS27" s="52"/>
      <c r="PMT27" s="52"/>
      <c r="PMU27" s="52"/>
      <c r="PMV27" s="52"/>
      <c r="PMW27" s="52"/>
      <c r="PMX27" s="52"/>
      <c r="PMY27" s="52"/>
      <c r="PMZ27" s="52"/>
      <c r="PNA27" s="52"/>
      <c r="PNB27" s="52"/>
      <c r="PNC27" s="52"/>
      <c r="PND27" s="52"/>
      <c r="PNE27" s="52"/>
      <c r="PNF27" s="52"/>
      <c r="PNG27" s="52"/>
      <c r="PNH27" s="52"/>
      <c r="PNI27" s="52"/>
      <c r="PNJ27" s="52"/>
      <c r="PNK27" s="52"/>
      <c r="PNL27" s="52"/>
      <c r="PNM27" s="52"/>
      <c r="PNN27" s="52"/>
      <c r="PNO27" s="52"/>
      <c r="PNP27" s="52"/>
      <c r="PNQ27" s="52"/>
      <c r="PNR27" s="52"/>
      <c r="PNS27" s="52"/>
      <c r="PNT27" s="52"/>
      <c r="PNU27" s="52"/>
      <c r="PNV27" s="52"/>
      <c r="PNW27" s="52"/>
      <c r="PNX27" s="52"/>
      <c r="PNY27" s="52"/>
      <c r="PNZ27" s="52"/>
      <c r="POA27" s="52"/>
      <c r="POB27" s="52"/>
      <c r="POC27" s="52"/>
      <c r="POD27" s="52"/>
      <c r="POE27" s="52"/>
      <c r="POF27" s="52"/>
      <c r="POG27" s="52"/>
      <c r="POH27" s="52"/>
      <c r="POI27" s="52"/>
      <c r="POJ27" s="52"/>
      <c r="POK27" s="52"/>
      <c r="POL27" s="52"/>
      <c r="POM27" s="52"/>
      <c r="PON27" s="52"/>
      <c r="POO27" s="52"/>
      <c r="POP27" s="52"/>
      <c r="POQ27" s="52"/>
      <c r="POR27" s="52"/>
      <c r="POS27" s="52"/>
      <c r="POT27" s="52"/>
      <c r="POU27" s="52"/>
      <c r="POV27" s="52"/>
      <c r="POW27" s="52"/>
      <c r="POX27" s="52"/>
      <c r="POY27" s="52"/>
      <c r="POZ27" s="52"/>
      <c r="PPA27" s="52"/>
      <c r="PPB27" s="52"/>
      <c r="PPC27" s="52"/>
      <c r="PPD27" s="52"/>
      <c r="PPE27" s="52"/>
      <c r="PPF27" s="52"/>
      <c r="PPG27" s="52"/>
      <c r="PPH27" s="52"/>
      <c r="PPI27" s="52"/>
      <c r="PPJ27" s="52"/>
      <c r="PPK27" s="52"/>
      <c r="PPL27" s="52"/>
      <c r="PPM27" s="52"/>
      <c r="PPN27" s="52"/>
      <c r="PPO27" s="52"/>
      <c r="PPP27" s="52"/>
      <c r="PPQ27" s="52"/>
      <c r="PPR27" s="52"/>
      <c r="PPS27" s="52"/>
      <c r="PPT27" s="52"/>
      <c r="PPU27" s="52"/>
      <c r="PPV27" s="52"/>
      <c r="PPW27" s="52"/>
      <c r="PPX27" s="52"/>
      <c r="PPY27" s="52"/>
      <c r="PPZ27" s="52"/>
      <c r="PQA27" s="52"/>
      <c r="PQB27" s="52"/>
      <c r="PQC27" s="52"/>
      <c r="PQD27" s="52"/>
      <c r="PQE27" s="52"/>
      <c r="PQF27" s="52"/>
      <c r="PQG27" s="52"/>
      <c r="PQH27" s="52"/>
      <c r="PQI27" s="52"/>
      <c r="PQJ27" s="52"/>
      <c r="PQK27" s="52"/>
      <c r="PQL27" s="52"/>
      <c r="PQM27" s="52"/>
      <c r="PQN27" s="52"/>
      <c r="PQO27" s="52"/>
      <c r="PQP27" s="52"/>
      <c r="PQQ27" s="52"/>
      <c r="PQR27" s="52"/>
      <c r="PQS27" s="52"/>
      <c r="PQT27" s="52"/>
      <c r="PQU27" s="52"/>
      <c r="PQV27" s="52"/>
      <c r="PQW27" s="52"/>
      <c r="PQX27" s="52"/>
      <c r="PQY27" s="52"/>
      <c r="PQZ27" s="52"/>
      <c r="PRA27" s="52"/>
      <c r="PRB27" s="52"/>
      <c r="PRC27" s="52"/>
      <c r="PRD27" s="52"/>
      <c r="PRE27" s="52"/>
      <c r="PRF27" s="52"/>
      <c r="PRG27" s="52"/>
      <c r="PRH27" s="52"/>
      <c r="PRI27" s="52"/>
      <c r="PRJ27" s="52"/>
      <c r="PRK27" s="52"/>
      <c r="PRL27" s="52"/>
      <c r="PRM27" s="52"/>
      <c r="PRN27" s="52"/>
      <c r="PRO27" s="52"/>
      <c r="PRP27" s="52"/>
      <c r="PRQ27" s="52"/>
      <c r="PRR27" s="52"/>
      <c r="PRS27" s="52"/>
      <c r="PRT27" s="52"/>
      <c r="PRU27" s="52"/>
      <c r="PRV27" s="52"/>
      <c r="PRW27" s="52"/>
      <c r="PRX27" s="52"/>
      <c r="PRY27" s="52"/>
      <c r="PRZ27" s="52"/>
      <c r="PSA27" s="52"/>
      <c r="PSB27" s="52"/>
      <c r="PSC27" s="52"/>
      <c r="PSD27" s="52"/>
      <c r="PSE27" s="52"/>
      <c r="PSF27" s="52"/>
      <c r="PSG27" s="52"/>
      <c r="PSH27" s="52"/>
      <c r="PSI27" s="52"/>
      <c r="PSJ27" s="52"/>
      <c r="PSK27" s="52"/>
      <c r="PSL27" s="52"/>
      <c r="PSM27" s="52"/>
      <c r="PSN27" s="52"/>
      <c r="PSO27" s="52"/>
      <c r="PSP27" s="52"/>
      <c r="PSQ27" s="52"/>
      <c r="PSR27" s="52"/>
      <c r="PSS27" s="52"/>
      <c r="PST27" s="52"/>
      <c r="PSU27" s="52"/>
      <c r="PSV27" s="52"/>
      <c r="PSW27" s="52"/>
      <c r="PSX27" s="52"/>
      <c r="PSY27" s="52"/>
      <c r="PSZ27" s="52"/>
      <c r="PTA27" s="52"/>
      <c r="PTB27" s="52"/>
      <c r="PTC27" s="52"/>
      <c r="PTD27" s="52"/>
      <c r="PTE27" s="52"/>
      <c r="PTF27" s="52"/>
      <c r="PTG27" s="52"/>
      <c r="PTH27" s="52"/>
      <c r="PTI27" s="52"/>
      <c r="PTJ27" s="52"/>
      <c r="PTK27" s="52"/>
      <c r="PTL27" s="52"/>
      <c r="PTM27" s="52"/>
      <c r="PTN27" s="52"/>
      <c r="PTO27" s="52"/>
      <c r="PTP27" s="52"/>
      <c r="PTQ27" s="52"/>
      <c r="PTR27" s="52"/>
      <c r="PTS27" s="52"/>
      <c r="PTT27" s="52"/>
      <c r="PTU27" s="52"/>
      <c r="PTV27" s="52"/>
      <c r="PTW27" s="52"/>
      <c r="PTX27" s="52"/>
      <c r="PTY27" s="52"/>
      <c r="PTZ27" s="52"/>
      <c r="PUA27" s="52"/>
      <c r="PUB27" s="52"/>
      <c r="PUC27" s="52"/>
      <c r="PUD27" s="52"/>
      <c r="PUE27" s="52"/>
      <c r="PUF27" s="52"/>
      <c r="PUG27" s="52"/>
      <c r="PUH27" s="52"/>
      <c r="PUI27" s="52"/>
      <c r="PUJ27" s="52"/>
      <c r="PUK27" s="52"/>
      <c r="PUL27" s="52"/>
      <c r="PUM27" s="52"/>
      <c r="PUN27" s="52"/>
      <c r="PUO27" s="52"/>
      <c r="PUP27" s="52"/>
      <c r="PUQ27" s="52"/>
      <c r="PUR27" s="52"/>
      <c r="PUS27" s="52"/>
      <c r="PUT27" s="52"/>
      <c r="PUU27" s="52"/>
      <c r="PUV27" s="52"/>
      <c r="PUW27" s="52"/>
      <c r="PUX27" s="52"/>
      <c r="PUY27" s="52"/>
      <c r="PUZ27" s="52"/>
      <c r="PVA27" s="52"/>
      <c r="PVB27" s="52"/>
      <c r="PVC27" s="52"/>
      <c r="PVD27" s="52"/>
      <c r="PVE27" s="52"/>
      <c r="PVF27" s="52"/>
      <c r="PVG27" s="52"/>
      <c r="PVH27" s="52"/>
      <c r="PVI27" s="52"/>
      <c r="PVJ27" s="52"/>
      <c r="PVK27" s="52"/>
      <c r="PVL27" s="52"/>
      <c r="PVM27" s="52"/>
      <c r="PVN27" s="52"/>
      <c r="PVO27" s="52"/>
      <c r="PVP27" s="52"/>
      <c r="PVQ27" s="52"/>
      <c r="PVR27" s="52"/>
      <c r="PVS27" s="52"/>
      <c r="PVT27" s="52"/>
      <c r="PVU27" s="52"/>
      <c r="PVV27" s="52"/>
      <c r="PVW27" s="52"/>
      <c r="PVX27" s="52"/>
      <c r="PVY27" s="52"/>
      <c r="PVZ27" s="52"/>
      <c r="PWA27" s="52"/>
      <c r="PWB27" s="52"/>
      <c r="PWC27" s="52"/>
      <c r="PWD27" s="52"/>
      <c r="PWE27" s="52"/>
      <c r="PWF27" s="52"/>
      <c r="PWG27" s="52"/>
      <c r="PWH27" s="52"/>
      <c r="PWI27" s="52"/>
      <c r="PWJ27" s="52"/>
      <c r="PWK27" s="52"/>
      <c r="PWL27" s="52"/>
      <c r="PWM27" s="52"/>
      <c r="PWN27" s="52"/>
      <c r="PWO27" s="52"/>
      <c r="PWP27" s="52"/>
      <c r="PWQ27" s="52"/>
      <c r="PWR27" s="52"/>
      <c r="PWS27" s="52"/>
      <c r="PWT27" s="52"/>
      <c r="PWU27" s="52"/>
      <c r="PWV27" s="52"/>
      <c r="PWW27" s="52"/>
      <c r="PWX27" s="52"/>
      <c r="PWY27" s="52"/>
      <c r="PWZ27" s="52"/>
      <c r="PXA27" s="52"/>
      <c r="PXB27" s="52"/>
      <c r="PXC27" s="52"/>
      <c r="PXD27" s="52"/>
      <c r="PXE27" s="52"/>
      <c r="PXF27" s="52"/>
      <c r="PXG27" s="52"/>
      <c r="PXH27" s="52"/>
      <c r="PXI27" s="52"/>
      <c r="PXJ27" s="52"/>
      <c r="PXK27" s="52"/>
      <c r="PXL27" s="52"/>
      <c r="PXM27" s="52"/>
      <c r="PXN27" s="52"/>
      <c r="PXO27" s="52"/>
      <c r="PXP27" s="52"/>
      <c r="PXQ27" s="52"/>
      <c r="PXR27" s="52"/>
      <c r="PXS27" s="52"/>
      <c r="PXT27" s="52"/>
      <c r="PXU27" s="52"/>
      <c r="PXV27" s="52"/>
      <c r="PXW27" s="52"/>
      <c r="PXX27" s="52"/>
      <c r="PXY27" s="52"/>
      <c r="PXZ27" s="52"/>
      <c r="PYA27" s="52"/>
      <c r="PYB27" s="52"/>
      <c r="PYC27" s="52"/>
      <c r="PYD27" s="52"/>
      <c r="PYE27" s="52"/>
      <c r="PYF27" s="52"/>
      <c r="PYG27" s="52"/>
      <c r="PYH27" s="52"/>
      <c r="PYI27" s="52"/>
      <c r="PYJ27" s="52"/>
      <c r="PYK27" s="52"/>
      <c r="PYL27" s="52"/>
      <c r="PYM27" s="52"/>
      <c r="PYN27" s="52"/>
      <c r="PYO27" s="52"/>
      <c r="PYP27" s="52"/>
      <c r="PYQ27" s="52"/>
      <c r="PYR27" s="52"/>
      <c r="PYS27" s="52"/>
      <c r="PYT27" s="52"/>
      <c r="PYU27" s="52"/>
      <c r="PYV27" s="52"/>
      <c r="PYW27" s="52"/>
      <c r="PYX27" s="52"/>
      <c r="PYY27" s="52"/>
      <c r="PYZ27" s="52"/>
      <c r="PZA27" s="52"/>
      <c r="PZB27" s="52"/>
      <c r="PZC27" s="52"/>
      <c r="PZD27" s="52"/>
      <c r="PZE27" s="52"/>
      <c r="PZF27" s="52"/>
      <c r="PZG27" s="52"/>
      <c r="PZH27" s="52"/>
      <c r="PZI27" s="52"/>
      <c r="PZJ27" s="52"/>
      <c r="PZK27" s="52"/>
      <c r="PZL27" s="52"/>
      <c r="PZM27" s="52"/>
      <c r="PZN27" s="52"/>
      <c r="PZO27" s="52"/>
      <c r="PZP27" s="52"/>
      <c r="PZQ27" s="52"/>
      <c r="PZR27" s="52"/>
      <c r="PZS27" s="52"/>
      <c r="PZT27" s="52"/>
      <c r="PZU27" s="52"/>
      <c r="PZV27" s="52"/>
      <c r="PZW27" s="52"/>
      <c r="PZX27" s="52"/>
      <c r="PZY27" s="52"/>
      <c r="PZZ27" s="52"/>
      <c r="QAA27" s="52"/>
      <c r="QAB27" s="52"/>
      <c r="QAC27" s="52"/>
      <c r="QAD27" s="52"/>
      <c r="QAE27" s="52"/>
      <c r="QAF27" s="52"/>
      <c r="QAG27" s="52"/>
      <c r="QAH27" s="52"/>
      <c r="QAI27" s="52"/>
      <c r="QAJ27" s="52"/>
      <c r="QAK27" s="52"/>
      <c r="QAL27" s="52"/>
      <c r="QAM27" s="52"/>
      <c r="QAN27" s="52"/>
      <c r="QAO27" s="52"/>
      <c r="QAP27" s="52"/>
      <c r="QAQ27" s="52"/>
      <c r="QAR27" s="52"/>
      <c r="QAS27" s="52"/>
      <c r="QAT27" s="52"/>
      <c r="QAU27" s="52"/>
      <c r="QAV27" s="52"/>
      <c r="QAW27" s="52"/>
      <c r="QAX27" s="52"/>
      <c r="QAY27" s="52"/>
      <c r="QAZ27" s="52"/>
      <c r="QBA27" s="52"/>
      <c r="QBB27" s="52"/>
      <c r="QBC27" s="52"/>
      <c r="QBD27" s="52"/>
      <c r="QBE27" s="52"/>
      <c r="QBF27" s="52"/>
      <c r="QBG27" s="52"/>
      <c r="QBH27" s="52"/>
      <c r="QBI27" s="52"/>
      <c r="QBJ27" s="52"/>
      <c r="QBK27" s="52"/>
      <c r="QBL27" s="52"/>
      <c r="QBM27" s="52"/>
      <c r="QBN27" s="52"/>
      <c r="QBO27" s="52"/>
      <c r="QBP27" s="52"/>
      <c r="QBQ27" s="52"/>
      <c r="QBR27" s="52"/>
      <c r="QBS27" s="52"/>
      <c r="QBT27" s="52"/>
      <c r="QBU27" s="52"/>
      <c r="QBV27" s="52"/>
      <c r="QBW27" s="52"/>
      <c r="QBX27" s="52"/>
      <c r="QBY27" s="52"/>
      <c r="QBZ27" s="52"/>
      <c r="QCA27" s="52"/>
      <c r="QCB27" s="52"/>
      <c r="QCC27" s="52"/>
      <c r="QCD27" s="52"/>
      <c r="QCE27" s="52"/>
      <c r="QCF27" s="52"/>
      <c r="QCG27" s="52"/>
      <c r="QCH27" s="52"/>
      <c r="QCI27" s="52"/>
      <c r="QCJ27" s="52"/>
      <c r="QCK27" s="52"/>
      <c r="QCL27" s="52"/>
      <c r="QCM27" s="52"/>
      <c r="QCN27" s="52"/>
      <c r="QCO27" s="52"/>
      <c r="QCP27" s="52"/>
      <c r="QCQ27" s="52"/>
      <c r="QCR27" s="52"/>
      <c r="QCS27" s="52"/>
      <c r="QCT27" s="52"/>
      <c r="QCU27" s="52"/>
      <c r="QCV27" s="52"/>
      <c r="QCW27" s="52"/>
      <c r="QCX27" s="52"/>
      <c r="QCY27" s="52"/>
      <c r="QCZ27" s="52"/>
      <c r="QDA27" s="52"/>
      <c r="QDB27" s="52"/>
      <c r="QDC27" s="52"/>
      <c r="QDD27" s="52"/>
      <c r="QDE27" s="52"/>
      <c r="QDF27" s="52"/>
      <c r="QDG27" s="52"/>
      <c r="QDH27" s="52"/>
      <c r="QDI27" s="52"/>
      <c r="QDJ27" s="52"/>
      <c r="QDK27" s="52"/>
      <c r="QDL27" s="52"/>
      <c r="QDM27" s="52"/>
      <c r="QDN27" s="52"/>
      <c r="QDO27" s="52"/>
      <c r="QDP27" s="52"/>
      <c r="QDQ27" s="52"/>
      <c r="QDR27" s="52"/>
      <c r="QDS27" s="52"/>
      <c r="QDT27" s="52"/>
      <c r="QDU27" s="52"/>
      <c r="QDV27" s="52"/>
      <c r="QDW27" s="52"/>
      <c r="QDX27" s="52"/>
      <c r="QDY27" s="52"/>
      <c r="QDZ27" s="52"/>
      <c r="QEA27" s="52"/>
      <c r="QEB27" s="52"/>
      <c r="QEC27" s="52"/>
      <c r="QED27" s="52"/>
      <c r="QEE27" s="52"/>
      <c r="QEF27" s="52"/>
      <c r="QEG27" s="52"/>
      <c r="QEH27" s="52"/>
      <c r="QEI27" s="52"/>
      <c r="QEJ27" s="52"/>
      <c r="QEK27" s="52"/>
      <c r="QEL27" s="52"/>
      <c r="QEM27" s="52"/>
      <c r="QEN27" s="52"/>
      <c r="QEO27" s="52"/>
      <c r="QEP27" s="52"/>
      <c r="QEQ27" s="52"/>
      <c r="QER27" s="52"/>
      <c r="QES27" s="52"/>
      <c r="QET27" s="52"/>
      <c r="QEU27" s="52"/>
      <c r="QEV27" s="52"/>
      <c r="QEW27" s="52"/>
      <c r="QEX27" s="52"/>
      <c r="QEY27" s="52"/>
      <c r="QEZ27" s="52"/>
      <c r="QFA27" s="52"/>
      <c r="QFB27" s="52"/>
      <c r="QFC27" s="52"/>
      <c r="QFD27" s="52"/>
      <c r="QFE27" s="52"/>
      <c r="QFF27" s="52"/>
      <c r="QFG27" s="52"/>
      <c r="QFH27" s="52"/>
      <c r="QFI27" s="52"/>
      <c r="QFJ27" s="52"/>
      <c r="QFK27" s="52"/>
      <c r="QFL27" s="52"/>
      <c r="QFM27" s="52"/>
      <c r="QFN27" s="52"/>
      <c r="QFO27" s="52"/>
      <c r="QFP27" s="52"/>
      <c r="QFQ27" s="52"/>
      <c r="QFR27" s="52"/>
      <c r="QFS27" s="52"/>
      <c r="QFT27" s="52"/>
      <c r="QFU27" s="52"/>
      <c r="QFV27" s="52"/>
      <c r="QFW27" s="52"/>
      <c r="QFX27" s="52"/>
      <c r="QFY27" s="52"/>
      <c r="QFZ27" s="52"/>
      <c r="QGA27" s="52"/>
      <c r="QGB27" s="52"/>
      <c r="QGC27" s="52"/>
      <c r="QGD27" s="52"/>
      <c r="QGE27" s="52"/>
      <c r="QGF27" s="52"/>
      <c r="QGG27" s="52"/>
      <c r="QGH27" s="52"/>
      <c r="QGI27" s="52"/>
      <c r="QGJ27" s="52"/>
      <c r="QGK27" s="52"/>
      <c r="QGL27" s="52"/>
      <c r="QGM27" s="52"/>
      <c r="QGN27" s="52"/>
      <c r="QGO27" s="52"/>
      <c r="QGP27" s="52"/>
      <c r="QGQ27" s="52"/>
      <c r="QGR27" s="52"/>
      <c r="QGS27" s="52"/>
      <c r="QGT27" s="52"/>
      <c r="QGU27" s="52"/>
      <c r="QGV27" s="52"/>
      <c r="QGW27" s="52"/>
      <c r="QGX27" s="52"/>
      <c r="QGY27" s="52"/>
      <c r="QGZ27" s="52"/>
      <c r="QHA27" s="52"/>
      <c r="QHB27" s="52"/>
      <c r="QHC27" s="52"/>
      <c r="QHD27" s="52"/>
      <c r="QHE27" s="52"/>
      <c r="QHF27" s="52"/>
      <c r="QHG27" s="52"/>
      <c r="QHH27" s="52"/>
      <c r="QHI27" s="52"/>
      <c r="QHJ27" s="52"/>
      <c r="QHK27" s="52"/>
      <c r="QHL27" s="52"/>
      <c r="QHM27" s="52"/>
      <c r="QHN27" s="52"/>
      <c r="QHO27" s="52"/>
      <c r="QHP27" s="52"/>
      <c r="QHQ27" s="52"/>
      <c r="QHR27" s="52"/>
      <c r="QHS27" s="52"/>
      <c r="QHT27" s="52"/>
      <c r="QHU27" s="52"/>
      <c r="QHV27" s="52"/>
      <c r="QHW27" s="52"/>
      <c r="QHX27" s="52"/>
      <c r="QHY27" s="52"/>
      <c r="QHZ27" s="52"/>
      <c r="QIA27" s="52"/>
      <c r="QIB27" s="52"/>
      <c r="QIC27" s="52"/>
      <c r="QID27" s="52"/>
      <c r="QIE27" s="52"/>
      <c r="QIF27" s="52"/>
      <c r="QIG27" s="52"/>
      <c r="QIH27" s="52"/>
      <c r="QII27" s="52"/>
      <c r="QIJ27" s="52"/>
      <c r="QIK27" s="52"/>
      <c r="QIL27" s="52"/>
      <c r="QIM27" s="52"/>
      <c r="QIN27" s="52"/>
      <c r="QIO27" s="52"/>
      <c r="QIP27" s="52"/>
      <c r="QIQ27" s="52"/>
      <c r="QIR27" s="52"/>
      <c r="QIS27" s="52"/>
      <c r="QIT27" s="52"/>
      <c r="QIU27" s="52"/>
      <c r="QIV27" s="52"/>
      <c r="QIW27" s="52"/>
      <c r="QIX27" s="52"/>
      <c r="QIY27" s="52"/>
      <c r="QIZ27" s="52"/>
      <c r="QJA27" s="52"/>
      <c r="QJB27" s="52"/>
      <c r="QJC27" s="52"/>
      <c r="QJD27" s="52"/>
      <c r="QJE27" s="52"/>
      <c r="QJF27" s="52"/>
      <c r="QJG27" s="52"/>
      <c r="QJH27" s="52"/>
      <c r="QJI27" s="52"/>
      <c r="QJJ27" s="52"/>
      <c r="QJK27" s="52"/>
      <c r="QJL27" s="52"/>
      <c r="QJM27" s="52"/>
      <c r="QJN27" s="52"/>
      <c r="QJO27" s="52"/>
      <c r="QJP27" s="52"/>
      <c r="QJQ27" s="52"/>
      <c r="QJR27" s="52"/>
      <c r="QJS27" s="52"/>
      <c r="QJT27" s="52"/>
      <c r="QJU27" s="52"/>
      <c r="QJV27" s="52"/>
      <c r="QJW27" s="52"/>
      <c r="QJX27" s="52"/>
      <c r="QJY27" s="52"/>
      <c r="QJZ27" s="52"/>
      <c r="QKA27" s="52"/>
      <c r="QKB27" s="52"/>
      <c r="QKC27" s="52"/>
      <c r="QKD27" s="52"/>
      <c r="QKE27" s="52"/>
      <c r="QKF27" s="52"/>
      <c r="QKG27" s="52"/>
      <c r="QKH27" s="52"/>
      <c r="QKI27" s="52"/>
      <c r="QKJ27" s="52"/>
      <c r="QKK27" s="52"/>
      <c r="QKL27" s="52"/>
      <c r="QKM27" s="52"/>
      <c r="QKN27" s="52"/>
      <c r="QKO27" s="52"/>
      <c r="QKP27" s="52"/>
      <c r="QKQ27" s="52"/>
      <c r="QKR27" s="52"/>
      <c r="QKS27" s="52"/>
      <c r="QKT27" s="52"/>
      <c r="QKU27" s="52"/>
      <c r="QKV27" s="52"/>
      <c r="QKW27" s="52"/>
      <c r="QKX27" s="52"/>
      <c r="QKY27" s="52"/>
      <c r="QKZ27" s="52"/>
      <c r="QLA27" s="52"/>
      <c r="QLB27" s="52"/>
      <c r="QLC27" s="52"/>
      <c r="QLD27" s="52"/>
      <c r="QLE27" s="52"/>
      <c r="QLF27" s="52"/>
      <c r="QLG27" s="52"/>
      <c r="QLH27" s="52"/>
      <c r="QLI27" s="52"/>
      <c r="QLJ27" s="52"/>
      <c r="QLK27" s="52"/>
      <c r="QLL27" s="52"/>
      <c r="QLM27" s="52"/>
      <c r="QLN27" s="52"/>
      <c r="QLO27" s="52"/>
      <c r="QLP27" s="52"/>
      <c r="QLQ27" s="52"/>
      <c r="QLR27" s="52"/>
      <c r="QLS27" s="52"/>
      <c r="QLT27" s="52"/>
      <c r="QLU27" s="52"/>
      <c r="QLV27" s="52"/>
      <c r="QLW27" s="52"/>
      <c r="QLX27" s="52"/>
      <c r="QLY27" s="52"/>
      <c r="QLZ27" s="52"/>
      <c r="QMA27" s="52"/>
      <c r="QMB27" s="52"/>
      <c r="QMC27" s="52"/>
      <c r="QMD27" s="52"/>
      <c r="QME27" s="52"/>
      <c r="QMF27" s="52"/>
      <c r="QMG27" s="52"/>
      <c r="QMH27" s="52"/>
      <c r="QMI27" s="52"/>
      <c r="QMJ27" s="52"/>
      <c r="QMK27" s="52"/>
      <c r="QML27" s="52"/>
      <c r="QMM27" s="52"/>
      <c r="QMN27" s="52"/>
      <c r="QMO27" s="52"/>
      <c r="QMP27" s="52"/>
      <c r="QMQ27" s="52"/>
      <c r="QMR27" s="52"/>
      <c r="QMS27" s="52"/>
      <c r="QMT27" s="52"/>
      <c r="QMU27" s="52"/>
      <c r="QMV27" s="52"/>
      <c r="QMW27" s="52"/>
      <c r="QMX27" s="52"/>
      <c r="QMY27" s="52"/>
      <c r="QMZ27" s="52"/>
      <c r="QNA27" s="52"/>
      <c r="QNB27" s="52"/>
      <c r="QNC27" s="52"/>
      <c r="QND27" s="52"/>
      <c r="QNE27" s="52"/>
      <c r="QNF27" s="52"/>
      <c r="QNG27" s="52"/>
      <c r="QNH27" s="52"/>
      <c r="QNI27" s="52"/>
      <c r="QNJ27" s="52"/>
      <c r="QNK27" s="52"/>
      <c r="QNL27" s="52"/>
      <c r="QNM27" s="52"/>
      <c r="QNN27" s="52"/>
      <c r="QNO27" s="52"/>
      <c r="QNP27" s="52"/>
      <c r="QNQ27" s="52"/>
      <c r="QNR27" s="52"/>
      <c r="QNS27" s="52"/>
      <c r="QNT27" s="52"/>
      <c r="QNU27" s="52"/>
      <c r="QNV27" s="52"/>
      <c r="QNW27" s="52"/>
      <c r="QNX27" s="52"/>
      <c r="QNY27" s="52"/>
      <c r="QNZ27" s="52"/>
      <c r="QOA27" s="52"/>
      <c r="QOB27" s="52"/>
      <c r="QOC27" s="52"/>
      <c r="QOD27" s="52"/>
      <c r="QOE27" s="52"/>
      <c r="QOF27" s="52"/>
      <c r="QOG27" s="52"/>
      <c r="QOH27" s="52"/>
      <c r="QOI27" s="52"/>
      <c r="QOJ27" s="52"/>
      <c r="QOK27" s="52"/>
      <c r="QOL27" s="52"/>
      <c r="QOM27" s="52"/>
      <c r="QON27" s="52"/>
      <c r="QOO27" s="52"/>
      <c r="QOP27" s="52"/>
      <c r="QOQ27" s="52"/>
      <c r="QOR27" s="52"/>
      <c r="QOS27" s="52"/>
      <c r="QOT27" s="52"/>
      <c r="QOU27" s="52"/>
      <c r="QOV27" s="52"/>
      <c r="QOW27" s="52"/>
      <c r="QOX27" s="52"/>
      <c r="QOY27" s="52"/>
      <c r="QOZ27" s="52"/>
      <c r="QPA27" s="52"/>
      <c r="QPB27" s="52"/>
      <c r="QPC27" s="52"/>
      <c r="QPD27" s="52"/>
      <c r="QPE27" s="52"/>
      <c r="QPF27" s="52"/>
      <c r="QPG27" s="52"/>
      <c r="QPH27" s="52"/>
      <c r="QPI27" s="52"/>
      <c r="QPJ27" s="52"/>
      <c r="QPK27" s="52"/>
      <c r="QPL27" s="52"/>
      <c r="QPM27" s="52"/>
      <c r="QPN27" s="52"/>
      <c r="QPO27" s="52"/>
      <c r="QPP27" s="52"/>
      <c r="QPQ27" s="52"/>
      <c r="QPR27" s="52"/>
      <c r="QPS27" s="52"/>
      <c r="QPT27" s="52"/>
      <c r="QPU27" s="52"/>
      <c r="QPV27" s="52"/>
      <c r="QPW27" s="52"/>
      <c r="QPX27" s="52"/>
      <c r="QPY27" s="52"/>
      <c r="QPZ27" s="52"/>
      <c r="QQA27" s="52"/>
      <c r="QQB27" s="52"/>
      <c r="QQC27" s="52"/>
      <c r="QQD27" s="52"/>
      <c r="QQE27" s="52"/>
      <c r="QQF27" s="52"/>
      <c r="QQG27" s="52"/>
      <c r="QQH27" s="52"/>
      <c r="QQI27" s="52"/>
      <c r="QQJ27" s="52"/>
      <c r="QQK27" s="52"/>
      <c r="QQL27" s="52"/>
      <c r="QQM27" s="52"/>
      <c r="QQN27" s="52"/>
      <c r="QQO27" s="52"/>
      <c r="QQP27" s="52"/>
      <c r="QQQ27" s="52"/>
      <c r="QQR27" s="52"/>
      <c r="QQS27" s="52"/>
      <c r="QQT27" s="52"/>
      <c r="QQU27" s="52"/>
      <c r="QQV27" s="52"/>
      <c r="QQW27" s="52"/>
      <c r="QQX27" s="52"/>
      <c r="QQY27" s="52"/>
      <c r="QQZ27" s="52"/>
      <c r="QRA27" s="52"/>
      <c r="QRB27" s="52"/>
      <c r="QRC27" s="52"/>
      <c r="QRD27" s="52"/>
      <c r="QRE27" s="52"/>
      <c r="QRF27" s="52"/>
      <c r="QRG27" s="52"/>
      <c r="QRH27" s="52"/>
      <c r="QRI27" s="52"/>
      <c r="QRJ27" s="52"/>
      <c r="QRK27" s="52"/>
      <c r="QRL27" s="52"/>
      <c r="QRM27" s="52"/>
      <c r="QRN27" s="52"/>
      <c r="QRO27" s="52"/>
      <c r="QRP27" s="52"/>
      <c r="QRQ27" s="52"/>
      <c r="QRR27" s="52"/>
      <c r="QRS27" s="52"/>
      <c r="QRT27" s="52"/>
      <c r="QRU27" s="52"/>
      <c r="QRV27" s="52"/>
      <c r="QRW27" s="52"/>
      <c r="QRX27" s="52"/>
      <c r="QRY27" s="52"/>
      <c r="QRZ27" s="52"/>
      <c r="QSA27" s="52"/>
      <c r="QSB27" s="52"/>
      <c r="QSC27" s="52"/>
      <c r="QSD27" s="52"/>
      <c r="QSE27" s="52"/>
      <c r="QSF27" s="52"/>
      <c r="QSG27" s="52"/>
      <c r="QSH27" s="52"/>
      <c r="QSI27" s="52"/>
      <c r="QSJ27" s="52"/>
      <c r="QSK27" s="52"/>
      <c r="QSL27" s="52"/>
      <c r="QSM27" s="52"/>
      <c r="QSN27" s="52"/>
      <c r="QSO27" s="52"/>
      <c r="QSP27" s="52"/>
      <c r="QSQ27" s="52"/>
      <c r="QSR27" s="52"/>
      <c r="QSS27" s="52"/>
      <c r="QST27" s="52"/>
      <c r="QSU27" s="52"/>
      <c r="QSV27" s="52"/>
      <c r="QSW27" s="52"/>
      <c r="QSX27" s="52"/>
      <c r="QSY27" s="52"/>
      <c r="QSZ27" s="52"/>
      <c r="QTA27" s="52"/>
      <c r="QTB27" s="52"/>
      <c r="QTC27" s="52"/>
      <c r="QTD27" s="52"/>
      <c r="QTE27" s="52"/>
      <c r="QTF27" s="52"/>
      <c r="QTG27" s="52"/>
      <c r="QTH27" s="52"/>
      <c r="QTI27" s="52"/>
      <c r="QTJ27" s="52"/>
      <c r="QTK27" s="52"/>
      <c r="QTL27" s="52"/>
      <c r="QTM27" s="52"/>
      <c r="QTN27" s="52"/>
      <c r="QTO27" s="52"/>
      <c r="QTP27" s="52"/>
      <c r="QTQ27" s="52"/>
      <c r="QTR27" s="52"/>
      <c r="QTS27" s="52"/>
      <c r="QTT27" s="52"/>
      <c r="QTU27" s="52"/>
      <c r="QTV27" s="52"/>
      <c r="QTW27" s="52"/>
      <c r="QTX27" s="52"/>
      <c r="QTY27" s="52"/>
      <c r="QTZ27" s="52"/>
      <c r="QUA27" s="52"/>
      <c r="QUB27" s="52"/>
      <c r="QUC27" s="52"/>
      <c r="QUD27" s="52"/>
      <c r="QUE27" s="52"/>
      <c r="QUF27" s="52"/>
      <c r="QUG27" s="52"/>
      <c r="QUH27" s="52"/>
      <c r="QUI27" s="52"/>
      <c r="QUJ27" s="52"/>
      <c r="QUK27" s="52"/>
      <c r="QUL27" s="52"/>
      <c r="QUM27" s="52"/>
      <c r="QUN27" s="52"/>
      <c r="QUO27" s="52"/>
      <c r="QUP27" s="52"/>
      <c r="QUQ27" s="52"/>
      <c r="QUR27" s="52"/>
      <c r="QUS27" s="52"/>
      <c r="QUT27" s="52"/>
      <c r="QUU27" s="52"/>
      <c r="QUV27" s="52"/>
      <c r="QUW27" s="52"/>
      <c r="QUX27" s="52"/>
      <c r="QUY27" s="52"/>
      <c r="QUZ27" s="52"/>
      <c r="QVA27" s="52"/>
      <c r="QVB27" s="52"/>
      <c r="QVC27" s="52"/>
      <c r="QVD27" s="52"/>
      <c r="QVE27" s="52"/>
      <c r="QVF27" s="52"/>
      <c r="QVG27" s="52"/>
      <c r="QVH27" s="52"/>
      <c r="QVI27" s="52"/>
      <c r="QVJ27" s="52"/>
      <c r="QVK27" s="52"/>
      <c r="QVL27" s="52"/>
      <c r="QVM27" s="52"/>
      <c r="QVN27" s="52"/>
      <c r="QVO27" s="52"/>
      <c r="QVP27" s="52"/>
      <c r="QVQ27" s="52"/>
      <c r="QVR27" s="52"/>
      <c r="QVS27" s="52"/>
      <c r="QVT27" s="52"/>
      <c r="QVU27" s="52"/>
      <c r="QVV27" s="52"/>
      <c r="QVW27" s="52"/>
      <c r="QVX27" s="52"/>
      <c r="QVY27" s="52"/>
      <c r="QVZ27" s="52"/>
      <c r="QWA27" s="52"/>
      <c r="QWB27" s="52"/>
      <c r="QWC27" s="52"/>
      <c r="QWD27" s="52"/>
      <c r="QWE27" s="52"/>
      <c r="QWF27" s="52"/>
      <c r="QWG27" s="52"/>
      <c r="QWH27" s="52"/>
      <c r="QWI27" s="52"/>
      <c r="QWJ27" s="52"/>
      <c r="QWK27" s="52"/>
      <c r="QWL27" s="52"/>
      <c r="QWM27" s="52"/>
      <c r="QWN27" s="52"/>
      <c r="QWO27" s="52"/>
      <c r="QWP27" s="52"/>
      <c r="QWQ27" s="52"/>
      <c r="QWR27" s="52"/>
      <c r="QWS27" s="52"/>
      <c r="QWT27" s="52"/>
      <c r="QWU27" s="52"/>
      <c r="QWV27" s="52"/>
      <c r="QWW27" s="52"/>
      <c r="QWX27" s="52"/>
      <c r="QWY27" s="52"/>
      <c r="QWZ27" s="52"/>
      <c r="QXA27" s="52"/>
      <c r="QXB27" s="52"/>
      <c r="QXC27" s="52"/>
      <c r="QXD27" s="52"/>
      <c r="QXE27" s="52"/>
      <c r="QXF27" s="52"/>
      <c r="QXG27" s="52"/>
      <c r="QXH27" s="52"/>
      <c r="QXI27" s="52"/>
      <c r="QXJ27" s="52"/>
      <c r="QXK27" s="52"/>
      <c r="QXL27" s="52"/>
      <c r="QXM27" s="52"/>
      <c r="QXN27" s="52"/>
      <c r="QXO27" s="52"/>
      <c r="QXP27" s="52"/>
      <c r="QXQ27" s="52"/>
      <c r="QXR27" s="52"/>
      <c r="QXS27" s="52"/>
      <c r="QXT27" s="52"/>
      <c r="QXU27" s="52"/>
      <c r="QXV27" s="52"/>
      <c r="QXW27" s="52"/>
      <c r="QXX27" s="52"/>
      <c r="QXY27" s="52"/>
      <c r="QXZ27" s="52"/>
      <c r="QYA27" s="52"/>
      <c r="QYB27" s="52"/>
      <c r="QYC27" s="52"/>
      <c r="QYD27" s="52"/>
      <c r="QYE27" s="52"/>
      <c r="QYF27" s="52"/>
      <c r="QYG27" s="52"/>
      <c r="QYH27" s="52"/>
      <c r="QYI27" s="52"/>
      <c r="QYJ27" s="52"/>
      <c r="QYK27" s="52"/>
      <c r="QYL27" s="52"/>
      <c r="QYM27" s="52"/>
      <c r="QYN27" s="52"/>
      <c r="QYO27" s="52"/>
      <c r="QYP27" s="52"/>
      <c r="QYQ27" s="52"/>
      <c r="QYR27" s="52"/>
      <c r="QYS27" s="52"/>
      <c r="QYT27" s="52"/>
      <c r="QYU27" s="52"/>
      <c r="QYV27" s="52"/>
      <c r="QYW27" s="52"/>
      <c r="QYX27" s="52"/>
      <c r="QYY27" s="52"/>
      <c r="QYZ27" s="52"/>
      <c r="QZA27" s="52"/>
      <c r="QZB27" s="52"/>
      <c r="QZC27" s="52"/>
      <c r="QZD27" s="52"/>
      <c r="QZE27" s="52"/>
      <c r="QZF27" s="52"/>
      <c r="QZG27" s="52"/>
      <c r="QZH27" s="52"/>
      <c r="QZI27" s="52"/>
      <c r="QZJ27" s="52"/>
      <c r="QZK27" s="52"/>
      <c r="QZL27" s="52"/>
      <c r="QZM27" s="52"/>
      <c r="QZN27" s="52"/>
      <c r="QZO27" s="52"/>
      <c r="QZP27" s="52"/>
      <c r="QZQ27" s="52"/>
      <c r="QZR27" s="52"/>
      <c r="QZS27" s="52"/>
      <c r="QZT27" s="52"/>
      <c r="QZU27" s="52"/>
      <c r="QZV27" s="52"/>
      <c r="QZW27" s="52"/>
      <c r="QZX27" s="52"/>
      <c r="QZY27" s="52"/>
      <c r="QZZ27" s="52"/>
      <c r="RAA27" s="52"/>
      <c r="RAB27" s="52"/>
      <c r="RAC27" s="52"/>
      <c r="RAD27" s="52"/>
      <c r="RAE27" s="52"/>
      <c r="RAF27" s="52"/>
      <c r="RAG27" s="52"/>
      <c r="RAH27" s="52"/>
      <c r="RAI27" s="52"/>
      <c r="RAJ27" s="52"/>
      <c r="RAK27" s="52"/>
      <c r="RAL27" s="52"/>
      <c r="RAM27" s="52"/>
      <c r="RAN27" s="52"/>
      <c r="RAO27" s="52"/>
      <c r="RAP27" s="52"/>
      <c r="RAQ27" s="52"/>
      <c r="RAR27" s="52"/>
      <c r="RAS27" s="52"/>
      <c r="RAT27" s="52"/>
      <c r="RAU27" s="52"/>
      <c r="RAV27" s="52"/>
      <c r="RAW27" s="52"/>
      <c r="RAX27" s="52"/>
      <c r="RAY27" s="52"/>
      <c r="RAZ27" s="52"/>
      <c r="RBA27" s="52"/>
      <c r="RBB27" s="52"/>
      <c r="RBC27" s="52"/>
      <c r="RBD27" s="52"/>
      <c r="RBE27" s="52"/>
      <c r="RBF27" s="52"/>
      <c r="RBG27" s="52"/>
      <c r="RBH27" s="52"/>
      <c r="RBI27" s="52"/>
      <c r="RBJ27" s="52"/>
      <c r="RBK27" s="52"/>
      <c r="RBL27" s="52"/>
      <c r="RBM27" s="52"/>
      <c r="RBN27" s="52"/>
      <c r="RBO27" s="52"/>
      <c r="RBP27" s="52"/>
      <c r="RBQ27" s="52"/>
      <c r="RBR27" s="52"/>
      <c r="RBS27" s="52"/>
      <c r="RBT27" s="52"/>
      <c r="RBU27" s="52"/>
      <c r="RBV27" s="52"/>
      <c r="RBW27" s="52"/>
      <c r="RBX27" s="52"/>
      <c r="RBY27" s="52"/>
      <c r="RBZ27" s="52"/>
      <c r="RCA27" s="52"/>
      <c r="RCB27" s="52"/>
      <c r="RCC27" s="52"/>
      <c r="RCD27" s="52"/>
      <c r="RCE27" s="52"/>
      <c r="RCF27" s="52"/>
      <c r="RCG27" s="52"/>
      <c r="RCH27" s="52"/>
      <c r="RCI27" s="52"/>
      <c r="RCJ27" s="52"/>
      <c r="RCK27" s="52"/>
      <c r="RCL27" s="52"/>
      <c r="RCM27" s="52"/>
      <c r="RCN27" s="52"/>
      <c r="RCO27" s="52"/>
      <c r="RCP27" s="52"/>
      <c r="RCQ27" s="52"/>
      <c r="RCR27" s="52"/>
      <c r="RCS27" s="52"/>
      <c r="RCT27" s="52"/>
      <c r="RCU27" s="52"/>
      <c r="RCV27" s="52"/>
      <c r="RCW27" s="52"/>
      <c r="RCX27" s="52"/>
      <c r="RCY27" s="52"/>
      <c r="RCZ27" s="52"/>
      <c r="RDA27" s="52"/>
      <c r="RDB27" s="52"/>
      <c r="RDC27" s="52"/>
      <c r="RDD27" s="52"/>
      <c r="RDE27" s="52"/>
      <c r="RDF27" s="52"/>
      <c r="RDG27" s="52"/>
      <c r="RDH27" s="52"/>
      <c r="RDI27" s="52"/>
      <c r="RDJ27" s="52"/>
      <c r="RDK27" s="52"/>
      <c r="RDL27" s="52"/>
      <c r="RDM27" s="52"/>
      <c r="RDN27" s="52"/>
      <c r="RDO27" s="52"/>
      <c r="RDP27" s="52"/>
      <c r="RDQ27" s="52"/>
      <c r="RDR27" s="52"/>
      <c r="RDS27" s="52"/>
      <c r="RDT27" s="52"/>
      <c r="RDU27" s="52"/>
      <c r="RDV27" s="52"/>
      <c r="RDW27" s="52"/>
      <c r="RDX27" s="52"/>
      <c r="RDY27" s="52"/>
      <c r="RDZ27" s="52"/>
      <c r="REA27" s="52"/>
      <c r="REB27" s="52"/>
      <c r="REC27" s="52"/>
      <c r="RED27" s="52"/>
      <c r="REE27" s="52"/>
      <c r="REF27" s="52"/>
      <c r="REG27" s="52"/>
      <c r="REH27" s="52"/>
      <c r="REI27" s="52"/>
      <c r="REJ27" s="52"/>
      <c r="REK27" s="52"/>
      <c r="REL27" s="52"/>
      <c r="REM27" s="52"/>
      <c r="REN27" s="52"/>
      <c r="REO27" s="52"/>
      <c r="REP27" s="52"/>
      <c r="REQ27" s="52"/>
      <c r="RER27" s="52"/>
      <c r="RES27" s="52"/>
      <c r="RET27" s="52"/>
      <c r="REU27" s="52"/>
      <c r="REV27" s="52"/>
      <c r="REW27" s="52"/>
      <c r="REX27" s="52"/>
      <c r="REY27" s="52"/>
      <c r="REZ27" s="52"/>
      <c r="RFA27" s="52"/>
      <c r="RFB27" s="52"/>
      <c r="RFC27" s="52"/>
      <c r="RFD27" s="52"/>
      <c r="RFE27" s="52"/>
      <c r="RFF27" s="52"/>
      <c r="RFG27" s="52"/>
      <c r="RFH27" s="52"/>
      <c r="RFI27" s="52"/>
      <c r="RFJ27" s="52"/>
      <c r="RFK27" s="52"/>
      <c r="RFL27" s="52"/>
      <c r="RFM27" s="52"/>
      <c r="RFN27" s="52"/>
      <c r="RFO27" s="52"/>
      <c r="RFP27" s="52"/>
      <c r="RFQ27" s="52"/>
      <c r="RFR27" s="52"/>
      <c r="RFS27" s="52"/>
      <c r="RFT27" s="52"/>
      <c r="RFU27" s="52"/>
      <c r="RFV27" s="52"/>
      <c r="RFW27" s="52"/>
      <c r="RFX27" s="52"/>
      <c r="RFY27" s="52"/>
      <c r="RFZ27" s="52"/>
      <c r="RGA27" s="52"/>
      <c r="RGB27" s="52"/>
      <c r="RGC27" s="52"/>
      <c r="RGD27" s="52"/>
      <c r="RGE27" s="52"/>
      <c r="RGF27" s="52"/>
      <c r="RGG27" s="52"/>
      <c r="RGH27" s="52"/>
      <c r="RGI27" s="52"/>
      <c r="RGJ27" s="52"/>
      <c r="RGK27" s="52"/>
      <c r="RGL27" s="52"/>
      <c r="RGM27" s="52"/>
      <c r="RGN27" s="52"/>
      <c r="RGO27" s="52"/>
      <c r="RGP27" s="52"/>
      <c r="RGQ27" s="52"/>
      <c r="RGR27" s="52"/>
      <c r="RGS27" s="52"/>
      <c r="RGT27" s="52"/>
      <c r="RGU27" s="52"/>
      <c r="RGV27" s="52"/>
      <c r="RGW27" s="52"/>
      <c r="RGX27" s="52"/>
      <c r="RGY27" s="52"/>
      <c r="RGZ27" s="52"/>
      <c r="RHA27" s="52"/>
      <c r="RHB27" s="52"/>
      <c r="RHC27" s="52"/>
      <c r="RHD27" s="52"/>
      <c r="RHE27" s="52"/>
      <c r="RHF27" s="52"/>
      <c r="RHG27" s="52"/>
      <c r="RHH27" s="52"/>
      <c r="RHI27" s="52"/>
      <c r="RHJ27" s="52"/>
      <c r="RHK27" s="52"/>
      <c r="RHL27" s="52"/>
      <c r="RHM27" s="52"/>
      <c r="RHN27" s="52"/>
      <c r="RHO27" s="52"/>
      <c r="RHP27" s="52"/>
      <c r="RHQ27" s="52"/>
      <c r="RHR27" s="52"/>
      <c r="RHS27" s="52"/>
      <c r="RHT27" s="52"/>
      <c r="RHU27" s="52"/>
      <c r="RHV27" s="52"/>
      <c r="RHW27" s="52"/>
      <c r="RHX27" s="52"/>
      <c r="RHY27" s="52"/>
      <c r="RHZ27" s="52"/>
      <c r="RIA27" s="52"/>
      <c r="RIB27" s="52"/>
      <c r="RIC27" s="52"/>
      <c r="RID27" s="52"/>
      <c r="RIE27" s="52"/>
      <c r="RIF27" s="52"/>
      <c r="RIG27" s="52"/>
      <c r="RIH27" s="52"/>
      <c r="RII27" s="52"/>
      <c r="RIJ27" s="52"/>
      <c r="RIK27" s="52"/>
      <c r="RIL27" s="52"/>
      <c r="RIM27" s="52"/>
      <c r="RIN27" s="52"/>
      <c r="RIO27" s="52"/>
      <c r="RIP27" s="52"/>
      <c r="RIQ27" s="52"/>
      <c r="RIR27" s="52"/>
      <c r="RIS27" s="52"/>
      <c r="RIT27" s="52"/>
      <c r="RIU27" s="52"/>
      <c r="RIV27" s="52"/>
      <c r="RIW27" s="52"/>
      <c r="RIX27" s="52"/>
      <c r="RIY27" s="52"/>
      <c r="RIZ27" s="52"/>
      <c r="RJA27" s="52"/>
      <c r="RJB27" s="52"/>
      <c r="RJC27" s="52"/>
      <c r="RJD27" s="52"/>
      <c r="RJE27" s="52"/>
      <c r="RJF27" s="52"/>
      <c r="RJG27" s="52"/>
      <c r="RJH27" s="52"/>
      <c r="RJI27" s="52"/>
      <c r="RJJ27" s="52"/>
      <c r="RJK27" s="52"/>
      <c r="RJL27" s="52"/>
      <c r="RJM27" s="52"/>
      <c r="RJN27" s="52"/>
      <c r="RJO27" s="52"/>
      <c r="RJP27" s="52"/>
      <c r="RJQ27" s="52"/>
      <c r="RJR27" s="52"/>
      <c r="RJS27" s="52"/>
      <c r="RJT27" s="52"/>
      <c r="RJU27" s="52"/>
      <c r="RJV27" s="52"/>
      <c r="RJW27" s="52"/>
      <c r="RJX27" s="52"/>
      <c r="RJY27" s="52"/>
      <c r="RJZ27" s="52"/>
      <c r="RKA27" s="52"/>
      <c r="RKB27" s="52"/>
      <c r="RKC27" s="52"/>
      <c r="RKD27" s="52"/>
      <c r="RKE27" s="52"/>
      <c r="RKF27" s="52"/>
      <c r="RKG27" s="52"/>
      <c r="RKH27" s="52"/>
      <c r="RKI27" s="52"/>
      <c r="RKJ27" s="52"/>
      <c r="RKK27" s="52"/>
      <c r="RKL27" s="52"/>
      <c r="RKM27" s="52"/>
      <c r="RKN27" s="52"/>
      <c r="RKO27" s="52"/>
      <c r="RKP27" s="52"/>
      <c r="RKQ27" s="52"/>
      <c r="RKR27" s="52"/>
      <c r="RKS27" s="52"/>
      <c r="RKT27" s="52"/>
      <c r="RKU27" s="52"/>
      <c r="RKV27" s="52"/>
      <c r="RKW27" s="52"/>
      <c r="RKX27" s="52"/>
      <c r="RKY27" s="52"/>
      <c r="RKZ27" s="52"/>
      <c r="RLA27" s="52"/>
      <c r="RLB27" s="52"/>
      <c r="RLC27" s="52"/>
      <c r="RLD27" s="52"/>
      <c r="RLE27" s="52"/>
      <c r="RLF27" s="52"/>
      <c r="RLG27" s="52"/>
      <c r="RLH27" s="52"/>
      <c r="RLI27" s="52"/>
      <c r="RLJ27" s="52"/>
      <c r="RLK27" s="52"/>
      <c r="RLL27" s="52"/>
      <c r="RLM27" s="52"/>
      <c r="RLN27" s="52"/>
      <c r="RLO27" s="52"/>
      <c r="RLP27" s="52"/>
      <c r="RLQ27" s="52"/>
      <c r="RLR27" s="52"/>
      <c r="RLS27" s="52"/>
      <c r="RLT27" s="52"/>
      <c r="RLU27" s="52"/>
      <c r="RLV27" s="52"/>
      <c r="RLW27" s="52"/>
      <c r="RLX27" s="52"/>
      <c r="RLY27" s="52"/>
      <c r="RLZ27" s="52"/>
      <c r="RMA27" s="52"/>
      <c r="RMB27" s="52"/>
      <c r="RMC27" s="52"/>
      <c r="RMD27" s="52"/>
      <c r="RME27" s="52"/>
      <c r="RMF27" s="52"/>
      <c r="RMG27" s="52"/>
      <c r="RMH27" s="52"/>
      <c r="RMI27" s="52"/>
      <c r="RMJ27" s="52"/>
      <c r="RMK27" s="52"/>
      <c r="RML27" s="52"/>
      <c r="RMM27" s="52"/>
      <c r="RMN27" s="52"/>
      <c r="RMO27" s="52"/>
      <c r="RMP27" s="52"/>
      <c r="RMQ27" s="52"/>
      <c r="RMR27" s="52"/>
      <c r="RMS27" s="52"/>
      <c r="RMT27" s="52"/>
      <c r="RMU27" s="52"/>
      <c r="RMV27" s="52"/>
      <c r="RMW27" s="52"/>
      <c r="RMX27" s="52"/>
      <c r="RMY27" s="52"/>
      <c r="RMZ27" s="52"/>
      <c r="RNA27" s="52"/>
      <c r="RNB27" s="52"/>
      <c r="RNC27" s="52"/>
      <c r="RND27" s="52"/>
      <c r="RNE27" s="52"/>
      <c r="RNF27" s="52"/>
      <c r="RNG27" s="52"/>
      <c r="RNH27" s="52"/>
      <c r="RNI27" s="52"/>
      <c r="RNJ27" s="52"/>
      <c r="RNK27" s="52"/>
      <c r="RNL27" s="52"/>
      <c r="RNM27" s="52"/>
      <c r="RNN27" s="52"/>
      <c r="RNO27" s="52"/>
      <c r="RNP27" s="52"/>
      <c r="RNQ27" s="52"/>
      <c r="RNR27" s="52"/>
      <c r="RNS27" s="52"/>
      <c r="RNT27" s="52"/>
      <c r="RNU27" s="52"/>
      <c r="RNV27" s="52"/>
      <c r="RNW27" s="52"/>
      <c r="RNX27" s="52"/>
      <c r="RNY27" s="52"/>
      <c r="RNZ27" s="52"/>
      <c r="ROA27" s="52"/>
      <c r="ROB27" s="52"/>
      <c r="ROC27" s="52"/>
      <c r="ROD27" s="52"/>
      <c r="ROE27" s="52"/>
      <c r="ROF27" s="52"/>
      <c r="ROG27" s="52"/>
      <c r="ROH27" s="52"/>
      <c r="ROI27" s="52"/>
      <c r="ROJ27" s="52"/>
      <c r="ROK27" s="52"/>
      <c r="ROL27" s="52"/>
      <c r="ROM27" s="52"/>
      <c r="RON27" s="52"/>
      <c r="ROO27" s="52"/>
      <c r="ROP27" s="52"/>
      <c r="ROQ27" s="52"/>
      <c r="ROR27" s="52"/>
      <c r="ROS27" s="52"/>
      <c r="ROT27" s="52"/>
      <c r="ROU27" s="52"/>
      <c r="ROV27" s="52"/>
      <c r="ROW27" s="52"/>
      <c r="ROX27" s="52"/>
      <c r="ROY27" s="52"/>
      <c r="ROZ27" s="52"/>
      <c r="RPA27" s="52"/>
      <c r="RPB27" s="52"/>
      <c r="RPC27" s="52"/>
      <c r="RPD27" s="52"/>
      <c r="RPE27" s="52"/>
      <c r="RPF27" s="52"/>
      <c r="RPG27" s="52"/>
      <c r="RPH27" s="52"/>
      <c r="RPI27" s="52"/>
      <c r="RPJ27" s="52"/>
      <c r="RPK27" s="52"/>
      <c r="RPL27" s="52"/>
      <c r="RPM27" s="52"/>
      <c r="RPN27" s="52"/>
      <c r="RPO27" s="52"/>
      <c r="RPP27" s="52"/>
      <c r="RPQ27" s="52"/>
      <c r="RPR27" s="52"/>
      <c r="RPS27" s="52"/>
      <c r="RPT27" s="52"/>
      <c r="RPU27" s="52"/>
      <c r="RPV27" s="52"/>
      <c r="RPW27" s="52"/>
      <c r="RPX27" s="52"/>
      <c r="RPY27" s="52"/>
      <c r="RPZ27" s="52"/>
      <c r="RQA27" s="52"/>
      <c r="RQB27" s="52"/>
      <c r="RQC27" s="52"/>
      <c r="RQD27" s="52"/>
      <c r="RQE27" s="52"/>
      <c r="RQF27" s="52"/>
      <c r="RQG27" s="52"/>
      <c r="RQH27" s="52"/>
      <c r="RQI27" s="52"/>
      <c r="RQJ27" s="52"/>
      <c r="RQK27" s="52"/>
      <c r="RQL27" s="52"/>
      <c r="RQM27" s="52"/>
      <c r="RQN27" s="52"/>
      <c r="RQO27" s="52"/>
      <c r="RQP27" s="52"/>
      <c r="RQQ27" s="52"/>
      <c r="RQR27" s="52"/>
      <c r="RQS27" s="52"/>
      <c r="RQT27" s="52"/>
      <c r="RQU27" s="52"/>
      <c r="RQV27" s="52"/>
      <c r="RQW27" s="52"/>
      <c r="RQX27" s="52"/>
      <c r="RQY27" s="52"/>
      <c r="RQZ27" s="52"/>
      <c r="RRA27" s="52"/>
      <c r="RRB27" s="52"/>
      <c r="RRC27" s="52"/>
      <c r="RRD27" s="52"/>
      <c r="RRE27" s="52"/>
      <c r="RRF27" s="52"/>
      <c r="RRG27" s="52"/>
      <c r="RRH27" s="52"/>
      <c r="RRI27" s="52"/>
      <c r="RRJ27" s="52"/>
      <c r="RRK27" s="52"/>
      <c r="RRL27" s="52"/>
      <c r="RRM27" s="52"/>
      <c r="RRN27" s="52"/>
      <c r="RRO27" s="52"/>
      <c r="RRP27" s="52"/>
      <c r="RRQ27" s="52"/>
      <c r="RRR27" s="52"/>
      <c r="RRS27" s="52"/>
      <c r="RRT27" s="52"/>
      <c r="RRU27" s="52"/>
      <c r="RRV27" s="52"/>
      <c r="RRW27" s="52"/>
      <c r="RRX27" s="52"/>
      <c r="RRY27" s="52"/>
      <c r="RRZ27" s="52"/>
      <c r="RSA27" s="52"/>
      <c r="RSB27" s="52"/>
      <c r="RSC27" s="52"/>
      <c r="RSD27" s="52"/>
      <c r="RSE27" s="52"/>
      <c r="RSF27" s="52"/>
      <c r="RSG27" s="52"/>
      <c r="RSH27" s="52"/>
      <c r="RSI27" s="52"/>
      <c r="RSJ27" s="52"/>
      <c r="RSK27" s="52"/>
      <c r="RSL27" s="52"/>
      <c r="RSM27" s="52"/>
      <c r="RSN27" s="52"/>
      <c r="RSO27" s="52"/>
      <c r="RSP27" s="52"/>
      <c r="RSQ27" s="52"/>
      <c r="RSR27" s="52"/>
      <c r="RSS27" s="52"/>
      <c r="RST27" s="52"/>
      <c r="RSU27" s="52"/>
      <c r="RSV27" s="52"/>
      <c r="RSW27" s="52"/>
      <c r="RSX27" s="52"/>
      <c r="RSY27" s="52"/>
      <c r="RSZ27" s="52"/>
      <c r="RTA27" s="52"/>
      <c r="RTB27" s="52"/>
      <c r="RTC27" s="52"/>
      <c r="RTD27" s="52"/>
      <c r="RTE27" s="52"/>
      <c r="RTF27" s="52"/>
      <c r="RTG27" s="52"/>
      <c r="RTH27" s="52"/>
      <c r="RTI27" s="52"/>
      <c r="RTJ27" s="52"/>
      <c r="RTK27" s="52"/>
      <c r="RTL27" s="52"/>
      <c r="RTM27" s="52"/>
      <c r="RTN27" s="52"/>
      <c r="RTO27" s="52"/>
      <c r="RTP27" s="52"/>
      <c r="RTQ27" s="52"/>
      <c r="RTR27" s="52"/>
      <c r="RTS27" s="52"/>
      <c r="RTT27" s="52"/>
      <c r="RTU27" s="52"/>
      <c r="RTV27" s="52"/>
      <c r="RTW27" s="52"/>
      <c r="RTX27" s="52"/>
      <c r="RTY27" s="52"/>
      <c r="RTZ27" s="52"/>
      <c r="RUA27" s="52"/>
      <c r="RUB27" s="52"/>
      <c r="RUC27" s="52"/>
      <c r="RUD27" s="52"/>
      <c r="RUE27" s="52"/>
      <c r="RUF27" s="52"/>
      <c r="RUG27" s="52"/>
      <c r="RUH27" s="52"/>
      <c r="RUI27" s="52"/>
      <c r="RUJ27" s="52"/>
      <c r="RUK27" s="52"/>
      <c r="RUL27" s="52"/>
      <c r="RUM27" s="52"/>
      <c r="RUN27" s="52"/>
      <c r="RUO27" s="52"/>
      <c r="RUP27" s="52"/>
      <c r="RUQ27" s="52"/>
      <c r="RUR27" s="52"/>
      <c r="RUS27" s="52"/>
      <c r="RUT27" s="52"/>
      <c r="RUU27" s="52"/>
      <c r="RUV27" s="52"/>
      <c r="RUW27" s="52"/>
      <c r="RUX27" s="52"/>
      <c r="RUY27" s="52"/>
      <c r="RUZ27" s="52"/>
      <c r="RVA27" s="52"/>
      <c r="RVB27" s="52"/>
      <c r="RVC27" s="52"/>
      <c r="RVD27" s="52"/>
      <c r="RVE27" s="52"/>
      <c r="RVF27" s="52"/>
      <c r="RVG27" s="52"/>
      <c r="RVH27" s="52"/>
      <c r="RVI27" s="52"/>
      <c r="RVJ27" s="52"/>
      <c r="RVK27" s="52"/>
      <c r="RVL27" s="52"/>
      <c r="RVM27" s="52"/>
      <c r="RVN27" s="52"/>
      <c r="RVO27" s="52"/>
      <c r="RVP27" s="52"/>
      <c r="RVQ27" s="52"/>
      <c r="RVR27" s="52"/>
      <c r="RVS27" s="52"/>
      <c r="RVT27" s="52"/>
      <c r="RVU27" s="52"/>
      <c r="RVV27" s="52"/>
      <c r="RVW27" s="52"/>
      <c r="RVX27" s="52"/>
      <c r="RVY27" s="52"/>
      <c r="RVZ27" s="52"/>
      <c r="RWA27" s="52"/>
      <c r="RWB27" s="52"/>
      <c r="RWC27" s="52"/>
      <c r="RWD27" s="52"/>
      <c r="RWE27" s="52"/>
      <c r="RWF27" s="52"/>
      <c r="RWG27" s="52"/>
      <c r="RWH27" s="52"/>
      <c r="RWI27" s="52"/>
      <c r="RWJ27" s="52"/>
      <c r="RWK27" s="52"/>
      <c r="RWL27" s="52"/>
      <c r="RWM27" s="52"/>
      <c r="RWN27" s="52"/>
      <c r="RWO27" s="52"/>
      <c r="RWP27" s="52"/>
      <c r="RWQ27" s="52"/>
      <c r="RWR27" s="52"/>
      <c r="RWS27" s="52"/>
      <c r="RWT27" s="52"/>
      <c r="RWU27" s="52"/>
      <c r="RWV27" s="52"/>
      <c r="RWW27" s="52"/>
      <c r="RWX27" s="52"/>
      <c r="RWY27" s="52"/>
      <c r="RWZ27" s="52"/>
      <c r="RXA27" s="52"/>
      <c r="RXB27" s="52"/>
      <c r="RXC27" s="52"/>
      <c r="RXD27" s="52"/>
      <c r="RXE27" s="52"/>
      <c r="RXF27" s="52"/>
      <c r="RXG27" s="52"/>
      <c r="RXH27" s="52"/>
      <c r="RXI27" s="52"/>
      <c r="RXJ27" s="52"/>
      <c r="RXK27" s="52"/>
      <c r="RXL27" s="52"/>
      <c r="RXM27" s="52"/>
      <c r="RXN27" s="52"/>
      <c r="RXO27" s="52"/>
      <c r="RXP27" s="52"/>
      <c r="RXQ27" s="52"/>
      <c r="RXR27" s="52"/>
      <c r="RXS27" s="52"/>
      <c r="RXT27" s="52"/>
      <c r="RXU27" s="52"/>
      <c r="RXV27" s="52"/>
      <c r="RXW27" s="52"/>
      <c r="RXX27" s="52"/>
      <c r="RXY27" s="52"/>
      <c r="RXZ27" s="52"/>
      <c r="RYA27" s="52"/>
      <c r="RYB27" s="52"/>
      <c r="RYC27" s="52"/>
      <c r="RYD27" s="52"/>
      <c r="RYE27" s="52"/>
      <c r="RYF27" s="52"/>
      <c r="RYG27" s="52"/>
      <c r="RYH27" s="52"/>
      <c r="RYI27" s="52"/>
      <c r="RYJ27" s="52"/>
      <c r="RYK27" s="52"/>
      <c r="RYL27" s="52"/>
      <c r="RYM27" s="52"/>
      <c r="RYN27" s="52"/>
      <c r="RYO27" s="52"/>
      <c r="RYP27" s="52"/>
      <c r="RYQ27" s="52"/>
      <c r="RYR27" s="52"/>
      <c r="RYS27" s="52"/>
      <c r="RYT27" s="52"/>
      <c r="RYU27" s="52"/>
      <c r="RYV27" s="52"/>
      <c r="RYW27" s="52"/>
      <c r="RYX27" s="52"/>
      <c r="RYY27" s="52"/>
      <c r="RYZ27" s="52"/>
      <c r="RZA27" s="52"/>
      <c r="RZB27" s="52"/>
      <c r="RZC27" s="52"/>
      <c r="RZD27" s="52"/>
      <c r="RZE27" s="52"/>
      <c r="RZF27" s="52"/>
      <c r="RZG27" s="52"/>
      <c r="RZH27" s="52"/>
      <c r="RZI27" s="52"/>
      <c r="RZJ27" s="52"/>
      <c r="RZK27" s="52"/>
      <c r="RZL27" s="52"/>
      <c r="RZM27" s="52"/>
      <c r="RZN27" s="52"/>
      <c r="RZO27" s="52"/>
      <c r="RZP27" s="52"/>
      <c r="RZQ27" s="52"/>
      <c r="RZR27" s="52"/>
      <c r="RZS27" s="52"/>
      <c r="RZT27" s="52"/>
      <c r="RZU27" s="52"/>
      <c r="RZV27" s="52"/>
      <c r="RZW27" s="52"/>
      <c r="RZX27" s="52"/>
      <c r="RZY27" s="52"/>
      <c r="RZZ27" s="52"/>
      <c r="SAA27" s="52"/>
      <c r="SAB27" s="52"/>
      <c r="SAC27" s="52"/>
      <c r="SAD27" s="52"/>
      <c r="SAE27" s="52"/>
      <c r="SAF27" s="52"/>
      <c r="SAG27" s="52"/>
      <c r="SAH27" s="52"/>
      <c r="SAI27" s="52"/>
      <c r="SAJ27" s="52"/>
      <c r="SAK27" s="52"/>
      <c r="SAL27" s="52"/>
      <c r="SAM27" s="52"/>
      <c r="SAN27" s="52"/>
      <c r="SAO27" s="52"/>
      <c r="SAP27" s="52"/>
      <c r="SAQ27" s="52"/>
      <c r="SAR27" s="52"/>
      <c r="SAS27" s="52"/>
      <c r="SAT27" s="52"/>
      <c r="SAU27" s="52"/>
      <c r="SAV27" s="52"/>
      <c r="SAW27" s="52"/>
      <c r="SAX27" s="52"/>
      <c r="SAY27" s="52"/>
      <c r="SAZ27" s="52"/>
      <c r="SBA27" s="52"/>
      <c r="SBB27" s="52"/>
      <c r="SBC27" s="52"/>
      <c r="SBD27" s="52"/>
      <c r="SBE27" s="52"/>
      <c r="SBF27" s="52"/>
      <c r="SBG27" s="52"/>
      <c r="SBH27" s="52"/>
      <c r="SBI27" s="52"/>
      <c r="SBJ27" s="52"/>
      <c r="SBK27" s="52"/>
      <c r="SBL27" s="52"/>
      <c r="SBM27" s="52"/>
      <c r="SBN27" s="52"/>
      <c r="SBO27" s="52"/>
      <c r="SBP27" s="52"/>
      <c r="SBQ27" s="52"/>
      <c r="SBR27" s="52"/>
      <c r="SBS27" s="52"/>
      <c r="SBT27" s="52"/>
      <c r="SBU27" s="52"/>
      <c r="SBV27" s="52"/>
      <c r="SBW27" s="52"/>
      <c r="SBX27" s="52"/>
      <c r="SBY27" s="52"/>
      <c r="SBZ27" s="52"/>
      <c r="SCA27" s="52"/>
      <c r="SCB27" s="52"/>
      <c r="SCC27" s="52"/>
      <c r="SCD27" s="52"/>
      <c r="SCE27" s="52"/>
      <c r="SCF27" s="52"/>
      <c r="SCG27" s="52"/>
      <c r="SCH27" s="52"/>
      <c r="SCI27" s="52"/>
      <c r="SCJ27" s="52"/>
      <c r="SCK27" s="52"/>
      <c r="SCL27" s="52"/>
      <c r="SCM27" s="52"/>
      <c r="SCN27" s="52"/>
      <c r="SCO27" s="52"/>
      <c r="SCP27" s="52"/>
      <c r="SCQ27" s="52"/>
      <c r="SCR27" s="52"/>
      <c r="SCS27" s="52"/>
      <c r="SCT27" s="52"/>
      <c r="SCU27" s="52"/>
      <c r="SCV27" s="52"/>
      <c r="SCW27" s="52"/>
      <c r="SCX27" s="52"/>
      <c r="SCY27" s="52"/>
      <c r="SCZ27" s="52"/>
      <c r="SDA27" s="52"/>
      <c r="SDB27" s="52"/>
      <c r="SDC27" s="52"/>
      <c r="SDD27" s="52"/>
      <c r="SDE27" s="52"/>
      <c r="SDF27" s="52"/>
      <c r="SDG27" s="52"/>
      <c r="SDH27" s="52"/>
      <c r="SDI27" s="52"/>
      <c r="SDJ27" s="52"/>
      <c r="SDK27" s="52"/>
      <c r="SDL27" s="52"/>
      <c r="SDM27" s="52"/>
      <c r="SDN27" s="52"/>
      <c r="SDO27" s="52"/>
      <c r="SDP27" s="52"/>
      <c r="SDQ27" s="52"/>
      <c r="SDR27" s="52"/>
      <c r="SDS27" s="52"/>
      <c r="SDT27" s="52"/>
      <c r="SDU27" s="52"/>
      <c r="SDV27" s="52"/>
      <c r="SDW27" s="52"/>
      <c r="SDX27" s="52"/>
      <c r="SDY27" s="52"/>
      <c r="SDZ27" s="52"/>
      <c r="SEA27" s="52"/>
      <c r="SEB27" s="52"/>
      <c r="SEC27" s="52"/>
      <c r="SED27" s="52"/>
      <c r="SEE27" s="52"/>
      <c r="SEF27" s="52"/>
      <c r="SEG27" s="52"/>
      <c r="SEH27" s="52"/>
      <c r="SEI27" s="52"/>
      <c r="SEJ27" s="52"/>
      <c r="SEK27" s="52"/>
      <c r="SEL27" s="52"/>
      <c r="SEM27" s="52"/>
      <c r="SEN27" s="52"/>
      <c r="SEO27" s="52"/>
      <c r="SEP27" s="52"/>
      <c r="SEQ27" s="52"/>
      <c r="SER27" s="52"/>
      <c r="SES27" s="52"/>
      <c r="SET27" s="52"/>
      <c r="SEU27" s="52"/>
      <c r="SEV27" s="52"/>
      <c r="SEW27" s="52"/>
      <c r="SEX27" s="52"/>
      <c r="SEY27" s="52"/>
      <c r="SEZ27" s="52"/>
      <c r="SFA27" s="52"/>
      <c r="SFB27" s="52"/>
      <c r="SFC27" s="52"/>
      <c r="SFD27" s="52"/>
      <c r="SFE27" s="52"/>
      <c r="SFF27" s="52"/>
      <c r="SFG27" s="52"/>
      <c r="SFH27" s="52"/>
      <c r="SFI27" s="52"/>
      <c r="SFJ27" s="52"/>
      <c r="SFK27" s="52"/>
      <c r="SFL27" s="52"/>
      <c r="SFM27" s="52"/>
      <c r="SFN27" s="52"/>
      <c r="SFO27" s="52"/>
      <c r="SFP27" s="52"/>
      <c r="SFQ27" s="52"/>
      <c r="SFR27" s="52"/>
      <c r="SFS27" s="52"/>
      <c r="SFT27" s="52"/>
      <c r="SFU27" s="52"/>
      <c r="SFV27" s="52"/>
      <c r="SFW27" s="52"/>
      <c r="SFX27" s="52"/>
      <c r="SFY27" s="52"/>
      <c r="SFZ27" s="52"/>
      <c r="SGA27" s="52"/>
      <c r="SGB27" s="52"/>
      <c r="SGC27" s="52"/>
      <c r="SGD27" s="52"/>
      <c r="SGE27" s="52"/>
      <c r="SGF27" s="52"/>
      <c r="SGG27" s="52"/>
      <c r="SGH27" s="52"/>
      <c r="SGI27" s="52"/>
      <c r="SGJ27" s="52"/>
      <c r="SGK27" s="52"/>
      <c r="SGL27" s="52"/>
      <c r="SGM27" s="52"/>
      <c r="SGN27" s="52"/>
      <c r="SGO27" s="52"/>
      <c r="SGP27" s="52"/>
      <c r="SGQ27" s="52"/>
      <c r="SGR27" s="52"/>
      <c r="SGS27" s="52"/>
      <c r="SGT27" s="52"/>
      <c r="SGU27" s="52"/>
      <c r="SGV27" s="52"/>
      <c r="SGW27" s="52"/>
      <c r="SGX27" s="52"/>
      <c r="SGY27" s="52"/>
      <c r="SGZ27" s="52"/>
      <c r="SHA27" s="52"/>
      <c r="SHB27" s="52"/>
      <c r="SHC27" s="52"/>
      <c r="SHD27" s="52"/>
      <c r="SHE27" s="52"/>
      <c r="SHF27" s="52"/>
      <c r="SHG27" s="52"/>
      <c r="SHH27" s="52"/>
      <c r="SHI27" s="52"/>
      <c r="SHJ27" s="52"/>
      <c r="SHK27" s="52"/>
      <c r="SHL27" s="52"/>
      <c r="SHM27" s="52"/>
      <c r="SHN27" s="52"/>
      <c r="SHO27" s="52"/>
      <c r="SHP27" s="52"/>
      <c r="SHQ27" s="52"/>
      <c r="SHR27" s="52"/>
      <c r="SHS27" s="52"/>
      <c r="SHT27" s="52"/>
      <c r="SHU27" s="52"/>
      <c r="SHV27" s="52"/>
      <c r="SHW27" s="52"/>
      <c r="SHX27" s="52"/>
      <c r="SHY27" s="52"/>
      <c r="SHZ27" s="52"/>
      <c r="SIA27" s="52"/>
      <c r="SIB27" s="52"/>
      <c r="SIC27" s="52"/>
      <c r="SID27" s="52"/>
      <c r="SIE27" s="52"/>
      <c r="SIF27" s="52"/>
      <c r="SIG27" s="52"/>
      <c r="SIH27" s="52"/>
      <c r="SII27" s="52"/>
      <c r="SIJ27" s="52"/>
      <c r="SIK27" s="52"/>
      <c r="SIL27" s="52"/>
      <c r="SIM27" s="52"/>
      <c r="SIN27" s="52"/>
      <c r="SIO27" s="52"/>
      <c r="SIP27" s="52"/>
      <c r="SIQ27" s="52"/>
      <c r="SIR27" s="52"/>
      <c r="SIS27" s="52"/>
      <c r="SIT27" s="52"/>
      <c r="SIU27" s="52"/>
      <c r="SIV27" s="52"/>
      <c r="SIW27" s="52"/>
      <c r="SIX27" s="52"/>
      <c r="SIY27" s="52"/>
      <c r="SIZ27" s="52"/>
      <c r="SJA27" s="52"/>
      <c r="SJB27" s="52"/>
      <c r="SJC27" s="52"/>
      <c r="SJD27" s="52"/>
      <c r="SJE27" s="52"/>
      <c r="SJF27" s="52"/>
      <c r="SJG27" s="52"/>
      <c r="SJH27" s="52"/>
      <c r="SJI27" s="52"/>
      <c r="SJJ27" s="52"/>
      <c r="SJK27" s="52"/>
      <c r="SJL27" s="52"/>
      <c r="SJM27" s="52"/>
      <c r="SJN27" s="52"/>
      <c r="SJO27" s="52"/>
      <c r="SJP27" s="52"/>
      <c r="SJQ27" s="52"/>
      <c r="SJR27" s="52"/>
      <c r="SJS27" s="52"/>
      <c r="SJT27" s="52"/>
      <c r="SJU27" s="52"/>
      <c r="SJV27" s="52"/>
      <c r="SJW27" s="52"/>
      <c r="SJX27" s="52"/>
      <c r="SJY27" s="52"/>
      <c r="SJZ27" s="52"/>
      <c r="SKA27" s="52"/>
      <c r="SKB27" s="52"/>
      <c r="SKC27" s="52"/>
      <c r="SKD27" s="52"/>
      <c r="SKE27" s="52"/>
      <c r="SKF27" s="52"/>
      <c r="SKG27" s="52"/>
      <c r="SKH27" s="52"/>
      <c r="SKI27" s="52"/>
      <c r="SKJ27" s="52"/>
      <c r="SKK27" s="52"/>
      <c r="SKL27" s="52"/>
      <c r="SKM27" s="52"/>
      <c r="SKN27" s="52"/>
      <c r="SKO27" s="52"/>
      <c r="SKP27" s="52"/>
      <c r="SKQ27" s="52"/>
      <c r="SKR27" s="52"/>
      <c r="SKS27" s="52"/>
      <c r="SKT27" s="52"/>
      <c r="SKU27" s="52"/>
      <c r="SKV27" s="52"/>
      <c r="SKW27" s="52"/>
      <c r="SKX27" s="52"/>
      <c r="SKY27" s="52"/>
      <c r="SKZ27" s="52"/>
      <c r="SLA27" s="52"/>
      <c r="SLB27" s="52"/>
      <c r="SLC27" s="52"/>
      <c r="SLD27" s="52"/>
      <c r="SLE27" s="52"/>
      <c r="SLF27" s="52"/>
      <c r="SLG27" s="52"/>
      <c r="SLH27" s="52"/>
      <c r="SLI27" s="52"/>
      <c r="SLJ27" s="52"/>
      <c r="SLK27" s="52"/>
      <c r="SLL27" s="52"/>
      <c r="SLM27" s="52"/>
      <c r="SLN27" s="52"/>
      <c r="SLO27" s="52"/>
      <c r="SLP27" s="52"/>
      <c r="SLQ27" s="52"/>
      <c r="SLR27" s="52"/>
      <c r="SLS27" s="52"/>
      <c r="SLT27" s="52"/>
      <c r="SLU27" s="52"/>
      <c r="SLV27" s="52"/>
      <c r="SLW27" s="52"/>
      <c r="SLX27" s="52"/>
      <c r="SLY27" s="52"/>
      <c r="SLZ27" s="52"/>
      <c r="SMA27" s="52"/>
      <c r="SMB27" s="52"/>
      <c r="SMC27" s="52"/>
      <c r="SMD27" s="52"/>
      <c r="SME27" s="52"/>
      <c r="SMF27" s="52"/>
      <c r="SMG27" s="52"/>
      <c r="SMH27" s="52"/>
      <c r="SMI27" s="52"/>
      <c r="SMJ27" s="52"/>
      <c r="SMK27" s="52"/>
      <c r="SML27" s="52"/>
      <c r="SMM27" s="52"/>
      <c r="SMN27" s="52"/>
      <c r="SMO27" s="52"/>
      <c r="SMP27" s="52"/>
      <c r="SMQ27" s="52"/>
      <c r="SMR27" s="52"/>
      <c r="SMS27" s="52"/>
      <c r="SMT27" s="52"/>
      <c r="SMU27" s="52"/>
      <c r="SMV27" s="52"/>
      <c r="SMW27" s="52"/>
      <c r="SMX27" s="52"/>
      <c r="SMY27" s="52"/>
      <c r="SMZ27" s="52"/>
      <c r="SNA27" s="52"/>
      <c r="SNB27" s="52"/>
      <c r="SNC27" s="52"/>
      <c r="SND27" s="52"/>
      <c r="SNE27" s="52"/>
      <c r="SNF27" s="52"/>
      <c r="SNG27" s="52"/>
      <c r="SNH27" s="52"/>
      <c r="SNI27" s="52"/>
      <c r="SNJ27" s="52"/>
      <c r="SNK27" s="52"/>
      <c r="SNL27" s="52"/>
      <c r="SNM27" s="52"/>
      <c r="SNN27" s="52"/>
      <c r="SNO27" s="52"/>
      <c r="SNP27" s="52"/>
      <c r="SNQ27" s="52"/>
      <c r="SNR27" s="52"/>
      <c r="SNS27" s="52"/>
      <c r="SNT27" s="52"/>
      <c r="SNU27" s="52"/>
      <c r="SNV27" s="52"/>
      <c r="SNW27" s="52"/>
      <c r="SNX27" s="52"/>
      <c r="SNY27" s="52"/>
      <c r="SNZ27" s="52"/>
      <c r="SOA27" s="52"/>
      <c r="SOB27" s="52"/>
      <c r="SOC27" s="52"/>
      <c r="SOD27" s="52"/>
      <c r="SOE27" s="52"/>
      <c r="SOF27" s="52"/>
      <c r="SOG27" s="52"/>
      <c r="SOH27" s="52"/>
      <c r="SOI27" s="52"/>
      <c r="SOJ27" s="52"/>
      <c r="SOK27" s="52"/>
      <c r="SOL27" s="52"/>
      <c r="SOM27" s="52"/>
      <c r="SON27" s="52"/>
      <c r="SOO27" s="52"/>
      <c r="SOP27" s="52"/>
      <c r="SOQ27" s="52"/>
      <c r="SOR27" s="52"/>
      <c r="SOS27" s="52"/>
      <c r="SOT27" s="52"/>
      <c r="SOU27" s="52"/>
      <c r="SOV27" s="52"/>
      <c r="SOW27" s="52"/>
      <c r="SOX27" s="52"/>
      <c r="SOY27" s="52"/>
      <c r="SOZ27" s="52"/>
      <c r="SPA27" s="52"/>
      <c r="SPB27" s="52"/>
      <c r="SPC27" s="52"/>
      <c r="SPD27" s="52"/>
      <c r="SPE27" s="52"/>
      <c r="SPF27" s="52"/>
      <c r="SPG27" s="52"/>
      <c r="SPH27" s="52"/>
      <c r="SPI27" s="52"/>
      <c r="SPJ27" s="52"/>
      <c r="SPK27" s="52"/>
      <c r="SPL27" s="52"/>
      <c r="SPM27" s="52"/>
      <c r="SPN27" s="52"/>
      <c r="SPO27" s="52"/>
      <c r="SPP27" s="52"/>
      <c r="SPQ27" s="52"/>
      <c r="SPR27" s="52"/>
      <c r="SPS27" s="52"/>
      <c r="SPT27" s="52"/>
      <c r="SPU27" s="52"/>
      <c r="SPV27" s="52"/>
      <c r="SPW27" s="52"/>
      <c r="SPX27" s="52"/>
      <c r="SPY27" s="52"/>
      <c r="SPZ27" s="52"/>
      <c r="SQA27" s="52"/>
      <c r="SQB27" s="52"/>
      <c r="SQC27" s="52"/>
      <c r="SQD27" s="52"/>
      <c r="SQE27" s="52"/>
      <c r="SQF27" s="52"/>
      <c r="SQG27" s="52"/>
      <c r="SQH27" s="52"/>
      <c r="SQI27" s="52"/>
      <c r="SQJ27" s="52"/>
      <c r="SQK27" s="52"/>
      <c r="SQL27" s="52"/>
      <c r="SQM27" s="52"/>
      <c r="SQN27" s="52"/>
      <c r="SQO27" s="52"/>
      <c r="SQP27" s="52"/>
      <c r="SQQ27" s="52"/>
      <c r="SQR27" s="52"/>
      <c r="SQS27" s="52"/>
      <c r="SQT27" s="52"/>
      <c r="SQU27" s="52"/>
      <c r="SQV27" s="52"/>
      <c r="SQW27" s="52"/>
      <c r="SQX27" s="52"/>
      <c r="SQY27" s="52"/>
      <c r="SQZ27" s="52"/>
      <c r="SRA27" s="52"/>
      <c r="SRB27" s="52"/>
      <c r="SRC27" s="52"/>
      <c r="SRD27" s="52"/>
      <c r="SRE27" s="52"/>
      <c r="SRF27" s="52"/>
      <c r="SRG27" s="52"/>
      <c r="SRH27" s="52"/>
      <c r="SRI27" s="52"/>
      <c r="SRJ27" s="52"/>
      <c r="SRK27" s="52"/>
      <c r="SRL27" s="52"/>
      <c r="SRM27" s="52"/>
      <c r="SRN27" s="52"/>
      <c r="SRO27" s="52"/>
      <c r="SRP27" s="52"/>
      <c r="SRQ27" s="52"/>
      <c r="SRR27" s="52"/>
      <c r="SRS27" s="52"/>
      <c r="SRT27" s="52"/>
      <c r="SRU27" s="52"/>
      <c r="SRV27" s="52"/>
      <c r="SRW27" s="52"/>
      <c r="SRX27" s="52"/>
      <c r="SRY27" s="52"/>
      <c r="SRZ27" s="52"/>
      <c r="SSA27" s="52"/>
      <c r="SSB27" s="52"/>
      <c r="SSC27" s="52"/>
      <c r="SSD27" s="52"/>
      <c r="SSE27" s="52"/>
      <c r="SSF27" s="52"/>
      <c r="SSG27" s="52"/>
      <c r="SSH27" s="52"/>
      <c r="SSI27" s="52"/>
      <c r="SSJ27" s="52"/>
      <c r="SSK27" s="52"/>
      <c r="SSL27" s="52"/>
      <c r="SSM27" s="52"/>
      <c r="SSN27" s="52"/>
      <c r="SSO27" s="52"/>
      <c r="SSP27" s="52"/>
      <c r="SSQ27" s="52"/>
      <c r="SSR27" s="52"/>
      <c r="SSS27" s="52"/>
      <c r="SST27" s="52"/>
      <c r="SSU27" s="52"/>
      <c r="SSV27" s="52"/>
      <c r="SSW27" s="52"/>
      <c r="SSX27" s="52"/>
      <c r="SSY27" s="52"/>
      <c r="SSZ27" s="52"/>
      <c r="STA27" s="52"/>
      <c r="STB27" s="52"/>
      <c r="STC27" s="52"/>
      <c r="STD27" s="52"/>
      <c r="STE27" s="52"/>
      <c r="STF27" s="52"/>
      <c r="STG27" s="52"/>
      <c r="STH27" s="52"/>
      <c r="STI27" s="52"/>
      <c r="STJ27" s="52"/>
      <c r="STK27" s="52"/>
      <c r="STL27" s="52"/>
      <c r="STM27" s="52"/>
      <c r="STN27" s="52"/>
      <c r="STO27" s="52"/>
      <c r="STP27" s="52"/>
      <c r="STQ27" s="52"/>
      <c r="STR27" s="52"/>
      <c r="STS27" s="52"/>
      <c r="STT27" s="52"/>
      <c r="STU27" s="52"/>
      <c r="STV27" s="52"/>
      <c r="STW27" s="52"/>
      <c r="STX27" s="52"/>
      <c r="STY27" s="52"/>
      <c r="STZ27" s="52"/>
      <c r="SUA27" s="52"/>
      <c r="SUB27" s="52"/>
      <c r="SUC27" s="52"/>
      <c r="SUD27" s="52"/>
      <c r="SUE27" s="52"/>
      <c r="SUF27" s="52"/>
      <c r="SUG27" s="52"/>
      <c r="SUH27" s="52"/>
      <c r="SUI27" s="52"/>
      <c r="SUJ27" s="52"/>
      <c r="SUK27" s="52"/>
      <c r="SUL27" s="52"/>
      <c r="SUM27" s="52"/>
      <c r="SUN27" s="52"/>
      <c r="SUO27" s="52"/>
      <c r="SUP27" s="52"/>
      <c r="SUQ27" s="52"/>
      <c r="SUR27" s="52"/>
      <c r="SUS27" s="52"/>
      <c r="SUT27" s="52"/>
      <c r="SUU27" s="52"/>
      <c r="SUV27" s="52"/>
      <c r="SUW27" s="52"/>
      <c r="SUX27" s="52"/>
      <c r="SUY27" s="52"/>
      <c r="SUZ27" s="52"/>
      <c r="SVA27" s="52"/>
      <c r="SVB27" s="52"/>
      <c r="SVC27" s="52"/>
      <c r="SVD27" s="52"/>
      <c r="SVE27" s="52"/>
      <c r="SVF27" s="52"/>
      <c r="SVG27" s="52"/>
      <c r="SVH27" s="52"/>
      <c r="SVI27" s="52"/>
      <c r="SVJ27" s="52"/>
      <c r="SVK27" s="52"/>
      <c r="SVL27" s="52"/>
      <c r="SVM27" s="52"/>
      <c r="SVN27" s="52"/>
      <c r="SVO27" s="52"/>
      <c r="SVP27" s="52"/>
      <c r="SVQ27" s="52"/>
      <c r="SVR27" s="52"/>
      <c r="SVS27" s="52"/>
      <c r="SVT27" s="52"/>
      <c r="SVU27" s="52"/>
      <c r="SVV27" s="52"/>
      <c r="SVW27" s="52"/>
      <c r="SVX27" s="52"/>
      <c r="SVY27" s="52"/>
      <c r="SVZ27" s="52"/>
      <c r="SWA27" s="52"/>
      <c r="SWB27" s="52"/>
      <c r="SWC27" s="52"/>
      <c r="SWD27" s="52"/>
      <c r="SWE27" s="52"/>
      <c r="SWF27" s="52"/>
      <c r="SWG27" s="52"/>
      <c r="SWH27" s="52"/>
      <c r="SWI27" s="52"/>
      <c r="SWJ27" s="52"/>
      <c r="SWK27" s="52"/>
      <c r="SWL27" s="52"/>
      <c r="SWM27" s="52"/>
      <c r="SWN27" s="52"/>
      <c r="SWO27" s="52"/>
      <c r="SWP27" s="52"/>
      <c r="SWQ27" s="52"/>
      <c r="SWR27" s="52"/>
      <c r="SWS27" s="52"/>
      <c r="SWT27" s="52"/>
      <c r="SWU27" s="52"/>
      <c r="SWV27" s="52"/>
      <c r="SWW27" s="52"/>
      <c r="SWX27" s="52"/>
      <c r="SWY27" s="52"/>
      <c r="SWZ27" s="52"/>
      <c r="SXA27" s="52"/>
      <c r="SXB27" s="52"/>
      <c r="SXC27" s="52"/>
      <c r="SXD27" s="52"/>
      <c r="SXE27" s="52"/>
      <c r="SXF27" s="52"/>
      <c r="SXG27" s="52"/>
      <c r="SXH27" s="52"/>
      <c r="SXI27" s="52"/>
      <c r="SXJ27" s="52"/>
      <c r="SXK27" s="52"/>
      <c r="SXL27" s="52"/>
      <c r="SXM27" s="52"/>
      <c r="SXN27" s="52"/>
      <c r="SXO27" s="52"/>
      <c r="SXP27" s="52"/>
      <c r="SXQ27" s="52"/>
      <c r="SXR27" s="52"/>
      <c r="SXS27" s="52"/>
      <c r="SXT27" s="52"/>
      <c r="SXU27" s="52"/>
      <c r="SXV27" s="52"/>
      <c r="SXW27" s="52"/>
      <c r="SXX27" s="52"/>
      <c r="SXY27" s="52"/>
      <c r="SXZ27" s="52"/>
      <c r="SYA27" s="52"/>
      <c r="SYB27" s="52"/>
      <c r="SYC27" s="52"/>
      <c r="SYD27" s="52"/>
      <c r="SYE27" s="52"/>
      <c r="SYF27" s="52"/>
      <c r="SYG27" s="52"/>
      <c r="SYH27" s="52"/>
      <c r="SYI27" s="52"/>
      <c r="SYJ27" s="52"/>
      <c r="SYK27" s="52"/>
      <c r="SYL27" s="52"/>
      <c r="SYM27" s="52"/>
      <c r="SYN27" s="52"/>
      <c r="SYO27" s="52"/>
      <c r="SYP27" s="52"/>
      <c r="SYQ27" s="52"/>
      <c r="SYR27" s="52"/>
      <c r="SYS27" s="52"/>
      <c r="SYT27" s="52"/>
      <c r="SYU27" s="52"/>
      <c r="SYV27" s="52"/>
      <c r="SYW27" s="52"/>
      <c r="SYX27" s="52"/>
      <c r="SYY27" s="52"/>
      <c r="SYZ27" s="52"/>
      <c r="SZA27" s="52"/>
      <c r="SZB27" s="52"/>
      <c r="SZC27" s="52"/>
      <c r="SZD27" s="52"/>
      <c r="SZE27" s="52"/>
      <c r="SZF27" s="52"/>
      <c r="SZG27" s="52"/>
      <c r="SZH27" s="52"/>
      <c r="SZI27" s="52"/>
      <c r="SZJ27" s="52"/>
      <c r="SZK27" s="52"/>
      <c r="SZL27" s="52"/>
      <c r="SZM27" s="52"/>
      <c r="SZN27" s="52"/>
      <c r="SZO27" s="52"/>
      <c r="SZP27" s="52"/>
      <c r="SZQ27" s="52"/>
      <c r="SZR27" s="52"/>
      <c r="SZS27" s="52"/>
      <c r="SZT27" s="52"/>
      <c r="SZU27" s="52"/>
      <c r="SZV27" s="52"/>
      <c r="SZW27" s="52"/>
      <c r="SZX27" s="52"/>
      <c r="SZY27" s="52"/>
      <c r="SZZ27" s="52"/>
      <c r="TAA27" s="52"/>
      <c r="TAB27" s="52"/>
      <c r="TAC27" s="52"/>
      <c r="TAD27" s="52"/>
      <c r="TAE27" s="52"/>
      <c r="TAF27" s="52"/>
      <c r="TAG27" s="52"/>
      <c r="TAH27" s="52"/>
      <c r="TAI27" s="52"/>
      <c r="TAJ27" s="52"/>
      <c r="TAK27" s="52"/>
      <c r="TAL27" s="52"/>
      <c r="TAM27" s="52"/>
      <c r="TAN27" s="52"/>
      <c r="TAO27" s="52"/>
      <c r="TAP27" s="52"/>
      <c r="TAQ27" s="52"/>
      <c r="TAR27" s="52"/>
      <c r="TAS27" s="52"/>
      <c r="TAT27" s="52"/>
      <c r="TAU27" s="52"/>
      <c r="TAV27" s="52"/>
      <c r="TAW27" s="52"/>
      <c r="TAX27" s="52"/>
      <c r="TAY27" s="52"/>
      <c r="TAZ27" s="52"/>
      <c r="TBA27" s="52"/>
      <c r="TBB27" s="52"/>
      <c r="TBC27" s="52"/>
      <c r="TBD27" s="52"/>
      <c r="TBE27" s="52"/>
      <c r="TBF27" s="52"/>
      <c r="TBG27" s="52"/>
      <c r="TBH27" s="52"/>
      <c r="TBI27" s="52"/>
      <c r="TBJ27" s="52"/>
      <c r="TBK27" s="52"/>
      <c r="TBL27" s="52"/>
      <c r="TBM27" s="52"/>
      <c r="TBN27" s="52"/>
      <c r="TBO27" s="52"/>
      <c r="TBP27" s="52"/>
      <c r="TBQ27" s="52"/>
      <c r="TBR27" s="52"/>
      <c r="TBS27" s="52"/>
      <c r="TBT27" s="52"/>
      <c r="TBU27" s="52"/>
      <c r="TBV27" s="52"/>
      <c r="TBW27" s="52"/>
      <c r="TBX27" s="52"/>
      <c r="TBY27" s="52"/>
      <c r="TBZ27" s="52"/>
      <c r="TCA27" s="52"/>
      <c r="TCB27" s="52"/>
      <c r="TCC27" s="52"/>
      <c r="TCD27" s="52"/>
      <c r="TCE27" s="52"/>
      <c r="TCF27" s="52"/>
      <c r="TCG27" s="52"/>
      <c r="TCH27" s="52"/>
      <c r="TCI27" s="52"/>
      <c r="TCJ27" s="52"/>
      <c r="TCK27" s="52"/>
      <c r="TCL27" s="52"/>
      <c r="TCM27" s="52"/>
      <c r="TCN27" s="52"/>
      <c r="TCO27" s="52"/>
      <c r="TCP27" s="52"/>
      <c r="TCQ27" s="52"/>
      <c r="TCR27" s="52"/>
      <c r="TCS27" s="52"/>
      <c r="TCT27" s="52"/>
      <c r="TCU27" s="52"/>
      <c r="TCV27" s="52"/>
      <c r="TCW27" s="52"/>
      <c r="TCX27" s="52"/>
      <c r="TCY27" s="52"/>
      <c r="TCZ27" s="52"/>
      <c r="TDA27" s="52"/>
      <c r="TDB27" s="52"/>
      <c r="TDC27" s="52"/>
      <c r="TDD27" s="52"/>
      <c r="TDE27" s="52"/>
      <c r="TDF27" s="52"/>
      <c r="TDG27" s="52"/>
      <c r="TDH27" s="52"/>
      <c r="TDI27" s="52"/>
      <c r="TDJ27" s="52"/>
      <c r="TDK27" s="52"/>
      <c r="TDL27" s="52"/>
      <c r="TDM27" s="52"/>
      <c r="TDN27" s="52"/>
      <c r="TDO27" s="52"/>
      <c r="TDP27" s="52"/>
      <c r="TDQ27" s="52"/>
      <c r="TDR27" s="52"/>
      <c r="TDS27" s="52"/>
      <c r="TDT27" s="52"/>
      <c r="TDU27" s="52"/>
      <c r="TDV27" s="52"/>
      <c r="TDW27" s="52"/>
      <c r="TDX27" s="52"/>
      <c r="TDY27" s="52"/>
      <c r="TDZ27" s="52"/>
      <c r="TEA27" s="52"/>
      <c r="TEB27" s="52"/>
      <c r="TEC27" s="52"/>
      <c r="TED27" s="52"/>
      <c r="TEE27" s="52"/>
      <c r="TEF27" s="52"/>
      <c r="TEG27" s="52"/>
      <c r="TEH27" s="52"/>
      <c r="TEI27" s="52"/>
      <c r="TEJ27" s="52"/>
      <c r="TEK27" s="52"/>
      <c r="TEL27" s="52"/>
      <c r="TEM27" s="52"/>
      <c r="TEN27" s="52"/>
      <c r="TEO27" s="52"/>
      <c r="TEP27" s="52"/>
      <c r="TEQ27" s="52"/>
      <c r="TER27" s="52"/>
      <c r="TES27" s="52"/>
      <c r="TET27" s="52"/>
      <c r="TEU27" s="52"/>
      <c r="TEV27" s="52"/>
      <c r="TEW27" s="52"/>
      <c r="TEX27" s="52"/>
      <c r="TEY27" s="52"/>
      <c r="TEZ27" s="52"/>
      <c r="TFA27" s="52"/>
      <c r="TFB27" s="52"/>
      <c r="TFC27" s="52"/>
      <c r="TFD27" s="52"/>
      <c r="TFE27" s="52"/>
      <c r="TFF27" s="52"/>
      <c r="TFG27" s="52"/>
      <c r="TFH27" s="52"/>
      <c r="TFI27" s="52"/>
      <c r="TFJ27" s="52"/>
      <c r="TFK27" s="52"/>
      <c r="TFL27" s="52"/>
      <c r="TFM27" s="52"/>
      <c r="TFN27" s="52"/>
      <c r="TFO27" s="52"/>
      <c r="TFP27" s="52"/>
      <c r="TFQ27" s="52"/>
      <c r="TFR27" s="52"/>
      <c r="TFS27" s="52"/>
      <c r="TFT27" s="52"/>
      <c r="TFU27" s="52"/>
      <c r="TFV27" s="52"/>
      <c r="TFW27" s="52"/>
      <c r="TFX27" s="52"/>
      <c r="TFY27" s="52"/>
      <c r="TFZ27" s="52"/>
      <c r="TGA27" s="52"/>
      <c r="TGB27" s="52"/>
      <c r="TGC27" s="52"/>
      <c r="TGD27" s="52"/>
      <c r="TGE27" s="52"/>
      <c r="TGF27" s="52"/>
      <c r="TGG27" s="52"/>
      <c r="TGH27" s="52"/>
      <c r="TGI27" s="52"/>
      <c r="TGJ27" s="52"/>
      <c r="TGK27" s="52"/>
      <c r="TGL27" s="52"/>
      <c r="TGM27" s="52"/>
      <c r="TGN27" s="52"/>
      <c r="TGO27" s="52"/>
      <c r="TGP27" s="52"/>
      <c r="TGQ27" s="52"/>
      <c r="TGR27" s="52"/>
      <c r="TGS27" s="52"/>
      <c r="TGT27" s="52"/>
      <c r="TGU27" s="52"/>
      <c r="TGV27" s="52"/>
      <c r="TGW27" s="52"/>
      <c r="TGX27" s="52"/>
      <c r="TGY27" s="52"/>
      <c r="TGZ27" s="52"/>
      <c r="THA27" s="52"/>
      <c r="THB27" s="52"/>
      <c r="THC27" s="52"/>
      <c r="THD27" s="52"/>
      <c r="THE27" s="52"/>
      <c r="THF27" s="52"/>
      <c r="THG27" s="52"/>
      <c r="THH27" s="52"/>
      <c r="THI27" s="52"/>
      <c r="THJ27" s="52"/>
      <c r="THK27" s="52"/>
      <c r="THL27" s="52"/>
      <c r="THM27" s="52"/>
      <c r="THN27" s="52"/>
      <c r="THO27" s="52"/>
      <c r="THP27" s="52"/>
      <c r="THQ27" s="52"/>
      <c r="THR27" s="52"/>
      <c r="THS27" s="52"/>
      <c r="THT27" s="52"/>
      <c r="THU27" s="52"/>
      <c r="THV27" s="52"/>
      <c r="THW27" s="52"/>
      <c r="THX27" s="52"/>
      <c r="THY27" s="52"/>
      <c r="THZ27" s="52"/>
      <c r="TIA27" s="52"/>
      <c r="TIB27" s="52"/>
      <c r="TIC27" s="52"/>
      <c r="TID27" s="52"/>
      <c r="TIE27" s="52"/>
      <c r="TIF27" s="52"/>
      <c r="TIG27" s="52"/>
      <c r="TIH27" s="52"/>
      <c r="TII27" s="52"/>
      <c r="TIJ27" s="52"/>
      <c r="TIK27" s="52"/>
      <c r="TIL27" s="52"/>
      <c r="TIM27" s="52"/>
      <c r="TIN27" s="52"/>
      <c r="TIO27" s="52"/>
      <c r="TIP27" s="52"/>
      <c r="TIQ27" s="52"/>
      <c r="TIR27" s="52"/>
      <c r="TIS27" s="52"/>
      <c r="TIT27" s="52"/>
      <c r="TIU27" s="52"/>
      <c r="TIV27" s="52"/>
      <c r="TIW27" s="52"/>
      <c r="TIX27" s="52"/>
      <c r="TIY27" s="52"/>
      <c r="TIZ27" s="52"/>
      <c r="TJA27" s="52"/>
      <c r="TJB27" s="52"/>
      <c r="TJC27" s="52"/>
      <c r="TJD27" s="52"/>
      <c r="TJE27" s="52"/>
      <c r="TJF27" s="52"/>
      <c r="TJG27" s="52"/>
      <c r="TJH27" s="52"/>
      <c r="TJI27" s="52"/>
      <c r="TJJ27" s="52"/>
      <c r="TJK27" s="52"/>
      <c r="TJL27" s="52"/>
      <c r="TJM27" s="52"/>
      <c r="TJN27" s="52"/>
      <c r="TJO27" s="52"/>
      <c r="TJP27" s="52"/>
      <c r="TJQ27" s="52"/>
      <c r="TJR27" s="52"/>
      <c r="TJS27" s="52"/>
      <c r="TJT27" s="52"/>
      <c r="TJU27" s="52"/>
      <c r="TJV27" s="52"/>
      <c r="TJW27" s="52"/>
      <c r="TJX27" s="52"/>
      <c r="TJY27" s="52"/>
      <c r="TJZ27" s="52"/>
      <c r="TKA27" s="52"/>
      <c r="TKB27" s="52"/>
      <c r="TKC27" s="52"/>
      <c r="TKD27" s="52"/>
      <c r="TKE27" s="52"/>
      <c r="TKF27" s="52"/>
      <c r="TKG27" s="52"/>
      <c r="TKH27" s="52"/>
      <c r="TKI27" s="52"/>
      <c r="TKJ27" s="52"/>
      <c r="TKK27" s="52"/>
      <c r="TKL27" s="52"/>
      <c r="TKM27" s="52"/>
      <c r="TKN27" s="52"/>
      <c r="TKO27" s="52"/>
      <c r="TKP27" s="52"/>
      <c r="TKQ27" s="52"/>
      <c r="TKR27" s="52"/>
      <c r="TKS27" s="52"/>
      <c r="TKT27" s="52"/>
      <c r="TKU27" s="52"/>
      <c r="TKV27" s="52"/>
      <c r="TKW27" s="52"/>
      <c r="TKX27" s="52"/>
      <c r="TKY27" s="52"/>
      <c r="TKZ27" s="52"/>
      <c r="TLA27" s="52"/>
      <c r="TLB27" s="52"/>
      <c r="TLC27" s="52"/>
      <c r="TLD27" s="52"/>
      <c r="TLE27" s="52"/>
      <c r="TLF27" s="52"/>
      <c r="TLG27" s="52"/>
      <c r="TLH27" s="52"/>
      <c r="TLI27" s="52"/>
      <c r="TLJ27" s="52"/>
      <c r="TLK27" s="52"/>
      <c r="TLL27" s="52"/>
      <c r="TLM27" s="52"/>
      <c r="TLN27" s="52"/>
      <c r="TLO27" s="52"/>
      <c r="TLP27" s="52"/>
      <c r="TLQ27" s="52"/>
      <c r="TLR27" s="52"/>
      <c r="TLS27" s="52"/>
      <c r="TLT27" s="52"/>
      <c r="TLU27" s="52"/>
      <c r="TLV27" s="52"/>
      <c r="TLW27" s="52"/>
      <c r="TLX27" s="52"/>
      <c r="TLY27" s="52"/>
      <c r="TLZ27" s="52"/>
      <c r="TMA27" s="52"/>
      <c r="TMB27" s="52"/>
      <c r="TMC27" s="52"/>
      <c r="TMD27" s="52"/>
      <c r="TME27" s="52"/>
      <c r="TMF27" s="52"/>
      <c r="TMG27" s="52"/>
      <c r="TMH27" s="52"/>
      <c r="TMI27" s="52"/>
      <c r="TMJ27" s="52"/>
      <c r="TMK27" s="52"/>
      <c r="TML27" s="52"/>
      <c r="TMM27" s="52"/>
      <c r="TMN27" s="52"/>
      <c r="TMO27" s="52"/>
      <c r="TMP27" s="52"/>
      <c r="TMQ27" s="52"/>
      <c r="TMR27" s="52"/>
      <c r="TMS27" s="52"/>
      <c r="TMT27" s="52"/>
      <c r="TMU27" s="52"/>
      <c r="TMV27" s="52"/>
      <c r="TMW27" s="52"/>
      <c r="TMX27" s="52"/>
      <c r="TMY27" s="52"/>
      <c r="TMZ27" s="52"/>
      <c r="TNA27" s="52"/>
      <c r="TNB27" s="52"/>
      <c r="TNC27" s="52"/>
      <c r="TND27" s="52"/>
      <c r="TNE27" s="52"/>
      <c r="TNF27" s="52"/>
      <c r="TNG27" s="52"/>
      <c r="TNH27" s="52"/>
      <c r="TNI27" s="52"/>
      <c r="TNJ27" s="52"/>
      <c r="TNK27" s="52"/>
      <c r="TNL27" s="52"/>
      <c r="TNM27" s="52"/>
      <c r="TNN27" s="52"/>
      <c r="TNO27" s="52"/>
      <c r="TNP27" s="52"/>
      <c r="TNQ27" s="52"/>
      <c r="TNR27" s="52"/>
      <c r="TNS27" s="52"/>
      <c r="TNT27" s="52"/>
      <c r="TNU27" s="52"/>
      <c r="TNV27" s="52"/>
      <c r="TNW27" s="52"/>
      <c r="TNX27" s="52"/>
      <c r="TNY27" s="52"/>
      <c r="TNZ27" s="52"/>
      <c r="TOA27" s="52"/>
      <c r="TOB27" s="52"/>
      <c r="TOC27" s="52"/>
      <c r="TOD27" s="52"/>
      <c r="TOE27" s="52"/>
      <c r="TOF27" s="52"/>
      <c r="TOG27" s="52"/>
      <c r="TOH27" s="52"/>
      <c r="TOI27" s="52"/>
      <c r="TOJ27" s="52"/>
      <c r="TOK27" s="52"/>
      <c r="TOL27" s="52"/>
      <c r="TOM27" s="52"/>
      <c r="TON27" s="52"/>
      <c r="TOO27" s="52"/>
      <c r="TOP27" s="52"/>
      <c r="TOQ27" s="52"/>
      <c r="TOR27" s="52"/>
      <c r="TOS27" s="52"/>
      <c r="TOT27" s="52"/>
      <c r="TOU27" s="52"/>
      <c r="TOV27" s="52"/>
      <c r="TOW27" s="52"/>
      <c r="TOX27" s="52"/>
      <c r="TOY27" s="52"/>
      <c r="TOZ27" s="52"/>
      <c r="TPA27" s="52"/>
      <c r="TPB27" s="52"/>
      <c r="TPC27" s="52"/>
      <c r="TPD27" s="52"/>
      <c r="TPE27" s="52"/>
      <c r="TPF27" s="52"/>
      <c r="TPG27" s="52"/>
      <c r="TPH27" s="52"/>
      <c r="TPI27" s="52"/>
      <c r="TPJ27" s="52"/>
      <c r="TPK27" s="52"/>
      <c r="TPL27" s="52"/>
      <c r="TPM27" s="52"/>
      <c r="TPN27" s="52"/>
      <c r="TPO27" s="52"/>
      <c r="TPP27" s="52"/>
      <c r="TPQ27" s="52"/>
      <c r="TPR27" s="52"/>
      <c r="TPS27" s="52"/>
      <c r="TPT27" s="52"/>
      <c r="TPU27" s="52"/>
      <c r="TPV27" s="52"/>
      <c r="TPW27" s="52"/>
      <c r="TPX27" s="52"/>
      <c r="TPY27" s="52"/>
      <c r="TPZ27" s="52"/>
      <c r="TQA27" s="52"/>
      <c r="TQB27" s="52"/>
      <c r="TQC27" s="52"/>
      <c r="TQD27" s="52"/>
      <c r="TQE27" s="52"/>
      <c r="TQF27" s="52"/>
      <c r="TQG27" s="52"/>
      <c r="TQH27" s="52"/>
      <c r="TQI27" s="52"/>
      <c r="TQJ27" s="52"/>
      <c r="TQK27" s="52"/>
      <c r="TQL27" s="52"/>
      <c r="TQM27" s="52"/>
      <c r="TQN27" s="52"/>
      <c r="TQO27" s="52"/>
      <c r="TQP27" s="52"/>
      <c r="TQQ27" s="52"/>
      <c r="TQR27" s="52"/>
      <c r="TQS27" s="52"/>
      <c r="TQT27" s="52"/>
      <c r="TQU27" s="52"/>
      <c r="TQV27" s="52"/>
      <c r="TQW27" s="52"/>
      <c r="TQX27" s="52"/>
      <c r="TQY27" s="52"/>
      <c r="TQZ27" s="52"/>
      <c r="TRA27" s="52"/>
      <c r="TRB27" s="52"/>
      <c r="TRC27" s="52"/>
      <c r="TRD27" s="52"/>
      <c r="TRE27" s="52"/>
      <c r="TRF27" s="52"/>
      <c r="TRG27" s="52"/>
      <c r="TRH27" s="52"/>
      <c r="TRI27" s="52"/>
      <c r="TRJ27" s="52"/>
      <c r="TRK27" s="52"/>
      <c r="TRL27" s="52"/>
      <c r="TRM27" s="52"/>
      <c r="TRN27" s="52"/>
      <c r="TRO27" s="52"/>
      <c r="TRP27" s="52"/>
      <c r="TRQ27" s="52"/>
      <c r="TRR27" s="52"/>
      <c r="TRS27" s="52"/>
      <c r="TRT27" s="52"/>
      <c r="TRU27" s="52"/>
      <c r="TRV27" s="52"/>
      <c r="TRW27" s="52"/>
      <c r="TRX27" s="52"/>
      <c r="TRY27" s="52"/>
      <c r="TRZ27" s="52"/>
      <c r="TSA27" s="52"/>
      <c r="TSB27" s="52"/>
      <c r="TSC27" s="52"/>
      <c r="TSD27" s="52"/>
      <c r="TSE27" s="52"/>
      <c r="TSF27" s="52"/>
      <c r="TSG27" s="52"/>
      <c r="TSH27" s="52"/>
      <c r="TSI27" s="52"/>
      <c r="TSJ27" s="52"/>
      <c r="TSK27" s="52"/>
      <c r="TSL27" s="52"/>
      <c r="TSM27" s="52"/>
      <c r="TSN27" s="52"/>
      <c r="TSO27" s="52"/>
      <c r="TSP27" s="52"/>
      <c r="TSQ27" s="52"/>
      <c r="TSR27" s="52"/>
      <c r="TSS27" s="52"/>
      <c r="TST27" s="52"/>
      <c r="TSU27" s="52"/>
      <c r="TSV27" s="52"/>
      <c r="TSW27" s="52"/>
      <c r="TSX27" s="52"/>
      <c r="TSY27" s="52"/>
      <c r="TSZ27" s="52"/>
      <c r="TTA27" s="52"/>
      <c r="TTB27" s="52"/>
      <c r="TTC27" s="52"/>
      <c r="TTD27" s="52"/>
      <c r="TTE27" s="52"/>
      <c r="TTF27" s="52"/>
      <c r="TTG27" s="52"/>
      <c r="TTH27" s="52"/>
      <c r="TTI27" s="52"/>
      <c r="TTJ27" s="52"/>
      <c r="TTK27" s="52"/>
      <c r="TTL27" s="52"/>
      <c r="TTM27" s="52"/>
      <c r="TTN27" s="52"/>
      <c r="TTO27" s="52"/>
      <c r="TTP27" s="52"/>
      <c r="TTQ27" s="52"/>
      <c r="TTR27" s="52"/>
      <c r="TTS27" s="52"/>
      <c r="TTT27" s="52"/>
      <c r="TTU27" s="52"/>
      <c r="TTV27" s="52"/>
      <c r="TTW27" s="52"/>
      <c r="TTX27" s="52"/>
      <c r="TTY27" s="52"/>
      <c r="TTZ27" s="52"/>
      <c r="TUA27" s="52"/>
      <c r="TUB27" s="52"/>
      <c r="TUC27" s="52"/>
      <c r="TUD27" s="52"/>
      <c r="TUE27" s="52"/>
      <c r="TUF27" s="52"/>
      <c r="TUG27" s="52"/>
      <c r="TUH27" s="52"/>
      <c r="TUI27" s="52"/>
      <c r="TUJ27" s="52"/>
      <c r="TUK27" s="52"/>
      <c r="TUL27" s="52"/>
      <c r="TUM27" s="52"/>
      <c r="TUN27" s="52"/>
      <c r="TUO27" s="52"/>
      <c r="TUP27" s="52"/>
      <c r="TUQ27" s="52"/>
      <c r="TUR27" s="52"/>
      <c r="TUS27" s="52"/>
      <c r="TUT27" s="52"/>
      <c r="TUU27" s="52"/>
      <c r="TUV27" s="52"/>
      <c r="TUW27" s="52"/>
      <c r="TUX27" s="52"/>
      <c r="TUY27" s="52"/>
      <c r="TUZ27" s="52"/>
      <c r="TVA27" s="52"/>
      <c r="TVB27" s="52"/>
      <c r="TVC27" s="52"/>
      <c r="TVD27" s="52"/>
      <c r="TVE27" s="52"/>
      <c r="TVF27" s="52"/>
      <c r="TVG27" s="52"/>
      <c r="TVH27" s="52"/>
      <c r="TVI27" s="52"/>
      <c r="TVJ27" s="52"/>
      <c r="TVK27" s="52"/>
      <c r="TVL27" s="52"/>
      <c r="TVM27" s="52"/>
      <c r="TVN27" s="52"/>
      <c r="TVO27" s="52"/>
      <c r="TVP27" s="52"/>
      <c r="TVQ27" s="52"/>
      <c r="TVR27" s="52"/>
      <c r="TVS27" s="52"/>
      <c r="TVT27" s="52"/>
      <c r="TVU27" s="52"/>
      <c r="TVV27" s="52"/>
      <c r="TVW27" s="52"/>
      <c r="TVX27" s="52"/>
      <c r="TVY27" s="52"/>
      <c r="TVZ27" s="52"/>
      <c r="TWA27" s="52"/>
      <c r="TWB27" s="52"/>
      <c r="TWC27" s="52"/>
      <c r="TWD27" s="52"/>
      <c r="TWE27" s="52"/>
      <c r="TWF27" s="52"/>
      <c r="TWG27" s="52"/>
      <c r="TWH27" s="52"/>
      <c r="TWI27" s="52"/>
      <c r="TWJ27" s="52"/>
      <c r="TWK27" s="52"/>
      <c r="TWL27" s="52"/>
      <c r="TWM27" s="52"/>
      <c r="TWN27" s="52"/>
      <c r="TWO27" s="52"/>
      <c r="TWP27" s="52"/>
      <c r="TWQ27" s="52"/>
      <c r="TWR27" s="52"/>
      <c r="TWS27" s="52"/>
      <c r="TWT27" s="52"/>
      <c r="TWU27" s="52"/>
      <c r="TWV27" s="52"/>
      <c r="TWW27" s="52"/>
      <c r="TWX27" s="52"/>
      <c r="TWY27" s="52"/>
      <c r="TWZ27" s="52"/>
      <c r="TXA27" s="52"/>
      <c r="TXB27" s="52"/>
      <c r="TXC27" s="52"/>
      <c r="TXD27" s="52"/>
      <c r="TXE27" s="52"/>
      <c r="TXF27" s="52"/>
      <c r="TXG27" s="52"/>
      <c r="TXH27" s="52"/>
      <c r="TXI27" s="52"/>
      <c r="TXJ27" s="52"/>
      <c r="TXK27" s="52"/>
      <c r="TXL27" s="52"/>
      <c r="TXM27" s="52"/>
      <c r="TXN27" s="52"/>
      <c r="TXO27" s="52"/>
      <c r="TXP27" s="52"/>
      <c r="TXQ27" s="52"/>
      <c r="TXR27" s="52"/>
      <c r="TXS27" s="52"/>
      <c r="TXT27" s="52"/>
      <c r="TXU27" s="52"/>
      <c r="TXV27" s="52"/>
      <c r="TXW27" s="52"/>
      <c r="TXX27" s="52"/>
      <c r="TXY27" s="52"/>
      <c r="TXZ27" s="52"/>
      <c r="TYA27" s="52"/>
      <c r="TYB27" s="52"/>
      <c r="TYC27" s="52"/>
      <c r="TYD27" s="52"/>
      <c r="TYE27" s="52"/>
      <c r="TYF27" s="52"/>
      <c r="TYG27" s="52"/>
      <c r="TYH27" s="52"/>
      <c r="TYI27" s="52"/>
      <c r="TYJ27" s="52"/>
      <c r="TYK27" s="52"/>
      <c r="TYL27" s="52"/>
      <c r="TYM27" s="52"/>
      <c r="TYN27" s="52"/>
      <c r="TYO27" s="52"/>
      <c r="TYP27" s="52"/>
      <c r="TYQ27" s="52"/>
      <c r="TYR27" s="52"/>
      <c r="TYS27" s="52"/>
      <c r="TYT27" s="52"/>
      <c r="TYU27" s="52"/>
      <c r="TYV27" s="52"/>
      <c r="TYW27" s="52"/>
      <c r="TYX27" s="52"/>
      <c r="TYY27" s="52"/>
      <c r="TYZ27" s="52"/>
      <c r="TZA27" s="52"/>
      <c r="TZB27" s="52"/>
      <c r="TZC27" s="52"/>
      <c r="TZD27" s="52"/>
      <c r="TZE27" s="52"/>
      <c r="TZF27" s="52"/>
      <c r="TZG27" s="52"/>
      <c r="TZH27" s="52"/>
      <c r="TZI27" s="52"/>
      <c r="TZJ27" s="52"/>
      <c r="TZK27" s="52"/>
      <c r="TZL27" s="52"/>
      <c r="TZM27" s="52"/>
      <c r="TZN27" s="52"/>
      <c r="TZO27" s="52"/>
      <c r="TZP27" s="52"/>
      <c r="TZQ27" s="52"/>
      <c r="TZR27" s="52"/>
      <c r="TZS27" s="52"/>
      <c r="TZT27" s="52"/>
      <c r="TZU27" s="52"/>
      <c r="TZV27" s="52"/>
      <c r="TZW27" s="52"/>
      <c r="TZX27" s="52"/>
      <c r="TZY27" s="52"/>
      <c r="TZZ27" s="52"/>
      <c r="UAA27" s="52"/>
      <c r="UAB27" s="52"/>
      <c r="UAC27" s="52"/>
      <c r="UAD27" s="52"/>
      <c r="UAE27" s="52"/>
      <c r="UAF27" s="52"/>
      <c r="UAG27" s="52"/>
      <c r="UAH27" s="52"/>
      <c r="UAI27" s="52"/>
      <c r="UAJ27" s="52"/>
      <c r="UAK27" s="52"/>
      <c r="UAL27" s="52"/>
      <c r="UAM27" s="52"/>
      <c r="UAN27" s="52"/>
      <c r="UAO27" s="52"/>
      <c r="UAP27" s="52"/>
      <c r="UAQ27" s="52"/>
      <c r="UAR27" s="52"/>
      <c r="UAS27" s="52"/>
      <c r="UAT27" s="52"/>
      <c r="UAU27" s="52"/>
      <c r="UAV27" s="52"/>
      <c r="UAW27" s="52"/>
      <c r="UAX27" s="52"/>
      <c r="UAY27" s="52"/>
      <c r="UAZ27" s="52"/>
      <c r="UBA27" s="52"/>
      <c r="UBB27" s="52"/>
      <c r="UBC27" s="52"/>
      <c r="UBD27" s="52"/>
      <c r="UBE27" s="52"/>
      <c r="UBF27" s="52"/>
      <c r="UBG27" s="52"/>
      <c r="UBH27" s="52"/>
      <c r="UBI27" s="52"/>
      <c r="UBJ27" s="52"/>
      <c r="UBK27" s="52"/>
      <c r="UBL27" s="52"/>
      <c r="UBM27" s="52"/>
      <c r="UBN27" s="52"/>
      <c r="UBO27" s="52"/>
      <c r="UBP27" s="52"/>
      <c r="UBQ27" s="52"/>
      <c r="UBR27" s="52"/>
      <c r="UBS27" s="52"/>
      <c r="UBT27" s="52"/>
      <c r="UBU27" s="52"/>
      <c r="UBV27" s="52"/>
      <c r="UBW27" s="52"/>
      <c r="UBX27" s="52"/>
      <c r="UBY27" s="52"/>
      <c r="UBZ27" s="52"/>
      <c r="UCA27" s="52"/>
      <c r="UCB27" s="52"/>
      <c r="UCC27" s="52"/>
      <c r="UCD27" s="52"/>
      <c r="UCE27" s="52"/>
      <c r="UCF27" s="52"/>
      <c r="UCG27" s="52"/>
      <c r="UCH27" s="52"/>
      <c r="UCI27" s="52"/>
      <c r="UCJ27" s="52"/>
      <c r="UCK27" s="52"/>
      <c r="UCL27" s="52"/>
      <c r="UCM27" s="52"/>
      <c r="UCN27" s="52"/>
      <c r="UCO27" s="52"/>
      <c r="UCP27" s="52"/>
      <c r="UCQ27" s="52"/>
      <c r="UCR27" s="52"/>
      <c r="UCS27" s="52"/>
      <c r="UCT27" s="52"/>
      <c r="UCU27" s="52"/>
      <c r="UCV27" s="52"/>
      <c r="UCW27" s="52"/>
      <c r="UCX27" s="52"/>
      <c r="UCY27" s="52"/>
      <c r="UCZ27" s="52"/>
      <c r="UDA27" s="52"/>
      <c r="UDB27" s="52"/>
      <c r="UDC27" s="52"/>
      <c r="UDD27" s="52"/>
      <c r="UDE27" s="52"/>
      <c r="UDF27" s="52"/>
      <c r="UDG27" s="52"/>
      <c r="UDH27" s="52"/>
      <c r="UDI27" s="52"/>
      <c r="UDJ27" s="52"/>
      <c r="UDK27" s="52"/>
      <c r="UDL27" s="52"/>
      <c r="UDM27" s="52"/>
      <c r="UDN27" s="52"/>
      <c r="UDO27" s="52"/>
      <c r="UDP27" s="52"/>
      <c r="UDQ27" s="52"/>
      <c r="UDR27" s="52"/>
      <c r="UDS27" s="52"/>
      <c r="UDT27" s="52"/>
      <c r="UDU27" s="52"/>
      <c r="UDV27" s="52"/>
      <c r="UDW27" s="52"/>
      <c r="UDX27" s="52"/>
      <c r="UDY27" s="52"/>
      <c r="UDZ27" s="52"/>
      <c r="UEA27" s="52"/>
      <c r="UEB27" s="52"/>
      <c r="UEC27" s="52"/>
      <c r="UED27" s="52"/>
      <c r="UEE27" s="52"/>
      <c r="UEF27" s="52"/>
      <c r="UEG27" s="52"/>
      <c r="UEH27" s="52"/>
      <c r="UEI27" s="52"/>
      <c r="UEJ27" s="52"/>
      <c r="UEK27" s="52"/>
      <c r="UEL27" s="52"/>
      <c r="UEM27" s="52"/>
      <c r="UEN27" s="52"/>
      <c r="UEO27" s="52"/>
      <c r="UEP27" s="52"/>
      <c r="UEQ27" s="52"/>
      <c r="UER27" s="52"/>
      <c r="UES27" s="52"/>
      <c r="UET27" s="52"/>
      <c r="UEU27" s="52"/>
      <c r="UEV27" s="52"/>
      <c r="UEW27" s="52"/>
      <c r="UEX27" s="52"/>
      <c r="UEY27" s="52"/>
      <c r="UEZ27" s="52"/>
      <c r="UFA27" s="52"/>
      <c r="UFB27" s="52"/>
      <c r="UFC27" s="52"/>
      <c r="UFD27" s="52"/>
      <c r="UFE27" s="52"/>
      <c r="UFF27" s="52"/>
      <c r="UFG27" s="52"/>
      <c r="UFH27" s="52"/>
      <c r="UFI27" s="52"/>
      <c r="UFJ27" s="52"/>
      <c r="UFK27" s="52"/>
      <c r="UFL27" s="52"/>
      <c r="UFM27" s="52"/>
      <c r="UFN27" s="52"/>
      <c r="UFO27" s="52"/>
      <c r="UFP27" s="52"/>
      <c r="UFQ27" s="52"/>
      <c r="UFR27" s="52"/>
      <c r="UFS27" s="52"/>
      <c r="UFT27" s="52"/>
      <c r="UFU27" s="52"/>
      <c r="UFV27" s="52"/>
      <c r="UFW27" s="52"/>
      <c r="UFX27" s="52"/>
      <c r="UFY27" s="52"/>
      <c r="UFZ27" s="52"/>
      <c r="UGA27" s="52"/>
      <c r="UGB27" s="52"/>
      <c r="UGC27" s="52"/>
      <c r="UGD27" s="52"/>
      <c r="UGE27" s="52"/>
      <c r="UGF27" s="52"/>
      <c r="UGG27" s="52"/>
      <c r="UGH27" s="52"/>
      <c r="UGI27" s="52"/>
      <c r="UGJ27" s="52"/>
      <c r="UGK27" s="52"/>
      <c r="UGL27" s="52"/>
      <c r="UGM27" s="52"/>
      <c r="UGN27" s="52"/>
      <c r="UGO27" s="52"/>
      <c r="UGP27" s="52"/>
      <c r="UGQ27" s="52"/>
      <c r="UGR27" s="52"/>
      <c r="UGS27" s="52"/>
      <c r="UGT27" s="52"/>
      <c r="UGU27" s="52"/>
      <c r="UGV27" s="52"/>
      <c r="UGW27" s="52"/>
      <c r="UGX27" s="52"/>
      <c r="UGY27" s="52"/>
      <c r="UGZ27" s="52"/>
      <c r="UHA27" s="52"/>
      <c r="UHB27" s="52"/>
      <c r="UHC27" s="52"/>
      <c r="UHD27" s="52"/>
      <c r="UHE27" s="52"/>
      <c r="UHF27" s="52"/>
      <c r="UHG27" s="52"/>
      <c r="UHH27" s="52"/>
      <c r="UHI27" s="52"/>
      <c r="UHJ27" s="52"/>
      <c r="UHK27" s="52"/>
      <c r="UHL27" s="52"/>
      <c r="UHM27" s="52"/>
      <c r="UHN27" s="52"/>
      <c r="UHO27" s="52"/>
      <c r="UHP27" s="52"/>
      <c r="UHQ27" s="52"/>
      <c r="UHR27" s="52"/>
      <c r="UHS27" s="52"/>
      <c r="UHT27" s="52"/>
      <c r="UHU27" s="52"/>
      <c r="UHV27" s="52"/>
      <c r="UHW27" s="52"/>
      <c r="UHX27" s="52"/>
      <c r="UHY27" s="52"/>
      <c r="UHZ27" s="52"/>
      <c r="UIA27" s="52"/>
      <c r="UIB27" s="52"/>
      <c r="UIC27" s="52"/>
      <c r="UID27" s="52"/>
      <c r="UIE27" s="52"/>
      <c r="UIF27" s="52"/>
      <c r="UIG27" s="52"/>
      <c r="UIH27" s="52"/>
      <c r="UII27" s="52"/>
      <c r="UIJ27" s="52"/>
      <c r="UIK27" s="52"/>
      <c r="UIL27" s="52"/>
      <c r="UIM27" s="52"/>
      <c r="UIN27" s="52"/>
      <c r="UIO27" s="52"/>
      <c r="UIP27" s="52"/>
      <c r="UIQ27" s="52"/>
      <c r="UIR27" s="52"/>
      <c r="UIS27" s="52"/>
      <c r="UIT27" s="52"/>
      <c r="UIU27" s="52"/>
      <c r="UIV27" s="52"/>
      <c r="UIW27" s="52"/>
      <c r="UIX27" s="52"/>
      <c r="UIY27" s="52"/>
      <c r="UIZ27" s="52"/>
      <c r="UJA27" s="52"/>
      <c r="UJB27" s="52"/>
      <c r="UJC27" s="52"/>
      <c r="UJD27" s="52"/>
      <c r="UJE27" s="52"/>
      <c r="UJF27" s="52"/>
      <c r="UJG27" s="52"/>
      <c r="UJH27" s="52"/>
      <c r="UJI27" s="52"/>
      <c r="UJJ27" s="52"/>
      <c r="UJK27" s="52"/>
      <c r="UJL27" s="52"/>
      <c r="UJM27" s="52"/>
      <c r="UJN27" s="52"/>
      <c r="UJO27" s="52"/>
      <c r="UJP27" s="52"/>
      <c r="UJQ27" s="52"/>
      <c r="UJR27" s="52"/>
      <c r="UJS27" s="52"/>
      <c r="UJT27" s="52"/>
      <c r="UJU27" s="52"/>
      <c r="UJV27" s="52"/>
      <c r="UJW27" s="52"/>
      <c r="UJX27" s="52"/>
      <c r="UJY27" s="52"/>
      <c r="UJZ27" s="52"/>
      <c r="UKA27" s="52"/>
      <c r="UKB27" s="52"/>
      <c r="UKC27" s="52"/>
      <c r="UKD27" s="52"/>
      <c r="UKE27" s="52"/>
      <c r="UKF27" s="52"/>
      <c r="UKG27" s="52"/>
      <c r="UKH27" s="52"/>
      <c r="UKI27" s="52"/>
      <c r="UKJ27" s="52"/>
      <c r="UKK27" s="52"/>
      <c r="UKL27" s="52"/>
      <c r="UKM27" s="52"/>
      <c r="UKN27" s="52"/>
      <c r="UKO27" s="52"/>
      <c r="UKP27" s="52"/>
      <c r="UKQ27" s="52"/>
      <c r="UKR27" s="52"/>
      <c r="UKS27" s="52"/>
      <c r="UKT27" s="52"/>
      <c r="UKU27" s="52"/>
      <c r="UKV27" s="52"/>
      <c r="UKW27" s="52"/>
      <c r="UKX27" s="52"/>
      <c r="UKY27" s="52"/>
      <c r="UKZ27" s="52"/>
      <c r="ULA27" s="52"/>
      <c r="ULB27" s="52"/>
      <c r="ULC27" s="52"/>
      <c r="ULD27" s="52"/>
      <c r="ULE27" s="52"/>
      <c r="ULF27" s="52"/>
      <c r="ULG27" s="52"/>
      <c r="ULH27" s="52"/>
      <c r="ULI27" s="52"/>
      <c r="ULJ27" s="52"/>
      <c r="ULK27" s="52"/>
      <c r="ULL27" s="52"/>
      <c r="ULM27" s="52"/>
      <c r="ULN27" s="52"/>
      <c r="ULO27" s="52"/>
      <c r="ULP27" s="52"/>
      <c r="ULQ27" s="52"/>
      <c r="ULR27" s="52"/>
      <c r="ULS27" s="52"/>
      <c r="ULT27" s="52"/>
      <c r="ULU27" s="52"/>
      <c r="ULV27" s="52"/>
      <c r="ULW27" s="52"/>
      <c r="ULX27" s="52"/>
      <c r="ULY27" s="52"/>
      <c r="ULZ27" s="52"/>
      <c r="UMA27" s="52"/>
      <c r="UMB27" s="52"/>
      <c r="UMC27" s="52"/>
      <c r="UMD27" s="52"/>
      <c r="UME27" s="52"/>
      <c r="UMF27" s="52"/>
      <c r="UMG27" s="52"/>
      <c r="UMH27" s="52"/>
      <c r="UMI27" s="52"/>
      <c r="UMJ27" s="52"/>
      <c r="UMK27" s="52"/>
      <c r="UML27" s="52"/>
      <c r="UMM27" s="52"/>
      <c r="UMN27" s="52"/>
      <c r="UMO27" s="52"/>
      <c r="UMP27" s="52"/>
      <c r="UMQ27" s="52"/>
      <c r="UMR27" s="52"/>
      <c r="UMS27" s="52"/>
      <c r="UMT27" s="52"/>
      <c r="UMU27" s="52"/>
      <c r="UMV27" s="52"/>
      <c r="UMW27" s="52"/>
      <c r="UMX27" s="52"/>
      <c r="UMY27" s="52"/>
      <c r="UMZ27" s="52"/>
      <c r="UNA27" s="52"/>
      <c r="UNB27" s="52"/>
      <c r="UNC27" s="52"/>
      <c r="UND27" s="52"/>
      <c r="UNE27" s="52"/>
      <c r="UNF27" s="52"/>
      <c r="UNG27" s="52"/>
      <c r="UNH27" s="52"/>
      <c r="UNI27" s="52"/>
      <c r="UNJ27" s="52"/>
      <c r="UNK27" s="52"/>
      <c r="UNL27" s="52"/>
      <c r="UNM27" s="52"/>
      <c r="UNN27" s="52"/>
      <c r="UNO27" s="52"/>
      <c r="UNP27" s="52"/>
      <c r="UNQ27" s="52"/>
      <c r="UNR27" s="52"/>
      <c r="UNS27" s="52"/>
      <c r="UNT27" s="52"/>
      <c r="UNU27" s="52"/>
      <c r="UNV27" s="52"/>
      <c r="UNW27" s="52"/>
      <c r="UNX27" s="52"/>
      <c r="UNY27" s="52"/>
      <c r="UNZ27" s="52"/>
      <c r="UOA27" s="52"/>
      <c r="UOB27" s="52"/>
      <c r="UOC27" s="52"/>
      <c r="UOD27" s="52"/>
      <c r="UOE27" s="52"/>
      <c r="UOF27" s="52"/>
      <c r="UOG27" s="52"/>
      <c r="UOH27" s="52"/>
      <c r="UOI27" s="52"/>
      <c r="UOJ27" s="52"/>
      <c r="UOK27" s="52"/>
      <c r="UOL27" s="52"/>
      <c r="UOM27" s="52"/>
      <c r="UON27" s="52"/>
      <c r="UOO27" s="52"/>
      <c r="UOP27" s="52"/>
      <c r="UOQ27" s="52"/>
      <c r="UOR27" s="52"/>
      <c r="UOS27" s="52"/>
      <c r="UOT27" s="52"/>
      <c r="UOU27" s="52"/>
      <c r="UOV27" s="52"/>
      <c r="UOW27" s="52"/>
      <c r="UOX27" s="52"/>
      <c r="UOY27" s="52"/>
      <c r="UOZ27" s="52"/>
      <c r="UPA27" s="52"/>
      <c r="UPB27" s="52"/>
      <c r="UPC27" s="52"/>
      <c r="UPD27" s="52"/>
      <c r="UPE27" s="52"/>
      <c r="UPF27" s="52"/>
      <c r="UPG27" s="52"/>
      <c r="UPH27" s="52"/>
      <c r="UPI27" s="52"/>
      <c r="UPJ27" s="52"/>
      <c r="UPK27" s="52"/>
      <c r="UPL27" s="52"/>
      <c r="UPM27" s="52"/>
      <c r="UPN27" s="52"/>
      <c r="UPO27" s="52"/>
      <c r="UPP27" s="52"/>
      <c r="UPQ27" s="52"/>
      <c r="UPR27" s="52"/>
      <c r="UPS27" s="52"/>
      <c r="UPT27" s="52"/>
      <c r="UPU27" s="52"/>
      <c r="UPV27" s="52"/>
      <c r="UPW27" s="52"/>
      <c r="UPX27" s="52"/>
      <c r="UPY27" s="52"/>
      <c r="UPZ27" s="52"/>
      <c r="UQA27" s="52"/>
      <c r="UQB27" s="52"/>
      <c r="UQC27" s="52"/>
      <c r="UQD27" s="52"/>
      <c r="UQE27" s="52"/>
      <c r="UQF27" s="52"/>
      <c r="UQG27" s="52"/>
      <c r="UQH27" s="52"/>
      <c r="UQI27" s="52"/>
      <c r="UQJ27" s="52"/>
      <c r="UQK27" s="52"/>
      <c r="UQL27" s="52"/>
      <c r="UQM27" s="52"/>
      <c r="UQN27" s="52"/>
      <c r="UQO27" s="52"/>
      <c r="UQP27" s="52"/>
      <c r="UQQ27" s="52"/>
      <c r="UQR27" s="52"/>
      <c r="UQS27" s="52"/>
      <c r="UQT27" s="52"/>
      <c r="UQU27" s="52"/>
      <c r="UQV27" s="52"/>
      <c r="UQW27" s="52"/>
      <c r="UQX27" s="52"/>
      <c r="UQY27" s="52"/>
      <c r="UQZ27" s="52"/>
      <c r="URA27" s="52"/>
      <c r="URB27" s="52"/>
      <c r="URC27" s="52"/>
      <c r="URD27" s="52"/>
      <c r="URE27" s="52"/>
      <c r="URF27" s="52"/>
      <c r="URG27" s="52"/>
      <c r="URH27" s="52"/>
      <c r="URI27" s="52"/>
      <c r="URJ27" s="52"/>
      <c r="URK27" s="52"/>
      <c r="URL27" s="52"/>
      <c r="URM27" s="52"/>
      <c r="URN27" s="52"/>
      <c r="URO27" s="52"/>
      <c r="URP27" s="52"/>
      <c r="URQ27" s="52"/>
      <c r="URR27" s="52"/>
      <c r="URS27" s="52"/>
      <c r="URT27" s="52"/>
      <c r="URU27" s="52"/>
      <c r="URV27" s="52"/>
      <c r="URW27" s="52"/>
      <c r="URX27" s="52"/>
      <c r="URY27" s="52"/>
      <c r="URZ27" s="52"/>
      <c r="USA27" s="52"/>
      <c r="USB27" s="52"/>
      <c r="USC27" s="52"/>
      <c r="USD27" s="52"/>
      <c r="USE27" s="52"/>
      <c r="USF27" s="52"/>
      <c r="USG27" s="52"/>
      <c r="USH27" s="52"/>
      <c r="USI27" s="52"/>
      <c r="USJ27" s="52"/>
      <c r="USK27" s="52"/>
      <c r="USL27" s="52"/>
      <c r="USM27" s="52"/>
      <c r="USN27" s="52"/>
      <c r="USO27" s="52"/>
      <c r="USP27" s="52"/>
      <c r="USQ27" s="52"/>
      <c r="USR27" s="52"/>
      <c r="USS27" s="52"/>
      <c r="UST27" s="52"/>
      <c r="USU27" s="52"/>
      <c r="USV27" s="52"/>
      <c r="USW27" s="52"/>
      <c r="USX27" s="52"/>
      <c r="USY27" s="52"/>
      <c r="USZ27" s="52"/>
      <c r="UTA27" s="52"/>
      <c r="UTB27" s="52"/>
      <c r="UTC27" s="52"/>
      <c r="UTD27" s="52"/>
      <c r="UTE27" s="52"/>
      <c r="UTF27" s="52"/>
      <c r="UTG27" s="52"/>
      <c r="UTH27" s="52"/>
      <c r="UTI27" s="52"/>
      <c r="UTJ27" s="52"/>
      <c r="UTK27" s="52"/>
      <c r="UTL27" s="52"/>
      <c r="UTM27" s="52"/>
      <c r="UTN27" s="52"/>
      <c r="UTO27" s="52"/>
      <c r="UTP27" s="52"/>
      <c r="UTQ27" s="52"/>
      <c r="UTR27" s="52"/>
      <c r="UTS27" s="52"/>
      <c r="UTT27" s="52"/>
      <c r="UTU27" s="52"/>
      <c r="UTV27" s="52"/>
      <c r="UTW27" s="52"/>
      <c r="UTX27" s="52"/>
      <c r="UTY27" s="52"/>
      <c r="UTZ27" s="52"/>
      <c r="UUA27" s="52"/>
      <c r="UUB27" s="52"/>
      <c r="UUC27" s="52"/>
      <c r="UUD27" s="52"/>
      <c r="UUE27" s="52"/>
      <c r="UUF27" s="52"/>
      <c r="UUG27" s="52"/>
      <c r="UUH27" s="52"/>
      <c r="UUI27" s="52"/>
      <c r="UUJ27" s="52"/>
      <c r="UUK27" s="52"/>
      <c r="UUL27" s="52"/>
      <c r="UUM27" s="52"/>
      <c r="UUN27" s="52"/>
      <c r="UUO27" s="52"/>
      <c r="UUP27" s="52"/>
      <c r="UUQ27" s="52"/>
      <c r="UUR27" s="52"/>
      <c r="UUS27" s="52"/>
      <c r="UUT27" s="52"/>
      <c r="UUU27" s="52"/>
      <c r="UUV27" s="52"/>
      <c r="UUW27" s="52"/>
      <c r="UUX27" s="52"/>
      <c r="UUY27" s="52"/>
      <c r="UUZ27" s="52"/>
      <c r="UVA27" s="52"/>
      <c r="UVB27" s="52"/>
      <c r="UVC27" s="52"/>
      <c r="UVD27" s="52"/>
      <c r="UVE27" s="52"/>
      <c r="UVF27" s="52"/>
      <c r="UVG27" s="52"/>
      <c r="UVH27" s="52"/>
      <c r="UVI27" s="52"/>
      <c r="UVJ27" s="52"/>
      <c r="UVK27" s="52"/>
      <c r="UVL27" s="52"/>
      <c r="UVM27" s="52"/>
      <c r="UVN27" s="52"/>
      <c r="UVO27" s="52"/>
      <c r="UVP27" s="52"/>
      <c r="UVQ27" s="52"/>
      <c r="UVR27" s="52"/>
      <c r="UVS27" s="52"/>
      <c r="UVT27" s="52"/>
      <c r="UVU27" s="52"/>
      <c r="UVV27" s="52"/>
      <c r="UVW27" s="52"/>
      <c r="UVX27" s="52"/>
      <c r="UVY27" s="52"/>
      <c r="UVZ27" s="52"/>
      <c r="UWA27" s="52"/>
      <c r="UWB27" s="52"/>
      <c r="UWC27" s="52"/>
      <c r="UWD27" s="52"/>
      <c r="UWE27" s="52"/>
      <c r="UWF27" s="52"/>
      <c r="UWG27" s="52"/>
      <c r="UWH27" s="52"/>
      <c r="UWI27" s="52"/>
      <c r="UWJ27" s="52"/>
      <c r="UWK27" s="52"/>
      <c r="UWL27" s="52"/>
      <c r="UWM27" s="52"/>
      <c r="UWN27" s="52"/>
      <c r="UWO27" s="52"/>
      <c r="UWP27" s="52"/>
      <c r="UWQ27" s="52"/>
      <c r="UWR27" s="52"/>
      <c r="UWS27" s="52"/>
      <c r="UWT27" s="52"/>
      <c r="UWU27" s="52"/>
      <c r="UWV27" s="52"/>
      <c r="UWW27" s="52"/>
      <c r="UWX27" s="52"/>
      <c r="UWY27" s="52"/>
      <c r="UWZ27" s="52"/>
      <c r="UXA27" s="52"/>
      <c r="UXB27" s="52"/>
      <c r="UXC27" s="52"/>
      <c r="UXD27" s="52"/>
      <c r="UXE27" s="52"/>
      <c r="UXF27" s="52"/>
      <c r="UXG27" s="52"/>
      <c r="UXH27" s="52"/>
      <c r="UXI27" s="52"/>
      <c r="UXJ27" s="52"/>
      <c r="UXK27" s="52"/>
      <c r="UXL27" s="52"/>
      <c r="UXM27" s="52"/>
      <c r="UXN27" s="52"/>
      <c r="UXO27" s="52"/>
      <c r="UXP27" s="52"/>
      <c r="UXQ27" s="52"/>
      <c r="UXR27" s="52"/>
      <c r="UXS27" s="52"/>
      <c r="UXT27" s="52"/>
      <c r="UXU27" s="52"/>
      <c r="UXV27" s="52"/>
      <c r="UXW27" s="52"/>
      <c r="UXX27" s="52"/>
      <c r="UXY27" s="52"/>
      <c r="UXZ27" s="52"/>
      <c r="UYA27" s="52"/>
      <c r="UYB27" s="52"/>
      <c r="UYC27" s="52"/>
      <c r="UYD27" s="52"/>
      <c r="UYE27" s="52"/>
      <c r="UYF27" s="52"/>
      <c r="UYG27" s="52"/>
      <c r="UYH27" s="52"/>
      <c r="UYI27" s="52"/>
      <c r="UYJ27" s="52"/>
      <c r="UYK27" s="52"/>
      <c r="UYL27" s="52"/>
      <c r="UYM27" s="52"/>
      <c r="UYN27" s="52"/>
      <c r="UYO27" s="52"/>
      <c r="UYP27" s="52"/>
      <c r="UYQ27" s="52"/>
      <c r="UYR27" s="52"/>
      <c r="UYS27" s="52"/>
      <c r="UYT27" s="52"/>
      <c r="UYU27" s="52"/>
      <c r="UYV27" s="52"/>
      <c r="UYW27" s="52"/>
      <c r="UYX27" s="52"/>
      <c r="UYY27" s="52"/>
      <c r="UYZ27" s="52"/>
      <c r="UZA27" s="52"/>
      <c r="UZB27" s="52"/>
      <c r="UZC27" s="52"/>
      <c r="UZD27" s="52"/>
      <c r="UZE27" s="52"/>
      <c r="UZF27" s="52"/>
      <c r="UZG27" s="52"/>
      <c r="UZH27" s="52"/>
      <c r="UZI27" s="52"/>
      <c r="UZJ27" s="52"/>
      <c r="UZK27" s="52"/>
      <c r="UZL27" s="52"/>
      <c r="UZM27" s="52"/>
      <c r="UZN27" s="52"/>
      <c r="UZO27" s="52"/>
      <c r="UZP27" s="52"/>
      <c r="UZQ27" s="52"/>
      <c r="UZR27" s="52"/>
      <c r="UZS27" s="52"/>
      <c r="UZT27" s="52"/>
      <c r="UZU27" s="52"/>
      <c r="UZV27" s="52"/>
      <c r="UZW27" s="52"/>
      <c r="UZX27" s="52"/>
      <c r="UZY27" s="52"/>
      <c r="UZZ27" s="52"/>
      <c r="VAA27" s="52"/>
      <c r="VAB27" s="52"/>
      <c r="VAC27" s="52"/>
      <c r="VAD27" s="52"/>
      <c r="VAE27" s="52"/>
      <c r="VAF27" s="52"/>
      <c r="VAG27" s="52"/>
      <c r="VAH27" s="52"/>
      <c r="VAI27" s="52"/>
      <c r="VAJ27" s="52"/>
      <c r="VAK27" s="52"/>
      <c r="VAL27" s="52"/>
      <c r="VAM27" s="52"/>
      <c r="VAN27" s="52"/>
      <c r="VAO27" s="52"/>
      <c r="VAP27" s="52"/>
      <c r="VAQ27" s="52"/>
      <c r="VAR27" s="52"/>
      <c r="VAS27" s="52"/>
      <c r="VAT27" s="52"/>
      <c r="VAU27" s="52"/>
      <c r="VAV27" s="52"/>
      <c r="VAW27" s="52"/>
      <c r="VAX27" s="52"/>
      <c r="VAY27" s="52"/>
      <c r="VAZ27" s="52"/>
      <c r="VBA27" s="52"/>
      <c r="VBB27" s="52"/>
      <c r="VBC27" s="52"/>
      <c r="VBD27" s="52"/>
      <c r="VBE27" s="52"/>
      <c r="VBF27" s="52"/>
      <c r="VBG27" s="52"/>
      <c r="VBH27" s="52"/>
      <c r="VBI27" s="52"/>
      <c r="VBJ27" s="52"/>
      <c r="VBK27" s="52"/>
      <c r="VBL27" s="52"/>
      <c r="VBM27" s="52"/>
      <c r="VBN27" s="52"/>
      <c r="VBO27" s="52"/>
      <c r="VBP27" s="52"/>
      <c r="VBQ27" s="52"/>
      <c r="VBR27" s="52"/>
      <c r="VBS27" s="52"/>
      <c r="VBT27" s="52"/>
      <c r="VBU27" s="52"/>
      <c r="VBV27" s="52"/>
      <c r="VBW27" s="52"/>
      <c r="VBX27" s="52"/>
      <c r="VBY27" s="52"/>
      <c r="VBZ27" s="52"/>
      <c r="VCA27" s="52"/>
      <c r="VCB27" s="52"/>
      <c r="VCC27" s="52"/>
      <c r="VCD27" s="52"/>
      <c r="VCE27" s="52"/>
      <c r="VCF27" s="52"/>
      <c r="VCG27" s="52"/>
      <c r="VCH27" s="52"/>
      <c r="VCI27" s="52"/>
      <c r="VCJ27" s="52"/>
      <c r="VCK27" s="52"/>
      <c r="VCL27" s="52"/>
      <c r="VCM27" s="52"/>
      <c r="VCN27" s="52"/>
      <c r="VCO27" s="52"/>
      <c r="VCP27" s="52"/>
      <c r="VCQ27" s="52"/>
      <c r="VCR27" s="52"/>
      <c r="VCS27" s="52"/>
      <c r="VCT27" s="52"/>
      <c r="VCU27" s="52"/>
      <c r="VCV27" s="52"/>
      <c r="VCW27" s="52"/>
      <c r="VCX27" s="52"/>
      <c r="VCY27" s="52"/>
      <c r="VCZ27" s="52"/>
      <c r="VDA27" s="52"/>
      <c r="VDB27" s="52"/>
      <c r="VDC27" s="52"/>
      <c r="VDD27" s="52"/>
      <c r="VDE27" s="52"/>
      <c r="VDF27" s="52"/>
      <c r="VDG27" s="52"/>
      <c r="VDH27" s="52"/>
      <c r="VDI27" s="52"/>
      <c r="VDJ27" s="52"/>
      <c r="VDK27" s="52"/>
      <c r="VDL27" s="52"/>
      <c r="VDM27" s="52"/>
      <c r="VDN27" s="52"/>
      <c r="VDO27" s="52"/>
      <c r="VDP27" s="52"/>
      <c r="VDQ27" s="52"/>
      <c r="VDR27" s="52"/>
      <c r="VDS27" s="52"/>
      <c r="VDT27" s="52"/>
      <c r="VDU27" s="52"/>
      <c r="VDV27" s="52"/>
      <c r="VDW27" s="52"/>
      <c r="VDX27" s="52"/>
      <c r="VDY27" s="52"/>
      <c r="VDZ27" s="52"/>
      <c r="VEA27" s="52"/>
      <c r="VEB27" s="52"/>
      <c r="VEC27" s="52"/>
      <c r="VED27" s="52"/>
      <c r="VEE27" s="52"/>
      <c r="VEF27" s="52"/>
      <c r="VEG27" s="52"/>
      <c r="VEH27" s="52"/>
      <c r="VEI27" s="52"/>
      <c r="VEJ27" s="52"/>
      <c r="VEK27" s="52"/>
      <c r="VEL27" s="52"/>
      <c r="VEM27" s="52"/>
      <c r="VEN27" s="52"/>
      <c r="VEO27" s="52"/>
      <c r="VEP27" s="52"/>
      <c r="VEQ27" s="52"/>
      <c r="VER27" s="52"/>
      <c r="VES27" s="52"/>
      <c r="VET27" s="52"/>
      <c r="VEU27" s="52"/>
      <c r="VEV27" s="52"/>
      <c r="VEW27" s="52"/>
      <c r="VEX27" s="52"/>
      <c r="VEY27" s="52"/>
      <c r="VEZ27" s="52"/>
      <c r="VFA27" s="52"/>
      <c r="VFB27" s="52"/>
      <c r="VFC27" s="52"/>
      <c r="VFD27" s="52"/>
      <c r="VFE27" s="52"/>
      <c r="VFF27" s="52"/>
      <c r="VFG27" s="52"/>
      <c r="VFH27" s="52"/>
      <c r="VFI27" s="52"/>
      <c r="VFJ27" s="52"/>
      <c r="VFK27" s="52"/>
      <c r="VFL27" s="52"/>
      <c r="VFM27" s="52"/>
      <c r="VFN27" s="52"/>
      <c r="VFO27" s="52"/>
      <c r="VFP27" s="52"/>
      <c r="VFQ27" s="52"/>
      <c r="VFR27" s="52"/>
      <c r="VFS27" s="52"/>
      <c r="VFT27" s="52"/>
      <c r="VFU27" s="52"/>
      <c r="VFV27" s="52"/>
      <c r="VFW27" s="52"/>
      <c r="VFX27" s="52"/>
      <c r="VFY27" s="52"/>
      <c r="VFZ27" s="52"/>
      <c r="VGA27" s="52"/>
      <c r="VGB27" s="52"/>
      <c r="VGC27" s="52"/>
      <c r="VGD27" s="52"/>
      <c r="VGE27" s="52"/>
      <c r="VGF27" s="52"/>
      <c r="VGG27" s="52"/>
      <c r="VGH27" s="52"/>
      <c r="VGI27" s="52"/>
      <c r="VGJ27" s="52"/>
      <c r="VGK27" s="52"/>
      <c r="VGL27" s="52"/>
      <c r="VGM27" s="52"/>
      <c r="VGN27" s="52"/>
      <c r="VGO27" s="52"/>
      <c r="VGP27" s="52"/>
      <c r="VGQ27" s="52"/>
      <c r="VGR27" s="52"/>
      <c r="VGS27" s="52"/>
      <c r="VGT27" s="52"/>
      <c r="VGU27" s="52"/>
      <c r="VGV27" s="52"/>
      <c r="VGW27" s="52"/>
      <c r="VGX27" s="52"/>
      <c r="VGY27" s="52"/>
      <c r="VGZ27" s="52"/>
      <c r="VHA27" s="52"/>
      <c r="VHB27" s="52"/>
      <c r="VHC27" s="52"/>
      <c r="VHD27" s="52"/>
      <c r="VHE27" s="52"/>
      <c r="VHF27" s="52"/>
      <c r="VHG27" s="52"/>
      <c r="VHH27" s="52"/>
      <c r="VHI27" s="52"/>
      <c r="VHJ27" s="52"/>
      <c r="VHK27" s="52"/>
      <c r="VHL27" s="52"/>
      <c r="VHM27" s="52"/>
      <c r="VHN27" s="52"/>
      <c r="VHO27" s="52"/>
      <c r="VHP27" s="52"/>
      <c r="VHQ27" s="52"/>
      <c r="VHR27" s="52"/>
      <c r="VHS27" s="52"/>
      <c r="VHT27" s="52"/>
      <c r="VHU27" s="52"/>
      <c r="VHV27" s="52"/>
      <c r="VHW27" s="52"/>
      <c r="VHX27" s="52"/>
      <c r="VHY27" s="52"/>
      <c r="VHZ27" s="52"/>
      <c r="VIA27" s="52"/>
      <c r="VIB27" s="52"/>
      <c r="VIC27" s="52"/>
      <c r="VID27" s="52"/>
      <c r="VIE27" s="52"/>
      <c r="VIF27" s="52"/>
      <c r="VIG27" s="52"/>
      <c r="VIH27" s="52"/>
      <c r="VII27" s="52"/>
      <c r="VIJ27" s="52"/>
      <c r="VIK27" s="52"/>
      <c r="VIL27" s="52"/>
      <c r="VIM27" s="52"/>
      <c r="VIN27" s="52"/>
      <c r="VIO27" s="52"/>
      <c r="VIP27" s="52"/>
      <c r="VIQ27" s="52"/>
      <c r="VIR27" s="52"/>
      <c r="VIS27" s="52"/>
      <c r="VIT27" s="52"/>
      <c r="VIU27" s="52"/>
      <c r="VIV27" s="52"/>
      <c r="VIW27" s="52"/>
      <c r="VIX27" s="52"/>
      <c r="VIY27" s="52"/>
      <c r="VIZ27" s="52"/>
      <c r="VJA27" s="52"/>
      <c r="VJB27" s="52"/>
      <c r="VJC27" s="52"/>
      <c r="VJD27" s="52"/>
      <c r="VJE27" s="52"/>
      <c r="VJF27" s="52"/>
      <c r="VJG27" s="52"/>
      <c r="VJH27" s="52"/>
      <c r="VJI27" s="52"/>
      <c r="VJJ27" s="52"/>
      <c r="VJK27" s="52"/>
      <c r="VJL27" s="52"/>
      <c r="VJM27" s="52"/>
      <c r="VJN27" s="52"/>
      <c r="VJO27" s="52"/>
      <c r="VJP27" s="52"/>
      <c r="VJQ27" s="52"/>
      <c r="VJR27" s="52"/>
      <c r="VJS27" s="52"/>
      <c r="VJT27" s="52"/>
      <c r="VJU27" s="52"/>
      <c r="VJV27" s="52"/>
      <c r="VJW27" s="52"/>
      <c r="VJX27" s="52"/>
      <c r="VJY27" s="52"/>
      <c r="VJZ27" s="52"/>
      <c r="VKA27" s="52"/>
      <c r="VKB27" s="52"/>
      <c r="VKC27" s="52"/>
      <c r="VKD27" s="52"/>
      <c r="VKE27" s="52"/>
      <c r="VKF27" s="52"/>
      <c r="VKG27" s="52"/>
      <c r="VKH27" s="52"/>
      <c r="VKI27" s="52"/>
      <c r="VKJ27" s="52"/>
      <c r="VKK27" s="52"/>
      <c r="VKL27" s="52"/>
      <c r="VKM27" s="52"/>
      <c r="VKN27" s="52"/>
      <c r="VKO27" s="52"/>
      <c r="VKP27" s="52"/>
      <c r="VKQ27" s="52"/>
      <c r="VKR27" s="52"/>
      <c r="VKS27" s="52"/>
      <c r="VKT27" s="52"/>
      <c r="VKU27" s="52"/>
      <c r="VKV27" s="52"/>
      <c r="VKW27" s="52"/>
      <c r="VKX27" s="52"/>
      <c r="VKY27" s="52"/>
      <c r="VKZ27" s="52"/>
      <c r="VLA27" s="52"/>
      <c r="VLB27" s="52"/>
      <c r="VLC27" s="52"/>
      <c r="VLD27" s="52"/>
      <c r="VLE27" s="52"/>
      <c r="VLF27" s="52"/>
      <c r="VLG27" s="52"/>
      <c r="VLH27" s="52"/>
      <c r="VLI27" s="52"/>
      <c r="VLJ27" s="52"/>
      <c r="VLK27" s="52"/>
      <c r="VLL27" s="52"/>
      <c r="VLM27" s="52"/>
      <c r="VLN27" s="52"/>
      <c r="VLO27" s="52"/>
      <c r="VLP27" s="52"/>
      <c r="VLQ27" s="52"/>
      <c r="VLR27" s="52"/>
      <c r="VLS27" s="52"/>
      <c r="VLT27" s="52"/>
      <c r="VLU27" s="52"/>
      <c r="VLV27" s="52"/>
      <c r="VLW27" s="52"/>
      <c r="VLX27" s="52"/>
      <c r="VLY27" s="52"/>
      <c r="VLZ27" s="52"/>
      <c r="VMA27" s="52"/>
      <c r="VMB27" s="52"/>
      <c r="VMC27" s="52"/>
      <c r="VMD27" s="52"/>
      <c r="VME27" s="52"/>
      <c r="VMF27" s="52"/>
      <c r="VMG27" s="52"/>
      <c r="VMH27" s="52"/>
      <c r="VMI27" s="52"/>
      <c r="VMJ27" s="52"/>
      <c r="VMK27" s="52"/>
      <c r="VML27" s="52"/>
      <c r="VMM27" s="52"/>
      <c r="VMN27" s="52"/>
      <c r="VMO27" s="52"/>
      <c r="VMP27" s="52"/>
      <c r="VMQ27" s="52"/>
      <c r="VMR27" s="52"/>
      <c r="VMS27" s="52"/>
      <c r="VMT27" s="52"/>
      <c r="VMU27" s="52"/>
      <c r="VMV27" s="52"/>
      <c r="VMW27" s="52"/>
      <c r="VMX27" s="52"/>
      <c r="VMY27" s="52"/>
      <c r="VMZ27" s="52"/>
      <c r="VNA27" s="52"/>
      <c r="VNB27" s="52"/>
      <c r="VNC27" s="52"/>
      <c r="VND27" s="52"/>
      <c r="VNE27" s="52"/>
      <c r="VNF27" s="52"/>
      <c r="VNG27" s="52"/>
      <c r="VNH27" s="52"/>
      <c r="VNI27" s="52"/>
      <c r="VNJ27" s="52"/>
      <c r="VNK27" s="52"/>
      <c r="VNL27" s="52"/>
      <c r="VNM27" s="52"/>
      <c r="VNN27" s="52"/>
      <c r="VNO27" s="52"/>
      <c r="VNP27" s="52"/>
      <c r="VNQ27" s="52"/>
      <c r="VNR27" s="52"/>
      <c r="VNS27" s="52"/>
      <c r="VNT27" s="52"/>
      <c r="VNU27" s="52"/>
      <c r="VNV27" s="52"/>
      <c r="VNW27" s="52"/>
      <c r="VNX27" s="52"/>
      <c r="VNY27" s="52"/>
      <c r="VNZ27" s="52"/>
      <c r="VOA27" s="52"/>
      <c r="VOB27" s="52"/>
      <c r="VOC27" s="52"/>
      <c r="VOD27" s="52"/>
      <c r="VOE27" s="52"/>
      <c r="VOF27" s="52"/>
      <c r="VOG27" s="52"/>
      <c r="VOH27" s="52"/>
      <c r="VOI27" s="52"/>
      <c r="VOJ27" s="52"/>
      <c r="VOK27" s="52"/>
      <c r="VOL27" s="52"/>
      <c r="VOM27" s="52"/>
      <c r="VON27" s="52"/>
      <c r="VOO27" s="52"/>
      <c r="VOP27" s="52"/>
      <c r="VOQ27" s="52"/>
      <c r="VOR27" s="52"/>
      <c r="VOS27" s="52"/>
      <c r="VOT27" s="52"/>
      <c r="VOU27" s="52"/>
      <c r="VOV27" s="52"/>
      <c r="VOW27" s="52"/>
      <c r="VOX27" s="52"/>
      <c r="VOY27" s="52"/>
      <c r="VOZ27" s="52"/>
      <c r="VPA27" s="52"/>
      <c r="VPB27" s="52"/>
      <c r="VPC27" s="52"/>
      <c r="VPD27" s="52"/>
      <c r="VPE27" s="52"/>
      <c r="VPF27" s="52"/>
      <c r="VPG27" s="52"/>
      <c r="VPH27" s="52"/>
      <c r="VPI27" s="52"/>
      <c r="VPJ27" s="52"/>
      <c r="VPK27" s="52"/>
      <c r="VPL27" s="52"/>
      <c r="VPM27" s="52"/>
      <c r="VPN27" s="52"/>
      <c r="VPO27" s="52"/>
      <c r="VPP27" s="52"/>
      <c r="VPQ27" s="52"/>
      <c r="VPR27" s="52"/>
      <c r="VPS27" s="52"/>
      <c r="VPT27" s="52"/>
      <c r="VPU27" s="52"/>
      <c r="VPV27" s="52"/>
      <c r="VPW27" s="52"/>
      <c r="VPX27" s="52"/>
      <c r="VPY27" s="52"/>
      <c r="VPZ27" s="52"/>
      <c r="VQA27" s="52"/>
      <c r="VQB27" s="52"/>
      <c r="VQC27" s="52"/>
      <c r="VQD27" s="52"/>
      <c r="VQE27" s="52"/>
      <c r="VQF27" s="52"/>
      <c r="VQG27" s="52"/>
      <c r="VQH27" s="52"/>
      <c r="VQI27" s="52"/>
      <c r="VQJ27" s="52"/>
      <c r="VQK27" s="52"/>
      <c r="VQL27" s="52"/>
      <c r="VQM27" s="52"/>
      <c r="VQN27" s="52"/>
      <c r="VQO27" s="52"/>
      <c r="VQP27" s="52"/>
      <c r="VQQ27" s="52"/>
      <c r="VQR27" s="52"/>
      <c r="VQS27" s="52"/>
      <c r="VQT27" s="52"/>
      <c r="VQU27" s="52"/>
      <c r="VQV27" s="52"/>
      <c r="VQW27" s="52"/>
      <c r="VQX27" s="52"/>
      <c r="VQY27" s="52"/>
      <c r="VQZ27" s="52"/>
      <c r="VRA27" s="52"/>
      <c r="VRB27" s="52"/>
      <c r="VRC27" s="52"/>
      <c r="VRD27" s="52"/>
      <c r="VRE27" s="52"/>
      <c r="VRF27" s="52"/>
      <c r="VRG27" s="52"/>
      <c r="VRH27" s="52"/>
      <c r="VRI27" s="52"/>
      <c r="VRJ27" s="52"/>
      <c r="VRK27" s="52"/>
      <c r="VRL27" s="52"/>
      <c r="VRM27" s="52"/>
      <c r="VRN27" s="52"/>
      <c r="VRO27" s="52"/>
      <c r="VRP27" s="52"/>
      <c r="VRQ27" s="52"/>
      <c r="VRR27" s="52"/>
      <c r="VRS27" s="52"/>
      <c r="VRT27" s="52"/>
      <c r="VRU27" s="52"/>
      <c r="VRV27" s="52"/>
      <c r="VRW27" s="52"/>
      <c r="VRX27" s="52"/>
      <c r="VRY27" s="52"/>
      <c r="VRZ27" s="52"/>
      <c r="VSA27" s="52"/>
      <c r="VSB27" s="52"/>
      <c r="VSC27" s="52"/>
      <c r="VSD27" s="52"/>
      <c r="VSE27" s="52"/>
      <c r="VSF27" s="52"/>
      <c r="VSG27" s="52"/>
      <c r="VSH27" s="52"/>
      <c r="VSI27" s="52"/>
      <c r="VSJ27" s="52"/>
      <c r="VSK27" s="52"/>
      <c r="VSL27" s="52"/>
      <c r="VSM27" s="52"/>
      <c r="VSN27" s="52"/>
      <c r="VSO27" s="52"/>
      <c r="VSP27" s="52"/>
      <c r="VSQ27" s="52"/>
      <c r="VSR27" s="52"/>
      <c r="VSS27" s="52"/>
      <c r="VST27" s="52"/>
      <c r="VSU27" s="52"/>
      <c r="VSV27" s="52"/>
      <c r="VSW27" s="52"/>
      <c r="VSX27" s="52"/>
      <c r="VSY27" s="52"/>
      <c r="VSZ27" s="52"/>
      <c r="VTA27" s="52"/>
      <c r="VTB27" s="52"/>
      <c r="VTC27" s="52"/>
      <c r="VTD27" s="52"/>
      <c r="VTE27" s="52"/>
      <c r="VTF27" s="52"/>
      <c r="VTG27" s="52"/>
      <c r="VTH27" s="52"/>
      <c r="VTI27" s="52"/>
      <c r="VTJ27" s="52"/>
      <c r="VTK27" s="52"/>
      <c r="VTL27" s="52"/>
      <c r="VTM27" s="52"/>
      <c r="VTN27" s="52"/>
      <c r="VTO27" s="52"/>
      <c r="VTP27" s="52"/>
      <c r="VTQ27" s="52"/>
      <c r="VTR27" s="52"/>
      <c r="VTS27" s="52"/>
      <c r="VTT27" s="52"/>
      <c r="VTU27" s="52"/>
      <c r="VTV27" s="52"/>
      <c r="VTW27" s="52"/>
      <c r="VTX27" s="52"/>
      <c r="VTY27" s="52"/>
      <c r="VTZ27" s="52"/>
      <c r="VUA27" s="52"/>
      <c r="VUB27" s="52"/>
      <c r="VUC27" s="52"/>
      <c r="VUD27" s="52"/>
      <c r="VUE27" s="52"/>
      <c r="VUF27" s="52"/>
      <c r="VUG27" s="52"/>
      <c r="VUH27" s="52"/>
      <c r="VUI27" s="52"/>
      <c r="VUJ27" s="52"/>
      <c r="VUK27" s="52"/>
      <c r="VUL27" s="52"/>
      <c r="VUM27" s="52"/>
      <c r="VUN27" s="52"/>
      <c r="VUO27" s="52"/>
      <c r="VUP27" s="52"/>
      <c r="VUQ27" s="52"/>
      <c r="VUR27" s="52"/>
      <c r="VUS27" s="52"/>
      <c r="VUT27" s="52"/>
      <c r="VUU27" s="52"/>
      <c r="VUV27" s="52"/>
      <c r="VUW27" s="52"/>
      <c r="VUX27" s="52"/>
      <c r="VUY27" s="52"/>
      <c r="VUZ27" s="52"/>
      <c r="VVA27" s="52"/>
      <c r="VVB27" s="52"/>
      <c r="VVC27" s="52"/>
      <c r="VVD27" s="52"/>
      <c r="VVE27" s="52"/>
      <c r="VVF27" s="52"/>
      <c r="VVG27" s="52"/>
      <c r="VVH27" s="52"/>
      <c r="VVI27" s="52"/>
      <c r="VVJ27" s="52"/>
      <c r="VVK27" s="52"/>
      <c r="VVL27" s="52"/>
      <c r="VVM27" s="52"/>
      <c r="VVN27" s="52"/>
      <c r="VVO27" s="52"/>
      <c r="VVP27" s="52"/>
      <c r="VVQ27" s="52"/>
      <c r="VVR27" s="52"/>
      <c r="VVS27" s="52"/>
      <c r="VVT27" s="52"/>
      <c r="VVU27" s="52"/>
      <c r="VVV27" s="52"/>
      <c r="VVW27" s="52"/>
      <c r="VVX27" s="52"/>
      <c r="VVY27" s="52"/>
      <c r="VVZ27" s="52"/>
      <c r="VWA27" s="52"/>
      <c r="VWB27" s="52"/>
      <c r="VWC27" s="52"/>
      <c r="VWD27" s="52"/>
      <c r="VWE27" s="52"/>
      <c r="VWF27" s="52"/>
      <c r="VWG27" s="52"/>
      <c r="VWH27" s="52"/>
      <c r="VWI27" s="52"/>
      <c r="VWJ27" s="52"/>
      <c r="VWK27" s="52"/>
      <c r="VWL27" s="52"/>
      <c r="VWM27" s="52"/>
      <c r="VWN27" s="52"/>
      <c r="VWO27" s="52"/>
      <c r="VWP27" s="52"/>
      <c r="VWQ27" s="52"/>
      <c r="VWR27" s="52"/>
      <c r="VWS27" s="52"/>
      <c r="VWT27" s="52"/>
      <c r="VWU27" s="52"/>
      <c r="VWV27" s="52"/>
      <c r="VWW27" s="52"/>
      <c r="VWX27" s="52"/>
      <c r="VWY27" s="52"/>
      <c r="VWZ27" s="52"/>
      <c r="VXA27" s="52"/>
      <c r="VXB27" s="52"/>
      <c r="VXC27" s="52"/>
      <c r="VXD27" s="52"/>
      <c r="VXE27" s="52"/>
      <c r="VXF27" s="52"/>
      <c r="VXG27" s="52"/>
      <c r="VXH27" s="52"/>
      <c r="VXI27" s="52"/>
      <c r="VXJ27" s="52"/>
      <c r="VXK27" s="52"/>
      <c r="VXL27" s="52"/>
      <c r="VXM27" s="52"/>
      <c r="VXN27" s="52"/>
      <c r="VXO27" s="52"/>
      <c r="VXP27" s="52"/>
      <c r="VXQ27" s="52"/>
      <c r="VXR27" s="52"/>
      <c r="VXS27" s="52"/>
      <c r="VXT27" s="52"/>
      <c r="VXU27" s="52"/>
      <c r="VXV27" s="52"/>
      <c r="VXW27" s="52"/>
      <c r="VXX27" s="52"/>
      <c r="VXY27" s="52"/>
      <c r="VXZ27" s="52"/>
      <c r="VYA27" s="52"/>
      <c r="VYB27" s="52"/>
      <c r="VYC27" s="52"/>
      <c r="VYD27" s="52"/>
      <c r="VYE27" s="52"/>
      <c r="VYF27" s="52"/>
      <c r="VYG27" s="52"/>
      <c r="VYH27" s="52"/>
      <c r="VYI27" s="52"/>
      <c r="VYJ27" s="52"/>
      <c r="VYK27" s="52"/>
      <c r="VYL27" s="52"/>
      <c r="VYM27" s="52"/>
      <c r="VYN27" s="52"/>
      <c r="VYO27" s="52"/>
      <c r="VYP27" s="52"/>
      <c r="VYQ27" s="52"/>
      <c r="VYR27" s="52"/>
      <c r="VYS27" s="52"/>
      <c r="VYT27" s="52"/>
      <c r="VYU27" s="52"/>
      <c r="VYV27" s="52"/>
      <c r="VYW27" s="52"/>
      <c r="VYX27" s="52"/>
      <c r="VYY27" s="52"/>
      <c r="VYZ27" s="52"/>
      <c r="VZA27" s="52"/>
      <c r="VZB27" s="52"/>
      <c r="VZC27" s="52"/>
      <c r="VZD27" s="52"/>
      <c r="VZE27" s="52"/>
      <c r="VZF27" s="52"/>
      <c r="VZG27" s="52"/>
      <c r="VZH27" s="52"/>
      <c r="VZI27" s="52"/>
      <c r="VZJ27" s="52"/>
      <c r="VZK27" s="52"/>
      <c r="VZL27" s="52"/>
      <c r="VZM27" s="52"/>
      <c r="VZN27" s="52"/>
      <c r="VZO27" s="52"/>
      <c r="VZP27" s="52"/>
      <c r="VZQ27" s="52"/>
      <c r="VZR27" s="52"/>
      <c r="VZS27" s="52"/>
      <c r="VZT27" s="52"/>
      <c r="VZU27" s="52"/>
      <c r="VZV27" s="52"/>
      <c r="VZW27" s="52"/>
      <c r="VZX27" s="52"/>
      <c r="VZY27" s="52"/>
      <c r="VZZ27" s="52"/>
      <c r="WAA27" s="52"/>
      <c r="WAB27" s="52"/>
      <c r="WAC27" s="52"/>
      <c r="WAD27" s="52"/>
      <c r="WAE27" s="52"/>
      <c r="WAF27" s="52"/>
      <c r="WAG27" s="52"/>
      <c r="WAH27" s="52"/>
      <c r="WAI27" s="52"/>
      <c r="WAJ27" s="52"/>
      <c r="WAK27" s="52"/>
      <c r="WAL27" s="52"/>
      <c r="WAM27" s="52"/>
      <c r="WAN27" s="52"/>
      <c r="WAO27" s="52"/>
      <c r="WAP27" s="52"/>
      <c r="WAQ27" s="52"/>
      <c r="WAR27" s="52"/>
      <c r="WAS27" s="52"/>
      <c r="WAT27" s="52"/>
      <c r="WAU27" s="52"/>
      <c r="WAV27" s="52"/>
      <c r="WAW27" s="52"/>
      <c r="WAX27" s="52"/>
      <c r="WAY27" s="52"/>
      <c r="WAZ27" s="52"/>
      <c r="WBA27" s="52"/>
      <c r="WBB27" s="52"/>
      <c r="WBC27" s="52"/>
      <c r="WBD27" s="52"/>
      <c r="WBE27" s="52"/>
      <c r="WBF27" s="52"/>
      <c r="WBG27" s="52"/>
      <c r="WBH27" s="52"/>
      <c r="WBI27" s="52"/>
      <c r="WBJ27" s="52"/>
      <c r="WBK27" s="52"/>
      <c r="WBL27" s="52"/>
      <c r="WBM27" s="52"/>
      <c r="WBN27" s="52"/>
      <c r="WBO27" s="52"/>
      <c r="WBP27" s="52"/>
      <c r="WBQ27" s="52"/>
      <c r="WBR27" s="52"/>
      <c r="WBS27" s="52"/>
      <c r="WBT27" s="52"/>
      <c r="WBU27" s="52"/>
      <c r="WBV27" s="52"/>
      <c r="WBW27" s="52"/>
      <c r="WBX27" s="52"/>
      <c r="WBY27" s="52"/>
      <c r="WBZ27" s="52"/>
      <c r="WCA27" s="52"/>
      <c r="WCB27" s="52"/>
      <c r="WCC27" s="52"/>
      <c r="WCD27" s="52"/>
      <c r="WCE27" s="52"/>
      <c r="WCF27" s="52"/>
      <c r="WCG27" s="52"/>
      <c r="WCH27" s="52"/>
      <c r="WCI27" s="52"/>
      <c r="WCJ27" s="52"/>
      <c r="WCK27" s="52"/>
      <c r="WCL27" s="52"/>
      <c r="WCM27" s="52"/>
      <c r="WCN27" s="52"/>
      <c r="WCO27" s="52"/>
      <c r="WCP27" s="52"/>
      <c r="WCQ27" s="52"/>
      <c r="WCR27" s="52"/>
      <c r="WCS27" s="52"/>
      <c r="WCT27" s="52"/>
      <c r="WCU27" s="52"/>
      <c r="WCV27" s="52"/>
      <c r="WCW27" s="52"/>
      <c r="WCX27" s="52"/>
      <c r="WCY27" s="52"/>
      <c r="WCZ27" s="52"/>
      <c r="WDA27" s="52"/>
      <c r="WDB27" s="52"/>
      <c r="WDC27" s="52"/>
      <c r="WDD27" s="52"/>
      <c r="WDE27" s="52"/>
      <c r="WDF27" s="52"/>
      <c r="WDG27" s="52"/>
      <c r="WDH27" s="52"/>
      <c r="WDI27" s="52"/>
      <c r="WDJ27" s="52"/>
      <c r="WDK27" s="52"/>
      <c r="WDL27" s="52"/>
      <c r="WDM27" s="52"/>
      <c r="WDN27" s="52"/>
      <c r="WDO27" s="52"/>
      <c r="WDP27" s="52"/>
      <c r="WDQ27" s="52"/>
      <c r="WDR27" s="52"/>
      <c r="WDS27" s="52"/>
      <c r="WDT27" s="52"/>
      <c r="WDU27" s="52"/>
      <c r="WDV27" s="52"/>
      <c r="WDW27" s="52"/>
      <c r="WDX27" s="52"/>
      <c r="WDY27" s="52"/>
      <c r="WDZ27" s="52"/>
      <c r="WEA27" s="52"/>
      <c r="WEB27" s="52"/>
      <c r="WEC27" s="52"/>
      <c r="WED27" s="52"/>
      <c r="WEE27" s="52"/>
      <c r="WEF27" s="52"/>
      <c r="WEG27" s="52"/>
      <c r="WEH27" s="52"/>
      <c r="WEI27" s="52"/>
      <c r="WEJ27" s="52"/>
      <c r="WEK27" s="52"/>
      <c r="WEL27" s="52"/>
      <c r="WEM27" s="52"/>
      <c r="WEN27" s="52"/>
      <c r="WEO27" s="52"/>
      <c r="WEP27" s="52"/>
      <c r="WEQ27" s="52"/>
      <c r="WER27" s="52"/>
      <c r="WES27" s="52"/>
      <c r="WET27" s="52"/>
      <c r="WEU27" s="52"/>
      <c r="WEV27" s="52"/>
      <c r="WEW27" s="52"/>
      <c r="WEX27" s="52"/>
      <c r="WEY27" s="52"/>
      <c r="WEZ27" s="52"/>
      <c r="WFA27" s="52"/>
      <c r="WFB27" s="52"/>
      <c r="WFC27" s="52"/>
      <c r="WFD27" s="52"/>
      <c r="WFE27" s="52"/>
      <c r="WFF27" s="52"/>
      <c r="WFG27" s="52"/>
      <c r="WFH27" s="52"/>
      <c r="WFI27" s="52"/>
      <c r="WFJ27" s="52"/>
      <c r="WFK27" s="52"/>
      <c r="WFL27" s="52"/>
      <c r="WFM27" s="52"/>
      <c r="WFN27" s="52"/>
      <c r="WFO27" s="52"/>
      <c r="WFP27" s="52"/>
      <c r="WFQ27" s="52"/>
      <c r="WFR27" s="52"/>
      <c r="WFS27" s="52"/>
      <c r="WFT27" s="52"/>
      <c r="WFU27" s="52"/>
      <c r="WFV27" s="52"/>
      <c r="WFW27" s="52"/>
      <c r="WFX27" s="52"/>
      <c r="WFY27" s="52"/>
      <c r="WFZ27" s="52"/>
      <c r="WGA27" s="52"/>
      <c r="WGB27" s="52"/>
      <c r="WGC27" s="52"/>
      <c r="WGD27" s="52"/>
      <c r="WGE27" s="52"/>
      <c r="WGF27" s="52"/>
      <c r="WGG27" s="52"/>
      <c r="WGH27" s="52"/>
      <c r="WGI27" s="52"/>
      <c r="WGJ27" s="52"/>
      <c r="WGK27" s="52"/>
      <c r="WGL27" s="52"/>
      <c r="WGM27" s="52"/>
      <c r="WGN27" s="52"/>
      <c r="WGO27" s="52"/>
      <c r="WGP27" s="52"/>
      <c r="WGQ27" s="52"/>
      <c r="WGR27" s="52"/>
      <c r="WGS27" s="52"/>
      <c r="WGT27" s="52"/>
      <c r="WGU27" s="52"/>
      <c r="WGV27" s="52"/>
      <c r="WGW27" s="52"/>
      <c r="WGX27" s="52"/>
      <c r="WGY27" s="52"/>
      <c r="WGZ27" s="52"/>
      <c r="WHA27" s="52"/>
      <c r="WHB27" s="52"/>
      <c r="WHC27" s="52"/>
      <c r="WHD27" s="52"/>
      <c r="WHE27" s="52"/>
      <c r="WHF27" s="52"/>
      <c r="WHG27" s="52"/>
      <c r="WHH27" s="52"/>
      <c r="WHI27" s="52"/>
      <c r="WHJ27" s="52"/>
      <c r="WHK27" s="52"/>
      <c r="WHL27" s="52"/>
      <c r="WHM27" s="52"/>
      <c r="WHN27" s="52"/>
      <c r="WHO27" s="52"/>
      <c r="WHP27" s="52"/>
      <c r="WHQ27" s="52"/>
      <c r="WHR27" s="52"/>
      <c r="WHS27" s="52"/>
      <c r="WHT27" s="52"/>
      <c r="WHU27" s="52"/>
      <c r="WHV27" s="52"/>
      <c r="WHW27" s="52"/>
      <c r="WHX27" s="52"/>
      <c r="WHY27" s="52"/>
      <c r="WHZ27" s="52"/>
      <c r="WIA27" s="52"/>
      <c r="WIB27" s="52"/>
      <c r="WIC27" s="52"/>
      <c r="WID27" s="52"/>
      <c r="WIE27" s="52"/>
      <c r="WIF27" s="52"/>
      <c r="WIG27" s="52"/>
      <c r="WIH27" s="52"/>
      <c r="WII27" s="52"/>
      <c r="WIJ27" s="52"/>
      <c r="WIK27" s="52"/>
      <c r="WIL27" s="52"/>
      <c r="WIM27" s="52"/>
      <c r="WIN27" s="52"/>
      <c r="WIO27" s="52"/>
      <c r="WIP27" s="52"/>
      <c r="WIQ27" s="52"/>
      <c r="WIR27" s="52"/>
      <c r="WIS27" s="52"/>
      <c r="WIT27" s="52"/>
      <c r="WIU27" s="52"/>
      <c r="WIV27" s="52"/>
      <c r="WIW27" s="52"/>
      <c r="WIX27" s="52"/>
      <c r="WIY27" s="52"/>
      <c r="WIZ27" s="52"/>
      <c r="WJA27" s="52"/>
      <c r="WJB27" s="52"/>
      <c r="WJC27" s="52"/>
      <c r="WJD27" s="52"/>
      <c r="WJE27" s="52"/>
      <c r="WJF27" s="52"/>
      <c r="WJG27" s="52"/>
      <c r="WJH27" s="52"/>
      <c r="WJI27" s="52"/>
      <c r="WJJ27" s="52"/>
      <c r="WJK27" s="52"/>
      <c r="WJL27" s="52"/>
      <c r="WJM27" s="52"/>
      <c r="WJN27" s="52"/>
      <c r="WJO27" s="52"/>
      <c r="WJP27" s="52"/>
      <c r="WJQ27" s="52"/>
      <c r="WJR27" s="52"/>
      <c r="WJS27" s="52"/>
      <c r="WJT27" s="52"/>
      <c r="WJU27" s="52"/>
      <c r="WJV27" s="52"/>
      <c r="WJW27" s="52"/>
      <c r="WJX27" s="52"/>
      <c r="WJY27" s="52"/>
      <c r="WJZ27" s="52"/>
      <c r="WKA27" s="52"/>
      <c r="WKB27" s="52"/>
      <c r="WKC27" s="52"/>
      <c r="WKD27" s="52"/>
      <c r="WKE27" s="52"/>
      <c r="WKF27" s="52"/>
      <c r="WKG27" s="52"/>
      <c r="WKH27" s="52"/>
      <c r="WKI27" s="52"/>
      <c r="WKJ27" s="52"/>
      <c r="WKK27" s="52"/>
      <c r="WKL27" s="52"/>
      <c r="WKM27" s="52"/>
      <c r="WKN27" s="52"/>
      <c r="WKO27" s="52"/>
      <c r="WKP27" s="52"/>
      <c r="WKQ27" s="52"/>
      <c r="WKR27" s="52"/>
      <c r="WKS27" s="52"/>
      <c r="WKT27" s="52"/>
      <c r="WKU27" s="52"/>
      <c r="WKV27" s="52"/>
      <c r="WKW27" s="52"/>
      <c r="WKX27" s="52"/>
      <c r="WKY27" s="52"/>
      <c r="WKZ27" s="52"/>
      <c r="WLA27" s="52"/>
      <c r="WLB27" s="52"/>
      <c r="WLC27" s="52"/>
      <c r="WLD27" s="52"/>
      <c r="WLE27" s="52"/>
      <c r="WLF27" s="52"/>
      <c r="WLG27" s="52"/>
      <c r="WLH27" s="52"/>
      <c r="WLI27" s="52"/>
      <c r="WLJ27" s="52"/>
      <c r="WLK27" s="52"/>
      <c r="WLL27" s="52"/>
      <c r="WLM27" s="52"/>
      <c r="WLN27" s="52"/>
      <c r="WLO27" s="52"/>
      <c r="WLP27" s="52"/>
      <c r="WLQ27" s="52"/>
      <c r="WLR27" s="52"/>
      <c r="WLS27" s="52"/>
      <c r="WLT27" s="52"/>
      <c r="WLU27" s="52"/>
      <c r="WLV27" s="52"/>
      <c r="WLW27" s="52"/>
      <c r="WLX27" s="52"/>
      <c r="WLY27" s="52"/>
      <c r="WLZ27" s="52"/>
      <c r="WMA27" s="52"/>
      <c r="WMB27" s="52"/>
      <c r="WMC27" s="52"/>
      <c r="WMD27" s="52"/>
      <c r="WME27" s="52"/>
      <c r="WMF27" s="52"/>
      <c r="WMG27" s="52"/>
      <c r="WMH27" s="52"/>
      <c r="WMI27" s="52"/>
      <c r="WMJ27" s="52"/>
      <c r="WMK27" s="52"/>
      <c r="WML27" s="52"/>
      <c r="WMM27" s="52"/>
      <c r="WMN27" s="52"/>
      <c r="WMO27" s="52"/>
      <c r="WMP27" s="52"/>
      <c r="WMQ27" s="52"/>
      <c r="WMR27" s="52"/>
      <c r="WMS27" s="52"/>
      <c r="WMT27" s="52"/>
      <c r="WMU27" s="52"/>
      <c r="WMV27" s="52"/>
      <c r="WMW27" s="52"/>
      <c r="WMX27" s="52"/>
      <c r="WMY27" s="52"/>
      <c r="WMZ27" s="52"/>
      <c r="WNA27" s="52"/>
      <c r="WNB27" s="52"/>
      <c r="WNC27" s="52"/>
      <c r="WND27" s="52"/>
      <c r="WNE27" s="52"/>
      <c r="WNF27" s="52"/>
      <c r="WNG27" s="52"/>
      <c r="WNH27" s="52"/>
      <c r="WNI27" s="52"/>
      <c r="WNJ27" s="52"/>
      <c r="WNK27" s="52"/>
      <c r="WNL27" s="52"/>
      <c r="WNM27" s="52"/>
      <c r="WNN27" s="52"/>
      <c r="WNO27" s="52"/>
      <c r="WNP27" s="52"/>
      <c r="WNQ27" s="52"/>
      <c r="WNR27" s="52"/>
      <c r="WNS27" s="52"/>
      <c r="WNT27" s="52"/>
      <c r="WNU27" s="52"/>
      <c r="WNV27" s="52"/>
      <c r="WNW27" s="52"/>
      <c r="WNX27" s="52"/>
      <c r="WNY27" s="52"/>
      <c r="WNZ27" s="52"/>
      <c r="WOA27" s="52"/>
      <c r="WOB27" s="52"/>
      <c r="WOC27" s="52"/>
      <c r="WOD27" s="52"/>
      <c r="WOE27" s="52"/>
      <c r="WOF27" s="52"/>
      <c r="WOG27" s="52"/>
      <c r="WOH27" s="52"/>
      <c r="WOI27" s="52"/>
      <c r="WOJ27" s="52"/>
      <c r="WOK27" s="52"/>
      <c r="WOL27" s="52"/>
      <c r="WOM27" s="52"/>
      <c r="WON27" s="52"/>
      <c r="WOO27" s="52"/>
      <c r="WOP27" s="52"/>
      <c r="WOQ27" s="52"/>
      <c r="WOR27" s="52"/>
      <c r="WOS27" s="52"/>
      <c r="WOT27" s="52"/>
      <c r="WOU27" s="52"/>
      <c r="WOV27" s="52"/>
      <c r="WOW27" s="52"/>
      <c r="WOX27" s="52"/>
      <c r="WOY27" s="52"/>
      <c r="WOZ27" s="52"/>
      <c r="WPA27" s="52"/>
      <c r="WPB27" s="52"/>
      <c r="WPC27" s="52"/>
      <c r="WPD27" s="52"/>
      <c r="WPE27" s="52"/>
      <c r="WPF27" s="52"/>
      <c r="WPG27" s="52"/>
      <c r="WPH27" s="52"/>
      <c r="WPI27" s="52"/>
      <c r="WPJ27" s="52"/>
      <c r="WPK27" s="52"/>
      <c r="WPL27" s="52"/>
      <c r="WPM27" s="52"/>
      <c r="WPN27" s="52"/>
      <c r="WPO27" s="52"/>
      <c r="WPP27" s="52"/>
      <c r="WPQ27" s="52"/>
      <c r="WPR27" s="52"/>
      <c r="WPS27" s="52"/>
      <c r="WPT27" s="52"/>
      <c r="WPU27" s="52"/>
      <c r="WPV27" s="52"/>
      <c r="WPW27" s="52"/>
      <c r="WPX27" s="52"/>
      <c r="WPY27" s="52"/>
      <c r="WPZ27" s="52"/>
      <c r="WQA27" s="52"/>
      <c r="WQB27" s="52"/>
      <c r="WQC27" s="52"/>
      <c r="WQD27" s="52"/>
      <c r="WQE27" s="52"/>
      <c r="WQF27" s="52"/>
      <c r="WQG27" s="52"/>
      <c r="WQH27" s="52"/>
      <c r="WQI27" s="52"/>
      <c r="WQJ27" s="52"/>
      <c r="WQK27" s="52"/>
      <c r="WQL27" s="52"/>
      <c r="WQM27" s="52"/>
      <c r="WQN27" s="52"/>
      <c r="WQO27" s="52"/>
      <c r="WQP27" s="52"/>
      <c r="WQQ27" s="52"/>
      <c r="WQR27" s="52"/>
      <c r="WQS27" s="52"/>
      <c r="WQT27" s="52"/>
      <c r="WQU27" s="52"/>
      <c r="WQV27" s="52"/>
      <c r="WQW27" s="52"/>
      <c r="WQX27" s="52"/>
      <c r="WQY27" s="52"/>
      <c r="WQZ27" s="52"/>
      <c r="WRA27" s="52"/>
      <c r="WRB27" s="52"/>
      <c r="WRC27" s="52"/>
      <c r="WRD27" s="52"/>
      <c r="WRE27" s="52"/>
      <c r="WRF27" s="52"/>
      <c r="WRG27" s="52"/>
      <c r="WRH27" s="52"/>
      <c r="WRI27" s="52"/>
      <c r="WRJ27" s="52"/>
      <c r="WRK27" s="52"/>
      <c r="WRL27" s="52"/>
      <c r="WRM27" s="52"/>
      <c r="WRN27" s="52"/>
      <c r="WRO27" s="52"/>
      <c r="WRP27" s="52"/>
      <c r="WRQ27" s="52"/>
      <c r="WRR27" s="52"/>
      <c r="WRS27" s="52"/>
      <c r="WRT27" s="52"/>
      <c r="WRU27" s="52"/>
      <c r="WRV27" s="52"/>
      <c r="WRW27" s="52"/>
      <c r="WRX27" s="52"/>
      <c r="WRY27" s="52"/>
      <c r="WRZ27" s="52"/>
      <c r="WSA27" s="52"/>
      <c r="WSB27" s="52"/>
      <c r="WSC27" s="52"/>
      <c r="WSD27" s="52"/>
      <c r="WSE27" s="52"/>
      <c r="WSF27" s="52"/>
      <c r="WSG27" s="52"/>
      <c r="WSH27" s="52"/>
      <c r="WSI27" s="52"/>
      <c r="WSJ27" s="52"/>
      <c r="WSK27" s="52"/>
      <c r="WSL27" s="52"/>
      <c r="WSM27" s="52"/>
      <c r="WSN27" s="52"/>
      <c r="WSO27" s="52"/>
      <c r="WSP27" s="52"/>
      <c r="WSQ27" s="52"/>
      <c r="WSR27" s="52"/>
      <c r="WSS27" s="52"/>
      <c r="WST27" s="52"/>
      <c r="WSU27" s="52"/>
      <c r="WSV27" s="52"/>
      <c r="WSW27" s="52"/>
      <c r="WSX27" s="52"/>
      <c r="WSY27" s="52"/>
      <c r="WSZ27" s="52"/>
      <c r="WTA27" s="52"/>
      <c r="WTB27" s="52"/>
      <c r="WTC27" s="52"/>
      <c r="WTD27" s="52"/>
      <c r="WTE27" s="52"/>
      <c r="WTF27" s="52"/>
      <c r="WTG27" s="52"/>
      <c r="WTH27" s="52"/>
      <c r="WTI27" s="52"/>
      <c r="WTJ27" s="52"/>
      <c r="WTK27" s="52"/>
      <c r="WTL27" s="52"/>
      <c r="WTM27" s="52"/>
      <c r="WTN27" s="52"/>
      <c r="WTO27" s="52"/>
      <c r="WTP27" s="52"/>
      <c r="WTQ27" s="52"/>
      <c r="WTR27" s="52"/>
      <c r="WTS27" s="52"/>
      <c r="WTT27" s="52"/>
      <c r="WTU27" s="52"/>
      <c r="WTV27" s="52"/>
      <c r="WTW27" s="52"/>
      <c r="WTX27" s="52"/>
      <c r="WTY27" s="52"/>
      <c r="WTZ27" s="52"/>
      <c r="WUA27" s="52"/>
      <c r="WUB27" s="52"/>
      <c r="WUC27" s="52"/>
      <c r="WUD27" s="52"/>
      <c r="WUE27" s="52"/>
      <c r="WUF27" s="52"/>
      <c r="WUG27" s="52"/>
      <c r="WUH27" s="52"/>
      <c r="WUI27" s="52"/>
      <c r="WUJ27" s="52"/>
      <c r="WUK27" s="52"/>
      <c r="WUL27" s="52"/>
      <c r="WUM27" s="52"/>
      <c r="WUN27" s="52"/>
      <c r="WUO27" s="52"/>
      <c r="WUP27" s="52"/>
      <c r="WUQ27" s="52"/>
      <c r="WUR27" s="52"/>
      <c r="WUS27" s="52"/>
      <c r="WUT27" s="52"/>
      <c r="WUU27" s="52"/>
      <c r="WUV27" s="52"/>
      <c r="WUW27" s="52"/>
      <c r="WUX27" s="52"/>
      <c r="WUY27" s="52"/>
      <c r="WUZ27" s="52"/>
      <c r="WVA27" s="52"/>
      <c r="WVB27" s="52"/>
      <c r="WVC27" s="52"/>
      <c r="WVD27" s="52"/>
      <c r="WVE27" s="52"/>
      <c r="WVF27" s="52"/>
      <c r="WVG27" s="52"/>
      <c r="WVH27" s="52"/>
      <c r="WVI27" s="52"/>
      <c r="WVJ27" s="52"/>
      <c r="WVK27" s="52"/>
      <c r="WVL27" s="52"/>
      <c r="WVM27" s="52"/>
      <c r="WVN27" s="52"/>
      <c r="WVO27" s="52"/>
      <c r="WVP27" s="52"/>
      <c r="WVQ27" s="52"/>
      <c r="WVR27" s="52"/>
      <c r="WVS27" s="52"/>
      <c r="WVT27" s="52"/>
      <c r="WVU27" s="52"/>
      <c r="WVV27" s="52"/>
      <c r="WVW27" s="52"/>
      <c r="WVX27" s="52"/>
      <c r="WVY27" s="52"/>
      <c r="WVZ27" s="52"/>
      <c r="WWA27" s="52"/>
      <c r="WWB27" s="52"/>
      <c r="WWC27" s="52"/>
      <c r="WWD27" s="52"/>
      <c r="WWE27" s="52"/>
      <c r="WWF27" s="52"/>
      <c r="WWG27" s="52"/>
      <c r="WWH27" s="52"/>
      <c r="WWI27" s="52"/>
      <c r="WWJ27" s="52"/>
      <c r="WWK27" s="52"/>
      <c r="WWL27" s="52"/>
      <c r="WWM27" s="52"/>
      <c r="WWN27" s="52"/>
      <c r="WWO27" s="52"/>
      <c r="WWP27" s="52"/>
      <c r="WWQ27" s="52"/>
      <c r="WWR27" s="52"/>
      <c r="WWS27" s="52"/>
      <c r="WWT27" s="52"/>
      <c r="WWU27" s="52"/>
      <c r="WWV27" s="52"/>
      <c r="WWW27" s="52"/>
      <c r="WWX27" s="52"/>
      <c r="WWY27" s="52"/>
      <c r="WWZ27" s="52"/>
      <c r="WXA27" s="52"/>
      <c r="WXB27" s="52"/>
      <c r="WXC27" s="52"/>
      <c r="WXD27" s="52"/>
      <c r="WXE27" s="52"/>
      <c r="WXF27" s="52"/>
      <c r="WXG27" s="52"/>
      <c r="WXH27" s="52"/>
      <c r="WXI27" s="52"/>
      <c r="WXJ27" s="52"/>
      <c r="WXK27" s="52"/>
      <c r="WXL27" s="52"/>
      <c r="WXM27" s="52"/>
      <c r="WXN27" s="52"/>
      <c r="WXO27" s="52"/>
      <c r="WXP27" s="52"/>
      <c r="WXQ27" s="52"/>
      <c r="WXR27" s="52"/>
      <c r="WXS27" s="52"/>
      <c r="WXT27" s="52"/>
      <c r="WXU27" s="52"/>
      <c r="WXV27" s="52"/>
      <c r="WXW27" s="52"/>
      <c r="WXX27" s="52"/>
      <c r="WXY27" s="52"/>
      <c r="WXZ27" s="52"/>
      <c r="WYA27" s="52"/>
      <c r="WYB27" s="52"/>
      <c r="WYC27" s="52"/>
      <c r="WYD27" s="52"/>
      <c r="WYE27" s="52"/>
      <c r="WYF27" s="52"/>
      <c r="WYG27" s="52"/>
      <c r="WYH27" s="52"/>
      <c r="WYI27" s="52"/>
      <c r="WYJ27" s="52"/>
      <c r="WYK27" s="52"/>
      <c r="WYL27" s="52"/>
      <c r="WYM27" s="52"/>
      <c r="WYN27" s="52"/>
      <c r="WYO27" s="52"/>
      <c r="WYP27" s="52"/>
      <c r="WYQ27" s="52"/>
      <c r="WYR27" s="52"/>
      <c r="WYS27" s="52"/>
      <c r="WYT27" s="52"/>
      <c r="WYU27" s="52"/>
      <c r="WYV27" s="52"/>
      <c r="WYW27" s="52"/>
      <c r="WYX27" s="52"/>
      <c r="WYY27" s="52"/>
      <c r="WYZ27" s="52"/>
      <c r="WZA27" s="52"/>
      <c r="WZB27" s="52"/>
      <c r="WZC27" s="52"/>
      <c r="WZD27" s="52"/>
      <c r="WZE27" s="52"/>
      <c r="WZF27" s="52"/>
      <c r="WZG27" s="52"/>
      <c r="WZH27" s="52"/>
      <c r="WZI27" s="52"/>
      <c r="WZJ27" s="52"/>
      <c r="WZK27" s="52"/>
      <c r="WZL27" s="52"/>
      <c r="WZM27" s="52"/>
      <c r="WZN27" s="52"/>
      <c r="WZO27" s="52"/>
      <c r="WZP27" s="52"/>
      <c r="WZQ27" s="52"/>
      <c r="WZR27" s="52"/>
      <c r="WZS27" s="52"/>
      <c r="WZT27" s="52"/>
      <c r="WZU27" s="52"/>
      <c r="WZV27" s="52"/>
      <c r="WZW27" s="52"/>
      <c r="WZX27" s="52"/>
      <c r="WZY27" s="52"/>
      <c r="WZZ27" s="52"/>
      <c r="XAA27" s="52"/>
      <c r="XAB27" s="52"/>
      <c r="XAC27" s="52"/>
      <c r="XAD27" s="52"/>
      <c r="XAE27" s="52"/>
      <c r="XAF27" s="52"/>
      <c r="XAG27" s="52"/>
      <c r="XAH27" s="52"/>
      <c r="XAI27" s="52"/>
      <c r="XAJ27" s="52"/>
      <c r="XAK27" s="52"/>
      <c r="XAL27" s="52"/>
      <c r="XAM27" s="52"/>
      <c r="XAN27" s="52"/>
      <c r="XAO27" s="52"/>
      <c r="XAP27" s="52"/>
      <c r="XAQ27" s="52"/>
      <c r="XAR27" s="52"/>
      <c r="XAS27" s="52"/>
      <c r="XAT27" s="52"/>
      <c r="XAU27" s="52"/>
      <c r="XAV27" s="52"/>
      <c r="XAW27" s="52"/>
      <c r="XAX27" s="52"/>
      <c r="XAY27" s="52"/>
      <c r="XAZ27" s="52"/>
      <c r="XBA27" s="52"/>
      <c r="XBB27" s="52"/>
      <c r="XBC27" s="52"/>
      <c r="XBD27" s="52"/>
      <c r="XBE27" s="52"/>
      <c r="XBF27" s="52"/>
      <c r="XBG27" s="52"/>
      <c r="XBH27" s="52"/>
      <c r="XBI27" s="52"/>
      <c r="XBJ27" s="52"/>
      <c r="XBK27" s="52"/>
      <c r="XBL27" s="52"/>
      <c r="XBM27" s="52"/>
      <c r="XBN27" s="52"/>
      <c r="XBO27" s="52"/>
      <c r="XBP27" s="52"/>
      <c r="XBQ27" s="52"/>
      <c r="XBR27" s="52"/>
    </row>
    <row r="28" spans="1:16294" s="92" customFormat="1" ht="15" thickBot="1" x14ac:dyDescent="0.4">
      <c r="A28" s="9">
        <v>26</v>
      </c>
      <c r="B28" s="6" t="s">
        <v>128</v>
      </c>
      <c r="C28" s="32">
        <f t="shared" si="1"/>
        <v>459</v>
      </c>
      <c r="D28" s="101"/>
      <c r="E28" s="101">
        <v>4</v>
      </c>
      <c r="F28" s="101"/>
      <c r="G28" s="101">
        <v>1</v>
      </c>
      <c r="H28" s="101">
        <v>136</v>
      </c>
      <c r="I28" s="101">
        <f>34+224</f>
        <v>258</v>
      </c>
      <c r="J28" s="101">
        <v>60</v>
      </c>
      <c r="K28" s="101"/>
    </row>
    <row r="29" spans="1:16294" s="92" customFormat="1" ht="15" thickBot="1" x14ac:dyDescent="0.4">
      <c r="A29" s="9">
        <v>27</v>
      </c>
      <c r="B29" s="6" t="s">
        <v>104</v>
      </c>
      <c r="C29" s="32">
        <f t="shared" si="1"/>
        <v>313</v>
      </c>
      <c r="D29" s="101">
        <v>149</v>
      </c>
      <c r="E29" s="101">
        <v>73</v>
      </c>
      <c r="F29" s="101"/>
      <c r="G29" s="101">
        <v>21</v>
      </c>
      <c r="H29" s="101">
        <v>14</v>
      </c>
      <c r="I29" s="101">
        <v>37</v>
      </c>
      <c r="J29" s="101">
        <v>10</v>
      </c>
      <c r="K29" s="101">
        <v>9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2"/>
      <c r="XB29" s="52"/>
      <c r="XC29" s="52"/>
      <c r="XD29" s="52"/>
      <c r="XE29" s="52"/>
      <c r="XF29" s="52"/>
      <c r="XG29" s="52"/>
      <c r="XH29" s="52"/>
      <c r="XI29" s="52"/>
      <c r="XJ29" s="52"/>
      <c r="XK29" s="52"/>
      <c r="XL29" s="52"/>
      <c r="XM29" s="52"/>
      <c r="XN29" s="52"/>
      <c r="XO29" s="52"/>
      <c r="XP29" s="52"/>
      <c r="XQ29" s="52"/>
      <c r="XR29" s="52"/>
      <c r="XS29" s="52"/>
      <c r="XT29" s="52"/>
      <c r="XU29" s="52"/>
      <c r="XV29" s="52"/>
      <c r="XW29" s="52"/>
      <c r="XX29" s="52"/>
      <c r="XY29" s="52"/>
      <c r="XZ29" s="52"/>
      <c r="YA29" s="52"/>
      <c r="YB29" s="52"/>
      <c r="YC29" s="52"/>
      <c r="YD29" s="52"/>
      <c r="YE29" s="52"/>
      <c r="YF29" s="52"/>
      <c r="YG29" s="52"/>
      <c r="YH29" s="52"/>
      <c r="YI29" s="52"/>
      <c r="YJ29" s="52"/>
      <c r="YK29" s="52"/>
      <c r="YL29" s="52"/>
      <c r="YM29" s="52"/>
      <c r="YN29" s="52"/>
      <c r="YO29" s="52"/>
      <c r="YP29" s="52"/>
      <c r="YQ29" s="52"/>
      <c r="YR29" s="52"/>
      <c r="YS29" s="52"/>
      <c r="YT29" s="52"/>
      <c r="YU29" s="52"/>
      <c r="YV29" s="52"/>
      <c r="YW29" s="52"/>
      <c r="YX29" s="52"/>
      <c r="YY29" s="52"/>
      <c r="YZ29" s="52"/>
      <c r="ZA29" s="52"/>
      <c r="ZB29" s="52"/>
      <c r="ZC29" s="52"/>
      <c r="ZD29" s="52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2"/>
      <c r="AEN29" s="52"/>
      <c r="AEO29" s="52"/>
      <c r="AEP29" s="52"/>
      <c r="AEQ29" s="52"/>
      <c r="AER29" s="52"/>
      <c r="AES29" s="52"/>
      <c r="AET29" s="52"/>
      <c r="AEU29" s="52"/>
      <c r="AEV29" s="52"/>
      <c r="AEW29" s="52"/>
      <c r="AEX29" s="52"/>
      <c r="AEY29" s="52"/>
      <c r="AEZ29" s="52"/>
      <c r="AFA29" s="52"/>
      <c r="AFB29" s="52"/>
      <c r="AFC29" s="52"/>
      <c r="AFD29" s="52"/>
      <c r="AFE29" s="52"/>
      <c r="AFF29" s="52"/>
      <c r="AFG29" s="52"/>
      <c r="AFH29" s="52"/>
      <c r="AFI29" s="52"/>
      <c r="AFJ29" s="52"/>
      <c r="AFK29" s="52"/>
      <c r="AFL29" s="52"/>
      <c r="AFM29" s="52"/>
      <c r="AFN29" s="52"/>
      <c r="AFO29" s="52"/>
      <c r="AFP29" s="52"/>
      <c r="AFQ29" s="52"/>
      <c r="AFR29" s="52"/>
      <c r="AFS29" s="52"/>
      <c r="AFT29" s="52"/>
      <c r="AFU29" s="52"/>
      <c r="AFV29" s="52"/>
      <c r="AFW29" s="52"/>
      <c r="AFX29" s="52"/>
      <c r="AFY29" s="52"/>
      <c r="AFZ29" s="52"/>
      <c r="AGA29" s="52"/>
      <c r="AGB29" s="52"/>
      <c r="AGC29" s="52"/>
      <c r="AGD29" s="52"/>
      <c r="AGE29" s="52"/>
      <c r="AGF29" s="52"/>
      <c r="AGG29" s="52"/>
      <c r="AGH29" s="52"/>
      <c r="AGI29" s="52"/>
      <c r="AGJ29" s="52"/>
      <c r="AGK29" s="52"/>
      <c r="AGL29" s="52"/>
      <c r="AGM29" s="52"/>
      <c r="AGN29" s="52"/>
      <c r="AGO29" s="52"/>
      <c r="AGP29" s="52"/>
      <c r="AGQ29" s="52"/>
      <c r="AGR29" s="52"/>
      <c r="AGS29" s="52"/>
      <c r="AGT29" s="52"/>
      <c r="AGU29" s="52"/>
      <c r="AGV29" s="52"/>
      <c r="AGW29" s="52"/>
      <c r="AGX29" s="52"/>
      <c r="AGY29" s="52"/>
      <c r="AGZ29" s="52"/>
      <c r="AHA29" s="52"/>
      <c r="AHB29" s="52"/>
      <c r="AHC29" s="52"/>
      <c r="AHD29" s="52"/>
      <c r="AHE29" s="52"/>
      <c r="AHF29" s="52"/>
      <c r="AHG29" s="52"/>
      <c r="AHH29" s="52"/>
      <c r="AHI29" s="52"/>
      <c r="AHJ29" s="52"/>
      <c r="AHK29" s="52"/>
      <c r="AHL29" s="52"/>
      <c r="AHM29" s="52"/>
      <c r="AHN29" s="52"/>
      <c r="AHO29" s="52"/>
      <c r="AHP29" s="52"/>
      <c r="AHQ29" s="52"/>
      <c r="AHR29" s="52"/>
      <c r="AHS29" s="52"/>
      <c r="AHT29" s="52"/>
      <c r="AHU29" s="52"/>
      <c r="AHV29" s="52"/>
      <c r="AHW29" s="52"/>
      <c r="AHX29" s="52"/>
      <c r="AHY29" s="52"/>
      <c r="AHZ29" s="52"/>
      <c r="AIA29" s="52"/>
      <c r="AIB29" s="52"/>
      <c r="AIC29" s="52"/>
      <c r="AID29" s="52"/>
      <c r="AIE29" s="52"/>
      <c r="AIF29" s="52"/>
      <c r="AIG29" s="52"/>
      <c r="AIH29" s="52"/>
      <c r="AII29" s="52"/>
      <c r="AIJ29" s="52"/>
      <c r="AIK29" s="52"/>
      <c r="AIL29" s="52"/>
      <c r="AIM29" s="52"/>
      <c r="AIN29" s="52"/>
      <c r="AIO29" s="52"/>
      <c r="AIP29" s="52"/>
      <c r="AIQ29" s="52"/>
      <c r="AIR29" s="52"/>
      <c r="AIS29" s="52"/>
      <c r="AIT29" s="52"/>
      <c r="AIU29" s="52"/>
      <c r="AIV29" s="52"/>
      <c r="AIW29" s="52"/>
      <c r="AIX29" s="52"/>
      <c r="AIY29" s="52"/>
      <c r="AIZ29" s="52"/>
      <c r="AJA29" s="52"/>
      <c r="AJB29" s="52"/>
      <c r="AJC29" s="52"/>
      <c r="AJD29" s="52"/>
      <c r="AJE29" s="52"/>
      <c r="AJF29" s="52"/>
      <c r="AJG29" s="52"/>
      <c r="AJH29" s="52"/>
      <c r="AJI29" s="52"/>
      <c r="AJJ29" s="52"/>
      <c r="AJK29" s="52"/>
      <c r="AJL29" s="52"/>
      <c r="AJM29" s="52"/>
      <c r="AJN29" s="52"/>
      <c r="AJO29" s="52"/>
      <c r="AJP29" s="52"/>
      <c r="AJQ29" s="52"/>
      <c r="AJR29" s="52"/>
      <c r="AJS29" s="52"/>
      <c r="AJT29" s="52"/>
      <c r="AJU29" s="52"/>
      <c r="AJV29" s="52"/>
      <c r="AJW29" s="52"/>
      <c r="AJX29" s="52"/>
      <c r="AJY29" s="52"/>
      <c r="AJZ29" s="52"/>
      <c r="AKA29" s="52"/>
      <c r="AKB29" s="52"/>
      <c r="AKC29" s="52"/>
      <c r="AKD29" s="52"/>
      <c r="AKE29" s="52"/>
      <c r="AKF29" s="52"/>
      <c r="AKG29" s="52"/>
      <c r="AKH29" s="52"/>
      <c r="AKI29" s="52"/>
      <c r="AKJ29" s="52"/>
      <c r="AKK29" s="52"/>
      <c r="AKL29" s="52"/>
      <c r="AKM29" s="52"/>
      <c r="AKN29" s="52"/>
      <c r="AKO29" s="52"/>
      <c r="AKP29" s="52"/>
      <c r="AKQ29" s="52"/>
      <c r="AKR29" s="52"/>
      <c r="AKS29" s="52"/>
      <c r="AKT29" s="52"/>
      <c r="AKU29" s="52"/>
      <c r="AKV29" s="52"/>
      <c r="AKW29" s="52"/>
      <c r="AKX29" s="52"/>
      <c r="AKY29" s="52"/>
      <c r="AKZ29" s="52"/>
      <c r="ALA29" s="52"/>
      <c r="ALB29" s="52"/>
      <c r="ALC29" s="52"/>
      <c r="ALD29" s="52"/>
      <c r="ALE29" s="52"/>
      <c r="ALF29" s="52"/>
      <c r="ALG29" s="52"/>
      <c r="ALH29" s="52"/>
      <c r="ALI29" s="52"/>
      <c r="ALJ29" s="52"/>
      <c r="ALK29" s="52"/>
      <c r="ALL29" s="52"/>
      <c r="ALM29" s="52"/>
      <c r="ALN29" s="52"/>
      <c r="ALO29" s="52"/>
      <c r="ALP29" s="52"/>
      <c r="ALQ29" s="52"/>
      <c r="ALR29" s="52"/>
      <c r="ALS29" s="52"/>
      <c r="ALT29" s="52"/>
      <c r="ALU29" s="52"/>
      <c r="ALV29" s="52"/>
      <c r="ALW29" s="52"/>
      <c r="ALX29" s="52"/>
      <c r="ALY29" s="52"/>
      <c r="ALZ29" s="52"/>
      <c r="AMA29" s="52"/>
      <c r="AMB29" s="52"/>
      <c r="AMC29" s="52"/>
      <c r="AMD29" s="52"/>
      <c r="AME29" s="52"/>
      <c r="AMF29" s="52"/>
      <c r="AMG29" s="52"/>
      <c r="AMH29" s="52"/>
      <c r="AMI29" s="52"/>
      <c r="AMJ29" s="52"/>
      <c r="AMK29" s="52"/>
      <c r="AML29" s="52"/>
      <c r="AMM29" s="52"/>
      <c r="AMN29" s="52"/>
      <c r="AMO29" s="52"/>
      <c r="AMP29" s="52"/>
      <c r="AMQ29" s="52"/>
      <c r="AMR29" s="52"/>
      <c r="AMS29" s="52"/>
      <c r="AMT29" s="52"/>
      <c r="AMU29" s="52"/>
      <c r="AMV29" s="52"/>
      <c r="AMW29" s="52"/>
      <c r="AMX29" s="52"/>
      <c r="AMY29" s="52"/>
      <c r="AMZ29" s="52"/>
      <c r="ANA29" s="52"/>
      <c r="ANB29" s="52"/>
      <c r="ANC29" s="52"/>
      <c r="AND29" s="52"/>
      <c r="ANE29" s="52"/>
      <c r="ANF29" s="52"/>
      <c r="ANG29" s="52"/>
      <c r="ANH29" s="52"/>
      <c r="ANI29" s="52"/>
      <c r="ANJ29" s="52"/>
      <c r="ANK29" s="52"/>
      <c r="ANL29" s="52"/>
      <c r="ANM29" s="52"/>
      <c r="ANN29" s="52"/>
      <c r="ANO29" s="52"/>
      <c r="ANP29" s="52"/>
      <c r="ANQ29" s="52"/>
      <c r="ANR29" s="52"/>
      <c r="ANS29" s="52"/>
      <c r="ANT29" s="52"/>
      <c r="ANU29" s="52"/>
      <c r="ANV29" s="52"/>
      <c r="ANW29" s="52"/>
      <c r="ANX29" s="52"/>
      <c r="ANY29" s="52"/>
      <c r="ANZ29" s="52"/>
      <c r="AOA29" s="52"/>
      <c r="AOB29" s="52"/>
      <c r="AOC29" s="52"/>
      <c r="AOD29" s="52"/>
      <c r="AOE29" s="52"/>
      <c r="AOF29" s="52"/>
      <c r="AOG29" s="52"/>
      <c r="AOH29" s="52"/>
      <c r="AOI29" s="52"/>
      <c r="AOJ29" s="52"/>
      <c r="AOK29" s="52"/>
      <c r="AOL29" s="52"/>
      <c r="AOM29" s="52"/>
      <c r="AON29" s="52"/>
      <c r="AOO29" s="52"/>
      <c r="AOP29" s="52"/>
      <c r="AOQ29" s="52"/>
      <c r="AOR29" s="52"/>
      <c r="AOS29" s="52"/>
      <c r="AOT29" s="52"/>
      <c r="AOU29" s="52"/>
      <c r="AOV29" s="52"/>
      <c r="AOW29" s="52"/>
      <c r="AOX29" s="52"/>
      <c r="AOY29" s="52"/>
      <c r="AOZ29" s="52"/>
      <c r="APA29" s="52"/>
      <c r="APB29" s="52"/>
      <c r="APC29" s="52"/>
      <c r="APD29" s="52"/>
      <c r="APE29" s="52"/>
      <c r="APF29" s="52"/>
      <c r="APG29" s="52"/>
      <c r="APH29" s="52"/>
      <c r="API29" s="52"/>
      <c r="APJ29" s="52"/>
      <c r="APK29" s="52"/>
      <c r="APL29" s="52"/>
      <c r="APM29" s="52"/>
      <c r="APN29" s="52"/>
      <c r="APO29" s="52"/>
      <c r="APP29" s="52"/>
      <c r="APQ29" s="52"/>
      <c r="APR29" s="52"/>
      <c r="APS29" s="52"/>
      <c r="APT29" s="52"/>
      <c r="APU29" s="52"/>
      <c r="APV29" s="52"/>
      <c r="APW29" s="52"/>
      <c r="APX29" s="52"/>
      <c r="APY29" s="52"/>
      <c r="APZ29" s="52"/>
      <c r="AQA29" s="52"/>
      <c r="AQB29" s="52"/>
      <c r="AQC29" s="52"/>
      <c r="AQD29" s="52"/>
      <c r="AQE29" s="52"/>
      <c r="AQF29" s="52"/>
      <c r="AQG29" s="52"/>
      <c r="AQH29" s="52"/>
      <c r="AQI29" s="52"/>
      <c r="AQJ29" s="52"/>
      <c r="AQK29" s="52"/>
      <c r="AQL29" s="52"/>
      <c r="AQM29" s="52"/>
      <c r="AQN29" s="52"/>
      <c r="AQO29" s="52"/>
      <c r="AQP29" s="52"/>
      <c r="AQQ29" s="52"/>
      <c r="AQR29" s="52"/>
      <c r="AQS29" s="52"/>
      <c r="AQT29" s="52"/>
      <c r="AQU29" s="52"/>
      <c r="AQV29" s="52"/>
      <c r="AQW29" s="52"/>
      <c r="AQX29" s="52"/>
      <c r="AQY29" s="52"/>
      <c r="AQZ29" s="52"/>
      <c r="ARA29" s="52"/>
      <c r="ARB29" s="52"/>
      <c r="ARC29" s="52"/>
      <c r="ARD29" s="52"/>
      <c r="ARE29" s="52"/>
      <c r="ARF29" s="52"/>
      <c r="ARG29" s="52"/>
      <c r="ARH29" s="52"/>
      <c r="ARI29" s="52"/>
      <c r="ARJ29" s="52"/>
      <c r="ARK29" s="52"/>
      <c r="ARL29" s="52"/>
      <c r="ARM29" s="52"/>
      <c r="ARN29" s="52"/>
      <c r="ARO29" s="52"/>
      <c r="ARP29" s="52"/>
      <c r="ARQ29" s="52"/>
      <c r="ARR29" s="52"/>
      <c r="ARS29" s="52"/>
      <c r="ART29" s="52"/>
      <c r="ARU29" s="52"/>
      <c r="ARV29" s="52"/>
      <c r="ARW29" s="52"/>
      <c r="ARX29" s="52"/>
      <c r="ARY29" s="52"/>
      <c r="ARZ29" s="52"/>
      <c r="ASA29" s="52"/>
      <c r="ASB29" s="52"/>
      <c r="ASC29" s="52"/>
      <c r="ASD29" s="52"/>
      <c r="ASE29" s="52"/>
      <c r="ASF29" s="52"/>
      <c r="ASG29" s="52"/>
      <c r="ASH29" s="52"/>
      <c r="ASI29" s="52"/>
      <c r="ASJ29" s="52"/>
      <c r="ASK29" s="52"/>
      <c r="ASL29" s="52"/>
      <c r="ASM29" s="52"/>
      <c r="ASN29" s="52"/>
      <c r="ASO29" s="52"/>
      <c r="ASP29" s="52"/>
      <c r="ASQ29" s="52"/>
      <c r="ASR29" s="52"/>
      <c r="ASS29" s="52"/>
      <c r="AST29" s="52"/>
      <c r="ASU29" s="52"/>
      <c r="ASV29" s="52"/>
      <c r="ASW29" s="52"/>
      <c r="ASX29" s="52"/>
      <c r="ASY29" s="52"/>
      <c r="ASZ29" s="52"/>
      <c r="ATA29" s="52"/>
      <c r="ATB29" s="52"/>
      <c r="ATC29" s="52"/>
      <c r="ATD29" s="52"/>
      <c r="ATE29" s="52"/>
      <c r="ATF29" s="52"/>
      <c r="ATG29" s="52"/>
      <c r="ATH29" s="52"/>
      <c r="ATI29" s="52"/>
      <c r="ATJ29" s="52"/>
      <c r="ATK29" s="52"/>
      <c r="ATL29" s="52"/>
      <c r="ATM29" s="52"/>
      <c r="ATN29" s="52"/>
      <c r="ATO29" s="52"/>
      <c r="ATP29" s="52"/>
      <c r="ATQ29" s="52"/>
      <c r="ATR29" s="52"/>
      <c r="ATS29" s="52"/>
      <c r="ATT29" s="52"/>
      <c r="ATU29" s="52"/>
      <c r="ATV29" s="52"/>
      <c r="ATW29" s="52"/>
      <c r="ATX29" s="52"/>
      <c r="ATY29" s="52"/>
      <c r="ATZ29" s="52"/>
      <c r="AUA29" s="52"/>
      <c r="AUB29" s="52"/>
      <c r="AUC29" s="52"/>
      <c r="AUD29" s="52"/>
      <c r="AUE29" s="52"/>
      <c r="AUF29" s="52"/>
      <c r="AUG29" s="52"/>
      <c r="AUH29" s="52"/>
      <c r="AUI29" s="52"/>
      <c r="AUJ29" s="52"/>
      <c r="AUK29" s="52"/>
      <c r="AUL29" s="52"/>
      <c r="AUM29" s="52"/>
      <c r="AUN29" s="52"/>
      <c r="AUO29" s="52"/>
      <c r="AUP29" s="52"/>
      <c r="AUQ29" s="52"/>
      <c r="AUR29" s="52"/>
      <c r="AUS29" s="52"/>
      <c r="AUT29" s="52"/>
      <c r="AUU29" s="52"/>
      <c r="AUV29" s="52"/>
      <c r="AUW29" s="52"/>
      <c r="AUX29" s="52"/>
      <c r="AUY29" s="52"/>
      <c r="AUZ29" s="52"/>
      <c r="AVA29" s="52"/>
      <c r="AVB29" s="52"/>
      <c r="AVC29" s="52"/>
      <c r="AVD29" s="52"/>
      <c r="AVE29" s="52"/>
      <c r="AVF29" s="52"/>
      <c r="AVG29" s="52"/>
      <c r="AVH29" s="52"/>
      <c r="AVI29" s="52"/>
      <c r="AVJ29" s="52"/>
      <c r="AVK29" s="52"/>
      <c r="AVL29" s="52"/>
      <c r="AVM29" s="52"/>
      <c r="AVN29" s="52"/>
      <c r="AVO29" s="52"/>
      <c r="AVP29" s="52"/>
      <c r="AVQ29" s="52"/>
      <c r="AVR29" s="52"/>
      <c r="AVS29" s="52"/>
      <c r="AVT29" s="52"/>
      <c r="AVU29" s="52"/>
      <c r="AVV29" s="52"/>
      <c r="AVW29" s="52"/>
      <c r="AVX29" s="52"/>
      <c r="AVY29" s="52"/>
      <c r="AVZ29" s="52"/>
      <c r="AWA29" s="52"/>
      <c r="AWB29" s="52"/>
      <c r="AWC29" s="52"/>
      <c r="AWD29" s="52"/>
      <c r="AWE29" s="52"/>
      <c r="AWF29" s="52"/>
      <c r="AWG29" s="52"/>
      <c r="AWH29" s="52"/>
      <c r="AWI29" s="52"/>
      <c r="AWJ29" s="52"/>
      <c r="AWK29" s="52"/>
      <c r="AWL29" s="52"/>
      <c r="AWM29" s="52"/>
      <c r="AWN29" s="52"/>
      <c r="AWO29" s="52"/>
      <c r="AWP29" s="52"/>
      <c r="AWQ29" s="52"/>
      <c r="AWR29" s="52"/>
      <c r="AWS29" s="52"/>
      <c r="AWT29" s="52"/>
      <c r="AWU29" s="52"/>
      <c r="AWV29" s="52"/>
      <c r="AWW29" s="52"/>
      <c r="AWX29" s="52"/>
      <c r="AWY29" s="52"/>
      <c r="AWZ29" s="52"/>
      <c r="AXA29" s="52"/>
      <c r="AXB29" s="52"/>
      <c r="AXC29" s="52"/>
      <c r="AXD29" s="52"/>
      <c r="AXE29" s="52"/>
      <c r="AXF29" s="52"/>
      <c r="AXG29" s="52"/>
      <c r="AXH29" s="52"/>
      <c r="AXI29" s="52"/>
      <c r="AXJ29" s="52"/>
      <c r="AXK29" s="52"/>
      <c r="AXL29" s="52"/>
      <c r="AXM29" s="52"/>
      <c r="AXN29" s="52"/>
      <c r="AXO29" s="52"/>
      <c r="AXP29" s="52"/>
      <c r="AXQ29" s="52"/>
      <c r="AXR29" s="52"/>
      <c r="AXS29" s="52"/>
      <c r="AXT29" s="52"/>
      <c r="AXU29" s="52"/>
      <c r="AXV29" s="52"/>
      <c r="AXW29" s="52"/>
      <c r="AXX29" s="52"/>
      <c r="AXY29" s="52"/>
      <c r="AXZ29" s="52"/>
      <c r="AYA29" s="52"/>
      <c r="AYB29" s="52"/>
      <c r="AYC29" s="52"/>
      <c r="AYD29" s="52"/>
      <c r="AYE29" s="52"/>
      <c r="AYF29" s="52"/>
      <c r="AYG29" s="52"/>
      <c r="AYH29" s="52"/>
      <c r="AYI29" s="52"/>
      <c r="AYJ29" s="52"/>
      <c r="AYK29" s="52"/>
      <c r="AYL29" s="52"/>
      <c r="AYM29" s="52"/>
      <c r="AYN29" s="52"/>
      <c r="AYO29" s="52"/>
      <c r="AYP29" s="52"/>
      <c r="AYQ29" s="52"/>
      <c r="AYR29" s="52"/>
      <c r="AYS29" s="52"/>
      <c r="AYT29" s="52"/>
      <c r="AYU29" s="52"/>
      <c r="AYV29" s="52"/>
      <c r="AYW29" s="52"/>
      <c r="AYX29" s="52"/>
      <c r="AYY29" s="52"/>
      <c r="AYZ29" s="52"/>
      <c r="AZA29" s="52"/>
      <c r="AZB29" s="52"/>
      <c r="AZC29" s="52"/>
      <c r="AZD29" s="52"/>
      <c r="AZE29" s="52"/>
      <c r="AZF29" s="52"/>
      <c r="AZG29" s="52"/>
      <c r="AZH29" s="52"/>
      <c r="AZI29" s="52"/>
      <c r="AZJ29" s="52"/>
      <c r="AZK29" s="52"/>
      <c r="AZL29" s="52"/>
      <c r="AZM29" s="52"/>
      <c r="AZN29" s="52"/>
      <c r="AZO29" s="52"/>
      <c r="AZP29" s="52"/>
      <c r="AZQ29" s="52"/>
      <c r="AZR29" s="52"/>
      <c r="AZS29" s="52"/>
      <c r="AZT29" s="52"/>
      <c r="AZU29" s="52"/>
      <c r="AZV29" s="52"/>
      <c r="AZW29" s="52"/>
      <c r="AZX29" s="52"/>
      <c r="AZY29" s="52"/>
      <c r="AZZ29" s="52"/>
      <c r="BAA29" s="52"/>
      <c r="BAB29" s="52"/>
      <c r="BAC29" s="52"/>
      <c r="BAD29" s="52"/>
      <c r="BAE29" s="52"/>
      <c r="BAF29" s="52"/>
      <c r="BAG29" s="52"/>
      <c r="BAH29" s="52"/>
      <c r="BAI29" s="52"/>
      <c r="BAJ29" s="52"/>
      <c r="BAK29" s="52"/>
      <c r="BAL29" s="52"/>
      <c r="BAM29" s="52"/>
      <c r="BAN29" s="52"/>
      <c r="BAO29" s="52"/>
      <c r="BAP29" s="52"/>
      <c r="BAQ29" s="52"/>
      <c r="BAR29" s="52"/>
      <c r="BAS29" s="52"/>
      <c r="BAT29" s="52"/>
      <c r="BAU29" s="52"/>
      <c r="BAV29" s="52"/>
      <c r="BAW29" s="52"/>
      <c r="BAX29" s="52"/>
      <c r="BAY29" s="52"/>
      <c r="BAZ29" s="52"/>
      <c r="BBA29" s="52"/>
      <c r="BBB29" s="52"/>
      <c r="BBC29" s="52"/>
      <c r="BBD29" s="52"/>
      <c r="BBE29" s="52"/>
      <c r="BBF29" s="52"/>
      <c r="BBG29" s="52"/>
      <c r="BBH29" s="52"/>
      <c r="BBI29" s="52"/>
      <c r="BBJ29" s="52"/>
      <c r="BBK29" s="52"/>
      <c r="BBL29" s="52"/>
      <c r="BBM29" s="52"/>
      <c r="BBN29" s="52"/>
      <c r="BBO29" s="52"/>
      <c r="BBP29" s="52"/>
      <c r="BBQ29" s="52"/>
      <c r="BBR29" s="52"/>
      <c r="BBS29" s="52"/>
      <c r="BBT29" s="52"/>
      <c r="BBU29" s="52"/>
      <c r="BBV29" s="52"/>
      <c r="BBW29" s="52"/>
      <c r="BBX29" s="52"/>
      <c r="BBY29" s="52"/>
      <c r="BBZ29" s="52"/>
      <c r="BCA29" s="52"/>
      <c r="BCB29" s="52"/>
      <c r="BCC29" s="52"/>
      <c r="BCD29" s="52"/>
      <c r="BCE29" s="52"/>
      <c r="BCF29" s="52"/>
      <c r="BCG29" s="52"/>
      <c r="BCH29" s="52"/>
      <c r="BCI29" s="52"/>
      <c r="BCJ29" s="52"/>
      <c r="BCK29" s="52"/>
      <c r="BCL29" s="52"/>
      <c r="BCM29" s="52"/>
      <c r="BCN29" s="52"/>
      <c r="BCO29" s="52"/>
      <c r="BCP29" s="52"/>
      <c r="BCQ29" s="52"/>
      <c r="BCR29" s="52"/>
      <c r="BCS29" s="52"/>
      <c r="BCT29" s="52"/>
      <c r="BCU29" s="52"/>
      <c r="BCV29" s="52"/>
      <c r="BCW29" s="52"/>
      <c r="BCX29" s="52"/>
      <c r="BCY29" s="52"/>
      <c r="BCZ29" s="52"/>
      <c r="BDA29" s="52"/>
      <c r="BDB29" s="52"/>
      <c r="BDC29" s="52"/>
      <c r="BDD29" s="52"/>
      <c r="BDE29" s="52"/>
      <c r="BDF29" s="52"/>
      <c r="BDG29" s="52"/>
      <c r="BDH29" s="52"/>
      <c r="BDI29" s="52"/>
      <c r="BDJ29" s="52"/>
      <c r="BDK29" s="52"/>
      <c r="BDL29" s="52"/>
      <c r="BDM29" s="52"/>
      <c r="BDN29" s="52"/>
      <c r="BDO29" s="52"/>
      <c r="BDP29" s="52"/>
      <c r="BDQ29" s="52"/>
      <c r="BDR29" s="52"/>
      <c r="BDS29" s="52"/>
      <c r="BDT29" s="52"/>
      <c r="BDU29" s="52"/>
      <c r="BDV29" s="52"/>
      <c r="BDW29" s="52"/>
      <c r="BDX29" s="52"/>
      <c r="BDY29" s="52"/>
      <c r="BDZ29" s="52"/>
      <c r="BEA29" s="52"/>
      <c r="BEB29" s="52"/>
      <c r="BEC29" s="52"/>
      <c r="BED29" s="52"/>
      <c r="BEE29" s="52"/>
      <c r="BEF29" s="52"/>
      <c r="BEG29" s="52"/>
      <c r="BEH29" s="52"/>
      <c r="BEI29" s="52"/>
      <c r="BEJ29" s="52"/>
      <c r="BEK29" s="52"/>
      <c r="BEL29" s="52"/>
      <c r="BEM29" s="52"/>
      <c r="BEN29" s="52"/>
      <c r="BEO29" s="52"/>
      <c r="BEP29" s="52"/>
      <c r="BEQ29" s="52"/>
      <c r="BER29" s="52"/>
      <c r="BES29" s="52"/>
      <c r="BET29" s="52"/>
      <c r="BEU29" s="52"/>
      <c r="BEV29" s="52"/>
      <c r="BEW29" s="52"/>
      <c r="BEX29" s="52"/>
      <c r="BEY29" s="52"/>
      <c r="BEZ29" s="52"/>
      <c r="BFA29" s="52"/>
      <c r="BFB29" s="52"/>
      <c r="BFC29" s="52"/>
      <c r="BFD29" s="52"/>
      <c r="BFE29" s="52"/>
      <c r="BFF29" s="52"/>
      <c r="BFG29" s="52"/>
      <c r="BFH29" s="52"/>
      <c r="BFI29" s="52"/>
      <c r="BFJ29" s="52"/>
      <c r="BFK29" s="52"/>
      <c r="BFL29" s="52"/>
      <c r="BFM29" s="52"/>
      <c r="BFN29" s="52"/>
      <c r="BFO29" s="52"/>
      <c r="BFP29" s="52"/>
      <c r="BFQ29" s="52"/>
      <c r="BFR29" s="52"/>
      <c r="BFS29" s="52"/>
      <c r="BFT29" s="52"/>
      <c r="BFU29" s="52"/>
      <c r="BFV29" s="52"/>
      <c r="BFW29" s="52"/>
      <c r="BFX29" s="52"/>
      <c r="BFY29" s="52"/>
      <c r="BFZ29" s="52"/>
      <c r="BGA29" s="52"/>
      <c r="BGB29" s="52"/>
      <c r="BGC29" s="52"/>
      <c r="BGD29" s="52"/>
      <c r="BGE29" s="52"/>
      <c r="BGF29" s="52"/>
      <c r="BGG29" s="52"/>
      <c r="BGH29" s="52"/>
      <c r="BGI29" s="52"/>
      <c r="BGJ29" s="52"/>
      <c r="BGK29" s="52"/>
      <c r="BGL29" s="52"/>
      <c r="BGM29" s="52"/>
      <c r="BGN29" s="52"/>
      <c r="BGO29" s="52"/>
      <c r="BGP29" s="52"/>
      <c r="BGQ29" s="52"/>
      <c r="BGR29" s="52"/>
      <c r="BGS29" s="52"/>
      <c r="BGT29" s="52"/>
      <c r="BGU29" s="52"/>
      <c r="BGV29" s="52"/>
      <c r="BGW29" s="52"/>
      <c r="BGX29" s="52"/>
      <c r="BGY29" s="52"/>
      <c r="BGZ29" s="52"/>
      <c r="BHA29" s="52"/>
      <c r="BHB29" s="52"/>
      <c r="BHC29" s="52"/>
      <c r="BHD29" s="52"/>
      <c r="BHE29" s="52"/>
      <c r="BHF29" s="52"/>
      <c r="BHG29" s="52"/>
      <c r="BHH29" s="52"/>
      <c r="BHI29" s="52"/>
      <c r="BHJ29" s="52"/>
      <c r="BHK29" s="52"/>
      <c r="BHL29" s="52"/>
      <c r="BHM29" s="52"/>
      <c r="BHN29" s="52"/>
      <c r="BHO29" s="52"/>
      <c r="BHP29" s="52"/>
      <c r="BHQ29" s="52"/>
      <c r="BHR29" s="52"/>
      <c r="BHS29" s="52"/>
      <c r="BHT29" s="52"/>
      <c r="BHU29" s="52"/>
      <c r="BHV29" s="52"/>
      <c r="BHW29" s="52"/>
      <c r="BHX29" s="52"/>
      <c r="BHY29" s="52"/>
      <c r="BHZ29" s="52"/>
      <c r="BIA29" s="52"/>
      <c r="BIB29" s="52"/>
      <c r="BIC29" s="52"/>
      <c r="BID29" s="52"/>
      <c r="BIE29" s="52"/>
      <c r="BIF29" s="52"/>
      <c r="BIG29" s="52"/>
      <c r="BIH29" s="52"/>
      <c r="BII29" s="52"/>
      <c r="BIJ29" s="52"/>
      <c r="BIK29" s="52"/>
      <c r="BIL29" s="52"/>
      <c r="BIM29" s="52"/>
      <c r="BIN29" s="52"/>
      <c r="BIO29" s="52"/>
      <c r="BIP29" s="52"/>
      <c r="BIQ29" s="52"/>
      <c r="BIR29" s="52"/>
      <c r="BIS29" s="52"/>
      <c r="BIT29" s="52"/>
      <c r="BIU29" s="52"/>
      <c r="BIV29" s="52"/>
      <c r="BIW29" s="52"/>
      <c r="BIX29" s="52"/>
      <c r="BIY29" s="52"/>
      <c r="BIZ29" s="52"/>
      <c r="BJA29" s="52"/>
      <c r="BJB29" s="52"/>
      <c r="BJC29" s="52"/>
      <c r="BJD29" s="52"/>
      <c r="BJE29" s="52"/>
      <c r="BJF29" s="52"/>
      <c r="BJG29" s="52"/>
      <c r="BJH29" s="52"/>
      <c r="BJI29" s="52"/>
      <c r="BJJ29" s="52"/>
      <c r="BJK29" s="52"/>
      <c r="BJL29" s="52"/>
      <c r="BJM29" s="52"/>
      <c r="BJN29" s="52"/>
      <c r="BJO29" s="52"/>
      <c r="BJP29" s="52"/>
      <c r="BJQ29" s="52"/>
      <c r="BJR29" s="52"/>
      <c r="BJS29" s="52"/>
      <c r="BJT29" s="52"/>
      <c r="BJU29" s="52"/>
      <c r="BJV29" s="52"/>
      <c r="BJW29" s="52"/>
      <c r="BJX29" s="52"/>
      <c r="BJY29" s="52"/>
      <c r="BJZ29" s="52"/>
      <c r="BKA29" s="52"/>
      <c r="BKB29" s="52"/>
      <c r="BKC29" s="52"/>
      <c r="BKD29" s="52"/>
      <c r="BKE29" s="52"/>
      <c r="BKF29" s="52"/>
      <c r="BKG29" s="52"/>
      <c r="BKH29" s="52"/>
      <c r="BKI29" s="52"/>
      <c r="BKJ29" s="52"/>
      <c r="BKK29" s="52"/>
      <c r="BKL29" s="52"/>
      <c r="BKM29" s="52"/>
      <c r="BKN29" s="52"/>
      <c r="BKO29" s="52"/>
      <c r="BKP29" s="52"/>
      <c r="BKQ29" s="52"/>
      <c r="BKR29" s="52"/>
      <c r="BKS29" s="52"/>
      <c r="BKT29" s="52"/>
      <c r="BKU29" s="52"/>
      <c r="BKV29" s="52"/>
      <c r="BKW29" s="52"/>
      <c r="BKX29" s="52"/>
      <c r="BKY29" s="52"/>
      <c r="BKZ29" s="52"/>
      <c r="BLA29" s="52"/>
      <c r="BLB29" s="52"/>
      <c r="BLC29" s="52"/>
      <c r="BLD29" s="52"/>
      <c r="BLE29" s="52"/>
      <c r="BLF29" s="52"/>
      <c r="BLG29" s="52"/>
      <c r="BLH29" s="52"/>
      <c r="BLI29" s="52"/>
      <c r="BLJ29" s="52"/>
      <c r="BLK29" s="52"/>
      <c r="BLL29" s="52"/>
      <c r="BLM29" s="52"/>
      <c r="BLN29" s="52"/>
      <c r="BLO29" s="52"/>
      <c r="BLP29" s="52"/>
      <c r="BLQ29" s="52"/>
      <c r="BLR29" s="52"/>
      <c r="BLS29" s="52"/>
      <c r="BLT29" s="52"/>
      <c r="BLU29" s="52"/>
      <c r="BLV29" s="52"/>
      <c r="BLW29" s="52"/>
      <c r="BLX29" s="52"/>
      <c r="BLY29" s="52"/>
      <c r="BLZ29" s="52"/>
      <c r="BMA29" s="52"/>
      <c r="BMB29" s="52"/>
      <c r="BMC29" s="52"/>
      <c r="BMD29" s="52"/>
      <c r="BME29" s="52"/>
      <c r="BMF29" s="52"/>
      <c r="BMG29" s="52"/>
      <c r="BMH29" s="52"/>
      <c r="BMI29" s="52"/>
      <c r="BMJ29" s="52"/>
      <c r="BMK29" s="52"/>
      <c r="BML29" s="52"/>
      <c r="BMM29" s="52"/>
      <c r="BMN29" s="52"/>
      <c r="BMO29" s="52"/>
      <c r="BMP29" s="52"/>
      <c r="BMQ29" s="52"/>
      <c r="BMR29" s="52"/>
      <c r="BMS29" s="52"/>
      <c r="BMT29" s="52"/>
      <c r="BMU29" s="52"/>
      <c r="BMV29" s="52"/>
      <c r="BMW29" s="52"/>
      <c r="BMX29" s="52"/>
      <c r="BMY29" s="52"/>
      <c r="BMZ29" s="52"/>
      <c r="BNA29" s="52"/>
      <c r="BNB29" s="52"/>
      <c r="BNC29" s="52"/>
      <c r="BND29" s="52"/>
      <c r="BNE29" s="52"/>
      <c r="BNF29" s="52"/>
      <c r="BNG29" s="52"/>
      <c r="BNH29" s="52"/>
      <c r="BNI29" s="52"/>
      <c r="BNJ29" s="52"/>
      <c r="BNK29" s="52"/>
      <c r="BNL29" s="52"/>
      <c r="BNM29" s="52"/>
      <c r="BNN29" s="52"/>
      <c r="BNO29" s="52"/>
      <c r="BNP29" s="52"/>
      <c r="BNQ29" s="52"/>
      <c r="BNR29" s="52"/>
      <c r="BNS29" s="52"/>
      <c r="BNT29" s="52"/>
      <c r="BNU29" s="52"/>
      <c r="BNV29" s="52"/>
      <c r="BNW29" s="52"/>
      <c r="BNX29" s="52"/>
      <c r="BNY29" s="52"/>
      <c r="BNZ29" s="52"/>
      <c r="BOA29" s="52"/>
      <c r="BOB29" s="52"/>
      <c r="BOC29" s="52"/>
      <c r="BOD29" s="52"/>
      <c r="BOE29" s="52"/>
      <c r="BOF29" s="52"/>
      <c r="BOG29" s="52"/>
      <c r="BOH29" s="52"/>
      <c r="BOI29" s="52"/>
      <c r="BOJ29" s="52"/>
      <c r="BOK29" s="52"/>
      <c r="BOL29" s="52"/>
      <c r="BOM29" s="52"/>
      <c r="BON29" s="52"/>
      <c r="BOO29" s="52"/>
      <c r="BOP29" s="52"/>
      <c r="BOQ29" s="52"/>
      <c r="BOR29" s="52"/>
      <c r="BOS29" s="52"/>
      <c r="BOT29" s="52"/>
      <c r="BOU29" s="52"/>
      <c r="BOV29" s="52"/>
      <c r="BOW29" s="52"/>
      <c r="BOX29" s="52"/>
      <c r="BOY29" s="52"/>
      <c r="BOZ29" s="52"/>
      <c r="BPA29" s="52"/>
      <c r="BPB29" s="52"/>
      <c r="BPC29" s="52"/>
      <c r="BPD29" s="52"/>
      <c r="BPE29" s="52"/>
      <c r="BPF29" s="52"/>
      <c r="BPG29" s="52"/>
      <c r="BPH29" s="52"/>
      <c r="BPI29" s="52"/>
      <c r="BPJ29" s="52"/>
      <c r="BPK29" s="52"/>
      <c r="BPL29" s="52"/>
      <c r="BPM29" s="52"/>
      <c r="BPN29" s="52"/>
      <c r="BPO29" s="52"/>
      <c r="BPP29" s="52"/>
      <c r="BPQ29" s="52"/>
      <c r="BPR29" s="52"/>
      <c r="BPS29" s="52"/>
      <c r="BPT29" s="52"/>
      <c r="BPU29" s="52"/>
      <c r="BPV29" s="52"/>
      <c r="BPW29" s="52"/>
      <c r="BPX29" s="52"/>
      <c r="BPY29" s="52"/>
      <c r="BPZ29" s="52"/>
      <c r="BQA29" s="52"/>
      <c r="BQB29" s="52"/>
      <c r="BQC29" s="52"/>
      <c r="BQD29" s="52"/>
      <c r="BQE29" s="52"/>
      <c r="BQF29" s="52"/>
      <c r="BQG29" s="52"/>
      <c r="BQH29" s="52"/>
      <c r="BQI29" s="52"/>
      <c r="BQJ29" s="52"/>
      <c r="BQK29" s="52"/>
      <c r="BQL29" s="52"/>
      <c r="BQM29" s="52"/>
      <c r="BQN29" s="52"/>
      <c r="BQO29" s="52"/>
      <c r="BQP29" s="52"/>
      <c r="BQQ29" s="52"/>
      <c r="BQR29" s="52"/>
      <c r="BQS29" s="52"/>
      <c r="BQT29" s="52"/>
      <c r="BQU29" s="52"/>
      <c r="BQV29" s="52"/>
      <c r="BQW29" s="52"/>
      <c r="BQX29" s="52"/>
      <c r="BQY29" s="52"/>
      <c r="BQZ29" s="52"/>
      <c r="BRA29" s="52"/>
      <c r="BRB29" s="52"/>
      <c r="BRC29" s="52"/>
      <c r="BRD29" s="52"/>
      <c r="BRE29" s="52"/>
      <c r="BRF29" s="52"/>
      <c r="BRG29" s="52"/>
      <c r="BRH29" s="52"/>
      <c r="BRI29" s="52"/>
      <c r="BRJ29" s="52"/>
      <c r="BRK29" s="52"/>
      <c r="BRL29" s="52"/>
      <c r="BRM29" s="52"/>
      <c r="BRN29" s="52"/>
      <c r="BRO29" s="52"/>
      <c r="BRP29" s="52"/>
      <c r="BRQ29" s="52"/>
      <c r="BRR29" s="52"/>
      <c r="BRS29" s="52"/>
      <c r="BRT29" s="52"/>
      <c r="BRU29" s="52"/>
      <c r="BRV29" s="52"/>
      <c r="BRW29" s="52"/>
      <c r="BRX29" s="52"/>
      <c r="BRY29" s="52"/>
      <c r="BRZ29" s="52"/>
      <c r="BSA29" s="52"/>
      <c r="BSB29" s="52"/>
      <c r="BSC29" s="52"/>
      <c r="BSD29" s="52"/>
      <c r="BSE29" s="52"/>
      <c r="BSF29" s="52"/>
      <c r="BSG29" s="52"/>
      <c r="BSH29" s="52"/>
      <c r="BSI29" s="52"/>
      <c r="BSJ29" s="52"/>
      <c r="BSK29" s="52"/>
      <c r="BSL29" s="52"/>
      <c r="BSM29" s="52"/>
      <c r="BSN29" s="52"/>
      <c r="BSO29" s="52"/>
      <c r="BSP29" s="52"/>
      <c r="BSQ29" s="52"/>
      <c r="BSR29" s="52"/>
      <c r="BSS29" s="52"/>
      <c r="BST29" s="52"/>
      <c r="BSU29" s="52"/>
      <c r="BSV29" s="52"/>
      <c r="BSW29" s="52"/>
      <c r="BSX29" s="52"/>
      <c r="BSY29" s="52"/>
      <c r="BSZ29" s="52"/>
      <c r="BTA29" s="52"/>
      <c r="BTB29" s="52"/>
      <c r="BTC29" s="52"/>
      <c r="BTD29" s="52"/>
      <c r="BTE29" s="52"/>
      <c r="BTF29" s="52"/>
      <c r="BTG29" s="52"/>
      <c r="BTH29" s="52"/>
      <c r="BTI29" s="52"/>
      <c r="BTJ29" s="52"/>
      <c r="BTK29" s="52"/>
      <c r="BTL29" s="52"/>
      <c r="BTM29" s="52"/>
      <c r="BTN29" s="52"/>
      <c r="BTO29" s="52"/>
      <c r="BTP29" s="52"/>
      <c r="BTQ29" s="52"/>
      <c r="BTR29" s="52"/>
      <c r="BTS29" s="52"/>
      <c r="BTT29" s="52"/>
      <c r="BTU29" s="52"/>
      <c r="BTV29" s="52"/>
      <c r="BTW29" s="52"/>
      <c r="BTX29" s="52"/>
      <c r="BTY29" s="52"/>
      <c r="BTZ29" s="52"/>
      <c r="BUA29" s="52"/>
      <c r="BUB29" s="52"/>
      <c r="BUC29" s="52"/>
      <c r="BUD29" s="52"/>
      <c r="BUE29" s="52"/>
      <c r="BUF29" s="52"/>
      <c r="BUG29" s="52"/>
      <c r="BUH29" s="52"/>
      <c r="BUI29" s="52"/>
      <c r="BUJ29" s="52"/>
      <c r="BUK29" s="52"/>
      <c r="BUL29" s="52"/>
      <c r="BUM29" s="52"/>
      <c r="BUN29" s="52"/>
      <c r="BUO29" s="52"/>
      <c r="BUP29" s="52"/>
      <c r="BUQ29" s="52"/>
      <c r="BUR29" s="52"/>
      <c r="BUS29" s="52"/>
      <c r="BUT29" s="52"/>
      <c r="BUU29" s="52"/>
      <c r="BUV29" s="52"/>
      <c r="BUW29" s="52"/>
      <c r="BUX29" s="52"/>
      <c r="BUY29" s="52"/>
      <c r="BUZ29" s="52"/>
      <c r="BVA29" s="52"/>
      <c r="BVB29" s="52"/>
      <c r="BVC29" s="52"/>
      <c r="BVD29" s="52"/>
      <c r="BVE29" s="52"/>
      <c r="BVF29" s="52"/>
      <c r="BVG29" s="52"/>
      <c r="BVH29" s="52"/>
      <c r="BVI29" s="52"/>
      <c r="BVJ29" s="52"/>
      <c r="BVK29" s="52"/>
      <c r="BVL29" s="52"/>
      <c r="BVM29" s="52"/>
      <c r="BVN29" s="52"/>
      <c r="BVO29" s="52"/>
      <c r="BVP29" s="52"/>
      <c r="BVQ29" s="52"/>
      <c r="BVR29" s="52"/>
      <c r="BVS29" s="52"/>
      <c r="BVT29" s="52"/>
      <c r="BVU29" s="52"/>
      <c r="BVV29" s="52"/>
      <c r="BVW29" s="52"/>
      <c r="BVX29" s="52"/>
      <c r="BVY29" s="52"/>
      <c r="BVZ29" s="52"/>
      <c r="BWA29" s="52"/>
      <c r="BWB29" s="52"/>
      <c r="BWC29" s="52"/>
      <c r="BWD29" s="52"/>
      <c r="BWE29" s="52"/>
      <c r="BWF29" s="52"/>
      <c r="BWG29" s="52"/>
      <c r="BWH29" s="52"/>
      <c r="BWI29" s="52"/>
      <c r="BWJ29" s="52"/>
      <c r="BWK29" s="52"/>
      <c r="BWL29" s="52"/>
      <c r="BWM29" s="52"/>
      <c r="BWN29" s="52"/>
      <c r="BWO29" s="52"/>
      <c r="BWP29" s="52"/>
      <c r="BWQ29" s="52"/>
      <c r="BWR29" s="52"/>
      <c r="BWS29" s="52"/>
      <c r="BWT29" s="52"/>
      <c r="BWU29" s="52"/>
      <c r="BWV29" s="52"/>
      <c r="BWW29" s="52"/>
      <c r="BWX29" s="52"/>
      <c r="BWY29" s="52"/>
      <c r="BWZ29" s="52"/>
      <c r="BXA29" s="52"/>
      <c r="BXB29" s="52"/>
      <c r="BXC29" s="52"/>
      <c r="BXD29" s="52"/>
      <c r="BXE29" s="52"/>
      <c r="BXF29" s="52"/>
      <c r="BXG29" s="52"/>
      <c r="BXH29" s="52"/>
      <c r="BXI29" s="52"/>
      <c r="BXJ29" s="52"/>
      <c r="BXK29" s="52"/>
      <c r="BXL29" s="52"/>
      <c r="BXM29" s="52"/>
      <c r="BXN29" s="52"/>
      <c r="BXO29" s="52"/>
      <c r="BXP29" s="52"/>
      <c r="BXQ29" s="52"/>
      <c r="BXR29" s="52"/>
      <c r="BXS29" s="52"/>
      <c r="BXT29" s="52"/>
      <c r="BXU29" s="52"/>
      <c r="BXV29" s="52"/>
      <c r="BXW29" s="52"/>
      <c r="BXX29" s="52"/>
      <c r="BXY29" s="52"/>
      <c r="BXZ29" s="52"/>
      <c r="BYA29" s="52"/>
      <c r="BYB29" s="52"/>
      <c r="BYC29" s="52"/>
      <c r="BYD29" s="52"/>
      <c r="BYE29" s="52"/>
      <c r="BYF29" s="52"/>
      <c r="BYG29" s="52"/>
      <c r="BYH29" s="52"/>
      <c r="BYI29" s="52"/>
      <c r="BYJ29" s="52"/>
      <c r="BYK29" s="52"/>
      <c r="BYL29" s="52"/>
      <c r="BYM29" s="52"/>
      <c r="BYN29" s="52"/>
      <c r="BYO29" s="52"/>
      <c r="BYP29" s="52"/>
      <c r="BYQ29" s="52"/>
      <c r="BYR29" s="52"/>
      <c r="BYS29" s="52"/>
      <c r="BYT29" s="52"/>
      <c r="BYU29" s="52"/>
      <c r="BYV29" s="52"/>
      <c r="BYW29" s="52"/>
      <c r="BYX29" s="52"/>
      <c r="BYY29" s="52"/>
      <c r="BYZ29" s="52"/>
      <c r="BZA29" s="52"/>
      <c r="BZB29" s="52"/>
      <c r="BZC29" s="52"/>
      <c r="BZD29" s="52"/>
      <c r="BZE29" s="52"/>
      <c r="BZF29" s="52"/>
      <c r="BZG29" s="52"/>
      <c r="BZH29" s="52"/>
      <c r="BZI29" s="52"/>
      <c r="BZJ29" s="52"/>
      <c r="BZK29" s="52"/>
      <c r="BZL29" s="52"/>
      <c r="BZM29" s="52"/>
      <c r="BZN29" s="52"/>
      <c r="BZO29" s="52"/>
      <c r="BZP29" s="52"/>
      <c r="BZQ29" s="52"/>
      <c r="BZR29" s="52"/>
      <c r="BZS29" s="52"/>
      <c r="BZT29" s="52"/>
      <c r="BZU29" s="52"/>
      <c r="BZV29" s="52"/>
      <c r="BZW29" s="52"/>
      <c r="BZX29" s="52"/>
      <c r="BZY29" s="52"/>
      <c r="BZZ29" s="52"/>
      <c r="CAA29" s="52"/>
      <c r="CAB29" s="52"/>
      <c r="CAC29" s="52"/>
      <c r="CAD29" s="52"/>
      <c r="CAE29" s="52"/>
      <c r="CAF29" s="52"/>
      <c r="CAG29" s="52"/>
      <c r="CAH29" s="52"/>
      <c r="CAI29" s="52"/>
      <c r="CAJ29" s="52"/>
      <c r="CAK29" s="52"/>
      <c r="CAL29" s="52"/>
      <c r="CAM29" s="52"/>
      <c r="CAN29" s="52"/>
      <c r="CAO29" s="52"/>
      <c r="CAP29" s="52"/>
      <c r="CAQ29" s="52"/>
      <c r="CAR29" s="52"/>
      <c r="CAS29" s="52"/>
      <c r="CAT29" s="52"/>
      <c r="CAU29" s="52"/>
      <c r="CAV29" s="52"/>
      <c r="CAW29" s="52"/>
      <c r="CAX29" s="52"/>
      <c r="CAY29" s="52"/>
      <c r="CAZ29" s="52"/>
      <c r="CBA29" s="52"/>
      <c r="CBB29" s="52"/>
      <c r="CBC29" s="52"/>
      <c r="CBD29" s="52"/>
      <c r="CBE29" s="52"/>
      <c r="CBF29" s="52"/>
      <c r="CBG29" s="52"/>
      <c r="CBH29" s="52"/>
      <c r="CBI29" s="52"/>
      <c r="CBJ29" s="52"/>
      <c r="CBK29" s="52"/>
      <c r="CBL29" s="52"/>
      <c r="CBM29" s="52"/>
      <c r="CBN29" s="52"/>
      <c r="CBO29" s="52"/>
      <c r="CBP29" s="52"/>
      <c r="CBQ29" s="52"/>
      <c r="CBR29" s="52"/>
      <c r="CBS29" s="52"/>
      <c r="CBT29" s="52"/>
      <c r="CBU29" s="52"/>
      <c r="CBV29" s="52"/>
      <c r="CBW29" s="52"/>
      <c r="CBX29" s="52"/>
      <c r="CBY29" s="52"/>
      <c r="CBZ29" s="52"/>
      <c r="CCA29" s="52"/>
      <c r="CCB29" s="52"/>
      <c r="CCC29" s="52"/>
      <c r="CCD29" s="52"/>
      <c r="CCE29" s="52"/>
      <c r="CCF29" s="52"/>
      <c r="CCG29" s="52"/>
      <c r="CCH29" s="52"/>
      <c r="CCI29" s="52"/>
      <c r="CCJ29" s="52"/>
      <c r="CCK29" s="52"/>
      <c r="CCL29" s="52"/>
      <c r="CCM29" s="52"/>
      <c r="CCN29" s="52"/>
      <c r="CCO29" s="52"/>
      <c r="CCP29" s="52"/>
      <c r="CCQ29" s="52"/>
      <c r="CCR29" s="52"/>
      <c r="CCS29" s="52"/>
      <c r="CCT29" s="52"/>
      <c r="CCU29" s="52"/>
      <c r="CCV29" s="52"/>
      <c r="CCW29" s="52"/>
      <c r="CCX29" s="52"/>
      <c r="CCY29" s="52"/>
      <c r="CCZ29" s="52"/>
      <c r="CDA29" s="52"/>
      <c r="CDB29" s="52"/>
      <c r="CDC29" s="52"/>
      <c r="CDD29" s="52"/>
      <c r="CDE29" s="52"/>
      <c r="CDF29" s="52"/>
      <c r="CDG29" s="52"/>
      <c r="CDH29" s="52"/>
      <c r="CDI29" s="52"/>
      <c r="CDJ29" s="52"/>
      <c r="CDK29" s="52"/>
      <c r="CDL29" s="52"/>
      <c r="CDM29" s="52"/>
      <c r="CDN29" s="52"/>
      <c r="CDO29" s="52"/>
      <c r="CDP29" s="52"/>
      <c r="CDQ29" s="52"/>
      <c r="CDR29" s="52"/>
      <c r="CDS29" s="52"/>
      <c r="CDT29" s="52"/>
      <c r="CDU29" s="52"/>
      <c r="CDV29" s="52"/>
      <c r="CDW29" s="52"/>
      <c r="CDX29" s="52"/>
      <c r="CDY29" s="52"/>
      <c r="CDZ29" s="52"/>
      <c r="CEA29" s="52"/>
      <c r="CEB29" s="52"/>
      <c r="CEC29" s="52"/>
      <c r="CED29" s="52"/>
      <c r="CEE29" s="52"/>
      <c r="CEF29" s="52"/>
      <c r="CEG29" s="52"/>
      <c r="CEH29" s="52"/>
      <c r="CEI29" s="52"/>
      <c r="CEJ29" s="52"/>
      <c r="CEK29" s="52"/>
      <c r="CEL29" s="52"/>
      <c r="CEM29" s="52"/>
      <c r="CEN29" s="52"/>
      <c r="CEO29" s="52"/>
      <c r="CEP29" s="52"/>
      <c r="CEQ29" s="52"/>
      <c r="CER29" s="52"/>
      <c r="CES29" s="52"/>
      <c r="CET29" s="52"/>
      <c r="CEU29" s="52"/>
      <c r="CEV29" s="52"/>
      <c r="CEW29" s="52"/>
      <c r="CEX29" s="52"/>
      <c r="CEY29" s="52"/>
      <c r="CEZ29" s="52"/>
      <c r="CFA29" s="52"/>
      <c r="CFB29" s="52"/>
      <c r="CFC29" s="52"/>
      <c r="CFD29" s="52"/>
      <c r="CFE29" s="52"/>
      <c r="CFF29" s="52"/>
      <c r="CFG29" s="52"/>
      <c r="CFH29" s="52"/>
      <c r="CFI29" s="52"/>
      <c r="CFJ29" s="52"/>
      <c r="CFK29" s="52"/>
      <c r="CFL29" s="52"/>
      <c r="CFM29" s="52"/>
      <c r="CFN29" s="52"/>
      <c r="CFO29" s="52"/>
      <c r="CFP29" s="52"/>
      <c r="CFQ29" s="52"/>
      <c r="CFR29" s="52"/>
      <c r="CFS29" s="52"/>
      <c r="CFT29" s="52"/>
      <c r="CFU29" s="52"/>
      <c r="CFV29" s="52"/>
      <c r="CFW29" s="52"/>
      <c r="CFX29" s="52"/>
      <c r="CFY29" s="52"/>
      <c r="CFZ29" s="52"/>
      <c r="CGA29" s="52"/>
      <c r="CGB29" s="52"/>
      <c r="CGC29" s="52"/>
      <c r="CGD29" s="52"/>
      <c r="CGE29" s="52"/>
      <c r="CGF29" s="52"/>
      <c r="CGG29" s="52"/>
      <c r="CGH29" s="52"/>
      <c r="CGI29" s="52"/>
      <c r="CGJ29" s="52"/>
      <c r="CGK29" s="52"/>
      <c r="CGL29" s="52"/>
      <c r="CGM29" s="52"/>
      <c r="CGN29" s="52"/>
      <c r="CGO29" s="52"/>
      <c r="CGP29" s="52"/>
      <c r="CGQ29" s="52"/>
      <c r="CGR29" s="52"/>
      <c r="CGS29" s="52"/>
      <c r="CGT29" s="52"/>
      <c r="CGU29" s="52"/>
      <c r="CGV29" s="52"/>
      <c r="CGW29" s="52"/>
      <c r="CGX29" s="52"/>
      <c r="CGY29" s="52"/>
      <c r="CGZ29" s="52"/>
      <c r="CHA29" s="52"/>
      <c r="CHB29" s="52"/>
      <c r="CHC29" s="52"/>
      <c r="CHD29" s="52"/>
      <c r="CHE29" s="52"/>
      <c r="CHF29" s="52"/>
      <c r="CHG29" s="52"/>
      <c r="CHH29" s="52"/>
      <c r="CHI29" s="52"/>
      <c r="CHJ29" s="52"/>
      <c r="CHK29" s="52"/>
      <c r="CHL29" s="52"/>
      <c r="CHM29" s="52"/>
      <c r="CHN29" s="52"/>
      <c r="CHO29" s="52"/>
      <c r="CHP29" s="52"/>
      <c r="CHQ29" s="52"/>
      <c r="CHR29" s="52"/>
      <c r="CHS29" s="52"/>
      <c r="CHT29" s="52"/>
      <c r="CHU29" s="52"/>
      <c r="CHV29" s="52"/>
      <c r="CHW29" s="52"/>
      <c r="CHX29" s="52"/>
      <c r="CHY29" s="52"/>
      <c r="CHZ29" s="52"/>
      <c r="CIA29" s="52"/>
      <c r="CIB29" s="52"/>
      <c r="CIC29" s="52"/>
      <c r="CID29" s="52"/>
      <c r="CIE29" s="52"/>
      <c r="CIF29" s="52"/>
      <c r="CIG29" s="52"/>
      <c r="CIH29" s="52"/>
      <c r="CII29" s="52"/>
      <c r="CIJ29" s="52"/>
      <c r="CIK29" s="52"/>
      <c r="CIL29" s="52"/>
      <c r="CIM29" s="52"/>
      <c r="CIN29" s="52"/>
      <c r="CIO29" s="52"/>
      <c r="CIP29" s="52"/>
      <c r="CIQ29" s="52"/>
      <c r="CIR29" s="52"/>
      <c r="CIS29" s="52"/>
      <c r="CIT29" s="52"/>
      <c r="CIU29" s="52"/>
      <c r="CIV29" s="52"/>
      <c r="CIW29" s="52"/>
      <c r="CIX29" s="52"/>
      <c r="CIY29" s="52"/>
      <c r="CIZ29" s="52"/>
      <c r="CJA29" s="52"/>
      <c r="CJB29" s="52"/>
      <c r="CJC29" s="52"/>
      <c r="CJD29" s="52"/>
      <c r="CJE29" s="52"/>
      <c r="CJF29" s="52"/>
      <c r="CJG29" s="52"/>
      <c r="CJH29" s="52"/>
      <c r="CJI29" s="52"/>
      <c r="CJJ29" s="52"/>
      <c r="CJK29" s="52"/>
      <c r="CJL29" s="52"/>
      <c r="CJM29" s="52"/>
      <c r="CJN29" s="52"/>
      <c r="CJO29" s="52"/>
      <c r="CJP29" s="52"/>
      <c r="CJQ29" s="52"/>
      <c r="CJR29" s="52"/>
      <c r="CJS29" s="52"/>
      <c r="CJT29" s="52"/>
      <c r="CJU29" s="52"/>
      <c r="CJV29" s="52"/>
      <c r="CJW29" s="52"/>
      <c r="CJX29" s="52"/>
      <c r="CJY29" s="52"/>
      <c r="CJZ29" s="52"/>
      <c r="CKA29" s="52"/>
      <c r="CKB29" s="52"/>
      <c r="CKC29" s="52"/>
      <c r="CKD29" s="52"/>
      <c r="CKE29" s="52"/>
      <c r="CKF29" s="52"/>
      <c r="CKG29" s="52"/>
      <c r="CKH29" s="52"/>
      <c r="CKI29" s="52"/>
      <c r="CKJ29" s="52"/>
      <c r="CKK29" s="52"/>
      <c r="CKL29" s="52"/>
      <c r="CKM29" s="52"/>
      <c r="CKN29" s="52"/>
      <c r="CKO29" s="52"/>
      <c r="CKP29" s="52"/>
      <c r="CKQ29" s="52"/>
      <c r="CKR29" s="52"/>
      <c r="CKS29" s="52"/>
      <c r="CKT29" s="52"/>
      <c r="CKU29" s="52"/>
      <c r="CKV29" s="52"/>
      <c r="CKW29" s="52"/>
      <c r="CKX29" s="52"/>
      <c r="CKY29" s="52"/>
      <c r="CKZ29" s="52"/>
      <c r="CLA29" s="52"/>
      <c r="CLB29" s="52"/>
      <c r="CLC29" s="52"/>
      <c r="CLD29" s="52"/>
      <c r="CLE29" s="52"/>
      <c r="CLF29" s="52"/>
      <c r="CLG29" s="52"/>
      <c r="CLH29" s="52"/>
      <c r="CLI29" s="52"/>
      <c r="CLJ29" s="52"/>
      <c r="CLK29" s="52"/>
      <c r="CLL29" s="52"/>
      <c r="CLM29" s="52"/>
      <c r="CLN29" s="52"/>
      <c r="CLO29" s="52"/>
      <c r="CLP29" s="52"/>
      <c r="CLQ29" s="52"/>
      <c r="CLR29" s="52"/>
      <c r="CLS29" s="52"/>
      <c r="CLT29" s="52"/>
      <c r="CLU29" s="52"/>
      <c r="CLV29" s="52"/>
      <c r="CLW29" s="52"/>
      <c r="CLX29" s="52"/>
      <c r="CLY29" s="52"/>
      <c r="CLZ29" s="52"/>
      <c r="CMA29" s="52"/>
      <c r="CMB29" s="52"/>
      <c r="CMC29" s="52"/>
      <c r="CMD29" s="52"/>
      <c r="CME29" s="52"/>
      <c r="CMF29" s="52"/>
      <c r="CMG29" s="52"/>
      <c r="CMH29" s="52"/>
      <c r="CMI29" s="52"/>
      <c r="CMJ29" s="52"/>
      <c r="CMK29" s="52"/>
      <c r="CML29" s="52"/>
      <c r="CMM29" s="52"/>
      <c r="CMN29" s="52"/>
      <c r="CMO29" s="52"/>
      <c r="CMP29" s="52"/>
      <c r="CMQ29" s="52"/>
      <c r="CMR29" s="52"/>
      <c r="CMS29" s="52"/>
      <c r="CMT29" s="52"/>
      <c r="CMU29" s="52"/>
      <c r="CMV29" s="52"/>
      <c r="CMW29" s="52"/>
      <c r="CMX29" s="52"/>
      <c r="CMY29" s="52"/>
      <c r="CMZ29" s="52"/>
      <c r="CNA29" s="52"/>
      <c r="CNB29" s="52"/>
      <c r="CNC29" s="52"/>
      <c r="CND29" s="52"/>
      <c r="CNE29" s="52"/>
      <c r="CNF29" s="52"/>
      <c r="CNG29" s="52"/>
      <c r="CNH29" s="52"/>
      <c r="CNI29" s="52"/>
      <c r="CNJ29" s="52"/>
      <c r="CNK29" s="52"/>
      <c r="CNL29" s="52"/>
      <c r="CNM29" s="52"/>
      <c r="CNN29" s="52"/>
      <c r="CNO29" s="52"/>
      <c r="CNP29" s="52"/>
      <c r="CNQ29" s="52"/>
      <c r="CNR29" s="52"/>
      <c r="CNS29" s="52"/>
      <c r="CNT29" s="52"/>
      <c r="CNU29" s="52"/>
      <c r="CNV29" s="52"/>
      <c r="CNW29" s="52"/>
      <c r="CNX29" s="52"/>
      <c r="CNY29" s="52"/>
      <c r="CNZ29" s="52"/>
      <c r="COA29" s="52"/>
      <c r="COB29" s="52"/>
      <c r="COC29" s="52"/>
      <c r="COD29" s="52"/>
      <c r="COE29" s="52"/>
      <c r="COF29" s="52"/>
      <c r="COG29" s="52"/>
      <c r="COH29" s="52"/>
      <c r="COI29" s="52"/>
      <c r="COJ29" s="52"/>
      <c r="COK29" s="52"/>
      <c r="COL29" s="52"/>
      <c r="COM29" s="52"/>
      <c r="CON29" s="52"/>
      <c r="COO29" s="52"/>
      <c r="COP29" s="52"/>
      <c r="COQ29" s="52"/>
      <c r="COR29" s="52"/>
      <c r="COS29" s="52"/>
      <c r="COT29" s="52"/>
      <c r="COU29" s="52"/>
      <c r="COV29" s="52"/>
      <c r="COW29" s="52"/>
      <c r="COX29" s="52"/>
      <c r="COY29" s="52"/>
      <c r="COZ29" s="52"/>
      <c r="CPA29" s="52"/>
      <c r="CPB29" s="52"/>
      <c r="CPC29" s="52"/>
      <c r="CPD29" s="52"/>
      <c r="CPE29" s="52"/>
      <c r="CPF29" s="52"/>
      <c r="CPG29" s="52"/>
      <c r="CPH29" s="52"/>
      <c r="CPI29" s="52"/>
      <c r="CPJ29" s="52"/>
      <c r="CPK29" s="52"/>
      <c r="CPL29" s="52"/>
      <c r="CPM29" s="52"/>
      <c r="CPN29" s="52"/>
      <c r="CPO29" s="52"/>
      <c r="CPP29" s="52"/>
      <c r="CPQ29" s="52"/>
      <c r="CPR29" s="52"/>
      <c r="CPS29" s="52"/>
      <c r="CPT29" s="52"/>
      <c r="CPU29" s="52"/>
      <c r="CPV29" s="52"/>
      <c r="CPW29" s="52"/>
      <c r="CPX29" s="52"/>
      <c r="CPY29" s="52"/>
      <c r="CPZ29" s="52"/>
      <c r="CQA29" s="52"/>
      <c r="CQB29" s="52"/>
      <c r="CQC29" s="52"/>
      <c r="CQD29" s="52"/>
      <c r="CQE29" s="52"/>
      <c r="CQF29" s="52"/>
      <c r="CQG29" s="52"/>
      <c r="CQH29" s="52"/>
      <c r="CQI29" s="52"/>
      <c r="CQJ29" s="52"/>
      <c r="CQK29" s="52"/>
      <c r="CQL29" s="52"/>
      <c r="CQM29" s="52"/>
      <c r="CQN29" s="52"/>
      <c r="CQO29" s="52"/>
      <c r="CQP29" s="52"/>
      <c r="CQQ29" s="52"/>
      <c r="CQR29" s="52"/>
      <c r="CQS29" s="52"/>
      <c r="CQT29" s="52"/>
      <c r="CQU29" s="52"/>
      <c r="CQV29" s="52"/>
      <c r="CQW29" s="52"/>
      <c r="CQX29" s="52"/>
      <c r="CQY29" s="52"/>
      <c r="CQZ29" s="52"/>
      <c r="CRA29" s="52"/>
      <c r="CRB29" s="52"/>
      <c r="CRC29" s="52"/>
      <c r="CRD29" s="52"/>
      <c r="CRE29" s="52"/>
      <c r="CRF29" s="52"/>
      <c r="CRG29" s="52"/>
      <c r="CRH29" s="52"/>
      <c r="CRI29" s="52"/>
      <c r="CRJ29" s="52"/>
      <c r="CRK29" s="52"/>
      <c r="CRL29" s="52"/>
      <c r="CRM29" s="52"/>
      <c r="CRN29" s="52"/>
      <c r="CRO29" s="52"/>
      <c r="CRP29" s="52"/>
      <c r="CRQ29" s="52"/>
      <c r="CRR29" s="52"/>
      <c r="CRS29" s="52"/>
      <c r="CRT29" s="52"/>
      <c r="CRU29" s="52"/>
      <c r="CRV29" s="52"/>
      <c r="CRW29" s="52"/>
      <c r="CRX29" s="52"/>
      <c r="CRY29" s="52"/>
      <c r="CRZ29" s="52"/>
      <c r="CSA29" s="52"/>
      <c r="CSB29" s="52"/>
      <c r="CSC29" s="52"/>
      <c r="CSD29" s="52"/>
      <c r="CSE29" s="52"/>
      <c r="CSF29" s="52"/>
      <c r="CSG29" s="52"/>
      <c r="CSH29" s="52"/>
      <c r="CSI29" s="52"/>
      <c r="CSJ29" s="52"/>
      <c r="CSK29" s="52"/>
      <c r="CSL29" s="52"/>
      <c r="CSM29" s="52"/>
      <c r="CSN29" s="52"/>
      <c r="CSO29" s="52"/>
      <c r="CSP29" s="52"/>
      <c r="CSQ29" s="52"/>
      <c r="CSR29" s="52"/>
      <c r="CSS29" s="52"/>
      <c r="CST29" s="52"/>
      <c r="CSU29" s="52"/>
      <c r="CSV29" s="52"/>
      <c r="CSW29" s="52"/>
      <c r="CSX29" s="52"/>
      <c r="CSY29" s="52"/>
      <c r="CSZ29" s="52"/>
      <c r="CTA29" s="52"/>
      <c r="CTB29" s="52"/>
      <c r="CTC29" s="52"/>
      <c r="CTD29" s="52"/>
      <c r="CTE29" s="52"/>
      <c r="CTF29" s="52"/>
      <c r="CTG29" s="52"/>
      <c r="CTH29" s="52"/>
      <c r="CTI29" s="52"/>
      <c r="CTJ29" s="52"/>
      <c r="CTK29" s="52"/>
      <c r="CTL29" s="52"/>
      <c r="CTM29" s="52"/>
      <c r="CTN29" s="52"/>
      <c r="CTO29" s="52"/>
      <c r="CTP29" s="52"/>
      <c r="CTQ29" s="52"/>
      <c r="CTR29" s="52"/>
      <c r="CTS29" s="52"/>
      <c r="CTT29" s="52"/>
      <c r="CTU29" s="52"/>
      <c r="CTV29" s="52"/>
      <c r="CTW29" s="52"/>
      <c r="CTX29" s="52"/>
      <c r="CTY29" s="52"/>
      <c r="CTZ29" s="52"/>
      <c r="CUA29" s="52"/>
      <c r="CUB29" s="52"/>
      <c r="CUC29" s="52"/>
      <c r="CUD29" s="52"/>
      <c r="CUE29" s="52"/>
      <c r="CUF29" s="52"/>
      <c r="CUG29" s="52"/>
      <c r="CUH29" s="52"/>
      <c r="CUI29" s="52"/>
      <c r="CUJ29" s="52"/>
      <c r="CUK29" s="52"/>
      <c r="CUL29" s="52"/>
      <c r="CUM29" s="52"/>
      <c r="CUN29" s="52"/>
      <c r="CUO29" s="52"/>
      <c r="CUP29" s="52"/>
      <c r="CUQ29" s="52"/>
      <c r="CUR29" s="52"/>
      <c r="CUS29" s="52"/>
      <c r="CUT29" s="52"/>
      <c r="CUU29" s="52"/>
      <c r="CUV29" s="52"/>
      <c r="CUW29" s="52"/>
      <c r="CUX29" s="52"/>
      <c r="CUY29" s="52"/>
      <c r="CUZ29" s="52"/>
      <c r="CVA29" s="52"/>
      <c r="CVB29" s="52"/>
      <c r="CVC29" s="52"/>
      <c r="CVD29" s="52"/>
      <c r="CVE29" s="52"/>
      <c r="CVF29" s="52"/>
      <c r="CVG29" s="52"/>
      <c r="CVH29" s="52"/>
      <c r="CVI29" s="52"/>
      <c r="CVJ29" s="52"/>
      <c r="CVK29" s="52"/>
      <c r="CVL29" s="52"/>
      <c r="CVM29" s="52"/>
      <c r="CVN29" s="52"/>
      <c r="CVO29" s="52"/>
      <c r="CVP29" s="52"/>
      <c r="CVQ29" s="52"/>
      <c r="CVR29" s="52"/>
      <c r="CVS29" s="52"/>
      <c r="CVT29" s="52"/>
      <c r="CVU29" s="52"/>
      <c r="CVV29" s="52"/>
      <c r="CVW29" s="52"/>
      <c r="CVX29" s="52"/>
      <c r="CVY29" s="52"/>
      <c r="CVZ29" s="52"/>
      <c r="CWA29" s="52"/>
      <c r="CWB29" s="52"/>
      <c r="CWC29" s="52"/>
      <c r="CWD29" s="52"/>
      <c r="CWE29" s="52"/>
      <c r="CWF29" s="52"/>
      <c r="CWG29" s="52"/>
      <c r="CWH29" s="52"/>
      <c r="CWI29" s="52"/>
      <c r="CWJ29" s="52"/>
      <c r="CWK29" s="52"/>
      <c r="CWL29" s="52"/>
      <c r="CWM29" s="52"/>
      <c r="CWN29" s="52"/>
      <c r="CWO29" s="52"/>
      <c r="CWP29" s="52"/>
      <c r="CWQ29" s="52"/>
      <c r="CWR29" s="52"/>
      <c r="CWS29" s="52"/>
      <c r="CWT29" s="52"/>
      <c r="CWU29" s="52"/>
      <c r="CWV29" s="52"/>
      <c r="CWW29" s="52"/>
      <c r="CWX29" s="52"/>
      <c r="CWY29" s="52"/>
      <c r="CWZ29" s="52"/>
      <c r="CXA29" s="52"/>
      <c r="CXB29" s="52"/>
      <c r="CXC29" s="52"/>
      <c r="CXD29" s="52"/>
      <c r="CXE29" s="52"/>
      <c r="CXF29" s="52"/>
      <c r="CXG29" s="52"/>
      <c r="CXH29" s="52"/>
      <c r="CXI29" s="52"/>
      <c r="CXJ29" s="52"/>
      <c r="CXK29" s="52"/>
      <c r="CXL29" s="52"/>
      <c r="CXM29" s="52"/>
      <c r="CXN29" s="52"/>
      <c r="CXO29" s="52"/>
      <c r="CXP29" s="52"/>
      <c r="CXQ29" s="52"/>
      <c r="CXR29" s="52"/>
      <c r="CXS29" s="52"/>
      <c r="CXT29" s="52"/>
      <c r="CXU29" s="52"/>
      <c r="CXV29" s="52"/>
      <c r="CXW29" s="52"/>
      <c r="CXX29" s="52"/>
      <c r="CXY29" s="52"/>
      <c r="CXZ29" s="52"/>
      <c r="CYA29" s="52"/>
      <c r="CYB29" s="52"/>
      <c r="CYC29" s="52"/>
      <c r="CYD29" s="52"/>
      <c r="CYE29" s="52"/>
      <c r="CYF29" s="52"/>
      <c r="CYG29" s="52"/>
      <c r="CYH29" s="52"/>
      <c r="CYI29" s="52"/>
      <c r="CYJ29" s="52"/>
      <c r="CYK29" s="52"/>
      <c r="CYL29" s="52"/>
      <c r="CYM29" s="52"/>
      <c r="CYN29" s="52"/>
      <c r="CYO29" s="52"/>
      <c r="CYP29" s="52"/>
      <c r="CYQ29" s="52"/>
      <c r="CYR29" s="52"/>
      <c r="CYS29" s="52"/>
      <c r="CYT29" s="52"/>
      <c r="CYU29" s="52"/>
      <c r="CYV29" s="52"/>
      <c r="CYW29" s="52"/>
      <c r="CYX29" s="52"/>
      <c r="CYY29" s="52"/>
      <c r="CYZ29" s="52"/>
      <c r="CZA29" s="52"/>
      <c r="CZB29" s="52"/>
      <c r="CZC29" s="52"/>
      <c r="CZD29" s="52"/>
      <c r="CZE29" s="52"/>
      <c r="CZF29" s="52"/>
      <c r="CZG29" s="52"/>
      <c r="CZH29" s="52"/>
      <c r="CZI29" s="52"/>
      <c r="CZJ29" s="52"/>
      <c r="CZK29" s="52"/>
      <c r="CZL29" s="52"/>
      <c r="CZM29" s="52"/>
      <c r="CZN29" s="52"/>
      <c r="CZO29" s="52"/>
      <c r="CZP29" s="52"/>
      <c r="CZQ29" s="52"/>
      <c r="CZR29" s="52"/>
      <c r="CZS29" s="52"/>
      <c r="CZT29" s="52"/>
      <c r="CZU29" s="52"/>
      <c r="CZV29" s="52"/>
      <c r="CZW29" s="52"/>
      <c r="CZX29" s="52"/>
      <c r="CZY29" s="52"/>
      <c r="CZZ29" s="52"/>
      <c r="DAA29" s="52"/>
      <c r="DAB29" s="52"/>
      <c r="DAC29" s="52"/>
      <c r="DAD29" s="52"/>
      <c r="DAE29" s="52"/>
      <c r="DAF29" s="52"/>
      <c r="DAG29" s="52"/>
      <c r="DAH29" s="52"/>
      <c r="DAI29" s="52"/>
      <c r="DAJ29" s="52"/>
      <c r="DAK29" s="52"/>
      <c r="DAL29" s="52"/>
      <c r="DAM29" s="52"/>
      <c r="DAN29" s="52"/>
      <c r="DAO29" s="52"/>
      <c r="DAP29" s="52"/>
      <c r="DAQ29" s="52"/>
      <c r="DAR29" s="52"/>
      <c r="DAS29" s="52"/>
      <c r="DAT29" s="52"/>
      <c r="DAU29" s="52"/>
      <c r="DAV29" s="52"/>
      <c r="DAW29" s="52"/>
      <c r="DAX29" s="52"/>
      <c r="DAY29" s="52"/>
      <c r="DAZ29" s="52"/>
      <c r="DBA29" s="52"/>
      <c r="DBB29" s="52"/>
      <c r="DBC29" s="52"/>
      <c r="DBD29" s="52"/>
      <c r="DBE29" s="52"/>
      <c r="DBF29" s="52"/>
      <c r="DBG29" s="52"/>
      <c r="DBH29" s="52"/>
      <c r="DBI29" s="52"/>
      <c r="DBJ29" s="52"/>
      <c r="DBK29" s="52"/>
      <c r="DBL29" s="52"/>
      <c r="DBM29" s="52"/>
      <c r="DBN29" s="52"/>
      <c r="DBO29" s="52"/>
      <c r="DBP29" s="52"/>
      <c r="DBQ29" s="52"/>
      <c r="DBR29" s="52"/>
      <c r="DBS29" s="52"/>
      <c r="DBT29" s="52"/>
      <c r="DBU29" s="52"/>
      <c r="DBV29" s="52"/>
      <c r="DBW29" s="52"/>
      <c r="DBX29" s="52"/>
      <c r="DBY29" s="52"/>
      <c r="DBZ29" s="52"/>
      <c r="DCA29" s="52"/>
      <c r="DCB29" s="52"/>
      <c r="DCC29" s="52"/>
      <c r="DCD29" s="52"/>
      <c r="DCE29" s="52"/>
      <c r="DCF29" s="52"/>
      <c r="DCG29" s="52"/>
      <c r="DCH29" s="52"/>
      <c r="DCI29" s="52"/>
      <c r="DCJ29" s="52"/>
      <c r="DCK29" s="52"/>
      <c r="DCL29" s="52"/>
      <c r="DCM29" s="52"/>
      <c r="DCN29" s="52"/>
      <c r="DCO29" s="52"/>
      <c r="DCP29" s="52"/>
      <c r="DCQ29" s="52"/>
      <c r="DCR29" s="52"/>
      <c r="DCS29" s="52"/>
      <c r="DCT29" s="52"/>
      <c r="DCU29" s="52"/>
      <c r="DCV29" s="52"/>
      <c r="DCW29" s="52"/>
      <c r="DCX29" s="52"/>
      <c r="DCY29" s="52"/>
      <c r="DCZ29" s="52"/>
      <c r="DDA29" s="52"/>
      <c r="DDB29" s="52"/>
      <c r="DDC29" s="52"/>
      <c r="DDD29" s="52"/>
      <c r="DDE29" s="52"/>
      <c r="DDF29" s="52"/>
      <c r="DDG29" s="52"/>
      <c r="DDH29" s="52"/>
      <c r="DDI29" s="52"/>
      <c r="DDJ29" s="52"/>
      <c r="DDK29" s="52"/>
      <c r="DDL29" s="52"/>
      <c r="DDM29" s="52"/>
      <c r="DDN29" s="52"/>
      <c r="DDO29" s="52"/>
      <c r="DDP29" s="52"/>
      <c r="DDQ29" s="52"/>
      <c r="DDR29" s="52"/>
      <c r="DDS29" s="52"/>
      <c r="DDT29" s="52"/>
      <c r="DDU29" s="52"/>
      <c r="DDV29" s="52"/>
      <c r="DDW29" s="52"/>
      <c r="DDX29" s="52"/>
      <c r="DDY29" s="52"/>
      <c r="DDZ29" s="52"/>
      <c r="DEA29" s="52"/>
      <c r="DEB29" s="52"/>
      <c r="DEC29" s="52"/>
      <c r="DED29" s="52"/>
      <c r="DEE29" s="52"/>
      <c r="DEF29" s="52"/>
      <c r="DEG29" s="52"/>
      <c r="DEH29" s="52"/>
      <c r="DEI29" s="52"/>
      <c r="DEJ29" s="52"/>
      <c r="DEK29" s="52"/>
      <c r="DEL29" s="52"/>
      <c r="DEM29" s="52"/>
      <c r="DEN29" s="52"/>
      <c r="DEO29" s="52"/>
      <c r="DEP29" s="52"/>
      <c r="DEQ29" s="52"/>
      <c r="DER29" s="52"/>
      <c r="DES29" s="52"/>
      <c r="DET29" s="52"/>
      <c r="DEU29" s="52"/>
      <c r="DEV29" s="52"/>
      <c r="DEW29" s="52"/>
      <c r="DEX29" s="52"/>
      <c r="DEY29" s="52"/>
      <c r="DEZ29" s="52"/>
      <c r="DFA29" s="52"/>
      <c r="DFB29" s="52"/>
      <c r="DFC29" s="52"/>
      <c r="DFD29" s="52"/>
      <c r="DFE29" s="52"/>
      <c r="DFF29" s="52"/>
      <c r="DFG29" s="52"/>
      <c r="DFH29" s="52"/>
      <c r="DFI29" s="52"/>
      <c r="DFJ29" s="52"/>
      <c r="DFK29" s="52"/>
      <c r="DFL29" s="52"/>
      <c r="DFM29" s="52"/>
      <c r="DFN29" s="52"/>
      <c r="DFO29" s="52"/>
      <c r="DFP29" s="52"/>
      <c r="DFQ29" s="52"/>
      <c r="DFR29" s="52"/>
      <c r="DFS29" s="52"/>
      <c r="DFT29" s="52"/>
      <c r="DFU29" s="52"/>
      <c r="DFV29" s="52"/>
      <c r="DFW29" s="52"/>
      <c r="DFX29" s="52"/>
      <c r="DFY29" s="52"/>
      <c r="DFZ29" s="52"/>
      <c r="DGA29" s="52"/>
      <c r="DGB29" s="52"/>
      <c r="DGC29" s="52"/>
      <c r="DGD29" s="52"/>
      <c r="DGE29" s="52"/>
      <c r="DGF29" s="52"/>
      <c r="DGG29" s="52"/>
      <c r="DGH29" s="52"/>
      <c r="DGI29" s="52"/>
      <c r="DGJ29" s="52"/>
      <c r="DGK29" s="52"/>
      <c r="DGL29" s="52"/>
      <c r="DGM29" s="52"/>
      <c r="DGN29" s="52"/>
      <c r="DGO29" s="52"/>
      <c r="DGP29" s="52"/>
      <c r="DGQ29" s="52"/>
      <c r="DGR29" s="52"/>
      <c r="DGS29" s="52"/>
      <c r="DGT29" s="52"/>
      <c r="DGU29" s="52"/>
      <c r="DGV29" s="52"/>
      <c r="DGW29" s="52"/>
      <c r="DGX29" s="52"/>
      <c r="DGY29" s="52"/>
      <c r="DGZ29" s="52"/>
      <c r="DHA29" s="52"/>
      <c r="DHB29" s="52"/>
      <c r="DHC29" s="52"/>
      <c r="DHD29" s="52"/>
      <c r="DHE29" s="52"/>
      <c r="DHF29" s="52"/>
      <c r="DHG29" s="52"/>
      <c r="DHH29" s="52"/>
      <c r="DHI29" s="52"/>
      <c r="DHJ29" s="52"/>
      <c r="DHK29" s="52"/>
      <c r="DHL29" s="52"/>
      <c r="DHM29" s="52"/>
      <c r="DHN29" s="52"/>
      <c r="DHO29" s="52"/>
      <c r="DHP29" s="52"/>
      <c r="DHQ29" s="52"/>
      <c r="DHR29" s="52"/>
      <c r="DHS29" s="52"/>
      <c r="DHT29" s="52"/>
      <c r="DHU29" s="52"/>
      <c r="DHV29" s="52"/>
      <c r="DHW29" s="52"/>
      <c r="DHX29" s="52"/>
      <c r="DHY29" s="52"/>
      <c r="DHZ29" s="52"/>
      <c r="DIA29" s="52"/>
      <c r="DIB29" s="52"/>
      <c r="DIC29" s="52"/>
      <c r="DID29" s="52"/>
      <c r="DIE29" s="52"/>
      <c r="DIF29" s="52"/>
      <c r="DIG29" s="52"/>
      <c r="DIH29" s="52"/>
      <c r="DII29" s="52"/>
      <c r="DIJ29" s="52"/>
      <c r="DIK29" s="52"/>
      <c r="DIL29" s="52"/>
      <c r="DIM29" s="52"/>
      <c r="DIN29" s="52"/>
      <c r="DIO29" s="52"/>
      <c r="DIP29" s="52"/>
      <c r="DIQ29" s="52"/>
      <c r="DIR29" s="52"/>
      <c r="DIS29" s="52"/>
      <c r="DIT29" s="52"/>
      <c r="DIU29" s="52"/>
      <c r="DIV29" s="52"/>
      <c r="DIW29" s="52"/>
      <c r="DIX29" s="52"/>
      <c r="DIY29" s="52"/>
      <c r="DIZ29" s="52"/>
      <c r="DJA29" s="52"/>
      <c r="DJB29" s="52"/>
      <c r="DJC29" s="52"/>
      <c r="DJD29" s="52"/>
      <c r="DJE29" s="52"/>
      <c r="DJF29" s="52"/>
      <c r="DJG29" s="52"/>
      <c r="DJH29" s="52"/>
      <c r="DJI29" s="52"/>
      <c r="DJJ29" s="52"/>
      <c r="DJK29" s="52"/>
      <c r="DJL29" s="52"/>
      <c r="DJM29" s="52"/>
      <c r="DJN29" s="52"/>
      <c r="DJO29" s="52"/>
      <c r="DJP29" s="52"/>
      <c r="DJQ29" s="52"/>
      <c r="DJR29" s="52"/>
      <c r="DJS29" s="52"/>
      <c r="DJT29" s="52"/>
      <c r="DJU29" s="52"/>
      <c r="DJV29" s="52"/>
      <c r="DJW29" s="52"/>
      <c r="DJX29" s="52"/>
      <c r="DJY29" s="52"/>
      <c r="DJZ29" s="52"/>
      <c r="DKA29" s="52"/>
      <c r="DKB29" s="52"/>
      <c r="DKC29" s="52"/>
      <c r="DKD29" s="52"/>
      <c r="DKE29" s="52"/>
      <c r="DKF29" s="52"/>
      <c r="DKG29" s="52"/>
      <c r="DKH29" s="52"/>
      <c r="DKI29" s="52"/>
      <c r="DKJ29" s="52"/>
      <c r="DKK29" s="52"/>
      <c r="DKL29" s="52"/>
      <c r="DKM29" s="52"/>
      <c r="DKN29" s="52"/>
      <c r="DKO29" s="52"/>
      <c r="DKP29" s="52"/>
      <c r="DKQ29" s="52"/>
      <c r="DKR29" s="52"/>
      <c r="DKS29" s="52"/>
      <c r="DKT29" s="52"/>
      <c r="DKU29" s="52"/>
      <c r="DKV29" s="52"/>
      <c r="DKW29" s="52"/>
      <c r="DKX29" s="52"/>
      <c r="DKY29" s="52"/>
      <c r="DKZ29" s="52"/>
      <c r="DLA29" s="52"/>
      <c r="DLB29" s="52"/>
      <c r="DLC29" s="52"/>
      <c r="DLD29" s="52"/>
      <c r="DLE29" s="52"/>
      <c r="DLF29" s="52"/>
      <c r="DLG29" s="52"/>
      <c r="DLH29" s="52"/>
      <c r="DLI29" s="52"/>
      <c r="DLJ29" s="52"/>
      <c r="DLK29" s="52"/>
      <c r="DLL29" s="52"/>
      <c r="DLM29" s="52"/>
      <c r="DLN29" s="52"/>
      <c r="DLO29" s="52"/>
      <c r="DLP29" s="52"/>
      <c r="DLQ29" s="52"/>
      <c r="DLR29" s="52"/>
      <c r="DLS29" s="52"/>
      <c r="DLT29" s="52"/>
      <c r="DLU29" s="52"/>
      <c r="DLV29" s="52"/>
      <c r="DLW29" s="52"/>
      <c r="DLX29" s="52"/>
      <c r="DLY29" s="52"/>
      <c r="DLZ29" s="52"/>
      <c r="DMA29" s="52"/>
      <c r="DMB29" s="52"/>
      <c r="DMC29" s="52"/>
      <c r="DMD29" s="52"/>
      <c r="DME29" s="52"/>
      <c r="DMF29" s="52"/>
      <c r="DMG29" s="52"/>
      <c r="DMH29" s="52"/>
      <c r="DMI29" s="52"/>
      <c r="DMJ29" s="52"/>
      <c r="DMK29" s="52"/>
      <c r="DML29" s="52"/>
      <c r="DMM29" s="52"/>
      <c r="DMN29" s="52"/>
      <c r="DMO29" s="52"/>
      <c r="DMP29" s="52"/>
      <c r="DMQ29" s="52"/>
      <c r="DMR29" s="52"/>
      <c r="DMS29" s="52"/>
      <c r="DMT29" s="52"/>
      <c r="DMU29" s="52"/>
      <c r="DMV29" s="52"/>
      <c r="DMW29" s="52"/>
      <c r="DMX29" s="52"/>
      <c r="DMY29" s="52"/>
      <c r="DMZ29" s="52"/>
      <c r="DNA29" s="52"/>
      <c r="DNB29" s="52"/>
      <c r="DNC29" s="52"/>
      <c r="DND29" s="52"/>
      <c r="DNE29" s="52"/>
      <c r="DNF29" s="52"/>
      <c r="DNG29" s="52"/>
      <c r="DNH29" s="52"/>
      <c r="DNI29" s="52"/>
      <c r="DNJ29" s="52"/>
      <c r="DNK29" s="52"/>
      <c r="DNL29" s="52"/>
      <c r="DNM29" s="52"/>
      <c r="DNN29" s="52"/>
      <c r="DNO29" s="52"/>
      <c r="DNP29" s="52"/>
      <c r="DNQ29" s="52"/>
      <c r="DNR29" s="52"/>
      <c r="DNS29" s="52"/>
      <c r="DNT29" s="52"/>
      <c r="DNU29" s="52"/>
      <c r="DNV29" s="52"/>
      <c r="DNW29" s="52"/>
      <c r="DNX29" s="52"/>
      <c r="DNY29" s="52"/>
      <c r="DNZ29" s="52"/>
      <c r="DOA29" s="52"/>
      <c r="DOB29" s="52"/>
      <c r="DOC29" s="52"/>
      <c r="DOD29" s="52"/>
      <c r="DOE29" s="52"/>
      <c r="DOF29" s="52"/>
      <c r="DOG29" s="52"/>
      <c r="DOH29" s="52"/>
      <c r="DOI29" s="52"/>
      <c r="DOJ29" s="52"/>
      <c r="DOK29" s="52"/>
      <c r="DOL29" s="52"/>
      <c r="DOM29" s="52"/>
      <c r="DON29" s="52"/>
      <c r="DOO29" s="52"/>
      <c r="DOP29" s="52"/>
      <c r="DOQ29" s="52"/>
      <c r="DOR29" s="52"/>
      <c r="DOS29" s="52"/>
      <c r="DOT29" s="52"/>
      <c r="DOU29" s="52"/>
      <c r="DOV29" s="52"/>
      <c r="DOW29" s="52"/>
      <c r="DOX29" s="52"/>
      <c r="DOY29" s="52"/>
      <c r="DOZ29" s="52"/>
      <c r="DPA29" s="52"/>
      <c r="DPB29" s="52"/>
      <c r="DPC29" s="52"/>
      <c r="DPD29" s="52"/>
      <c r="DPE29" s="52"/>
      <c r="DPF29" s="52"/>
      <c r="DPG29" s="52"/>
      <c r="DPH29" s="52"/>
      <c r="DPI29" s="52"/>
      <c r="DPJ29" s="52"/>
      <c r="DPK29" s="52"/>
      <c r="DPL29" s="52"/>
      <c r="DPM29" s="52"/>
      <c r="DPN29" s="52"/>
      <c r="DPO29" s="52"/>
      <c r="DPP29" s="52"/>
      <c r="DPQ29" s="52"/>
      <c r="DPR29" s="52"/>
      <c r="DPS29" s="52"/>
      <c r="DPT29" s="52"/>
      <c r="DPU29" s="52"/>
      <c r="DPV29" s="52"/>
      <c r="DPW29" s="52"/>
      <c r="DPX29" s="52"/>
      <c r="DPY29" s="52"/>
      <c r="DPZ29" s="52"/>
      <c r="DQA29" s="52"/>
      <c r="DQB29" s="52"/>
      <c r="DQC29" s="52"/>
      <c r="DQD29" s="52"/>
      <c r="DQE29" s="52"/>
      <c r="DQF29" s="52"/>
      <c r="DQG29" s="52"/>
      <c r="DQH29" s="52"/>
      <c r="DQI29" s="52"/>
      <c r="DQJ29" s="52"/>
      <c r="DQK29" s="52"/>
      <c r="DQL29" s="52"/>
      <c r="DQM29" s="52"/>
      <c r="DQN29" s="52"/>
      <c r="DQO29" s="52"/>
      <c r="DQP29" s="52"/>
      <c r="DQQ29" s="52"/>
      <c r="DQR29" s="52"/>
      <c r="DQS29" s="52"/>
      <c r="DQT29" s="52"/>
      <c r="DQU29" s="52"/>
      <c r="DQV29" s="52"/>
      <c r="DQW29" s="52"/>
      <c r="DQX29" s="52"/>
      <c r="DQY29" s="52"/>
      <c r="DQZ29" s="52"/>
      <c r="DRA29" s="52"/>
      <c r="DRB29" s="52"/>
      <c r="DRC29" s="52"/>
      <c r="DRD29" s="52"/>
      <c r="DRE29" s="52"/>
      <c r="DRF29" s="52"/>
      <c r="DRG29" s="52"/>
      <c r="DRH29" s="52"/>
      <c r="DRI29" s="52"/>
      <c r="DRJ29" s="52"/>
      <c r="DRK29" s="52"/>
      <c r="DRL29" s="52"/>
      <c r="DRM29" s="52"/>
      <c r="DRN29" s="52"/>
      <c r="DRO29" s="52"/>
      <c r="DRP29" s="52"/>
      <c r="DRQ29" s="52"/>
      <c r="DRR29" s="52"/>
      <c r="DRS29" s="52"/>
      <c r="DRT29" s="52"/>
      <c r="DRU29" s="52"/>
      <c r="DRV29" s="52"/>
      <c r="DRW29" s="52"/>
      <c r="DRX29" s="52"/>
      <c r="DRY29" s="52"/>
      <c r="DRZ29" s="52"/>
      <c r="DSA29" s="52"/>
      <c r="DSB29" s="52"/>
      <c r="DSC29" s="52"/>
      <c r="DSD29" s="52"/>
      <c r="DSE29" s="52"/>
      <c r="DSF29" s="52"/>
      <c r="DSG29" s="52"/>
      <c r="DSH29" s="52"/>
      <c r="DSI29" s="52"/>
      <c r="DSJ29" s="52"/>
      <c r="DSK29" s="52"/>
      <c r="DSL29" s="52"/>
      <c r="DSM29" s="52"/>
      <c r="DSN29" s="52"/>
      <c r="DSO29" s="52"/>
      <c r="DSP29" s="52"/>
      <c r="DSQ29" s="52"/>
      <c r="DSR29" s="52"/>
      <c r="DSS29" s="52"/>
      <c r="DST29" s="52"/>
      <c r="DSU29" s="52"/>
      <c r="DSV29" s="52"/>
      <c r="DSW29" s="52"/>
      <c r="DSX29" s="52"/>
      <c r="DSY29" s="52"/>
      <c r="DSZ29" s="52"/>
      <c r="DTA29" s="52"/>
      <c r="DTB29" s="52"/>
      <c r="DTC29" s="52"/>
      <c r="DTD29" s="52"/>
      <c r="DTE29" s="52"/>
      <c r="DTF29" s="52"/>
      <c r="DTG29" s="52"/>
      <c r="DTH29" s="52"/>
      <c r="DTI29" s="52"/>
      <c r="DTJ29" s="52"/>
      <c r="DTK29" s="52"/>
      <c r="DTL29" s="52"/>
      <c r="DTM29" s="52"/>
      <c r="DTN29" s="52"/>
      <c r="DTO29" s="52"/>
      <c r="DTP29" s="52"/>
      <c r="DTQ29" s="52"/>
      <c r="DTR29" s="52"/>
      <c r="DTS29" s="52"/>
      <c r="DTT29" s="52"/>
      <c r="DTU29" s="52"/>
      <c r="DTV29" s="52"/>
      <c r="DTW29" s="52"/>
      <c r="DTX29" s="52"/>
      <c r="DTY29" s="52"/>
      <c r="DTZ29" s="52"/>
      <c r="DUA29" s="52"/>
      <c r="DUB29" s="52"/>
      <c r="DUC29" s="52"/>
      <c r="DUD29" s="52"/>
      <c r="DUE29" s="52"/>
      <c r="DUF29" s="52"/>
      <c r="DUG29" s="52"/>
      <c r="DUH29" s="52"/>
      <c r="DUI29" s="52"/>
      <c r="DUJ29" s="52"/>
      <c r="DUK29" s="52"/>
      <c r="DUL29" s="52"/>
      <c r="DUM29" s="52"/>
      <c r="DUN29" s="52"/>
      <c r="DUO29" s="52"/>
      <c r="DUP29" s="52"/>
      <c r="DUQ29" s="52"/>
      <c r="DUR29" s="52"/>
      <c r="DUS29" s="52"/>
      <c r="DUT29" s="52"/>
      <c r="DUU29" s="52"/>
      <c r="DUV29" s="52"/>
      <c r="DUW29" s="52"/>
      <c r="DUX29" s="52"/>
      <c r="DUY29" s="52"/>
      <c r="DUZ29" s="52"/>
      <c r="DVA29" s="52"/>
      <c r="DVB29" s="52"/>
      <c r="DVC29" s="52"/>
      <c r="DVD29" s="52"/>
      <c r="DVE29" s="52"/>
      <c r="DVF29" s="52"/>
      <c r="DVG29" s="52"/>
      <c r="DVH29" s="52"/>
      <c r="DVI29" s="52"/>
      <c r="DVJ29" s="52"/>
      <c r="DVK29" s="52"/>
      <c r="DVL29" s="52"/>
      <c r="DVM29" s="52"/>
      <c r="DVN29" s="52"/>
      <c r="DVO29" s="52"/>
      <c r="DVP29" s="52"/>
      <c r="DVQ29" s="52"/>
      <c r="DVR29" s="52"/>
      <c r="DVS29" s="52"/>
      <c r="DVT29" s="52"/>
      <c r="DVU29" s="52"/>
      <c r="DVV29" s="52"/>
      <c r="DVW29" s="52"/>
      <c r="DVX29" s="52"/>
      <c r="DVY29" s="52"/>
      <c r="DVZ29" s="52"/>
      <c r="DWA29" s="52"/>
      <c r="DWB29" s="52"/>
      <c r="DWC29" s="52"/>
      <c r="DWD29" s="52"/>
      <c r="DWE29" s="52"/>
      <c r="DWF29" s="52"/>
      <c r="DWG29" s="52"/>
      <c r="DWH29" s="52"/>
      <c r="DWI29" s="52"/>
      <c r="DWJ29" s="52"/>
      <c r="DWK29" s="52"/>
      <c r="DWL29" s="52"/>
      <c r="DWM29" s="52"/>
      <c r="DWN29" s="52"/>
      <c r="DWO29" s="52"/>
      <c r="DWP29" s="52"/>
      <c r="DWQ29" s="52"/>
      <c r="DWR29" s="52"/>
      <c r="DWS29" s="52"/>
      <c r="DWT29" s="52"/>
      <c r="DWU29" s="52"/>
      <c r="DWV29" s="52"/>
      <c r="DWW29" s="52"/>
      <c r="DWX29" s="52"/>
      <c r="DWY29" s="52"/>
      <c r="DWZ29" s="52"/>
      <c r="DXA29" s="52"/>
      <c r="DXB29" s="52"/>
      <c r="DXC29" s="52"/>
      <c r="DXD29" s="52"/>
      <c r="DXE29" s="52"/>
      <c r="DXF29" s="52"/>
      <c r="DXG29" s="52"/>
      <c r="DXH29" s="52"/>
      <c r="DXI29" s="52"/>
      <c r="DXJ29" s="52"/>
      <c r="DXK29" s="52"/>
      <c r="DXL29" s="52"/>
      <c r="DXM29" s="52"/>
      <c r="DXN29" s="52"/>
      <c r="DXO29" s="52"/>
      <c r="DXP29" s="52"/>
      <c r="DXQ29" s="52"/>
      <c r="DXR29" s="52"/>
      <c r="DXS29" s="52"/>
      <c r="DXT29" s="52"/>
      <c r="DXU29" s="52"/>
      <c r="DXV29" s="52"/>
      <c r="DXW29" s="52"/>
      <c r="DXX29" s="52"/>
      <c r="DXY29" s="52"/>
      <c r="DXZ29" s="52"/>
      <c r="DYA29" s="52"/>
      <c r="DYB29" s="52"/>
      <c r="DYC29" s="52"/>
      <c r="DYD29" s="52"/>
      <c r="DYE29" s="52"/>
      <c r="DYF29" s="52"/>
      <c r="DYG29" s="52"/>
      <c r="DYH29" s="52"/>
      <c r="DYI29" s="52"/>
      <c r="DYJ29" s="52"/>
      <c r="DYK29" s="52"/>
      <c r="DYL29" s="52"/>
      <c r="DYM29" s="52"/>
      <c r="DYN29" s="52"/>
      <c r="DYO29" s="52"/>
      <c r="DYP29" s="52"/>
      <c r="DYQ29" s="52"/>
      <c r="DYR29" s="52"/>
      <c r="DYS29" s="52"/>
      <c r="DYT29" s="52"/>
      <c r="DYU29" s="52"/>
      <c r="DYV29" s="52"/>
      <c r="DYW29" s="52"/>
      <c r="DYX29" s="52"/>
      <c r="DYY29" s="52"/>
      <c r="DYZ29" s="52"/>
      <c r="DZA29" s="52"/>
      <c r="DZB29" s="52"/>
      <c r="DZC29" s="52"/>
      <c r="DZD29" s="52"/>
      <c r="DZE29" s="52"/>
      <c r="DZF29" s="52"/>
      <c r="DZG29" s="52"/>
      <c r="DZH29" s="52"/>
      <c r="DZI29" s="52"/>
      <c r="DZJ29" s="52"/>
      <c r="DZK29" s="52"/>
      <c r="DZL29" s="52"/>
      <c r="DZM29" s="52"/>
      <c r="DZN29" s="52"/>
      <c r="DZO29" s="52"/>
      <c r="DZP29" s="52"/>
      <c r="DZQ29" s="52"/>
      <c r="DZR29" s="52"/>
      <c r="DZS29" s="52"/>
      <c r="DZT29" s="52"/>
      <c r="DZU29" s="52"/>
      <c r="DZV29" s="52"/>
      <c r="DZW29" s="52"/>
      <c r="DZX29" s="52"/>
      <c r="DZY29" s="52"/>
      <c r="DZZ29" s="52"/>
      <c r="EAA29" s="52"/>
      <c r="EAB29" s="52"/>
      <c r="EAC29" s="52"/>
      <c r="EAD29" s="52"/>
      <c r="EAE29" s="52"/>
      <c r="EAF29" s="52"/>
      <c r="EAG29" s="52"/>
      <c r="EAH29" s="52"/>
      <c r="EAI29" s="52"/>
      <c r="EAJ29" s="52"/>
      <c r="EAK29" s="52"/>
      <c r="EAL29" s="52"/>
      <c r="EAM29" s="52"/>
      <c r="EAN29" s="52"/>
      <c r="EAO29" s="52"/>
      <c r="EAP29" s="52"/>
      <c r="EAQ29" s="52"/>
      <c r="EAR29" s="52"/>
      <c r="EAS29" s="52"/>
      <c r="EAT29" s="52"/>
      <c r="EAU29" s="52"/>
      <c r="EAV29" s="52"/>
      <c r="EAW29" s="52"/>
      <c r="EAX29" s="52"/>
      <c r="EAY29" s="52"/>
      <c r="EAZ29" s="52"/>
      <c r="EBA29" s="52"/>
      <c r="EBB29" s="52"/>
      <c r="EBC29" s="52"/>
      <c r="EBD29" s="52"/>
      <c r="EBE29" s="52"/>
      <c r="EBF29" s="52"/>
      <c r="EBG29" s="52"/>
      <c r="EBH29" s="52"/>
      <c r="EBI29" s="52"/>
      <c r="EBJ29" s="52"/>
      <c r="EBK29" s="52"/>
      <c r="EBL29" s="52"/>
      <c r="EBM29" s="52"/>
      <c r="EBN29" s="52"/>
      <c r="EBO29" s="52"/>
      <c r="EBP29" s="52"/>
      <c r="EBQ29" s="52"/>
      <c r="EBR29" s="52"/>
      <c r="EBS29" s="52"/>
      <c r="EBT29" s="52"/>
      <c r="EBU29" s="52"/>
      <c r="EBV29" s="52"/>
      <c r="EBW29" s="52"/>
      <c r="EBX29" s="52"/>
      <c r="EBY29" s="52"/>
      <c r="EBZ29" s="52"/>
      <c r="ECA29" s="52"/>
      <c r="ECB29" s="52"/>
      <c r="ECC29" s="52"/>
      <c r="ECD29" s="52"/>
      <c r="ECE29" s="52"/>
      <c r="ECF29" s="52"/>
      <c r="ECG29" s="52"/>
      <c r="ECH29" s="52"/>
      <c r="ECI29" s="52"/>
      <c r="ECJ29" s="52"/>
      <c r="ECK29" s="52"/>
      <c r="ECL29" s="52"/>
      <c r="ECM29" s="52"/>
      <c r="ECN29" s="52"/>
      <c r="ECO29" s="52"/>
      <c r="ECP29" s="52"/>
      <c r="ECQ29" s="52"/>
      <c r="ECR29" s="52"/>
      <c r="ECS29" s="52"/>
      <c r="ECT29" s="52"/>
      <c r="ECU29" s="52"/>
      <c r="ECV29" s="52"/>
      <c r="ECW29" s="52"/>
      <c r="ECX29" s="52"/>
      <c r="ECY29" s="52"/>
      <c r="ECZ29" s="52"/>
      <c r="EDA29" s="52"/>
      <c r="EDB29" s="52"/>
      <c r="EDC29" s="52"/>
      <c r="EDD29" s="52"/>
      <c r="EDE29" s="52"/>
      <c r="EDF29" s="52"/>
      <c r="EDG29" s="52"/>
      <c r="EDH29" s="52"/>
      <c r="EDI29" s="52"/>
      <c r="EDJ29" s="52"/>
      <c r="EDK29" s="52"/>
      <c r="EDL29" s="52"/>
      <c r="EDM29" s="52"/>
      <c r="EDN29" s="52"/>
      <c r="EDO29" s="52"/>
      <c r="EDP29" s="52"/>
      <c r="EDQ29" s="52"/>
      <c r="EDR29" s="52"/>
      <c r="EDS29" s="52"/>
      <c r="EDT29" s="52"/>
      <c r="EDU29" s="52"/>
      <c r="EDV29" s="52"/>
      <c r="EDW29" s="52"/>
      <c r="EDX29" s="52"/>
      <c r="EDY29" s="52"/>
      <c r="EDZ29" s="52"/>
      <c r="EEA29" s="52"/>
      <c r="EEB29" s="52"/>
      <c r="EEC29" s="52"/>
      <c r="EED29" s="52"/>
      <c r="EEE29" s="52"/>
      <c r="EEF29" s="52"/>
      <c r="EEG29" s="52"/>
      <c r="EEH29" s="52"/>
      <c r="EEI29" s="52"/>
      <c r="EEJ29" s="52"/>
      <c r="EEK29" s="52"/>
      <c r="EEL29" s="52"/>
      <c r="EEM29" s="52"/>
      <c r="EEN29" s="52"/>
      <c r="EEO29" s="52"/>
      <c r="EEP29" s="52"/>
      <c r="EEQ29" s="52"/>
      <c r="EER29" s="52"/>
      <c r="EES29" s="52"/>
      <c r="EET29" s="52"/>
      <c r="EEU29" s="52"/>
      <c r="EEV29" s="52"/>
      <c r="EEW29" s="52"/>
      <c r="EEX29" s="52"/>
      <c r="EEY29" s="52"/>
      <c r="EEZ29" s="52"/>
      <c r="EFA29" s="52"/>
      <c r="EFB29" s="52"/>
      <c r="EFC29" s="52"/>
      <c r="EFD29" s="52"/>
      <c r="EFE29" s="52"/>
      <c r="EFF29" s="52"/>
      <c r="EFG29" s="52"/>
      <c r="EFH29" s="52"/>
      <c r="EFI29" s="52"/>
      <c r="EFJ29" s="52"/>
      <c r="EFK29" s="52"/>
      <c r="EFL29" s="52"/>
      <c r="EFM29" s="52"/>
      <c r="EFN29" s="52"/>
      <c r="EFO29" s="52"/>
      <c r="EFP29" s="52"/>
      <c r="EFQ29" s="52"/>
      <c r="EFR29" s="52"/>
      <c r="EFS29" s="52"/>
      <c r="EFT29" s="52"/>
      <c r="EFU29" s="52"/>
      <c r="EFV29" s="52"/>
      <c r="EFW29" s="52"/>
      <c r="EFX29" s="52"/>
      <c r="EFY29" s="52"/>
      <c r="EFZ29" s="52"/>
      <c r="EGA29" s="52"/>
      <c r="EGB29" s="52"/>
      <c r="EGC29" s="52"/>
      <c r="EGD29" s="52"/>
      <c r="EGE29" s="52"/>
      <c r="EGF29" s="52"/>
      <c r="EGG29" s="52"/>
      <c r="EGH29" s="52"/>
      <c r="EGI29" s="52"/>
      <c r="EGJ29" s="52"/>
      <c r="EGK29" s="52"/>
      <c r="EGL29" s="52"/>
      <c r="EGM29" s="52"/>
      <c r="EGN29" s="52"/>
      <c r="EGO29" s="52"/>
      <c r="EGP29" s="52"/>
      <c r="EGQ29" s="52"/>
      <c r="EGR29" s="52"/>
      <c r="EGS29" s="52"/>
      <c r="EGT29" s="52"/>
      <c r="EGU29" s="52"/>
      <c r="EGV29" s="52"/>
      <c r="EGW29" s="52"/>
      <c r="EGX29" s="52"/>
      <c r="EGY29" s="52"/>
      <c r="EGZ29" s="52"/>
      <c r="EHA29" s="52"/>
      <c r="EHB29" s="52"/>
      <c r="EHC29" s="52"/>
      <c r="EHD29" s="52"/>
      <c r="EHE29" s="52"/>
      <c r="EHF29" s="52"/>
      <c r="EHG29" s="52"/>
      <c r="EHH29" s="52"/>
      <c r="EHI29" s="52"/>
      <c r="EHJ29" s="52"/>
      <c r="EHK29" s="52"/>
      <c r="EHL29" s="52"/>
      <c r="EHM29" s="52"/>
      <c r="EHN29" s="52"/>
      <c r="EHO29" s="52"/>
      <c r="EHP29" s="52"/>
      <c r="EHQ29" s="52"/>
      <c r="EHR29" s="52"/>
      <c r="EHS29" s="52"/>
      <c r="EHT29" s="52"/>
      <c r="EHU29" s="52"/>
      <c r="EHV29" s="52"/>
      <c r="EHW29" s="52"/>
      <c r="EHX29" s="52"/>
      <c r="EHY29" s="52"/>
      <c r="EHZ29" s="52"/>
      <c r="EIA29" s="52"/>
      <c r="EIB29" s="52"/>
      <c r="EIC29" s="52"/>
      <c r="EID29" s="52"/>
      <c r="EIE29" s="52"/>
      <c r="EIF29" s="52"/>
      <c r="EIG29" s="52"/>
      <c r="EIH29" s="52"/>
      <c r="EII29" s="52"/>
      <c r="EIJ29" s="52"/>
      <c r="EIK29" s="52"/>
      <c r="EIL29" s="52"/>
      <c r="EIM29" s="52"/>
      <c r="EIN29" s="52"/>
      <c r="EIO29" s="52"/>
      <c r="EIP29" s="52"/>
      <c r="EIQ29" s="52"/>
      <c r="EIR29" s="52"/>
      <c r="EIS29" s="52"/>
      <c r="EIT29" s="52"/>
      <c r="EIU29" s="52"/>
      <c r="EIV29" s="52"/>
      <c r="EIW29" s="52"/>
      <c r="EIX29" s="52"/>
      <c r="EIY29" s="52"/>
      <c r="EIZ29" s="52"/>
      <c r="EJA29" s="52"/>
      <c r="EJB29" s="52"/>
      <c r="EJC29" s="52"/>
      <c r="EJD29" s="52"/>
      <c r="EJE29" s="52"/>
      <c r="EJF29" s="52"/>
      <c r="EJG29" s="52"/>
      <c r="EJH29" s="52"/>
      <c r="EJI29" s="52"/>
      <c r="EJJ29" s="52"/>
      <c r="EJK29" s="52"/>
      <c r="EJL29" s="52"/>
      <c r="EJM29" s="52"/>
      <c r="EJN29" s="52"/>
      <c r="EJO29" s="52"/>
      <c r="EJP29" s="52"/>
      <c r="EJQ29" s="52"/>
      <c r="EJR29" s="52"/>
      <c r="EJS29" s="52"/>
      <c r="EJT29" s="52"/>
      <c r="EJU29" s="52"/>
      <c r="EJV29" s="52"/>
      <c r="EJW29" s="52"/>
      <c r="EJX29" s="52"/>
      <c r="EJY29" s="52"/>
      <c r="EJZ29" s="52"/>
      <c r="EKA29" s="52"/>
      <c r="EKB29" s="52"/>
      <c r="EKC29" s="52"/>
      <c r="EKD29" s="52"/>
      <c r="EKE29" s="52"/>
      <c r="EKF29" s="52"/>
      <c r="EKG29" s="52"/>
      <c r="EKH29" s="52"/>
      <c r="EKI29" s="52"/>
      <c r="EKJ29" s="52"/>
      <c r="EKK29" s="52"/>
      <c r="EKL29" s="52"/>
      <c r="EKM29" s="52"/>
      <c r="EKN29" s="52"/>
      <c r="EKO29" s="52"/>
      <c r="EKP29" s="52"/>
      <c r="EKQ29" s="52"/>
      <c r="EKR29" s="52"/>
      <c r="EKS29" s="52"/>
      <c r="EKT29" s="52"/>
      <c r="EKU29" s="52"/>
      <c r="EKV29" s="52"/>
      <c r="EKW29" s="52"/>
      <c r="EKX29" s="52"/>
      <c r="EKY29" s="52"/>
      <c r="EKZ29" s="52"/>
      <c r="ELA29" s="52"/>
      <c r="ELB29" s="52"/>
      <c r="ELC29" s="52"/>
      <c r="ELD29" s="52"/>
      <c r="ELE29" s="52"/>
      <c r="ELF29" s="52"/>
      <c r="ELG29" s="52"/>
      <c r="ELH29" s="52"/>
      <c r="ELI29" s="52"/>
      <c r="ELJ29" s="52"/>
      <c r="ELK29" s="52"/>
      <c r="ELL29" s="52"/>
      <c r="ELM29" s="52"/>
      <c r="ELN29" s="52"/>
      <c r="ELO29" s="52"/>
      <c r="ELP29" s="52"/>
      <c r="ELQ29" s="52"/>
      <c r="ELR29" s="52"/>
      <c r="ELS29" s="52"/>
      <c r="ELT29" s="52"/>
      <c r="ELU29" s="52"/>
      <c r="ELV29" s="52"/>
      <c r="ELW29" s="52"/>
      <c r="ELX29" s="52"/>
      <c r="ELY29" s="52"/>
      <c r="ELZ29" s="52"/>
      <c r="EMA29" s="52"/>
      <c r="EMB29" s="52"/>
      <c r="EMC29" s="52"/>
      <c r="EMD29" s="52"/>
      <c r="EME29" s="52"/>
      <c r="EMF29" s="52"/>
      <c r="EMG29" s="52"/>
      <c r="EMH29" s="52"/>
      <c r="EMI29" s="52"/>
      <c r="EMJ29" s="52"/>
      <c r="EMK29" s="52"/>
      <c r="EML29" s="52"/>
      <c r="EMM29" s="52"/>
      <c r="EMN29" s="52"/>
      <c r="EMO29" s="52"/>
      <c r="EMP29" s="52"/>
      <c r="EMQ29" s="52"/>
      <c r="EMR29" s="52"/>
      <c r="EMS29" s="52"/>
      <c r="EMT29" s="52"/>
      <c r="EMU29" s="52"/>
      <c r="EMV29" s="52"/>
      <c r="EMW29" s="52"/>
      <c r="EMX29" s="52"/>
      <c r="EMY29" s="52"/>
      <c r="EMZ29" s="52"/>
      <c r="ENA29" s="52"/>
      <c r="ENB29" s="52"/>
      <c r="ENC29" s="52"/>
      <c r="END29" s="52"/>
      <c r="ENE29" s="52"/>
      <c r="ENF29" s="52"/>
      <c r="ENG29" s="52"/>
      <c r="ENH29" s="52"/>
      <c r="ENI29" s="52"/>
      <c r="ENJ29" s="52"/>
      <c r="ENK29" s="52"/>
      <c r="ENL29" s="52"/>
      <c r="ENM29" s="52"/>
      <c r="ENN29" s="52"/>
      <c r="ENO29" s="52"/>
      <c r="ENP29" s="52"/>
      <c r="ENQ29" s="52"/>
      <c r="ENR29" s="52"/>
      <c r="ENS29" s="52"/>
      <c r="ENT29" s="52"/>
      <c r="ENU29" s="52"/>
      <c r="ENV29" s="52"/>
      <c r="ENW29" s="52"/>
      <c r="ENX29" s="52"/>
      <c r="ENY29" s="52"/>
      <c r="ENZ29" s="52"/>
      <c r="EOA29" s="52"/>
      <c r="EOB29" s="52"/>
      <c r="EOC29" s="52"/>
      <c r="EOD29" s="52"/>
      <c r="EOE29" s="52"/>
      <c r="EOF29" s="52"/>
      <c r="EOG29" s="52"/>
      <c r="EOH29" s="52"/>
      <c r="EOI29" s="52"/>
      <c r="EOJ29" s="52"/>
      <c r="EOK29" s="52"/>
      <c r="EOL29" s="52"/>
      <c r="EOM29" s="52"/>
      <c r="EON29" s="52"/>
      <c r="EOO29" s="52"/>
      <c r="EOP29" s="52"/>
      <c r="EOQ29" s="52"/>
      <c r="EOR29" s="52"/>
      <c r="EOS29" s="52"/>
      <c r="EOT29" s="52"/>
      <c r="EOU29" s="52"/>
      <c r="EOV29" s="52"/>
      <c r="EOW29" s="52"/>
      <c r="EOX29" s="52"/>
      <c r="EOY29" s="52"/>
      <c r="EOZ29" s="52"/>
      <c r="EPA29" s="52"/>
      <c r="EPB29" s="52"/>
      <c r="EPC29" s="52"/>
      <c r="EPD29" s="52"/>
      <c r="EPE29" s="52"/>
      <c r="EPF29" s="52"/>
      <c r="EPG29" s="52"/>
      <c r="EPH29" s="52"/>
      <c r="EPI29" s="52"/>
      <c r="EPJ29" s="52"/>
      <c r="EPK29" s="52"/>
      <c r="EPL29" s="52"/>
      <c r="EPM29" s="52"/>
      <c r="EPN29" s="52"/>
      <c r="EPO29" s="52"/>
      <c r="EPP29" s="52"/>
      <c r="EPQ29" s="52"/>
      <c r="EPR29" s="52"/>
      <c r="EPS29" s="52"/>
      <c r="EPT29" s="52"/>
      <c r="EPU29" s="52"/>
      <c r="EPV29" s="52"/>
      <c r="EPW29" s="52"/>
      <c r="EPX29" s="52"/>
      <c r="EPY29" s="52"/>
      <c r="EPZ29" s="52"/>
      <c r="EQA29" s="52"/>
      <c r="EQB29" s="52"/>
      <c r="EQC29" s="52"/>
      <c r="EQD29" s="52"/>
      <c r="EQE29" s="52"/>
      <c r="EQF29" s="52"/>
      <c r="EQG29" s="52"/>
      <c r="EQH29" s="52"/>
      <c r="EQI29" s="52"/>
      <c r="EQJ29" s="52"/>
      <c r="EQK29" s="52"/>
      <c r="EQL29" s="52"/>
      <c r="EQM29" s="52"/>
      <c r="EQN29" s="52"/>
      <c r="EQO29" s="52"/>
      <c r="EQP29" s="52"/>
      <c r="EQQ29" s="52"/>
      <c r="EQR29" s="52"/>
      <c r="EQS29" s="52"/>
      <c r="EQT29" s="52"/>
      <c r="EQU29" s="52"/>
      <c r="EQV29" s="52"/>
      <c r="EQW29" s="52"/>
      <c r="EQX29" s="52"/>
      <c r="EQY29" s="52"/>
      <c r="EQZ29" s="52"/>
      <c r="ERA29" s="52"/>
      <c r="ERB29" s="52"/>
      <c r="ERC29" s="52"/>
      <c r="ERD29" s="52"/>
      <c r="ERE29" s="52"/>
      <c r="ERF29" s="52"/>
      <c r="ERG29" s="52"/>
      <c r="ERH29" s="52"/>
      <c r="ERI29" s="52"/>
      <c r="ERJ29" s="52"/>
      <c r="ERK29" s="52"/>
      <c r="ERL29" s="52"/>
      <c r="ERM29" s="52"/>
      <c r="ERN29" s="52"/>
      <c r="ERO29" s="52"/>
      <c r="ERP29" s="52"/>
      <c r="ERQ29" s="52"/>
      <c r="ERR29" s="52"/>
      <c r="ERS29" s="52"/>
      <c r="ERT29" s="52"/>
      <c r="ERU29" s="52"/>
      <c r="ERV29" s="52"/>
      <c r="ERW29" s="52"/>
      <c r="ERX29" s="52"/>
      <c r="ERY29" s="52"/>
      <c r="ERZ29" s="52"/>
      <c r="ESA29" s="52"/>
      <c r="ESB29" s="52"/>
      <c r="ESC29" s="52"/>
      <c r="ESD29" s="52"/>
      <c r="ESE29" s="52"/>
      <c r="ESF29" s="52"/>
      <c r="ESG29" s="52"/>
      <c r="ESH29" s="52"/>
      <c r="ESI29" s="52"/>
      <c r="ESJ29" s="52"/>
      <c r="ESK29" s="52"/>
      <c r="ESL29" s="52"/>
      <c r="ESM29" s="52"/>
      <c r="ESN29" s="52"/>
      <c r="ESO29" s="52"/>
      <c r="ESP29" s="52"/>
      <c r="ESQ29" s="52"/>
      <c r="ESR29" s="52"/>
      <c r="ESS29" s="52"/>
      <c r="EST29" s="52"/>
      <c r="ESU29" s="52"/>
      <c r="ESV29" s="52"/>
      <c r="ESW29" s="52"/>
      <c r="ESX29" s="52"/>
      <c r="ESY29" s="52"/>
      <c r="ESZ29" s="52"/>
      <c r="ETA29" s="52"/>
      <c r="ETB29" s="52"/>
      <c r="ETC29" s="52"/>
      <c r="ETD29" s="52"/>
      <c r="ETE29" s="52"/>
      <c r="ETF29" s="52"/>
      <c r="ETG29" s="52"/>
      <c r="ETH29" s="52"/>
      <c r="ETI29" s="52"/>
      <c r="ETJ29" s="52"/>
      <c r="ETK29" s="52"/>
      <c r="ETL29" s="52"/>
      <c r="ETM29" s="52"/>
      <c r="ETN29" s="52"/>
      <c r="ETO29" s="52"/>
      <c r="ETP29" s="52"/>
      <c r="ETQ29" s="52"/>
      <c r="ETR29" s="52"/>
      <c r="ETS29" s="52"/>
      <c r="ETT29" s="52"/>
      <c r="ETU29" s="52"/>
      <c r="ETV29" s="52"/>
      <c r="ETW29" s="52"/>
      <c r="ETX29" s="52"/>
      <c r="ETY29" s="52"/>
      <c r="ETZ29" s="52"/>
      <c r="EUA29" s="52"/>
      <c r="EUB29" s="52"/>
      <c r="EUC29" s="52"/>
      <c r="EUD29" s="52"/>
      <c r="EUE29" s="52"/>
      <c r="EUF29" s="52"/>
      <c r="EUG29" s="52"/>
      <c r="EUH29" s="52"/>
      <c r="EUI29" s="52"/>
      <c r="EUJ29" s="52"/>
      <c r="EUK29" s="52"/>
      <c r="EUL29" s="52"/>
      <c r="EUM29" s="52"/>
      <c r="EUN29" s="52"/>
      <c r="EUO29" s="52"/>
      <c r="EUP29" s="52"/>
      <c r="EUQ29" s="52"/>
      <c r="EUR29" s="52"/>
      <c r="EUS29" s="52"/>
      <c r="EUT29" s="52"/>
      <c r="EUU29" s="52"/>
      <c r="EUV29" s="52"/>
      <c r="EUW29" s="52"/>
      <c r="EUX29" s="52"/>
      <c r="EUY29" s="52"/>
      <c r="EUZ29" s="52"/>
      <c r="EVA29" s="52"/>
      <c r="EVB29" s="52"/>
      <c r="EVC29" s="52"/>
      <c r="EVD29" s="52"/>
      <c r="EVE29" s="52"/>
      <c r="EVF29" s="52"/>
      <c r="EVG29" s="52"/>
      <c r="EVH29" s="52"/>
      <c r="EVI29" s="52"/>
      <c r="EVJ29" s="52"/>
      <c r="EVK29" s="52"/>
      <c r="EVL29" s="52"/>
      <c r="EVM29" s="52"/>
      <c r="EVN29" s="52"/>
      <c r="EVO29" s="52"/>
      <c r="EVP29" s="52"/>
      <c r="EVQ29" s="52"/>
      <c r="EVR29" s="52"/>
      <c r="EVS29" s="52"/>
      <c r="EVT29" s="52"/>
      <c r="EVU29" s="52"/>
      <c r="EVV29" s="52"/>
      <c r="EVW29" s="52"/>
      <c r="EVX29" s="52"/>
      <c r="EVY29" s="52"/>
      <c r="EVZ29" s="52"/>
      <c r="EWA29" s="52"/>
      <c r="EWB29" s="52"/>
      <c r="EWC29" s="52"/>
      <c r="EWD29" s="52"/>
      <c r="EWE29" s="52"/>
      <c r="EWF29" s="52"/>
      <c r="EWG29" s="52"/>
      <c r="EWH29" s="52"/>
      <c r="EWI29" s="52"/>
      <c r="EWJ29" s="52"/>
      <c r="EWK29" s="52"/>
      <c r="EWL29" s="52"/>
      <c r="EWM29" s="52"/>
      <c r="EWN29" s="52"/>
      <c r="EWO29" s="52"/>
      <c r="EWP29" s="52"/>
      <c r="EWQ29" s="52"/>
      <c r="EWR29" s="52"/>
      <c r="EWS29" s="52"/>
      <c r="EWT29" s="52"/>
      <c r="EWU29" s="52"/>
      <c r="EWV29" s="52"/>
      <c r="EWW29" s="52"/>
      <c r="EWX29" s="52"/>
      <c r="EWY29" s="52"/>
      <c r="EWZ29" s="52"/>
      <c r="EXA29" s="52"/>
      <c r="EXB29" s="52"/>
      <c r="EXC29" s="52"/>
      <c r="EXD29" s="52"/>
      <c r="EXE29" s="52"/>
      <c r="EXF29" s="52"/>
      <c r="EXG29" s="52"/>
      <c r="EXH29" s="52"/>
      <c r="EXI29" s="52"/>
      <c r="EXJ29" s="52"/>
      <c r="EXK29" s="52"/>
      <c r="EXL29" s="52"/>
      <c r="EXM29" s="52"/>
      <c r="EXN29" s="52"/>
      <c r="EXO29" s="52"/>
      <c r="EXP29" s="52"/>
      <c r="EXQ29" s="52"/>
      <c r="EXR29" s="52"/>
      <c r="EXS29" s="52"/>
      <c r="EXT29" s="52"/>
      <c r="EXU29" s="52"/>
      <c r="EXV29" s="52"/>
      <c r="EXW29" s="52"/>
      <c r="EXX29" s="52"/>
      <c r="EXY29" s="52"/>
      <c r="EXZ29" s="52"/>
      <c r="EYA29" s="52"/>
      <c r="EYB29" s="52"/>
      <c r="EYC29" s="52"/>
      <c r="EYD29" s="52"/>
      <c r="EYE29" s="52"/>
      <c r="EYF29" s="52"/>
      <c r="EYG29" s="52"/>
      <c r="EYH29" s="52"/>
      <c r="EYI29" s="52"/>
      <c r="EYJ29" s="52"/>
      <c r="EYK29" s="52"/>
      <c r="EYL29" s="52"/>
      <c r="EYM29" s="52"/>
      <c r="EYN29" s="52"/>
      <c r="EYO29" s="52"/>
      <c r="EYP29" s="52"/>
      <c r="EYQ29" s="52"/>
      <c r="EYR29" s="52"/>
      <c r="EYS29" s="52"/>
      <c r="EYT29" s="52"/>
      <c r="EYU29" s="52"/>
      <c r="EYV29" s="52"/>
      <c r="EYW29" s="52"/>
      <c r="EYX29" s="52"/>
      <c r="EYY29" s="52"/>
      <c r="EYZ29" s="52"/>
      <c r="EZA29" s="52"/>
      <c r="EZB29" s="52"/>
      <c r="EZC29" s="52"/>
      <c r="EZD29" s="52"/>
      <c r="EZE29" s="52"/>
      <c r="EZF29" s="52"/>
      <c r="EZG29" s="52"/>
      <c r="EZH29" s="52"/>
      <c r="EZI29" s="52"/>
      <c r="EZJ29" s="52"/>
      <c r="EZK29" s="52"/>
      <c r="EZL29" s="52"/>
      <c r="EZM29" s="52"/>
      <c r="EZN29" s="52"/>
      <c r="EZO29" s="52"/>
      <c r="EZP29" s="52"/>
      <c r="EZQ29" s="52"/>
      <c r="EZR29" s="52"/>
      <c r="EZS29" s="52"/>
      <c r="EZT29" s="52"/>
      <c r="EZU29" s="52"/>
      <c r="EZV29" s="52"/>
      <c r="EZW29" s="52"/>
      <c r="EZX29" s="52"/>
      <c r="EZY29" s="52"/>
      <c r="EZZ29" s="52"/>
      <c r="FAA29" s="52"/>
      <c r="FAB29" s="52"/>
      <c r="FAC29" s="52"/>
      <c r="FAD29" s="52"/>
      <c r="FAE29" s="52"/>
      <c r="FAF29" s="52"/>
      <c r="FAG29" s="52"/>
      <c r="FAH29" s="52"/>
      <c r="FAI29" s="52"/>
      <c r="FAJ29" s="52"/>
      <c r="FAK29" s="52"/>
      <c r="FAL29" s="52"/>
      <c r="FAM29" s="52"/>
      <c r="FAN29" s="52"/>
      <c r="FAO29" s="52"/>
      <c r="FAP29" s="52"/>
      <c r="FAQ29" s="52"/>
      <c r="FAR29" s="52"/>
      <c r="FAS29" s="52"/>
      <c r="FAT29" s="52"/>
      <c r="FAU29" s="52"/>
      <c r="FAV29" s="52"/>
      <c r="FAW29" s="52"/>
      <c r="FAX29" s="52"/>
      <c r="FAY29" s="52"/>
      <c r="FAZ29" s="52"/>
      <c r="FBA29" s="52"/>
      <c r="FBB29" s="52"/>
      <c r="FBC29" s="52"/>
      <c r="FBD29" s="52"/>
      <c r="FBE29" s="52"/>
      <c r="FBF29" s="52"/>
      <c r="FBG29" s="52"/>
      <c r="FBH29" s="52"/>
      <c r="FBI29" s="52"/>
      <c r="FBJ29" s="52"/>
      <c r="FBK29" s="52"/>
      <c r="FBL29" s="52"/>
      <c r="FBM29" s="52"/>
      <c r="FBN29" s="52"/>
      <c r="FBO29" s="52"/>
      <c r="FBP29" s="52"/>
      <c r="FBQ29" s="52"/>
      <c r="FBR29" s="52"/>
      <c r="FBS29" s="52"/>
      <c r="FBT29" s="52"/>
      <c r="FBU29" s="52"/>
      <c r="FBV29" s="52"/>
      <c r="FBW29" s="52"/>
      <c r="FBX29" s="52"/>
      <c r="FBY29" s="52"/>
      <c r="FBZ29" s="52"/>
      <c r="FCA29" s="52"/>
      <c r="FCB29" s="52"/>
      <c r="FCC29" s="52"/>
      <c r="FCD29" s="52"/>
      <c r="FCE29" s="52"/>
      <c r="FCF29" s="52"/>
      <c r="FCG29" s="52"/>
      <c r="FCH29" s="52"/>
      <c r="FCI29" s="52"/>
      <c r="FCJ29" s="52"/>
      <c r="FCK29" s="52"/>
      <c r="FCL29" s="52"/>
      <c r="FCM29" s="52"/>
      <c r="FCN29" s="52"/>
      <c r="FCO29" s="52"/>
      <c r="FCP29" s="52"/>
      <c r="FCQ29" s="52"/>
      <c r="FCR29" s="52"/>
      <c r="FCS29" s="52"/>
      <c r="FCT29" s="52"/>
      <c r="FCU29" s="52"/>
      <c r="FCV29" s="52"/>
      <c r="FCW29" s="52"/>
      <c r="FCX29" s="52"/>
      <c r="FCY29" s="52"/>
      <c r="FCZ29" s="52"/>
      <c r="FDA29" s="52"/>
      <c r="FDB29" s="52"/>
      <c r="FDC29" s="52"/>
      <c r="FDD29" s="52"/>
      <c r="FDE29" s="52"/>
      <c r="FDF29" s="52"/>
      <c r="FDG29" s="52"/>
      <c r="FDH29" s="52"/>
      <c r="FDI29" s="52"/>
      <c r="FDJ29" s="52"/>
      <c r="FDK29" s="52"/>
      <c r="FDL29" s="52"/>
      <c r="FDM29" s="52"/>
      <c r="FDN29" s="52"/>
      <c r="FDO29" s="52"/>
      <c r="FDP29" s="52"/>
      <c r="FDQ29" s="52"/>
      <c r="FDR29" s="52"/>
      <c r="FDS29" s="52"/>
      <c r="FDT29" s="52"/>
      <c r="FDU29" s="52"/>
      <c r="FDV29" s="52"/>
      <c r="FDW29" s="52"/>
      <c r="FDX29" s="52"/>
      <c r="FDY29" s="52"/>
      <c r="FDZ29" s="52"/>
      <c r="FEA29" s="52"/>
      <c r="FEB29" s="52"/>
      <c r="FEC29" s="52"/>
      <c r="FED29" s="52"/>
      <c r="FEE29" s="52"/>
      <c r="FEF29" s="52"/>
      <c r="FEG29" s="52"/>
      <c r="FEH29" s="52"/>
      <c r="FEI29" s="52"/>
      <c r="FEJ29" s="52"/>
      <c r="FEK29" s="52"/>
      <c r="FEL29" s="52"/>
      <c r="FEM29" s="52"/>
      <c r="FEN29" s="52"/>
      <c r="FEO29" s="52"/>
      <c r="FEP29" s="52"/>
      <c r="FEQ29" s="52"/>
      <c r="FER29" s="52"/>
      <c r="FES29" s="52"/>
      <c r="FET29" s="52"/>
      <c r="FEU29" s="52"/>
      <c r="FEV29" s="52"/>
      <c r="FEW29" s="52"/>
      <c r="FEX29" s="52"/>
      <c r="FEY29" s="52"/>
      <c r="FEZ29" s="52"/>
      <c r="FFA29" s="52"/>
      <c r="FFB29" s="52"/>
      <c r="FFC29" s="52"/>
      <c r="FFD29" s="52"/>
      <c r="FFE29" s="52"/>
      <c r="FFF29" s="52"/>
      <c r="FFG29" s="52"/>
      <c r="FFH29" s="52"/>
      <c r="FFI29" s="52"/>
      <c r="FFJ29" s="52"/>
      <c r="FFK29" s="52"/>
      <c r="FFL29" s="52"/>
      <c r="FFM29" s="52"/>
      <c r="FFN29" s="52"/>
      <c r="FFO29" s="52"/>
      <c r="FFP29" s="52"/>
      <c r="FFQ29" s="52"/>
      <c r="FFR29" s="52"/>
      <c r="FFS29" s="52"/>
      <c r="FFT29" s="52"/>
      <c r="FFU29" s="52"/>
      <c r="FFV29" s="52"/>
      <c r="FFW29" s="52"/>
      <c r="FFX29" s="52"/>
      <c r="FFY29" s="52"/>
      <c r="FFZ29" s="52"/>
      <c r="FGA29" s="52"/>
      <c r="FGB29" s="52"/>
      <c r="FGC29" s="52"/>
      <c r="FGD29" s="52"/>
      <c r="FGE29" s="52"/>
      <c r="FGF29" s="52"/>
      <c r="FGG29" s="52"/>
      <c r="FGH29" s="52"/>
      <c r="FGI29" s="52"/>
      <c r="FGJ29" s="52"/>
      <c r="FGK29" s="52"/>
      <c r="FGL29" s="52"/>
      <c r="FGM29" s="52"/>
      <c r="FGN29" s="52"/>
      <c r="FGO29" s="52"/>
      <c r="FGP29" s="52"/>
      <c r="FGQ29" s="52"/>
      <c r="FGR29" s="52"/>
      <c r="FGS29" s="52"/>
      <c r="FGT29" s="52"/>
      <c r="FGU29" s="52"/>
      <c r="FGV29" s="52"/>
      <c r="FGW29" s="52"/>
      <c r="FGX29" s="52"/>
      <c r="FGY29" s="52"/>
      <c r="FGZ29" s="52"/>
      <c r="FHA29" s="52"/>
      <c r="FHB29" s="52"/>
      <c r="FHC29" s="52"/>
      <c r="FHD29" s="52"/>
      <c r="FHE29" s="52"/>
      <c r="FHF29" s="52"/>
      <c r="FHG29" s="52"/>
      <c r="FHH29" s="52"/>
      <c r="FHI29" s="52"/>
      <c r="FHJ29" s="52"/>
      <c r="FHK29" s="52"/>
      <c r="FHL29" s="52"/>
      <c r="FHM29" s="52"/>
      <c r="FHN29" s="52"/>
      <c r="FHO29" s="52"/>
      <c r="FHP29" s="52"/>
      <c r="FHQ29" s="52"/>
      <c r="FHR29" s="52"/>
      <c r="FHS29" s="52"/>
      <c r="FHT29" s="52"/>
      <c r="FHU29" s="52"/>
      <c r="FHV29" s="52"/>
      <c r="FHW29" s="52"/>
      <c r="FHX29" s="52"/>
      <c r="FHY29" s="52"/>
      <c r="FHZ29" s="52"/>
      <c r="FIA29" s="52"/>
      <c r="FIB29" s="52"/>
      <c r="FIC29" s="52"/>
      <c r="FID29" s="52"/>
      <c r="FIE29" s="52"/>
      <c r="FIF29" s="52"/>
      <c r="FIG29" s="52"/>
      <c r="FIH29" s="52"/>
      <c r="FII29" s="52"/>
      <c r="FIJ29" s="52"/>
      <c r="FIK29" s="52"/>
      <c r="FIL29" s="52"/>
      <c r="FIM29" s="52"/>
      <c r="FIN29" s="52"/>
      <c r="FIO29" s="52"/>
      <c r="FIP29" s="52"/>
      <c r="FIQ29" s="52"/>
      <c r="FIR29" s="52"/>
      <c r="FIS29" s="52"/>
      <c r="FIT29" s="52"/>
      <c r="FIU29" s="52"/>
      <c r="FIV29" s="52"/>
      <c r="FIW29" s="52"/>
      <c r="FIX29" s="52"/>
      <c r="FIY29" s="52"/>
      <c r="FIZ29" s="52"/>
      <c r="FJA29" s="52"/>
      <c r="FJB29" s="52"/>
      <c r="FJC29" s="52"/>
      <c r="FJD29" s="52"/>
      <c r="FJE29" s="52"/>
      <c r="FJF29" s="52"/>
      <c r="FJG29" s="52"/>
      <c r="FJH29" s="52"/>
      <c r="FJI29" s="52"/>
      <c r="FJJ29" s="52"/>
      <c r="FJK29" s="52"/>
      <c r="FJL29" s="52"/>
      <c r="FJM29" s="52"/>
      <c r="FJN29" s="52"/>
      <c r="FJO29" s="52"/>
      <c r="FJP29" s="52"/>
      <c r="FJQ29" s="52"/>
      <c r="FJR29" s="52"/>
      <c r="FJS29" s="52"/>
      <c r="FJT29" s="52"/>
      <c r="FJU29" s="52"/>
      <c r="FJV29" s="52"/>
      <c r="FJW29" s="52"/>
      <c r="FJX29" s="52"/>
      <c r="FJY29" s="52"/>
      <c r="FJZ29" s="52"/>
      <c r="FKA29" s="52"/>
      <c r="FKB29" s="52"/>
      <c r="FKC29" s="52"/>
      <c r="FKD29" s="52"/>
      <c r="FKE29" s="52"/>
      <c r="FKF29" s="52"/>
      <c r="FKG29" s="52"/>
      <c r="FKH29" s="52"/>
      <c r="FKI29" s="52"/>
      <c r="FKJ29" s="52"/>
      <c r="FKK29" s="52"/>
      <c r="FKL29" s="52"/>
      <c r="FKM29" s="52"/>
      <c r="FKN29" s="52"/>
      <c r="FKO29" s="52"/>
      <c r="FKP29" s="52"/>
      <c r="FKQ29" s="52"/>
      <c r="FKR29" s="52"/>
      <c r="FKS29" s="52"/>
      <c r="FKT29" s="52"/>
      <c r="FKU29" s="52"/>
      <c r="FKV29" s="52"/>
      <c r="FKW29" s="52"/>
      <c r="FKX29" s="52"/>
      <c r="FKY29" s="52"/>
      <c r="FKZ29" s="52"/>
      <c r="FLA29" s="52"/>
      <c r="FLB29" s="52"/>
      <c r="FLC29" s="52"/>
      <c r="FLD29" s="52"/>
      <c r="FLE29" s="52"/>
      <c r="FLF29" s="52"/>
      <c r="FLG29" s="52"/>
      <c r="FLH29" s="52"/>
      <c r="FLI29" s="52"/>
      <c r="FLJ29" s="52"/>
      <c r="FLK29" s="52"/>
      <c r="FLL29" s="52"/>
      <c r="FLM29" s="52"/>
      <c r="FLN29" s="52"/>
      <c r="FLO29" s="52"/>
      <c r="FLP29" s="52"/>
      <c r="FLQ29" s="52"/>
      <c r="FLR29" s="52"/>
      <c r="FLS29" s="52"/>
      <c r="FLT29" s="52"/>
      <c r="FLU29" s="52"/>
      <c r="FLV29" s="52"/>
      <c r="FLW29" s="52"/>
      <c r="FLX29" s="52"/>
      <c r="FLY29" s="52"/>
      <c r="FLZ29" s="52"/>
      <c r="FMA29" s="52"/>
      <c r="FMB29" s="52"/>
      <c r="FMC29" s="52"/>
      <c r="FMD29" s="52"/>
      <c r="FME29" s="52"/>
      <c r="FMF29" s="52"/>
      <c r="FMG29" s="52"/>
      <c r="FMH29" s="52"/>
      <c r="FMI29" s="52"/>
      <c r="FMJ29" s="52"/>
      <c r="FMK29" s="52"/>
      <c r="FML29" s="52"/>
      <c r="FMM29" s="52"/>
      <c r="FMN29" s="52"/>
      <c r="FMO29" s="52"/>
      <c r="FMP29" s="52"/>
      <c r="FMQ29" s="52"/>
      <c r="FMR29" s="52"/>
      <c r="FMS29" s="52"/>
      <c r="FMT29" s="52"/>
      <c r="FMU29" s="52"/>
      <c r="FMV29" s="52"/>
      <c r="FMW29" s="52"/>
      <c r="FMX29" s="52"/>
      <c r="FMY29" s="52"/>
      <c r="FMZ29" s="52"/>
      <c r="FNA29" s="52"/>
      <c r="FNB29" s="52"/>
      <c r="FNC29" s="52"/>
      <c r="FND29" s="52"/>
      <c r="FNE29" s="52"/>
      <c r="FNF29" s="52"/>
      <c r="FNG29" s="52"/>
      <c r="FNH29" s="52"/>
      <c r="FNI29" s="52"/>
      <c r="FNJ29" s="52"/>
      <c r="FNK29" s="52"/>
      <c r="FNL29" s="52"/>
      <c r="FNM29" s="52"/>
      <c r="FNN29" s="52"/>
      <c r="FNO29" s="52"/>
      <c r="FNP29" s="52"/>
      <c r="FNQ29" s="52"/>
      <c r="FNR29" s="52"/>
      <c r="FNS29" s="52"/>
      <c r="FNT29" s="52"/>
      <c r="FNU29" s="52"/>
      <c r="FNV29" s="52"/>
      <c r="FNW29" s="52"/>
      <c r="FNX29" s="52"/>
      <c r="FNY29" s="52"/>
      <c r="FNZ29" s="52"/>
      <c r="FOA29" s="52"/>
      <c r="FOB29" s="52"/>
      <c r="FOC29" s="52"/>
      <c r="FOD29" s="52"/>
      <c r="FOE29" s="52"/>
      <c r="FOF29" s="52"/>
      <c r="FOG29" s="52"/>
      <c r="FOH29" s="52"/>
      <c r="FOI29" s="52"/>
      <c r="FOJ29" s="52"/>
      <c r="FOK29" s="52"/>
      <c r="FOL29" s="52"/>
      <c r="FOM29" s="52"/>
      <c r="FON29" s="52"/>
      <c r="FOO29" s="52"/>
      <c r="FOP29" s="52"/>
      <c r="FOQ29" s="52"/>
      <c r="FOR29" s="52"/>
      <c r="FOS29" s="52"/>
      <c r="FOT29" s="52"/>
      <c r="FOU29" s="52"/>
      <c r="FOV29" s="52"/>
      <c r="FOW29" s="52"/>
      <c r="FOX29" s="52"/>
      <c r="FOY29" s="52"/>
      <c r="FOZ29" s="52"/>
      <c r="FPA29" s="52"/>
      <c r="FPB29" s="52"/>
      <c r="FPC29" s="52"/>
      <c r="FPD29" s="52"/>
      <c r="FPE29" s="52"/>
      <c r="FPF29" s="52"/>
      <c r="FPG29" s="52"/>
      <c r="FPH29" s="52"/>
      <c r="FPI29" s="52"/>
      <c r="FPJ29" s="52"/>
      <c r="FPK29" s="52"/>
      <c r="FPL29" s="52"/>
      <c r="FPM29" s="52"/>
      <c r="FPN29" s="52"/>
      <c r="FPO29" s="52"/>
      <c r="FPP29" s="52"/>
      <c r="FPQ29" s="52"/>
      <c r="FPR29" s="52"/>
      <c r="FPS29" s="52"/>
      <c r="FPT29" s="52"/>
      <c r="FPU29" s="52"/>
      <c r="FPV29" s="52"/>
      <c r="FPW29" s="52"/>
      <c r="FPX29" s="52"/>
      <c r="FPY29" s="52"/>
      <c r="FPZ29" s="52"/>
      <c r="FQA29" s="52"/>
      <c r="FQB29" s="52"/>
      <c r="FQC29" s="52"/>
      <c r="FQD29" s="52"/>
      <c r="FQE29" s="52"/>
      <c r="FQF29" s="52"/>
      <c r="FQG29" s="52"/>
      <c r="FQH29" s="52"/>
      <c r="FQI29" s="52"/>
      <c r="FQJ29" s="52"/>
      <c r="FQK29" s="52"/>
      <c r="FQL29" s="52"/>
      <c r="FQM29" s="52"/>
      <c r="FQN29" s="52"/>
      <c r="FQO29" s="52"/>
      <c r="FQP29" s="52"/>
      <c r="FQQ29" s="52"/>
      <c r="FQR29" s="52"/>
      <c r="FQS29" s="52"/>
      <c r="FQT29" s="52"/>
      <c r="FQU29" s="52"/>
      <c r="FQV29" s="52"/>
      <c r="FQW29" s="52"/>
      <c r="FQX29" s="52"/>
      <c r="FQY29" s="52"/>
      <c r="FQZ29" s="52"/>
      <c r="FRA29" s="52"/>
      <c r="FRB29" s="52"/>
      <c r="FRC29" s="52"/>
      <c r="FRD29" s="52"/>
      <c r="FRE29" s="52"/>
      <c r="FRF29" s="52"/>
      <c r="FRG29" s="52"/>
      <c r="FRH29" s="52"/>
      <c r="FRI29" s="52"/>
      <c r="FRJ29" s="52"/>
      <c r="FRK29" s="52"/>
      <c r="FRL29" s="52"/>
      <c r="FRM29" s="52"/>
      <c r="FRN29" s="52"/>
      <c r="FRO29" s="52"/>
      <c r="FRP29" s="52"/>
      <c r="FRQ29" s="52"/>
      <c r="FRR29" s="52"/>
      <c r="FRS29" s="52"/>
      <c r="FRT29" s="52"/>
      <c r="FRU29" s="52"/>
      <c r="FRV29" s="52"/>
      <c r="FRW29" s="52"/>
      <c r="FRX29" s="52"/>
      <c r="FRY29" s="52"/>
      <c r="FRZ29" s="52"/>
      <c r="FSA29" s="52"/>
      <c r="FSB29" s="52"/>
      <c r="FSC29" s="52"/>
      <c r="FSD29" s="52"/>
      <c r="FSE29" s="52"/>
      <c r="FSF29" s="52"/>
      <c r="FSG29" s="52"/>
      <c r="FSH29" s="52"/>
      <c r="FSI29" s="52"/>
      <c r="FSJ29" s="52"/>
      <c r="FSK29" s="52"/>
      <c r="FSL29" s="52"/>
      <c r="FSM29" s="52"/>
      <c r="FSN29" s="52"/>
      <c r="FSO29" s="52"/>
      <c r="FSP29" s="52"/>
      <c r="FSQ29" s="52"/>
      <c r="FSR29" s="52"/>
      <c r="FSS29" s="52"/>
      <c r="FST29" s="52"/>
      <c r="FSU29" s="52"/>
      <c r="FSV29" s="52"/>
      <c r="FSW29" s="52"/>
      <c r="FSX29" s="52"/>
      <c r="FSY29" s="52"/>
      <c r="FSZ29" s="52"/>
      <c r="FTA29" s="52"/>
      <c r="FTB29" s="52"/>
      <c r="FTC29" s="52"/>
      <c r="FTD29" s="52"/>
      <c r="FTE29" s="52"/>
      <c r="FTF29" s="52"/>
      <c r="FTG29" s="52"/>
      <c r="FTH29" s="52"/>
      <c r="FTI29" s="52"/>
      <c r="FTJ29" s="52"/>
      <c r="FTK29" s="52"/>
      <c r="FTL29" s="52"/>
      <c r="FTM29" s="52"/>
      <c r="FTN29" s="52"/>
      <c r="FTO29" s="52"/>
      <c r="FTP29" s="52"/>
      <c r="FTQ29" s="52"/>
      <c r="FTR29" s="52"/>
      <c r="FTS29" s="52"/>
      <c r="FTT29" s="52"/>
      <c r="FTU29" s="52"/>
      <c r="FTV29" s="52"/>
      <c r="FTW29" s="52"/>
      <c r="FTX29" s="52"/>
      <c r="FTY29" s="52"/>
      <c r="FTZ29" s="52"/>
      <c r="FUA29" s="52"/>
      <c r="FUB29" s="52"/>
      <c r="FUC29" s="52"/>
      <c r="FUD29" s="52"/>
      <c r="FUE29" s="52"/>
      <c r="FUF29" s="52"/>
      <c r="FUG29" s="52"/>
      <c r="FUH29" s="52"/>
      <c r="FUI29" s="52"/>
      <c r="FUJ29" s="52"/>
      <c r="FUK29" s="52"/>
      <c r="FUL29" s="52"/>
      <c r="FUM29" s="52"/>
      <c r="FUN29" s="52"/>
      <c r="FUO29" s="52"/>
      <c r="FUP29" s="52"/>
      <c r="FUQ29" s="52"/>
      <c r="FUR29" s="52"/>
      <c r="FUS29" s="52"/>
      <c r="FUT29" s="52"/>
      <c r="FUU29" s="52"/>
      <c r="FUV29" s="52"/>
      <c r="FUW29" s="52"/>
      <c r="FUX29" s="52"/>
      <c r="FUY29" s="52"/>
      <c r="FUZ29" s="52"/>
      <c r="FVA29" s="52"/>
      <c r="FVB29" s="52"/>
      <c r="FVC29" s="52"/>
      <c r="FVD29" s="52"/>
      <c r="FVE29" s="52"/>
      <c r="FVF29" s="52"/>
      <c r="FVG29" s="52"/>
      <c r="FVH29" s="52"/>
      <c r="FVI29" s="52"/>
      <c r="FVJ29" s="52"/>
      <c r="FVK29" s="52"/>
      <c r="FVL29" s="52"/>
      <c r="FVM29" s="52"/>
      <c r="FVN29" s="52"/>
      <c r="FVO29" s="52"/>
      <c r="FVP29" s="52"/>
      <c r="FVQ29" s="52"/>
      <c r="FVR29" s="52"/>
      <c r="FVS29" s="52"/>
      <c r="FVT29" s="52"/>
      <c r="FVU29" s="52"/>
      <c r="FVV29" s="52"/>
      <c r="FVW29" s="52"/>
      <c r="FVX29" s="52"/>
      <c r="FVY29" s="52"/>
      <c r="FVZ29" s="52"/>
      <c r="FWA29" s="52"/>
      <c r="FWB29" s="52"/>
      <c r="FWC29" s="52"/>
      <c r="FWD29" s="52"/>
      <c r="FWE29" s="52"/>
      <c r="FWF29" s="52"/>
      <c r="FWG29" s="52"/>
      <c r="FWH29" s="52"/>
      <c r="FWI29" s="52"/>
      <c r="FWJ29" s="52"/>
      <c r="FWK29" s="52"/>
      <c r="FWL29" s="52"/>
      <c r="FWM29" s="52"/>
      <c r="FWN29" s="52"/>
      <c r="FWO29" s="52"/>
      <c r="FWP29" s="52"/>
      <c r="FWQ29" s="52"/>
      <c r="FWR29" s="52"/>
      <c r="FWS29" s="52"/>
      <c r="FWT29" s="52"/>
      <c r="FWU29" s="52"/>
      <c r="FWV29" s="52"/>
      <c r="FWW29" s="52"/>
      <c r="FWX29" s="52"/>
      <c r="FWY29" s="52"/>
      <c r="FWZ29" s="52"/>
      <c r="FXA29" s="52"/>
      <c r="FXB29" s="52"/>
      <c r="FXC29" s="52"/>
      <c r="FXD29" s="52"/>
      <c r="FXE29" s="52"/>
      <c r="FXF29" s="52"/>
      <c r="FXG29" s="52"/>
      <c r="FXH29" s="52"/>
      <c r="FXI29" s="52"/>
      <c r="FXJ29" s="52"/>
      <c r="FXK29" s="52"/>
      <c r="FXL29" s="52"/>
      <c r="FXM29" s="52"/>
      <c r="FXN29" s="52"/>
      <c r="FXO29" s="52"/>
      <c r="FXP29" s="52"/>
      <c r="FXQ29" s="52"/>
      <c r="FXR29" s="52"/>
      <c r="FXS29" s="52"/>
      <c r="FXT29" s="52"/>
      <c r="FXU29" s="52"/>
      <c r="FXV29" s="52"/>
      <c r="FXW29" s="52"/>
      <c r="FXX29" s="52"/>
      <c r="FXY29" s="52"/>
      <c r="FXZ29" s="52"/>
      <c r="FYA29" s="52"/>
      <c r="FYB29" s="52"/>
      <c r="FYC29" s="52"/>
      <c r="FYD29" s="52"/>
      <c r="FYE29" s="52"/>
      <c r="FYF29" s="52"/>
      <c r="FYG29" s="52"/>
      <c r="FYH29" s="52"/>
      <c r="FYI29" s="52"/>
      <c r="FYJ29" s="52"/>
      <c r="FYK29" s="52"/>
      <c r="FYL29" s="52"/>
      <c r="FYM29" s="52"/>
      <c r="FYN29" s="52"/>
      <c r="FYO29" s="52"/>
      <c r="FYP29" s="52"/>
      <c r="FYQ29" s="52"/>
      <c r="FYR29" s="52"/>
      <c r="FYS29" s="52"/>
      <c r="FYT29" s="52"/>
      <c r="FYU29" s="52"/>
      <c r="FYV29" s="52"/>
      <c r="FYW29" s="52"/>
      <c r="FYX29" s="52"/>
      <c r="FYY29" s="52"/>
      <c r="FYZ29" s="52"/>
      <c r="FZA29" s="52"/>
      <c r="FZB29" s="52"/>
      <c r="FZC29" s="52"/>
      <c r="FZD29" s="52"/>
      <c r="FZE29" s="52"/>
      <c r="FZF29" s="52"/>
      <c r="FZG29" s="52"/>
      <c r="FZH29" s="52"/>
      <c r="FZI29" s="52"/>
      <c r="FZJ29" s="52"/>
      <c r="FZK29" s="52"/>
      <c r="FZL29" s="52"/>
      <c r="FZM29" s="52"/>
      <c r="FZN29" s="52"/>
      <c r="FZO29" s="52"/>
      <c r="FZP29" s="52"/>
      <c r="FZQ29" s="52"/>
      <c r="FZR29" s="52"/>
      <c r="FZS29" s="52"/>
      <c r="FZT29" s="52"/>
      <c r="FZU29" s="52"/>
      <c r="FZV29" s="52"/>
      <c r="FZW29" s="52"/>
      <c r="FZX29" s="52"/>
      <c r="FZY29" s="52"/>
      <c r="FZZ29" s="52"/>
      <c r="GAA29" s="52"/>
      <c r="GAB29" s="52"/>
      <c r="GAC29" s="52"/>
      <c r="GAD29" s="52"/>
      <c r="GAE29" s="52"/>
      <c r="GAF29" s="52"/>
      <c r="GAG29" s="52"/>
      <c r="GAH29" s="52"/>
      <c r="GAI29" s="52"/>
      <c r="GAJ29" s="52"/>
      <c r="GAK29" s="52"/>
      <c r="GAL29" s="52"/>
      <c r="GAM29" s="52"/>
      <c r="GAN29" s="52"/>
      <c r="GAO29" s="52"/>
      <c r="GAP29" s="52"/>
      <c r="GAQ29" s="52"/>
      <c r="GAR29" s="52"/>
      <c r="GAS29" s="52"/>
      <c r="GAT29" s="52"/>
      <c r="GAU29" s="52"/>
      <c r="GAV29" s="52"/>
      <c r="GAW29" s="52"/>
      <c r="GAX29" s="52"/>
      <c r="GAY29" s="52"/>
      <c r="GAZ29" s="52"/>
      <c r="GBA29" s="52"/>
      <c r="GBB29" s="52"/>
      <c r="GBC29" s="52"/>
      <c r="GBD29" s="52"/>
      <c r="GBE29" s="52"/>
      <c r="GBF29" s="52"/>
      <c r="GBG29" s="52"/>
      <c r="GBH29" s="52"/>
      <c r="GBI29" s="52"/>
      <c r="GBJ29" s="52"/>
      <c r="GBK29" s="52"/>
      <c r="GBL29" s="52"/>
      <c r="GBM29" s="52"/>
      <c r="GBN29" s="52"/>
      <c r="GBO29" s="52"/>
      <c r="GBP29" s="52"/>
      <c r="GBQ29" s="52"/>
      <c r="GBR29" s="52"/>
      <c r="GBS29" s="52"/>
      <c r="GBT29" s="52"/>
      <c r="GBU29" s="52"/>
      <c r="GBV29" s="52"/>
      <c r="GBW29" s="52"/>
      <c r="GBX29" s="52"/>
      <c r="GBY29" s="52"/>
      <c r="GBZ29" s="52"/>
      <c r="GCA29" s="52"/>
      <c r="GCB29" s="52"/>
      <c r="GCC29" s="52"/>
      <c r="GCD29" s="52"/>
      <c r="GCE29" s="52"/>
      <c r="GCF29" s="52"/>
      <c r="GCG29" s="52"/>
      <c r="GCH29" s="52"/>
      <c r="GCI29" s="52"/>
      <c r="GCJ29" s="52"/>
      <c r="GCK29" s="52"/>
      <c r="GCL29" s="52"/>
      <c r="GCM29" s="52"/>
      <c r="GCN29" s="52"/>
      <c r="GCO29" s="52"/>
      <c r="GCP29" s="52"/>
      <c r="GCQ29" s="52"/>
      <c r="GCR29" s="52"/>
      <c r="GCS29" s="52"/>
      <c r="GCT29" s="52"/>
      <c r="GCU29" s="52"/>
      <c r="GCV29" s="52"/>
      <c r="GCW29" s="52"/>
      <c r="GCX29" s="52"/>
      <c r="GCY29" s="52"/>
      <c r="GCZ29" s="52"/>
      <c r="GDA29" s="52"/>
      <c r="GDB29" s="52"/>
      <c r="GDC29" s="52"/>
      <c r="GDD29" s="52"/>
      <c r="GDE29" s="52"/>
      <c r="GDF29" s="52"/>
      <c r="GDG29" s="52"/>
      <c r="GDH29" s="52"/>
      <c r="GDI29" s="52"/>
      <c r="GDJ29" s="52"/>
      <c r="GDK29" s="52"/>
      <c r="GDL29" s="52"/>
      <c r="GDM29" s="52"/>
      <c r="GDN29" s="52"/>
      <c r="GDO29" s="52"/>
      <c r="GDP29" s="52"/>
      <c r="GDQ29" s="52"/>
      <c r="GDR29" s="52"/>
      <c r="GDS29" s="52"/>
      <c r="GDT29" s="52"/>
      <c r="GDU29" s="52"/>
      <c r="GDV29" s="52"/>
      <c r="GDW29" s="52"/>
      <c r="GDX29" s="52"/>
      <c r="GDY29" s="52"/>
      <c r="GDZ29" s="52"/>
      <c r="GEA29" s="52"/>
      <c r="GEB29" s="52"/>
      <c r="GEC29" s="52"/>
      <c r="GED29" s="52"/>
      <c r="GEE29" s="52"/>
      <c r="GEF29" s="52"/>
      <c r="GEG29" s="52"/>
      <c r="GEH29" s="52"/>
      <c r="GEI29" s="52"/>
      <c r="GEJ29" s="52"/>
      <c r="GEK29" s="52"/>
      <c r="GEL29" s="52"/>
      <c r="GEM29" s="52"/>
      <c r="GEN29" s="52"/>
      <c r="GEO29" s="52"/>
      <c r="GEP29" s="52"/>
      <c r="GEQ29" s="52"/>
      <c r="GER29" s="52"/>
      <c r="GES29" s="52"/>
      <c r="GET29" s="52"/>
      <c r="GEU29" s="52"/>
      <c r="GEV29" s="52"/>
      <c r="GEW29" s="52"/>
      <c r="GEX29" s="52"/>
      <c r="GEY29" s="52"/>
      <c r="GEZ29" s="52"/>
      <c r="GFA29" s="52"/>
      <c r="GFB29" s="52"/>
      <c r="GFC29" s="52"/>
      <c r="GFD29" s="52"/>
      <c r="GFE29" s="52"/>
      <c r="GFF29" s="52"/>
      <c r="GFG29" s="52"/>
      <c r="GFH29" s="52"/>
      <c r="GFI29" s="52"/>
      <c r="GFJ29" s="52"/>
      <c r="GFK29" s="52"/>
      <c r="GFL29" s="52"/>
      <c r="GFM29" s="52"/>
      <c r="GFN29" s="52"/>
      <c r="GFO29" s="52"/>
      <c r="GFP29" s="52"/>
      <c r="GFQ29" s="52"/>
      <c r="GFR29" s="52"/>
      <c r="GFS29" s="52"/>
      <c r="GFT29" s="52"/>
      <c r="GFU29" s="52"/>
      <c r="GFV29" s="52"/>
      <c r="GFW29" s="52"/>
      <c r="GFX29" s="52"/>
      <c r="GFY29" s="52"/>
      <c r="GFZ29" s="52"/>
      <c r="GGA29" s="52"/>
      <c r="GGB29" s="52"/>
      <c r="GGC29" s="52"/>
      <c r="GGD29" s="52"/>
      <c r="GGE29" s="52"/>
      <c r="GGF29" s="52"/>
      <c r="GGG29" s="52"/>
      <c r="GGH29" s="52"/>
      <c r="GGI29" s="52"/>
      <c r="GGJ29" s="52"/>
      <c r="GGK29" s="52"/>
      <c r="GGL29" s="52"/>
      <c r="GGM29" s="52"/>
      <c r="GGN29" s="52"/>
      <c r="GGO29" s="52"/>
      <c r="GGP29" s="52"/>
      <c r="GGQ29" s="52"/>
      <c r="GGR29" s="52"/>
      <c r="GGS29" s="52"/>
      <c r="GGT29" s="52"/>
      <c r="GGU29" s="52"/>
      <c r="GGV29" s="52"/>
      <c r="GGW29" s="52"/>
      <c r="GGX29" s="52"/>
      <c r="GGY29" s="52"/>
      <c r="GGZ29" s="52"/>
      <c r="GHA29" s="52"/>
      <c r="GHB29" s="52"/>
      <c r="GHC29" s="52"/>
      <c r="GHD29" s="52"/>
      <c r="GHE29" s="52"/>
      <c r="GHF29" s="52"/>
      <c r="GHG29" s="52"/>
      <c r="GHH29" s="52"/>
      <c r="GHI29" s="52"/>
      <c r="GHJ29" s="52"/>
      <c r="GHK29" s="52"/>
      <c r="GHL29" s="52"/>
      <c r="GHM29" s="52"/>
      <c r="GHN29" s="52"/>
      <c r="GHO29" s="52"/>
      <c r="GHP29" s="52"/>
      <c r="GHQ29" s="52"/>
      <c r="GHR29" s="52"/>
      <c r="GHS29" s="52"/>
      <c r="GHT29" s="52"/>
      <c r="GHU29" s="52"/>
      <c r="GHV29" s="52"/>
      <c r="GHW29" s="52"/>
      <c r="GHX29" s="52"/>
      <c r="GHY29" s="52"/>
      <c r="GHZ29" s="52"/>
      <c r="GIA29" s="52"/>
      <c r="GIB29" s="52"/>
      <c r="GIC29" s="52"/>
      <c r="GID29" s="52"/>
      <c r="GIE29" s="52"/>
      <c r="GIF29" s="52"/>
      <c r="GIG29" s="52"/>
      <c r="GIH29" s="52"/>
      <c r="GII29" s="52"/>
      <c r="GIJ29" s="52"/>
      <c r="GIK29" s="52"/>
      <c r="GIL29" s="52"/>
      <c r="GIM29" s="52"/>
      <c r="GIN29" s="52"/>
      <c r="GIO29" s="52"/>
      <c r="GIP29" s="52"/>
      <c r="GIQ29" s="52"/>
      <c r="GIR29" s="52"/>
      <c r="GIS29" s="52"/>
      <c r="GIT29" s="52"/>
      <c r="GIU29" s="52"/>
      <c r="GIV29" s="52"/>
      <c r="GIW29" s="52"/>
      <c r="GIX29" s="52"/>
      <c r="GIY29" s="52"/>
      <c r="GIZ29" s="52"/>
      <c r="GJA29" s="52"/>
      <c r="GJB29" s="52"/>
      <c r="GJC29" s="52"/>
      <c r="GJD29" s="52"/>
      <c r="GJE29" s="52"/>
      <c r="GJF29" s="52"/>
      <c r="GJG29" s="52"/>
      <c r="GJH29" s="52"/>
      <c r="GJI29" s="52"/>
      <c r="GJJ29" s="52"/>
      <c r="GJK29" s="52"/>
      <c r="GJL29" s="52"/>
      <c r="GJM29" s="52"/>
      <c r="GJN29" s="52"/>
      <c r="GJO29" s="52"/>
      <c r="GJP29" s="52"/>
      <c r="GJQ29" s="52"/>
      <c r="GJR29" s="52"/>
      <c r="GJS29" s="52"/>
      <c r="GJT29" s="52"/>
      <c r="GJU29" s="52"/>
      <c r="GJV29" s="52"/>
      <c r="GJW29" s="52"/>
      <c r="GJX29" s="52"/>
      <c r="GJY29" s="52"/>
      <c r="GJZ29" s="52"/>
      <c r="GKA29" s="52"/>
      <c r="GKB29" s="52"/>
      <c r="GKC29" s="52"/>
      <c r="GKD29" s="52"/>
      <c r="GKE29" s="52"/>
      <c r="GKF29" s="52"/>
      <c r="GKG29" s="52"/>
      <c r="GKH29" s="52"/>
      <c r="GKI29" s="52"/>
      <c r="GKJ29" s="52"/>
      <c r="GKK29" s="52"/>
      <c r="GKL29" s="52"/>
      <c r="GKM29" s="52"/>
      <c r="GKN29" s="52"/>
      <c r="GKO29" s="52"/>
      <c r="GKP29" s="52"/>
      <c r="GKQ29" s="52"/>
      <c r="GKR29" s="52"/>
      <c r="GKS29" s="52"/>
      <c r="GKT29" s="52"/>
      <c r="GKU29" s="52"/>
      <c r="GKV29" s="52"/>
      <c r="GKW29" s="52"/>
      <c r="GKX29" s="52"/>
      <c r="GKY29" s="52"/>
      <c r="GKZ29" s="52"/>
      <c r="GLA29" s="52"/>
      <c r="GLB29" s="52"/>
      <c r="GLC29" s="52"/>
      <c r="GLD29" s="52"/>
      <c r="GLE29" s="52"/>
      <c r="GLF29" s="52"/>
      <c r="GLG29" s="52"/>
      <c r="GLH29" s="52"/>
      <c r="GLI29" s="52"/>
      <c r="GLJ29" s="52"/>
      <c r="GLK29" s="52"/>
      <c r="GLL29" s="52"/>
      <c r="GLM29" s="52"/>
      <c r="GLN29" s="52"/>
      <c r="GLO29" s="52"/>
      <c r="GLP29" s="52"/>
      <c r="GLQ29" s="52"/>
      <c r="GLR29" s="52"/>
      <c r="GLS29" s="52"/>
      <c r="GLT29" s="52"/>
      <c r="GLU29" s="52"/>
      <c r="GLV29" s="52"/>
      <c r="GLW29" s="52"/>
      <c r="GLX29" s="52"/>
      <c r="GLY29" s="52"/>
      <c r="GLZ29" s="52"/>
      <c r="GMA29" s="52"/>
      <c r="GMB29" s="52"/>
      <c r="GMC29" s="52"/>
      <c r="GMD29" s="52"/>
      <c r="GME29" s="52"/>
      <c r="GMF29" s="52"/>
      <c r="GMG29" s="52"/>
      <c r="GMH29" s="52"/>
      <c r="GMI29" s="52"/>
      <c r="GMJ29" s="52"/>
      <c r="GMK29" s="52"/>
      <c r="GML29" s="52"/>
      <c r="GMM29" s="52"/>
      <c r="GMN29" s="52"/>
      <c r="GMO29" s="52"/>
      <c r="GMP29" s="52"/>
      <c r="GMQ29" s="52"/>
      <c r="GMR29" s="52"/>
      <c r="GMS29" s="52"/>
      <c r="GMT29" s="52"/>
      <c r="GMU29" s="52"/>
      <c r="GMV29" s="52"/>
      <c r="GMW29" s="52"/>
      <c r="GMX29" s="52"/>
      <c r="GMY29" s="52"/>
      <c r="GMZ29" s="52"/>
      <c r="GNA29" s="52"/>
      <c r="GNB29" s="52"/>
      <c r="GNC29" s="52"/>
      <c r="GND29" s="52"/>
      <c r="GNE29" s="52"/>
      <c r="GNF29" s="52"/>
      <c r="GNG29" s="52"/>
      <c r="GNH29" s="52"/>
      <c r="GNI29" s="52"/>
      <c r="GNJ29" s="52"/>
      <c r="GNK29" s="52"/>
      <c r="GNL29" s="52"/>
      <c r="GNM29" s="52"/>
      <c r="GNN29" s="52"/>
      <c r="GNO29" s="52"/>
      <c r="GNP29" s="52"/>
      <c r="GNQ29" s="52"/>
      <c r="GNR29" s="52"/>
      <c r="GNS29" s="52"/>
      <c r="GNT29" s="52"/>
      <c r="GNU29" s="52"/>
      <c r="GNV29" s="52"/>
      <c r="GNW29" s="52"/>
      <c r="GNX29" s="52"/>
      <c r="GNY29" s="52"/>
      <c r="GNZ29" s="52"/>
      <c r="GOA29" s="52"/>
      <c r="GOB29" s="52"/>
      <c r="GOC29" s="52"/>
      <c r="GOD29" s="52"/>
      <c r="GOE29" s="52"/>
      <c r="GOF29" s="52"/>
      <c r="GOG29" s="52"/>
      <c r="GOH29" s="52"/>
      <c r="GOI29" s="52"/>
      <c r="GOJ29" s="52"/>
      <c r="GOK29" s="52"/>
      <c r="GOL29" s="52"/>
      <c r="GOM29" s="52"/>
      <c r="GON29" s="52"/>
      <c r="GOO29" s="52"/>
      <c r="GOP29" s="52"/>
      <c r="GOQ29" s="52"/>
      <c r="GOR29" s="52"/>
      <c r="GOS29" s="52"/>
      <c r="GOT29" s="52"/>
      <c r="GOU29" s="52"/>
      <c r="GOV29" s="52"/>
      <c r="GOW29" s="52"/>
      <c r="GOX29" s="52"/>
      <c r="GOY29" s="52"/>
      <c r="GOZ29" s="52"/>
      <c r="GPA29" s="52"/>
      <c r="GPB29" s="52"/>
      <c r="GPC29" s="52"/>
      <c r="GPD29" s="52"/>
      <c r="GPE29" s="52"/>
      <c r="GPF29" s="52"/>
      <c r="GPG29" s="52"/>
      <c r="GPH29" s="52"/>
      <c r="GPI29" s="52"/>
      <c r="GPJ29" s="52"/>
      <c r="GPK29" s="52"/>
      <c r="GPL29" s="52"/>
      <c r="GPM29" s="52"/>
      <c r="GPN29" s="52"/>
      <c r="GPO29" s="52"/>
      <c r="GPP29" s="52"/>
      <c r="GPQ29" s="52"/>
      <c r="GPR29" s="52"/>
      <c r="GPS29" s="52"/>
      <c r="GPT29" s="52"/>
      <c r="GPU29" s="52"/>
      <c r="GPV29" s="52"/>
      <c r="GPW29" s="52"/>
      <c r="GPX29" s="52"/>
      <c r="GPY29" s="52"/>
      <c r="GPZ29" s="52"/>
      <c r="GQA29" s="52"/>
      <c r="GQB29" s="52"/>
      <c r="GQC29" s="52"/>
      <c r="GQD29" s="52"/>
      <c r="GQE29" s="52"/>
      <c r="GQF29" s="52"/>
      <c r="GQG29" s="52"/>
      <c r="GQH29" s="52"/>
      <c r="GQI29" s="52"/>
      <c r="GQJ29" s="52"/>
      <c r="GQK29" s="52"/>
      <c r="GQL29" s="52"/>
      <c r="GQM29" s="52"/>
      <c r="GQN29" s="52"/>
      <c r="GQO29" s="52"/>
      <c r="GQP29" s="52"/>
      <c r="GQQ29" s="52"/>
      <c r="GQR29" s="52"/>
      <c r="GQS29" s="52"/>
      <c r="GQT29" s="52"/>
      <c r="GQU29" s="52"/>
      <c r="GQV29" s="52"/>
      <c r="GQW29" s="52"/>
      <c r="GQX29" s="52"/>
      <c r="GQY29" s="52"/>
      <c r="GQZ29" s="52"/>
      <c r="GRA29" s="52"/>
      <c r="GRB29" s="52"/>
      <c r="GRC29" s="52"/>
      <c r="GRD29" s="52"/>
      <c r="GRE29" s="52"/>
      <c r="GRF29" s="52"/>
      <c r="GRG29" s="52"/>
      <c r="GRH29" s="52"/>
      <c r="GRI29" s="52"/>
      <c r="GRJ29" s="52"/>
      <c r="GRK29" s="52"/>
      <c r="GRL29" s="52"/>
      <c r="GRM29" s="52"/>
      <c r="GRN29" s="52"/>
      <c r="GRO29" s="52"/>
      <c r="GRP29" s="52"/>
      <c r="GRQ29" s="52"/>
      <c r="GRR29" s="52"/>
      <c r="GRS29" s="52"/>
      <c r="GRT29" s="52"/>
      <c r="GRU29" s="52"/>
      <c r="GRV29" s="52"/>
      <c r="GRW29" s="52"/>
      <c r="GRX29" s="52"/>
      <c r="GRY29" s="52"/>
      <c r="GRZ29" s="52"/>
      <c r="GSA29" s="52"/>
      <c r="GSB29" s="52"/>
      <c r="GSC29" s="52"/>
      <c r="GSD29" s="52"/>
      <c r="GSE29" s="52"/>
      <c r="GSF29" s="52"/>
      <c r="GSG29" s="52"/>
      <c r="GSH29" s="52"/>
      <c r="GSI29" s="52"/>
      <c r="GSJ29" s="52"/>
      <c r="GSK29" s="52"/>
      <c r="GSL29" s="52"/>
      <c r="GSM29" s="52"/>
      <c r="GSN29" s="52"/>
      <c r="GSO29" s="52"/>
      <c r="GSP29" s="52"/>
      <c r="GSQ29" s="52"/>
      <c r="GSR29" s="52"/>
      <c r="GSS29" s="52"/>
      <c r="GST29" s="52"/>
      <c r="GSU29" s="52"/>
      <c r="GSV29" s="52"/>
      <c r="GSW29" s="52"/>
      <c r="GSX29" s="52"/>
      <c r="GSY29" s="52"/>
      <c r="GSZ29" s="52"/>
      <c r="GTA29" s="52"/>
      <c r="GTB29" s="52"/>
      <c r="GTC29" s="52"/>
      <c r="GTD29" s="52"/>
      <c r="GTE29" s="52"/>
      <c r="GTF29" s="52"/>
      <c r="GTG29" s="52"/>
      <c r="GTH29" s="52"/>
      <c r="GTI29" s="52"/>
      <c r="GTJ29" s="52"/>
      <c r="GTK29" s="52"/>
      <c r="GTL29" s="52"/>
      <c r="GTM29" s="52"/>
      <c r="GTN29" s="52"/>
      <c r="GTO29" s="52"/>
      <c r="GTP29" s="52"/>
      <c r="GTQ29" s="52"/>
      <c r="GTR29" s="52"/>
      <c r="GTS29" s="52"/>
      <c r="GTT29" s="52"/>
      <c r="GTU29" s="52"/>
      <c r="GTV29" s="52"/>
      <c r="GTW29" s="52"/>
      <c r="GTX29" s="52"/>
      <c r="GTY29" s="52"/>
      <c r="GTZ29" s="52"/>
      <c r="GUA29" s="52"/>
      <c r="GUB29" s="52"/>
      <c r="GUC29" s="52"/>
      <c r="GUD29" s="52"/>
      <c r="GUE29" s="52"/>
      <c r="GUF29" s="52"/>
      <c r="GUG29" s="52"/>
      <c r="GUH29" s="52"/>
      <c r="GUI29" s="52"/>
      <c r="GUJ29" s="52"/>
      <c r="GUK29" s="52"/>
      <c r="GUL29" s="52"/>
      <c r="GUM29" s="52"/>
      <c r="GUN29" s="52"/>
      <c r="GUO29" s="52"/>
      <c r="GUP29" s="52"/>
      <c r="GUQ29" s="52"/>
      <c r="GUR29" s="52"/>
      <c r="GUS29" s="52"/>
      <c r="GUT29" s="52"/>
      <c r="GUU29" s="52"/>
      <c r="GUV29" s="52"/>
      <c r="GUW29" s="52"/>
      <c r="GUX29" s="52"/>
      <c r="GUY29" s="52"/>
      <c r="GUZ29" s="52"/>
      <c r="GVA29" s="52"/>
      <c r="GVB29" s="52"/>
      <c r="GVC29" s="52"/>
      <c r="GVD29" s="52"/>
      <c r="GVE29" s="52"/>
      <c r="GVF29" s="52"/>
      <c r="GVG29" s="52"/>
      <c r="GVH29" s="52"/>
      <c r="GVI29" s="52"/>
      <c r="GVJ29" s="52"/>
      <c r="GVK29" s="52"/>
      <c r="GVL29" s="52"/>
      <c r="GVM29" s="52"/>
      <c r="GVN29" s="52"/>
      <c r="GVO29" s="52"/>
      <c r="GVP29" s="52"/>
      <c r="GVQ29" s="52"/>
      <c r="GVR29" s="52"/>
      <c r="GVS29" s="52"/>
      <c r="GVT29" s="52"/>
      <c r="GVU29" s="52"/>
      <c r="GVV29" s="52"/>
      <c r="GVW29" s="52"/>
      <c r="GVX29" s="52"/>
      <c r="GVY29" s="52"/>
      <c r="GVZ29" s="52"/>
      <c r="GWA29" s="52"/>
      <c r="GWB29" s="52"/>
      <c r="GWC29" s="52"/>
      <c r="GWD29" s="52"/>
      <c r="GWE29" s="52"/>
      <c r="GWF29" s="52"/>
      <c r="GWG29" s="52"/>
      <c r="GWH29" s="52"/>
      <c r="GWI29" s="52"/>
      <c r="GWJ29" s="52"/>
      <c r="GWK29" s="52"/>
      <c r="GWL29" s="52"/>
      <c r="GWM29" s="52"/>
      <c r="GWN29" s="52"/>
      <c r="GWO29" s="52"/>
      <c r="GWP29" s="52"/>
      <c r="GWQ29" s="52"/>
      <c r="GWR29" s="52"/>
      <c r="GWS29" s="52"/>
      <c r="GWT29" s="52"/>
      <c r="GWU29" s="52"/>
      <c r="GWV29" s="52"/>
      <c r="GWW29" s="52"/>
      <c r="GWX29" s="52"/>
      <c r="GWY29" s="52"/>
      <c r="GWZ29" s="52"/>
      <c r="GXA29" s="52"/>
      <c r="GXB29" s="52"/>
      <c r="GXC29" s="52"/>
      <c r="GXD29" s="52"/>
      <c r="GXE29" s="52"/>
      <c r="GXF29" s="52"/>
      <c r="GXG29" s="52"/>
      <c r="GXH29" s="52"/>
      <c r="GXI29" s="52"/>
      <c r="GXJ29" s="52"/>
      <c r="GXK29" s="52"/>
      <c r="GXL29" s="52"/>
      <c r="GXM29" s="52"/>
      <c r="GXN29" s="52"/>
      <c r="GXO29" s="52"/>
      <c r="GXP29" s="52"/>
      <c r="GXQ29" s="52"/>
      <c r="GXR29" s="52"/>
      <c r="GXS29" s="52"/>
      <c r="GXT29" s="52"/>
      <c r="GXU29" s="52"/>
      <c r="GXV29" s="52"/>
      <c r="GXW29" s="52"/>
      <c r="GXX29" s="52"/>
      <c r="GXY29" s="52"/>
      <c r="GXZ29" s="52"/>
      <c r="GYA29" s="52"/>
      <c r="GYB29" s="52"/>
      <c r="GYC29" s="52"/>
      <c r="GYD29" s="52"/>
      <c r="GYE29" s="52"/>
      <c r="GYF29" s="52"/>
      <c r="GYG29" s="52"/>
      <c r="GYH29" s="52"/>
      <c r="GYI29" s="52"/>
      <c r="GYJ29" s="52"/>
      <c r="GYK29" s="52"/>
      <c r="GYL29" s="52"/>
      <c r="GYM29" s="52"/>
      <c r="GYN29" s="52"/>
      <c r="GYO29" s="52"/>
      <c r="GYP29" s="52"/>
      <c r="GYQ29" s="52"/>
      <c r="GYR29" s="52"/>
      <c r="GYS29" s="52"/>
      <c r="GYT29" s="52"/>
      <c r="GYU29" s="52"/>
      <c r="GYV29" s="52"/>
      <c r="GYW29" s="52"/>
      <c r="GYX29" s="52"/>
      <c r="GYY29" s="52"/>
      <c r="GYZ29" s="52"/>
      <c r="GZA29" s="52"/>
      <c r="GZB29" s="52"/>
      <c r="GZC29" s="52"/>
      <c r="GZD29" s="52"/>
      <c r="GZE29" s="52"/>
      <c r="GZF29" s="52"/>
      <c r="GZG29" s="52"/>
      <c r="GZH29" s="52"/>
      <c r="GZI29" s="52"/>
      <c r="GZJ29" s="52"/>
      <c r="GZK29" s="52"/>
      <c r="GZL29" s="52"/>
      <c r="GZM29" s="52"/>
      <c r="GZN29" s="52"/>
      <c r="GZO29" s="52"/>
      <c r="GZP29" s="52"/>
      <c r="GZQ29" s="52"/>
      <c r="GZR29" s="52"/>
      <c r="GZS29" s="52"/>
      <c r="GZT29" s="52"/>
      <c r="GZU29" s="52"/>
      <c r="GZV29" s="52"/>
      <c r="GZW29" s="52"/>
      <c r="GZX29" s="52"/>
      <c r="GZY29" s="52"/>
      <c r="GZZ29" s="52"/>
      <c r="HAA29" s="52"/>
      <c r="HAB29" s="52"/>
      <c r="HAC29" s="52"/>
      <c r="HAD29" s="52"/>
      <c r="HAE29" s="52"/>
      <c r="HAF29" s="52"/>
      <c r="HAG29" s="52"/>
      <c r="HAH29" s="52"/>
      <c r="HAI29" s="52"/>
      <c r="HAJ29" s="52"/>
      <c r="HAK29" s="52"/>
      <c r="HAL29" s="52"/>
      <c r="HAM29" s="52"/>
      <c r="HAN29" s="52"/>
      <c r="HAO29" s="52"/>
      <c r="HAP29" s="52"/>
      <c r="HAQ29" s="52"/>
      <c r="HAR29" s="52"/>
      <c r="HAS29" s="52"/>
      <c r="HAT29" s="52"/>
      <c r="HAU29" s="52"/>
      <c r="HAV29" s="52"/>
      <c r="HAW29" s="52"/>
      <c r="HAX29" s="52"/>
      <c r="HAY29" s="52"/>
      <c r="HAZ29" s="52"/>
      <c r="HBA29" s="52"/>
      <c r="HBB29" s="52"/>
      <c r="HBC29" s="52"/>
      <c r="HBD29" s="52"/>
      <c r="HBE29" s="52"/>
      <c r="HBF29" s="52"/>
      <c r="HBG29" s="52"/>
      <c r="HBH29" s="52"/>
      <c r="HBI29" s="52"/>
      <c r="HBJ29" s="52"/>
      <c r="HBK29" s="52"/>
      <c r="HBL29" s="52"/>
      <c r="HBM29" s="52"/>
      <c r="HBN29" s="52"/>
      <c r="HBO29" s="52"/>
      <c r="HBP29" s="52"/>
      <c r="HBQ29" s="52"/>
      <c r="HBR29" s="52"/>
      <c r="HBS29" s="52"/>
      <c r="HBT29" s="52"/>
      <c r="HBU29" s="52"/>
      <c r="HBV29" s="52"/>
      <c r="HBW29" s="52"/>
      <c r="HBX29" s="52"/>
      <c r="HBY29" s="52"/>
      <c r="HBZ29" s="52"/>
      <c r="HCA29" s="52"/>
      <c r="HCB29" s="52"/>
      <c r="HCC29" s="52"/>
      <c r="HCD29" s="52"/>
      <c r="HCE29" s="52"/>
      <c r="HCF29" s="52"/>
      <c r="HCG29" s="52"/>
      <c r="HCH29" s="52"/>
      <c r="HCI29" s="52"/>
      <c r="HCJ29" s="52"/>
      <c r="HCK29" s="52"/>
      <c r="HCL29" s="52"/>
      <c r="HCM29" s="52"/>
      <c r="HCN29" s="52"/>
      <c r="HCO29" s="52"/>
      <c r="HCP29" s="52"/>
      <c r="HCQ29" s="52"/>
      <c r="HCR29" s="52"/>
      <c r="HCS29" s="52"/>
      <c r="HCT29" s="52"/>
      <c r="HCU29" s="52"/>
      <c r="HCV29" s="52"/>
      <c r="HCW29" s="52"/>
      <c r="HCX29" s="52"/>
      <c r="HCY29" s="52"/>
      <c r="HCZ29" s="52"/>
      <c r="HDA29" s="52"/>
      <c r="HDB29" s="52"/>
      <c r="HDC29" s="52"/>
      <c r="HDD29" s="52"/>
      <c r="HDE29" s="52"/>
      <c r="HDF29" s="52"/>
      <c r="HDG29" s="52"/>
      <c r="HDH29" s="52"/>
      <c r="HDI29" s="52"/>
      <c r="HDJ29" s="52"/>
      <c r="HDK29" s="52"/>
      <c r="HDL29" s="52"/>
      <c r="HDM29" s="52"/>
      <c r="HDN29" s="52"/>
      <c r="HDO29" s="52"/>
      <c r="HDP29" s="52"/>
      <c r="HDQ29" s="52"/>
      <c r="HDR29" s="52"/>
      <c r="HDS29" s="52"/>
      <c r="HDT29" s="52"/>
      <c r="HDU29" s="52"/>
      <c r="HDV29" s="52"/>
      <c r="HDW29" s="52"/>
      <c r="HDX29" s="52"/>
      <c r="HDY29" s="52"/>
      <c r="HDZ29" s="52"/>
      <c r="HEA29" s="52"/>
      <c r="HEB29" s="52"/>
      <c r="HEC29" s="52"/>
      <c r="HED29" s="52"/>
      <c r="HEE29" s="52"/>
      <c r="HEF29" s="52"/>
      <c r="HEG29" s="52"/>
      <c r="HEH29" s="52"/>
      <c r="HEI29" s="52"/>
      <c r="HEJ29" s="52"/>
      <c r="HEK29" s="52"/>
      <c r="HEL29" s="52"/>
      <c r="HEM29" s="52"/>
      <c r="HEN29" s="52"/>
      <c r="HEO29" s="52"/>
      <c r="HEP29" s="52"/>
      <c r="HEQ29" s="52"/>
      <c r="HER29" s="52"/>
      <c r="HES29" s="52"/>
      <c r="HET29" s="52"/>
      <c r="HEU29" s="52"/>
      <c r="HEV29" s="52"/>
      <c r="HEW29" s="52"/>
      <c r="HEX29" s="52"/>
      <c r="HEY29" s="52"/>
      <c r="HEZ29" s="52"/>
      <c r="HFA29" s="52"/>
      <c r="HFB29" s="52"/>
      <c r="HFC29" s="52"/>
      <c r="HFD29" s="52"/>
      <c r="HFE29" s="52"/>
      <c r="HFF29" s="52"/>
      <c r="HFG29" s="52"/>
      <c r="HFH29" s="52"/>
      <c r="HFI29" s="52"/>
      <c r="HFJ29" s="52"/>
      <c r="HFK29" s="52"/>
      <c r="HFL29" s="52"/>
      <c r="HFM29" s="52"/>
      <c r="HFN29" s="52"/>
      <c r="HFO29" s="52"/>
      <c r="HFP29" s="52"/>
      <c r="HFQ29" s="52"/>
      <c r="HFR29" s="52"/>
      <c r="HFS29" s="52"/>
      <c r="HFT29" s="52"/>
      <c r="HFU29" s="52"/>
      <c r="HFV29" s="52"/>
      <c r="HFW29" s="52"/>
      <c r="HFX29" s="52"/>
      <c r="HFY29" s="52"/>
      <c r="HFZ29" s="52"/>
      <c r="HGA29" s="52"/>
      <c r="HGB29" s="52"/>
      <c r="HGC29" s="52"/>
      <c r="HGD29" s="52"/>
      <c r="HGE29" s="52"/>
      <c r="HGF29" s="52"/>
      <c r="HGG29" s="52"/>
      <c r="HGH29" s="52"/>
      <c r="HGI29" s="52"/>
      <c r="HGJ29" s="52"/>
      <c r="HGK29" s="52"/>
      <c r="HGL29" s="52"/>
      <c r="HGM29" s="52"/>
      <c r="HGN29" s="52"/>
      <c r="HGO29" s="52"/>
      <c r="HGP29" s="52"/>
      <c r="HGQ29" s="52"/>
      <c r="HGR29" s="52"/>
      <c r="HGS29" s="52"/>
      <c r="HGT29" s="52"/>
      <c r="HGU29" s="52"/>
      <c r="HGV29" s="52"/>
      <c r="HGW29" s="52"/>
      <c r="HGX29" s="52"/>
      <c r="HGY29" s="52"/>
      <c r="HGZ29" s="52"/>
      <c r="HHA29" s="52"/>
      <c r="HHB29" s="52"/>
      <c r="HHC29" s="52"/>
      <c r="HHD29" s="52"/>
      <c r="HHE29" s="52"/>
      <c r="HHF29" s="52"/>
      <c r="HHG29" s="52"/>
      <c r="HHH29" s="52"/>
      <c r="HHI29" s="52"/>
      <c r="HHJ29" s="52"/>
      <c r="HHK29" s="52"/>
      <c r="HHL29" s="52"/>
      <c r="HHM29" s="52"/>
      <c r="HHN29" s="52"/>
      <c r="HHO29" s="52"/>
      <c r="HHP29" s="52"/>
      <c r="HHQ29" s="52"/>
      <c r="HHR29" s="52"/>
      <c r="HHS29" s="52"/>
      <c r="HHT29" s="52"/>
      <c r="HHU29" s="52"/>
      <c r="HHV29" s="52"/>
      <c r="HHW29" s="52"/>
      <c r="HHX29" s="52"/>
      <c r="HHY29" s="52"/>
      <c r="HHZ29" s="52"/>
      <c r="HIA29" s="52"/>
      <c r="HIB29" s="52"/>
      <c r="HIC29" s="52"/>
      <c r="HID29" s="52"/>
      <c r="HIE29" s="52"/>
      <c r="HIF29" s="52"/>
      <c r="HIG29" s="52"/>
      <c r="HIH29" s="52"/>
      <c r="HII29" s="52"/>
      <c r="HIJ29" s="52"/>
      <c r="HIK29" s="52"/>
      <c r="HIL29" s="52"/>
      <c r="HIM29" s="52"/>
      <c r="HIN29" s="52"/>
      <c r="HIO29" s="52"/>
      <c r="HIP29" s="52"/>
      <c r="HIQ29" s="52"/>
      <c r="HIR29" s="52"/>
      <c r="HIS29" s="52"/>
      <c r="HIT29" s="52"/>
      <c r="HIU29" s="52"/>
      <c r="HIV29" s="52"/>
      <c r="HIW29" s="52"/>
      <c r="HIX29" s="52"/>
      <c r="HIY29" s="52"/>
      <c r="HIZ29" s="52"/>
      <c r="HJA29" s="52"/>
      <c r="HJB29" s="52"/>
      <c r="HJC29" s="52"/>
      <c r="HJD29" s="52"/>
      <c r="HJE29" s="52"/>
      <c r="HJF29" s="52"/>
      <c r="HJG29" s="52"/>
      <c r="HJH29" s="52"/>
      <c r="HJI29" s="52"/>
      <c r="HJJ29" s="52"/>
      <c r="HJK29" s="52"/>
      <c r="HJL29" s="52"/>
      <c r="HJM29" s="52"/>
      <c r="HJN29" s="52"/>
      <c r="HJO29" s="52"/>
      <c r="HJP29" s="52"/>
      <c r="HJQ29" s="52"/>
      <c r="HJR29" s="52"/>
      <c r="HJS29" s="52"/>
      <c r="HJT29" s="52"/>
      <c r="HJU29" s="52"/>
      <c r="HJV29" s="52"/>
      <c r="HJW29" s="52"/>
      <c r="HJX29" s="52"/>
      <c r="HJY29" s="52"/>
      <c r="HJZ29" s="52"/>
      <c r="HKA29" s="52"/>
      <c r="HKB29" s="52"/>
      <c r="HKC29" s="52"/>
      <c r="HKD29" s="52"/>
      <c r="HKE29" s="52"/>
      <c r="HKF29" s="52"/>
      <c r="HKG29" s="52"/>
      <c r="HKH29" s="52"/>
      <c r="HKI29" s="52"/>
      <c r="HKJ29" s="52"/>
      <c r="HKK29" s="52"/>
      <c r="HKL29" s="52"/>
      <c r="HKM29" s="52"/>
      <c r="HKN29" s="52"/>
      <c r="HKO29" s="52"/>
      <c r="HKP29" s="52"/>
      <c r="HKQ29" s="52"/>
      <c r="HKR29" s="52"/>
      <c r="HKS29" s="52"/>
      <c r="HKT29" s="52"/>
      <c r="HKU29" s="52"/>
      <c r="HKV29" s="52"/>
      <c r="HKW29" s="52"/>
      <c r="HKX29" s="52"/>
      <c r="HKY29" s="52"/>
      <c r="HKZ29" s="52"/>
      <c r="HLA29" s="52"/>
      <c r="HLB29" s="52"/>
      <c r="HLC29" s="52"/>
      <c r="HLD29" s="52"/>
      <c r="HLE29" s="52"/>
      <c r="HLF29" s="52"/>
      <c r="HLG29" s="52"/>
      <c r="HLH29" s="52"/>
      <c r="HLI29" s="52"/>
      <c r="HLJ29" s="52"/>
      <c r="HLK29" s="52"/>
      <c r="HLL29" s="52"/>
      <c r="HLM29" s="52"/>
      <c r="HLN29" s="52"/>
      <c r="HLO29" s="52"/>
      <c r="HLP29" s="52"/>
      <c r="HLQ29" s="52"/>
      <c r="HLR29" s="52"/>
      <c r="HLS29" s="52"/>
      <c r="HLT29" s="52"/>
      <c r="HLU29" s="52"/>
      <c r="HLV29" s="52"/>
      <c r="HLW29" s="52"/>
      <c r="HLX29" s="52"/>
      <c r="HLY29" s="52"/>
      <c r="HLZ29" s="52"/>
      <c r="HMA29" s="52"/>
      <c r="HMB29" s="52"/>
      <c r="HMC29" s="52"/>
      <c r="HMD29" s="52"/>
      <c r="HME29" s="52"/>
      <c r="HMF29" s="52"/>
      <c r="HMG29" s="52"/>
      <c r="HMH29" s="52"/>
      <c r="HMI29" s="52"/>
      <c r="HMJ29" s="52"/>
      <c r="HMK29" s="52"/>
      <c r="HML29" s="52"/>
      <c r="HMM29" s="52"/>
      <c r="HMN29" s="52"/>
      <c r="HMO29" s="52"/>
      <c r="HMP29" s="52"/>
      <c r="HMQ29" s="52"/>
      <c r="HMR29" s="52"/>
      <c r="HMS29" s="52"/>
      <c r="HMT29" s="52"/>
      <c r="HMU29" s="52"/>
      <c r="HMV29" s="52"/>
      <c r="HMW29" s="52"/>
      <c r="HMX29" s="52"/>
      <c r="HMY29" s="52"/>
      <c r="HMZ29" s="52"/>
      <c r="HNA29" s="52"/>
      <c r="HNB29" s="52"/>
      <c r="HNC29" s="52"/>
      <c r="HND29" s="52"/>
      <c r="HNE29" s="52"/>
      <c r="HNF29" s="52"/>
      <c r="HNG29" s="52"/>
      <c r="HNH29" s="52"/>
      <c r="HNI29" s="52"/>
      <c r="HNJ29" s="52"/>
      <c r="HNK29" s="52"/>
      <c r="HNL29" s="52"/>
      <c r="HNM29" s="52"/>
      <c r="HNN29" s="52"/>
      <c r="HNO29" s="52"/>
      <c r="HNP29" s="52"/>
      <c r="HNQ29" s="52"/>
      <c r="HNR29" s="52"/>
      <c r="HNS29" s="52"/>
      <c r="HNT29" s="52"/>
      <c r="HNU29" s="52"/>
      <c r="HNV29" s="52"/>
      <c r="HNW29" s="52"/>
      <c r="HNX29" s="52"/>
      <c r="HNY29" s="52"/>
      <c r="HNZ29" s="52"/>
      <c r="HOA29" s="52"/>
      <c r="HOB29" s="52"/>
      <c r="HOC29" s="52"/>
      <c r="HOD29" s="52"/>
      <c r="HOE29" s="52"/>
      <c r="HOF29" s="52"/>
      <c r="HOG29" s="52"/>
      <c r="HOH29" s="52"/>
      <c r="HOI29" s="52"/>
      <c r="HOJ29" s="52"/>
      <c r="HOK29" s="52"/>
      <c r="HOL29" s="52"/>
      <c r="HOM29" s="52"/>
      <c r="HON29" s="52"/>
      <c r="HOO29" s="52"/>
      <c r="HOP29" s="52"/>
      <c r="HOQ29" s="52"/>
      <c r="HOR29" s="52"/>
      <c r="HOS29" s="52"/>
      <c r="HOT29" s="52"/>
      <c r="HOU29" s="52"/>
      <c r="HOV29" s="52"/>
      <c r="HOW29" s="52"/>
      <c r="HOX29" s="52"/>
      <c r="HOY29" s="52"/>
      <c r="HOZ29" s="52"/>
      <c r="HPA29" s="52"/>
      <c r="HPB29" s="52"/>
      <c r="HPC29" s="52"/>
      <c r="HPD29" s="52"/>
      <c r="HPE29" s="52"/>
      <c r="HPF29" s="52"/>
      <c r="HPG29" s="52"/>
      <c r="HPH29" s="52"/>
      <c r="HPI29" s="52"/>
      <c r="HPJ29" s="52"/>
      <c r="HPK29" s="52"/>
      <c r="HPL29" s="52"/>
      <c r="HPM29" s="52"/>
      <c r="HPN29" s="52"/>
      <c r="HPO29" s="52"/>
      <c r="HPP29" s="52"/>
      <c r="HPQ29" s="52"/>
      <c r="HPR29" s="52"/>
      <c r="HPS29" s="52"/>
      <c r="HPT29" s="52"/>
      <c r="HPU29" s="52"/>
      <c r="HPV29" s="52"/>
      <c r="HPW29" s="52"/>
      <c r="HPX29" s="52"/>
      <c r="HPY29" s="52"/>
      <c r="HPZ29" s="52"/>
      <c r="HQA29" s="52"/>
      <c r="HQB29" s="52"/>
      <c r="HQC29" s="52"/>
      <c r="HQD29" s="52"/>
      <c r="HQE29" s="52"/>
      <c r="HQF29" s="52"/>
      <c r="HQG29" s="52"/>
      <c r="HQH29" s="52"/>
      <c r="HQI29" s="52"/>
      <c r="HQJ29" s="52"/>
      <c r="HQK29" s="52"/>
      <c r="HQL29" s="52"/>
      <c r="HQM29" s="52"/>
      <c r="HQN29" s="52"/>
      <c r="HQO29" s="52"/>
      <c r="HQP29" s="52"/>
      <c r="HQQ29" s="52"/>
      <c r="HQR29" s="52"/>
      <c r="HQS29" s="52"/>
      <c r="HQT29" s="52"/>
      <c r="HQU29" s="52"/>
      <c r="HQV29" s="52"/>
      <c r="HQW29" s="52"/>
      <c r="HQX29" s="52"/>
      <c r="HQY29" s="52"/>
      <c r="HQZ29" s="52"/>
      <c r="HRA29" s="52"/>
      <c r="HRB29" s="52"/>
      <c r="HRC29" s="52"/>
      <c r="HRD29" s="52"/>
      <c r="HRE29" s="52"/>
      <c r="HRF29" s="52"/>
      <c r="HRG29" s="52"/>
      <c r="HRH29" s="52"/>
      <c r="HRI29" s="52"/>
      <c r="HRJ29" s="52"/>
      <c r="HRK29" s="52"/>
      <c r="HRL29" s="52"/>
      <c r="HRM29" s="52"/>
      <c r="HRN29" s="52"/>
      <c r="HRO29" s="52"/>
      <c r="HRP29" s="52"/>
      <c r="HRQ29" s="52"/>
      <c r="HRR29" s="52"/>
      <c r="HRS29" s="52"/>
      <c r="HRT29" s="52"/>
      <c r="HRU29" s="52"/>
      <c r="HRV29" s="52"/>
      <c r="HRW29" s="52"/>
      <c r="HRX29" s="52"/>
      <c r="HRY29" s="52"/>
      <c r="HRZ29" s="52"/>
      <c r="HSA29" s="52"/>
      <c r="HSB29" s="52"/>
      <c r="HSC29" s="52"/>
      <c r="HSD29" s="52"/>
      <c r="HSE29" s="52"/>
      <c r="HSF29" s="52"/>
      <c r="HSG29" s="52"/>
      <c r="HSH29" s="52"/>
      <c r="HSI29" s="52"/>
      <c r="HSJ29" s="52"/>
      <c r="HSK29" s="52"/>
      <c r="HSL29" s="52"/>
      <c r="HSM29" s="52"/>
      <c r="HSN29" s="52"/>
      <c r="HSO29" s="52"/>
      <c r="HSP29" s="52"/>
      <c r="HSQ29" s="52"/>
      <c r="HSR29" s="52"/>
      <c r="HSS29" s="52"/>
      <c r="HST29" s="52"/>
      <c r="HSU29" s="52"/>
      <c r="HSV29" s="52"/>
      <c r="HSW29" s="52"/>
      <c r="HSX29" s="52"/>
      <c r="HSY29" s="52"/>
      <c r="HSZ29" s="52"/>
      <c r="HTA29" s="52"/>
      <c r="HTB29" s="52"/>
      <c r="HTC29" s="52"/>
      <c r="HTD29" s="52"/>
      <c r="HTE29" s="52"/>
      <c r="HTF29" s="52"/>
      <c r="HTG29" s="52"/>
      <c r="HTH29" s="52"/>
      <c r="HTI29" s="52"/>
      <c r="HTJ29" s="52"/>
      <c r="HTK29" s="52"/>
      <c r="HTL29" s="52"/>
      <c r="HTM29" s="52"/>
      <c r="HTN29" s="52"/>
      <c r="HTO29" s="52"/>
      <c r="HTP29" s="52"/>
      <c r="HTQ29" s="52"/>
      <c r="HTR29" s="52"/>
      <c r="HTS29" s="52"/>
      <c r="HTT29" s="52"/>
      <c r="HTU29" s="52"/>
      <c r="HTV29" s="52"/>
      <c r="HTW29" s="52"/>
      <c r="HTX29" s="52"/>
      <c r="HTY29" s="52"/>
      <c r="HTZ29" s="52"/>
      <c r="HUA29" s="52"/>
      <c r="HUB29" s="52"/>
      <c r="HUC29" s="52"/>
      <c r="HUD29" s="52"/>
      <c r="HUE29" s="52"/>
      <c r="HUF29" s="52"/>
      <c r="HUG29" s="52"/>
      <c r="HUH29" s="52"/>
      <c r="HUI29" s="52"/>
      <c r="HUJ29" s="52"/>
      <c r="HUK29" s="52"/>
      <c r="HUL29" s="52"/>
      <c r="HUM29" s="52"/>
      <c r="HUN29" s="52"/>
      <c r="HUO29" s="52"/>
      <c r="HUP29" s="52"/>
      <c r="HUQ29" s="52"/>
      <c r="HUR29" s="52"/>
      <c r="HUS29" s="52"/>
      <c r="HUT29" s="52"/>
      <c r="HUU29" s="52"/>
      <c r="HUV29" s="52"/>
      <c r="HUW29" s="52"/>
      <c r="HUX29" s="52"/>
      <c r="HUY29" s="52"/>
      <c r="HUZ29" s="52"/>
      <c r="HVA29" s="52"/>
      <c r="HVB29" s="52"/>
      <c r="HVC29" s="52"/>
      <c r="HVD29" s="52"/>
      <c r="HVE29" s="52"/>
      <c r="HVF29" s="52"/>
      <c r="HVG29" s="52"/>
      <c r="HVH29" s="52"/>
      <c r="HVI29" s="52"/>
      <c r="HVJ29" s="52"/>
      <c r="HVK29" s="52"/>
      <c r="HVL29" s="52"/>
      <c r="HVM29" s="52"/>
      <c r="HVN29" s="52"/>
      <c r="HVO29" s="52"/>
      <c r="HVP29" s="52"/>
      <c r="HVQ29" s="52"/>
      <c r="HVR29" s="52"/>
      <c r="HVS29" s="52"/>
      <c r="HVT29" s="52"/>
      <c r="HVU29" s="52"/>
      <c r="HVV29" s="52"/>
      <c r="HVW29" s="52"/>
      <c r="HVX29" s="52"/>
      <c r="HVY29" s="52"/>
      <c r="HVZ29" s="52"/>
      <c r="HWA29" s="52"/>
      <c r="HWB29" s="52"/>
      <c r="HWC29" s="52"/>
      <c r="HWD29" s="52"/>
      <c r="HWE29" s="52"/>
      <c r="HWF29" s="52"/>
      <c r="HWG29" s="52"/>
      <c r="HWH29" s="52"/>
      <c r="HWI29" s="52"/>
      <c r="HWJ29" s="52"/>
      <c r="HWK29" s="52"/>
      <c r="HWL29" s="52"/>
      <c r="HWM29" s="52"/>
      <c r="HWN29" s="52"/>
      <c r="HWO29" s="52"/>
      <c r="HWP29" s="52"/>
      <c r="HWQ29" s="52"/>
      <c r="HWR29" s="52"/>
      <c r="HWS29" s="52"/>
      <c r="HWT29" s="52"/>
      <c r="HWU29" s="52"/>
      <c r="HWV29" s="52"/>
      <c r="HWW29" s="52"/>
      <c r="HWX29" s="52"/>
      <c r="HWY29" s="52"/>
      <c r="HWZ29" s="52"/>
      <c r="HXA29" s="52"/>
      <c r="HXB29" s="52"/>
      <c r="HXC29" s="52"/>
      <c r="HXD29" s="52"/>
      <c r="HXE29" s="52"/>
      <c r="HXF29" s="52"/>
      <c r="HXG29" s="52"/>
      <c r="HXH29" s="52"/>
      <c r="HXI29" s="52"/>
      <c r="HXJ29" s="52"/>
      <c r="HXK29" s="52"/>
      <c r="HXL29" s="52"/>
      <c r="HXM29" s="52"/>
      <c r="HXN29" s="52"/>
      <c r="HXO29" s="52"/>
      <c r="HXP29" s="52"/>
      <c r="HXQ29" s="52"/>
      <c r="HXR29" s="52"/>
      <c r="HXS29" s="52"/>
      <c r="HXT29" s="52"/>
      <c r="HXU29" s="52"/>
      <c r="HXV29" s="52"/>
      <c r="HXW29" s="52"/>
      <c r="HXX29" s="52"/>
      <c r="HXY29" s="52"/>
      <c r="HXZ29" s="52"/>
      <c r="HYA29" s="52"/>
      <c r="HYB29" s="52"/>
      <c r="HYC29" s="52"/>
      <c r="HYD29" s="52"/>
      <c r="HYE29" s="52"/>
      <c r="HYF29" s="52"/>
      <c r="HYG29" s="52"/>
      <c r="HYH29" s="52"/>
      <c r="HYI29" s="52"/>
      <c r="HYJ29" s="52"/>
      <c r="HYK29" s="52"/>
      <c r="HYL29" s="52"/>
      <c r="HYM29" s="52"/>
      <c r="HYN29" s="52"/>
      <c r="HYO29" s="52"/>
      <c r="HYP29" s="52"/>
      <c r="HYQ29" s="52"/>
      <c r="HYR29" s="52"/>
      <c r="HYS29" s="52"/>
      <c r="HYT29" s="52"/>
      <c r="HYU29" s="52"/>
      <c r="HYV29" s="52"/>
      <c r="HYW29" s="52"/>
      <c r="HYX29" s="52"/>
      <c r="HYY29" s="52"/>
      <c r="HYZ29" s="52"/>
      <c r="HZA29" s="52"/>
      <c r="HZB29" s="52"/>
      <c r="HZC29" s="52"/>
      <c r="HZD29" s="52"/>
      <c r="HZE29" s="52"/>
      <c r="HZF29" s="52"/>
      <c r="HZG29" s="52"/>
      <c r="HZH29" s="52"/>
      <c r="HZI29" s="52"/>
      <c r="HZJ29" s="52"/>
      <c r="HZK29" s="52"/>
      <c r="HZL29" s="52"/>
      <c r="HZM29" s="52"/>
      <c r="HZN29" s="52"/>
      <c r="HZO29" s="52"/>
      <c r="HZP29" s="52"/>
      <c r="HZQ29" s="52"/>
      <c r="HZR29" s="52"/>
      <c r="HZS29" s="52"/>
      <c r="HZT29" s="52"/>
      <c r="HZU29" s="52"/>
      <c r="HZV29" s="52"/>
      <c r="HZW29" s="52"/>
      <c r="HZX29" s="52"/>
      <c r="HZY29" s="52"/>
      <c r="HZZ29" s="52"/>
      <c r="IAA29" s="52"/>
      <c r="IAB29" s="52"/>
      <c r="IAC29" s="52"/>
      <c r="IAD29" s="52"/>
      <c r="IAE29" s="52"/>
      <c r="IAF29" s="52"/>
      <c r="IAG29" s="52"/>
      <c r="IAH29" s="52"/>
      <c r="IAI29" s="52"/>
      <c r="IAJ29" s="52"/>
      <c r="IAK29" s="52"/>
      <c r="IAL29" s="52"/>
      <c r="IAM29" s="52"/>
      <c r="IAN29" s="52"/>
      <c r="IAO29" s="52"/>
      <c r="IAP29" s="52"/>
      <c r="IAQ29" s="52"/>
      <c r="IAR29" s="52"/>
      <c r="IAS29" s="52"/>
      <c r="IAT29" s="52"/>
      <c r="IAU29" s="52"/>
      <c r="IAV29" s="52"/>
      <c r="IAW29" s="52"/>
      <c r="IAX29" s="52"/>
      <c r="IAY29" s="52"/>
      <c r="IAZ29" s="52"/>
      <c r="IBA29" s="52"/>
      <c r="IBB29" s="52"/>
      <c r="IBC29" s="52"/>
      <c r="IBD29" s="52"/>
      <c r="IBE29" s="52"/>
      <c r="IBF29" s="52"/>
      <c r="IBG29" s="52"/>
      <c r="IBH29" s="52"/>
      <c r="IBI29" s="52"/>
      <c r="IBJ29" s="52"/>
      <c r="IBK29" s="52"/>
      <c r="IBL29" s="52"/>
      <c r="IBM29" s="52"/>
      <c r="IBN29" s="52"/>
      <c r="IBO29" s="52"/>
      <c r="IBP29" s="52"/>
      <c r="IBQ29" s="52"/>
      <c r="IBR29" s="52"/>
      <c r="IBS29" s="52"/>
      <c r="IBT29" s="52"/>
      <c r="IBU29" s="52"/>
      <c r="IBV29" s="52"/>
      <c r="IBW29" s="52"/>
      <c r="IBX29" s="52"/>
      <c r="IBY29" s="52"/>
      <c r="IBZ29" s="52"/>
      <c r="ICA29" s="52"/>
      <c r="ICB29" s="52"/>
      <c r="ICC29" s="52"/>
      <c r="ICD29" s="52"/>
      <c r="ICE29" s="52"/>
      <c r="ICF29" s="52"/>
      <c r="ICG29" s="52"/>
      <c r="ICH29" s="52"/>
      <c r="ICI29" s="52"/>
      <c r="ICJ29" s="52"/>
      <c r="ICK29" s="52"/>
      <c r="ICL29" s="52"/>
      <c r="ICM29" s="52"/>
      <c r="ICN29" s="52"/>
      <c r="ICO29" s="52"/>
      <c r="ICP29" s="52"/>
      <c r="ICQ29" s="52"/>
      <c r="ICR29" s="52"/>
      <c r="ICS29" s="52"/>
      <c r="ICT29" s="52"/>
      <c r="ICU29" s="52"/>
      <c r="ICV29" s="52"/>
      <c r="ICW29" s="52"/>
      <c r="ICX29" s="52"/>
      <c r="ICY29" s="52"/>
      <c r="ICZ29" s="52"/>
      <c r="IDA29" s="52"/>
      <c r="IDB29" s="52"/>
      <c r="IDC29" s="52"/>
      <c r="IDD29" s="52"/>
      <c r="IDE29" s="52"/>
      <c r="IDF29" s="52"/>
      <c r="IDG29" s="52"/>
      <c r="IDH29" s="52"/>
      <c r="IDI29" s="52"/>
      <c r="IDJ29" s="52"/>
      <c r="IDK29" s="52"/>
      <c r="IDL29" s="52"/>
      <c r="IDM29" s="52"/>
      <c r="IDN29" s="52"/>
      <c r="IDO29" s="52"/>
      <c r="IDP29" s="52"/>
      <c r="IDQ29" s="52"/>
      <c r="IDR29" s="52"/>
      <c r="IDS29" s="52"/>
      <c r="IDT29" s="52"/>
      <c r="IDU29" s="52"/>
      <c r="IDV29" s="52"/>
      <c r="IDW29" s="52"/>
      <c r="IDX29" s="52"/>
      <c r="IDY29" s="52"/>
      <c r="IDZ29" s="52"/>
      <c r="IEA29" s="52"/>
      <c r="IEB29" s="52"/>
      <c r="IEC29" s="52"/>
      <c r="IED29" s="52"/>
      <c r="IEE29" s="52"/>
      <c r="IEF29" s="52"/>
      <c r="IEG29" s="52"/>
      <c r="IEH29" s="52"/>
      <c r="IEI29" s="52"/>
      <c r="IEJ29" s="52"/>
      <c r="IEK29" s="52"/>
      <c r="IEL29" s="52"/>
      <c r="IEM29" s="52"/>
      <c r="IEN29" s="52"/>
      <c r="IEO29" s="52"/>
      <c r="IEP29" s="52"/>
      <c r="IEQ29" s="52"/>
      <c r="IER29" s="52"/>
      <c r="IES29" s="52"/>
      <c r="IET29" s="52"/>
      <c r="IEU29" s="52"/>
      <c r="IEV29" s="52"/>
      <c r="IEW29" s="52"/>
      <c r="IEX29" s="52"/>
      <c r="IEY29" s="52"/>
      <c r="IEZ29" s="52"/>
      <c r="IFA29" s="52"/>
      <c r="IFB29" s="52"/>
      <c r="IFC29" s="52"/>
      <c r="IFD29" s="52"/>
      <c r="IFE29" s="52"/>
      <c r="IFF29" s="52"/>
      <c r="IFG29" s="52"/>
      <c r="IFH29" s="52"/>
      <c r="IFI29" s="52"/>
      <c r="IFJ29" s="52"/>
      <c r="IFK29" s="52"/>
      <c r="IFL29" s="52"/>
      <c r="IFM29" s="52"/>
      <c r="IFN29" s="52"/>
      <c r="IFO29" s="52"/>
      <c r="IFP29" s="52"/>
      <c r="IFQ29" s="52"/>
      <c r="IFR29" s="52"/>
      <c r="IFS29" s="52"/>
      <c r="IFT29" s="52"/>
      <c r="IFU29" s="52"/>
      <c r="IFV29" s="52"/>
      <c r="IFW29" s="52"/>
      <c r="IFX29" s="52"/>
      <c r="IFY29" s="52"/>
      <c r="IFZ29" s="52"/>
      <c r="IGA29" s="52"/>
      <c r="IGB29" s="52"/>
      <c r="IGC29" s="52"/>
      <c r="IGD29" s="52"/>
      <c r="IGE29" s="52"/>
      <c r="IGF29" s="52"/>
      <c r="IGG29" s="52"/>
      <c r="IGH29" s="52"/>
      <c r="IGI29" s="52"/>
      <c r="IGJ29" s="52"/>
      <c r="IGK29" s="52"/>
      <c r="IGL29" s="52"/>
      <c r="IGM29" s="52"/>
      <c r="IGN29" s="52"/>
      <c r="IGO29" s="52"/>
      <c r="IGP29" s="52"/>
      <c r="IGQ29" s="52"/>
      <c r="IGR29" s="52"/>
      <c r="IGS29" s="52"/>
      <c r="IGT29" s="52"/>
      <c r="IGU29" s="52"/>
      <c r="IGV29" s="52"/>
      <c r="IGW29" s="52"/>
      <c r="IGX29" s="52"/>
      <c r="IGY29" s="52"/>
      <c r="IGZ29" s="52"/>
      <c r="IHA29" s="52"/>
      <c r="IHB29" s="52"/>
      <c r="IHC29" s="52"/>
      <c r="IHD29" s="52"/>
      <c r="IHE29" s="52"/>
      <c r="IHF29" s="52"/>
      <c r="IHG29" s="52"/>
      <c r="IHH29" s="52"/>
      <c r="IHI29" s="52"/>
      <c r="IHJ29" s="52"/>
      <c r="IHK29" s="52"/>
      <c r="IHL29" s="52"/>
      <c r="IHM29" s="52"/>
      <c r="IHN29" s="52"/>
      <c r="IHO29" s="52"/>
      <c r="IHP29" s="52"/>
      <c r="IHQ29" s="52"/>
      <c r="IHR29" s="52"/>
      <c r="IHS29" s="52"/>
      <c r="IHT29" s="52"/>
      <c r="IHU29" s="52"/>
      <c r="IHV29" s="52"/>
      <c r="IHW29" s="52"/>
      <c r="IHX29" s="52"/>
      <c r="IHY29" s="52"/>
      <c r="IHZ29" s="52"/>
      <c r="IIA29" s="52"/>
      <c r="IIB29" s="52"/>
      <c r="IIC29" s="52"/>
      <c r="IID29" s="52"/>
      <c r="IIE29" s="52"/>
      <c r="IIF29" s="52"/>
      <c r="IIG29" s="52"/>
      <c r="IIH29" s="52"/>
      <c r="III29" s="52"/>
      <c r="IIJ29" s="52"/>
      <c r="IIK29" s="52"/>
      <c r="IIL29" s="52"/>
      <c r="IIM29" s="52"/>
      <c r="IIN29" s="52"/>
      <c r="IIO29" s="52"/>
      <c r="IIP29" s="52"/>
      <c r="IIQ29" s="52"/>
      <c r="IIR29" s="52"/>
      <c r="IIS29" s="52"/>
      <c r="IIT29" s="52"/>
      <c r="IIU29" s="52"/>
      <c r="IIV29" s="52"/>
      <c r="IIW29" s="52"/>
      <c r="IIX29" s="52"/>
      <c r="IIY29" s="52"/>
      <c r="IIZ29" s="52"/>
      <c r="IJA29" s="52"/>
      <c r="IJB29" s="52"/>
      <c r="IJC29" s="52"/>
      <c r="IJD29" s="52"/>
      <c r="IJE29" s="52"/>
      <c r="IJF29" s="52"/>
      <c r="IJG29" s="52"/>
      <c r="IJH29" s="52"/>
      <c r="IJI29" s="52"/>
      <c r="IJJ29" s="52"/>
      <c r="IJK29" s="52"/>
      <c r="IJL29" s="52"/>
      <c r="IJM29" s="52"/>
      <c r="IJN29" s="52"/>
      <c r="IJO29" s="52"/>
      <c r="IJP29" s="52"/>
      <c r="IJQ29" s="52"/>
      <c r="IJR29" s="52"/>
      <c r="IJS29" s="52"/>
      <c r="IJT29" s="52"/>
      <c r="IJU29" s="52"/>
      <c r="IJV29" s="52"/>
      <c r="IJW29" s="52"/>
      <c r="IJX29" s="52"/>
      <c r="IJY29" s="52"/>
      <c r="IJZ29" s="52"/>
      <c r="IKA29" s="52"/>
      <c r="IKB29" s="52"/>
      <c r="IKC29" s="52"/>
      <c r="IKD29" s="52"/>
      <c r="IKE29" s="52"/>
      <c r="IKF29" s="52"/>
      <c r="IKG29" s="52"/>
      <c r="IKH29" s="52"/>
      <c r="IKI29" s="52"/>
      <c r="IKJ29" s="52"/>
      <c r="IKK29" s="52"/>
      <c r="IKL29" s="52"/>
      <c r="IKM29" s="52"/>
      <c r="IKN29" s="52"/>
      <c r="IKO29" s="52"/>
      <c r="IKP29" s="52"/>
      <c r="IKQ29" s="52"/>
      <c r="IKR29" s="52"/>
      <c r="IKS29" s="52"/>
      <c r="IKT29" s="52"/>
      <c r="IKU29" s="52"/>
      <c r="IKV29" s="52"/>
      <c r="IKW29" s="52"/>
      <c r="IKX29" s="52"/>
      <c r="IKY29" s="52"/>
      <c r="IKZ29" s="52"/>
      <c r="ILA29" s="52"/>
      <c r="ILB29" s="52"/>
      <c r="ILC29" s="52"/>
      <c r="ILD29" s="52"/>
      <c r="ILE29" s="52"/>
      <c r="ILF29" s="52"/>
      <c r="ILG29" s="52"/>
      <c r="ILH29" s="52"/>
      <c r="ILI29" s="52"/>
      <c r="ILJ29" s="52"/>
      <c r="ILK29" s="52"/>
      <c r="ILL29" s="52"/>
      <c r="ILM29" s="52"/>
      <c r="ILN29" s="52"/>
      <c r="ILO29" s="52"/>
      <c r="ILP29" s="52"/>
      <c r="ILQ29" s="52"/>
      <c r="ILR29" s="52"/>
      <c r="ILS29" s="52"/>
      <c r="ILT29" s="52"/>
      <c r="ILU29" s="52"/>
      <c r="ILV29" s="52"/>
      <c r="ILW29" s="52"/>
      <c r="ILX29" s="52"/>
      <c r="ILY29" s="52"/>
      <c r="ILZ29" s="52"/>
      <c r="IMA29" s="52"/>
      <c r="IMB29" s="52"/>
      <c r="IMC29" s="52"/>
      <c r="IMD29" s="52"/>
      <c r="IME29" s="52"/>
      <c r="IMF29" s="52"/>
      <c r="IMG29" s="52"/>
      <c r="IMH29" s="52"/>
      <c r="IMI29" s="52"/>
      <c r="IMJ29" s="52"/>
      <c r="IMK29" s="52"/>
      <c r="IML29" s="52"/>
      <c r="IMM29" s="52"/>
      <c r="IMN29" s="52"/>
      <c r="IMO29" s="52"/>
      <c r="IMP29" s="52"/>
      <c r="IMQ29" s="52"/>
      <c r="IMR29" s="52"/>
      <c r="IMS29" s="52"/>
      <c r="IMT29" s="52"/>
      <c r="IMU29" s="52"/>
      <c r="IMV29" s="52"/>
      <c r="IMW29" s="52"/>
      <c r="IMX29" s="52"/>
      <c r="IMY29" s="52"/>
      <c r="IMZ29" s="52"/>
      <c r="INA29" s="52"/>
      <c r="INB29" s="52"/>
      <c r="INC29" s="52"/>
      <c r="IND29" s="52"/>
      <c r="INE29" s="52"/>
      <c r="INF29" s="52"/>
      <c r="ING29" s="52"/>
      <c r="INH29" s="52"/>
      <c r="INI29" s="52"/>
      <c r="INJ29" s="52"/>
      <c r="INK29" s="52"/>
      <c r="INL29" s="52"/>
      <c r="INM29" s="52"/>
      <c r="INN29" s="52"/>
      <c r="INO29" s="52"/>
      <c r="INP29" s="52"/>
      <c r="INQ29" s="52"/>
      <c r="INR29" s="52"/>
      <c r="INS29" s="52"/>
      <c r="INT29" s="52"/>
      <c r="INU29" s="52"/>
      <c r="INV29" s="52"/>
      <c r="INW29" s="52"/>
      <c r="INX29" s="52"/>
      <c r="INY29" s="52"/>
      <c r="INZ29" s="52"/>
      <c r="IOA29" s="52"/>
      <c r="IOB29" s="52"/>
      <c r="IOC29" s="52"/>
      <c r="IOD29" s="52"/>
      <c r="IOE29" s="52"/>
      <c r="IOF29" s="52"/>
      <c r="IOG29" s="52"/>
      <c r="IOH29" s="52"/>
      <c r="IOI29" s="52"/>
      <c r="IOJ29" s="52"/>
      <c r="IOK29" s="52"/>
      <c r="IOL29" s="52"/>
      <c r="IOM29" s="52"/>
      <c r="ION29" s="52"/>
      <c r="IOO29" s="52"/>
      <c r="IOP29" s="52"/>
      <c r="IOQ29" s="52"/>
      <c r="IOR29" s="52"/>
      <c r="IOS29" s="52"/>
      <c r="IOT29" s="52"/>
      <c r="IOU29" s="52"/>
      <c r="IOV29" s="52"/>
      <c r="IOW29" s="52"/>
      <c r="IOX29" s="52"/>
      <c r="IOY29" s="52"/>
      <c r="IOZ29" s="52"/>
      <c r="IPA29" s="52"/>
      <c r="IPB29" s="52"/>
      <c r="IPC29" s="52"/>
      <c r="IPD29" s="52"/>
      <c r="IPE29" s="52"/>
      <c r="IPF29" s="52"/>
      <c r="IPG29" s="52"/>
      <c r="IPH29" s="52"/>
      <c r="IPI29" s="52"/>
      <c r="IPJ29" s="52"/>
      <c r="IPK29" s="52"/>
      <c r="IPL29" s="52"/>
      <c r="IPM29" s="52"/>
      <c r="IPN29" s="52"/>
      <c r="IPO29" s="52"/>
      <c r="IPP29" s="52"/>
      <c r="IPQ29" s="52"/>
      <c r="IPR29" s="52"/>
      <c r="IPS29" s="52"/>
      <c r="IPT29" s="52"/>
      <c r="IPU29" s="52"/>
      <c r="IPV29" s="52"/>
      <c r="IPW29" s="52"/>
      <c r="IPX29" s="52"/>
      <c r="IPY29" s="52"/>
      <c r="IPZ29" s="52"/>
      <c r="IQA29" s="52"/>
      <c r="IQB29" s="52"/>
      <c r="IQC29" s="52"/>
      <c r="IQD29" s="52"/>
      <c r="IQE29" s="52"/>
      <c r="IQF29" s="52"/>
      <c r="IQG29" s="52"/>
      <c r="IQH29" s="52"/>
      <c r="IQI29" s="52"/>
      <c r="IQJ29" s="52"/>
      <c r="IQK29" s="52"/>
      <c r="IQL29" s="52"/>
      <c r="IQM29" s="52"/>
      <c r="IQN29" s="52"/>
      <c r="IQO29" s="52"/>
      <c r="IQP29" s="52"/>
      <c r="IQQ29" s="52"/>
      <c r="IQR29" s="52"/>
      <c r="IQS29" s="52"/>
      <c r="IQT29" s="52"/>
      <c r="IQU29" s="52"/>
      <c r="IQV29" s="52"/>
      <c r="IQW29" s="52"/>
      <c r="IQX29" s="52"/>
      <c r="IQY29" s="52"/>
      <c r="IQZ29" s="52"/>
      <c r="IRA29" s="52"/>
      <c r="IRB29" s="52"/>
      <c r="IRC29" s="52"/>
      <c r="IRD29" s="52"/>
      <c r="IRE29" s="52"/>
      <c r="IRF29" s="52"/>
      <c r="IRG29" s="52"/>
      <c r="IRH29" s="52"/>
      <c r="IRI29" s="52"/>
      <c r="IRJ29" s="52"/>
      <c r="IRK29" s="52"/>
      <c r="IRL29" s="52"/>
      <c r="IRM29" s="52"/>
      <c r="IRN29" s="52"/>
      <c r="IRO29" s="52"/>
      <c r="IRP29" s="52"/>
      <c r="IRQ29" s="52"/>
      <c r="IRR29" s="52"/>
      <c r="IRS29" s="52"/>
      <c r="IRT29" s="52"/>
      <c r="IRU29" s="52"/>
      <c r="IRV29" s="52"/>
      <c r="IRW29" s="52"/>
      <c r="IRX29" s="52"/>
      <c r="IRY29" s="52"/>
      <c r="IRZ29" s="52"/>
      <c r="ISA29" s="52"/>
      <c r="ISB29" s="52"/>
      <c r="ISC29" s="52"/>
      <c r="ISD29" s="52"/>
      <c r="ISE29" s="52"/>
      <c r="ISF29" s="52"/>
      <c r="ISG29" s="52"/>
      <c r="ISH29" s="52"/>
      <c r="ISI29" s="52"/>
      <c r="ISJ29" s="52"/>
      <c r="ISK29" s="52"/>
      <c r="ISL29" s="52"/>
      <c r="ISM29" s="52"/>
      <c r="ISN29" s="52"/>
      <c r="ISO29" s="52"/>
      <c r="ISP29" s="52"/>
      <c r="ISQ29" s="52"/>
      <c r="ISR29" s="52"/>
      <c r="ISS29" s="52"/>
      <c r="IST29" s="52"/>
      <c r="ISU29" s="52"/>
      <c r="ISV29" s="52"/>
      <c r="ISW29" s="52"/>
      <c r="ISX29" s="52"/>
      <c r="ISY29" s="52"/>
      <c r="ISZ29" s="52"/>
      <c r="ITA29" s="52"/>
      <c r="ITB29" s="52"/>
      <c r="ITC29" s="52"/>
      <c r="ITD29" s="52"/>
      <c r="ITE29" s="52"/>
      <c r="ITF29" s="52"/>
      <c r="ITG29" s="52"/>
      <c r="ITH29" s="52"/>
      <c r="ITI29" s="52"/>
      <c r="ITJ29" s="52"/>
      <c r="ITK29" s="52"/>
      <c r="ITL29" s="52"/>
      <c r="ITM29" s="52"/>
      <c r="ITN29" s="52"/>
      <c r="ITO29" s="52"/>
      <c r="ITP29" s="52"/>
      <c r="ITQ29" s="52"/>
      <c r="ITR29" s="52"/>
      <c r="ITS29" s="52"/>
      <c r="ITT29" s="52"/>
      <c r="ITU29" s="52"/>
      <c r="ITV29" s="52"/>
      <c r="ITW29" s="52"/>
      <c r="ITX29" s="52"/>
      <c r="ITY29" s="52"/>
      <c r="ITZ29" s="52"/>
      <c r="IUA29" s="52"/>
      <c r="IUB29" s="52"/>
      <c r="IUC29" s="52"/>
      <c r="IUD29" s="52"/>
      <c r="IUE29" s="52"/>
      <c r="IUF29" s="52"/>
      <c r="IUG29" s="52"/>
      <c r="IUH29" s="52"/>
      <c r="IUI29" s="52"/>
      <c r="IUJ29" s="52"/>
      <c r="IUK29" s="52"/>
      <c r="IUL29" s="52"/>
      <c r="IUM29" s="52"/>
      <c r="IUN29" s="52"/>
      <c r="IUO29" s="52"/>
      <c r="IUP29" s="52"/>
      <c r="IUQ29" s="52"/>
      <c r="IUR29" s="52"/>
      <c r="IUS29" s="52"/>
      <c r="IUT29" s="52"/>
      <c r="IUU29" s="52"/>
      <c r="IUV29" s="52"/>
      <c r="IUW29" s="52"/>
      <c r="IUX29" s="52"/>
      <c r="IUY29" s="52"/>
      <c r="IUZ29" s="52"/>
      <c r="IVA29" s="52"/>
      <c r="IVB29" s="52"/>
      <c r="IVC29" s="52"/>
      <c r="IVD29" s="52"/>
      <c r="IVE29" s="52"/>
      <c r="IVF29" s="52"/>
      <c r="IVG29" s="52"/>
      <c r="IVH29" s="52"/>
      <c r="IVI29" s="52"/>
      <c r="IVJ29" s="52"/>
      <c r="IVK29" s="52"/>
      <c r="IVL29" s="52"/>
      <c r="IVM29" s="52"/>
      <c r="IVN29" s="52"/>
      <c r="IVO29" s="52"/>
      <c r="IVP29" s="52"/>
      <c r="IVQ29" s="52"/>
      <c r="IVR29" s="52"/>
      <c r="IVS29" s="52"/>
      <c r="IVT29" s="52"/>
      <c r="IVU29" s="52"/>
      <c r="IVV29" s="52"/>
      <c r="IVW29" s="52"/>
      <c r="IVX29" s="52"/>
      <c r="IVY29" s="52"/>
      <c r="IVZ29" s="52"/>
      <c r="IWA29" s="52"/>
      <c r="IWB29" s="52"/>
      <c r="IWC29" s="52"/>
      <c r="IWD29" s="52"/>
      <c r="IWE29" s="52"/>
      <c r="IWF29" s="52"/>
      <c r="IWG29" s="52"/>
      <c r="IWH29" s="52"/>
      <c r="IWI29" s="52"/>
      <c r="IWJ29" s="52"/>
      <c r="IWK29" s="52"/>
      <c r="IWL29" s="52"/>
      <c r="IWM29" s="52"/>
      <c r="IWN29" s="52"/>
      <c r="IWO29" s="52"/>
      <c r="IWP29" s="52"/>
      <c r="IWQ29" s="52"/>
      <c r="IWR29" s="52"/>
      <c r="IWS29" s="52"/>
      <c r="IWT29" s="52"/>
      <c r="IWU29" s="52"/>
      <c r="IWV29" s="52"/>
      <c r="IWW29" s="52"/>
      <c r="IWX29" s="52"/>
      <c r="IWY29" s="52"/>
      <c r="IWZ29" s="52"/>
      <c r="IXA29" s="52"/>
      <c r="IXB29" s="52"/>
      <c r="IXC29" s="52"/>
      <c r="IXD29" s="52"/>
      <c r="IXE29" s="52"/>
      <c r="IXF29" s="52"/>
      <c r="IXG29" s="52"/>
      <c r="IXH29" s="52"/>
      <c r="IXI29" s="52"/>
      <c r="IXJ29" s="52"/>
      <c r="IXK29" s="52"/>
      <c r="IXL29" s="52"/>
      <c r="IXM29" s="52"/>
      <c r="IXN29" s="52"/>
      <c r="IXO29" s="52"/>
      <c r="IXP29" s="52"/>
      <c r="IXQ29" s="52"/>
      <c r="IXR29" s="52"/>
      <c r="IXS29" s="52"/>
      <c r="IXT29" s="52"/>
      <c r="IXU29" s="52"/>
      <c r="IXV29" s="52"/>
      <c r="IXW29" s="52"/>
      <c r="IXX29" s="52"/>
      <c r="IXY29" s="52"/>
      <c r="IXZ29" s="52"/>
      <c r="IYA29" s="52"/>
      <c r="IYB29" s="52"/>
      <c r="IYC29" s="52"/>
      <c r="IYD29" s="52"/>
      <c r="IYE29" s="52"/>
      <c r="IYF29" s="52"/>
      <c r="IYG29" s="52"/>
      <c r="IYH29" s="52"/>
      <c r="IYI29" s="52"/>
      <c r="IYJ29" s="52"/>
      <c r="IYK29" s="52"/>
      <c r="IYL29" s="52"/>
      <c r="IYM29" s="52"/>
      <c r="IYN29" s="52"/>
      <c r="IYO29" s="52"/>
      <c r="IYP29" s="52"/>
      <c r="IYQ29" s="52"/>
      <c r="IYR29" s="52"/>
      <c r="IYS29" s="52"/>
      <c r="IYT29" s="52"/>
      <c r="IYU29" s="52"/>
      <c r="IYV29" s="52"/>
      <c r="IYW29" s="52"/>
      <c r="IYX29" s="52"/>
      <c r="IYY29" s="52"/>
      <c r="IYZ29" s="52"/>
      <c r="IZA29" s="52"/>
      <c r="IZB29" s="52"/>
      <c r="IZC29" s="52"/>
      <c r="IZD29" s="52"/>
      <c r="IZE29" s="52"/>
      <c r="IZF29" s="52"/>
      <c r="IZG29" s="52"/>
      <c r="IZH29" s="52"/>
      <c r="IZI29" s="52"/>
      <c r="IZJ29" s="52"/>
      <c r="IZK29" s="52"/>
      <c r="IZL29" s="52"/>
      <c r="IZM29" s="52"/>
      <c r="IZN29" s="52"/>
      <c r="IZO29" s="52"/>
      <c r="IZP29" s="52"/>
      <c r="IZQ29" s="52"/>
      <c r="IZR29" s="52"/>
      <c r="IZS29" s="52"/>
      <c r="IZT29" s="52"/>
      <c r="IZU29" s="52"/>
      <c r="IZV29" s="52"/>
      <c r="IZW29" s="52"/>
      <c r="IZX29" s="52"/>
      <c r="IZY29" s="52"/>
      <c r="IZZ29" s="52"/>
      <c r="JAA29" s="52"/>
      <c r="JAB29" s="52"/>
      <c r="JAC29" s="52"/>
      <c r="JAD29" s="52"/>
      <c r="JAE29" s="52"/>
      <c r="JAF29" s="52"/>
      <c r="JAG29" s="52"/>
      <c r="JAH29" s="52"/>
      <c r="JAI29" s="52"/>
      <c r="JAJ29" s="52"/>
      <c r="JAK29" s="52"/>
      <c r="JAL29" s="52"/>
      <c r="JAM29" s="52"/>
      <c r="JAN29" s="52"/>
      <c r="JAO29" s="52"/>
      <c r="JAP29" s="52"/>
      <c r="JAQ29" s="52"/>
      <c r="JAR29" s="52"/>
      <c r="JAS29" s="52"/>
      <c r="JAT29" s="52"/>
      <c r="JAU29" s="52"/>
      <c r="JAV29" s="52"/>
      <c r="JAW29" s="52"/>
      <c r="JAX29" s="52"/>
      <c r="JAY29" s="52"/>
      <c r="JAZ29" s="52"/>
      <c r="JBA29" s="52"/>
      <c r="JBB29" s="52"/>
      <c r="JBC29" s="52"/>
      <c r="JBD29" s="52"/>
      <c r="JBE29" s="52"/>
      <c r="JBF29" s="52"/>
      <c r="JBG29" s="52"/>
      <c r="JBH29" s="52"/>
      <c r="JBI29" s="52"/>
      <c r="JBJ29" s="52"/>
      <c r="JBK29" s="52"/>
      <c r="JBL29" s="52"/>
      <c r="JBM29" s="52"/>
      <c r="JBN29" s="52"/>
      <c r="JBO29" s="52"/>
      <c r="JBP29" s="52"/>
      <c r="JBQ29" s="52"/>
      <c r="JBR29" s="52"/>
      <c r="JBS29" s="52"/>
      <c r="JBT29" s="52"/>
      <c r="JBU29" s="52"/>
      <c r="JBV29" s="52"/>
      <c r="JBW29" s="52"/>
      <c r="JBX29" s="52"/>
      <c r="JBY29" s="52"/>
      <c r="JBZ29" s="52"/>
      <c r="JCA29" s="52"/>
      <c r="JCB29" s="52"/>
      <c r="JCC29" s="52"/>
      <c r="JCD29" s="52"/>
      <c r="JCE29" s="52"/>
      <c r="JCF29" s="52"/>
      <c r="JCG29" s="52"/>
      <c r="JCH29" s="52"/>
      <c r="JCI29" s="52"/>
      <c r="JCJ29" s="52"/>
      <c r="JCK29" s="52"/>
      <c r="JCL29" s="52"/>
      <c r="JCM29" s="52"/>
      <c r="JCN29" s="52"/>
      <c r="JCO29" s="52"/>
      <c r="JCP29" s="52"/>
      <c r="JCQ29" s="52"/>
      <c r="JCR29" s="52"/>
      <c r="JCS29" s="52"/>
      <c r="JCT29" s="52"/>
      <c r="JCU29" s="52"/>
      <c r="JCV29" s="52"/>
      <c r="JCW29" s="52"/>
      <c r="JCX29" s="52"/>
      <c r="JCY29" s="52"/>
      <c r="JCZ29" s="52"/>
      <c r="JDA29" s="52"/>
      <c r="JDB29" s="52"/>
      <c r="JDC29" s="52"/>
      <c r="JDD29" s="52"/>
      <c r="JDE29" s="52"/>
      <c r="JDF29" s="52"/>
      <c r="JDG29" s="52"/>
      <c r="JDH29" s="52"/>
      <c r="JDI29" s="52"/>
      <c r="JDJ29" s="52"/>
      <c r="JDK29" s="52"/>
      <c r="JDL29" s="52"/>
      <c r="JDM29" s="52"/>
      <c r="JDN29" s="52"/>
      <c r="JDO29" s="52"/>
      <c r="JDP29" s="52"/>
      <c r="JDQ29" s="52"/>
      <c r="JDR29" s="52"/>
      <c r="JDS29" s="52"/>
      <c r="JDT29" s="52"/>
      <c r="JDU29" s="52"/>
      <c r="JDV29" s="52"/>
      <c r="JDW29" s="52"/>
      <c r="JDX29" s="52"/>
      <c r="JDY29" s="52"/>
      <c r="JDZ29" s="52"/>
      <c r="JEA29" s="52"/>
      <c r="JEB29" s="52"/>
      <c r="JEC29" s="52"/>
      <c r="JED29" s="52"/>
      <c r="JEE29" s="52"/>
      <c r="JEF29" s="52"/>
      <c r="JEG29" s="52"/>
      <c r="JEH29" s="52"/>
      <c r="JEI29" s="52"/>
      <c r="JEJ29" s="52"/>
      <c r="JEK29" s="52"/>
      <c r="JEL29" s="52"/>
      <c r="JEM29" s="52"/>
      <c r="JEN29" s="52"/>
      <c r="JEO29" s="52"/>
      <c r="JEP29" s="52"/>
      <c r="JEQ29" s="52"/>
      <c r="JER29" s="52"/>
      <c r="JES29" s="52"/>
      <c r="JET29" s="52"/>
      <c r="JEU29" s="52"/>
      <c r="JEV29" s="52"/>
      <c r="JEW29" s="52"/>
      <c r="JEX29" s="52"/>
      <c r="JEY29" s="52"/>
      <c r="JEZ29" s="52"/>
      <c r="JFA29" s="52"/>
      <c r="JFB29" s="52"/>
      <c r="JFC29" s="52"/>
      <c r="JFD29" s="52"/>
      <c r="JFE29" s="52"/>
      <c r="JFF29" s="52"/>
      <c r="JFG29" s="52"/>
      <c r="JFH29" s="52"/>
      <c r="JFI29" s="52"/>
      <c r="JFJ29" s="52"/>
      <c r="JFK29" s="52"/>
      <c r="JFL29" s="52"/>
      <c r="JFM29" s="52"/>
      <c r="JFN29" s="52"/>
      <c r="JFO29" s="52"/>
      <c r="JFP29" s="52"/>
      <c r="JFQ29" s="52"/>
      <c r="JFR29" s="52"/>
      <c r="JFS29" s="52"/>
      <c r="JFT29" s="52"/>
      <c r="JFU29" s="52"/>
      <c r="JFV29" s="52"/>
      <c r="JFW29" s="52"/>
      <c r="JFX29" s="52"/>
      <c r="JFY29" s="52"/>
      <c r="JFZ29" s="52"/>
      <c r="JGA29" s="52"/>
      <c r="JGB29" s="52"/>
      <c r="JGC29" s="52"/>
      <c r="JGD29" s="52"/>
      <c r="JGE29" s="52"/>
      <c r="JGF29" s="52"/>
      <c r="JGG29" s="52"/>
      <c r="JGH29" s="52"/>
      <c r="JGI29" s="52"/>
      <c r="JGJ29" s="52"/>
      <c r="JGK29" s="52"/>
      <c r="JGL29" s="52"/>
      <c r="JGM29" s="52"/>
      <c r="JGN29" s="52"/>
      <c r="JGO29" s="52"/>
      <c r="JGP29" s="52"/>
      <c r="JGQ29" s="52"/>
      <c r="JGR29" s="52"/>
      <c r="JGS29" s="52"/>
      <c r="JGT29" s="52"/>
      <c r="JGU29" s="52"/>
      <c r="JGV29" s="52"/>
      <c r="JGW29" s="52"/>
      <c r="JGX29" s="52"/>
      <c r="JGY29" s="52"/>
      <c r="JGZ29" s="52"/>
      <c r="JHA29" s="52"/>
      <c r="JHB29" s="52"/>
      <c r="JHC29" s="52"/>
      <c r="JHD29" s="52"/>
      <c r="JHE29" s="52"/>
      <c r="JHF29" s="52"/>
      <c r="JHG29" s="52"/>
      <c r="JHH29" s="52"/>
      <c r="JHI29" s="52"/>
      <c r="JHJ29" s="52"/>
      <c r="JHK29" s="52"/>
      <c r="JHL29" s="52"/>
      <c r="JHM29" s="52"/>
      <c r="JHN29" s="52"/>
      <c r="JHO29" s="52"/>
      <c r="JHP29" s="52"/>
      <c r="JHQ29" s="52"/>
      <c r="JHR29" s="52"/>
      <c r="JHS29" s="52"/>
      <c r="JHT29" s="52"/>
      <c r="JHU29" s="52"/>
      <c r="JHV29" s="52"/>
      <c r="JHW29" s="52"/>
      <c r="JHX29" s="52"/>
      <c r="JHY29" s="52"/>
      <c r="JHZ29" s="52"/>
      <c r="JIA29" s="52"/>
      <c r="JIB29" s="52"/>
      <c r="JIC29" s="52"/>
      <c r="JID29" s="52"/>
      <c r="JIE29" s="52"/>
      <c r="JIF29" s="52"/>
      <c r="JIG29" s="52"/>
      <c r="JIH29" s="52"/>
      <c r="JII29" s="52"/>
      <c r="JIJ29" s="52"/>
      <c r="JIK29" s="52"/>
      <c r="JIL29" s="52"/>
      <c r="JIM29" s="52"/>
      <c r="JIN29" s="52"/>
      <c r="JIO29" s="52"/>
      <c r="JIP29" s="52"/>
      <c r="JIQ29" s="52"/>
      <c r="JIR29" s="52"/>
      <c r="JIS29" s="52"/>
      <c r="JIT29" s="52"/>
      <c r="JIU29" s="52"/>
      <c r="JIV29" s="52"/>
      <c r="JIW29" s="52"/>
      <c r="JIX29" s="52"/>
      <c r="JIY29" s="52"/>
      <c r="JIZ29" s="52"/>
      <c r="JJA29" s="52"/>
      <c r="JJB29" s="52"/>
      <c r="JJC29" s="52"/>
      <c r="JJD29" s="52"/>
      <c r="JJE29" s="52"/>
      <c r="JJF29" s="52"/>
      <c r="JJG29" s="52"/>
      <c r="JJH29" s="52"/>
      <c r="JJI29" s="52"/>
      <c r="JJJ29" s="52"/>
      <c r="JJK29" s="52"/>
      <c r="JJL29" s="52"/>
      <c r="JJM29" s="52"/>
      <c r="JJN29" s="52"/>
      <c r="JJO29" s="52"/>
      <c r="JJP29" s="52"/>
      <c r="JJQ29" s="52"/>
      <c r="JJR29" s="52"/>
      <c r="JJS29" s="52"/>
      <c r="JJT29" s="52"/>
      <c r="JJU29" s="52"/>
      <c r="JJV29" s="52"/>
      <c r="JJW29" s="52"/>
      <c r="JJX29" s="52"/>
      <c r="JJY29" s="52"/>
      <c r="JJZ29" s="52"/>
      <c r="JKA29" s="52"/>
      <c r="JKB29" s="52"/>
      <c r="JKC29" s="52"/>
      <c r="JKD29" s="52"/>
      <c r="JKE29" s="52"/>
      <c r="JKF29" s="52"/>
      <c r="JKG29" s="52"/>
      <c r="JKH29" s="52"/>
      <c r="JKI29" s="52"/>
      <c r="JKJ29" s="52"/>
      <c r="JKK29" s="52"/>
      <c r="JKL29" s="52"/>
      <c r="JKM29" s="52"/>
      <c r="JKN29" s="52"/>
      <c r="JKO29" s="52"/>
      <c r="JKP29" s="52"/>
      <c r="JKQ29" s="52"/>
      <c r="JKR29" s="52"/>
      <c r="JKS29" s="52"/>
      <c r="JKT29" s="52"/>
      <c r="JKU29" s="52"/>
      <c r="JKV29" s="52"/>
      <c r="JKW29" s="52"/>
      <c r="JKX29" s="52"/>
      <c r="JKY29" s="52"/>
      <c r="JKZ29" s="52"/>
      <c r="JLA29" s="52"/>
      <c r="JLB29" s="52"/>
      <c r="JLC29" s="52"/>
      <c r="JLD29" s="52"/>
      <c r="JLE29" s="52"/>
      <c r="JLF29" s="52"/>
      <c r="JLG29" s="52"/>
      <c r="JLH29" s="52"/>
      <c r="JLI29" s="52"/>
      <c r="JLJ29" s="52"/>
      <c r="JLK29" s="52"/>
      <c r="JLL29" s="52"/>
      <c r="JLM29" s="52"/>
      <c r="JLN29" s="52"/>
      <c r="JLO29" s="52"/>
      <c r="JLP29" s="52"/>
      <c r="JLQ29" s="52"/>
      <c r="JLR29" s="52"/>
      <c r="JLS29" s="52"/>
      <c r="JLT29" s="52"/>
      <c r="JLU29" s="52"/>
      <c r="JLV29" s="52"/>
      <c r="JLW29" s="52"/>
      <c r="JLX29" s="52"/>
      <c r="JLY29" s="52"/>
      <c r="JLZ29" s="52"/>
      <c r="JMA29" s="52"/>
      <c r="JMB29" s="52"/>
      <c r="JMC29" s="52"/>
      <c r="JMD29" s="52"/>
      <c r="JME29" s="52"/>
      <c r="JMF29" s="52"/>
      <c r="JMG29" s="52"/>
      <c r="JMH29" s="52"/>
      <c r="JMI29" s="52"/>
      <c r="JMJ29" s="52"/>
      <c r="JMK29" s="52"/>
      <c r="JML29" s="52"/>
      <c r="JMM29" s="52"/>
      <c r="JMN29" s="52"/>
      <c r="JMO29" s="52"/>
      <c r="JMP29" s="52"/>
      <c r="JMQ29" s="52"/>
      <c r="JMR29" s="52"/>
      <c r="JMS29" s="52"/>
      <c r="JMT29" s="52"/>
      <c r="JMU29" s="52"/>
      <c r="JMV29" s="52"/>
      <c r="JMW29" s="52"/>
      <c r="JMX29" s="52"/>
      <c r="JMY29" s="52"/>
      <c r="JMZ29" s="52"/>
      <c r="JNA29" s="52"/>
      <c r="JNB29" s="52"/>
      <c r="JNC29" s="52"/>
      <c r="JND29" s="52"/>
      <c r="JNE29" s="52"/>
      <c r="JNF29" s="52"/>
      <c r="JNG29" s="52"/>
      <c r="JNH29" s="52"/>
      <c r="JNI29" s="52"/>
      <c r="JNJ29" s="52"/>
      <c r="JNK29" s="52"/>
      <c r="JNL29" s="52"/>
      <c r="JNM29" s="52"/>
      <c r="JNN29" s="52"/>
      <c r="JNO29" s="52"/>
      <c r="JNP29" s="52"/>
      <c r="JNQ29" s="52"/>
      <c r="JNR29" s="52"/>
      <c r="JNS29" s="52"/>
      <c r="JNT29" s="52"/>
      <c r="JNU29" s="52"/>
      <c r="JNV29" s="52"/>
      <c r="JNW29" s="52"/>
      <c r="JNX29" s="52"/>
      <c r="JNY29" s="52"/>
      <c r="JNZ29" s="52"/>
      <c r="JOA29" s="52"/>
      <c r="JOB29" s="52"/>
      <c r="JOC29" s="52"/>
      <c r="JOD29" s="52"/>
      <c r="JOE29" s="52"/>
      <c r="JOF29" s="52"/>
      <c r="JOG29" s="52"/>
      <c r="JOH29" s="52"/>
      <c r="JOI29" s="52"/>
      <c r="JOJ29" s="52"/>
      <c r="JOK29" s="52"/>
      <c r="JOL29" s="52"/>
      <c r="JOM29" s="52"/>
      <c r="JON29" s="52"/>
      <c r="JOO29" s="52"/>
      <c r="JOP29" s="52"/>
      <c r="JOQ29" s="52"/>
      <c r="JOR29" s="52"/>
      <c r="JOS29" s="52"/>
      <c r="JOT29" s="52"/>
      <c r="JOU29" s="52"/>
      <c r="JOV29" s="52"/>
      <c r="JOW29" s="52"/>
      <c r="JOX29" s="52"/>
      <c r="JOY29" s="52"/>
      <c r="JOZ29" s="52"/>
      <c r="JPA29" s="52"/>
      <c r="JPB29" s="52"/>
      <c r="JPC29" s="52"/>
      <c r="JPD29" s="52"/>
      <c r="JPE29" s="52"/>
      <c r="JPF29" s="52"/>
      <c r="JPG29" s="52"/>
      <c r="JPH29" s="52"/>
      <c r="JPI29" s="52"/>
      <c r="JPJ29" s="52"/>
      <c r="JPK29" s="52"/>
      <c r="JPL29" s="52"/>
      <c r="JPM29" s="52"/>
      <c r="JPN29" s="52"/>
      <c r="JPO29" s="52"/>
      <c r="JPP29" s="52"/>
      <c r="JPQ29" s="52"/>
      <c r="JPR29" s="52"/>
      <c r="JPS29" s="52"/>
      <c r="JPT29" s="52"/>
      <c r="JPU29" s="52"/>
      <c r="JPV29" s="52"/>
      <c r="JPW29" s="52"/>
      <c r="JPX29" s="52"/>
      <c r="JPY29" s="52"/>
      <c r="JPZ29" s="52"/>
      <c r="JQA29" s="52"/>
      <c r="JQB29" s="52"/>
      <c r="JQC29" s="52"/>
      <c r="JQD29" s="52"/>
      <c r="JQE29" s="52"/>
      <c r="JQF29" s="52"/>
      <c r="JQG29" s="52"/>
      <c r="JQH29" s="52"/>
      <c r="JQI29" s="52"/>
      <c r="JQJ29" s="52"/>
      <c r="JQK29" s="52"/>
      <c r="JQL29" s="52"/>
      <c r="JQM29" s="52"/>
      <c r="JQN29" s="52"/>
      <c r="JQO29" s="52"/>
      <c r="JQP29" s="52"/>
      <c r="JQQ29" s="52"/>
      <c r="JQR29" s="52"/>
      <c r="JQS29" s="52"/>
      <c r="JQT29" s="52"/>
      <c r="JQU29" s="52"/>
      <c r="JQV29" s="52"/>
      <c r="JQW29" s="52"/>
      <c r="JQX29" s="52"/>
      <c r="JQY29" s="52"/>
      <c r="JQZ29" s="52"/>
      <c r="JRA29" s="52"/>
      <c r="JRB29" s="52"/>
      <c r="JRC29" s="52"/>
      <c r="JRD29" s="52"/>
      <c r="JRE29" s="52"/>
      <c r="JRF29" s="52"/>
      <c r="JRG29" s="52"/>
      <c r="JRH29" s="52"/>
      <c r="JRI29" s="52"/>
      <c r="JRJ29" s="52"/>
      <c r="JRK29" s="52"/>
      <c r="JRL29" s="52"/>
      <c r="JRM29" s="52"/>
      <c r="JRN29" s="52"/>
      <c r="JRO29" s="52"/>
      <c r="JRP29" s="52"/>
      <c r="JRQ29" s="52"/>
      <c r="JRR29" s="52"/>
      <c r="JRS29" s="52"/>
      <c r="JRT29" s="52"/>
      <c r="JRU29" s="52"/>
      <c r="JRV29" s="52"/>
      <c r="JRW29" s="52"/>
      <c r="JRX29" s="52"/>
      <c r="JRY29" s="52"/>
      <c r="JRZ29" s="52"/>
      <c r="JSA29" s="52"/>
      <c r="JSB29" s="52"/>
      <c r="JSC29" s="52"/>
      <c r="JSD29" s="52"/>
      <c r="JSE29" s="52"/>
      <c r="JSF29" s="52"/>
      <c r="JSG29" s="52"/>
      <c r="JSH29" s="52"/>
      <c r="JSI29" s="52"/>
      <c r="JSJ29" s="52"/>
      <c r="JSK29" s="52"/>
      <c r="JSL29" s="52"/>
      <c r="JSM29" s="52"/>
      <c r="JSN29" s="52"/>
      <c r="JSO29" s="52"/>
      <c r="JSP29" s="52"/>
      <c r="JSQ29" s="52"/>
      <c r="JSR29" s="52"/>
      <c r="JSS29" s="52"/>
      <c r="JST29" s="52"/>
      <c r="JSU29" s="52"/>
      <c r="JSV29" s="52"/>
      <c r="JSW29" s="52"/>
      <c r="JSX29" s="52"/>
      <c r="JSY29" s="52"/>
      <c r="JSZ29" s="52"/>
      <c r="JTA29" s="52"/>
      <c r="JTB29" s="52"/>
      <c r="JTC29" s="52"/>
      <c r="JTD29" s="52"/>
      <c r="JTE29" s="52"/>
      <c r="JTF29" s="52"/>
      <c r="JTG29" s="52"/>
      <c r="JTH29" s="52"/>
      <c r="JTI29" s="52"/>
      <c r="JTJ29" s="52"/>
      <c r="JTK29" s="52"/>
      <c r="JTL29" s="52"/>
      <c r="JTM29" s="52"/>
      <c r="JTN29" s="52"/>
      <c r="JTO29" s="52"/>
      <c r="JTP29" s="52"/>
      <c r="JTQ29" s="52"/>
      <c r="JTR29" s="52"/>
      <c r="JTS29" s="52"/>
      <c r="JTT29" s="52"/>
      <c r="JTU29" s="52"/>
      <c r="JTV29" s="52"/>
      <c r="JTW29" s="52"/>
      <c r="JTX29" s="52"/>
      <c r="JTY29" s="52"/>
      <c r="JTZ29" s="52"/>
      <c r="JUA29" s="52"/>
      <c r="JUB29" s="52"/>
      <c r="JUC29" s="52"/>
      <c r="JUD29" s="52"/>
      <c r="JUE29" s="52"/>
      <c r="JUF29" s="52"/>
      <c r="JUG29" s="52"/>
      <c r="JUH29" s="52"/>
      <c r="JUI29" s="52"/>
      <c r="JUJ29" s="52"/>
      <c r="JUK29" s="52"/>
      <c r="JUL29" s="52"/>
      <c r="JUM29" s="52"/>
      <c r="JUN29" s="52"/>
      <c r="JUO29" s="52"/>
      <c r="JUP29" s="52"/>
      <c r="JUQ29" s="52"/>
      <c r="JUR29" s="52"/>
      <c r="JUS29" s="52"/>
      <c r="JUT29" s="52"/>
      <c r="JUU29" s="52"/>
      <c r="JUV29" s="52"/>
      <c r="JUW29" s="52"/>
      <c r="JUX29" s="52"/>
      <c r="JUY29" s="52"/>
      <c r="JUZ29" s="52"/>
      <c r="JVA29" s="52"/>
      <c r="JVB29" s="52"/>
      <c r="JVC29" s="52"/>
      <c r="JVD29" s="52"/>
      <c r="JVE29" s="52"/>
      <c r="JVF29" s="52"/>
      <c r="JVG29" s="52"/>
      <c r="JVH29" s="52"/>
      <c r="JVI29" s="52"/>
      <c r="JVJ29" s="52"/>
      <c r="JVK29" s="52"/>
      <c r="JVL29" s="52"/>
      <c r="JVM29" s="52"/>
      <c r="JVN29" s="52"/>
      <c r="JVO29" s="52"/>
      <c r="JVP29" s="52"/>
      <c r="JVQ29" s="52"/>
      <c r="JVR29" s="52"/>
      <c r="JVS29" s="52"/>
      <c r="JVT29" s="52"/>
      <c r="JVU29" s="52"/>
      <c r="JVV29" s="52"/>
      <c r="JVW29" s="52"/>
      <c r="JVX29" s="52"/>
      <c r="JVY29" s="52"/>
      <c r="JVZ29" s="52"/>
      <c r="JWA29" s="52"/>
      <c r="JWB29" s="52"/>
      <c r="JWC29" s="52"/>
      <c r="JWD29" s="52"/>
      <c r="JWE29" s="52"/>
      <c r="JWF29" s="52"/>
      <c r="JWG29" s="52"/>
      <c r="JWH29" s="52"/>
      <c r="JWI29" s="52"/>
      <c r="JWJ29" s="52"/>
      <c r="JWK29" s="52"/>
      <c r="JWL29" s="52"/>
      <c r="JWM29" s="52"/>
      <c r="JWN29" s="52"/>
      <c r="JWO29" s="52"/>
      <c r="JWP29" s="52"/>
      <c r="JWQ29" s="52"/>
      <c r="JWR29" s="52"/>
      <c r="JWS29" s="52"/>
      <c r="JWT29" s="52"/>
      <c r="JWU29" s="52"/>
      <c r="JWV29" s="52"/>
      <c r="JWW29" s="52"/>
      <c r="JWX29" s="52"/>
      <c r="JWY29" s="52"/>
      <c r="JWZ29" s="52"/>
      <c r="JXA29" s="52"/>
      <c r="JXB29" s="52"/>
      <c r="JXC29" s="52"/>
      <c r="JXD29" s="52"/>
      <c r="JXE29" s="52"/>
      <c r="JXF29" s="52"/>
      <c r="JXG29" s="52"/>
      <c r="JXH29" s="52"/>
      <c r="JXI29" s="52"/>
      <c r="JXJ29" s="52"/>
      <c r="JXK29" s="52"/>
      <c r="JXL29" s="52"/>
      <c r="JXM29" s="52"/>
      <c r="JXN29" s="52"/>
      <c r="JXO29" s="52"/>
      <c r="JXP29" s="52"/>
      <c r="JXQ29" s="52"/>
      <c r="JXR29" s="52"/>
      <c r="JXS29" s="52"/>
      <c r="JXT29" s="52"/>
      <c r="JXU29" s="52"/>
      <c r="JXV29" s="52"/>
      <c r="JXW29" s="52"/>
      <c r="JXX29" s="52"/>
      <c r="JXY29" s="52"/>
      <c r="JXZ29" s="52"/>
      <c r="JYA29" s="52"/>
      <c r="JYB29" s="52"/>
      <c r="JYC29" s="52"/>
      <c r="JYD29" s="52"/>
      <c r="JYE29" s="52"/>
      <c r="JYF29" s="52"/>
      <c r="JYG29" s="52"/>
      <c r="JYH29" s="52"/>
      <c r="JYI29" s="52"/>
      <c r="JYJ29" s="52"/>
      <c r="JYK29" s="52"/>
      <c r="JYL29" s="52"/>
      <c r="JYM29" s="52"/>
      <c r="JYN29" s="52"/>
      <c r="JYO29" s="52"/>
      <c r="JYP29" s="52"/>
      <c r="JYQ29" s="52"/>
      <c r="JYR29" s="52"/>
      <c r="JYS29" s="52"/>
      <c r="JYT29" s="52"/>
      <c r="JYU29" s="52"/>
      <c r="JYV29" s="52"/>
      <c r="JYW29" s="52"/>
      <c r="JYX29" s="52"/>
      <c r="JYY29" s="52"/>
      <c r="JYZ29" s="52"/>
      <c r="JZA29" s="52"/>
      <c r="JZB29" s="52"/>
      <c r="JZC29" s="52"/>
      <c r="JZD29" s="52"/>
      <c r="JZE29" s="52"/>
      <c r="JZF29" s="52"/>
      <c r="JZG29" s="52"/>
      <c r="JZH29" s="52"/>
      <c r="JZI29" s="52"/>
      <c r="JZJ29" s="52"/>
      <c r="JZK29" s="52"/>
      <c r="JZL29" s="52"/>
      <c r="JZM29" s="52"/>
      <c r="JZN29" s="52"/>
      <c r="JZO29" s="52"/>
      <c r="JZP29" s="52"/>
      <c r="JZQ29" s="52"/>
      <c r="JZR29" s="52"/>
      <c r="JZS29" s="52"/>
      <c r="JZT29" s="52"/>
      <c r="JZU29" s="52"/>
      <c r="JZV29" s="52"/>
      <c r="JZW29" s="52"/>
      <c r="JZX29" s="52"/>
      <c r="JZY29" s="52"/>
      <c r="JZZ29" s="52"/>
      <c r="KAA29" s="52"/>
      <c r="KAB29" s="52"/>
      <c r="KAC29" s="52"/>
      <c r="KAD29" s="52"/>
      <c r="KAE29" s="52"/>
      <c r="KAF29" s="52"/>
      <c r="KAG29" s="52"/>
      <c r="KAH29" s="52"/>
      <c r="KAI29" s="52"/>
      <c r="KAJ29" s="52"/>
      <c r="KAK29" s="52"/>
      <c r="KAL29" s="52"/>
      <c r="KAM29" s="52"/>
      <c r="KAN29" s="52"/>
      <c r="KAO29" s="52"/>
      <c r="KAP29" s="52"/>
      <c r="KAQ29" s="52"/>
      <c r="KAR29" s="52"/>
      <c r="KAS29" s="52"/>
      <c r="KAT29" s="52"/>
      <c r="KAU29" s="52"/>
      <c r="KAV29" s="52"/>
      <c r="KAW29" s="52"/>
      <c r="KAX29" s="52"/>
      <c r="KAY29" s="52"/>
      <c r="KAZ29" s="52"/>
      <c r="KBA29" s="52"/>
      <c r="KBB29" s="52"/>
      <c r="KBC29" s="52"/>
      <c r="KBD29" s="52"/>
      <c r="KBE29" s="52"/>
      <c r="KBF29" s="52"/>
      <c r="KBG29" s="52"/>
      <c r="KBH29" s="52"/>
      <c r="KBI29" s="52"/>
      <c r="KBJ29" s="52"/>
      <c r="KBK29" s="52"/>
      <c r="KBL29" s="52"/>
      <c r="KBM29" s="52"/>
      <c r="KBN29" s="52"/>
      <c r="KBO29" s="52"/>
      <c r="KBP29" s="52"/>
      <c r="KBQ29" s="52"/>
      <c r="KBR29" s="52"/>
      <c r="KBS29" s="52"/>
      <c r="KBT29" s="52"/>
      <c r="KBU29" s="52"/>
      <c r="KBV29" s="52"/>
      <c r="KBW29" s="52"/>
      <c r="KBX29" s="52"/>
      <c r="KBY29" s="52"/>
      <c r="KBZ29" s="52"/>
      <c r="KCA29" s="52"/>
      <c r="KCB29" s="52"/>
      <c r="KCC29" s="52"/>
      <c r="KCD29" s="52"/>
      <c r="KCE29" s="52"/>
      <c r="KCF29" s="52"/>
      <c r="KCG29" s="52"/>
      <c r="KCH29" s="52"/>
      <c r="KCI29" s="52"/>
      <c r="KCJ29" s="52"/>
      <c r="KCK29" s="52"/>
      <c r="KCL29" s="52"/>
      <c r="KCM29" s="52"/>
      <c r="KCN29" s="52"/>
      <c r="KCO29" s="52"/>
      <c r="KCP29" s="52"/>
      <c r="KCQ29" s="52"/>
      <c r="KCR29" s="52"/>
      <c r="KCS29" s="52"/>
      <c r="KCT29" s="52"/>
      <c r="KCU29" s="52"/>
      <c r="KCV29" s="52"/>
      <c r="KCW29" s="52"/>
      <c r="KCX29" s="52"/>
      <c r="KCY29" s="52"/>
      <c r="KCZ29" s="52"/>
      <c r="KDA29" s="52"/>
      <c r="KDB29" s="52"/>
      <c r="KDC29" s="52"/>
      <c r="KDD29" s="52"/>
      <c r="KDE29" s="52"/>
      <c r="KDF29" s="52"/>
      <c r="KDG29" s="52"/>
      <c r="KDH29" s="52"/>
      <c r="KDI29" s="52"/>
      <c r="KDJ29" s="52"/>
      <c r="KDK29" s="52"/>
      <c r="KDL29" s="52"/>
      <c r="KDM29" s="52"/>
      <c r="KDN29" s="52"/>
      <c r="KDO29" s="52"/>
      <c r="KDP29" s="52"/>
      <c r="KDQ29" s="52"/>
      <c r="KDR29" s="52"/>
      <c r="KDS29" s="52"/>
      <c r="KDT29" s="52"/>
      <c r="KDU29" s="52"/>
      <c r="KDV29" s="52"/>
      <c r="KDW29" s="52"/>
      <c r="KDX29" s="52"/>
      <c r="KDY29" s="52"/>
      <c r="KDZ29" s="52"/>
      <c r="KEA29" s="52"/>
      <c r="KEB29" s="52"/>
      <c r="KEC29" s="52"/>
      <c r="KED29" s="52"/>
      <c r="KEE29" s="52"/>
      <c r="KEF29" s="52"/>
      <c r="KEG29" s="52"/>
      <c r="KEH29" s="52"/>
      <c r="KEI29" s="52"/>
      <c r="KEJ29" s="52"/>
      <c r="KEK29" s="52"/>
      <c r="KEL29" s="52"/>
      <c r="KEM29" s="52"/>
      <c r="KEN29" s="52"/>
      <c r="KEO29" s="52"/>
      <c r="KEP29" s="52"/>
      <c r="KEQ29" s="52"/>
      <c r="KER29" s="52"/>
      <c r="KES29" s="52"/>
      <c r="KET29" s="52"/>
      <c r="KEU29" s="52"/>
      <c r="KEV29" s="52"/>
      <c r="KEW29" s="52"/>
      <c r="KEX29" s="52"/>
      <c r="KEY29" s="52"/>
      <c r="KEZ29" s="52"/>
      <c r="KFA29" s="52"/>
      <c r="KFB29" s="52"/>
      <c r="KFC29" s="52"/>
      <c r="KFD29" s="52"/>
      <c r="KFE29" s="52"/>
      <c r="KFF29" s="52"/>
      <c r="KFG29" s="52"/>
      <c r="KFH29" s="52"/>
      <c r="KFI29" s="52"/>
      <c r="KFJ29" s="52"/>
      <c r="KFK29" s="52"/>
      <c r="KFL29" s="52"/>
      <c r="KFM29" s="52"/>
      <c r="KFN29" s="52"/>
      <c r="KFO29" s="52"/>
      <c r="KFP29" s="52"/>
      <c r="KFQ29" s="52"/>
      <c r="KFR29" s="52"/>
      <c r="KFS29" s="52"/>
      <c r="KFT29" s="52"/>
      <c r="KFU29" s="52"/>
      <c r="KFV29" s="52"/>
      <c r="KFW29" s="52"/>
      <c r="KFX29" s="52"/>
      <c r="KFY29" s="52"/>
      <c r="KFZ29" s="52"/>
      <c r="KGA29" s="52"/>
      <c r="KGB29" s="52"/>
      <c r="KGC29" s="52"/>
      <c r="KGD29" s="52"/>
      <c r="KGE29" s="52"/>
      <c r="KGF29" s="52"/>
      <c r="KGG29" s="52"/>
      <c r="KGH29" s="52"/>
      <c r="KGI29" s="52"/>
      <c r="KGJ29" s="52"/>
      <c r="KGK29" s="52"/>
      <c r="KGL29" s="52"/>
      <c r="KGM29" s="52"/>
      <c r="KGN29" s="52"/>
      <c r="KGO29" s="52"/>
      <c r="KGP29" s="52"/>
      <c r="KGQ29" s="52"/>
      <c r="KGR29" s="52"/>
      <c r="KGS29" s="52"/>
      <c r="KGT29" s="52"/>
      <c r="KGU29" s="52"/>
      <c r="KGV29" s="52"/>
      <c r="KGW29" s="52"/>
      <c r="KGX29" s="52"/>
      <c r="KGY29" s="52"/>
      <c r="KGZ29" s="52"/>
      <c r="KHA29" s="52"/>
      <c r="KHB29" s="52"/>
      <c r="KHC29" s="52"/>
      <c r="KHD29" s="52"/>
      <c r="KHE29" s="52"/>
      <c r="KHF29" s="52"/>
      <c r="KHG29" s="52"/>
      <c r="KHH29" s="52"/>
      <c r="KHI29" s="52"/>
      <c r="KHJ29" s="52"/>
      <c r="KHK29" s="52"/>
      <c r="KHL29" s="52"/>
      <c r="KHM29" s="52"/>
      <c r="KHN29" s="52"/>
      <c r="KHO29" s="52"/>
      <c r="KHP29" s="52"/>
      <c r="KHQ29" s="52"/>
      <c r="KHR29" s="52"/>
      <c r="KHS29" s="52"/>
      <c r="KHT29" s="52"/>
      <c r="KHU29" s="52"/>
      <c r="KHV29" s="52"/>
      <c r="KHW29" s="52"/>
      <c r="KHX29" s="52"/>
      <c r="KHY29" s="52"/>
      <c r="KHZ29" s="52"/>
      <c r="KIA29" s="52"/>
      <c r="KIB29" s="52"/>
      <c r="KIC29" s="52"/>
      <c r="KID29" s="52"/>
      <c r="KIE29" s="52"/>
      <c r="KIF29" s="52"/>
      <c r="KIG29" s="52"/>
      <c r="KIH29" s="52"/>
      <c r="KII29" s="52"/>
      <c r="KIJ29" s="52"/>
      <c r="KIK29" s="52"/>
      <c r="KIL29" s="52"/>
      <c r="KIM29" s="52"/>
      <c r="KIN29" s="52"/>
      <c r="KIO29" s="52"/>
      <c r="KIP29" s="52"/>
      <c r="KIQ29" s="52"/>
      <c r="KIR29" s="52"/>
      <c r="KIS29" s="52"/>
      <c r="KIT29" s="52"/>
      <c r="KIU29" s="52"/>
      <c r="KIV29" s="52"/>
      <c r="KIW29" s="52"/>
      <c r="KIX29" s="52"/>
      <c r="KIY29" s="52"/>
      <c r="KIZ29" s="52"/>
      <c r="KJA29" s="52"/>
      <c r="KJB29" s="52"/>
      <c r="KJC29" s="52"/>
      <c r="KJD29" s="52"/>
      <c r="KJE29" s="52"/>
      <c r="KJF29" s="52"/>
      <c r="KJG29" s="52"/>
      <c r="KJH29" s="52"/>
      <c r="KJI29" s="52"/>
      <c r="KJJ29" s="52"/>
      <c r="KJK29" s="52"/>
      <c r="KJL29" s="52"/>
      <c r="KJM29" s="52"/>
      <c r="KJN29" s="52"/>
      <c r="KJO29" s="52"/>
      <c r="KJP29" s="52"/>
      <c r="KJQ29" s="52"/>
      <c r="KJR29" s="52"/>
      <c r="KJS29" s="52"/>
      <c r="KJT29" s="52"/>
      <c r="KJU29" s="52"/>
      <c r="KJV29" s="52"/>
      <c r="KJW29" s="52"/>
      <c r="KJX29" s="52"/>
      <c r="KJY29" s="52"/>
      <c r="KJZ29" s="52"/>
      <c r="KKA29" s="52"/>
      <c r="KKB29" s="52"/>
      <c r="KKC29" s="52"/>
      <c r="KKD29" s="52"/>
      <c r="KKE29" s="52"/>
      <c r="KKF29" s="52"/>
      <c r="KKG29" s="52"/>
      <c r="KKH29" s="52"/>
      <c r="KKI29" s="52"/>
      <c r="KKJ29" s="52"/>
      <c r="KKK29" s="52"/>
      <c r="KKL29" s="52"/>
      <c r="KKM29" s="52"/>
      <c r="KKN29" s="52"/>
      <c r="KKO29" s="52"/>
      <c r="KKP29" s="52"/>
      <c r="KKQ29" s="52"/>
      <c r="KKR29" s="52"/>
      <c r="KKS29" s="52"/>
      <c r="KKT29" s="52"/>
      <c r="KKU29" s="52"/>
      <c r="KKV29" s="52"/>
      <c r="KKW29" s="52"/>
      <c r="KKX29" s="52"/>
      <c r="KKY29" s="52"/>
      <c r="KKZ29" s="52"/>
      <c r="KLA29" s="52"/>
      <c r="KLB29" s="52"/>
      <c r="KLC29" s="52"/>
      <c r="KLD29" s="52"/>
      <c r="KLE29" s="52"/>
      <c r="KLF29" s="52"/>
      <c r="KLG29" s="52"/>
      <c r="KLH29" s="52"/>
      <c r="KLI29" s="52"/>
      <c r="KLJ29" s="52"/>
      <c r="KLK29" s="52"/>
      <c r="KLL29" s="52"/>
      <c r="KLM29" s="52"/>
      <c r="KLN29" s="52"/>
      <c r="KLO29" s="52"/>
      <c r="KLP29" s="52"/>
      <c r="KLQ29" s="52"/>
      <c r="KLR29" s="52"/>
      <c r="KLS29" s="52"/>
      <c r="KLT29" s="52"/>
      <c r="KLU29" s="52"/>
      <c r="KLV29" s="52"/>
      <c r="KLW29" s="52"/>
      <c r="KLX29" s="52"/>
      <c r="KLY29" s="52"/>
      <c r="KLZ29" s="52"/>
      <c r="KMA29" s="52"/>
      <c r="KMB29" s="52"/>
      <c r="KMC29" s="52"/>
      <c r="KMD29" s="52"/>
      <c r="KME29" s="52"/>
      <c r="KMF29" s="52"/>
      <c r="KMG29" s="52"/>
      <c r="KMH29" s="52"/>
      <c r="KMI29" s="52"/>
      <c r="KMJ29" s="52"/>
      <c r="KMK29" s="52"/>
      <c r="KML29" s="52"/>
      <c r="KMM29" s="52"/>
      <c r="KMN29" s="52"/>
      <c r="KMO29" s="52"/>
      <c r="KMP29" s="52"/>
      <c r="KMQ29" s="52"/>
      <c r="KMR29" s="52"/>
      <c r="KMS29" s="52"/>
      <c r="KMT29" s="52"/>
      <c r="KMU29" s="52"/>
      <c r="KMV29" s="52"/>
      <c r="KMW29" s="52"/>
      <c r="KMX29" s="52"/>
      <c r="KMY29" s="52"/>
      <c r="KMZ29" s="52"/>
      <c r="KNA29" s="52"/>
      <c r="KNB29" s="52"/>
      <c r="KNC29" s="52"/>
      <c r="KND29" s="52"/>
      <c r="KNE29" s="52"/>
      <c r="KNF29" s="52"/>
      <c r="KNG29" s="52"/>
      <c r="KNH29" s="52"/>
      <c r="KNI29" s="52"/>
      <c r="KNJ29" s="52"/>
      <c r="KNK29" s="52"/>
      <c r="KNL29" s="52"/>
      <c r="KNM29" s="52"/>
      <c r="KNN29" s="52"/>
      <c r="KNO29" s="52"/>
      <c r="KNP29" s="52"/>
      <c r="KNQ29" s="52"/>
      <c r="KNR29" s="52"/>
      <c r="KNS29" s="52"/>
      <c r="KNT29" s="52"/>
      <c r="KNU29" s="52"/>
      <c r="KNV29" s="52"/>
      <c r="KNW29" s="52"/>
      <c r="KNX29" s="52"/>
      <c r="KNY29" s="52"/>
      <c r="KNZ29" s="52"/>
      <c r="KOA29" s="52"/>
      <c r="KOB29" s="52"/>
      <c r="KOC29" s="52"/>
      <c r="KOD29" s="52"/>
      <c r="KOE29" s="52"/>
      <c r="KOF29" s="52"/>
      <c r="KOG29" s="52"/>
      <c r="KOH29" s="52"/>
      <c r="KOI29" s="52"/>
      <c r="KOJ29" s="52"/>
      <c r="KOK29" s="52"/>
      <c r="KOL29" s="52"/>
      <c r="KOM29" s="52"/>
      <c r="KON29" s="52"/>
      <c r="KOO29" s="52"/>
      <c r="KOP29" s="52"/>
      <c r="KOQ29" s="52"/>
      <c r="KOR29" s="52"/>
      <c r="KOS29" s="52"/>
      <c r="KOT29" s="52"/>
      <c r="KOU29" s="52"/>
      <c r="KOV29" s="52"/>
      <c r="KOW29" s="52"/>
      <c r="KOX29" s="52"/>
      <c r="KOY29" s="52"/>
      <c r="KOZ29" s="52"/>
      <c r="KPA29" s="52"/>
      <c r="KPB29" s="52"/>
      <c r="KPC29" s="52"/>
      <c r="KPD29" s="52"/>
      <c r="KPE29" s="52"/>
      <c r="KPF29" s="52"/>
      <c r="KPG29" s="52"/>
      <c r="KPH29" s="52"/>
      <c r="KPI29" s="52"/>
      <c r="KPJ29" s="52"/>
      <c r="KPK29" s="52"/>
      <c r="KPL29" s="52"/>
      <c r="KPM29" s="52"/>
      <c r="KPN29" s="52"/>
      <c r="KPO29" s="52"/>
      <c r="KPP29" s="52"/>
      <c r="KPQ29" s="52"/>
      <c r="KPR29" s="52"/>
      <c r="KPS29" s="52"/>
      <c r="KPT29" s="52"/>
      <c r="KPU29" s="52"/>
      <c r="KPV29" s="52"/>
      <c r="KPW29" s="52"/>
      <c r="KPX29" s="52"/>
      <c r="KPY29" s="52"/>
      <c r="KPZ29" s="52"/>
      <c r="KQA29" s="52"/>
      <c r="KQB29" s="52"/>
      <c r="KQC29" s="52"/>
      <c r="KQD29" s="52"/>
      <c r="KQE29" s="52"/>
      <c r="KQF29" s="52"/>
      <c r="KQG29" s="52"/>
      <c r="KQH29" s="52"/>
      <c r="KQI29" s="52"/>
      <c r="KQJ29" s="52"/>
      <c r="KQK29" s="52"/>
      <c r="KQL29" s="52"/>
      <c r="KQM29" s="52"/>
      <c r="KQN29" s="52"/>
      <c r="KQO29" s="52"/>
      <c r="KQP29" s="52"/>
      <c r="KQQ29" s="52"/>
      <c r="KQR29" s="52"/>
      <c r="KQS29" s="52"/>
      <c r="KQT29" s="52"/>
      <c r="KQU29" s="52"/>
      <c r="KQV29" s="52"/>
      <c r="KQW29" s="52"/>
      <c r="KQX29" s="52"/>
      <c r="KQY29" s="52"/>
      <c r="KQZ29" s="52"/>
      <c r="KRA29" s="52"/>
      <c r="KRB29" s="52"/>
      <c r="KRC29" s="52"/>
      <c r="KRD29" s="52"/>
      <c r="KRE29" s="52"/>
      <c r="KRF29" s="52"/>
      <c r="KRG29" s="52"/>
      <c r="KRH29" s="52"/>
      <c r="KRI29" s="52"/>
      <c r="KRJ29" s="52"/>
      <c r="KRK29" s="52"/>
      <c r="KRL29" s="52"/>
      <c r="KRM29" s="52"/>
      <c r="KRN29" s="52"/>
      <c r="KRO29" s="52"/>
      <c r="KRP29" s="52"/>
      <c r="KRQ29" s="52"/>
      <c r="KRR29" s="52"/>
      <c r="KRS29" s="52"/>
      <c r="KRT29" s="52"/>
      <c r="KRU29" s="52"/>
      <c r="KRV29" s="52"/>
      <c r="KRW29" s="52"/>
      <c r="KRX29" s="52"/>
      <c r="KRY29" s="52"/>
      <c r="KRZ29" s="52"/>
      <c r="KSA29" s="52"/>
      <c r="KSB29" s="52"/>
      <c r="KSC29" s="52"/>
      <c r="KSD29" s="52"/>
      <c r="KSE29" s="52"/>
      <c r="KSF29" s="52"/>
      <c r="KSG29" s="52"/>
      <c r="KSH29" s="52"/>
      <c r="KSI29" s="52"/>
      <c r="KSJ29" s="52"/>
      <c r="KSK29" s="52"/>
      <c r="KSL29" s="52"/>
      <c r="KSM29" s="52"/>
      <c r="KSN29" s="52"/>
      <c r="KSO29" s="52"/>
      <c r="KSP29" s="52"/>
      <c r="KSQ29" s="52"/>
      <c r="KSR29" s="52"/>
      <c r="KSS29" s="52"/>
      <c r="KST29" s="52"/>
      <c r="KSU29" s="52"/>
      <c r="KSV29" s="52"/>
      <c r="KSW29" s="52"/>
      <c r="KSX29" s="52"/>
      <c r="KSY29" s="52"/>
      <c r="KSZ29" s="52"/>
      <c r="KTA29" s="52"/>
      <c r="KTB29" s="52"/>
      <c r="KTC29" s="52"/>
      <c r="KTD29" s="52"/>
      <c r="KTE29" s="52"/>
      <c r="KTF29" s="52"/>
      <c r="KTG29" s="52"/>
      <c r="KTH29" s="52"/>
      <c r="KTI29" s="52"/>
      <c r="KTJ29" s="52"/>
      <c r="KTK29" s="52"/>
      <c r="KTL29" s="52"/>
      <c r="KTM29" s="52"/>
      <c r="KTN29" s="52"/>
      <c r="KTO29" s="52"/>
      <c r="KTP29" s="52"/>
      <c r="KTQ29" s="52"/>
      <c r="KTR29" s="52"/>
      <c r="KTS29" s="52"/>
      <c r="KTT29" s="52"/>
      <c r="KTU29" s="52"/>
      <c r="KTV29" s="52"/>
      <c r="KTW29" s="52"/>
      <c r="KTX29" s="52"/>
      <c r="KTY29" s="52"/>
      <c r="KTZ29" s="52"/>
      <c r="KUA29" s="52"/>
      <c r="KUB29" s="52"/>
      <c r="KUC29" s="52"/>
      <c r="KUD29" s="52"/>
      <c r="KUE29" s="52"/>
      <c r="KUF29" s="52"/>
      <c r="KUG29" s="52"/>
      <c r="KUH29" s="52"/>
      <c r="KUI29" s="52"/>
      <c r="KUJ29" s="52"/>
      <c r="KUK29" s="52"/>
      <c r="KUL29" s="52"/>
      <c r="KUM29" s="52"/>
      <c r="KUN29" s="52"/>
      <c r="KUO29" s="52"/>
      <c r="KUP29" s="52"/>
      <c r="KUQ29" s="52"/>
      <c r="KUR29" s="52"/>
      <c r="KUS29" s="52"/>
      <c r="KUT29" s="52"/>
      <c r="KUU29" s="52"/>
      <c r="KUV29" s="52"/>
      <c r="KUW29" s="52"/>
      <c r="KUX29" s="52"/>
      <c r="KUY29" s="52"/>
      <c r="KUZ29" s="52"/>
      <c r="KVA29" s="52"/>
      <c r="KVB29" s="52"/>
      <c r="KVC29" s="52"/>
      <c r="KVD29" s="52"/>
      <c r="KVE29" s="52"/>
      <c r="KVF29" s="52"/>
      <c r="KVG29" s="52"/>
      <c r="KVH29" s="52"/>
      <c r="KVI29" s="52"/>
      <c r="KVJ29" s="52"/>
      <c r="KVK29" s="52"/>
      <c r="KVL29" s="52"/>
      <c r="KVM29" s="52"/>
      <c r="KVN29" s="52"/>
      <c r="KVO29" s="52"/>
      <c r="KVP29" s="52"/>
      <c r="KVQ29" s="52"/>
      <c r="KVR29" s="52"/>
      <c r="KVS29" s="52"/>
      <c r="KVT29" s="52"/>
      <c r="KVU29" s="52"/>
      <c r="KVV29" s="52"/>
      <c r="KVW29" s="52"/>
      <c r="KVX29" s="52"/>
      <c r="KVY29" s="52"/>
      <c r="KVZ29" s="52"/>
      <c r="KWA29" s="52"/>
      <c r="KWB29" s="52"/>
      <c r="KWC29" s="52"/>
      <c r="KWD29" s="52"/>
      <c r="KWE29" s="52"/>
      <c r="KWF29" s="52"/>
      <c r="KWG29" s="52"/>
      <c r="KWH29" s="52"/>
      <c r="KWI29" s="52"/>
      <c r="KWJ29" s="52"/>
      <c r="KWK29" s="52"/>
      <c r="KWL29" s="52"/>
      <c r="KWM29" s="52"/>
      <c r="KWN29" s="52"/>
      <c r="KWO29" s="52"/>
      <c r="KWP29" s="52"/>
      <c r="KWQ29" s="52"/>
      <c r="KWR29" s="52"/>
      <c r="KWS29" s="52"/>
      <c r="KWT29" s="52"/>
      <c r="KWU29" s="52"/>
      <c r="KWV29" s="52"/>
      <c r="KWW29" s="52"/>
      <c r="KWX29" s="52"/>
      <c r="KWY29" s="52"/>
      <c r="KWZ29" s="52"/>
      <c r="KXA29" s="52"/>
      <c r="KXB29" s="52"/>
      <c r="KXC29" s="52"/>
      <c r="KXD29" s="52"/>
      <c r="KXE29" s="52"/>
      <c r="KXF29" s="52"/>
      <c r="KXG29" s="52"/>
      <c r="KXH29" s="52"/>
      <c r="KXI29" s="52"/>
      <c r="KXJ29" s="52"/>
      <c r="KXK29" s="52"/>
      <c r="KXL29" s="52"/>
      <c r="KXM29" s="52"/>
      <c r="KXN29" s="52"/>
      <c r="KXO29" s="52"/>
      <c r="KXP29" s="52"/>
      <c r="KXQ29" s="52"/>
      <c r="KXR29" s="52"/>
      <c r="KXS29" s="52"/>
      <c r="KXT29" s="52"/>
      <c r="KXU29" s="52"/>
      <c r="KXV29" s="52"/>
      <c r="KXW29" s="52"/>
      <c r="KXX29" s="52"/>
      <c r="KXY29" s="52"/>
      <c r="KXZ29" s="52"/>
      <c r="KYA29" s="52"/>
      <c r="KYB29" s="52"/>
      <c r="KYC29" s="52"/>
      <c r="KYD29" s="52"/>
      <c r="KYE29" s="52"/>
      <c r="KYF29" s="52"/>
      <c r="KYG29" s="52"/>
      <c r="KYH29" s="52"/>
      <c r="KYI29" s="52"/>
      <c r="KYJ29" s="52"/>
      <c r="KYK29" s="52"/>
      <c r="KYL29" s="52"/>
      <c r="KYM29" s="52"/>
      <c r="KYN29" s="52"/>
      <c r="KYO29" s="52"/>
      <c r="KYP29" s="52"/>
      <c r="KYQ29" s="52"/>
      <c r="KYR29" s="52"/>
      <c r="KYS29" s="52"/>
      <c r="KYT29" s="52"/>
      <c r="KYU29" s="52"/>
      <c r="KYV29" s="52"/>
      <c r="KYW29" s="52"/>
      <c r="KYX29" s="52"/>
      <c r="KYY29" s="52"/>
      <c r="KYZ29" s="52"/>
      <c r="KZA29" s="52"/>
      <c r="KZB29" s="52"/>
      <c r="KZC29" s="52"/>
      <c r="KZD29" s="52"/>
      <c r="KZE29" s="52"/>
      <c r="KZF29" s="52"/>
      <c r="KZG29" s="52"/>
      <c r="KZH29" s="52"/>
      <c r="KZI29" s="52"/>
      <c r="KZJ29" s="52"/>
      <c r="KZK29" s="52"/>
      <c r="KZL29" s="52"/>
      <c r="KZM29" s="52"/>
      <c r="KZN29" s="52"/>
      <c r="KZO29" s="52"/>
      <c r="KZP29" s="52"/>
      <c r="KZQ29" s="52"/>
      <c r="KZR29" s="52"/>
      <c r="KZS29" s="52"/>
      <c r="KZT29" s="52"/>
      <c r="KZU29" s="52"/>
      <c r="KZV29" s="52"/>
      <c r="KZW29" s="52"/>
      <c r="KZX29" s="52"/>
      <c r="KZY29" s="52"/>
      <c r="KZZ29" s="52"/>
      <c r="LAA29" s="52"/>
      <c r="LAB29" s="52"/>
      <c r="LAC29" s="52"/>
      <c r="LAD29" s="52"/>
      <c r="LAE29" s="52"/>
      <c r="LAF29" s="52"/>
      <c r="LAG29" s="52"/>
      <c r="LAH29" s="52"/>
      <c r="LAI29" s="52"/>
      <c r="LAJ29" s="52"/>
      <c r="LAK29" s="52"/>
      <c r="LAL29" s="52"/>
      <c r="LAM29" s="52"/>
      <c r="LAN29" s="52"/>
      <c r="LAO29" s="52"/>
      <c r="LAP29" s="52"/>
      <c r="LAQ29" s="52"/>
      <c r="LAR29" s="52"/>
      <c r="LAS29" s="52"/>
      <c r="LAT29" s="52"/>
      <c r="LAU29" s="52"/>
      <c r="LAV29" s="52"/>
      <c r="LAW29" s="52"/>
      <c r="LAX29" s="52"/>
      <c r="LAY29" s="52"/>
      <c r="LAZ29" s="52"/>
      <c r="LBA29" s="52"/>
      <c r="LBB29" s="52"/>
      <c r="LBC29" s="52"/>
      <c r="LBD29" s="52"/>
      <c r="LBE29" s="52"/>
      <c r="LBF29" s="52"/>
      <c r="LBG29" s="52"/>
      <c r="LBH29" s="52"/>
      <c r="LBI29" s="52"/>
      <c r="LBJ29" s="52"/>
      <c r="LBK29" s="52"/>
      <c r="LBL29" s="52"/>
      <c r="LBM29" s="52"/>
      <c r="LBN29" s="52"/>
      <c r="LBO29" s="52"/>
      <c r="LBP29" s="52"/>
      <c r="LBQ29" s="52"/>
      <c r="LBR29" s="52"/>
      <c r="LBS29" s="52"/>
      <c r="LBT29" s="52"/>
      <c r="LBU29" s="52"/>
      <c r="LBV29" s="52"/>
      <c r="LBW29" s="52"/>
      <c r="LBX29" s="52"/>
      <c r="LBY29" s="52"/>
      <c r="LBZ29" s="52"/>
      <c r="LCA29" s="52"/>
      <c r="LCB29" s="52"/>
      <c r="LCC29" s="52"/>
      <c r="LCD29" s="52"/>
      <c r="LCE29" s="52"/>
      <c r="LCF29" s="52"/>
      <c r="LCG29" s="52"/>
      <c r="LCH29" s="52"/>
      <c r="LCI29" s="52"/>
      <c r="LCJ29" s="52"/>
      <c r="LCK29" s="52"/>
      <c r="LCL29" s="52"/>
      <c r="LCM29" s="52"/>
      <c r="LCN29" s="52"/>
      <c r="LCO29" s="52"/>
      <c r="LCP29" s="52"/>
      <c r="LCQ29" s="52"/>
      <c r="LCR29" s="52"/>
      <c r="LCS29" s="52"/>
      <c r="LCT29" s="52"/>
      <c r="LCU29" s="52"/>
      <c r="LCV29" s="52"/>
      <c r="LCW29" s="52"/>
      <c r="LCX29" s="52"/>
      <c r="LCY29" s="52"/>
      <c r="LCZ29" s="52"/>
      <c r="LDA29" s="52"/>
      <c r="LDB29" s="52"/>
      <c r="LDC29" s="52"/>
      <c r="LDD29" s="52"/>
      <c r="LDE29" s="52"/>
      <c r="LDF29" s="52"/>
      <c r="LDG29" s="52"/>
      <c r="LDH29" s="52"/>
      <c r="LDI29" s="52"/>
      <c r="LDJ29" s="52"/>
      <c r="LDK29" s="52"/>
      <c r="LDL29" s="52"/>
      <c r="LDM29" s="52"/>
      <c r="LDN29" s="52"/>
      <c r="LDO29" s="52"/>
      <c r="LDP29" s="52"/>
      <c r="LDQ29" s="52"/>
      <c r="LDR29" s="52"/>
      <c r="LDS29" s="52"/>
      <c r="LDT29" s="52"/>
      <c r="LDU29" s="52"/>
      <c r="LDV29" s="52"/>
      <c r="LDW29" s="52"/>
      <c r="LDX29" s="52"/>
      <c r="LDY29" s="52"/>
      <c r="LDZ29" s="52"/>
      <c r="LEA29" s="52"/>
      <c r="LEB29" s="52"/>
      <c r="LEC29" s="52"/>
      <c r="LED29" s="52"/>
      <c r="LEE29" s="52"/>
      <c r="LEF29" s="52"/>
      <c r="LEG29" s="52"/>
      <c r="LEH29" s="52"/>
      <c r="LEI29" s="52"/>
      <c r="LEJ29" s="52"/>
      <c r="LEK29" s="52"/>
      <c r="LEL29" s="52"/>
      <c r="LEM29" s="52"/>
      <c r="LEN29" s="52"/>
      <c r="LEO29" s="52"/>
      <c r="LEP29" s="52"/>
      <c r="LEQ29" s="52"/>
      <c r="LER29" s="52"/>
      <c r="LES29" s="52"/>
      <c r="LET29" s="52"/>
      <c r="LEU29" s="52"/>
      <c r="LEV29" s="52"/>
      <c r="LEW29" s="52"/>
      <c r="LEX29" s="52"/>
      <c r="LEY29" s="52"/>
      <c r="LEZ29" s="52"/>
      <c r="LFA29" s="52"/>
      <c r="LFB29" s="52"/>
      <c r="LFC29" s="52"/>
      <c r="LFD29" s="52"/>
      <c r="LFE29" s="52"/>
      <c r="LFF29" s="52"/>
      <c r="LFG29" s="52"/>
      <c r="LFH29" s="52"/>
      <c r="LFI29" s="52"/>
      <c r="LFJ29" s="52"/>
      <c r="LFK29" s="52"/>
      <c r="LFL29" s="52"/>
      <c r="LFM29" s="52"/>
      <c r="LFN29" s="52"/>
      <c r="LFO29" s="52"/>
      <c r="LFP29" s="52"/>
      <c r="LFQ29" s="52"/>
      <c r="LFR29" s="52"/>
      <c r="LFS29" s="52"/>
      <c r="LFT29" s="52"/>
      <c r="LFU29" s="52"/>
      <c r="LFV29" s="52"/>
      <c r="LFW29" s="52"/>
      <c r="LFX29" s="52"/>
      <c r="LFY29" s="52"/>
      <c r="LFZ29" s="52"/>
      <c r="LGA29" s="52"/>
      <c r="LGB29" s="52"/>
      <c r="LGC29" s="52"/>
      <c r="LGD29" s="52"/>
      <c r="LGE29" s="52"/>
      <c r="LGF29" s="52"/>
      <c r="LGG29" s="52"/>
      <c r="LGH29" s="52"/>
      <c r="LGI29" s="52"/>
      <c r="LGJ29" s="52"/>
      <c r="LGK29" s="52"/>
      <c r="LGL29" s="52"/>
      <c r="LGM29" s="52"/>
      <c r="LGN29" s="52"/>
      <c r="LGO29" s="52"/>
      <c r="LGP29" s="52"/>
      <c r="LGQ29" s="52"/>
      <c r="LGR29" s="52"/>
      <c r="LGS29" s="52"/>
      <c r="LGT29" s="52"/>
      <c r="LGU29" s="52"/>
      <c r="LGV29" s="52"/>
      <c r="LGW29" s="52"/>
      <c r="LGX29" s="52"/>
      <c r="LGY29" s="52"/>
      <c r="LGZ29" s="52"/>
      <c r="LHA29" s="52"/>
      <c r="LHB29" s="52"/>
      <c r="LHC29" s="52"/>
      <c r="LHD29" s="52"/>
      <c r="LHE29" s="52"/>
      <c r="LHF29" s="52"/>
      <c r="LHG29" s="52"/>
      <c r="LHH29" s="52"/>
      <c r="LHI29" s="52"/>
      <c r="LHJ29" s="52"/>
      <c r="LHK29" s="52"/>
      <c r="LHL29" s="52"/>
      <c r="LHM29" s="52"/>
      <c r="LHN29" s="52"/>
      <c r="LHO29" s="52"/>
      <c r="LHP29" s="52"/>
      <c r="LHQ29" s="52"/>
      <c r="LHR29" s="52"/>
      <c r="LHS29" s="52"/>
      <c r="LHT29" s="52"/>
      <c r="LHU29" s="52"/>
      <c r="LHV29" s="52"/>
      <c r="LHW29" s="52"/>
      <c r="LHX29" s="52"/>
      <c r="LHY29" s="52"/>
      <c r="LHZ29" s="52"/>
      <c r="LIA29" s="52"/>
      <c r="LIB29" s="52"/>
      <c r="LIC29" s="52"/>
      <c r="LID29" s="52"/>
      <c r="LIE29" s="52"/>
      <c r="LIF29" s="52"/>
      <c r="LIG29" s="52"/>
      <c r="LIH29" s="52"/>
      <c r="LII29" s="52"/>
      <c r="LIJ29" s="52"/>
      <c r="LIK29" s="52"/>
      <c r="LIL29" s="52"/>
      <c r="LIM29" s="52"/>
      <c r="LIN29" s="52"/>
      <c r="LIO29" s="52"/>
      <c r="LIP29" s="52"/>
      <c r="LIQ29" s="52"/>
      <c r="LIR29" s="52"/>
      <c r="LIS29" s="52"/>
      <c r="LIT29" s="52"/>
      <c r="LIU29" s="52"/>
      <c r="LIV29" s="52"/>
      <c r="LIW29" s="52"/>
      <c r="LIX29" s="52"/>
      <c r="LIY29" s="52"/>
      <c r="LIZ29" s="52"/>
      <c r="LJA29" s="52"/>
      <c r="LJB29" s="52"/>
      <c r="LJC29" s="52"/>
      <c r="LJD29" s="52"/>
      <c r="LJE29" s="52"/>
      <c r="LJF29" s="52"/>
      <c r="LJG29" s="52"/>
      <c r="LJH29" s="52"/>
      <c r="LJI29" s="52"/>
      <c r="LJJ29" s="52"/>
      <c r="LJK29" s="52"/>
      <c r="LJL29" s="52"/>
      <c r="LJM29" s="52"/>
      <c r="LJN29" s="52"/>
      <c r="LJO29" s="52"/>
      <c r="LJP29" s="52"/>
      <c r="LJQ29" s="52"/>
      <c r="LJR29" s="52"/>
      <c r="LJS29" s="52"/>
      <c r="LJT29" s="52"/>
      <c r="LJU29" s="52"/>
      <c r="LJV29" s="52"/>
      <c r="LJW29" s="52"/>
      <c r="LJX29" s="52"/>
      <c r="LJY29" s="52"/>
      <c r="LJZ29" s="52"/>
      <c r="LKA29" s="52"/>
      <c r="LKB29" s="52"/>
      <c r="LKC29" s="52"/>
      <c r="LKD29" s="52"/>
      <c r="LKE29" s="52"/>
      <c r="LKF29" s="52"/>
      <c r="LKG29" s="52"/>
      <c r="LKH29" s="52"/>
      <c r="LKI29" s="52"/>
      <c r="LKJ29" s="52"/>
      <c r="LKK29" s="52"/>
      <c r="LKL29" s="52"/>
      <c r="LKM29" s="52"/>
      <c r="LKN29" s="52"/>
      <c r="LKO29" s="52"/>
      <c r="LKP29" s="52"/>
      <c r="LKQ29" s="52"/>
      <c r="LKR29" s="52"/>
      <c r="LKS29" s="52"/>
      <c r="LKT29" s="52"/>
      <c r="LKU29" s="52"/>
      <c r="LKV29" s="52"/>
      <c r="LKW29" s="52"/>
      <c r="LKX29" s="52"/>
      <c r="LKY29" s="52"/>
      <c r="LKZ29" s="52"/>
      <c r="LLA29" s="52"/>
      <c r="LLB29" s="52"/>
      <c r="LLC29" s="52"/>
      <c r="LLD29" s="52"/>
      <c r="LLE29" s="52"/>
      <c r="LLF29" s="52"/>
      <c r="LLG29" s="52"/>
      <c r="LLH29" s="52"/>
      <c r="LLI29" s="52"/>
      <c r="LLJ29" s="52"/>
      <c r="LLK29" s="52"/>
      <c r="LLL29" s="52"/>
      <c r="LLM29" s="52"/>
      <c r="LLN29" s="52"/>
      <c r="LLO29" s="52"/>
      <c r="LLP29" s="52"/>
      <c r="LLQ29" s="52"/>
      <c r="LLR29" s="52"/>
      <c r="LLS29" s="52"/>
      <c r="LLT29" s="52"/>
      <c r="LLU29" s="52"/>
      <c r="LLV29" s="52"/>
      <c r="LLW29" s="52"/>
      <c r="LLX29" s="52"/>
      <c r="LLY29" s="52"/>
      <c r="LLZ29" s="52"/>
      <c r="LMA29" s="52"/>
      <c r="LMB29" s="52"/>
      <c r="LMC29" s="52"/>
      <c r="LMD29" s="52"/>
      <c r="LME29" s="52"/>
      <c r="LMF29" s="52"/>
      <c r="LMG29" s="52"/>
      <c r="LMH29" s="52"/>
      <c r="LMI29" s="52"/>
      <c r="LMJ29" s="52"/>
      <c r="LMK29" s="52"/>
      <c r="LML29" s="52"/>
      <c r="LMM29" s="52"/>
      <c r="LMN29" s="52"/>
      <c r="LMO29" s="52"/>
      <c r="LMP29" s="52"/>
      <c r="LMQ29" s="52"/>
      <c r="LMR29" s="52"/>
      <c r="LMS29" s="52"/>
      <c r="LMT29" s="52"/>
      <c r="LMU29" s="52"/>
      <c r="LMV29" s="52"/>
      <c r="LMW29" s="52"/>
      <c r="LMX29" s="52"/>
      <c r="LMY29" s="52"/>
      <c r="LMZ29" s="52"/>
      <c r="LNA29" s="52"/>
      <c r="LNB29" s="52"/>
      <c r="LNC29" s="52"/>
      <c r="LND29" s="52"/>
      <c r="LNE29" s="52"/>
      <c r="LNF29" s="52"/>
      <c r="LNG29" s="52"/>
      <c r="LNH29" s="52"/>
      <c r="LNI29" s="52"/>
      <c r="LNJ29" s="52"/>
      <c r="LNK29" s="52"/>
      <c r="LNL29" s="52"/>
      <c r="LNM29" s="52"/>
      <c r="LNN29" s="52"/>
      <c r="LNO29" s="52"/>
      <c r="LNP29" s="52"/>
      <c r="LNQ29" s="52"/>
      <c r="LNR29" s="52"/>
      <c r="LNS29" s="52"/>
      <c r="LNT29" s="52"/>
      <c r="LNU29" s="52"/>
      <c r="LNV29" s="52"/>
      <c r="LNW29" s="52"/>
      <c r="LNX29" s="52"/>
      <c r="LNY29" s="52"/>
      <c r="LNZ29" s="52"/>
      <c r="LOA29" s="52"/>
      <c r="LOB29" s="52"/>
      <c r="LOC29" s="52"/>
      <c r="LOD29" s="52"/>
      <c r="LOE29" s="52"/>
      <c r="LOF29" s="52"/>
      <c r="LOG29" s="52"/>
      <c r="LOH29" s="52"/>
      <c r="LOI29" s="52"/>
      <c r="LOJ29" s="52"/>
      <c r="LOK29" s="52"/>
      <c r="LOL29" s="52"/>
      <c r="LOM29" s="52"/>
      <c r="LON29" s="52"/>
      <c r="LOO29" s="52"/>
      <c r="LOP29" s="52"/>
      <c r="LOQ29" s="52"/>
      <c r="LOR29" s="52"/>
      <c r="LOS29" s="52"/>
      <c r="LOT29" s="52"/>
      <c r="LOU29" s="52"/>
      <c r="LOV29" s="52"/>
      <c r="LOW29" s="52"/>
      <c r="LOX29" s="52"/>
      <c r="LOY29" s="52"/>
      <c r="LOZ29" s="52"/>
      <c r="LPA29" s="52"/>
      <c r="LPB29" s="52"/>
      <c r="LPC29" s="52"/>
      <c r="LPD29" s="52"/>
      <c r="LPE29" s="52"/>
      <c r="LPF29" s="52"/>
      <c r="LPG29" s="52"/>
      <c r="LPH29" s="52"/>
      <c r="LPI29" s="52"/>
      <c r="LPJ29" s="52"/>
      <c r="LPK29" s="52"/>
      <c r="LPL29" s="52"/>
      <c r="LPM29" s="52"/>
      <c r="LPN29" s="52"/>
      <c r="LPO29" s="52"/>
      <c r="LPP29" s="52"/>
      <c r="LPQ29" s="52"/>
      <c r="LPR29" s="52"/>
      <c r="LPS29" s="52"/>
      <c r="LPT29" s="52"/>
      <c r="LPU29" s="52"/>
      <c r="LPV29" s="52"/>
      <c r="LPW29" s="52"/>
      <c r="LPX29" s="52"/>
      <c r="LPY29" s="52"/>
      <c r="LPZ29" s="52"/>
      <c r="LQA29" s="52"/>
      <c r="LQB29" s="52"/>
      <c r="LQC29" s="52"/>
      <c r="LQD29" s="52"/>
      <c r="LQE29" s="52"/>
      <c r="LQF29" s="52"/>
      <c r="LQG29" s="52"/>
      <c r="LQH29" s="52"/>
      <c r="LQI29" s="52"/>
      <c r="LQJ29" s="52"/>
      <c r="LQK29" s="52"/>
      <c r="LQL29" s="52"/>
      <c r="LQM29" s="52"/>
      <c r="LQN29" s="52"/>
      <c r="LQO29" s="52"/>
      <c r="LQP29" s="52"/>
      <c r="LQQ29" s="52"/>
      <c r="LQR29" s="52"/>
      <c r="LQS29" s="52"/>
      <c r="LQT29" s="52"/>
      <c r="LQU29" s="52"/>
      <c r="LQV29" s="52"/>
      <c r="LQW29" s="52"/>
      <c r="LQX29" s="52"/>
      <c r="LQY29" s="52"/>
      <c r="LQZ29" s="52"/>
      <c r="LRA29" s="52"/>
      <c r="LRB29" s="52"/>
      <c r="LRC29" s="52"/>
      <c r="LRD29" s="52"/>
      <c r="LRE29" s="52"/>
      <c r="LRF29" s="52"/>
      <c r="LRG29" s="52"/>
      <c r="LRH29" s="52"/>
      <c r="LRI29" s="52"/>
      <c r="LRJ29" s="52"/>
      <c r="LRK29" s="52"/>
      <c r="LRL29" s="52"/>
      <c r="LRM29" s="52"/>
      <c r="LRN29" s="52"/>
      <c r="LRO29" s="52"/>
      <c r="LRP29" s="52"/>
      <c r="LRQ29" s="52"/>
      <c r="LRR29" s="52"/>
      <c r="LRS29" s="52"/>
      <c r="LRT29" s="52"/>
      <c r="LRU29" s="52"/>
      <c r="LRV29" s="52"/>
      <c r="LRW29" s="52"/>
      <c r="LRX29" s="52"/>
      <c r="LRY29" s="52"/>
      <c r="LRZ29" s="52"/>
      <c r="LSA29" s="52"/>
      <c r="LSB29" s="52"/>
      <c r="LSC29" s="52"/>
      <c r="LSD29" s="52"/>
      <c r="LSE29" s="52"/>
      <c r="LSF29" s="52"/>
      <c r="LSG29" s="52"/>
      <c r="LSH29" s="52"/>
      <c r="LSI29" s="52"/>
      <c r="LSJ29" s="52"/>
      <c r="LSK29" s="52"/>
      <c r="LSL29" s="52"/>
      <c r="LSM29" s="52"/>
      <c r="LSN29" s="52"/>
      <c r="LSO29" s="52"/>
      <c r="LSP29" s="52"/>
      <c r="LSQ29" s="52"/>
      <c r="LSR29" s="52"/>
      <c r="LSS29" s="52"/>
      <c r="LST29" s="52"/>
      <c r="LSU29" s="52"/>
      <c r="LSV29" s="52"/>
      <c r="LSW29" s="52"/>
      <c r="LSX29" s="52"/>
      <c r="LSY29" s="52"/>
      <c r="LSZ29" s="52"/>
      <c r="LTA29" s="52"/>
      <c r="LTB29" s="52"/>
      <c r="LTC29" s="52"/>
      <c r="LTD29" s="52"/>
      <c r="LTE29" s="52"/>
      <c r="LTF29" s="52"/>
      <c r="LTG29" s="52"/>
      <c r="LTH29" s="52"/>
      <c r="LTI29" s="52"/>
      <c r="LTJ29" s="52"/>
      <c r="LTK29" s="52"/>
      <c r="LTL29" s="52"/>
      <c r="LTM29" s="52"/>
      <c r="LTN29" s="52"/>
      <c r="LTO29" s="52"/>
      <c r="LTP29" s="52"/>
      <c r="LTQ29" s="52"/>
      <c r="LTR29" s="52"/>
      <c r="LTS29" s="52"/>
      <c r="LTT29" s="52"/>
      <c r="LTU29" s="52"/>
      <c r="LTV29" s="52"/>
      <c r="LTW29" s="52"/>
      <c r="LTX29" s="52"/>
      <c r="LTY29" s="52"/>
      <c r="LTZ29" s="52"/>
      <c r="LUA29" s="52"/>
      <c r="LUB29" s="52"/>
      <c r="LUC29" s="52"/>
      <c r="LUD29" s="52"/>
      <c r="LUE29" s="52"/>
      <c r="LUF29" s="52"/>
      <c r="LUG29" s="52"/>
      <c r="LUH29" s="52"/>
      <c r="LUI29" s="52"/>
      <c r="LUJ29" s="52"/>
      <c r="LUK29" s="52"/>
      <c r="LUL29" s="52"/>
      <c r="LUM29" s="52"/>
      <c r="LUN29" s="52"/>
      <c r="LUO29" s="52"/>
      <c r="LUP29" s="52"/>
      <c r="LUQ29" s="52"/>
      <c r="LUR29" s="52"/>
      <c r="LUS29" s="52"/>
      <c r="LUT29" s="52"/>
      <c r="LUU29" s="52"/>
      <c r="LUV29" s="52"/>
      <c r="LUW29" s="52"/>
      <c r="LUX29" s="52"/>
      <c r="LUY29" s="52"/>
      <c r="LUZ29" s="52"/>
      <c r="LVA29" s="52"/>
      <c r="LVB29" s="52"/>
      <c r="LVC29" s="52"/>
      <c r="LVD29" s="52"/>
      <c r="LVE29" s="52"/>
      <c r="LVF29" s="52"/>
      <c r="LVG29" s="52"/>
      <c r="LVH29" s="52"/>
      <c r="LVI29" s="52"/>
      <c r="LVJ29" s="52"/>
      <c r="LVK29" s="52"/>
      <c r="LVL29" s="52"/>
      <c r="LVM29" s="52"/>
      <c r="LVN29" s="52"/>
      <c r="LVO29" s="52"/>
      <c r="LVP29" s="52"/>
      <c r="LVQ29" s="52"/>
      <c r="LVR29" s="52"/>
      <c r="LVS29" s="52"/>
      <c r="LVT29" s="52"/>
      <c r="LVU29" s="52"/>
      <c r="LVV29" s="52"/>
      <c r="LVW29" s="52"/>
      <c r="LVX29" s="52"/>
      <c r="LVY29" s="52"/>
      <c r="LVZ29" s="52"/>
      <c r="LWA29" s="52"/>
      <c r="LWB29" s="52"/>
      <c r="LWC29" s="52"/>
      <c r="LWD29" s="52"/>
      <c r="LWE29" s="52"/>
      <c r="LWF29" s="52"/>
      <c r="LWG29" s="52"/>
      <c r="LWH29" s="52"/>
      <c r="LWI29" s="52"/>
      <c r="LWJ29" s="52"/>
      <c r="LWK29" s="52"/>
      <c r="LWL29" s="52"/>
      <c r="LWM29" s="52"/>
      <c r="LWN29" s="52"/>
      <c r="LWO29" s="52"/>
      <c r="LWP29" s="52"/>
      <c r="LWQ29" s="52"/>
      <c r="LWR29" s="52"/>
      <c r="LWS29" s="52"/>
      <c r="LWT29" s="52"/>
      <c r="LWU29" s="52"/>
      <c r="LWV29" s="52"/>
      <c r="LWW29" s="52"/>
      <c r="LWX29" s="52"/>
      <c r="LWY29" s="52"/>
      <c r="LWZ29" s="52"/>
      <c r="LXA29" s="52"/>
      <c r="LXB29" s="52"/>
      <c r="LXC29" s="52"/>
      <c r="LXD29" s="52"/>
      <c r="LXE29" s="52"/>
      <c r="LXF29" s="52"/>
      <c r="LXG29" s="52"/>
      <c r="LXH29" s="52"/>
      <c r="LXI29" s="52"/>
      <c r="LXJ29" s="52"/>
      <c r="LXK29" s="52"/>
      <c r="LXL29" s="52"/>
      <c r="LXM29" s="52"/>
      <c r="LXN29" s="52"/>
      <c r="LXO29" s="52"/>
      <c r="LXP29" s="52"/>
      <c r="LXQ29" s="52"/>
      <c r="LXR29" s="52"/>
      <c r="LXS29" s="52"/>
      <c r="LXT29" s="52"/>
      <c r="LXU29" s="52"/>
      <c r="LXV29" s="52"/>
      <c r="LXW29" s="52"/>
      <c r="LXX29" s="52"/>
      <c r="LXY29" s="52"/>
      <c r="LXZ29" s="52"/>
      <c r="LYA29" s="52"/>
      <c r="LYB29" s="52"/>
      <c r="LYC29" s="52"/>
      <c r="LYD29" s="52"/>
      <c r="LYE29" s="52"/>
      <c r="LYF29" s="52"/>
      <c r="LYG29" s="52"/>
      <c r="LYH29" s="52"/>
      <c r="LYI29" s="52"/>
      <c r="LYJ29" s="52"/>
      <c r="LYK29" s="52"/>
      <c r="LYL29" s="52"/>
      <c r="LYM29" s="52"/>
      <c r="LYN29" s="52"/>
      <c r="LYO29" s="52"/>
      <c r="LYP29" s="52"/>
      <c r="LYQ29" s="52"/>
      <c r="LYR29" s="52"/>
      <c r="LYS29" s="52"/>
      <c r="LYT29" s="52"/>
      <c r="LYU29" s="52"/>
      <c r="LYV29" s="52"/>
      <c r="LYW29" s="52"/>
      <c r="LYX29" s="52"/>
      <c r="LYY29" s="52"/>
      <c r="LYZ29" s="52"/>
      <c r="LZA29" s="52"/>
      <c r="LZB29" s="52"/>
      <c r="LZC29" s="52"/>
      <c r="LZD29" s="52"/>
      <c r="LZE29" s="52"/>
      <c r="LZF29" s="52"/>
      <c r="LZG29" s="52"/>
      <c r="LZH29" s="52"/>
      <c r="LZI29" s="52"/>
      <c r="LZJ29" s="52"/>
      <c r="LZK29" s="52"/>
      <c r="LZL29" s="52"/>
      <c r="LZM29" s="52"/>
      <c r="LZN29" s="52"/>
      <c r="LZO29" s="52"/>
      <c r="LZP29" s="52"/>
      <c r="LZQ29" s="52"/>
      <c r="LZR29" s="52"/>
      <c r="LZS29" s="52"/>
      <c r="LZT29" s="52"/>
      <c r="LZU29" s="52"/>
      <c r="LZV29" s="52"/>
      <c r="LZW29" s="52"/>
      <c r="LZX29" s="52"/>
      <c r="LZY29" s="52"/>
      <c r="LZZ29" s="52"/>
      <c r="MAA29" s="52"/>
      <c r="MAB29" s="52"/>
      <c r="MAC29" s="52"/>
      <c r="MAD29" s="52"/>
      <c r="MAE29" s="52"/>
      <c r="MAF29" s="52"/>
      <c r="MAG29" s="52"/>
      <c r="MAH29" s="52"/>
      <c r="MAI29" s="52"/>
      <c r="MAJ29" s="52"/>
      <c r="MAK29" s="52"/>
      <c r="MAL29" s="52"/>
      <c r="MAM29" s="52"/>
      <c r="MAN29" s="52"/>
      <c r="MAO29" s="52"/>
      <c r="MAP29" s="52"/>
      <c r="MAQ29" s="52"/>
      <c r="MAR29" s="52"/>
      <c r="MAS29" s="52"/>
      <c r="MAT29" s="52"/>
      <c r="MAU29" s="52"/>
      <c r="MAV29" s="52"/>
      <c r="MAW29" s="52"/>
      <c r="MAX29" s="52"/>
      <c r="MAY29" s="52"/>
      <c r="MAZ29" s="52"/>
      <c r="MBA29" s="52"/>
      <c r="MBB29" s="52"/>
      <c r="MBC29" s="52"/>
      <c r="MBD29" s="52"/>
      <c r="MBE29" s="52"/>
      <c r="MBF29" s="52"/>
      <c r="MBG29" s="52"/>
      <c r="MBH29" s="52"/>
      <c r="MBI29" s="52"/>
      <c r="MBJ29" s="52"/>
      <c r="MBK29" s="52"/>
      <c r="MBL29" s="52"/>
      <c r="MBM29" s="52"/>
      <c r="MBN29" s="52"/>
      <c r="MBO29" s="52"/>
      <c r="MBP29" s="52"/>
      <c r="MBQ29" s="52"/>
      <c r="MBR29" s="52"/>
      <c r="MBS29" s="52"/>
      <c r="MBT29" s="52"/>
      <c r="MBU29" s="52"/>
      <c r="MBV29" s="52"/>
      <c r="MBW29" s="52"/>
      <c r="MBX29" s="52"/>
      <c r="MBY29" s="52"/>
      <c r="MBZ29" s="52"/>
      <c r="MCA29" s="52"/>
      <c r="MCB29" s="52"/>
      <c r="MCC29" s="52"/>
      <c r="MCD29" s="52"/>
      <c r="MCE29" s="52"/>
      <c r="MCF29" s="52"/>
      <c r="MCG29" s="52"/>
      <c r="MCH29" s="52"/>
      <c r="MCI29" s="52"/>
      <c r="MCJ29" s="52"/>
      <c r="MCK29" s="52"/>
      <c r="MCL29" s="52"/>
      <c r="MCM29" s="52"/>
      <c r="MCN29" s="52"/>
      <c r="MCO29" s="52"/>
      <c r="MCP29" s="52"/>
      <c r="MCQ29" s="52"/>
      <c r="MCR29" s="52"/>
      <c r="MCS29" s="52"/>
      <c r="MCT29" s="52"/>
      <c r="MCU29" s="52"/>
      <c r="MCV29" s="52"/>
      <c r="MCW29" s="52"/>
      <c r="MCX29" s="52"/>
      <c r="MCY29" s="52"/>
      <c r="MCZ29" s="52"/>
      <c r="MDA29" s="52"/>
      <c r="MDB29" s="52"/>
      <c r="MDC29" s="52"/>
      <c r="MDD29" s="52"/>
      <c r="MDE29" s="52"/>
      <c r="MDF29" s="52"/>
      <c r="MDG29" s="52"/>
      <c r="MDH29" s="52"/>
      <c r="MDI29" s="52"/>
      <c r="MDJ29" s="52"/>
      <c r="MDK29" s="52"/>
      <c r="MDL29" s="52"/>
      <c r="MDM29" s="52"/>
      <c r="MDN29" s="52"/>
      <c r="MDO29" s="52"/>
      <c r="MDP29" s="52"/>
      <c r="MDQ29" s="52"/>
      <c r="MDR29" s="52"/>
      <c r="MDS29" s="52"/>
      <c r="MDT29" s="52"/>
      <c r="MDU29" s="52"/>
      <c r="MDV29" s="52"/>
      <c r="MDW29" s="52"/>
      <c r="MDX29" s="52"/>
      <c r="MDY29" s="52"/>
      <c r="MDZ29" s="52"/>
      <c r="MEA29" s="52"/>
      <c r="MEB29" s="52"/>
      <c r="MEC29" s="52"/>
      <c r="MED29" s="52"/>
      <c r="MEE29" s="52"/>
      <c r="MEF29" s="52"/>
      <c r="MEG29" s="52"/>
      <c r="MEH29" s="52"/>
      <c r="MEI29" s="52"/>
      <c r="MEJ29" s="52"/>
      <c r="MEK29" s="52"/>
      <c r="MEL29" s="52"/>
      <c r="MEM29" s="52"/>
      <c r="MEN29" s="52"/>
      <c r="MEO29" s="52"/>
      <c r="MEP29" s="52"/>
      <c r="MEQ29" s="52"/>
      <c r="MER29" s="52"/>
      <c r="MES29" s="52"/>
      <c r="MET29" s="52"/>
      <c r="MEU29" s="52"/>
      <c r="MEV29" s="52"/>
      <c r="MEW29" s="52"/>
      <c r="MEX29" s="52"/>
      <c r="MEY29" s="52"/>
      <c r="MEZ29" s="52"/>
      <c r="MFA29" s="52"/>
      <c r="MFB29" s="52"/>
      <c r="MFC29" s="52"/>
      <c r="MFD29" s="52"/>
      <c r="MFE29" s="52"/>
      <c r="MFF29" s="52"/>
      <c r="MFG29" s="52"/>
      <c r="MFH29" s="52"/>
      <c r="MFI29" s="52"/>
      <c r="MFJ29" s="52"/>
      <c r="MFK29" s="52"/>
      <c r="MFL29" s="52"/>
      <c r="MFM29" s="52"/>
      <c r="MFN29" s="52"/>
      <c r="MFO29" s="52"/>
      <c r="MFP29" s="52"/>
      <c r="MFQ29" s="52"/>
      <c r="MFR29" s="52"/>
      <c r="MFS29" s="52"/>
      <c r="MFT29" s="52"/>
      <c r="MFU29" s="52"/>
      <c r="MFV29" s="52"/>
      <c r="MFW29" s="52"/>
      <c r="MFX29" s="52"/>
      <c r="MFY29" s="52"/>
      <c r="MFZ29" s="52"/>
      <c r="MGA29" s="52"/>
      <c r="MGB29" s="52"/>
      <c r="MGC29" s="52"/>
      <c r="MGD29" s="52"/>
      <c r="MGE29" s="52"/>
      <c r="MGF29" s="52"/>
      <c r="MGG29" s="52"/>
      <c r="MGH29" s="52"/>
      <c r="MGI29" s="52"/>
      <c r="MGJ29" s="52"/>
      <c r="MGK29" s="52"/>
      <c r="MGL29" s="52"/>
      <c r="MGM29" s="52"/>
      <c r="MGN29" s="52"/>
      <c r="MGO29" s="52"/>
      <c r="MGP29" s="52"/>
      <c r="MGQ29" s="52"/>
      <c r="MGR29" s="52"/>
      <c r="MGS29" s="52"/>
      <c r="MGT29" s="52"/>
      <c r="MGU29" s="52"/>
      <c r="MGV29" s="52"/>
      <c r="MGW29" s="52"/>
      <c r="MGX29" s="52"/>
      <c r="MGY29" s="52"/>
      <c r="MGZ29" s="52"/>
      <c r="MHA29" s="52"/>
      <c r="MHB29" s="52"/>
      <c r="MHC29" s="52"/>
      <c r="MHD29" s="52"/>
      <c r="MHE29" s="52"/>
      <c r="MHF29" s="52"/>
      <c r="MHG29" s="52"/>
      <c r="MHH29" s="52"/>
      <c r="MHI29" s="52"/>
      <c r="MHJ29" s="52"/>
      <c r="MHK29" s="52"/>
      <c r="MHL29" s="52"/>
      <c r="MHM29" s="52"/>
      <c r="MHN29" s="52"/>
      <c r="MHO29" s="52"/>
      <c r="MHP29" s="52"/>
      <c r="MHQ29" s="52"/>
      <c r="MHR29" s="52"/>
      <c r="MHS29" s="52"/>
      <c r="MHT29" s="52"/>
      <c r="MHU29" s="52"/>
      <c r="MHV29" s="52"/>
      <c r="MHW29" s="52"/>
      <c r="MHX29" s="52"/>
      <c r="MHY29" s="52"/>
      <c r="MHZ29" s="52"/>
      <c r="MIA29" s="52"/>
      <c r="MIB29" s="52"/>
      <c r="MIC29" s="52"/>
      <c r="MID29" s="52"/>
      <c r="MIE29" s="52"/>
      <c r="MIF29" s="52"/>
      <c r="MIG29" s="52"/>
      <c r="MIH29" s="52"/>
      <c r="MII29" s="52"/>
      <c r="MIJ29" s="52"/>
      <c r="MIK29" s="52"/>
      <c r="MIL29" s="52"/>
      <c r="MIM29" s="52"/>
      <c r="MIN29" s="52"/>
      <c r="MIO29" s="52"/>
      <c r="MIP29" s="52"/>
      <c r="MIQ29" s="52"/>
      <c r="MIR29" s="52"/>
      <c r="MIS29" s="52"/>
      <c r="MIT29" s="52"/>
      <c r="MIU29" s="52"/>
      <c r="MIV29" s="52"/>
      <c r="MIW29" s="52"/>
      <c r="MIX29" s="52"/>
      <c r="MIY29" s="52"/>
      <c r="MIZ29" s="52"/>
      <c r="MJA29" s="52"/>
      <c r="MJB29" s="52"/>
      <c r="MJC29" s="52"/>
      <c r="MJD29" s="52"/>
      <c r="MJE29" s="52"/>
      <c r="MJF29" s="52"/>
      <c r="MJG29" s="52"/>
      <c r="MJH29" s="52"/>
      <c r="MJI29" s="52"/>
      <c r="MJJ29" s="52"/>
      <c r="MJK29" s="52"/>
      <c r="MJL29" s="52"/>
      <c r="MJM29" s="52"/>
      <c r="MJN29" s="52"/>
      <c r="MJO29" s="52"/>
      <c r="MJP29" s="52"/>
      <c r="MJQ29" s="52"/>
      <c r="MJR29" s="52"/>
      <c r="MJS29" s="52"/>
      <c r="MJT29" s="52"/>
      <c r="MJU29" s="52"/>
      <c r="MJV29" s="52"/>
      <c r="MJW29" s="52"/>
      <c r="MJX29" s="52"/>
      <c r="MJY29" s="52"/>
      <c r="MJZ29" s="52"/>
      <c r="MKA29" s="52"/>
      <c r="MKB29" s="52"/>
      <c r="MKC29" s="52"/>
      <c r="MKD29" s="52"/>
      <c r="MKE29" s="52"/>
      <c r="MKF29" s="52"/>
      <c r="MKG29" s="52"/>
      <c r="MKH29" s="52"/>
      <c r="MKI29" s="52"/>
      <c r="MKJ29" s="52"/>
      <c r="MKK29" s="52"/>
      <c r="MKL29" s="52"/>
      <c r="MKM29" s="52"/>
      <c r="MKN29" s="52"/>
      <c r="MKO29" s="52"/>
      <c r="MKP29" s="52"/>
      <c r="MKQ29" s="52"/>
      <c r="MKR29" s="52"/>
      <c r="MKS29" s="52"/>
      <c r="MKT29" s="52"/>
      <c r="MKU29" s="52"/>
      <c r="MKV29" s="52"/>
      <c r="MKW29" s="52"/>
      <c r="MKX29" s="52"/>
      <c r="MKY29" s="52"/>
      <c r="MKZ29" s="52"/>
      <c r="MLA29" s="52"/>
      <c r="MLB29" s="52"/>
      <c r="MLC29" s="52"/>
      <c r="MLD29" s="52"/>
      <c r="MLE29" s="52"/>
      <c r="MLF29" s="52"/>
      <c r="MLG29" s="52"/>
      <c r="MLH29" s="52"/>
      <c r="MLI29" s="52"/>
      <c r="MLJ29" s="52"/>
      <c r="MLK29" s="52"/>
      <c r="MLL29" s="52"/>
      <c r="MLM29" s="52"/>
      <c r="MLN29" s="52"/>
      <c r="MLO29" s="52"/>
      <c r="MLP29" s="52"/>
      <c r="MLQ29" s="52"/>
      <c r="MLR29" s="52"/>
      <c r="MLS29" s="52"/>
      <c r="MLT29" s="52"/>
      <c r="MLU29" s="52"/>
      <c r="MLV29" s="52"/>
      <c r="MLW29" s="52"/>
      <c r="MLX29" s="52"/>
      <c r="MLY29" s="52"/>
      <c r="MLZ29" s="52"/>
      <c r="MMA29" s="52"/>
      <c r="MMB29" s="52"/>
      <c r="MMC29" s="52"/>
      <c r="MMD29" s="52"/>
      <c r="MME29" s="52"/>
      <c r="MMF29" s="52"/>
      <c r="MMG29" s="52"/>
      <c r="MMH29" s="52"/>
      <c r="MMI29" s="52"/>
      <c r="MMJ29" s="52"/>
      <c r="MMK29" s="52"/>
      <c r="MML29" s="52"/>
      <c r="MMM29" s="52"/>
      <c r="MMN29" s="52"/>
      <c r="MMO29" s="52"/>
      <c r="MMP29" s="52"/>
      <c r="MMQ29" s="52"/>
      <c r="MMR29" s="52"/>
      <c r="MMS29" s="52"/>
      <c r="MMT29" s="52"/>
      <c r="MMU29" s="52"/>
      <c r="MMV29" s="52"/>
      <c r="MMW29" s="52"/>
      <c r="MMX29" s="52"/>
      <c r="MMY29" s="52"/>
      <c r="MMZ29" s="52"/>
      <c r="MNA29" s="52"/>
      <c r="MNB29" s="52"/>
      <c r="MNC29" s="52"/>
      <c r="MND29" s="52"/>
      <c r="MNE29" s="52"/>
      <c r="MNF29" s="52"/>
      <c r="MNG29" s="52"/>
      <c r="MNH29" s="52"/>
      <c r="MNI29" s="52"/>
      <c r="MNJ29" s="52"/>
      <c r="MNK29" s="52"/>
      <c r="MNL29" s="52"/>
      <c r="MNM29" s="52"/>
      <c r="MNN29" s="52"/>
      <c r="MNO29" s="52"/>
      <c r="MNP29" s="52"/>
      <c r="MNQ29" s="52"/>
      <c r="MNR29" s="52"/>
      <c r="MNS29" s="52"/>
      <c r="MNT29" s="52"/>
      <c r="MNU29" s="52"/>
      <c r="MNV29" s="52"/>
      <c r="MNW29" s="52"/>
      <c r="MNX29" s="52"/>
      <c r="MNY29" s="52"/>
      <c r="MNZ29" s="52"/>
      <c r="MOA29" s="52"/>
      <c r="MOB29" s="52"/>
      <c r="MOC29" s="52"/>
      <c r="MOD29" s="52"/>
      <c r="MOE29" s="52"/>
      <c r="MOF29" s="52"/>
      <c r="MOG29" s="52"/>
      <c r="MOH29" s="52"/>
      <c r="MOI29" s="52"/>
      <c r="MOJ29" s="52"/>
      <c r="MOK29" s="52"/>
      <c r="MOL29" s="52"/>
      <c r="MOM29" s="52"/>
      <c r="MON29" s="52"/>
      <c r="MOO29" s="52"/>
      <c r="MOP29" s="52"/>
      <c r="MOQ29" s="52"/>
      <c r="MOR29" s="52"/>
      <c r="MOS29" s="52"/>
      <c r="MOT29" s="52"/>
      <c r="MOU29" s="52"/>
      <c r="MOV29" s="52"/>
      <c r="MOW29" s="52"/>
      <c r="MOX29" s="52"/>
      <c r="MOY29" s="52"/>
      <c r="MOZ29" s="52"/>
      <c r="MPA29" s="52"/>
      <c r="MPB29" s="52"/>
      <c r="MPC29" s="52"/>
      <c r="MPD29" s="52"/>
      <c r="MPE29" s="52"/>
      <c r="MPF29" s="52"/>
      <c r="MPG29" s="52"/>
      <c r="MPH29" s="52"/>
      <c r="MPI29" s="52"/>
      <c r="MPJ29" s="52"/>
      <c r="MPK29" s="52"/>
      <c r="MPL29" s="52"/>
      <c r="MPM29" s="52"/>
      <c r="MPN29" s="52"/>
      <c r="MPO29" s="52"/>
      <c r="MPP29" s="52"/>
      <c r="MPQ29" s="52"/>
      <c r="MPR29" s="52"/>
      <c r="MPS29" s="52"/>
      <c r="MPT29" s="52"/>
      <c r="MPU29" s="52"/>
      <c r="MPV29" s="52"/>
      <c r="MPW29" s="52"/>
      <c r="MPX29" s="52"/>
      <c r="MPY29" s="52"/>
      <c r="MPZ29" s="52"/>
      <c r="MQA29" s="52"/>
      <c r="MQB29" s="52"/>
      <c r="MQC29" s="52"/>
      <c r="MQD29" s="52"/>
      <c r="MQE29" s="52"/>
      <c r="MQF29" s="52"/>
      <c r="MQG29" s="52"/>
      <c r="MQH29" s="52"/>
      <c r="MQI29" s="52"/>
      <c r="MQJ29" s="52"/>
      <c r="MQK29" s="52"/>
      <c r="MQL29" s="52"/>
      <c r="MQM29" s="52"/>
      <c r="MQN29" s="52"/>
      <c r="MQO29" s="52"/>
      <c r="MQP29" s="52"/>
      <c r="MQQ29" s="52"/>
      <c r="MQR29" s="52"/>
      <c r="MQS29" s="52"/>
      <c r="MQT29" s="52"/>
      <c r="MQU29" s="52"/>
      <c r="MQV29" s="52"/>
      <c r="MQW29" s="52"/>
      <c r="MQX29" s="52"/>
      <c r="MQY29" s="52"/>
      <c r="MQZ29" s="52"/>
      <c r="MRA29" s="52"/>
      <c r="MRB29" s="52"/>
      <c r="MRC29" s="52"/>
      <c r="MRD29" s="52"/>
      <c r="MRE29" s="52"/>
      <c r="MRF29" s="52"/>
      <c r="MRG29" s="52"/>
      <c r="MRH29" s="52"/>
      <c r="MRI29" s="52"/>
      <c r="MRJ29" s="52"/>
      <c r="MRK29" s="52"/>
      <c r="MRL29" s="52"/>
      <c r="MRM29" s="52"/>
      <c r="MRN29" s="52"/>
      <c r="MRO29" s="52"/>
      <c r="MRP29" s="52"/>
      <c r="MRQ29" s="52"/>
      <c r="MRR29" s="52"/>
      <c r="MRS29" s="52"/>
      <c r="MRT29" s="52"/>
      <c r="MRU29" s="52"/>
      <c r="MRV29" s="52"/>
      <c r="MRW29" s="52"/>
      <c r="MRX29" s="52"/>
      <c r="MRY29" s="52"/>
      <c r="MRZ29" s="52"/>
      <c r="MSA29" s="52"/>
      <c r="MSB29" s="52"/>
      <c r="MSC29" s="52"/>
      <c r="MSD29" s="52"/>
      <c r="MSE29" s="52"/>
      <c r="MSF29" s="52"/>
      <c r="MSG29" s="52"/>
      <c r="MSH29" s="52"/>
      <c r="MSI29" s="52"/>
      <c r="MSJ29" s="52"/>
      <c r="MSK29" s="52"/>
      <c r="MSL29" s="52"/>
      <c r="MSM29" s="52"/>
      <c r="MSN29" s="52"/>
      <c r="MSO29" s="52"/>
      <c r="MSP29" s="52"/>
      <c r="MSQ29" s="52"/>
      <c r="MSR29" s="52"/>
      <c r="MSS29" s="52"/>
      <c r="MST29" s="52"/>
      <c r="MSU29" s="52"/>
      <c r="MSV29" s="52"/>
      <c r="MSW29" s="52"/>
      <c r="MSX29" s="52"/>
      <c r="MSY29" s="52"/>
      <c r="MSZ29" s="52"/>
      <c r="MTA29" s="52"/>
      <c r="MTB29" s="52"/>
      <c r="MTC29" s="52"/>
      <c r="MTD29" s="52"/>
      <c r="MTE29" s="52"/>
      <c r="MTF29" s="52"/>
      <c r="MTG29" s="52"/>
      <c r="MTH29" s="52"/>
      <c r="MTI29" s="52"/>
      <c r="MTJ29" s="52"/>
      <c r="MTK29" s="52"/>
      <c r="MTL29" s="52"/>
      <c r="MTM29" s="52"/>
      <c r="MTN29" s="52"/>
      <c r="MTO29" s="52"/>
      <c r="MTP29" s="52"/>
      <c r="MTQ29" s="52"/>
      <c r="MTR29" s="52"/>
      <c r="MTS29" s="52"/>
      <c r="MTT29" s="52"/>
      <c r="MTU29" s="52"/>
      <c r="MTV29" s="52"/>
      <c r="MTW29" s="52"/>
      <c r="MTX29" s="52"/>
      <c r="MTY29" s="52"/>
      <c r="MTZ29" s="52"/>
      <c r="MUA29" s="52"/>
      <c r="MUB29" s="52"/>
      <c r="MUC29" s="52"/>
      <c r="MUD29" s="52"/>
      <c r="MUE29" s="52"/>
      <c r="MUF29" s="52"/>
      <c r="MUG29" s="52"/>
      <c r="MUH29" s="52"/>
      <c r="MUI29" s="52"/>
      <c r="MUJ29" s="52"/>
      <c r="MUK29" s="52"/>
      <c r="MUL29" s="52"/>
      <c r="MUM29" s="52"/>
      <c r="MUN29" s="52"/>
      <c r="MUO29" s="52"/>
      <c r="MUP29" s="52"/>
      <c r="MUQ29" s="52"/>
      <c r="MUR29" s="52"/>
      <c r="MUS29" s="52"/>
      <c r="MUT29" s="52"/>
      <c r="MUU29" s="52"/>
      <c r="MUV29" s="52"/>
      <c r="MUW29" s="52"/>
      <c r="MUX29" s="52"/>
      <c r="MUY29" s="52"/>
      <c r="MUZ29" s="52"/>
      <c r="MVA29" s="52"/>
      <c r="MVB29" s="52"/>
      <c r="MVC29" s="52"/>
      <c r="MVD29" s="52"/>
      <c r="MVE29" s="52"/>
      <c r="MVF29" s="52"/>
      <c r="MVG29" s="52"/>
      <c r="MVH29" s="52"/>
      <c r="MVI29" s="52"/>
      <c r="MVJ29" s="52"/>
      <c r="MVK29" s="52"/>
      <c r="MVL29" s="52"/>
      <c r="MVM29" s="52"/>
      <c r="MVN29" s="52"/>
      <c r="MVO29" s="52"/>
      <c r="MVP29" s="52"/>
      <c r="MVQ29" s="52"/>
      <c r="MVR29" s="52"/>
      <c r="MVS29" s="52"/>
      <c r="MVT29" s="52"/>
      <c r="MVU29" s="52"/>
      <c r="MVV29" s="52"/>
      <c r="MVW29" s="52"/>
      <c r="MVX29" s="52"/>
      <c r="MVY29" s="52"/>
      <c r="MVZ29" s="52"/>
      <c r="MWA29" s="52"/>
      <c r="MWB29" s="52"/>
      <c r="MWC29" s="52"/>
      <c r="MWD29" s="52"/>
      <c r="MWE29" s="52"/>
      <c r="MWF29" s="52"/>
      <c r="MWG29" s="52"/>
      <c r="MWH29" s="52"/>
      <c r="MWI29" s="52"/>
      <c r="MWJ29" s="52"/>
      <c r="MWK29" s="52"/>
      <c r="MWL29" s="52"/>
      <c r="MWM29" s="52"/>
      <c r="MWN29" s="52"/>
      <c r="MWO29" s="52"/>
      <c r="MWP29" s="52"/>
      <c r="MWQ29" s="52"/>
      <c r="MWR29" s="52"/>
      <c r="MWS29" s="52"/>
      <c r="MWT29" s="52"/>
      <c r="MWU29" s="52"/>
      <c r="MWV29" s="52"/>
      <c r="MWW29" s="52"/>
      <c r="MWX29" s="52"/>
      <c r="MWY29" s="52"/>
      <c r="MWZ29" s="52"/>
      <c r="MXA29" s="52"/>
      <c r="MXB29" s="52"/>
      <c r="MXC29" s="52"/>
      <c r="MXD29" s="52"/>
      <c r="MXE29" s="52"/>
      <c r="MXF29" s="52"/>
      <c r="MXG29" s="52"/>
      <c r="MXH29" s="52"/>
      <c r="MXI29" s="52"/>
      <c r="MXJ29" s="52"/>
      <c r="MXK29" s="52"/>
      <c r="MXL29" s="52"/>
      <c r="MXM29" s="52"/>
      <c r="MXN29" s="52"/>
      <c r="MXO29" s="52"/>
      <c r="MXP29" s="52"/>
      <c r="MXQ29" s="52"/>
      <c r="MXR29" s="52"/>
      <c r="MXS29" s="52"/>
      <c r="MXT29" s="52"/>
      <c r="MXU29" s="52"/>
      <c r="MXV29" s="52"/>
      <c r="MXW29" s="52"/>
      <c r="MXX29" s="52"/>
      <c r="MXY29" s="52"/>
      <c r="MXZ29" s="52"/>
      <c r="MYA29" s="52"/>
      <c r="MYB29" s="52"/>
      <c r="MYC29" s="52"/>
      <c r="MYD29" s="52"/>
      <c r="MYE29" s="52"/>
      <c r="MYF29" s="52"/>
      <c r="MYG29" s="52"/>
      <c r="MYH29" s="52"/>
      <c r="MYI29" s="52"/>
      <c r="MYJ29" s="52"/>
      <c r="MYK29" s="52"/>
      <c r="MYL29" s="52"/>
      <c r="MYM29" s="52"/>
      <c r="MYN29" s="52"/>
      <c r="MYO29" s="52"/>
      <c r="MYP29" s="52"/>
      <c r="MYQ29" s="52"/>
      <c r="MYR29" s="52"/>
      <c r="MYS29" s="52"/>
      <c r="MYT29" s="52"/>
      <c r="MYU29" s="52"/>
      <c r="MYV29" s="52"/>
      <c r="MYW29" s="52"/>
      <c r="MYX29" s="52"/>
      <c r="MYY29" s="52"/>
      <c r="MYZ29" s="52"/>
      <c r="MZA29" s="52"/>
      <c r="MZB29" s="52"/>
      <c r="MZC29" s="52"/>
      <c r="MZD29" s="52"/>
      <c r="MZE29" s="52"/>
      <c r="MZF29" s="52"/>
      <c r="MZG29" s="52"/>
      <c r="MZH29" s="52"/>
      <c r="MZI29" s="52"/>
      <c r="MZJ29" s="52"/>
      <c r="MZK29" s="52"/>
      <c r="MZL29" s="52"/>
      <c r="MZM29" s="52"/>
      <c r="MZN29" s="52"/>
      <c r="MZO29" s="52"/>
      <c r="MZP29" s="52"/>
      <c r="MZQ29" s="52"/>
      <c r="MZR29" s="52"/>
      <c r="MZS29" s="52"/>
      <c r="MZT29" s="52"/>
      <c r="MZU29" s="52"/>
      <c r="MZV29" s="52"/>
      <c r="MZW29" s="52"/>
      <c r="MZX29" s="52"/>
      <c r="MZY29" s="52"/>
      <c r="MZZ29" s="52"/>
      <c r="NAA29" s="52"/>
      <c r="NAB29" s="52"/>
      <c r="NAC29" s="52"/>
      <c r="NAD29" s="52"/>
      <c r="NAE29" s="52"/>
      <c r="NAF29" s="52"/>
      <c r="NAG29" s="52"/>
      <c r="NAH29" s="52"/>
      <c r="NAI29" s="52"/>
      <c r="NAJ29" s="52"/>
      <c r="NAK29" s="52"/>
      <c r="NAL29" s="52"/>
      <c r="NAM29" s="52"/>
      <c r="NAN29" s="52"/>
      <c r="NAO29" s="52"/>
      <c r="NAP29" s="52"/>
      <c r="NAQ29" s="52"/>
      <c r="NAR29" s="52"/>
      <c r="NAS29" s="52"/>
      <c r="NAT29" s="52"/>
      <c r="NAU29" s="52"/>
      <c r="NAV29" s="52"/>
      <c r="NAW29" s="52"/>
      <c r="NAX29" s="52"/>
      <c r="NAY29" s="52"/>
      <c r="NAZ29" s="52"/>
      <c r="NBA29" s="52"/>
      <c r="NBB29" s="52"/>
      <c r="NBC29" s="52"/>
      <c r="NBD29" s="52"/>
      <c r="NBE29" s="52"/>
      <c r="NBF29" s="52"/>
      <c r="NBG29" s="52"/>
      <c r="NBH29" s="52"/>
      <c r="NBI29" s="52"/>
      <c r="NBJ29" s="52"/>
      <c r="NBK29" s="52"/>
      <c r="NBL29" s="52"/>
      <c r="NBM29" s="52"/>
      <c r="NBN29" s="52"/>
      <c r="NBO29" s="52"/>
      <c r="NBP29" s="52"/>
      <c r="NBQ29" s="52"/>
      <c r="NBR29" s="52"/>
      <c r="NBS29" s="52"/>
      <c r="NBT29" s="52"/>
      <c r="NBU29" s="52"/>
      <c r="NBV29" s="52"/>
      <c r="NBW29" s="52"/>
      <c r="NBX29" s="52"/>
      <c r="NBY29" s="52"/>
      <c r="NBZ29" s="52"/>
      <c r="NCA29" s="52"/>
      <c r="NCB29" s="52"/>
      <c r="NCC29" s="52"/>
      <c r="NCD29" s="52"/>
      <c r="NCE29" s="52"/>
      <c r="NCF29" s="52"/>
      <c r="NCG29" s="52"/>
      <c r="NCH29" s="52"/>
      <c r="NCI29" s="52"/>
      <c r="NCJ29" s="52"/>
      <c r="NCK29" s="52"/>
      <c r="NCL29" s="52"/>
      <c r="NCM29" s="52"/>
      <c r="NCN29" s="52"/>
      <c r="NCO29" s="52"/>
      <c r="NCP29" s="52"/>
      <c r="NCQ29" s="52"/>
      <c r="NCR29" s="52"/>
      <c r="NCS29" s="52"/>
      <c r="NCT29" s="52"/>
      <c r="NCU29" s="52"/>
      <c r="NCV29" s="52"/>
      <c r="NCW29" s="52"/>
      <c r="NCX29" s="52"/>
      <c r="NCY29" s="52"/>
      <c r="NCZ29" s="52"/>
      <c r="NDA29" s="52"/>
      <c r="NDB29" s="52"/>
      <c r="NDC29" s="52"/>
      <c r="NDD29" s="52"/>
      <c r="NDE29" s="52"/>
      <c r="NDF29" s="52"/>
      <c r="NDG29" s="52"/>
      <c r="NDH29" s="52"/>
      <c r="NDI29" s="52"/>
      <c r="NDJ29" s="52"/>
      <c r="NDK29" s="52"/>
      <c r="NDL29" s="52"/>
      <c r="NDM29" s="52"/>
      <c r="NDN29" s="52"/>
      <c r="NDO29" s="52"/>
      <c r="NDP29" s="52"/>
      <c r="NDQ29" s="52"/>
      <c r="NDR29" s="52"/>
      <c r="NDS29" s="52"/>
      <c r="NDT29" s="52"/>
      <c r="NDU29" s="52"/>
      <c r="NDV29" s="52"/>
      <c r="NDW29" s="52"/>
      <c r="NDX29" s="52"/>
      <c r="NDY29" s="52"/>
      <c r="NDZ29" s="52"/>
      <c r="NEA29" s="52"/>
      <c r="NEB29" s="52"/>
      <c r="NEC29" s="52"/>
      <c r="NED29" s="52"/>
      <c r="NEE29" s="52"/>
      <c r="NEF29" s="52"/>
      <c r="NEG29" s="52"/>
      <c r="NEH29" s="52"/>
      <c r="NEI29" s="52"/>
      <c r="NEJ29" s="52"/>
      <c r="NEK29" s="52"/>
      <c r="NEL29" s="52"/>
      <c r="NEM29" s="52"/>
      <c r="NEN29" s="52"/>
      <c r="NEO29" s="52"/>
      <c r="NEP29" s="52"/>
      <c r="NEQ29" s="52"/>
      <c r="NER29" s="52"/>
      <c r="NES29" s="52"/>
      <c r="NET29" s="52"/>
      <c r="NEU29" s="52"/>
      <c r="NEV29" s="52"/>
      <c r="NEW29" s="52"/>
      <c r="NEX29" s="52"/>
      <c r="NEY29" s="52"/>
      <c r="NEZ29" s="52"/>
      <c r="NFA29" s="52"/>
      <c r="NFB29" s="52"/>
      <c r="NFC29" s="52"/>
      <c r="NFD29" s="52"/>
      <c r="NFE29" s="52"/>
      <c r="NFF29" s="52"/>
      <c r="NFG29" s="52"/>
      <c r="NFH29" s="52"/>
      <c r="NFI29" s="52"/>
      <c r="NFJ29" s="52"/>
      <c r="NFK29" s="52"/>
      <c r="NFL29" s="52"/>
      <c r="NFM29" s="52"/>
      <c r="NFN29" s="52"/>
      <c r="NFO29" s="52"/>
      <c r="NFP29" s="52"/>
      <c r="NFQ29" s="52"/>
      <c r="NFR29" s="52"/>
      <c r="NFS29" s="52"/>
      <c r="NFT29" s="52"/>
      <c r="NFU29" s="52"/>
      <c r="NFV29" s="52"/>
      <c r="NFW29" s="52"/>
      <c r="NFX29" s="52"/>
      <c r="NFY29" s="52"/>
      <c r="NFZ29" s="52"/>
      <c r="NGA29" s="52"/>
      <c r="NGB29" s="52"/>
      <c r="NGC29" s="52"/>
      <c r="NGD29" s="52"/>
      <c r="NGE29" s="52"/>
      <c r="NGF29" s="52"/>
      <c r="NGG29" s="52"/>
      <c r="NGH29" s="52"/>
      <c r="NGI29" s="52"/>
      <c r="NGJ29" s="52"/>
      <c r="NGK29" s="52"/>
      <c r="NGL29" s="52"/>
      <c r="NGM29" s="52"/>
      <c r="NGN29" s="52"/>
      <c r="NGO29" s="52"/>
      <c r="NGP29" s="52"/>
      <c r="NGQ29" s="52"/>
      <c r="NGR29" s="52"/>
      <c r="NGS29" s="52"/>
      <c r="NGT29" s="52"/>
      <c r="NGU29" s="52"/>
      <c r="NGV29" s="52"/>
      <c r="NGW29" s="52"/>
      <c r="NGX29" s="52"/>
      <c r="NGY29" s="52"/>
      <c r="NGZ29" s="52"/>
      <c r="NHA29" s="52"/>
      <c r="NHB29" s="52"/>
      <c r="NHC29" s="52"/>
      <c r="NHD29" s="52"/>
      <c r="NHE29" s="52"/>
      <c r="NHF29" s="52"/>
      <c r="NHG29" s="52"/>
      <c r="NHH29" s="52"/>
      <c r="NHI29" s="52"/>
      <c r="NHJ29" s="52"/>
      <c r="NHK29" s="52"/>
      <c r="NHL29" s="52"/>
      <c r="NHM29" s="52"/>
      <c r="NHN29" s="52"/>
      <c r="NHO29" s="52"/>
      <c r="NHP29" s="52"/>
      <c r="NHQ29" s="52"/>
      <c r="NHR29" s="52"/>
      <c r="NHS29" s="52"/>
      <c r="NHT29" s="52"/>
      <c r="NHU29" s="52"/>
      <c r="NHV29" s="52"/>
      <c r="NHW29" s="52"/>
      <c r="NHX29" s="52"/>
      <c r="NHY29" s="52"/>
      <c r="NHZ29" s="52"/>
      <c r="NIA29" s="52"/>
      <c r="NIB29" s="52"/>
      <c r="NIC29" s="52"/>
      <c r="NID29" s="52"/>
      <c r="NIE29" s="52"/>
      <c r="NIF29" s="52"/>
      <c r="NIG29" s="52"/>
      <c r="NIH29" s="52"/>
      <c r="NII29" s="52"/>
      <c r="NIJ29" s="52"/>
      <c r="NIK29" s="52"/>
      <c r="NIL29" s="52"/>
      <c r="NIM29" s="52"/>
      <c r="NIN29" s="52"/>
      <c r="NIO29" s="52"/>
      <c r="NIP29" s="52"/>
      <c r="NIQ29" s="52"/>
      <c r="NIR29" s="52"/>
      <c r="NIS29" s="52"/>
      <c r="NIT29" s="52"/>
      <c r="NIU29" s="52"/>
      <c r="NIV29" s="52"/>
      <c r="NIW29" s="52"/>
      <c r="NIX29" s="52"/>
      <c r="NIY29" s="52"/>
      <c r="NIZ29" s="52"/>
      <c r="NJA29" s="52"/>
      <c r="NJB29" s="52"/>
      <c r="NJC29" s="52"/>
      <c r="NJD29" s="52"/>
      <c r="NJE29" s="52"/>
      <c r="NJF29" s="52"/>
      <c r="NJG29" s="52"/>
      <c r="NJH29" s="52"/>
      <c r="NJI29" s="52"/>
      <c r="NJJ29" s="52"/>
      <c r="NJK29" s="52"/>
      <c r="NJL29" s="52"/>
      <c r="NJM29" s="52"/>
      <c r="NJN29" s="52"/>
      <c r="NJO29" s="52"/>
      <c r="NJP29" s="52"/>
      <c r="NJQ29" s="52"/>
      <c r="NJR29" s="52"/>
      <c r="NJS29" s="52"/>
      <c r="NJT29" s="52"/>
      <c r="NJU29" s="52"/>
      <c r="NJV29" s="52"/>
      <c r="NJW29" s="52"/>
      <c r="NJX29" s="52"/>
      <c r="NJY29" s="52"/>
      <c r="NJZ29" s="52"/>
      <c r="NKA29" s="52"/>
      <c r="NKB29" s="52"/>
      <c r="NKC29" s="52"/>
      <c r="NKD29" s="52"/>
      <c r="NKE29" s="52"/>
      <c r="NKF29" s="52"/>
      <c r="NKG29" s="52"/>
      <c r="NKH29" s="52"/>
      <c r="NKI29" s="52"/>
      <c r="NKJ29" s="52"/>
      <c r="NKK29" s="52"/>
      <c r="NKL29" s="52"/>
      <c r="NKM29" s="52"/>
      <c r="NKN29" s="52"/>
      <c r="NKO29" s="52"/>
      <c r="NKP29" s="52"/>
      <c r="NKQ29" s="52"/>
      <c r="NKR29" s="52"/>
      <c r="NKS29" s="52"/>
      <c r="NKT29" s="52"/>
      <c r="NKU29" s="52"/>
      <c r="NKV29" s="52"/>
      <c r="NKW29" s="52"/>
      <c r="NKX29" s="52"/>
      <c r="NKY29" s="52"/>
      <c r="NKZ29" s="52"/>
      <c r="NLA29" s="52"/>
      <c r="NLB29" s="52"/>
      <c r="NLC29" s="52"/>
      <c r="NLD29" s="52"/>
      <c r="NLE29" s="52"/>
      <c r="NLF29" s="52"/>
      <c r="NLG29" s="52"/>
      <c r="NLH29" s="52"/>
      <c r="NLI29" s="52"/>
      <c r="NLJ29" s="52"/>
      <c r="NLK29" s="52"/>
      <c r="NLL29" s="52"/>
      <c r="NLM29" s="52"/>
      <c r="NLN29" s="52"/>
      <c r="NLO29" s="52"/>
      <c r="NLP29" s="52"/>
      <c r="NLQ29" s="52"/>
      <c r="NLR29" s="52"/>
      <c r="NLS29" s="52"/>
      <c r="NLT29" s="52"/>
      <c r="NLU29" s="52"/>
      <c r="NLV29" s="52"/>
      <c r="NLW29" s="52"/>
      <c r="NLX29" s="52"/>
      <c r="NLY29" s="52"/>
      <c r="NLZ29" s="52"/>
      <c r="NMA29" s="52"/>
      <c r="NMB29" s="52"/>
      <c r="NMC29" s="52"/>
      <c r="NMD29" s="52"/>
      <c r="NME29" s="52"/>
      <c r="NMF29" s="52"/>
      <c r="NMG29" s="52"/>
      <c r="NMH29" s="52"/>
      <c r="NMI29" s="52"/>
      <c r="NMJ29" s="52"/>
      <c r="NMK29" s="52"/>
      <c r="NML29" s="52"/>
      <c r="NMM29" s="52"/>
      <c r="NMN29" s="52"/>
      <c r="NMO29" s="52"/>
      <c r="NMP29" s="52"/>
      <c r="NMQ29" s="52"/>
      <c r="NMR29" s="52"/>
      <c r="NMS29" s="52"/>
      <c r="NMT29" s="52"/>
      <c r="NMU29" s="52"/>
      <c r="NMV29" s="52"/>
      <c r="NMW29" s="52"/>
      <c r="NMX29" s="52"/>
      <c r="NMY29" s="52"/>
      <c r="NMZ29" s="52"/>
      <c r="NNA29" s="52"/>
      <c r="NNB29" s="52"/>
      <c r="NNC29" s="52"/>
      <c r="NND29" s="52"/>
      <c r="NNE29" s="52"/>
      <c r="NNF29" s="52"/>
      <c r="NNG29" s="52"/>
      <c r="NNH29" s="52"/>
      <c r="NNI29" s="52"/>
      <c r="NNJ29" s="52"/>
      <c r="NNK29" s="52"/>
      <c r="NNL29" s="52"/>
      <c r="NNM29" s="52"/>
      <c r="NNN29" s="52"/>
      <c r="NNO29" s="52"/>
      <c r="NNP29" s="52"/>
      <c r="NNQ29" s="52"/>
      <c r="NNR29" s="52"/>
      <c r="NNS29" s="52"/>
      <c r="NNT29" s="52"/>
      <c r="NNU29" s="52"/>
      <c r="NNV29" s="52"/>
      <c r="NNW29" s="52"/>
      <c r="NNX29" s="52"/>
      <c r="NNY29" s="52"/>
      <c r="NNZ29" s="52"/>
      <c r="NOA29" s="52"/>
      <c r="NOB29" s="52"/>
      <c r="NOC29" s="52"/>
      <c r="NOD29" s="52"/>
      <c r="NOE29" s="52"/>
      <c r="NOF29" s="52"/>
      <c r="NOG29" s="52"/>
      <c r="NOH29" s="52"/>
      <c r="NOI29" s="52"/>
      <c r="NOJ29" s="52"/>
      <c r="NOK29" s="52"/>
      <c r="NOL29" s="52"/>
      <c r="NOM29" s="52"/>
      <c r="NON29" s="52"/>
      <c r="NOO29" s="52"/>
      <c r="NOP29" s="52"/>
      <c r="NOQ29" s="52"/>
      <c r="NOR29" s="52"/>
      <c r="NOS29" s="52"/>
      <c r="NOT29" s="52"/>
      <c r="NOU29" s="52"/>
      <c r="NOV29" s="52"/>
      <c r="NOW29" s="52"/>
      <c r="NOX29" s="52"/>
      <c r="NOY29" s="52"/>
      <c r="NOZ29" s="52"/>
      <c r="NPA29" s="52"/>
      <c r="NPB29" s="52"/>
      <c r="NPC29" s="52"/>
      <c r="NPD29" s="52"/>
      <c r="NPE29" s="52"/>
      <c r="NPF29" s="52"/>
      <c r="NPG29" s="52"/>
      <c r="NPH29" s="52"/>
      <c r="NPI29" s="52"/>
      <c r="NPJ29" s="52"/>
      <c r="NPK29" s="52"/>
      <c r="NPL29" s="52"/>
      <c r="NPM29" s="52"/>
      <c r="NPN29" s="52"/>
      <c r="NPO29" s="52"/>
      <c r="NPP29" s="52"/>
      <c r="NPQ29" s="52"/>
      <c r="NPR29" s="52"/>
      <c r="NPS29" s="52"/>
      <c r="NPT29" s="52"/>
      <c r="NPU29" s="52"/>
      <c r="NPV29" s="52"/>
      <c r="NPW29" s="52"/>
      <c r="NPX29" s="52"/>
      <c r="NPY29" s="52"/>
      <c r="NPZ29" s="52"/>
      <c r="NQA29" s="52"/>
      <c r="NQB29" s="52"/>
      <c r="NQC29" s="52"/>
      <c r="NQD29" s="52"/>
      <c r="NQE29" s="52"/>
      <c r="NQF29" s="52"/>
      <c r="NQG29" s="52"/>
      <c r="NQH29" s="52"/>
      <c r="NQI29" s="52"/>
      <c r="NQJ29" s="52"/>
      <c r="NQK29" s="52"/>
      <c r="NQL29" s="52"/>
      <c r="NQM29" s="52"/>
      <c r="NQN29" s="52"/>
      <c r="NQO29" s="52"/>
      <c r="NQP29" s="52"/>
      <c r="NQQ29" s="52"/>
      <c r="NQR29" s="52"/>
      <c r="NQS29" s="52"/>
      <c r="NQT29" s="52"/>
      <c r="NQU29" s="52"/>
      <c r="NQV29" s="52"/>
      <c r="NQW29" s="52"/>
      <c r="NQX29" s="52"/>
      <c r="NQY29" s="52"/>
      <c r="NQZ29" s="52"/>
      <c r="NRA29" s="52"/>
      <c r="NRB29" s="52"/>
      <c r="NRC29" s="52"/>
      <c r="NRD29" s="52"/>
      <c r="NRE29" s="52"/>
      <c r="NRF29" s="52"/>
      <c r="NRG29" s="52"/>
      <c r="NRH29" s="52"/>
      <c r="NRI29" s="52"/>
      <c r="NRJ29" s="52"/>
      <c r="NRK29" s="52"/>
      <c r="NRL29" s="52"/>
      <c r="NRM29" s="52"/>
      <c r="NRN29" s="52"/>
      <c r="NRO29" s="52"/>
      <c r="NRP29" s="52"/>
      <c r="NRQ29" s="52"/>
      <c r="NRR29" s="52"/>
      <c r="NRS29" s="52"/>
      <c r="NRT29" s="52"/>
      <c r="NRU29" s="52"/>
      <c r="NRV29" s="52"/>
      <c r="NRW29" s="52"/>
      <c r="NRX29" s="52"/>
      <c r="NRY29" s="52"/>
      <c r="NRZ29" s="52"/>
      <c r="NSA29" s="52"/>
      <c r="NSB29" s="52"/>
      <c r="NSC29" s="52"/>
      <c r="NSD29" s="52"/>
      <c r="NSE29" s="52"/>
      <c r="NSF29" s="52"/>
      <c r="NSG29" s="52"/>
      <c r="NSH29" s="52"/>
      <c r="NSI29" s="52"/>
      <c r="NSJ29" s="52"/>
      <c r="NSK29" s="52"/>
      <c r="NSL29" s="52"/>
      <c r="NSM29" s="52"/>
      <c r="NSN29" s="52"/>
      <c r="NSO29" s="52"/>
      <c r="NSP29" s="52"/>
      <c r="NSQ29" s="52"/>
      <c r="NSR29" s="52"/>
      <c r="NSS29" s="52"/>
      <c r="NST29" s="52"/>
      <c r="NSU29" s="52"/>
      <c r="NSV29" s="52"/>
      <c r="NSW29" s="52"/>
      <c r="NSX29" s="52"/>
      <c r="NSY29" s="52"/>
      <c r="NSZ29" s="52"/>
      <c r="NTA29" s="52"/>
      <c r="NTB29" s="52"/>
      <c r="NTC29" s="52"/>
      <c r="NTD29" s="52"/>
      <c r="NTE29" s="52"/>
      <c r="NTF29" s="52"/>
      <c r="NTG29" s="52"/>
      <c r="NTH29" s="52"/>
      <c r="NTI29" s="52"/>
      <c r="NTJ29" s="52"/>
      <c r="NTK29" s="52"/>
      <c r="NTL29" s="52"/>
      <c r="NTM29" s="52"/>
      <c r="NTN29" s="52"/>
      <c r="NTO29" s="52"/>
      <c r="NTP29" s="52"/>
      <c r="NTQ29" s="52"/>
      <c r="NTR29" s="52"/>
      <c r="NTS29" s="52"/>
      <c r="NTT29" s="52"/>
      <c r="NTU29" s="52"/>
      <c r="NTV29" s="52"/>
      <c r="NTW29" s="52"/>
      <c r="NTX29" s="52"/>
      <c r="NTY29" s="52"/>
      <c r="NTZ29" s="52"/>
      <c r="NUA29" s="52"/>
      <c r="NUB29" s="52"/>
      <c r="NUC29" s="52"/>
      <c r="NUD29" s="52"/>
      <c r="NUE29" s="52"/>
      <c r="NUF29" s="52"/>
      <c r="NUG29" s="52"/>
      <c r="NUH29" s="52"/>
      <c r="NUI29" s="52"/>
      <c r="NUJ29" s="52"/>
      <c r="NUK29" s="52"/>
      <c r="NUL29" s="52"/>
      <c r="NUM29" s="52"/>
      <c r="NUN29" s="52"/>
      <c r="NUO29" s="52"/>
      <c r="NUP29" s="52"/>
      <c r="NUQ29" s="52"/>
      <c r="NUR29" s="52"/>
      <c r="NUS29" s="52"/>
      <c r="NUT29" s="52"/>
      <c r="NUU29" s="52"/>
      <c r="NUV29" s="52"/>
      <c r="NUW29" s="52"/>
      <c r="NUX29" s="52"/>
      <c r="NUY29" s="52"/>
      <c r="NUZ29" s="52"/>
      <c r="NVA29" s="52"/>
      <c r="NVB29" s="52"/>
      <c r="NVC29" s="52"/>
      <c r="NVD29" s="52"/>
      <c r="NVE29" s="52"/>
      <c r="NVF29" s="52"/>
      <c r="NVG29" s="52"/>
      <c r="NVH29" s="52"/>
      <c r="NVI29" s="52"/>
      <c r="NVJ29" s="52"/>
      <c r="NVK29" s="52"/>
      <c r="NVL29" s="52"/>
      <c r="NVM29" s="52"/>
      <c r="NVN29" s="52"/>
      <c r="NVO29" s="52"/>
      <c r="NVP29" s="52"/>
      <c r="NVQ29" s="52"/>
      <c r="NVR29" s="52"/>
      <c r="NVS29" s="52"/>
      <c r="NVT29" s="52"/>
      <c r="NVU29" s="52"/>
      <c r="NVV29" s="52"/>
      <c r="NVW29" s="52"/>
      <c r="NVX29" s="52"/>
      <c r="NVY29" s="52"/>
      <c r="NVZ29" s="52"/>
      <c r="NWA29" s="52"/>
      <c r="NWB29" s="52"/>
      <c r="NWC29" s="52"/>
      <c r="NWD29" s="52"/>
      <c r="NWE29" s="52"/>
      <c r="NWF29" s="52"/>
      <c r="NWG29" s="52"/>
      <c r="NWH29" s="52"/>
      <c r="NWI29" s="52"/>
      <c r="NWJ29" s="52"/>
      <c r="NWK29" s="52"/>
      <c r="NWL29" s="52"/>
      <c r="NWM29" s="52"/>
      <c r="NWN29" s="52"/>
      <c r="NWO29" s="52"/>
      <c r="NWP29" s="52"/>
      <c r="NWQ29" s="52"/>
      <c r="NWR29" s="52"/>
      <c r="NWS29" s="52"/>
      <c r="NWT29" s="52"/>
      <c r="NWU29" s="52"/>
      <c r="NWV29" s="52"/>
      <c r="NWW29" s="52"/>
      <c r="NWX29" s="52"/>
      <c r="NWY29" s="52"/>
      <c r="NWZ29" s="52"/>
      <c r="NXA29" s="52"/>
      <c r="NXB29" s="52"/>
      <c r="NXC29" s="52"/>
      <c r="NXD29" s="52"/>
      <c r="NXE29" s="52"/>
      <c r="NXF29" s="52"/>
      <c r="NXG29" s="52"/>
      <c r="NXH29" s="52"/>
      <c r="NXI29" s="52"/>
      <c r="NXJ29" s="52"/>
      <c r="NXK29" s="52"/>
      <c r="NXL29" s="52"/>
      <c r="NXM29" s="52"/>
      <c r="NXN29" s="52"/>
      <c r="NXO29" s="52"/>
      <c r="NXP29" s="52"/>
      <c r="NXQ29" s="52"/>
      <c r="NXR29" s="52"/>
      <c r="NXS29" s="52"/>
      <c r="NXT29" s="52"/>
      <c r="NXU29" s="52"/>
      <c r="NXV29" s="52"/>
      <c r="NXW29" s="52"/>
      <c r="NXX29" s="52"/>
      <c r="NXY29" s="52"/>
      <c r="NXZ29" s="52"/>
      <c r="NYA29" s="52"/>
      <c r="NYB29" s="52"/>
      <c r="NYC29" s="52"/>
      <c r="NYD29" s="52"/>
      <c r="NYE29" s="52"/>
      <c r="NYF29" s="52"/>
      <c r="NYG29" s="52"/>
      <c r="NYH29" s="52"/>
      <c r="NYI29" s="52"/>
      <c r="NYJ29" s="52"/>
      <c r="NYK29" s="52"/>
      <c r="NYL29" s="52"/>
      <c r="NYM29" s="52"/>
      <c r="NYN29" s="52"/>
      <c r="NYO29" s="52"/>
      <c r="NYP29" s="52"/>
      <c r="NYQ29" s="52"/>
      <c r="NYR29" s="52"/>
      <c r="NYS29" s="52"/>
      <c r="NYT29" s="52"/>
      <c r="NYU29" s="52"/>
      <c r="NYV29" s="52"/>
      <c r="NYW29" s="52"/>
      <c r="NYX29" s="52"/>
      <c r="NYY29" s="52"/>
      <c r="NYZ29" s="52"/>
      <c r="NZA29" s="52"/>
      <c r="NZB29" s="52"/>
      <c r="NZC29" s="52"/>
      <c r="NZD29" s="52"/>
      <c r="NZE29" s="52"/>
      <c r="NZF29" s="52"/>
      <c r="NZG29" s="52"/>
      <c r="NZH29" s="52"/>
      <c r="NZI29" s="52"/>
      <c r="NZJ29" s="52"/>
      <c r="NZK29" s="52"/>
      <c r="NZL29" s="52"/>
      <c r="NZM29" s="52"/>
      <c r="NZN29" s="52"/>
      <c r="NZO29" s="52"/>
      <c r="NZP29" s="52"/>
      <c r="NZQ29" s="52"/>
      <c r="NZR29" s="52"/>
      <c r="NZS29" s="52"/>
      <c r="NZT29" s="52"/>
      <c r="NZU29" s="52"/>
      <c r="NZV29" s="52"/>
      <c r="NZW29" s="52"/>
      <c r="NZX29" s="52"/>
      <c r="NZY29" s="52"/>
      <c r="NZZ29" s="52"/>
      <c r="OAA29" s="52"/>
      <c r="OAB29" s="52"/>
      <c r="OAC29" s="52"/>
      <c r="OAD29" s="52"/>
      <c r="OAE29" s="52"/>
      <c r="OAF29" s="52"/>
      <c r="OAG29" s="52"/>
      <c r="OAH29" s="52"/>
      <c r="OAI29" s="52"/>
      <c r="OAJ29" s="52"/>
      <c r="OAK29" s="52"/>
      <c r="OAL29" s="52"/>
      <c r="OAM29" s="52"/>
      <c r="OAN29" s="52"/>
      <c r="OAO29" s="52"/>
      <c r="OAP29" s="52"/>
      <c r="OAQ29" s="52"/>
      <c r="OAR29" s="52"/>
      <c r="OAS29" s="52"/>
      <c r="OAT29" s="52"/>
      <c r="OAU29" s="52"/>
      <c r="OAV29" s="52"/>
      <c r="OAW29" s="52"/>
      <c r="OAX29" s="52"/>
      <c r="OAY29" s="52"/>
      <c r="OAZ29" s="52"/>
      <c r="OBA29" s="52"/>
      <c r="OBB29" s="52"/>
      <c r="OBC29" s="52"/>
      <c r="OBD29" s="52"/>
      <c r="OBE29" s="52"/>
      <c r="OBF29" s="52"/>
      <c r="OBG29" s="52"/>
      <c r="OBH29" s="52"/>
      <c r="OBI29" s="52"/>
      <c r="OBJ29" s="52"/>
      <c r="OBK29" s="52"/>
      <c r="OBL29" s="52"/>
      <c r="OBM29" s="52"/>
      <c r="OBN29" s="52"/>
      <c r="OBO29" s="52"/>
      <c r="OBP29" s="52"/>
      <c r="OBQ29" s="52"/>
      <c r="OBR29" s="52"/>
      <c r="OBS29" s="52"/>
      <c r="OBT29" s="52"/>
      <c r="OBU29" s="52"/>
      <c r="OBV29" s="52"/>
      <c r="OBW29" s="52"/>
      <c r="OBX29" s="52"/>
      <c r="OBY29" s="52"/>
      <c r="OBZ29" s="52"/>
      <c r="OCA29" s="52"/>
      <c r="OCB29" s="52"/>
      <c r="OCC29" s="52"/>
      <c r="OCD29" s="52"/>
      <c r="OCE29" s="52"/>
      <c r="OCF29" s="52"/>
      <c r="OCG29" s="52"/>
      <c r="OCH29" s="52"/>
      <c r="OCI29" s="52"/>
      <c r="OCJ29" s="52"/>
      <c r="OCK29" s="52"/>
      <c r="OCL29" s="52"/>
      <c r="OCM29" s="52"/>
      <c r="OCN29" s="52"/>
      <c r="OCO29" s="52"/>
      <c r="OCP29" s="52"/>
      <c r="OCQ29" s="52"/>
      <c r="OCR29" s="52"/>
      <c r="OCS29" s="52"/>
      <c r="OCT29" s="52"/>
      <c r="OCU29" s="52"/>
      <c r="OCV29" s="52"/>
      <c r="OCW29" s="52"/>
      <c r="OCX29" s="52"/>
      <c r="OCY29" s="52"/>
      <c r="OCZ29" s="52"/>
      <c r="ODA29" s="52"/>
      <c r="ODB29" s="52"/>
      <c r="ODC29" s="52"/>
      <c r="ODD29" s="52"/>
      <c r="ODE29" s="52"/>
      <c r="ODF29" s="52"/>
      <c r="ODG29" s="52"/>
      <c r="ODH29" s="52"/>
      <c r="ODI29" s="52"/>
      <c r="ODJ29" s="52"/>
      <c r="ODK29" s="52"/>
      <c r="ODL29" s="52"/>
      <c r="ODM29" s="52"/>
      <c r="ODN29" s="52"/>
      <c r="ODO29" s="52"/>
      <c r="ODP29" s="52"/>
      <c r="ODQ29" s="52"/>
      <c r="ODR29" s="52"/>
      <c r="ODS29" s="52"/>
      <c r="ODT29" s="52"/>
      <c r="ODU29" s="52"/>
      <c r="ODV29" s="52"/>
      <c r="ODW29" s="52"/>
      <c r="ODX29" s="52"/>
      <c r="ODY29" s="52"/>
      <c r="ODZ29" s="52"/>
      <c r="OEA29" s="52"/>
      <c r="OEB29" s="52"/>
      <c r="OEC29" s="52"/>
      <c r="OED29" s="52"/>
      <c r="OEE29" s="52"/>
      <c r="OEF29" s="52"/>
      <c r="OEG29" s="52"/>
      <c r="OEH29" s="52"/>
      <c r="OEI29" s="52"/>
      <c r="OEJ29" s="52"/>
      <c r="OEK29" s="52"/>
      <c r="OEL29" s="52"/>
      <c r="OEM29" s="52"/>
      <c r="OEN29" s="52"/>
      <c r="OEO29" s="52"/>
      <c r="OEP29" s="52"/>
      <c r="OEQ29" s="52"/>
      <c r="OER29" s="52"/>
      <c r="OES29" s="52"/>
      <c r="OET29" s="52"/>
      <c r="OEU29" s="52"/>
      <c r="OEV29" s="52"/>
      <c r="OEW29" s="52"/>
      <c r="OEX29" s="52"/>
      <c r="OEY29" s="52"/>
      <c r="OEZ29" s="52"/>
      <c r="OFA29" s="52"/>
      <c r="OFB29" s="52"/>
      <c r="OFC29" s="52"/>
      <c r="OFD29" s="52"/>
      <c r="OFE29" s="52"/>
      <c r="OFF29" s="52"/>
      <c r="OFG29" s="52"/>
      <c r="OFH29" s="52"/>
      <c r="OFI29" s="52"/>
      <c r="OFJ29" s="52"/>
      <c r="OFK29" s="52"/>
      <c r="OFL29" s="52"/>
      <c r="OFM29" s="52"/>
      <c r="OFN29" s="52"/>
      <c r="OFO29" s="52"/>
      <c r="OFP29" s="52"/>
      <c r="OFQ29" s="52"/>
      <c r="OFR29" s="52"/>
      <c r="OFS29" s="52"/>
      <c r="OFT29" s="52"/>
      <c r="OFU29" s="52"/>
      <c r="OFV29" s="52"/>
      <c r="OFW29" s="52"/>
      <c r="OFX29" s="52"/>
      <c r="OFY29" s="52"/>
      <c r="OFZ29" s="52"/>
      <c r="OGA29" s="52"/>
      <c r="OGB29" s="52"/>
      <c r="OGC29" s="52"/>
      <c r="OGD29" s="52"/>
      <c r="OGE29" s="52"/>
      <c r="OGF29" s="52"/>
      <c r="OGG29" s="52"/>
      <c r="OGH29" s="52"/>
      <c r="OGI29" s="52"/>
      <c r="OGJ29" s="52"/>
      <c r="OGK29" s="52"/>
      <c r="OGL29" s="52"/>
      <c r="OGM29" s="52"/>
      <c r="OGN29" s="52"/>
      <c r="OGO29" s="52"/>
      <c r="OGP29" s="52"/>
      <c r="OGQ29" s="52"/>
      <c r="OGR29" s="52"/>
      <c r="OGS29" s="52"/>
      <c r="OGT29" s="52"/>
      <c r="OGU29" s="52"/>
      <c r="OGV29" s="52"/>
      <c r="OGW29" s="52"/>
      <c r="OGX29" s="52"/>
      <c r="OGY29" s="52"/>
      <c r="OGZ29" s="52"/>
      <c r="OHA29" s="52"/>
      <c r="OHB29" s="52"/>
      <c r="OHC29" s="52"/>
      <c r="OHD29" s="52"/>
      <c r="OHE29" s="52"/>
      <c r="OHF29" s="52"/>
      <c r="OHG29" s="52"/>
      <c r="OHH29" s="52"/>
      <c r="OHI29" s="52"/>
      <c r="OHJ29" s="52"/>
      <c r="OHK29" s="52"/>
      <c r="OHL29" s="52"/>
      <c r="OHM29" s="52"/>
      <c r="OHN29" s="52"/>
      <c r="OHO29" s="52"/>
      <c r="OHP29" s="52"/>
      <c r="OHQ29" s="52"/>
      <c r="OHR29" s="52"/>
      <c r="OHS29" s="52"/>
      <c r="OHT29" s="52"/>
      <c r="OHU29" s="52"/>
      <c r="OHV29" s="52"/>
      <c r="OHW29" s="52"/>
      <c r="OHX29" s="52"/>
      <c r="OHY29" s="52"/>
      <c r="OHZ29" s="52"/>
      <c r="OIA29" s="52"/>
      <c r="OIB29" s="52"/>
      <c r="OIC29" s="52"/>
      <c r="OID29" s="52"/>
      <c r="OIE29" s="52"/>
      <c r="OIF29" s="52"/>
      <c r="OIG29" s="52"/>
      <c r="OIH29" s="52"/>
      <c r="OII29" s="52"/>
      <c r="OIJ29" s="52"/>
      <c r="OIK29" s="52"/>
      <c r="OIL29" s="52"/>
      <c r="OIM29" s="52"/>
      <c r="OIN29" s="52"/>
      <c r="OIO29" s="52"/>
      <c r="OIP29" s="52"/>
      <c r="OIQ29" s="52"/>
      <c r="OIR29" s="52"/>
      <c r="OIS29" s="52"/>
      <c r="OIT29" s="52"/>
      <c r="OIU29" s="52"/>
      <c r="OIV29" s="52"/>
      <c r="OIW29" s="52"/>
      <c r="OIX29" s="52"/>
      <c r="OIY29" s="52"/>
      <c r="OIZ29" s="52"/>
      <c r="OJA29" s="52"/>
      <c r="OJB29" s="52"/>
      <c r="OJC29" s="52"/>
      <c r="OJD29" s="52"/>
      <c r="OJE29" s="52"/>
      <c r="OJF29" s="52"/>
      <c r="OJG29" s="52"/>
      <c r="OJH29" s="52"/>
      <c r="OJI29" s="52"/>
      <c r="OJJ29" s="52"/>
      <c r="OJK29" s="52"/>
      <c r="OJL29" s="52"/>
      <c r="OJM29" s="52"/>
      <c r="OJN29" s="52"/>
      <c r="OJO29" s="52"/>
      <c r="OJP29" s="52"/>
      <c r="OJQ29" s="52"/>
      <c r="OJR29" s="52"/>
      <c r="OJS29" s="52"/>
      <c r="OJT29" s="52"/>
      <c r="OJU29" s="52"/>
      <c r="OJV29" s="52"/>
      <c r="OJW29" s="52"/>
      <c r="OJX29" s="52"/>
      <c r="OJY29" s="52"/>
      <c r="OJZ29" s="52"/>
      <c r="OKA29" s="52"/>
      <c r="OKB29" s="52"/>
      <c r="OKC29" s="52"/>
      <c r="OKD29" s="52"/>
      <c r="OKE29" s="52"/>
      <c r="OKF29" s="52"/>
      <c r="OKG29" s="52"/>
      <c r="OKH29" s="52"/>
      <c r="OKI29" s="52"/>
      <c r="OKJ29" s="52"/>
      <c r="OKK29" s="52"/>
      <c r="OKL29" s="52"/>
      <c r="OKM29" s="52"/>
      <c r="OKN29" s="52"/>
      <c r="OKO29" s="52"/>
      <c r="OKP29" s="52"/>
      <c r="OKQ29" s="52"/>
      <c r="OKR29" s="52"/>
      <c r="OKS29" s="52"/>
      <c r="OKT29" s="52"/>
      <c r="OKU29" s="52"/>
      <c r="OKV29" s="52"/>
      <c r="OKW29" s="52"/>
      <c r="OKX29" s="52"/>
      <c r="OKY29" s="52"/>
      <c r="OKZ29" s="52"/>
      <c r="OLA29" s="52"/>
      <c r="OLB29" s="52"/>
      <c r="OLC29" s="52"/>
      <c r="OLD29" s="52"/>
      <c r="OLE29" s="52"/>
      <c r="OLF29" s="52"/>
      <c r="OLG29" s="52"/>
      <c r="OLH29" s="52"/>
      <c r="OLI29" s="52"/>
      <c r="OLJ29" s="52"/>
      <c r="OLK29" s="52"/>
      <c r="OLL29" s="52"/>
      <c r="OLM29" s="52"/>
      <c r="OLN29" s="52"/>
      <c r="OLO29" s="52"/>
      <c r="OLP29" s="52"/>
      <c r="OLQ29" s="52"/>
      <c r="OLR29" s="52"/>
      <c r="OLS29" s="52"/>
      <c r="OLT29" s="52"/>
      <c r="OLU29" s="52"/>
      <c r="OLV29" s="52"/>
      <c r="OLW29" s="52"/>
      <c r="OLX29" s="52"/>
      <c r="OLY29" s="52"/>
      <c r="OLZ29" s="52"/>
      <c r="OMA29" s="52"/>
      <c r="OMB29" s="52"/>
      <c r="OMC29" s="52"/>
      <c r="OMD29" s="52"/>
      <c r="OME29" s="52"/>
      <c r="OMF29" s="52"/>
      <c r="OMG29" s="52"/>
      <c r="OMH29" s="52"/>
      <c r="OMI29" s="52"/>
      <c r="OMJ29" s="52"/>
      <c r="OMK29" s="52"/>
      <c r="OML29" s="52"/>
      <c r="OMM29" s="52"/>
      <c r="OMN29" s="52"/>
      <c r="OMO29" s="52"/>
      <c r="OMP29" s="52"/>
      <c r="OMQ29" s="52"/>
      <c r="OMR29" s="52"/>
      <c r="OMS29" s="52"/>
      <c r="OMT29" s="52"/>
      <c r="OMU29" s="52"/>
      <c r="OMV29" s="52"/>
      <c r="OMW29" s="52"/>
      <c r="OMX29" s="52"/>
      <c r="OMY29" s="52"/>
      <c r="OMZ29" s="52"/>
      <c r="ONA29" s="52"/>
      <c r="ONB29" s="52"/>
      <c r="ONC29" s="52"/>
      <c r="OND29" s="52"/>
      <c r="ONE29" s="52"/>
      <c r="ONF29" s="52"/>
      <c r="ONG29" s="52"/>
      <c r="ONH29" s="52"/>
      <c r="ONI29" s="52"/>
      <c r="ONJ29" s="52"/>
      <c r="ONK29" s="52"/>
      <c r="ONL29" s="52"/>
      <c r="ONM29" s="52"/>
      <c r="ONN29" s="52"/>
      <c r="ONO29" s="52"/>
      <c r="ONP29" s="52"/>
      <c r="ONQ29" s="52"/>
      <c r="ONR29" s="52"/>
      <c r="ONS29" s="52"/>
      <c r="ONT29" s="52"/>
      <c r="ONU29" s="52"/>
      <c r="ONV29" s="52"/>
      <c r="ONW29" s="52"/>
      <c r="ONX29" s="52"/>
      <c r="ONY29" s="52"/>
      <c r="ONZ29" s="52"/>
      <c r="OOA29" s="52"/>
      <c r="OOB29" s="52"/>
      <c r="OOC29" s="52"/>
      <c r="OOD29" s="52"/>
      <c r="OOE29" s="52"/>
      <c r="OOF29" s="52"/>
      <c r="OOG29" s="52"/>
      <c r="OOH29" s="52"/>
      <c r="OOI29" s="52"/>
      <c r="OOJ29" s="52"/>
      <c r="OOK29" s="52"/>
      <c r="OOL29" s="52"/>
      <c r="OOM29" s="52"/>
      <c r="OON29" s="52"/>
      <c r="OOO29" s="52"/>
      <c r="OOP29" s="52"/>
      <c r="OOQ29" s="52"/>
      <c r="OOR29" s="52"/>
      <c r="OOS29" s="52"/>
      <c r="OOT29" s="52"/>
      <c r="OOU29" s="52"/>
      <c r="OOV29" s="52"/>
      <c r="OOW29" s="52"/>
      <c r="OOX29" s="52"/>
      <c r="OOY29" s="52"/>
      <c r="OOZ29" s="52"/>
      <c r="OPA29" s="52"/>
      <c r="OPB29" s="52"/>
      <c r="OPC29" s="52"/>
      <c r="OPD29" s="52"/>
      <c r="OPE29" s="52"/>
      <c r="OPF29" s="52"/>
      <c r="OPG29" s="52"/>
      <c r="OPH29" s="52"/>
      <c r="OPI29" s="52"/>
      <c r="OPJ29" s="52"/>
      <c r="OPK29" s="52"/>
      <c r="OPL29" s="52"/>
      <c r="OPM29" s="52"/>
      <c r="OPN29" s="52"/>
      <c r="OPO29" s="52"/>
      <c r="OPP29" s="52"/>
      <c r="OPQ29" s="52"/>
      <c r="OPR29" s="52"/>
      <c r="OPS29" s="52"/>
      <c r="OPT29" s="52"/>
      <c r="OPU29" s="52"/>
      <c r="OPV29" s="52"/>
      <c r="OPW29" s="52"/>
      <c r="OPX29" s="52"/>
      <c r="OPY29" s="52"/>
      <c r="OPZ29" s="52"/>
      <c r="OQA29" s="52"/>
      <c r="OQB29" s="52"/>
      <c r="OQC29" s="52"/>
      <c r="OQD29" s="52"/>
      <c r="OQE29" s="52"/>
      <c r="OQF29" s="52"/>
      <c r="OQG29" s="52"/>
      <c r="OQH29" s="52"/>
      <c r="OQI29" s="52"/>
      <c r="OQJ29" s="52"/>
      <c r="OQK29" s="52"/>
      <c r="OQL29" s="52"/>
      <c r="OQM29" s="52"/>
      <c r="OQN29" s="52"/>
      <c r="OQO29" s="52"/>
      <c r="OQP29" s="52"/>
      <c r="OQQ29" s="52"/>
      <c r="OQR29" s="52"/>
      <c r="OQS29" s="52"/>
      <c r="OQT29" s="52"/>
      <c r="OQU29" s="52"/>
      <c r="OQV29" s="52"/>
      <c r="OQW29" s="52"/>
      <c r="OQX29" s="52"/>
      <c r="OQY29" s="52"/>
      <c r="OQZ29" s="52"/>
      <c r="ORA29" s="52"/>
      <c r="ORB29" s="52"/>
      <c r="ORC29" s="52"/>
      <c r="ORD29" s="52"/>
      <c r="ORE29" s="52"/>
      <c r="ORF29" s="52"/>
      <c r="ORG29" s="52"/>
      <c r="ORH29" s="52"/>
      <c r="ORI29" s="52"/>
      <c r="ORJ29" s="52"/>
      <c r="ORK29" s="52"/>
      <c r="ORL29" s="52"/>
      <c r="ORM29" s="52"/>
      <c r="ORN29" s="52"/>
      <c r="ORO29" s="52"/>
      <c r="ORP29" s="52"/>
      <c r="ORQ29" s="52"/>
      <c r="ORR29" s="52"/>
      <c r="ORS29" s="52"/>
      <c r="ORT29" s="52"/>
      <c r="ORU29" s="52"/>
      <c r="ORV29" s="52"/>
      <c r="ORW29" s="52"/>
      <c r="ORX29" s="52"/>
      <c r="ORY29" s="52"/>
      <c r="ORZ29" s="52"/>
      <c r="OSA29" s="52"/>
      <c r="OSB29" s="52"/>
      <c r="OSC29" s="52"/>
      <c r="OSD29" s="52"/>
      <c r="OSE29" s="52"/>
      <c r="OSF29" s="52"/>
      <c r="OSG29" s="52"/>
      <c r="OSH29" s="52"/>
      <c r="OSI29" s="52"/>
      <c r="OSJ29" s="52"/>
      <c r="OSK29" s="52"/>
      <c r="OSL29" s="52"/>
      <c r="OSM29" s="52"/>
      <c r="OSN29" s="52"/>
      <c r="OSO29" s="52"/>
      <c r="OSP29" s="52"/>
      <c r="OSQ29" s="52"/>
      <c r="OSR29" s="52"/>
      <c r="OSS29" s="52"/>
      <c r="OST29" s="52"/>
      <c r="OSU29" s="52"/>
      <c r="OSV29" s="52"/>
      <c r="OSW29" s="52"/>
      <c r="OSX29" s="52"/>
      <c r="OSY29" s="52"/>
      <c r="OSZ29" s="52"/>
      <c r="OTA29" s="52"/>
      <c r="OTB29" s="52"/>
      <c r="OTC29" s="52"/>
      <c r="OTD29" s="52"/>
      <c r="OTE29" s="52"/>
      <c r="OTF29" s="52"/>
      <c r="OTG29" s="52"/>
      <c r="OTH29" s="52"/>
      <c r="OTI29" s="52"/>
      <c r="OTJ29" s="52"/>
      <c r="OTK29" s="52"/>
      <c r="OTL29" s="52"/>
      <c r="OTM29" s="52"/>
      <c r="OTN29" s="52"/>
      <c r="OTO29" s="52"/>
      <c r="OTP29" s="52"/>
      <c r="OTQ29" s="52"/>
      <c r="OTR29" s="52"/>
      <c r="OTS29" s="52"/>
      <c r="OTT29" s="52"/>
      <c r="OTU29" s="52"/>
      <c r="OTV29" s="52"/>
      <c r="OTW29" s="52"/>
      <c r="OTX29" s="52"/>
      <c r="OTY29" s="52"/>
      <c r="OTZ29" s="52"/>
      <c r="OUA29" s="52"/>
      <c r="OUB29" s="52"/>
      <c r="OUC29" s="52"/>
      <c r="OUD29" s="52"/>
      <c r="OUE29" s="52"/>
      <c r="OUF29" s="52"/>
      <c r="OUG29" s="52"/>
      <c r="OUH29" s="52"/>
      <c r="OUI29" s="52"/>
      <c r="OUJ29" s="52"/>
      <c r="OUK29" s="52"/>
      <c r="OUL29" s="52"/>
      <c r="OUM29" s="52"/>
      <c r="OUN29" s="52"/>
      <c r="OUO29" s="52"/>
      <c r="OUP29" s="52"/>
      <c r="OUQ29" s="52"/>
      <c r="OUR29" s="52"/>
      <c r="OUS29" s="52"/>
      <c r="OUT29" s="52"/>
      <c r="OUU29" s="52"/>
      <c r="OUV29" s="52"/>
      <c r="OUW29" s="52"/>
      <c r="OUX29" s="52"/>
      <c r="OUY29" s="52"/>
      <c r="OUZ29" s="52"/>
      <c r="OVA29" s="52"/>
      <c r="OVB29" s="52"/>
      <c r="OVC29" s="52"/>
      <c r="OVD29" s="52"/>
      <c r="OVE29" s="52"/>
      <c r="OVF29" s="52"/>
      <c r="OVG29" s="52"/>
      <c r="OVH29" s="52"/>
      <c r="OVI29" s="52"/>
      <c r="OVJ29" s="52"/>
      <c r="OVK29" s="52"/>
      <c r="OVL29" s="52"/>
      <c r="OVM29" s="52"/>
      <c r="OVN29" s="52"/>
      <c r="OVO29" s="52"/>
      <c r="OVP29" s="52"/>
      <c r="OVQ29" s="52"/>
      <c r="OVR29" s="52"/>
      <c r="OVS29" s="52"/>
      <c r="OVT29" s="52"/>
      <c r="OVU29" s="52"/>
      <c r="OVV29" s="52"/>
      <c r="OVW29" s="52"/>
      <c r="OVX29" s="52"/>
      <c r="OVY29" s="52"/>
      <c r="OVZ29" s="52"/>
      <c r="OWA29" s="52"/>
      <c r="OWB29" s="52"/>
      <c r="OWC29" s="52"/>
      <c r="OWD29" s="52"/>
      <c r="OWE29" s="52"/>
      <c r="OWF29" s="52"/>
      <c r="OWG29" s="52"/>
      <c r="OWH29" s="52"/>
      <c r="OWI29" s="52"/>
      <c r="OWJ29" s="52"/>
      <c r="OWK29" s="52"/>
      <c r="OWL29" s="52"/>
      <c r="OWM29" s="52"/>
      <c r="OWN29" s="52"/>
      <c r="OWO29" s="52"/>
      <c r="OWP29" s="52"/>
      <c r="OWQ29" s="52"/>
      <c r="OWR29" s="52"/>
      <c r="OWS29" s="52"/>
      <c r="OWT29" s="52"/>
      <c r="OWU29" s="52"/>
      <c r="OWV29" s="52"/>
      <c r="OWW29" s="52"/>
      <c r="OWX29" s="52"/>
      <c r="OWY29" s="52"/>
      <c r="OWZ29" s="52"/>
      <c r="OXA29" s="52"/>
      <c r="OXB29" s="52"/>
      <c r="OXC29" s="52"/>
      <c r="OXD29" s="52"/>
      <c r="OXE29" s="52"/>
      <c r="OXF29" s="52"/>
      <c r="OXG29" s="52"/>
      <c r="OXH29" s="52"/>
      <c r="OXI29" s="52"/>
      <c r="OXJ29" s="52"/>
      <c r="OXK29" s="52"/>
      <c r="OXL29" s="52"/>
      <c r="OXM29" s="52"/>
      <c r="OXN29" s="52"/>
      <c r="OXO29" s="52"/>
      <c r="OXP29" s="52"/>
      <c r="OXQ29" s="52"/>
      <c r="OXR29" s="52"/>
      <c r="OXS29" s="52"/>
      <c r="OXT29" s="52"/>
      <c r="OXU29" s="52"/>
      <c r="OXV29" s="52"/>
      <c r="OXW29" s="52"/>
      <c r="OXX29" s="52"/>
      <c r="OXY29" s="52"/>
      <c r="OXZ29" s="52"/>
      <c r="OYA29" s="52"/>
      <c r="OYB29" s="52"/>
      <c r="OYC29" s="52"/>
      <c r="OYD29" s="52"/>
      <c r="OYE29" s="52"/>
      <c r="OYF29" s="52"/>
      <c r="OYG29" s="52"/>
      <c r="OYH29" s="52"/>
      <c r="OYI29" s="52"/>
      <c r="OYJ29" s="52"/>
      <c r="OYK29" s="52"/>
      <c r="OYL29" s="52"/>
      <c r="OYM29" s="52"/>
      <c r="OYN29" s="52"/>
      <c r="OYO29" s="52"/>
      <c r="OYP29" s="52"/>
      <c r="OYQ29" s="52"/>
      <c r="OYR29" s="52"/>
      <c r="OYS29" s="52"/>
      <c r="OYT29" s="52"/>
      <c r="OYU29" s="52"/>
      <c r="OYV29" s="52"/>
      <c r="OYW29" s="52"/>
      <c r="OYX29" s="52"/>
      <c r="OYY29" s="52"/>
      <c r="OYZ29" s="52"/>
      <c r="OZA29" s="52"/>
      <c r="OZB29" s="52"/>
      <c r="OZC29" s="52"/>
      <c r="OZD29" s="52"/>
      <c r="OZE29" s="52"/>
      <c r="OZF29" s="52"/>
      <c r="OZG29" s="52"/>
      <c r="OZH29" s="52"/>
      <c r="OZI29" s="52"/>
      <c r="OZJ29" s="52"/>
      <c r="OZK29" s="52"/>
      <c r="OZL29" s="52"/>
      <c r="OZM29" s="52"/>
      <c r="OZN29" s="52"/>
      <c r="OZO29" s="52"/>
      <c r="OZP29" s="52"/>
      <c r="OZQ29" s="52"/>
      <c r="OZR29" s="52"/>
      <c r="OZS29" s="52"/>
      <c r="OZT29" s="52"/>
      <c r="OZU29" s="52"/>
      <c r="OZV29" s="52"/>
      <c r="OZW29" s="52"/>
      <c r="OZX29" s="52"/>
      <c r="OZY29" s="52"/>
      <c r="OZZ29" s="52"/>
      <c r="PAA29" s="52"/>
      <c r="PAB29" s="52"/>
      <c r="PAC29" s="52"/>
      <c r="PAD29" s="52"/>
      <c r="PAE29" s="52"/>
      <c r="PAF29" s="52"/>
      <c r="PAG29" s="52"/>
      <c r="PAH29" s="52"/>
      <c r="PAI29" s="52"/>
      <c r="PAJ29" s="52"/>
      <c r="PAK29" s="52"/>
      <c r="PAL29" s="52"/>
      <c r="PAM29" s="52"/>
      <c r="PAN29" s="52"/>
      <c r="PAO29" s="52"/>
      <c r="PAP29" s="52"/>
      <c r="PAQ29" s="52"/>
      <c r="PAR29" s="52"/>
      <c r="PAS29" s="52"/>
      <c r="PAT29" s="52"/>
      <c r="PAU29" s="52"/>
      <c r="PAV29" s="52"/>
      <c r="PAW29" s="52"/>
      <c r="PAX29" s="52"/>
      <c r="PAY29" s="52"/>
      <c r="PAZ29" s="52"/>
      <c r="PBA29" s="52"/>
      <c r="PBB29" s="52"/>
      <c r="PBC29" s="52"/>
      <c r="PBD29" s="52"/>
      <c r="PBE29" s="52"/>
      <c r="PBF29" s="52"/>
      <c r="PBG29" s="52"/>
      <c r="PBH29" s="52"/>
      <c r="PBI29" s="52"/>
      <c r="PBJ29" s="52"/>
      <c r="PBK29" s="52"/>
      <c r="PBL29" s="52"/>
      <c r="PBM29" s="52"/>
      <c r="PBN29" s="52"/>
      <c r="PBO29" s="52"/>
      <c r="PBP29" s="52"/>
      <c r="PBQ29" s="52"/>
      <c r="PBR29" s="52"/>
      <c r="PBS29" s="52"/>
      <c r="PBT29" s="52"/>
      <c r="PBU29" s="52"/>
      <c r="PBV29" s="52"/>
      <c r="PBW29" s="52"/>
      <c r="PBX29" s="52"/>
      <c r="PBY29" s="52"/>
      <c r="PBZ29" s="52"/>
      <c r="PCA29" s="52"/>
      <c r="PCB29" s="52"/>
      <c r="PCC29" s="52"/>
      <c r="PCD29" s="52"/>
      <c r="PCE29" s="52"/>
      <c r="PCF29" s="52"/>
      <c r="PCG29" s="52"/>
      <c r="PCH29" s="52"/>
      <c r="PCI29" s="52"/>
      <c r="PCJ29" s="52"/>
      <c r="PCK29" s="52"/>
      <c r="PCL29" s="52"/>
      <c r="PCM29" s="52"/>
      <c r="PCN29" s="52"/>
      <c r="PCO29" s="52"/>
      <c r="PCP29" s="52"/>
      <c r="PCQ29" s="52"/>
      <c r="PCR29" s="52"/>
      <c r="PCS29" s="52"/>
      <c r="PCT29" s="52"/>
      <c r="PCU29" s="52"/>
      <c r="PCV29" s="52"/>
      <c r="PCW29" s="52"/>
      <c r="PCX29" s="52"/>
      <c r="PCY29" s="52"/>
      <c r="PCZ29" s="52"/>
      <c r="PDA29" s="52"/>
      <c r="PDB29" s="52"/>
      <c r="PDC29" s="52"/>
      <c r="PDD29" s="52"/>
      <c r="PDE29" s="52"/>
      <c r="PDF29" s="52"/>
      <c r="PDG29" s="52"/>
      <c r="PDH29" s="52"/>
      <c r="PDI29" s="52"/>
      <c r="PDJ29" s="52"/>
      <c r="PDK29" s="52"/>
      <c r="PDL29" s="52"/>
      <c r="PDM29" s="52"/>
      <c r="PDN29" s="52"/>
      <c r="PDO29" s="52"/>
      <c r="PDP29" s="52"/>
      <c r="PDQ29" s="52"/>
      <c r="PDR29" s="52"/>
      <c r="PDS29" s="52"/>
      <c r="PDT29" s="52"/>
      <c r="PDU29" s="52"/>
      <c r="PDV29" s="52"/>
      <c r="PDW29" s="52"/>
      <c r="PDX29" s="52"/>
      <c r="PDY29" s="52"/>
      <c r="PDZ29" s="52"/>
      <c r="PEA29" s="52"/>
      <c r="PEB29" s="52"/>
      <c r="PEC29" s="52"/>
      <c r="PED29" s="52"/>
      <c r="PEE29" s="52"/>
      <c r="PEF29" s="52"/>
      <c r="PEG29" s="52"/>
      <c r="PEH29" s="52"/>
      <c r="PEI29" s="52"/>
      <c r="PEJ29" s="52"/>
      <c r="PEK29" s="52"/>
      <c r="PEL29" s="52"/>
      <c r="PEM29" s="52"/>
      <c r="PEN29" s="52"/>
      <c r="PEO29" s="52"/>
      <c r="PEP29" s="52"/>
      <c r="PEQ29" s="52"/>
      <c r="PER29" s="52"/>
      <c r="PES29" s="52"/>
      <c r="PET29" s="52"/>
      <c r="PEU29" s="52"/>
      <c r="PEV29" s="52"/>
      <c r="PEW29" s="52"/>
      <c r="PEX29" s="52"/>
      <c r="PEY29" s="52"/>
      <c r="PEZ29" s="52"/>
      <c r="PFA29" s="52"/>
      <c r="PFB29" s="52"/>
      <c r="PFC29" s="52"/>
      <c r="PFD29" s="52"/>
      <c r="PFE29" s="52"/>
      <c r="PFF29" s="52"/>
      <c r="PFG29" s="52"/>
      <c r="PFH29" s="52"/>
      <c r="PFI29" s="52"/>
      <c r="PFJ29" s="52"/>
      <c r="PFK29" s="52"/>
      <c r="PFL29" s="52"/>
      <c r="PFM29" s="52"/>
      <c r="PFN29" s="52"/>
      <c r="PFO29" s="52"/>
      <c r="PFP29" s="52"/>
      <c r="PFQ29" s="52"/>
      <c r="PFR29" s="52"/>
      <c r="PFS29" s="52"/>
      <c r="PFT29" s="52"/>
      <c r="PFU29" s="52"/>
      <c r="PFV29" s="52"/>
      <c r="PFW29" s="52"/>
      <c r="PFX29" s="52"/>
      <c r="PFY29" s="52"/>
      <c r="PFZ29" s="52"/>
      <c r="PGA29" s="52"/>
      <c r="PGB29" s="52"/>
      <c r="PGC29" s="52"/>
      <c r="PGD29" s="52"/>
      <c r="PGE29" s="52"/>
      <c r="PGF29" s="52"/>
      <c r="PGG29" s="52"/>
      <c r="PGH29" s="52"/>
      <c r="PGI29" s="52"/>
      <c r="PGJ29" s="52"/>
      <c r="PGK29" s="52"/>
      <c r="PGL29" s="52"/>
      <c r="PGM29" s="52"/>
      <c r="PGN29" s="52"/>
      <c r="PGO29" s="52"/>
      <c r="PGP29" s="52"/>
      <c r="PGQ29" s="52"/>
      <c r="PGR29" s="52"/>
      <c r="PGS29" s="52"/>
      <c r="PGT29" s="52"/>
      <c r="PGU29" s="52"/>
      <c r="PGV29" s="52"/>
      <c r="PGW29" s="52"/>
      <c r="PGX29" s="52"/>
      <c r="PGY29" s="52"/>
      <c r="PGZ29" s="52"/>
      <c r="PHA29" s="52"/>
      <c r="PHB29" s="52"/>
      <c r="PHC29" s="52"/>
      <c r="PHD29" s="52"/>
      <c r="PHE29" s="52"/>
      <c r="PHF29" s="52"/>
      <c r="PHG29" s="52"/>
      <c r="PHH29" s="52"/>
      <c r="PHI29" s="52"/>
      <c r="PHJ29" s="52"/>
      <c r="PHK29" s="52"/>
      <c r="PHL29" s="52"/>
      <c r="PHM29" s="52"/>
      <c r="PHN29" s="52"/>
      <c r="PHO29" s="52"/>
      <c r="PHP29" s="52"/>
      <c r="PHQ29" s="52"/>
      <c r="PHR29" s="52"/>
      <c r="PHS29" s="52"/>
      <c r="PHT29" s="52"/>
      <c r="PHU29" s="52"/>
      <c r="PHV29" s="52"/>
      <c r="PHW29" s="52"/>
      <c r="PHX29" s="52"/>
      <c r="PHY29" s="52"/>
      <c r="PHZ29" s="52"/>
      <c r="PIA29" s="52"/>
      <c r="PIB29" s="52"/>
      <c r="PIC29" s="52"/>
      <c r="PID29" s="52"/>
      <c r="PIE29" s="52"/>
      <c r="PIF29" s="52"/>
      <c r="PIG29" s="52"/>
      <c r="PIH29" s="52"/>
      <c r="PII29" s="52"/>
      <c r="PIJ29" s="52"/>
      <c r="PIK29" s="52"/>
      <c r="PIL29" s="52"/>
      <c r="PIM29" s="52"/>
      <c r="PIN29" s="52"/>
      <c r="PIO29" s="52"/>
      <c r="PIP29" s="52"/>
      <c r="PIQ29" s="52"/>
      <c r="PIR29" s="52"/>
      <c r="PIS29" s="52"/>
      <c r="PIT29" s="52"/>
      <c r="PIU29" s="52"/>
      <c r="PIV29" s="52"/>
      <c r="PIW29" s="52"/>
      <c r="PIX29" s="52"/>
      <c r="PIY29" s="52"/>
      <c r="PIZ29" s="52"/>
      <c r="PJA29" s="52"/>
      <c r="PJB29" s="52"/>
      <c r="PJC29" s="52"/>
      <c r="PJD29" s="52"/>
      <c r="PJE29" s="52"/>
      <c r="PJF29" s="52"/>
      <c r="PJG29" s="52"/>
      <c r="PJH29" s="52"/>
      <c r="PJI29" s="52"/>
      <c r="PJJ29" s="52"/>
      <c r="PJK29" s="52"/>
      <c r="PJL29" s="52"/>
      <c r="PJM29" s="52"/>
      <c r="PJN29" s="52"/>
      <c r="PJO29" s="52"/>
      <c r="PJP29" s="52"/>
      <c r="PJQ29" s="52"/>
      <c r="PJR29" s="52"/>
      <c r="PJS29" s="52"/>
      <c r="PJT29" s="52"/>
      <c r="PJU29" s="52"/>
      <c r="PJV29" s="52"/>
      <c r="PJW29" s="52"/>
      <c r="PJX29" s="52"/>
      <c r="PJY29" s="52"/>
      <c r="PJZ29" s="52"/>
      <c r="PKA29" s="52"/>
      <c r="PKB29" s="52"/>
      <c r="PKC29" s="52"/>
      <c r="PKD29" s="52"/>
      <c r="PKE29" s="52"/>
      <c r="PKF29" s="52"/>
      <c r="PKG29" s="52"/>
      <c r="PKH29" s="52"/>
      <c r="PKI29" s="52"/>
      <c r="PKJ29" s="52"/>
      <c r="PKK29" s="52"/>
      <c r="PKL29" s="52"/>
      <c r="PKM29" s="52"/>
      <c r="PKN29" s="52"/>
      <c r="PKO29" s="52"/>
      <c r="PKP29" s="52"/>
      <c r="PKQ29" s="52"/>
      <c r="PKR29" s="52"/>
      <c r="PKS29" s="52"/>
      <c r="PKT29" s="52"/>
      <c r="PKU29" s="52"/>
      <c r="PKV29" s="52"/>
      <c r="PKW29" s="52"/>
      <c r="PKX29" s="52"/>
      <c r="PKY29" s="52"/>
      <c r="PKZ29" s="52"/>
      <c r="PLA29" s="52"/>
      <c r="PLB29" s="52"/>
      <c r="PLC29" s="52"/>
      <c r="PLD29" s="52"/>
      <c r="PLE29" s="52"/>
      <c r="PLF29" s="52"/>
      <c r="PLG29" s="52"/>
      <c r="PLH29" s="52"/>
      <c r="PLI29" s="52"/>
      <c r="PLJ29" s="52"/>
      <c r="PLK29" s="52"/>
      <c r="PLL29" s="52"/>
      <c r="PLM29" s="52"/>
      <c r="PLN29" s="52"/>
      <c r="PLO29" s="52"/>
      <c r="PLP29" s="52"/>
      <c r="PLQ29" s="52"/>
      <c r="PLR29" s="52"/>
      <c r="PLS29" s="52"/>
      <c r="PLT29" s="52"/>
      <c r="PLU29" s="52"/>
      <c r="PLV29" s="52"/>
      <c r="PLW29" s="52"/>
      <c r="PLX29" s="52"/>
      <c r="PLY29" s="52"/>
      <c r="PLZ29" s="52"/>
      <c r="PMA29" s="52"/>
      <c r="PMB29" s="52"/>
      <c r="PMC29" s="52"/>
      <c r="PMD29" s="52"/>
      <c r="PME29" s="52"/>
      <c r="PMF29" s="52"/>
      <c r="PMG29" s="52"/>
      <c r="PMH29" s="52"/>
      <c r="PMI29" s="52"/>
      <c r="PMJ29" s="52"/>
      <c r="PMK29" s="52"/>
      <c r="PML29" s="52"/>
      <c r="PMM29" s="52"/>
      <c r="PMN29" s="52"/>
      <c r="PMO29" s="52"/>
      <c r="PMP29" s="52"/>
      <c r="PMQ29" s="52"/>
      <c r="PMR29" s="52"/>
      <c r="PMS29" s="52"/>
      <c r="PMT29" s="52"/>
      <c r="PMU29" s="52"/>
      <c r="PMV29" s="52"/>
      <c r="PMW29" s="52"/>
      <c r="PMX29" s="52"/>
      <c r="PMY29" s="52"/>
      <c r="PMZ29" s="52"/>
      <c r="PNA29" s="52"/>
      <c r="PNB29" s="52"/>
      <c r="PNC29" s="52"/>
      <c r="PND29" s="52"/>
      <c r="PNE29" s="52"/>
      <c r="PNF29" s="52"/>
      <c r="PNG29" s="52"/>
      <c r="PNH29" s="52"/>
      <c r="PNI29" s="52"/>
      <c r="PNJ29" s="52"/>
      <c r="PNK29" s="52"/>
      <c r="PNL29" s="52"/>
      <c r="PNM29" s="52"/>
      <c r="PNN29" s="52"/>
      <c r="PNO29" s="52"/>
      <c r="PNP29" s="52"/>
      <c r="PNQ29" s="52"/>
      <c r="PNR29" s="52"/>
      <c r="PNS29" s="52"/>
      <c r="PNT29" s="52"/>
      <c r="PNU29" s="52"/>
      <c r="PNV29" s="52"/>
      <c r="PNW29" s="52"/>
      <c r="PNX29" s="52"/>
      <c r="PNY29" s="52"/>
      <c r="PNZ29" s="52"/>
      <c r="POA29" s="52"/>
      <c r="POB29" s="52"/>
      <c r="POC29" s="52"/>
      <c r="POD29" s="52"/>
      <c r="POE29" s="52"/>
      <c r="POF29" s="52"/>
      <c r="POG29" s="52"/>
      <c r="POH29" s="52"/>
      <c r="POI29" s="52"/>
      <c r="POJ29" s="52"/>
      <c r="POK29" s="52"/>
      <c r="POL29" s="52"/>
      <c r="POM29" s="52"/>
      <c r="PON29" s="52"/>
      <c r="POO29" s="52"/>
      <c r="POP29" s="52"/>
      <c r="POQ29" s="52"/>
      <c r="POR29" s="52"/>
      <c r="POS29" s="52"/>
      <c r="POT29" s="52"/>
      <c r="POU29" s="52"/>
      <c r="POV29" s="52"/>
      <c r="POW29" s="52"/>
      <c r="POX29" s="52"/>
      <c r="POY29" s="52"/>
      <c r="POZ29" s="52"/>
      <c r="PPA29" s="52"/>
      <c r="PPB29" s="52"/>
      <c r="PPC29" s="52"/>
      <c r="PPD29" s="52"/>
      <c r="PPE29" s="52"/>
      <c r="PPF29" s="52"/>
      <c r="PPG29" s="52"/>
      <c r="PPH29" s="52"/>
      <c r="PPI29" s="52"/>
      <c r="PPJ29" s="52"/>
      <c r="PPK29" s="52"/>
      <c r="PPL29" s="52"/>
      <c r="PPM29" s="52"/>
      <c r="PPN29" s="52"/>
      <c r="PPO29" s="52"/>
      <c r="PPP29" s="52"/>
      <c r="PPQ29" s="52"/>
      <c r="PPR29" s="52"/>
      <c r="PPS29" s="52"/>
      <c r="PPT29" s="52"/>
      <c r="PPU29" s="52"/>
      <c r="PPV29" s="52"/>
      <c r="PPW29" s="52"/>
      <c r="PPX29" s="52"/>
      <c r="PPY29" s="52"/>
      <c r="PPZ29" s="52"/>
      <c r="PQA29" s="52"/>
      <c r="PQB29" s="52"/>
      <c r="PQC29" s="52"/>
      <c r="PQD29" s="52"/>
      <c r="PQE29" s="52"/>
      <c r="PQF29" s="52"/>
      <c r="PQG29" s="52"/>
      <c r="PQH29" s="52"/>
      <c r="PQI29" s="52"/>
      <c r="PQJ29" s="52"/>
      <c r="PQK29" s="52"/>
      <c r="PQL29" s="52"/>
      <c r="PQM29" s="52"/>
      <c r="PQN29" s="52"/>
      <c r="PQO29" s="52"/>
      <c r="PQP29" s="52"/>
      <c r="PQQ29" s="52"/>
      <c r="PQR29" s="52"/>
      <c r="PQS29" s="52"/>
      <c r="PQT29" s="52"/>
      <c r="PQU29" s="52"/>
      <c r="PQV29" s="52"/>
      <c r="PQW29" s="52"/>
      <c r="PQX29" s="52"/>
      <c r="PQY29" s="52"/>
      <c r="PQZ29" s="52"/>
      <c r="PRA29" s="52"/>
      <c r="PRB29" s="52"/>
      <c r="PRC29" s="52"/>
      <c r="PRD29" s="52"/>
      <c r="PRE29" s="52"/>
      <c r="PRF29" s="52"/>
      <c r="PRG29" s="52"/>
      <c r="PRH29" s="52"/>
      <c r="PRI29" s="52"/>
      <c r="PRJ29" s="52"/>
      <c r="PRK29" s="52"/>
      <c r="PRL29" s="52"/>
      <c r="PRM29" s="52"/>
      <c r="PRN29" s="52"/>
      <c r="PRO29" s="52"/>
      <c r="PRP29" s="52"/>
      <c r="PRQ29" s="52"/>
      <c r="PRR29" s="52"/>
      <c r="PRS29" s="52"/>
      <c r="PRT29" s="52"/>
      <c r="PRU29" s="52"/>
      <c r="PRV29" s="52"/>
      <c r="PRW29" s="52"/>
      <c r="PRX29" s="52"/>
      <c r="PRY29" s="52"/>
      <c r="PRZ29" s="52"/>
      <c r="PSA29" s="52"/>
      <c r="PSB29" s="52"/>
      <c r="PSC29" s="52"/>
      <c r="PSD29" s="52"/>
      <c r="PSE29" s="52"/>
      <c r="PSF29" s="52"/>
      <c r="PSG29" s="52"/>
      <c r="PSH29" s="52"/>
      <c r="PSI29" s="52"/>
      <c r="PSJ29" s="52"/>
      <c r="PSK29" s="52"/>
      <c r="PSL29" s="52"/>
      <c r="PSM29" s="52"/>
      <c r="PSN29" s="52"/>
      <c r="PSO29" s="52"/>
      <c r="PSP29" s="52"/>
      <c r="PSQ29" s="52"/>
      <c r="PSR29" s="52"/>
      <c r="PSS29" s="52"/>
      <c r="PST29" s="52"/>
      <c r="PSU29" s="52"/>
      <c r="PSV29" s="52"/>
      <c r="PSW29" s="52"/>
      <c r="PSX29" s="52"/>
      <c r="PSY29" s="52"/>
      <c r="PSZ29" s="52"/>
      <c r="PTA29" s="52"/>
      <c r="PTB29" s="52"/>
      <c r="PTC29" s="52"/>
      <c r="PTD29" s="52"/>
      <c r="PTE29" s="52"/>
      <c r="PTF29" s="52"/>
      <c r="PTG29" s="52"/>
      <c r="PTH29" s="52"/>
      <c r="PTI29" s="52"/>
      <c r="PTJ29" s="52"/>
      <c r="PTK29" s="52"/>
      <c r="PTL29" s="52"/>
      <c r="PTM29" s="52"/>
      <c r="PTN29" s="52"/>
      <c r="PTO29" s="52"/>
      <c r="PTP29" s="52"/>
      <c r="PTQ29" s="52"/>
      <c r="PTR29" s="52"/>
      <c r="PTS29" s="52"/>
      <c r="PTT29" s="52"/>
      <c r="PTU29" s="52"/>
      <c r="PTV29" s="52"/>
      <c r="PTW29" s="52"/>
      <c r="PTX29" s="52"/>
      <c r="PTY29" s="52"/>
      <c r="PTZ29" s="52"/>
      <c r="PUA29" s="52"/>
      <c r="PUB29" s="52"/>
      <c r="PUC29" s="52"/>
      <c r="PUD29" s="52"/>
      <c r="PUE29" s="52"/>
      <c r="PUF29" s="52"/>
      <c r="PUG29" s="52"/>
      <c r="PUH29" s="52"/>
      <c r="PUI29" s="52"/>
      <c r="PUJ29" s="52"/>
      <c r="PUK29" s="52"/>
      <c r="PUL29" s="52"/>
      <c r="PUM29" s="52"/>
      <c r="PUN29" s="52"/>
      <c r="PUO29" s="52"/>
      <c r="PUP29" s="52"/>
      <c r="PUQ29" s="52"/>
      <c r="PUR29" s="52"/>
      <c r="PUS29" s="52"/>
      <c r="PUT29" s="52"/>
      <c r="PUU29" s="52"/>
      <c r="PUV29" s="52"/>
      <c r="PUW29" s="52"/>
      <c r="PUX29" s="52"/>
      <c r="PUY29" s="52"/>
      <c r="PUZ29" s="52"/>
      <c r="PVA29" s="52"/>
      <c r="PVB29" s="52"/>
      <c r="PVC29" s="52"/>
      <c r="PVD29" s="52"/>
      <c r="PVE29" s="52"/>
      <c r="PVF29" s="52"/>
      <c r="PVG29" s="52"/>
      <c r="PVH29" s="52"/>
      <c r="PVI29" s="52"/>
      <c r="PVJ29" s="52"/>
      <c r="PVK29" s="52"/>
      <c r="PVL29" s="52"/>
      <c r="PVM29" s="52"/>
      <c r="PVN29" s="52"/>
      <c r="PVO29" s="52"/>
      <c r="PVP29" s="52"/>
      <c r="PVQ29" s="52"/>
      <c r="PVR29" s="52"/>
      <c r="PVS29" s="52"/>
      <c r="PVT29" s="52"/>
      <c r="PVU29" s="52"/>
      <c r="PVV29" s="52"/>
      <c r="PVW29" s="52"/>
      <c r="PVX29" s="52"/>
      <c r="PVY29" s="52"/>
      <c r="PVZ29" s="52"/>
      <c r="PWA29" s="52"/>
      <c r="PWB29" s="52"/>
      <c r="PWC29" s="52"/>
      <c r="PWD29" s="52"/>
      <c r="PWE29" s="52"/>
      <c r="PWF29" s="52"/>
      <c r="PWG29" s="52"/>
      <c r="PWH29" s="52"/>
      <c r="PWI29" s="52"/>
      <c r="PWJ29" s="52"/>
      <c r="PWK29" s="52"/>
      <c r="PWL29" s="52"/>
      <c r="PWM29" s="52"/>
      <c r="PWN29" s="52"/>
      <c r="PWO29" s="52"/>
      <c r="PWP29" s="52"/>
      <c r="PWQ29" s="52"/>
      <c r="PWR29" s="52"/>
      <c r="PWS29" s="52"/>
      <c r="PWT29" s="52"/>
      <c r="PWU29" s="52"/>
      <c r="PWV29" s="52"/>
      <c r="PWW29" s="52"/>
      <c r="PWX29" s="52"/>
      <c r="PWY29" s="52"/>
      <c r="PWZ29" s="52"/>
      <c r="PXA29" s="52"/>
      <c r="PXB29" s="52"/>
      <c r="PXC29" s="52"/>
      <c r="PXD29" s="52"/>
      <c r="PXE29" s="52"/>
      <c r="PXF29" s="52"/>
      <c r="PXG29" s="52"/>
      <c r="PXH29" s="52"/>
      <c r="PXI29" s="52"/>
      <c r="PXJ29" s="52"/>
      <c r="PXK29" s="52"/>
      <c r="PXL29" s="52"/>
      <c r="PXM29" s="52"/>
      <c r="PXN29" s="52"/>
      <c r="PXO29" s="52"/>
      <c r="PXP29" s="52"/>
      <c r="PXQ29" s="52"/>
      <c r="PXR29" s="52"/>
      <c r="PXS29" s="52"/>
      <c r="PXT29" s="52"/>
      <c r="PXU29" s="52"/>
      <c r="PXV29" s="52"/>
      <c r="PXW29" s="52"/>
      <c r="PXX29" s="52"/>
      <c r="PXY29" s="52"/>
      <c r="PXZ29" s="52"/>
      <c r="PYA29" s="52"/>
      <c r="PYB29" s="52"/>
      <c r="PYC29" s="52"/>
      <c r="PYD29" s="52"/>
      <c r="PYE29" s="52"/>
      <c r="PYF29" s="52"/>
      <c r="PYG29" s="52"/>
      <c r="PYH29" s="52"/>
      <c r="PYI29" s="52"/>
      <c r="PYJ29" s="52"/>
      <c r="PYK29" s="52"/>
      <c r="PYL29" s="52"/>
      <c r="PYM29" s="52"/>
      <c r="PYN29" s="52"/>
      <c r="PYO29" s="52"/>
      <c r="PYP29" s="52"/>
      <c r="PYQ29" s="52"/>
      <c r="PYR29" s="52"/>
      <c r="PYS29" s="52"/>
      <c r="PYT29" s="52"/>
      <c r="PYU29" s="52"/>
      <c r="PYV29" s="52"/>
      <c r="PYW29" s="52"/>
      <c r="PYX29" s="52"/>
      <c r="PYY29" s="52"/>
      <c r="PYZ29" s="52"/>
      <c r="PZA29" s="52"/>
      <c r="PZB29" s="52"/>
      <c r="PZC29" s="52"/>
      <c r="PZD29" s="52"/>
      <c r="PZE29" s="52"/>
      <c r="PZF29" s="52"/>
      <c r="PZG29" s="52"/>
      <c r="PZH29" s="52"/>
      <c r="PZI29" s="52"/>
      <c r="PZJ29" s="52"/>
      <c r="PZK29" s="52"/>
      <c r="PZL29" s="52"/>
      <c r="PZM29" s="52"/>
      <c r="PZN29" s="52"/>
      <c r="PZO29" s="52"/>
      <c r="PZP29" s="52"/>
      <c r="PZQ29" s="52"/>
      <c r="PZR29" s="52"/>
      <c r="PZS29" s="52"/>
      <c r="PZT29" s="52"/>
      <c r="PZU29" s="52"/>
      <c r="PZV29" s="52"/>
      <c r="PZW29" s="52"/>
      <c r="PZX29" s="52"/>
      <c r="PZY29" s="52"/>
      <c r="PZZ29" s="52"/>
      <c r="QAA29" s="52"/>
      <c r="QAB29" s="52"/>
      <c r="QAC29" s="52"/>
      <c r="QAD29" s="52"/>
      <c r="QAE29" s="52"/>
      <c r="QAF29" s="52"/>
      <c r="QAG29" s="52"/>
      <c r="QAH29" s="52"/>
      <c r="QAI29" s="52"/>
      <c r="QAJ29" s="52"/>
      <c r="QAK29" s="52"/>
      <c r="QAL29" s="52"/>
      <c r="QAM29" s="52"/>
      <c r="QAN29" s="52"/>
      <c r="QAO29" s="52"/>
      <c r="QAP29" s="52"/>
      <c r="QAQ29" s="52"/>
      <c r="QAR29" s="52"/>
      <c r="QAS29" s="52"/>
      <c r="QAT29" s="52"/>
      <c r="QAU29" s="52"/>
      <c r="QAV29" s="52"/>
      <c r="QAW29" s="52"/>
      <c r="QAX29" s="52"/>
      <c r="QAY29" s="52"/>
      <c r="QAZ29" s="52"/>
      <c r="QBA29" s="52"/>
      <c r="QBB29" s="52"/>
      <c r="QBC29" s="52"/>
      <c r="QBD29" s="52"/>
      <c r="QBE29" s="52"/>
      <c r="QBF29" s="52"/>
      <c r="QBG29" s="52"/>
      <c r="QBH29" s="52"/>
      <c r="QBI29" s="52"/>
      <c r="QBJ29" s="52"/>
      <c r="QBK29" s="52"/>
      <c r="QBL29" s="52"/>
      <c r="QBM29" s="52"/>
      <c r="QBN29" s="52"/>
      <c r="QBO29" s="52"/>
      <c r="QBP29" s="52"/>
      <c r="QBQ29" s="52"/>
      <c r="QBR29" s="52"/>
      <c r="QBS29" s="52"/>
      <c r="QBT29" s="52"/>
      <c r="QBU29" s="52"/>
      <c r="QBV29" s="52"/>
      <c r="QBW29" s="52"/>
      <c r="QBX29" s="52"/>
      <c r="QBY29" s="52"/>
      <c r="QBZ29" s="52"/>
      <c r="QCA29" s="52"/>
      <c r="QCB29" s="52"/>
      <c r="QCC29" s="52"/>
      <c r="QCD29" s="52"/>
      <c r="QCE29" s="52"/>
      <c r="QCF29" s="52"/>
      <c r="QCG29" s="52"/>
      <c r="QCH29" s="52"/>
      <c r="QCI29" s="52"/>
      <c r="QCJ29" s="52"/>
      <c r="QCK29" s="52"/>
      <c r="QCL29" s="52"/>
      <c r="QCM29" s="52"/>
      <c r="QCN29" s="52"/>
      <c r="QCO29" s="52"/>
      <c r="QCP29" s="52"/>
      <c r="QCQ29" s="52"/>
      <c r="QCR29" s="52"/>
      <c r="QCS29" s="52"/>
      <c r="QCT29" s="52"/>
      <c r="QCU29" s="52"/>
      <c r="QCV29" s="52"/>
      <c r="QCW29" s="52"/>
      <c r="QCX29" s="52"/>
      <c r="QCY29" s="52"/>
      <c r="QCZ29" s="52"/>
      <c r="QDA29" s="52"/>
      <c r="QDB29" s="52"/>
      <c r="QDC29" s="52"/>
      <c r="QDD29" s="52"/>
      <c r="QDE29" s="52"/>
      <c r="QDF29" s="52"/>
      <c r="QDG29" s="52"/>
      <c r="QDH29" s="52"/>
      <c r="QDI29" s="52"/>
      <c r="QDJ29" s="52"/>
      <c r="QDK29" s="52"/>
      <c r="QDL29" s="52"/>
      <c r="QDM29" s="52"/>
      <c r="QDN29" s="52"/>
      <c r="QDO29" s="52"/>
      <c r="QDP29" s="52"/>
      <c r="QDQ29" s="52"/>
      <c r="QDR29" s="52"/>
      <c r="QDS29" s="52"/>
      <c r="QDT29" s="52"/>
      <c r="QDU29" s="52"/>
      <c r="QDV29" s="52"/>
      <c r="QDW29" s="52"/>
      <c r="QDX29" s="52"/>
      <c r="QDY29" s="52"/>
      <c r="QDZ29" s="52"/>
      <c r="QEA29" s="52"/>
      <c r="QEB29" s="52"/>
      <c r="QEC29" s="52"/>
      <c r="QED29" s="52"/>
      <c r="QEE29" s="52"/>
      <c r="QEF29" s="52"/>
      <c r="QEG29" s="52"/>
      <c r="QEH29" s="52"/>
      <c r="QEI29" s="52"/>
      <c r="QEJ29" s="52"/>
      <c r="QEK29" s="52"/>
      <c r="QEL29" s="52"/>
      <c r="QEM29" s="52"/>
      <c r="QEN29" s="52"/>
      <c r="QEO29" s="52"/>
      <c r="QEP29" s="52"/>
      <c r="QEQ29" s="52"/>
      <c r="QER29" s="52"/>
      <c r="QES29" s="52"/>
      <c r="QET29" s="52"/>
      <c r="QEU29" s="52"/>
      <c r="QEV29" s="52"/>
      <c r="QEW29" s="52"/>
      <c r="QEX29" s="52"/>
      <c r="QEY29" s="52"/>
      <c r="QEZ29" s="52"/>
      <c r="QFA29" s="52"/>
      <c r="QFB29" s="52"/>
      <c r="QFC29" s="52"/>
      <c r="QFD29" s="52"/>
      <c r="QFE29" s="52"/>
      <c r="QFF29" s="52"/>
      <c r="QFG29" s="52"/>
      <c r="QFH29" s="52"/>
      <c r="QFI29" s="52"/>
      <c r="QFJ29" s="52"/>
      <c r="QFK29" s="52"/>
      <c r="QFL29" s="52"/>
      <c r="QFM29" s="52"/>
      <c r="QFN29" s="52"/>
      <c r="QFO29" s="52"/>
      <c r="QFP29" s="52"/>
      <c r="QFQ29" s="52"/>
      <c r="QFR29" s="52"/>
      <c r="QFS29" s="52"/>
      <c r="QFT29" s="52"/>
      <c r="QFU29" s="52"/>
      <c r="QFV29" s="52"/>
      <c r="QFW29" s="52"/>
      <c r="QFX29" s="52"/>
      <c r="QFY29" s="52"/>
      <c r="QFZ29" s="52"/>
      <c r="QGA29" s="52"/>
      <c r="QGB29" s="52"/>
      <c r="QGC29" s="52"/>
      <c r="QGD29" s="52"/>
      <c r="QGE29" s="52"/>
      <c r="QGF29" s="52"/>
      <c r="QGG29" s="52"/>
      <c r="QGH29" s="52"/>
      <c r="QGI29" s="52"/>
      <c r="QGJ29" s="52"/>
      <c r="QGK29" s="52"/>
      <c r="QGL29" s="52"/>
      <c r="QGM29" s="52"/>
      <c r="QGN29" s="52"/>
      <c r="QGO29" s="52"/>
      <c r="QGP29" s="52"/>
      <c r="QGQ29" s="52"/>
      <c r="QGR29" s="52"/>
      <c r="QGS29" s="52"/>
      <c r="QGT29" s="52"/>
      <c r="QGU29" s="52"/>
      <c r="QGV29" s="52"/>
      <c r="QGW29" s="52"/>
      <c r="QGX29" s="52"/>
      <c r="QGY29" s="52"/>
      <c r="QGZ29" s="52"/>
      <c r="QHA29" s="52"/>
      <c r="QHB29" s="52"/>
      <c r="QHC29" s="52"/>
      <c r="QHD29" s="52"/>
      <c r="QHE29" s="52"/>
      <c r="QHF29" s="52"/>
      <c r="QHG29" s="52"/>
      <c r="QHH29" s="52"/>
      <c r="QHI29" s="52"/>
      <c r="QHJ29" s="52"/>
      <c r="QHK29" s="52"/>
      <c r="QHL29" s="52"/>
      <c r="QHM29" s="52"/>
      <c r="QHN29" s="52"/>
      <c r="QHO29" s="52"/>
      <c r="QHP29" s="52"/>
      <c r="QHQ29" s="52"/>
      <c r="QHR29" s="52"/>
      <c r="QHS29" s="52"/>
      <c r="QHT29" s="52"/>
      <c r="QHU29" s="52"/>
      <c r="QHV29" s="52"/>
      <c r="QHW29" s="52"/>
      <c r="QHX29" s="52"/>
      <c r="QHY29" s="52"/>
      <c r="QHZ29" s="52"/>
      <c r="QIA29" s="52"/>
      <c r="QIB29" s="52"/>
      <c r="QIC29" s="52"/>
      <c r="QID29" s="52"/>
      <c r="QIE29" s="52"/>
      <c r="QIF29" s="52"/>
      <c r="QIG29" s="52"/>
      <c r="QIH29" s="52"/>
      <c r="QII29" s="52"/>
      <c r="QIJ29" s="52"/>
      <c r="QIK29" s="52"/>
      <c r="QIL29" s="52"/>
      <c r="QIM29" s="52"/>
      <c r="QIN29" s="52"/>
      <c r="QIO29" s="52"/>
      <c r="QIP29" s="52"/>
      <c r="QIQ29" s="52"/>
      <c r="QIR29" s="52"/>
      <c r="QIS29" s="52"/>
      <c r="QIT29" s="52"/>
      <c r="QIU29" s="52"/>
      <c r="QIV29" s="52"/>
      <c r="QIW29" s="52"/>
      <c r="QIX29" s="52"/>
      <c r="QIY29" s="52"/>
      <c r="QIZ29" s="52"/>
      <c r="QJA29" s="52"/>
      <c r="QJB29" s="52"/>
      <c r="QJC29" s="52"/>
      <c r="QJD29" s="52"/>
      <c r="QJE29" s="52"/>
      <c r="QJF29" s="52"/>
      <c r="QJG29" s="52"/>
      <c r="QJH29" s="52"/>
      <c r="QJI29" s="52"/>
      <c r="QJJ29" s="52"/>
      <c r="QJK29" s="52"/>
      <c r="QJL29" s="52"/>
      <c r="QJM29" s="52"/>
      <c r="QJN29" s="52"/>
      <c r="QJO29" s="52"/>
      <c r="QJP29" s="52"/>
      <c r="QJQ29" s="52"/>
      <c r="QJR29" s="52"/>
      <c r="QJS29" s="52"/>
      <c r="QJT29" s="52"/>
      <c r="QJU29" s="52"/>
      <c r="QJV29" s="52"/>
      <c r="QJW29" s="52"/>
      <c r="QJX29" s="52"/>
      <c r="QJY29" s="52"/>
      <c r="QJZ29" s="52"/>
      <c r="QKA29" s="52"/>
      <c r="QKB29" s="52"/>
      <c r="QKC29" s="52"/>
      <c r="QKD29" s="52"/>
      <c r="QKE29" s="52"/>
      <c r="QKF29" s="52"/>
      <c r="QKG29" s="52"/>
      <c r="QKH29" s="52"/>
      <c r="QKI29" s="52"/>
      <c r="QKJ29" s="52"/>
      <c r="QKK29" s="52"/>
      <c r="QKL29" s="52"/>
      <c r="QKM29" s="52"/>
      <c r="QKN29" s="52"/>
      <c r="QKO29" s="52"/>
      <c r="QKP29" s="52"/>
      <c r="QKQ29" s="52"/>
      <c r="QKR29" s="52"/>
      <c r="QKS29" s="52"/>
      <c r="QKT29" s="52"/>
      <c r="QKU29" s="52"/>
      <c r="QKV29" s="52"/>
      <c r="QKW29" s="52"/>
      <c r="QKX29" s="52"/>
      <c r="QKY29" s="52"/>
      <c r="QKZ29" s="52"/>
      <c r="QLA29" s="52"/>
      <c r="QLB29" s="52"/>
      <c r="QLC29" s="52"/>
      <c r="QLD29" s="52"/>
      <c r="QLE29" s="52"/>
      <c r="QLF29" s="52"/>
      <c r="QLG29" s="52"/>
      <c r="QLH29" s="52"/>
      <c r="QLI29" s="52"/>
      <c r="QLJ29" s="52"/>
      <c r="QLK29" s="52"/>
      <c r="QLL29" s="52"/>
      <c r="QLM29" s="52"/>
      <c r="QLN29" s="52"/>
      <c r="QLO29" s="52"/>
      <c r="QLP29" s="52"/>
      <c r="QLQ29" s="52"/>
      <c r="QLR29" s="52"/>
      <c r="QLS29" s="52"/>
      <c r="QLT29" s="52"/>
      <c r="QLU29" s="52"/>
      <c r="QLV29" s="52"/>
      <c r="QLW29" s="52"/>
      <c r="QLX29" s="52"/>
      <c r="QLY29" s="52"/>
      <c r="QLZ29" s="52"/>
      <c r="QMA29" s="52"/>
      <c r="QMB29" s="52"/>
      <c r="QMC29" s="52"/>
      <c r="QMD29" s="52"/>
      <c r="QME29" s="52"/>
      <c r="QMF29" s="52"/>
      <c r="QMG29" s="52"/>
      <c r="QMH29" s="52"/>
      <c r="QMI29" s="52"/>
      <c r="QMJ29" s="52"/>
      <c r="QMK29" s="52"/>
      <c r="QML29" s="52"/>
      <c r="QMM29" s="52"/>
      <c r="QMN29" s="52"/>
      <c r="QMO29" s="52"/>
      <c r="QMP29" s="52"/>
      <c r="QMQ29" s="52"/>
      <c r="QMR29" s="52"/>
      <c r="QMS29" s="52"/>
      <c r="QMT29" s="52"/>
      <c r="QMU29" s="52"/>
      <c r="QMV29" s="52"/>
      <c r="QMW29" s="52"/>
      <c r="QMX29" s="52"/>
      <c r="QMY29" s="52"/>
      <c r="QMZ29" s="52"/>
      <c r="QNA29" s="52"/>
      <c r="QNB29" s="52"/>
      <c r="QNC29" s="52"/>
      <c r="QND29" s="52"/>
      <c r="QNE29" s="52"/>
      <c r="QNF29" s="52"/>
      <c r="QNG29" s="52"/>
      <c r="QNH29" s="52"/>
      <c r="QNI29" s="52"/>
      <c r="QNJ29" s="52"/>
      <c r="QNK29" s="52"/>
      <c r="QNL29" s="52"/>
      <c r="QNM29" s="52"/>
      <c r="QNN29" s="52"/>
      <c r="QNO29" s="52"/>
      <c r="QNP29" s="52"/>
      <c r="QNQ29" s="52"/>
      <c r="QNR29" s="52"/>
      <c r="QNS29" s="52"/>
      <c r="QNT29" s="52"/>
      <c r="QNU29" s="52"/>
      <c r="QNV29" s="52"/>
      <c r="QNW29" s="52"/>
      <c r="QNX29" s="52"/>
      <c r="QNY29" s="52"/>
      <c r="QNZ29" s="52"/>
      <c r="QOA29" s="52"/>
      <c r="QOB29" s="52"/>
      <c r="QOC29" s="52"/>
      <c r="QOD29" s="52"/>
      <c r="QOE29" s="52"/>
      <c r="QOF29" s="52"/>
      <c r="QOG29" s="52"/>
      <c r="QOH29" s="52"/>
      <c r="QOI29" s="52"/>
      <c r="QOJ29" s="52"/>
      <c r="QOK29" s="52"/>
      <c r="QOL29" s="52"/>
      <c r="QOM29" s="52"/>
      <c r="QON29" s="52"/>
      <c r="QOO29" s="52"/>
      <c r="QOP29" s="52"/>
      <c r="QOQ29" s="52"/>
      <c r="QOR29" s="52"/>
      <c r="QOS29" s="52"/>
      <c r="QOT29" s="52"/>
      <c r="QOU29" s="52"/>
      <c r="QOV29" s="52"/>
      <c r="QOW29" s="52"/>
      <c r="QOX29" s="52"/>
      <c r="QOY29" s="52"/>
      <c r="QOZ29" s="52"/>
      <c r="QPA29" s="52"/>
      <c r="QPB29" s="52"/>
      <c r="QPC29" s="52"/>
      <c r="QPD29" s="52"/>
      <c r="QPE29" s="52"/>
      <c r="QPF29" s="52"/>
      <c r="QPG29" s="52"/>
      <c r="QPH29" s="52"/>
      <c r="QPI29" s="52"/>
      <c r="QPJ29" s="52"/>
      <c r="QPK29" s="52"/>
      <c r="QPL29" s="52"/>
      <c r="QPM29" s="52"/>
      <c r="QPN29" s="52"/>
      <c r="QPO29" s="52"/>
      <c r="QPP29" s="52"/>
      <c r="QPQ29" s="52"/>
      <c r="QPR29" s="52"/>
      <c r="QPS29" s="52"/>
      <c r="QPT29" s="52"/>
      <c r="QPU29" s="52"/>
      <c r="QPV29" s="52"/>
      <c r="QPW29" s="52"/>
      <c r="QPX29" s="52"/>
      <c r="QPY29" s="52"/>
      <c r="QPZ29" s="52"/>
      <c r="QQA29" s="52"/>
      <c r="QQB29" s="52"/>
      <c r="QQC29" s="52"/>
      <c r="QQD29" s="52"/>
      <c r="QQE29" s="52"/>
      <c r="QQF29" s="52"/>
      <c r="QQG29" s="52"/>
      <c r="QQH29" s="52"/>
      <c r="QQI29" s="52"/>
      <c r="QQJ29" s="52"/>
      <c r="QQK29" s="52"/>
      <c r="QQL29" s="52"/>
      <c r="QQM29" s="52"/>
      <c r="QQN29" s="52"/>
      <c r="QQO29" s="52"/>
      <c r="QQP29" s="52"/>
      <c r="QQQ29" s="52"/>
      <c r="QQR29" s="52"/>
      <c r="QQS29" s="52"/>
      <c r="QQT29" s="52"/>
      <c r="QQU29" s="52"/>
      <c r="QQV29" s="52"/>
      <c r="QQW29" s="52"/>
      <c r="QQX29" s="52"/>
      <c r="QQY29" s="52"/>
      <c r="QQZ29" s="52"/>
      <c r="QRA29" s="52"/>
      <c r="QRB29" s="52"/>
      <c r="QRC29" s="52"/>
      <c r="QRD29" s="52"/>
      <c r="QRE29" s="52"/>
      <c r="QRF29" s="52"/>
      <c r="QRG29" s="52"/>
      <c r="QRH29" s="52"/>
      <c r="QRI29" s="52"/>
      <c r="QRJ29" s="52"/>
      <c r="QRK29" s="52"/>
      <c r="QRL29" s="52"/>
      <c r="QRM29" s="52"/>
      <c r="QRN29" s="52"/>
      <c r="QRO29" s="52"/>
      <c r="QRP29" s="52"/>
      <c r="QRQ29" s="52"/>
      <c r="QRR29" s="52"/>
      <c r="QRS29" s="52"/>
      <c r="QRT29" s="52"/>
      <c r="QRU29" s="52"/>
      <c r="QRV29" s="52"/>
      <c r="QRW29" s="52"/>
      <c r="QRX29" s="52"/>
      <c r="QRY29" s="52"/>
      <c r="QRZ29" s="52"/>
      <c r="QSA29" s="52"/>
      <c r="QSB29" s="52"/>
      <c r="QSC29" s="52"/>
      <c r="QSD29" s="52"/>
      <c r="QSE29" s="52"/>
      <c r="QSF29" s="52"/>
      <c r="QSG29" s="52"/>
      <c r="QSH29" s="52"/>
      <c r="QSI29" s="52"/>
      <c r="QSJ29" s="52"/>
      <c r="QSK29" s="52"/>
      <c r="QSL29" s="52"/>
      <c r="QSM29" s="52"/>
      <c r="QSN29" s="52"/>
      <c r="QSO29" s="52"/>
      <c r="QSP29" s="52"/>
      <c r="QSQ29" s="52"/>
      <c r="QSR29" s="52"/>
      <c r="QSS29" s="52"/>
      <c r="QST29" s="52"/>
      <c r="QSU29" s="52"/>
      <c r="QSV29" s="52"/>
      <c r="QSW29" s="52"/>
      <c r="QSX29" s="52"/>
      <c r="QSY29" s="52"/>
      <c r="QSZ29" s="52"/>
      <c r="QTA29" s="52"/>
      <c r="QTB29" s="52"/>
      <c r="QTC29" s="52"/>
      <c r="QTD29" s="52"/>
      <c r="QTE29" s="52"/>
      <c r="QTF29" s="52"/>
      <c r="QTG29" s="52"/>
      <c r="QTH29" s="52"/>
      <c r="QTI29" s="52"/>
      <c r="QTJ29" s="52"/>
      <c r="QTK29" s="52"/>
      <c r="QTL29" s="52"/>
      <c r="QTM29" s="52"/>
      <c r="QTN29" s="52"/>
      <c r="QTO29" s="52"/>
      <c r="QTP29" s="52"/>
      <c r="QTQ29" s="52"/>
      <c r="QTR29" s="52"/>
      <c r="QTS29" s="52"/>
      <c r="QTT29" s="52"/>
      <c r="QTU29" s="52"/>
      <c r="QTV29" s="52"/>
      <c r="QTW29" s="52"/>
      <c r="QTX29" s="52"/>
      <c r="QTY29" s="52"/>
      <c r="QTZ29" s="52"/>
      <c r="QUA29" s="52"/>
      <c r="QUB29" s="52"/>
      <c r="QUC29" s="52"/>
      <c r="QUD29" s="52"/>
      <c r="QUE29" s="52"/>
      <c r="QUF29" s="52"/>
      <c r="QUG29" s="52"/>
      <c r="QUH29" s="52"/>
      <c r="QUI29" s="52"/>
      <c r="QUJ29" s="52"/>
      <c r="QUK29" s="52"/>
      <c r="QUL29" s="52"/>
      <c r="QUM29" s="52"/>
      <c r="QUN29" s="52"/>
      <c r="QUO29" s="52"/>
      <c r="QUP29" s="52"/>
      <c r="QUQ29" s="52"/>
      <c r="QUR29" s="52"/>
      <c r="QUS29" s="52"/>
      <c r="QUT29" s="52"/>
      <c r="QUU29" s="52"/>
      <c r="QUV29" s="52"/>
      <c r="QUW29" s="52"/>
      <c r="QUX29" s="52"/>
      <c r="QUY29" s="52"/>
      <c r="QUZ29" s="52"/>
      <c r="QVA29" s="52"/>
      <c r="QVB29" s="52"/>
      <c r="QVC29" s="52"/>
      <c r="QVD29" s="52"/>
      <c r="QVE29" s="52"/>
      <c r="QVF29" s="52"/>
      <c r="QVG29" s="52"/>
      <c r="QVH29" s="52"/>
      <c r="QVI29" s="52"/>
      <c r="QVJ29" s="52"/>
      <c r="QVK29" s="52"/>
      <c r="QVL29" s="52"/>
      <c r="QVM29" s="52"/>
      <c r="QVN29" s="52"/>
      <c r="QVO29" s="52"/>
      <c r="QVP29" s="52"/>
      <c r="QVQ29" s="52"/>
      <c r="QVR29" s="52"/>
      <c r="QVS29" s="52"/>
      <c r="QVT29" s="52"/>
      <c r="QVU29" s="52"/>
      <c r="QVV29" s="52"/>
      <c r="QVW29" s="52"/>
      <c r="QVX29" s="52"/>
      <c r="QVY29" s="52"/>
      <c r="QVZ29" s="52"/>
      <c r="QWA29" s="52"/>
      <c r="QWB29" s="52"/>
      <c r="QWC29" s="52"/>
      <c r="QWD29" s="52"/>
      <c r="QWE29" s="52"/>
      <c r="QWF29" s="52"/>
      <c r="QWG29" s="52"/>
      <c r="QWH29" s="52"/>
      <c r="QWI29" s="52"/>
      <c r="QWJ29" s="52"/>
      <c r="QWK29" s="52"/>
      <c r="QWL29" s="52"/>
      <c r="QWM29" s="52"/>
      <c r="QWN29" s="52"/>
      <c r="QWO29" s="52"/>
      <c r="QWP29" s="52"/>
      <c r="QWQ29" s="52"/>
      <c r="QWR29" s="52"/>
      <c r="QWS29" s="52"/>
      <c r="QWT29" s="52"/>
      <c r="QWU29" s="52"/>
      <c r="QWV29" s="52"/>
      <c r="QWW29" s="52"/>
      <c r="QWX29" s="52"/>
      <c r="QWY29" s="52"/>
      <c r="QWZ29" s="52"/>
      <c r="QXA29" s="52"/>
      <c r="QXB29" s="52"/>
      <c r="QXC29" s="52"/>
      <c r="QXD29" s="52"/>
      <c r="QXE29" s="52"/>
      <c r="QXF29" s="52"/>
      <c r="QXG29" s="52"/>
      <c r="QXH29" s="52"/>
      <c r="QXI29" s="52"/>
      <c r="QXJ29" s="52"/>
      <c r="QXK29" s="52"/>
      <c r="QXL29" s="52"/>
      <c r="QXM29" s="52"/>
      <c r="QXN29" s="52"/>
      <c r="QXO29" s="52"/>
      <c r="QXP29" s="52"/>
      <c r="QXQ29" s="52"/>
      <c r="QXR29" s="52"/>
      <c r="QXS29" s="52"/>
      <c r="QXT29" s="52"/>
      <c r="QXU29" s="52"/>
      <c r="QXV29" s="52"/>
      <c r="QXW29" s="52"/>
      <c r="QXX29" s="52"/>
      <c r="QXY29" s="52"/>
      <c r="QXZ29" s="52"/>
      <c r="QYA29" s="52"/>
      <c r="QYB29" s="52"/>
      <c r="QYC29" s="52"/>
      <c r="QYD29" s="52"/>
      <c r="QYE29" s="52"/>
      <c r="QYF29" s="52"/>
      <c r="QYG29" s="52"/>
      <c r="QYH29" s="52"/>
      <c r="QYI29" s="52"/>
      <c r="QYJ29" s="52"/>
      <c r="QYK29" s="52"/>
      <c r="QYL29" s="52"/>
      <c r="QYM29" s="52"/>
      <c r="QYN29" s="52"/>
      <c r="QYO29" s="52"/>
      <c r="QYP29" s="52"/>
      <c r="QYQ29" s="52"/>
      <c r="QYR29" s="52"/>
      <c r="QYS29" s="52"/>
      <c r="QYT29" s="52"/>
      <c r="QYU29" s="52"/>
      <c r="QYV29" s="52"/>
      <c r="QYW29" s="52"/>
      <c r="QYX29" s="52"/>
      <c r="QYY29" s="52"/>
      <c r="QYZ29" s="52"/>
      <c r="QZA29" s="52"/>
      <c r="QZB29" s="52"/>
      <c r="QZC29" s="52"/>
      <c r="QZD29" s="52"/>
      <c r="QZE29" s="52"/>
      <c r="QZF29" s="52"/>
      <c r="QZG29" s="52"/>
      <c r="QZH29" s="52"/>
      <c r="QZI29" s="52"/>
      <c r="QZJ29" s="52"/>
      <c r="QZK29" s="52"/>
      <c r="QZL29" s="52"/>
      <c r="QZM29" s="52"/>
      <c r="QZN29" s="52"/>
      <c r="QZO29" s="52"/>
      <c r="QZP29" s="52"/>
      <c r="QZQ29" s="52"/>
      <c r="QZR29" s="52"/>
      <c r="QZS29" s="52"/>
      <c r="QZT29" s="52"/>
      <c r="QZU29" s="52"/>
      <c r="QZV29" s="52"/>
      <c r="QZW29" s="52"/>
      <c r="QZX29" s="52"/>
      <c r="QZY29" s="52"/>
      <c r="QZZ29" s="52"/>
      <c r="RAA29" s="52"/>
      <c r="RAB29" s="52"/>
      <c r="RAC29" s="52"/>
      <c r="RAD29" s="52"/>
      <c r="RAE29" s="52"/>
      <c r="RAF29" s="52"/>
      <c r="RAG29" s="52"/>
      <c r="RAH29" s="52"/>
      <c r="RAI29" s="52"/>
      <c r="RAJ29" s="52"/>
      <c r="RAK29" s="52"/>
      <c r="RAL29" s="52"/>
      <c r="RAM29" s="52"/>
      <c r="RAN29" s="52"/>
      <c r="RAO29" s="52"/>
      <c r="RAP29" s="52"/>
      <c r="RAQ29" s="52"/>
      <c r="RAR29" s="52"/>
      <c r="RAS29" s="52"/>
      <c r="RAT29" s="52"/>
      <c r="RAU29" s="52"/>
      <c r="RAV29" s="52"/>
      <c r="RAW29" s="52"/>
      <c r="RAX29" s="52"/>
      <c r="RAY29" s="52"/>
      <c r="RAZ29" s="52"/>
      <c r="RBA29" s="52"/>
      <c r="RBB29" s="52"/>
      <c r="RBC29" s="52"/>
      <c r="RBD29" s="52"/>
      <c r="RBE29" s="52"/>
      <c r="RBF29" s="52"/>
      <c r="RBG29" s="52"/>
      <c r="RBH29" s="52"/>
      <c r="RBI29" s="52"/>
      <c r="RBJ29" s="52"/>
      <c r="RBK29" s="52"/>
      <c r="RBL29" s="52"/>
      <c r="RBM29" s="52"/>
      <c r="RBN29" s="52"/>
      <c r="RBO29" s="52"/>
      <c r="RBP29" s="52"/>
      <c r="RBQ29" s="52"/>
      <c r="RBR29" s="52"/>
      <c r="RBS29" s="52"/>
      <c r="RBT29" s="52"/>
      <c r="RBU29" s="52"/>
      <c r="RBV29" s="52"/>
      <c r="RBW29" s="52"/>
      <c r="RBX29" s="52"/>
      <c r="RBY29" s="52"/>
      <c r="RBZ29" s="52"/>
      <c r="RCA29" s="52"/>
      <c r="RCB29" s="52"/>
      <c r="RCC29" s="52"/>
      <c r="RCD29" s="52"/>
      <c r="RCE29" s="52"/>
      <c r="RCF29" s="52"/>
      <c r="RCG29" s="52"/>
      <c r="RCH29" s="52"/>
      <c r="RCI29" s="52"/>
      <c r="RCJ29" s="52"/>
      <c r="RCK29" s="52"/>
      <c r="RCL29" s="52"/>
      <c r="RCM29" s="52"/>
      <c r="RCN29" s="52"/>
      <c r="RCO29" s="52"/>
      <c r="RCP29" s="52"/>
      <c r="RCQ29" s="52"/>
      <c r="RCR29" s="52"/>
      <c r="RCS29" s="52"/>
      <c r="RCT29" s="52"/>
      <c r="RCU29" s="52"/>
      <c r="RCV29" s="52"/>
      <c r="RCW29" s="52"/>
      <c r="RCX29" s="52"/>
      <c r="RCY29" s="52"/>
      <c r="RCZ29" s="52"/>
      <c r="RDA29" s="52"/>
      <c r="RDB29" s="52"/>
      <c r="RDC29" s="52"/>
      <c r="RDD29" s="52"/>
      <c r="RDE29" s="52"/>
      <c r="RDF29" s="52"/>
      <c r="RDG29" s="52"/>
      <c r="RDH29" s="52"/>
      <c r="RDI29" s="52"/>
      <c r="RDJ29" s="52"/>
      <c r="RDK29" s="52"/>
      <c r="RDL29" s="52"/>
      <c r="RDM29" s="52"/>
      <c r="RDN29" s="52"/>
      <c r="RDO29" s="52"/>
      <c r="RDP29" s="52"/>
      <c r="RDQ29" s="52"/>
      <c r="RDR29" s="52"/>
      <c r="RDS29" s="52"/>
      <c r="RDT29" s="52"/>
      <c r="RDU29" s="52"/>
      <c r="RDV29" s="52"/>
      <c r="RDW29" s="52"/>
      <c r="RDX29" s="52"/>
      <c r="RDY29" s="52"/>
      <c r="RDZ29" s="52"/>
      <c r="REA29" s="52"/>
      <c r="REB29" s="52"/>
      <c r="REC29" s="52"/>
      <c r="RED29" s="52"/>
      <c r="REE29" s="52"/>
      <c r="REF29" s="52"/>
      <c r="REG29" s="52"/>
      <c r="REH29" s="52"/>
      <c r="REI29" s="52"/>
      <c r="REJ29" s="52"/>
      <c r="REK29" s="52"/>
      <c r="REL29" s="52"/>
      <c r="REM29" s="52"/>
      <c r="REN29" s="52"/>
      <c r="REO29" s="52"/>
      <c r="REP29" s="52"/>
      <c r="REQ29" s="52"/>
      <c r="RER29" s="52"/>
      <c r="RES29" s="52"/>
      <c r="RET29" s="52"/>
      <c r="REU29" s="52"/>
      <c r="REV29" s="52"/>
      <c r="REW29" s="52"/>
      <c r="REX29" s="52"/>
      <c r="REY29" s="52"/>
      <c r="REZ29" s="52"/>
      <c r="RFA29" s="52"/>
      <c r="RFB29" s="52"/>
      <c r="RFC29" s="52"/>
      <c r="RFD29" s="52"/>
      <c r="RFE29" s="52"/>
      <c r="RFF29" s="52"/>
      <c r="RFG29" s="52"/>
      <c r="RFH29" s="52"/>
      <c r="RFI29" s="52"/>
      <c r="RFJ29" s="52"/>
      <c r="RFK29" s="52"/>
      <c r="RFL29" s="52"/>
      <c r="RFM29" s="52"/>
      <c r="RFN29" s="52"/>
      <c r="RFO29" s="52"/>
      <c r="RFP29" s="52"/>
      <c r="RFQ29" s="52"/>
      <c r="RFR29" s="52"/>
      <c r="RFS29" s="52"/>
      <c r="RFT29" s="52"/>
      <c r="RFU29" s="52"/>
      <c r="RFV29" s="52"/>
      <c r="RFW29" s="52"/>
      <c r="RFX29" s="52"/>
      <c r="RFY29" s="52"/>
      <c r="RFZ29" s="52"/>
      <c r="RGA29" s="52"/>
      <c r="RGB29" s="52"/>
      <c r="RGC29" s="52"/>
      <c r="RGD29" s="52"/>
      <c r="RGE29" s="52"/>
      <c r="RGF29" s="52"/>
      <c r="RGG29" s="52"/>
      <c r="RGH29" s="52"/>
      <c r="RGI29" s="52"/>
      <c r="RGJ29" s="52"/>
      <c r="RGK29" s="52"/>
      <c r="RGL29" s="52"/>
      <c r="RGM29" s="52"/>
      <c r="RGN29" s="52"/>
      <c r="RGO29" s="52"/>
      <c r="RGP29" s="52"/>
      <c r="RGQ29" s="52"/>
      <c r="RGR29" s="52"/>
      <c r="RGS29" s="52"/>
      <c r="RGT29" s="52"/>
      <c r="RGU29" s="52"/>
      <c r="RGV29" s="52"/>
      <c r="RGW29" s="52"/>
      <c r="RGX29" s="52"/>
      <c r="RGY29" s="52"/>
      <c r="RGZ29" s="52"/>
      <c r="RHA29" s="52"/>
      <c r="RHB29" s="52"/>
      <c r="RHC29" s="52"/>
      <c r="RHD29" s="52"/>
      <c r="RHE29" s="52"/>
      <c r="RHF29" s="52"/>
      <c r="RHG29" s="52"/>
      <c r="RHH29" s="52"/>
      <c r="RHI29" s="52"/>
      <c r="RHJ29" s="52"/>
      <c r="RHK29" s="52"/>
      <c r="RHL29" s="52"/>
      <c r="RHM29" s="52"/>
      <c r="RHN29" s="52"/>
      <c r="RHO29" s="52"/>
      <c r="RHP29" s="52"/>
      <c r="RHQ29" s="52"/>
      <c r="RHR29" s="52"/>
      <c r="RHS29" s="52"/>
      <c r="RHT29" s="52"/>
      <c r="RHU29" s="52"/>
      <c r="RHV29" s="52"/>
      <c r="RHW29" s="52"/>
      <c r="RHX29" s="52"/>
      <c r="RHY29" s="52"/>
      <c r="RHZ29" s="52"/>
      <c r="RIA29" s="52"/>
      <c r="RIB29" s="52"/>
      <c r="RIC29" s="52"/>
      <c r="RID29" s="52"/>
      <c r="RIE29" s="52"/>
      <c r="RIF29" s="52"/>
      <c r="RIG29" s="52"/>
      <c r="RIH29" s="52"/>
      <c r="RII29" s="52"/>
      <c r="RIJ29" s="52"/>
      <c r="RIK29" s="52"/>
      <c r="RIL29" s="52"/>
      <c r="RIM29" s="52"/>
      <c r="RIN29" s="52"/>
      <c r="RIO29" s="52"/>
      <c r="RIP29" s="52"/>
      <c r="RIQ29" s="52"/>
      <c r="RIR29" s="52"/>
      <c r="RIS29" s="52"/>
      <c r="RIT29" s="52"/>
      <c r="RIU29" s="52"/>
      <c r="RIV29" s="52"/>
      <c r="RIW29" s="52"/>
      <c r="RIX29" s="52"/>
      <c r="RIY29" s="52"/>
      <c r="RIZ29" s="52"/>
      <c r="RJA29" s="52"/>
      <c r="RJB29" s="52"/>
      <c r="RJC29" s="52"/>
      <c r="RJD29" s="52"/>
      <c r="RJE29" s="52"/>
      <c r="RJF29" s="52"/>
      <c r="RJG29" s="52"/>
      <c r="RJH29" s="52"/>
      <c r="RJI29" s="52"/>
      <c r="RJJ29" s="52"/>
      <c r="RJK29" s="52"/>
      <c r="RJL29" s="52"/>
      <c r="RJM29" s="52"/>
      <c r="RJN29" s="52"/>
      <c r="RJO29" s="52"/>
      <c r="RJP29" s="52"/>
      <c r="RJQ29" s="52"/>
      <c r="RJR29" s="52"/>
      <c r="RJS29" s="52"/>
      <c r="RJT29" s="52"/>
      <c r="RJU29" s="52"/>
      <c r="RJV29" s="52"/>
      <c r="RJW29" s="52"/>
      <c r="RJX29" s="52"/>
      <c r="RJY29" s="52"/>
      <c r="RJZ29" s="52"/>
      <c r="RKA29" s="52"/>
      <c r="RKB29" s="52"/>
      <c r="RKC29" s="52"/>
      <c r="RKD29" s="52"/>
      <c r="RKE29" s="52"/>
      <c r="RKF29" s="52"/>
      <c r="RKG29" s="52"/>
      <c r="RKH29" s="52"/>
      <c r="RKI29" s="52"/>
      <c r="RKJ29" s="52"/>
      <c r="RKK29" s="52"/>
      <c r="RKL29" s="52"/>
      <c r="RKM29" s="52"/>
      <c r="RKN29" s="52"/>
      <c r="RKO29" s="52"/>
      <c r="RKP29" s="52"/>
      <c r="RKQ29" s="52"/>
      <c r="RKR29" s="52"/>
      <c r="RKS29" s="52"/>
      <c r="RKT29" s="52"/>
      <c r="RKU29" s="52"/>
      <c r="RKV29" s="52"/>
      <c r="RKW29" s="52"/>
      <c r="RKX29" s="52"/>
      <c r="RKY29" s="52"/>
      <c r="RKZ29" s="52"/>
      <c r="RLA29" s="52"/>
      <c r="RLB29" s="52"/>
      <c r="RLC29" s="52"/>
      <c r="RLD29" s="52"/>
      <c r="RLE29" s="52"/>
      <c r="RLF29" s="52"/>
      <c r="RLG29" s="52"/>
      <c r="RLH29" s="52"/>
      <c r="RLI29" s="52"/>
      <c r="RLJ29" s="52"/>
      <c r="RLK29" s="52"/>
      <c r="RLL29" s="52"/>
      <c r="RLM29" s="52"/>
      <c r="RLN29" s="52"/>
      <c r="RLO29" s="52"/>
      <c r="RLP29" s="52"/>
      <c r="RLQ29" s="52"/>
      <c r="RLR29" s="52"/>
      <c r="RLS29" s="52"/>
      <c r="RLT29" s="52"/>
      <c r="RLU29" s="52"/>
      <c r="RLV29" s="52"/>
      <c r="RLW29" s="52"/>
      <c r="RLX29" s="52"/>
      <c r="RLY29" s="52"/>
      <c r="RLZ29" s="52"/>
      <c r="RMA29" s="52"/>
      <c r="RMB29" s="52"/>
      <c r="RMC29" s="52"/>
      <c r="RMD29" s="52"/>
      <c r="RME29" s="52"/>
      <c r="RMF29" s="52"/>
      <c r="RMG29" s="52"/>
      <c r="RMH29" s="52"/>
      <c r="RMI29" s="52"/>
      <c r="RMJ29" s="52"/>
      <c r="RMK29" s="52"/>
      <c r="RML29" s="52"/>
      <c r="RMM29" s="52"/>
      <c r="RMN29" s="52"/>
      <c r="RMO29" s="52"/>
      <c r="RMP29" s="52"/>
      <c r="RMQ29" s="52"/>
      <c r="RMR29" s="52"/>
      <c r="RMS29" s="52"/>
      <c r="RMT29" s="52"/>
      <c r="RMU29" s="52"/>
      <c r="RMV29" s="52"/>
      <c r="RMW29" s="52"/>
      <c r="RMX29" s="52"/>
      <c r="RMY29" s="52"/>
      <c r="RMZ29" s="52"/>
      <c r="RNA29" s="52"/>
      <c r="RNB29" s="52"/>
      <c r="RNC29" s="52"/>
      <c r="RND29" s="52"/>
      <c r="RNE29" s="52"/>
      <c r="RNF29" s="52"/>
      <c r="RNG29" s="52"/>
      <c r="RNH29" s="52"/>
      <c r="RNI29" s="52"/>
      <c r="RNJ29" s="52"/>
      <c r="RNK29" s="52"/>
      <c r="RNL29" s="52"/>
      <c r="RNM29" s="52"/>
      <c r="RNN29" s="52"/>
      <c r="RNO29" s="52"/>
      <c r="RNP29" s="52"/>
      <c r="RNQ29" s="52"/>
      <c r="RNR29" s="52"/>
      <c r="RNS29" s="52"/>
      <c r="RNT29" s="52"/>
      <c r="RNU29" s="52"/>
      <c r="RNV29" s="52"/>
      <c r="RNW29" s="52"/>
      <c r="RNX29" s="52"/>
      <c r="RNY29" s="52"/>
      <c r="RNZ29" s="52"/>
      <c r="ROA29" s="52"/>
      <c r="ROB29" s="52"/>
      <c r="ROC29" s="52"/>
      <c r="ROD29" s="52"/>
      <c r="ROE29" s="52"/>
      <c r="ROF29" s="52"/>
      <c r="ROG29" s="52"/>
      <c r="ROH29" s="52"/>
      <c r="ROI29" s="52"/>
      <c r="ROJ29" s="52"/>
      <c r="ROK29" s="52"/>
      <c r="ROL29" s="52"/>
      <c r="ROM29" s="52"/>
      <c r="RON29" s="52"/>
      <c r="ROO29" s="52"/>
      <c r="ROP29" s="52"/>
      <c r="ROQ29" s="52"/>
      <c r="ROR29" s="52"/>
      <c r="ROS29" s="52"/>
      <c r="ROT29" s="52"/>
      <c r="ROU29" s="52"/>
      <c r="ROV29" s="52"/>
      <c r="ROW29" s="52"/>
      <c r="ROX29" s="52"/>
      <c r="ROY29" s="52"/>
      <c r="ROZ29" s="52"/>
      <c r="RPA29" s="52"/>
      <c r="RPB29" s="52"/>
      <c r="RPC29" s="52"/>
      <c r="RPD29" s="52"/>
      <c r="RPE29" s="52"/>
      <c r="RPF29" s="52"/>
      <c r="RPG29" s="52"/>
      <c r="RPH29" s="52"/>
      <c r="RPI29" s="52"/>
      <c r="RPJ29" s="52"/>
      <c r="RPK29" s="52"/>
      <c r="RPL29" s="52"/>
      <c r="RPM29" s="52"/>
      <c r="RPN29" s="52"/>
      <c r="RPO29" s="52"/>
      <c r="RPP29" s="52"/>
      <c r="RPQ29" s="52"/>
      <c r="RPR29" s="52"/>
      <c r="RPS29" s="52"/>
      <c r="RPT29" s="52"/>
      <c r="RPU29" s="52"/>
      <c r="RPV29" s="52"/>
      <c r="RPW29" s="52"/>
      <c r="RPX29" s="52"/>
      <c r="RPY29" s="52"/>
      <c r="RPZ29" s="52"/>
      <c r="RQA29" s="52"/>
      <c r="RQB29" s="52"/>
      <c r="RQC29" s="52"/>
      <c r="RQD29" s="52"/>
      <c r="RQE29" s="52"/>
      <c r="RQF29" s="52"/>
      <c r="RQG29" s="52"/>
      <c r="RQH29" s="52"/>
      <c r="RQI29" s="52"/>
      <c r="RQJ29" s="52"/>
      <c r="RQK29" s="52"/>
      <c r="RQL29" s="52"/>
      <c r="RQM29" s="52"/>
      <c r="RQN29" s="52"/>
      <c r="RQO29" s="52"/>
      <c r="RQP29" s="52"/>
      <c r="RQQ29" s="52"/>
      <c r="RQR29" s="52"/>
      <c r="RQS29" s="52"/>
      <c r="RQT29" s="52"/>
      <c r="RQU29" s="52"/>
      <c r="RQV29" s="52"/>
      <c r="RQW29" s="52"/>
      <c r="RQX29" s="52"/>
      <c r="RQY29" s="52"/>
      <c r="RQZ29" s="52"/>
      <c r="RRA29" s="52"/>
      <c r="RRB29" s="52"/>
      <c r="RRC29" s="52"/>
      <c r="RRD29" s="52"/>
      <c r="RRE29" s="52"/>
      <c r="RRF29" s="52"/>
      <c r="RRG29" s="52"/>
      <c r="RRH29" s="52"/>
      <c r="RRI29" s="52"/>
      <c r="RRJ29" s="52"/>
      <c r="RRK29" s="52"/>
      <c r="RRL29" s="52"/>
      <c r="RRM29" s="52"/>
      <c r="RRN29" s="52"/>
      <c r="RRO29" s="52"/>
      <c r="RRP29" s="52"/>
      <c r="RRQ29" s="52"/>
      <c r="RRR29" s="52"/>
      <c r="RRS29" s="52"/>
      <c r="RRT29" s="52"/>
      <c r="RRU29" s="52"/>
      <c r="RRV29" s="52"/>
      <c r="RRW29" s="52"/>
      <c r="RRX29" s="52"/>
      <c r="RRY29" s="52"/>
      <c r="RRZ29" s="52"/>
      <c r="RSA29" s="52"/>
      <c r="RSB29" s="52"/>
      <c r="RSC29" s="52"/>
      <c r="RSD29" s="52"/>
      <c r="RSE29" s="52"/>
      <c r="RSF29" s="52"/>
      <c r="RSG29" s="52"/>
      <c r="RSH29" s="52"/>
      <c r="RSI29" s="52"/>
      <c r="RSJ29" s="52"/>
      <c r="RSK29" s="52"/>
      <c r="RSL29" s="52"/>
      <c r="RSM29" s="52"/>
      <c r="RSN29" s="52"/>
      <c r="RSO29" s="52"/>
      <c r="RSP29" s="52"/>
      <c r="RSQ29" s="52"/>
      <c r="RSR29" s="52"/>
      <c r="RSS29" s="52"/>
      <c r="RST29" s="52"/>
      <c r="RSU29" s="52"/>
      <c r="RSV29" s="52"/>
      <c r="RSW29" s="52"/>
      <c r="RSX29" s="52"/>
      <c r="RSY29" s="52"/>
      <c r="RSZ29" s="52"/>
      <c r="RTA29" s="52"/>
      <c r="RTB29" s="52"/>
      <c r="RTC29" s="52"/>
      <c r="RTD29" s="52"/>
      <c r="RTE29" s="52"/>
      <c r="RTF29" s="52"/>
      <c r="RTG29" s="52"/>
      <c r="RTH29" s="52"/>
      <c r="RTI29" s="52"/>
      <c r="RTJ29" s="52"/>
      <c r="RTK29" s="52"/>
      <c r="RTL29" s="52"/>
      <c r="RTM29" s="52"/>
      <c r="RTN29" s="52"/>
      <c r="RTO29" s="52"/>
      <c r="RTP29" s="52"/>
      <c r="RTQ29" s="52"/>
      <c r="RTR29" s="52"/>
      <c r="RTS29" s="52"/>
      <c r="RTT29" s="52"/>
      <c r="RTU29" s="52"/>
      <c r="RTV29" s="52"/>
      <c r="RTW29" s="52"/>
      <c r="RTX29" s="52"/>
      <c r="RTY29" s="52"/>
      <c r="RTZ29" s="52"/>
      <c r="RUA29" s="52"/>
      <c r="RUB29" s="52"/>
      <c r="RUC29" s="52"/>
      <c r="RUD29" s="52"/>
      <c r="RUE29" s="52"/>
      <c r="RUF29" s="52"/>
      <c r="RUG29" s="52"/>
      <c r="RUH29" s="52"/>
      <c r="RUI29" s="52"/>
      <c r="RUJ29" s="52"/>
      <c r="RUK29" s="52"/>
      <c r="RUL29" s="52"/>
      <c r="RUM29" s="52"/>
      <c r="RUN29" s="52"/>
      <c r="RUO29" s="52"/>
      <c r="RUP29" s="52"/>
      <c r="RUQ29" s="52"/>
      <c r="RUR29" s="52"/>
      <c r="RUS29" s="52"/>
      <c r="RUT29" s="52"/>
      <c r="RUU29" s="52"/>
      <c r="RUV29" s="52"/>
      <c r="RUW29" s="52"/>
      <c r="RUX29" s="52"/>
      <c r="RUY29" s="52"/>
      <c r="RUZ29" s="52"/>
      <c r="RVA29" s="52"/>
      <c r="RVB29" s="52"/>
      <c r="RVC29" s="52"/>
      <c r="RVD29" s="52"/>
      <c r="RVE29" s="52"/>
      <c r="RVF29" s="52"/>
      <c r="RVG29" s="52"/>
      <c r="RVH29" s="52"/>
      <c r="RVI29" s="52"/>
      <c r="RVJ29" s="52"/>
      <c r="RVK29" s="52"/>
      <c r="RVL29" s="52"/>
      <c r="RVM29" s="52"/>
      <c r="RVN29" s="52"/>
      <c r="RVO29" s="52"/>
      <c r="RVP29" s="52"/>
      <c r="RVQ29" s="52"/>
      <c r="RVR29" s="52"/>
      <c r="RVS29" s="52"/>
      <c r="RVT29" s="52"/>
      <c r="RVU29" s="52"/>
      <c r="RVV29" s="52"/>
      <c r="RVW29" s="52"/>
      <c r="RVX29" s="52"/>
      <c r="RVY29" s="52"/>
      <c r="RVZ29" s="52"/>
      <c r="RWA29" s="52"/>
      <c r="RWB29" s="52"/>
      <c r="RWC29" s="52"/>
      <c r="RWD29" s="52"/>
      <c r="RWE29" s="52"/>
      <c r="RWF29" s="52"/>
      <c r="RWG29" s="52"/>
      <c r="RWH29" s="52"/>
      <c r="RWI29" s="52"/>
      <c r="RWJ29" s="52"/>
      <c r="RWK29" s="52"/>
      <c r="RWL29" s="52"/>
      <c r="RWM29" s="52"/>
      <c r="RWN29" s="52"/>
      <c r="RWO29" s="52"/>
      <c r="RWP29" s="52"/>
      <c r="RWQ29" s="52"/>
      <c r="RWR29" s="52"/>
      <c r="RWS29" s="52"/>
      <c r="RWT29" s="52"/>
      <c r="RWU29" s="52"/>
      <c r="RWV29" s="52"/>
      <c r="RWW29" s="52"/>
      <c r="RWX29" s="52"/>
      <c r="RWY29" s="52"/>
      <c r="RWZ29" s="52"/>
      <c r="RXA29" s="52"/>
      <c r="RXB29" s="52"/>
      <c r="RXC29" s="52"/>
      <c r="RXD29" s="52"/>
      <c r="RXE29" s="52"/>
      <c r="RXF29" s="52"/>
      <c r="RXG29" s="52"/>
      <c r="RXH29" s="52"/>
      <c r="RXI29" s="52"/>
      <c r="RXJ29" s="52"/>
      <c r="RXK29" s="52"/>
      <c r="RXL29" s="52"/>
      <c r="RXM29" s="52"/>
      <c r="RXN29" s="52"/>
      <c r="RXO29" s="52"/>
      <c r="RXP29" s="52"/>
      <c r="RXQ29" s="52"/>
      <c r="RXR29" s="52"/>
      <c r="RXS29" s="52"/>
      <c r="RXT29" s="52"/>
      <c r="RXU29" s="52"/>
      <c r="RXV29" s="52"/>
      <c r="RXW29" s="52"/>
      <c r="RXX29" s="52"/>
      <c r="RXY29" s="52"/>
      <c r="RXZ29" s="52"/>
      <c r="RYA29" s="52"/>
      <c r="RYB29" s="52"/>
      <c r="RYC29" s="52"/>
      <c r="RYD29" s="52"/>
      <c r="RYE29" s="52"/>
      <c r="RYF29" s="52"/>
      <c r="RYG29" s="52"/>
      <c r="RYH29" s="52"/>
      <c r="RYI29" s="52"/>
      <c r="RYJ29" s="52"/>
      <c r="RYK29" s="52"/>
      <c r="RYL29" s="52"/>
      <c r="RYM29" s="52"/>
      <c r="RYN29" s="52"/>
      <c r="RYO29" s="52"/>
      <c r="RYP29" s="52"/>
      <c r="RYQ29" s="52"/>
      <c r="RYR29" s="52"/>
      <c r="RYS29" s="52"/>
      <c r="RYT29" s="52"/>
      <c r="RYU29" s="52"/>
      <c r="RYV29" s="52"/>
      <c r="RYW29" s="52"/>
      <c r="RYX29" s="52"/>
      <c r="RYY29" s="52"/>
      <c r="RYZ29" s="52"/>
      <c r="RZA29" s="52"/>
      <c r="RZB29" s="52"/>
      <c r="RZC29" s="52"/>
      <c r="RZD29" s="52"/>
      <c r="RZE29" s="52"/>
      <c r="RZF29" s="52"/>
      <c r="RZG29" s="52"/>
      <c r="RZH29" s="52"/>
      <c r="RZI29" s="52"/>
      <c r="RZJ29" s="52"/>
      <c r="RZK29" s="52"/>
      <c r="RZL29" s="52"/>
      <c r="RZM29" s="52"/>
      <c r="RZN29" s="52"/>
      <c r="RZO29" s="52"/>
      <c r="RZP29" s="52"/>
      <c r="RZQ29" s="52"/>
      <c r="RZR29" s="52"/>
      <c r="RZS29" s="52"/>
      <c r="RZT29" s="52"/>
      <c r="RZU29" s="52"/>
      <c r="RZV29" s="52"/>
      <c r="RZW29" s="52"/>
      <c r="RZX29" s="52"/>
      <c r="RZY29" s="52"/>
      <c r="RZZ29" s="52"/>
      <c r="SAA29" s="52"/>
      <c r="SAB29" s="52"/>
      <c r="SAC29" s="52"/>
      <c r="SAD29" s="52"/>
      <c r="SAE29" s="52"/>
      <c r="SAF29" s="52"/>
      <c r="SAG29" s="52"/>
      <c r="SAH29" s="52"/>
      <c r="SAI29" s="52"/>
      <c r="SAJ29" s="52"/>
      <c r="SAK29" s="52"/>
      <c r="SAL29" s="52"/>
      <c r="SAM29" s="52"/>
      <c r="SAN29" s="52"/>
      <c r="SAO29" s="52"/>
      <c r="SAP29" s="52"/>
      <c r="SAQ29" s="52"/>
      <c r="SAR29" s="52"/>
      <c r="SAS29" s="52"/>
      <c r="SAT29" s="52"/>
      <c r="SAU29" s="52"/>
      <c r="SAV29" s="52"/>
      <c r="SAW29" s="52"/>
      <c r="SAX29" s="52"/>
      <c r="SAY29" s="52"/>
      <c r="SAZ29" s="52"/>
      <c r="SBA29" s="52"/>
      <c r="SBB29" s="52"/>
      <c r="SBC29" s="52"/>
      <c r="SBD29" s="52"/>
      <c r="SBE29" s="52"/>
      <c r="SBF29" s="52"/>
      <c r="SBG29" s="52"/>
      <c r="SBH29" s="52"/>
      <c r="SBI29" s="52"/>
      <c r="SBJ29" s="52"/>
      <c r="SBK29" s="52"/>
      <c r="SBL29" s="52"/>
      <c r="SBM29" s="52"/>
      <c r="SBN29" s="52"/>
      <c r="SBO29" s="52"/>
      <c r="SBP29" s="52"/>
      <c r="SBQ29" s="52"/>
      <c r="SBR29" s="52"/>
      <c r="SBS29" s="52"/>
      <c r="SBT29" s="52"/>
      <c r="SBU29" s="52"/>
      <c r="SBV29" s="52"/>
      <c r="SBW29" s="52"/>
      <c r="SBX29" s="52"/>
      <c r="SBY29" s="52"/>
      <c r="SBZ29" s="52"/>
      <c r="SCA29" s="52"/>
      <c r="SCB29" s="52"/>
      <c r="SCC29" s="52"/>
      <c r="SCD29" s="52"/>
      <c r="SCE29" s="52"/>
      <c r="SCF29" s="52"/>
      <c r="SCG29" s="52"/>
      <c r="SCH29" s="52"/>
      <c r="SCI29" s="52"/>
      <c r="SCJ29" s="52"/>
      <c r="SCK29" s="52"/>
      <c r="SCL29" s="52"/>
      <c r="SCM29" s="52"/>
      <c r="SCN29" s="52"/>
      <c r="SCO29" s="52"/>
      <c r="SCP29" s="52"/>
      <c r="SCQ29" s="52"/>
      <c r="SCR29" s="52"/>
      <c r="SCS29" s="52"/>
      <c r="SCT29" s="52"/>
      <c r="SCU29" s="52"/>
      <c r="SCV29" s="52"/>
      <c r="SCW29" s="52"/>
      <c r="SCX29" s="52"/>
      <c r="SCY29" s="52"/>
      <c r="SCZ29" s="52"/>
      <c r="SDA29" s="52"/>
      <c r="SDB29" s="52"/>
      <c r="SDC29" s="52"/>
      <c r="SDD29" s="52"/>
      <c r="SDE29" s="52"/>
      <c r="SDF29" s="52"/>
      <c r="SDG29" s="52"/>
      <c r="SDH29" s="52"/>
      <c r="SDI29" s="52"/>
      <c r="SDJ29" s="52"/>
      <c r="SDK29" s="52"/>
      <c r="SDL29" s="52"/>
      <c r="SDM29" s="52"/>
      <c r="SDN29" s="52"/>
      <c r="SDO29" s="52"/>
      <c r="SDP29" s="52"/>
      <c r="SDQ29" s="52"/>
      <c r="SDR29" s="52"/>
      <c r="SDS29" s="52"/>
      <c r="SDT29" s="52"/>
      <c r="SDU29" s="52"/>
      <c r="SDV29" s="52"/>
      <c r="SDW29" s="52"/>
      <c r="SDX29" s="52"/>
      <c r="SDY29" s="52"/>
      <c r="SDZ29" s="52"/>
      <c r="SEA29" s="52"/>
      <c r="SEB29" s="52"/>
      <c r="SEC29" s="52"/>
      <c r="SED29" s="52"/>
      <c r="SEE29" s="52"/>
      <c r="SEF29" s="52"/>
      <c r="SEG29" s="52"/>
      <c r="SEH29" s="52"/>
      <c r="SEI29" s="52"/>
      <c r="SEJ29" s="52"/>
      <c r="SEK29" s="52"/>
      <c r="SEL29" s="52"/>
      <c r="SEM29" s="52"/>
      <c r="SEN29" s="52"/>
      <c r="SEO29" s="52"/>
      <c r="SEP29" s="52"/>
      <c r="SEQ29" s="52"/>
      <c r="SER29" s="52"/>
      <c r="SES29" s="52"/>
      <c r="SET29" s="52"/>
      <c r="SEU29" s="52"/>
      <c r="SEV29" s="52"/>
      <c r="SEW29" s="52"/>
      <c r="SEX29" s="52"/>
      <c r="SEY29" s="52"/>
      <c r="SEZ29" s="52"/>
      <c r="SFA29" s="52"/>
      <c r="SFB29" s="52"/>
      <c r="SFC29" s="52"/>
      <c r="SFD29" s="52"/>
      <c r="SFE29" s="52"/>
      <c r="SFF29" s="52"/>
      <c r="SFG29" s="52"/>
      <c r="SFH29" s="52"/>
      <c r="SFI29" s="52"/>
      <c r="SFJ29" s="52"/>
      <c r="SFK29" s="52"/>
      <c r="SFL29" s="52"/>
      <c r="SFM29" s="52"/>
      <c r="SFN29" s="52"/>
      <c r="SFO29" s="52"/>
      <c r="SFP29" s="52"/>
      <c r="SFQ29" s="52"/>
      <c r="SFR29" s="52"/>
      <c r="SFS29" s="52"/>
      <c r="SFT29" s="52"/>
      <c r="SFU29" s="52"/>
      <c r="SFV29" s="52"/>
      <c r="SFW29" s="52"/>
      <c r="SFX29" s="52"/>
      <c r="SFY29" s="52"/>
      <c r="SFZ29" s="52"/>
      <c r="SGA29" s="52"/>
      <c r="SGB29" s="52"/>
      <c r="SGC29" s="52"/>
      <c r="SGD29" s="52"/>
      <c r="SGE29" s="52"/>
      <c r="SGF29" s="52"/>
      <c r="SGG29" s="52"/>
      <c r="SGH29" s="52"/>
      <c r="SGI29" s="52"/>
      <c r="SGJ29" s="52"/>
      <c r="SGK29" s="52"/>
      <c r="SGL29" s="52"/>
      <c r="SGM29" s="52"/>
      <c r="SGN29" s="52"/>
      <c r="SGO29" s="52"/>
      <c r="SGP29" s="52"/>
      <c r="SGQ29" s="52"/>
      <c r="SGR29" s="52"/>
      <c r="SGS29" s="52"/>
      <c r="SGT29" s="52"/>
      <c r="SGU29" s="52"/>
      <c r="SGV29" s="52"/>
      <c r="SGW29" s="52"/>
      <c r="SGX29" s="52"/>
      <c r="SGY29" s="52"/>
      <c r="SGZ29" s="52"/>
      <c r="SHA29" s="52"/>
      <c r="SHB29" s="52"/>
      <c r="SHC29" s="52"/>
      <c r="SHD29" s="52"/>
      <c r="SHE29" s="52"/>
      <c r="SHF29" s="52"/>
      <c r="SHG29" s="52"/>
      <c r="SHH29" s="52"/>
      <c r="SHI29" s="52"/>
      <c r="SHJ29" s="52"/>
      <c r="SHK29" s="52"/>
      <c r="SHL29" s="52"/>
      <c r="SHM29" s="52"/>
      <c r="SHN29" s="52"/>
      <c r="SHO29" s="52"/>
      <c r="SHP29" s="52"/>
      <c r="SHQ29" s="52"/>
      <c r="SHR29" s="52"/>
      <c r="SHS29" s="52"/>
      <c r="SHT29" s="52"/>
      <c r="SHU29" s="52"/>
      <c r="SHV29" s="52"/>
      <c r="SHW29" s="52"/>
      <c r="SHX29" s="52"/>
      <c r="SHY29" s="52"/>
      <c r="SHZ29" s="52"/>
      <c r="SIA29" s="52"/>
      <c r="SIB29" s="52"/>
      <c r="SIC29" s="52"/>
      <c r="SID29" s="52"/>
      <c r="SIE29" s="52"/>
      <c r="SIF29" s="52"/>
      <c r="SIG29" s="52"/>
      <c r="SIH29" s="52"/>
      <c r="SII29" s="52"/>
      <c r="SIJ29" s="52"/>
      <c r="SIK29" s="52"/>
      <c r="SIL29" s="52"/>
      <c r="SIM29" s="52"/>
      <c r="SIN29" s="52"/>
      <c r="SIO29" s="52"/>
      <c r="SIP29" s="52"/>
      <c r="SIQ29" s="52"/>
      <c r="SIR29" s="52"/>
      <c r="SIS29" s="52"/>
      <c r="SIT29" s="52"/>
      <c r="SIU29" s="52"/>
      <c r="SIV29" s="52"/>
      <c r="SIW29" s="52"/>
      <c r="SIX29" s="52"/>
      <c r="SIY29" s="52"/>
      <c r="SIZ29" s="52"/>
      <c r="SJA29" s="52"/>
      <c r="SJB29" s="52"/>
      <c r="SJC29" s="52"/>
      <c r="SJD29" s="52"/>
      <c r="SJE29" s="52"/>
      <c r="SJF29" s="52"/>
      <c r="SJG29" s="52"/>
      <c r="SJH29" s="52"/>
      <c r="SJI29" s="52"/>
      <c r="SJJ29" s="52"/>
      <c r="SJK29" s="52"/>
      <c r="SJL29" s="52"/>
      <c r="SJM29" s="52"/>
      <c r="SJN29" s="52"/>
      <c r="SJO29" s="52"/>
      <c r="SJP29" s="52"/>
      <c r="SJQ29" s="52"/>
      <c r="SJR29" s="52"/>
      <c r="SJS29" s="52"/>
      <c r="SJT29" s="52"/>
      <c r="SJU29" s="52"/>
      <c r="SJV29" s="52"/>
      <c r="SJW29" s="52"/>
      <c r="SJX29" s="52"/>
      <c r="SJY29" s="52"/>
      <c r="SJZ29" s="52"/>
      <c r="SKA29" s="52"/>
      <c r="SKB29" s="52"/>
      <c r="SKC29" s="52"/>
      <c r="SKD29" s="52"/>
      <c r="SKE29" s="52"/>
      <c r="SKF29" s="52"/>
      <c r="SKG29" s="52"/>
      <c r="SKH29" s="52"/>
      <c r="SKI29" s="52"/>
      <c r="SKJ29" s="52"/>
      <c r="SKK29" s="52"/>
      <c r="SKL29" s="52"/>
      <c r="SKM29" s="52"/>
      <c r="SKN29" s="52"/>
      <c r="SKO29" s="52"/>
      <c r="SKP29" s="52"/>
      <c r="SKQ29" s="52"/>
      <c r="SKR29" s="52"/>
      <c r="SKS29" s="52"/>
      <c r="SKT29" s="52"/>
      <c r="SKU29" s="52"/>
      <c r="SKV29" s="52"/>
      <c r="SKW29" s="52"/>
      <c r="SKX29" s="52"/>
      <c r="SKY29" s="52"/>
      <c r="SKZ29" s="52"/>
      <c r="SLA29" s="52"/>
      <c r="SLB29" s="52"/>
      <c r="SLC29" s="52"/>
      <c r="SLD29" s="52"/>
      <c r="SLE29" s="52"/>
      <c r="SLF29" s="52"/>
      <c r="SLG29" s="52"/>
      <c r="SLH29" s="52"/>
      <c r="SLI29" s="52"/>
      <c r="SLJ29" s="52"/>
      <c r="SLK29" s="52"/>
      <c r="SLL29" s="52"/>
      <c r="SLM29" s="52"/>
      <c r="SLN29" s="52"/>
      <c r="SLO29" s="52"/>
      <c r="SLP29" s="52"/>
      <c r="SLQ29" s="52"/>
      <c r="SLR29" s="52"/>
      <c r="SLS29" s="52"/>
      <c r="SLT29" s="52"/>
      <c r="SLU29" s="52"/>
      <c r="SLV29" s="52"/>
      <c r="SLW29" s="52"/>
      <c r="SLX29" s="52"/>
      <c r="SLY29" s="52"/>
      <c r="SLZ29" s="52"/>
      <c r="SMA29" s="52"/>
      <c r="SMB29" s="52"/>
      <c r="SMC29" s="52"/>
      <c r="SMD29" s="52"/>
      <c r="SME29" s="52"/>
      <c r="SMF29" s="52"/>
      <c r="SMG29" s="52"/>
      <c r="SMH29" s="52"/>
      <c r="SMI29" s="52"/>
      <c r="SMJ29" s="52"/>
      <c r="SMK29" s="52"/>
      <c r="SML29" s="52"/>
      <c r="SMM29" s="52"/>
      <c r="SMN29" s="52"/>
      <c r="SMO29" s="52"/>
      <c r="SMP29" s="52"/>
      <c r="SMQ29" s="52"/>
      <c r="SMR29" s="52"/>
      <c r="SMS29" s="52"/>
      <c r="SMT29" s="52"/>
      <c r="SMU29" s="52"/>
      <c r="SMV29" s="52"/>
      <c r="SMW29" s="52"/>
      <c r="SMX29" s="52"/>
      <c r="SMY29" s="52"/>
      <c r="SMZ29" s="52"/>
      <c r="SNA29" s="52"/>
      <c r="SNB29" s="52"/>
      <c r="SNC29" s="52"/>
      <c r="SND29" s="52"/>
      <c r="SNE29" s="52"/>
      <c r="SNF29" s="52"/>
      <c r="SNG29" s="52"/>
      <c r="SNH29" s="52"/>
      <c r="SNI29" s="52"/>
      <c r="SNJ29" s="52"/>
      <c r="SNK29" s="52"/>
      <c r="SNL29" s="52"/>
      <c r="SNM29" s="52"/>
      <c r="SNN29" s="52"/>
      <c r="SNO29" s="52"/>
      <c r="SNP29" s="52"/>
      <c r="SNQ29" s="52"/>
      <c r="SNR29" s="52"/>
      <c r="SNS29" s="52"/>
      <c r="SNT29" s="52"/>
      <c r="SNU29" s="52"/>
      <c r="SNV29" s="52"/>
      <c r="SNW29" s="52"/>
      <c r="SNX29" s="52"/>
      <c r="SNY29" s="52"/>
      <c r="SNZ29" s="52"/>
      <c r="SOA29" s="52"/>
      <c r="SOB29" s="52"/>
      <c r="SOC29" s="52"/>
      <c r="SOD29" s="52"/>
      <c r="SOE29" s="52"/>
      <c r="SOF29" s="52"/>
      <c r="SOG29" s="52"/>
      <c r="SOH29" s="52"/>
      <c r="SOI29" s="52"/>
      <c r="SOJ29" s="52"/>
      <c r="SOK29" s="52"/>
      <c r="SOL29" s="52"/>
      <c r="SOM29" s="52"/>
      <c r="SON29" s="52"/>
      <c r="SOO29" s="52"/>
      <c r="SOP29" s="52"/>
      <c r="SOQ29" s="52"/>
      <c r="SOR29" s="52"/>
      <c r="SOS29" s="52"/>
      <c r="SOT29" s="52"/>
      <c r="SOU29" s="52"/>
      <c r="SOV29" s="52"/>
      <c r="SOW29" s="52"/>
      <c r="SOX29" s="52"/>
      <c r="SOY29" s="52"/>
      <c r="SOZ29" s="52"/>
      <c r="SPA29" s="52"/>
      <c r="SPB29" s="52"/>
      <c r="SPC29" s="52"/>
      <c r="SPD29" s="52"/>
      <c r="SPE29" s="52"/>
      <c r="SPF29" s="52"/>
      <c r="SPG29" s="52"/>
      <c r="SPH29" s="52"/>
      <c r="SPI29" s="52"/>
      <c r="SPJ29" s="52"/>
      <c r="SPK29" s="52"/>
      <c r="SPL29" s="52"/>
      <c r="SPM29" s="52"/>
      <c r="SPN29" s="52"/>
      <c r="SPO29" s="52"/>
      <c r="SPP29" s="52"/>
      <c r="SPQ29" s="52"/>
      <c r="SPR29" s="52"/>
      <c r="SPS29" s="52"/>
      <c r="SPT29" s="52"/>
      <c r="SPU29" s="52"/>
      <c r="SPV29" s="52"/>
      <c r="SPW29" s="52"/>
      <c r="SPX29" s="52"/>
      <c r="SPY29" s="52"/>
      <c r="SPZ29" s="52"/>
      <c r="SQA29" s="52"/>
      <c r="SQB29" s="52"/>
      <c r="SQC29" s="52"/>
      <c r="SQD29" s="52"/>
      <c r="SQE29" s="52"/>
      <c r="SQF29" s="52"/>
      <c r="SQG29" s="52"/>
      <c r="SQH29" s="52"/>
      <c r="SQI29" s="52"/>
      <c r="SQJ29" s="52"/>
      <c r="SQK29" s="52"/>
      <c r="SQL29" s="52"/>
      <c r="SQM29" s="52"/>
      <c r="SQN29" s="52"/>
      <c r="SQO29" s="52"/>
      <c r="SQP29" s="52"/>
      <c r="SQQ29" s="52"/>
      <c r="SQR29" s="52"/>
      <c r="SQS29" s="52"/>
      <c r="SQT29" s="52"/>
      <c r="SQU29" s="52"/>
      <c r="SQV29" s="52"/>
      <c r="SQW29" s="52"/>
      <c r="SQX29" s="52"/>
      <c r="SQY29" s="52"/>
      <c r="SQZ29" s="52"/>
      <c r="SRA29" s="52"/>
      <c r="SRB29" s="52"/>
      <c r="SRC29" s="52"/>
      <c r="SRD29" s="52"/>
      <c r="SRE29" s="52"/>
      <c r="SRF29" s="52"/>
      <c r="SRG29" s="52"/>
      <c r="SRH29" s="52"/>
      <c r="SRI29" s="52"/>
      <c r="SRJ29" s="52"/>
      <c r="SRK29" s="52"/>
      <c r="SRL29" s="52"/>
      <c r="SRM29" s="52"/>
      <c r="SRN29" s="52"/>
      <c r="SRO29" s="52"/>
      <c r="SRP29" s="52"/>
      <c r="SRQ29" s="52"/>
      <c r="SRR29" s="52"/>
      <c r="SRS29" s="52"/>
      <c r="SRT29" s="52"/>
      <c r="SRU29" s="52"/>
      <c r="SRV29" s="52"/>
      <c r="SRW29" s="52"/>
      <c r="SRX29" s="52"/>
      <c r="SRY29" s="52"/>
      <c r="SRZ29" s="52"/>
      <c r="SSA29" s="52"/>
      <c r="SSB29" s="52"/>
      <c r="SSC29" s="52"/>
      <c r="SSD29" s="52"/>
      <c r="SSE29" s="52"/>
      <c r="SSF29" s="52"/>
      <c r="SSG29" s="52"/>
      <c r="SSH29" s="52"/>
      <c r="SSI29" s="52"/>
      <c r="SSJ29" s="52"/>
      <c r="SSK29" s="52"/>
      <c r="SSL29" s="52"/>
      <c r="SSM29" s="52"/>
      <c r="SSN29" s="52"/>
      <c r="SSO29" s="52"/>
      <c r="SSP29" s="52"/>
      <c r="SSQ29" s="52"/>
      <c r="SSR29" s="52"/>
      <c r="SSS29" s="52"/>
      <c r="SST29" s="52"/>
      <c r="SSU29" s="52"/>
      <c r="SSV29" s="52"/>
      <c r="SSW29" s="52"/>
      <c r="SSX29" s="52"/>
      <c r="SSY29" s="52"/>
      <c r="SSZ29" s="52"/>
      <c r="STA29" s="52"/>
      <c r="STB29" s="52"/>
      <c r="STC29" s="52"/>
      <c r="STD29" s="52"/>
      <c r="STE29" s="52"/>
      <c r="STF29" s="52"/>
      <c r="STG29" s="52"/>
      <c r="STH29" s="52"/>
      <c r="STI29" s="52"/>
      <c r="STJ29" s="52"/>
      <c r="STK29" s="52"/>
      <c r="STL29" s="52"/>
      <c r="STM29" s="52"/>
      <c r="STN29" s="52"/>
      <c r="STO29" s="52"/>
      <c r="STP29" s="52"/>
      <c r="STQ29" s="52"/>
      <c r="STR29" s="52"/>
      <c r="STS29" s="52"/>
      <c r="STT29" s="52"/>
      <c r="STU29" s="52"/>
      <c r="STV29" s="52"/>
      <c r="STW29" s="52"/>
      <c r="STX29" s="52"/>
      <c r="STY29" s="52"/>
      <c r="STZ29" s="52"/>
      <c r="SUA29" s="52"/>
      <c r="SUB29" s="52"/>
      <c r="SUC29" s="52"/>
      <c r="SUD29" s="52"/>
      <c r="SUE29" s="52"/>
      <c r="SUF29" s="52"/>
      <c r="SUG29" s="52"/>
      <c r="SUH29" s="52"/>
      <c r="SUI29" s="52"/>
      <c r="SUJ29" s="52"/>
      <c r="SUK29" s="52"/>
      <c r="SUL29" s="52"/>
      <c r="SUM29" s="52"/>
      <c r="SUN29" s="52"/>
      <c r="SUO29" s="52"/>
      <c r="SUP29" s="52"/>
      <c r="SUQ29" s="52"/>
      <c r="SUR29" s="52"/>
      <c r="SUS29" s="52"/>
      <c r="SUT29" s="52"/>
      <c r="SUU29" s="52"/>
      <c r="SUV29" s="52"/>
      <c r="SUW29" s="52"/>
      <c r="SUX29" s="52"/>
      <c r="SUY29" s="52"/>
      <c r="SUZ29" s="52"/>
      <c r="SVA29" s="52"/>
      <c r="SVB29" s="52"/>
      <c r="SVC29" s="52"/>
      <c r="SVD29" s="52"/>
      <c r="SVE29" s="52"/>
      <c r="SVF29" s="52"/>
      <c r="SVG29" s="52"/>
      <c r="SVH29" s="52"/>
      <c r="SVI29" s="52"/>
      <c r="SVJ29" s="52"/>
      <c r="SVK29" s="52"/>
      <c r="SVL29" s="52"/>
      <c r="SVM29" s="52"/>
      <c r="SVN29" s="52"/>
      <c r="SVO29" s="52"/>
      <c r="SVP29" s="52"/>
      <c r="SVQ29" s="52"/>
      <c r="SVR29" s="52"/>
      <c r="SVS29" s="52"/>
      <c r="SVT29" s="52"/>
      <c r="SVU29" s="52"/>
      <c r="SVV29" s="52"/>
      <c r="SVW29" s="52"/>
      <c r="SVX29" s="52"/>
      <c r="SVY29" s="52"/>
      <c r="SVZ29" s="52"/>
      <c r="SWA29" s="52"/>
      <c r="SWB29" s="52"/>
      <c r="SWC29" s="52"/>
      <c r="SWD29" s="52"/>
      <c r="SWE29" s="52"/>
      <c r="SWF29" s="52"/>
      <c r="SWG29" s="52"/>
      <c r="SWH29" s="52"/>
      <c r="SWI29" s="52"/>
      <c r="SWJ29" s="52"/>
      <c r="SWK29" s="52"/>
      <c r="SWL29" s="52"/>
      <c r="SWM29" s="52"/>
      <c r="SWN29" s="52"/>
      <c r="SWO29" s="52"/>
      <c r="SWP29" s="52"/>
      <c r="SWQ29" s="52"/>
      <c r="SWR29" s="52"/>
      <c r="SWS29" s="52"/>
      <c r="SWT29" s="52"/>
      <c r="SWU29" s="52"/>
      <c r="SWV29" s="52"/>
      <c r="SWW29" s="52"/>
      <c r="SWX29" s="52"/>
      <c r="SWY29" s="52"/>
      <c r="SWZ29" s="52"/>
      <c r="SXA29" s="52"/>
      <c r="SXB29" s="52"/>
      <c r="SXC29" s="52"/>
      <c r="SXD29" s="52"/>
      <c r="SXE29" s="52"/>
      <c r="SXF29" s="52"/>
      <c r="SXG29" s="52"/>
      <c r="SXH29" s="52"/>
      <c r="SXI29" s="52"/>
      <c r="SXJ29" s="52"/>
      <c r="SXK29" s="52"/>
      <c r="SXL29" s="52"/>
      <c r="SXM29" s="52"/>
      <c r="SXN29" s="52"/>
      <c r="SXO29" s="52"/>
      <c r="SXP29" s="52"/>
      <c r="SXQ29" s="52"/>
      <c r="SXR29" s="52"/>
      <c r="SXS29" s="52"/>
      <c r="SXT29" s="52"/>
      <c r="SXU29" s="52"/>
      <c r="SXV29" s="52"/>
      <c r="SXW29" s="52"/>
      <c r="SXX29" s="52"/>
      <c r="SXY29" s="52"/>
      <c r="SXZ29" s="52"/>
      <c r="SYA29" s="52"/>
      <c r="SYB29" s="52"/>
      <c r="SYC29" s="52"/>
      <c r="SYD29" s="52"/>
      <c r="SYE29" s="52"/>
      <c r="SYF29" s="52"/>
      <c r="SYG29" s="52"/>
      <c r="SYH29" s="52"/>
      <c r="SYI29" s="52"/>
      <c r="SYJ29" s="52"/>
      <c r="SYK29" s="52"/>
      <c r="SYL29" s="52"/>
      <c r="SYM29" s="52"/>
      <c r="SYN29" s="52"/>
      <c r="SYO29" s="52"/>
      <c r="SYP29" s="52"/>
      <c r="SYQ29" s="52"/>
      <c r="SYR29" s="52"/>
      <c r="SYS29" s="52"/>
      <c r="SYT29" s="52"/>
      <c r="SYU29" s="52"/>
      <c r="SYV29" s="52"/>
      <c r="SYW29" s="52"/>
      <c r="SYX29" s="52"/>
      <c r="SYY29" s="52"/>
      <c r="SYZ29" s="52"/>
      <c r="SZA29" s="52"/>
      <c r="SZB29" s="52"/>
      <c r="SZC29" s="52"/>
      <c r="SZD29" s="52"/>
      <c r="SZE29" s="52"/>
      <c r="SZF29" s="52"/>
      <c r="SZG29" s="52"/>
      <c r="SZH29" s="52"/>
      <c r="SZI29" s="52"/>
      <c r="SZJ29" s="52"/>
      <c r="SZK29" s="52"/>
      <c r="SZL29" s="52"/>
      <c r="SZM29" s="52"/>
      <c r="SZN29" s="52"/>
      <c r="SZO29" s="52"/>
      <c r="SZP29" s="52"/>
      <c r="SZQ29" s="52"/>
      <c r="SZR29" s="52"/>
      <c r="SZS29" s="52"/>
      <c r="SZT29" s="52"/>
      <c r="SZU29" s="52"/>
      <c r="SZV29" s="52"/>
      <c r="SZW29" s="52"/>
      <c r="SZX29" s="52"/>
      <c r="SZY29" s="52"/>
      <c r="SZZ29" s="52"/>
      <c r="TAA29" s="52"/>
      <c r="TAB29" s="52"/>
      <c r="TAC29" s="52"/>
      <c r="TAD29" s="52"/>
      <c r="TAE29" s="52"/>
      <c r="TAF29" s="52"/>
      <c r="TAG29" s="52"/>
      <c r="TAH29" s="52"/>
      <c r="TAI29" s="52"/>
      <c r="TAJ29" s="52"/>
      <c r="TAK29" s="52"/>
      <c r="TAL29" s="52"/>
      <c r="TAM29" s="52"/>
      <c r="TAN29" s="52"/>
      <c r="TAO29" s="52"/>
      <c r="TAP29" s="52"/>
      <c r="TAQ29" s="52"/>
      <c r="TAR29" s="52"/>
      <c r="TAS29" s="52"/>
      <c r="TAT29" s="52"/>
      <c r="TAU29" s="52"/>
      <c r="TAV29" s="52"/>
      <c r="TAW29" s="52"/>
      <c r="TAX29" s="52"/>
      <c r="TAY29" s="52"/>
      <c r="TAZ29" s="52"/>
      <c r="TBA29" s="52"/>
      <c r="TBB29" s="52"/>
      <c r="TBC29" s="52"/>
      <c r="TBD29" s="52"/>
      <c r="TBE29" s="52"/>
      <c r="TBF29" s="52"/>
      <c r="TBG29" s="52"/>
      <c r="TBH29" s="52"/>
      <c r="TBI29" s="52"/>
      <c r="TBJ29" s="52"/>
      <c r="TBK29" s="52"/>
      <c r="TBL29" s="52"/>
      <c r="TBM29" s="52"/>
      <c r="TBN29" s="52"/>
      <c r="TBO29" s="52"/>
      <c r="TBP29" s="52"/>
      <c r="TBQ29" s="52"/>
      <c r="TBR29" s="52"/>
      <c r="TBS29" s="52"/>
      <c r="TBT29" s="52"/>
      <c r="TBU29" s="52"/>
      <c r="TBV29" s="52"/>
      <c r="TBW29" s="52"/>
      <c r="TBX29" s="52"/>
      <c r="TBY29" s="52"/>
      <c r="TBZ29" s="52"/>
      <c r="TCA29" s="52"/>
      <c r="TCB29" s="52"/>
      <c r="TCC29" s="52"/>
      <c r="TCD29" s="52"/>
      <c r="TCE29" s="52"/>
      <c r="TCF29" s="52"/>
      <c r="TCG29" s="52"/>
      <c r="TCH29" s="52"/>
      <c r="TCI29" s="52"/>
      <c r="TCJ29" s="52"/>
      <c r="TCK29" s="52"/>
      <c r="TCL29" s="52"/>
      <c r="TCM29" s="52"/>
      <c r="TCN29" s="52"/>
      <c r="TCO29" s="52"/>
      <c r="TCP29" s="52"/>
      <c r="TCQ29" s="52"/>
      <c r="TCR29" s="52"/>
      <c r="TCS29" s="52"/>
      <c r="TCT29" s="52"/>
      <c r="TCU29" s="52"/>
      <c r="TCV29" s="52"/>
      <c r="TCW29" s="52"/>
      <c r="TCX29" s="52"/>
      <c r="TCY29" s="52"/>
      <c r="TCZ29" s="52"/>
      <c r="TDA29" s="52"/>
      <c r="TDB29" s="52"/>
      <c r="TDC29" s="52"/>
      <c r="TDD29" s="52"/>
      <c r="TDE29" s="52"/>
      <c r="TDF29" s="52"/>
      <c r="TDG29" s="52"/>
      <c r="TDH29" s="52"/>
      <c r="TDI29" s="52"/>
      <c r="TDJ29" s="52"/>
      <c r="TDK29" s="52"/>
      <c r="TDL29" s="52"/>
      <c r="TDM29" s="52"/>
      <c r="TDN29" s="52"/>
      <c r="TDO29" s="52"/>
      <c r="TDP29" s="52"/>
      <c r="TDQ29" s="52"/>
      <c r="TDR29" s="52"/>
      <c r="TDS29" s="52"/>
      <c r="TDT29" s="52"/>
      <c r="TDU29" s="52"/>
      <c r="TDV29" s="52"/>
      <c r="TDW29" s="52"/>
      <c r="TDX29" s="52"/>
      <c r="TDY29" s="52"/>
      <c r="TDZ29" s="52"/>
      <c r="TEA29" s="52"/>
      <c r="TEB29" s="52"/>
      <c r="TEC29" s="52"/>
      <c r="TED29" s="52"/>
      <c r="TEE29" s="52"/>
      <c r="TEF29" s="52"/>
      <c r="TEG29" s="52"/>
      <c r="TEH29" s="52"/>
      <c r="TEI29" s="52"/>
      <c r="TEJ29" s="52"/>
      <c r="TEK29" s="52"/>
      <c r="TEL29" s="52"/>
      <c r="TEM29" s="52"/>
      <c r="TEN29" s="52"/>
      <c r="TEO29" s="52"/>
      <c r="TEP29" s="52"/>
      <c r="TEQ29" s="52"/>
      <c r="TER29" s="52"/>
      <c r="TES29" s="52"/>
      <c r="TET29" s="52"/>
      <c r="TEU29" s="52"/>
      <c r="TEV29" s="52"/>
      <c r="TEW29" s="52"/>
      <c r="TEX29" s="52"/>
      <c r="TEY29" s="52"/>
      <c r="TEZ29" s="52"/>
      <c r="TFA29" s="52"/>
      <c r="TFB29" s="52"/>
      <c r="TFC29" s="52"/>
      <c r="TFD29" s="52"/>
      <c r="TFE29" s="52"/>
      <c r="TFF29" s="52"/>
      <c r="TFG29" s="52"/>
      <c r="TFH29" s="52"/>
      <c r="TFI29" s="52"/>
      <c r="TFJ29" s="52"/>
      <c r="TFK29" s="52"/>
      <c r="TFL29" s="52"/>
      <c r="TFM29" s="52"/>
      <c r="TFN29" s="52"/>
      <c r="TFO29" s="52"/>
      <c r="TFP29" s="52"/>
      <c r="TFQ29" s="52"/>
      <c r="TFR29" s="52"/>
      <c r="TFS29" s="52"/>
      <c r="TFT29" s="52"/>
      <c r="TFU29" s="52"/>
      <c r="TFV29" s="52"/>
      <c r="TFW29" s="52"/>
      <c r="TFX29" s="52"/>
      <c r="TFY29" s="52"/>
      <c r="TFZ29" s="52"/>
      <c r="TGA29" s="52"/>
      <c r="TGB29" s="52"/>
      <c r="TGC29" s="52"/>
      <c r="TGD29" s="52"/>
      <c r="TGE29" s="52"/>
      <c r="TGF29" s="52"/>
      <c r="TGG29" s="52"/>
      <c r="TGH29" s="52"/>
      <c r="TGI29" s="52"/>
      <c r="TGJ29" s="52"/>
      <c r="TGK29" s="52"/>
      <c r="TGL29" s="52"/>
      <c r="TGM29" s="52"/>
      <c r="TGN29" s="52"/>
      <c r="TGO29" s="52"/>
      <c r="TGP29" s="52"/>
      <c r="TGQ29" s="52"/>
      <c r="TGR29" s="52"/>
      <c r="TGS29" s="52"/>
      <c r="TGT29" s="52"/>
      <c r="TGU29" s="52"/>
      <c r="TGV29" s="52"/>
      <c r="TGW29" s="52"/>
      <c r="TGX29" s="52"/>
      <c r="TGY29" s="52"/>
      <c r="TGZ29" s="52"/>
      <c r="THA29" s="52"/>
      <c r="THB29" s="52"/>
      <c r="THC29" s="52"/>
      <c r="THD29" s="52"/>
      <c r="THE29" s="52"/>
      <c r="THF29" s="52"/>
      <c r="THG29" s="52"/>
      <c r="THH29" s="52"/>
      <c r="THI29" s="52"/>
      <c r="THJ29" s="52"/>
      <c r="THK29" s="52"/>
      <c r="THL29" s="52"/>
      <c r="THM29" s="52"/>
      <c r="THN29" s="52"/>
      <c r="THO29" s="52"/>
      <c r="THP29" s="52"/>
      <c r="THQ29" s="52"/>
      <c r="THR29" s="52"/>
      <c r="THS29" s="52"/>
      <c r="THT29" s="52"/>
      <c r="THU29" s="52"/>
      <c r="THV29" s="52"/>
      <c r="THW29" s="52"/>
      <c r="THX29" s="52"/>
      <c r="THY29" s="52"/>
      <c r="THZ29" s="52"/>
      <c r="TIA29" s="52"/>
      <c r="TIB29" s="52"/>
      <c r="TIC29" s="52"/>
      <c r="TID29" s="52"/>
      <c r="TIE29" s="52"/>
      <c r="TIF29" s="52"/>
      <c r="TIG29" s="52"/>
      <c r="TIH29" s="52"/>
      <c r="TII29" s="52"/>
      <c r="TIJ29" s="52"/>
      <c r="TIK29" s="52"/>
      <c r="TIL29" s="52"/>
      <c r="TIM29" s="52"/>
      <c r="TIN29" s="52"/>
      <c r="TIO29" s="52"/>
      <c r="TIP29" s="52"/>
      <c r="TIQ29" s="52"/>
      <c r="TIR29" s="52"/>
      <c r="TIS29" s="52"/>
      <c r="TIT29" s="52"/>
      <c r="TIU29" s="52"/>
      <c r="TIV29" s="52"/>
      <c r="TIW29" s="52"/>
      <c r="TIX29" s="52"/>
      <c r="TIY29" s="52"/>
      <c r="TIZ29" s="52"/>
      <c r="TJA29" s="52"/>
      <c r="TJB29" s="52"/>
      <c r="TJC29" s="52"/>
      <c r="TJD29" s="52"/>
      <c r="TJE29" s="52"/>
      <c r="TJF29" s="52"/>
      <c r="TJG29" s="52"/>
      <c r="TJH29" s="52"/>
      <c r="TJI29" s="52"/>
      <c r="TJJ29" s="52"/>
      <c r="TJK29" s="52"/>
      <c r="TJL29" s="52"/>
      <c r="TJM29" s="52"/>
      <c r="TJN29" s="52"/>
      <c r="TJO29" s="52"/>
      <c r="TJP29" s="52"/>
      <c r="TJQ29" s="52"/>
      <c r="TJR29" s="52"/>
      <c r="TJS29" s="52"/>
      <c r="TJT29" s="52"/>
      <c r="TJU29" s="52"/>
      <c r="TJV29" s="52"/>
      <c r="TJW29" s="52"/>
      <c r="TJX29" s="52"/>
      <c r="TJY29" s="52"/>
      <c r="TJZ29" s="52"/>
      <c r="TKA29" s="52"/>
      <c r="TKB29" s="52"/>
      <c r="TKC29" s="52"/>
      <c r="TKD29" s="52"/>
      <c r="TKE29" s="52"/>
      <c r="TKF29" s="52"/>
      <c r="TKG29" s="52"/>
      <c r="TKH29" s="52"/>
      <c r="TKI29" s="52"/>
      <c r="TKJ29" s="52"/>
      <c r="TKK29" s="52"/>
      <c r="TKL29" s="52"/>
      <c r="TKM29" s="52"/>
      <c r="TKN29" s="52"/>
      <c r="TKO29" s="52"/>
      <c r="TKP29" s="52"/>
      <c r="TKQ29" s="52"/>
      <c r="TKR29" s="52"/>
      <c r="TKS29" s="52"/>
      <c r="TKT29" s="52"/>
      <c r="TKU29" s="52"/>
      <c r="TKV29" s="52"/>
      <c r="TKW29" s="52"/>
      <c r="TKX29" s="52"/>
      <c r="TKY29" s="52"/>
      <c r="TKZ29" s="52"/>
      <c r="TLA29" s="52"/>
      <c r="TLB29" s="52"/>
      <c r="TLC29" s="52"/>
      <c r="TLD29" s="52"/>
      <c r="TLE29" s="52"/>
      <c r="TLF29" s="52"/>
      <c r="TLG29" s="52"/>
      <c r="TLH29" s="52"/>
      <c r="TLI29" s="52"/>
      <c r="TLJ29" s="52"/>
      <c r="TLK29" s="52"/>
      <c r="TLL29" s="52"/>
      <c r="TLM29" s="52"/>
      <c r="TLN29" s="52"/>
      <c r="TLO29" s="52"/>
      <c r="TLP29" s="52"/>
      <c r="TLQ29" s="52"/>
      <c r="TLR29" s="52"/>
      <c r="TLS29" s="52"/>
      <c r="TLT29" s="52"/>
      <c r="TLU29" s="52"/>
      <c r="TLV29" s="52"/>
      <c r="TLW29" s="52"/>
      <c r="TLX29" s="52"/>
      <c r="TLY29" s="52"/>
      <c r="TLZ29" s="52"/>
      <c r="TMA29" s="52"/>
      <c r="TMB29" s="52"/>
      <c r="TMC29" s="52"/>
      <c r="TMD29" s="52"/>
      <c r="TME29" s="52"/>
      <c r="TMF29" s="52"/>
      <c r="TMG29" s="52"/>
      <c r="TMH29" s="52"/>
      <c r="TMI29" s="52"/>
      <c r="TMJ29" s="52"/>
      <c r="TMK29" s="52"/>
      <c r="TML29" s="52"/>
      <c r="TMM29" s="52"/>
      <c r="TMN29" s="52"/>
      <c r="TMO29" s="52"/>
      <c r="TMP29" s="52"/>
      <c r="TMQ29" s="52"/>
      <c r="TMR29" s="52"/>
      <c r="TMS29" s="52"/>
      <c r="TMT29" s="52"/>
      <c r="TMU29" s="52"/>
      <c r="TMV29" s="52"/>
      <c r="TMW29" s="52"/>
      <c r="TMX29" s="52"/>
      <c r="TMY29" s="52"/>
      <c r="TMZ29" s="52"/>
      <c r="TNA29" s="52"/>
      <c r="TNB29" s="52"/>
      <c r="TNC29" s="52"/>
      <c r="TND29" s="52"/>
      <c r="TNE29" s="52"/>
      <c r="TNF29" s="52"/>
      <c r="TNG29" s="52"/>
      <c r="TNH29" s="52"/>
      <c r="TNI29" s="52"/>
      <c r="TNJ29" s="52"/>
      <c r="TNK29" s="52"/>
      <c r="TNL29" s="52"/>
      <c r="TNM29" s="52"/>
      <c r="TNN29" s="52"/>
      <c r="TNO29" s="52"/>
      <c r="TNP29" s="52"/>
      <c r="TNQ29" s="52"/>
      <c r="TNR29" s="52"/>
      <c r="TNS29" s="52"/>
      <c r="TNT29" s="52"/>
      <c r="TNU29" s="52"/>
      <c r="TNV29" s="52"/>
      <c r="TNW29" s="52"/>
      <c r="TNX29" s="52"/>
      <c r="TNY29" s="52"/>
      <c r="TNZ29" s="52"/>
      <c r="TOA29" s="52"/>
      <c r="TOB29" s="52"/>
      <c r="TOC29" s="52"/>
      <c r="TOD29" s="52"/>
      <c r="TOE29" s="52"/>
      <c r="TOF29" s="52"/>
      <c r="TOG29" s="52"/>
      <c r="TOH29" s="52"/>
      <c r="TOI29" s="52"/>
      <c r="TOJ29" s="52"/>
      <c r="TOK29" s="52"/>
      <c r="TOL29" s="52"/>
      <c r="TOM29" s="52"/>
      <c r="TON29" s="52"/>
      <c r="TOO29" s="52"/>
      <c r="TOP29" s="52"/>
      <c r="TOQ29" s="52"/>
      <c r="TOR29" s="52"/>
      <c r="TOS29" s="52"/>
      <c r="TOT29" s="52"/>
      <c r="TOU29" s="52"/>
      <c r="TOV29" s="52"/>
      <c r="TOW29" s="52"/>
      <c r="TOX29" s="52"/>
      <c r="TOY29" s="52"/>
      <c r="TOZ29" s="52"/>
      <c r="TPA29" s="52"/>
      <c r="TPB29" s="52"/>
      <c r="TPC29" s="52"/>
      <c r="TPD29" s="52"/>
      <c r="TPE29" s="52"/>
      <c r="TPF29" s="52"/>
      <c r="TPG29" s="52"/>
      <c r="TPH29" s="52"/>
      <c r="TPI29" s="52"/>
      <c r="TPJ29" s="52"/>
      <c r="TPK29" s="52"/>
      <c r="TPL29" s="52"/>
      <c r="TPM29" s="52"/>
      <c r="TPN29" s="52"/>
      <c r="TPO29" s="52"/>
      <c r="TPP29" s="52"/>
      <c r="TPQ29" s="52"/>
      <c r="TPR29" s="52"/>
      <c r="TPS29" s="52"/>
      <c r="TPT29" s="52"/>
      <c r="TPU29" s="52"/>
      <c r="TPV29" s="52"/>
      <c r="TPW29" s="52"/>
      <c r="TPX29" s="52"/>
      <c r="TPY29" s="52"/>
      <c r="TPZ29" s="52"/>
      <c r="TQA29" s="52"/>
      <c r="TQB29" s="52"/>
      <c r="TQC29" s="52"/>
      <c r="TQD29" s="52"/>
      <c r="TQE29" s="52"/>
      <c r="TQF29" s="52"/>
      <c r="TQG29" s="52"/>
      <c r="TQH29" s="52"/>
      <c r="TQI29" s="52"/>
      <c r="TQJ29" s="52"/>
      <c r="TQK29" s="52"/>
      <c r="TQL29" s="52"/>
      <c r="TQM29" s="52"/>
      <c r="TQN29" s="52"/>
      <c r="TQO29" s="52"/>
      <c r="TQP29" s="52"/>
      <c r="TQQ29" s="52"/>
      <c r="TQR29" s="52"/>
      <c r="TQS29" s="52"/>
      <c r="TQT29" s="52"/>
      <c r="TQU29" s="52"/>
      <c r="TQV29" s="52"/>
      <c r="TQW29" s="52"/>
      <c r="TQX29" s="52"/>
      <c r="TQY29" s="52"/>
      <c r="TQZ29" s="52"/>
      <c r="TRA29" s="52"/>
      <c r="TRB29" s="52"/>
      <c r="TRC29" s="52"/>
      <c r="TRD29" s="52"/>
      <c r="TRE29" s="52"/>
      <c r="TRF29" s="52"/>
      <c r="TRG29" s="52"/>
      <c r="TRH29" s="52"/>
      <c r="TRI29" s="52"/>
      <c r="TRJ29" s="52"/>
      <c r="TRK29" s="52"/>
      <c r="TRL29" s="52"/>
      <c r="TRM29" s="52"/>
      <c r="TRN29" s="52"/>
      <c r="TRO29" s="52"/>
      <c r="TRP29" s="52"/>
      <c r="TRQ29" s="52"/>
      <c r="TRR29" s="52"/>
      <c r="TRS29" s="52"/>
      <c r="TRT29" s="52"/>
      <c r="TRU29" s="52"/>
      <c r="TRV29" s="52"/>
      <c r="TRW29" s="52"/>
      <c r="TRX29" s="52"/>
      <c r="TRY29" s="52"/>
      <c r="TRZ29" s="52"/>
      <c r="TSA29" s="52"/>
      <c r="TSB29" s="52"/>
      <c r="TSC29" s="52"/>
      <c r="TSD29" s="52"/>
      <c r="TSE29" s="52"/>
      <c r="TSF29" s="52"/>
      <c r="TSG29" s="52"/>
      <c r="TSH29" s="52"/>
      <c r="TSI29" s="52"/>
      <c r="TSJ29" s="52"/>
      <c r="TSK29" s="52"/>
      <c r="TSL29" s="52"/>
      <c r="TSM29" s="52"/>
      <c r="TSN29" s="52"/>
      <c r="TSO29" s="52"/>
      <c r="TSP29" s="52"/>
      <c r="TSQ29" s="52"/>
      <c r="TSR29" s="52"/>
      <c r="TSS29" s="52"/>
      <c r="TST29" s="52"/>
      <c r="TSU29" s="52"/>
      <c r="TSV29" s="52"/>
      <c r="TSW29" s="52"/>
      <c r="TSX29" s="52"/>
      <c r="TSY29" s="52"/>
      <c r="TSZ29" s="52"/>
      <c r="TTA29" s="52"/>
      <c r="TTB29" s="52"/>
      <c r="TTC29" s="52"/>
      <c r="TTD29" s="52"/>
      <c r="TTE29" s="52"/>
      <c r="TTF29" s="52"/>
      <c r="TTG29" s="52"/>
      <c r="TTH29" s="52"/>
      <c r="TTI29" s="52"/>
      <c r="TTJ29" s="52"/>
      <c r="TTK29" s="52"/>
      <c r="TTL29" s="52"/>
      <c r="TTM29" s="52"/>
      <c r="TTN29" s="52"/>
      <c r="TTO29" s="52"/>
      <c r="TTP29" s="52"/>
      <c r="TTQ29" s="52"/>
      <c r="TTR29" s="52"/>
      <c r="TTS29" s="52"/>
      <c r="TTT29" s="52"/>
      <c r="TTU29" s="52"/>
      <c r="TTV29" s="52"/>
      <c r="TTW29" s="52"/>
      <c r="TTX29" s="52"/>
      <c r="TTY29" s="52"/>
      <c r="TTZ29" s="52"/>
      <c r="TUA29" s="52"/>
      <c r="TUB29" s="52"/>
      <c r="TUC29" s="52"/>
      <c r="TUD29" s="52"/>
      <c r="TUE29" s="52"/>
      <c r="TUF29" s="52"/>
      <c r="TUG29" s="52"/>
      <c r="TUH29" s="52"/>
      <c r="TUI29" s="52"/>
      <c r="TUJ29" s="52"/>
      <c r="TUK29" s="52"/>
      <c r="TUL29" s="52"/>
      <c r="TUM29" s="52"/>
      <c r="TUN29" s="52"/>
      <c r="TUO29" s="52"/>
      <c r="TUP29" s="52"/>
      <c r="TUQ29" s="52"/>
      <c r="TUR29" s="52"/>
      <c r="TUS29" s="52"/>
      <c r="TUT29" s="52"/>
      <c r="TUU29" s="52"/>
      <c r="TUV29" s="52"/>
      <c r="TUW29" s="52"/>
      <c r="TUX29" s="52"/>
      <c r="TUY29" s="52"/>
      <c r="TUZ29" s="52"/>
      <c r="TVA29" s="52"/>
      <c r="TVB29" s="52"/>
      <c r="TVC29" s="52"/>
      <c r="TVD29" s="52"/>
      <c r="TVE29" s="52"/>
      <c r="TVF29" s="52"/>
      <c r="TVG29" s="52"/>
      <c r="TVH29" s="52"/>
      <c r="TVI29" s="52"/>
      <c r="TVJ29" s="52"/>
      <c r="TVK29" s="52"/>
      <c r="TVL29" s="52"/>
      <c r="TVM29" s="52"/>
      <c r="TVN29" s="52"/>
      <c r="TVO29" s="52"/>
      <c r="TVP29" s="52"/>
      <c r="TVQ29" s="52"/>
      <c r="TVR29" s="52"/>
      <c r="TVS29" s="52"/>
      <c r="TVT29" s="52"/>
      <c r="TVU29" s="52"/>
      <c r="TVV29" s="52"/>
      <c r="TVW29" s="52"/>
      <c r="TVX29" s="52"/>
      <c r="TVY29" s="52"/>
      <c r="TVZ29" s="52"/>
      <c r="TWA29" s="52"/>
      <c r="TWB29" s="52"/>
      <c r="TWC29" s="52"/>
      <c r="TWD29" s="52"/>
      <c r="TWE29" s="52"/>
      <c r="TWF29" s="52"/>
      <c r="TWG29" s="52"/>
      <c r="TWH29" s="52"/>
      <c r="TWI29" s="52"/>
      <c r="TWJ29" s="52"/>
      <c r="TWK29" s="52"/>
      <c r="TWL29" s="52"/>
      <c r="TWM29" s="52"/>
      <c r="TWN29" s="52"/>
      <c r="TWO29" s="52"/>
      <c r="TWP29" s="52"/>
      <c r="TWQ29" s="52"/>
      <c r="TWR29" s="52"/>
      <c r="TWS29" s="52"/>
      <c r="TWT29" s="52"/>
      <c r="TWU29" s="52"/>
      <c r="TWV29" s="52"/>
      <c r="TWW29" s="52"/>
      <c r="TWX29" s="52"/>
      <c r="TWY29" s="52"/>
      <c r="TWZ29" s="52"/>
      <c r="TXA29" s="52"/>
      <c r="TXB29" s="52"/>
      <c r="TXC29" s="52"/>
      <c r="TXD29" s="52"/>
      <c r="TXE29" s="52"/>
      <c r="TXF29" s="52"/>
      <c r="TXG29" s="52"/>
      <c r="TXH29" s="52"/>
      <c r="TXI29" s="52"/>
      <c r="TXJ29" s="52"/>
      <c r="TXK29" s="52"/>
      <c r="TXL29" s="52"/>
      <c r="TXM29" s="52"/>
      <c r="TXN29" s="52"/>
      <c r="TXO29" s="52"/>
      <c r="TXP29" s="52"/>
      <c r="TXQ29" s="52"/>
      <c r="TXR29" s="52"/>
      <c r="TXS29" s="52"/>
      <c r="TXT29" s="52"/>
      <c r="TXU29" s="52"/>
      <c r="TXV29" s="52"/>
      <c r="TXW29" s="52"/>
      <c r="TXX29" s="52"/>
      <c r="TXY29" s="52"/>
      <c r="TXZ29" s="52"/>
      <c r="TYA29" s="52"/>
      <c r="TYB29" s="52"/>
      <c r="TYC29" s="52"/>
      <c r="TYD29" s="52"/>
      <c r="TYE29" s="52"/>
      <c r="TYF29" s="52"/>
      <c r="TYG29" s="52"/>
      <c r="TYH29" s="52"/>
      <c r="TYI29" s="52"/>
      <c r="TYJ29" s="52"/>
      <c r="TYK29" s="52"/>
      <c r="TYL29" s="52"/>
      <c r="TYM29" s="52"/>
      <c r="TYN29" s="52"/>
      <c r="TYO29" s="52"/>
      <c r="TYP29" s="52"/>
      <c r="TYQ29" s="52"/>
      <c r="TYR29" s="52"/>
      <c r="TYS29" s="52"/>
      <c r="TYT29" s="52"/>
      <c r="TYU29" s="52"/>
      <c r="TYV29" s="52"/>
      <c r="TYW29" s="52"/>
      <c r="TYX29" s="52"/>
      <c r="TYY29" s="52"/>
      <c r="TYZ29" s="52"/>
      <c r="TZA29" s="52"/>
      <c r="TZB29" s="52"/>
      <c r="TZC29" s="52"/>
      <c r="TZD29" s="52"/>
      <c r="TZE29" s="52"/>
      <c r="TZF29" s="52"/>
      <c r="TZG29" s="52"/>
      <c r="TZH29" s="52"/>
      <c r="TZI29" s="52"/>
      <c r="TZJ29" s="52"/>
      <c r="TZK29" s="52"/>
      <c r="TZL29" s="52"/>
      <c r="TZM29" s="52"/>
      <c r="TZN29" s="52"/>
      <c r="TZO29" s="52"/>
      <c r="TZP29" s="52"/>
      <c r="TZQ29" s="52"/>
      <c r="TZR29" s="52"/>
      <c r="TZS29" s="52"/>
      <c r="TZT29" s="52"/>
      <c r="TZU29" s="52"/>
      <c r="TZV29" s="52"/>
      <c r="TZW29" s="52"/>
      <c r="TZX29" s="52"/>
      <c r="TZY29" s="52"/>
      <c r="TZZ29" s="52"/>
      <c r="UAA29" s="52"/>
      <c r="UAB29" s="52"/>
      <c r="UAC29" s="52"/>
      <c r="UAD29" s="52"/>
      <c r="UAE29" s="52"/>
      <c r="UAF29" s="52"/>
      <c r="UAG29" s="52"/>
      <c r="UAH29" s="52"/>
      <c r="UAI29" s="52"/>
      <c r="UAJ29" s="52"/>
      <c r="UAK29" s="52"/>
      <c r="UAL29" s="52"/>
      <c r="UAM29" s="52"/>
      <c r="UAN29" s="52"/>
      <c r="UAO29" s="52"/>
      <c r="UAP29" s="52"/>
      <c r="UAQ29" s="52"/>
      <c r="UAR29" s="52"/>
      <c r="UAS29" s="52"/>
      <c r="UAT29" s="52"/>
      <c r="UAU29" s="52"/>
      <c r="UAV29" s="52"/>
      <c r="UAW29" s="52"/>
      <c r="UAX29" s="52"/>
      <c r="UAY29" s="52"/>
      <c r="UAZ29" s="52"/>
      <c r="UBA29" s="52"/>
      <c r="UBB29" s="52"/>
      <c r="UBC29" s="52"/>
      <c r="UBD29" s="52"/>
      <c r="UBE29" s="52"/>
      <c r="UBF29" s="52"/>
      <c r="UBG29" s="52"/>
      <c r="UBH29" s="52"/>
      <c r="UBI29" s="52"/>
      <c r="UBJ29" s="52"/>
      <c r="UBK29" s="52"/>
      <c r="UBL29" s="52"/>
      <c r="UBM29" s="52"/>
      <c r="UBN29" s="52"/>
      <c r="UBO29" s="52"/>
      <c r="UBP29" s="52"/>
      <c r="UBQ29" s="52"/>
      <c r="UBR29" s="52"/>
      <c r="UBS29" s="52"/>
      <c r="UBT29" s="52"/>
      <c r="UBU29" s="52"/>
      <c r="UBV29" s="52"/>
      <c r="UBW29" s="52"/>
      <c r="UBX29" s="52"/>
      <c r="UBY29" s="52"/>
      <c r="UBZ29" s="52"/>
      <c r="UCA29" s="52"/>
      <c r="UCB29" s="52"/>
      <c r="UCC29" s="52"/>
      <c r="UCD29" s="52"/>
      <c r="UCE29" s="52"/>
      <c r="UCF29" s="52"/>
      <c r="UCG29" s="52"/>
      <c r="UCH29" s="52"/>
      <c r="UCI29" s="52"/>
      <c r="UCJ29" s="52"/>
      <c r="UCK29" s="52"/>
      <c r="UCL29" s="52"/>
      <c r="UCM29" s="52"/>
      <c r="UCN29" s="52"/>
      <c r="UCO29" s="52"/>
      <c r="UCP29" s="52"/>
      <c r="UCQ29" s="52"/>
      <c r="UCR29" s="52"/>
      <c r="UCS29" s="52"/>
      <c r="UCT29" s="52"/>
      <c r="UCU29" s="52"/>
      <c r="UCV29" s="52"/>
      <c r="UCW29" s="52"/>
      <c r="UCX29" s="52"/>
      <c r="UCY29" s="52"/>
      <c r="UCZ29" s="52"/>
      <c r="UDA29" s="52"/>
      <c r="UDB29" s="52"/>
      <c r="UDC29" s="52"/>
      <c r="UDD29" s="52"/>
      <c r="UDE29" s="52"/>
      <c r="UDF29" s="52"/>
      <c r="UDG29" s="52"/>
      <c r="UDH29" s="52"/>
      <c r="UDI29" s="52"/>
      <c r="UDJ29" s="52"/>
      <c r="UDK29" s="52"/>
      <c r="UDL29" s="52"/>
      <c r="UDM29" s="52"/>
      <c r="UDN29" s="52"/>
      <c r="UDO29" s="52"/>
      <c r="UDP29" s="52"/>
      <c r="UDQ29" s="52"/>
      <c r="UDR29" s="52"/>
      <c r="UDS29" s="52"/>
      <c r="UDT29" s="52"/>
      <c r="UDU29" s="52"/>
      <c r="UDV29" s="52"/>
      <c r="UDW29" s="52"/>
      <c r="UDX29" s="52"/>
      <c r="UDY29" s="52"/>
      <c r="UDZ29" s="52"/>
      <c r="UEA29" s="52"/>
      <c r="UEB29" s="52"/>
      <c r="UEC29" s="52"/>
      <c r="UED29" s="52"/>
      <c r="UEE29" s="52"/>
      <c r="UEF29" s="52"/>
      <c r="UEG29" s="52"/>
      <c r="UEH29" s="52"/>
      <c r="UEI29" s="52"/>
      <c r="UEJ29" s="52"/>
      <c r="UEK29" s="52"/>
      <c r="UEL29" s="52"/>
      <c r="UEM29" s="52"/>
      <c r="UEN29" s="52"/>
      <c r="UEO29" s="52"/>
      <c r="UEP29" s="52"/>
      <c r="UEQ29" s="52"/>
      <c r="UER29" s="52"/>
      <c r="UES29" s="52"/>
      <c r="UET29" s="52"/>
      <c r="UEU29" s="52"/>
      <c r="UEV29" s="52"/>
      <c r="UEW29" s="52"/>
      <c r="UEX29" s="52"/>
      <c r="UEY29" s="52"/>
      <c r="UEZ29" s="52"/>
      <c r="UFA29" s="52"/>
      <c r="UFB29" s="52"/>
      <c r="UFC29" s="52"/>
      <c r="UFD29" s="52"/>
      <c r="UFE29" s="52"/>
      <c r="UFF29" s="52"/>
      <c r="UFG29" s="52"/>
      <c r="UFH29" s="52"/>
      <c r="UFI29" s="52"/>
      <c r="UFJ29" s="52"/>
      <c r="UFK29" s="52"/>
      <c r="UFL29" s="52"/>
      <c r="UFM29" s="52"/>
      <c r="UFN29" s="52"/>
      <c r="UFO29" s="52"/>
      <c r="UFP29" s="52"/>
      <c r="UFQ29" s="52"/>
      <c r="UFR29" s="52"/>
      <c r="UFS29" s="52"/>
      <c r="UFT29" s="52"/>
      <c r="UFU29" s="52"/>
      <c r="UFV29" s="52"/>
      <c r="UFW29" s="52"/>
      <c r="UFX29" s="52"/>
      <c r="UFY29" s="52"/>
      <c r="UFZ29" s="52"/>
      <c r="UGA29" s="52"/>
      <c r="UGB29" s="52"/>
      <c r="UGC29" s="52"/>
      <c r="UGD29" s="52"/>
      <c r="UGE29" s="52"/>
      <c r="UGF29" s="52"/>
      <c r="UGG29" s="52"/>
      <c r="UGH29" s="52"/>
      <c r="UGI29" s="52"/>
      <c r="UGJ29" s="52"/>
      <c r="UGK29" s="52"/>
      <c r="UGL29" s="52"/>
      <c r="UGM29" s="52"/>
      <c r="UGN29" s="52"/>
      <c r="UGO29" s="52"/>
      <c r="UGP29" s="52"/>
      <c r="UGQ29" s="52"/>
      <c r="UGR29" s="52"/>
      <c r="UGS29" s="52"/>
      <c r="UGT29" s="52"/>
      <c r="UGU29" s="52"/>
      <c r="UGV29" s="52"/>
      <c r="UGW29" s="52"/>
      <c r="UGX29" s="52"/>
      <c r="UGY29" s="52"/>
      <c r="UGZ29" s="52"/>
      <c r="UHA29" s="52"/>
      <c r="UHB29" s="52"/>
      <c r="UHC29" s="52"/>
      <c r="UHD29" s="52"/>
      <c r="UHE29" s="52"/>
      <c r="UHF29" s="52"/>
      <c r="UHG29" s="52"/>
      <c r="UHH29" s="52"/>
      <c r="UHI29" s="52"/>
      <c r="UHJ29" s="52"/>
      <c r="UHK29" s="52"/>
      <c r="UHL29" s="52"/>
      <c r="UHM29" s="52"/>
      <c r="UHN29" s="52"/>
      <c r="UHO29" s="52"/>
      <c r="UHP29" s="52"/>
      <c r="UHQ29" s="52"/>
      <c r="UHR29" s="52"/>
      <c r="UHS29" s="52"/>
      <c r="UHT29" s="52"/>
      <c r="UHU29" s="52"/>
      <c r="UHV29" s="52"/>
      <c r="UHW29" s="52"/>
      <c r="UHX29" s="52"/>
      <c r="UHY29" s="52"/>
      <c r="UHZ29" s="52"/>
      <c r="UIA29" s="52"/>
      <c r="UIB29" s="52"/>
      <c r="UIC29" s="52"/>
      <c r="UID29" s="52"/>
      <c r="UIE29" s="52"/>
      <c r="UIF29" s="52"/>
      <c r="UIG29" s="52"/>
      <c r="UIH29" s="52"/>
      <c r="UII29" s="52"/>
      <c r="UIJ29" s="52"/>
      <c r="UIK29" s="52"/>
      <c r="UIL29" s="52"/>
      <c r="UIM29" s="52"/>
      <c r="UIN29" s="52"/>
      <c r="UIO29" s="52"/>
      <c r="UIP29" s="52"/>
      <c r="UIQ29" s="52"/>
      <c r="UIR29" s="52"/>
      <c r="UIS29" s="52"/>
      <c r="UIT29" s="52"/>
      <c r="UIU29" s="52"/>
      <c r="UIV29" s="52"/>
      <c r="UIW29" s="52"/>
      <c r="UIX29" s="52"/>
      <c r="UIY29" s="52"/>
      <c r="UIZ29" s="52"/>
      <c r="UJA29" s="52"/>
      <c r="UJB29" s="52"/>
      <c r="UJC29" s="52"/>
      <c r="UJD29" s="52"/>
      <c r="UJE29" s="52"/>
      <c r="UJF29" s="52"/>
      <c r="UJG29" s="52"/>
      <c r="UJH29" s="52"/>
      <c r="UJI29" s="52"/>
      <c r="UJJ29" s="52"/>
      <c r="UJK29" s="52"/>
      <c r="UJL29" s="52"/>
      <c r="UJM29" s="52"/>
      <c r="UJN29" s="52"/>
      <c r="UJO29" s="52"/>
      <c r="UJP29" s="52"/>
      <c r="UJQ29" s="52"/>
      <c r="UJR29" s="52"/>
      <c r="UJS29" s="52"/>
      <c r="UJT29" s="52"/>
      <c r="UJU29" s="52"/>
      <c r="UJV29" s="52"/>
      <c r="UJW29" s="52"/>
      <c r="UJX29" s="52"/>
      <c r="UJY29" s="52"/>
      <c r="UJZ29" s="52"/>
      <c r="UKA29" s="52"/>
      <c r="UKB29" s="52"/>
      <c r="UKC29" s="52"/>
      <c r="UKD29" s="52"/>
      <c r="UKE29" s="52"/>
      <c r="UKF29" s="52"/>
      <c r="UKG29" s="52"/>
      <c r="UKH29" s="52"/>
      <c r="UKI29" s="52"/>
      <c r="UKJ29" s="52"/>
      <c r="UKK29" s="52"/>
      <c r="UKL29" s="52"/>
      <c r="UKM29" s="52"/>
      <c r="UKN29" s="52"/>
      <c r="UKO29" s="52"/>
      <c r="UKP29" s="52"/>
      <c r="UKQ29" s="52"/>
      <c r="UKR29" s="52"/>
      <c r="UKS29" s="52"/>
      <c r="UKT29" s="52"/>
      <c r="UKU29" s="52"/>
      <c r="UKV29" s="52"/>
      <c r="UKW29" s="52"/>
      <c r="UKX29" s="52"/>
      <c r="UKY29" s="52"/>
      <c r="UKZ29" s="52"/>
      <c r="ULA29" s="52"/>
      <c r="ULB29" s="52"/>
      <c r="ULC29" s="52"/>
      <c r="ULD29" s="52"/>
      <c r="ULE29" s="52"/>
      <c r="ULF29" s="52"/>
      <c r="ULG29" s="52"/>
      <c r="ULH29" s="52"/>
      <c r="ULI29" s="52"/>
      <c r="ULJ29" s="52"/>
      <c r="ULK29" s="52"/>
      <c r="ULL29" s="52"/>
      <c r="ULM29" s="52"/>
      <c r="ULN29" s="52"/>
      <c r="ULO29" s="52"/>
      <c r="ULP29" s="52"/>
      <c r="ULQ29" s="52"/>
      <c r="ULR29" s="52"/>
      <c r="ULS29" s="52"/>
      <c r="ULT29" s="52"/>
      <c r="ULU29" s="52"/>
      <c r="ULV29" s="52"/>
      <c r="ULW29" s="52"/>
      <c r="ULX29" s="52"/>
      <c r="ULY29" s="52"/>
      <c r="ULZ29" s="52"/>
      <c r="UMA29" s="52"/>
      <c r="UMB29" s="52"/>
      <c r="UMC29" s="52"/>
      <c r="UMD29" s="52"/>
      <c r="UME29" s="52"/>
      <c r="UMF29" s="52"/>
      <c r="UMG29" s="52"/>
      <c r="UMH29" s="52"/>
      <c r="UMI29" s="52"/>
      <c r="UMJ29" s="52"/>
      <c r="UMK29" s="52"/>
      <c r="UML29" s="52"/>
      <c r="UMM29" s="52"/>
      <c r="UMN29" s="52"/>
      <c r="UMO29" s="52"/>
      <c r="UMP29" s="52"/>
      <c r="UMQ29" s="52"/>
      <c r="UMR29" s="52"/>
      <c r="UMS29" s="52"/>
      <c r="UMT29" s="52"/>
      <c r="UMU29" s="52"/>
      <c r="UMV29" s="52"/>
      <c r="UMW29" s="52"/>
      <c r="UMX29" s="52"/>
      <c r="UMY29" s="52"/>
      <c r="UMZ29" s="52"/>
      <c r="UNA29" s="52"/>
      <c r="UNB29" s="52"/>
      <c r="UNC29" s="52"/>
      <c r="UND29" s="52"/>
      <c r="UNE29" s="52"/>
      <c r="UNF29" s="52"/>
      <c r="UNG29" s="52"/>
      <c r="UNH29" s="52"/>
      <c r="UNI29" s="52"/>
      <c r="UNJ29" s="52"/>
      <c r="UNK29" s="52"/>
      <c r="UNL29" s="52"/>
      <c r="UNM29" s="52"/>
      <c r="UNN29" s="52"/>
      <c r="UNO29" s="52"/>
      <c r="UNP29" s="52"/>
      <c r="UNQ29" s="52"/>
      <c r="UNR29" s="52"/>
      <c r="UNS29" s="52"/>
      <c r="UNT29" s="52"/>
      <c r="UNU29" s="52"/>
      <c r="UNV29" s="52"/>
      <c r="UNW29" s="52"/>
      <c r="UNX29" s="52"/>
      <c r="UNY29" s="52"/>
      <c r="UNZ29" s="52"/>
      <c r="UOA29" s="52"/>
      <c r="UOB29" s="52"/>
      <c r="UOC29" s="52"/>
      <c r="UOD29" s="52"/>
      <c r="UOE29" s="52"/>
      <c r="UOF29" s="52"/>
      <c r="UOG29" s="52"/>
      <c r="UOH29" s="52"/>
      <c r="UOI29" s="52"/>
      <c r="UOJ29" s="52"/>
      <c r="UOK29" s="52"/>
      <c r="UOL29" s="52"/>
      <c r="UOM29" s="52"/>
      <c r="UON29" s="52"/>
      <c r="UOO29" s="52"/>
      <c r="UOP29" s="52"/>
      <c r="UOQ29" s="52"/>
      <c r="UOR29" s="52"/>
      <c r="UOS29" s="52"/>
      <c r="UOT29" s="52"/>
      <c r="UOU29" s="52"/>
      <c r="UOV29" s="52"/>
      <c r="UOW29" s="52"/>
      <c r="UOX29" s="52"/>
      <c r="UOY29" s="52"/>
      <c r="UOZ29" s="52"/>
      <c r="UPA29" s="52"/>
      <c r="UPB29" s="52"/>
      <c r="UPC29" s="52"/>
      <c r="UPD29" s="52"/>
      <c r="UPE29" s="52"/>
      <c r="UPF29" s="52"/>
      <c r="UPG29" s="52"/>
      <c r="UPH29" s="52"/>
      <c r="UPI29" s="52"/>
      <c r="UPJ29" s="52"/>
      <c r="UPK29" s="52"/>
      <c r="UPL29" s="52"/>
      <c r="UPM29" s="52"/>
      <c r="UPN29" s="52"/>
      <c r="UPO29" s="52"/>
      <c r="UPP29" s="52"/>
      <c r="UPQ29" s="52"/>
      <c r="UPR29" s="52"/>
      <c r="UPS29" s="52"/>
      <c r="UPT29" s="52"/>
      <c r="UPU29" s="52"/>
      <c r="UPV29" s="52"/>
      <c r="UPW29" s="52"/>
      <c r="UPX29" s="52"/>
      <c r="UPY29" s="52"/>
      <c r="UPZ29" s="52"/>
      <c r="UQA29" s="52"/>
      <c r="UQB29" s="52"/>
      <c r="UQC29" s="52"/>
      <c r="UQD29" s="52"/>
      <c r="UQE29" s="52"/>
      <c r="UQF29" s="52"/>
      <c r="UQG29" s="52"/>
      <c r="UQH29" s="52"/>
      <c r="UQI29" s="52"/>
      <c r="UQJ29" s="52"/>
      <c r="UQK29" s="52"/>
      <c r="UQL29" s="52"/>
      <c r="UQM29" s="52"/>
      <c r="UQN29" s="52"/>
      <c r="UQO29" s="52"/>
      <c r="UQP29" s="52"/>
      <c r="UQQ29" s="52"/>
      <c r="UQR29" s="52"/>
      <c r="UQS29" s="52"/>
      <c r="UQT29" s="52"/>
      <c r="UQU29" s="52"/>
      <c r="UQV29" s="52"/>
      <c r="UQW29" s="52"/>
      <c r="UQX29" s="52"/>
      <c r="UQY29" s="52"/>
      <c r="UQZ29" s="52"/>
      <c r="URA29" s="52"/>
      <c r="URB29" s="52"/>
      <c r="URC29" s="52"/>
      <c r="URD29" s="52"/>
      <c r="URE29" s="52"/>
      <c r="URF29" s="52"/>
      <c r="URG29" s="52"/>
      <c r="URH29" s="52"/>
      <c r="URI29" s="52"/>
      <c r="URJ29" s="52"/>
      <c r="URK29" s="52"/>
      <c r="URL29" s="52"/>
      <c r="URM29" s="52"/>
      <c r="URN29" s="52"/>
      <c r="URO29" s="52"/>
      <c r="URP29" s="52"/>
      <c r="URQ29" s="52"/>
      <c r="URR29" s="52"/>
      <c r="URS29" s="52"/>
      <c r="URT29" s="52"/>
      <c r="URU29" s="52"/>
      <c r="URV29" s="52"/>
      <c r="URW29" s="52"/>
      <c r="URX29" s="52"/>
      <c r="URY29" s="52"/>
      <c r="URZ29" s="52"/>
      <c r="USA29" s="52"/>
      <c r="USB29" s="52"/>
      <c r="USC29" s="52"/>
      <c r="USD29" s="52"/>
      <c r="USE29" s="52"/>
      <c r="USF29" s="52"/>
      <c r="USG29" s="52"/>
      <c r="USH29" s="52"/>
      <c r="USI29" s="52"/>
      <c r="USJ29" s="52"/>
      <c r="USK29" s="52"/>
      <c r="USL29" s="52"/>
      <c r="USM29" s="52"/>
      <c r="USN29" s="52"/>
      <c r="USO29" s="52"/>
      <c r="USP29" s="52"/>
      <c r="USQ29" s="52"/>
      <c r="USR29" s="52"/>
      <c r="USS29" s="52"/>
      <c r="UST29" s="52"/>
      <c r="USU29" s="52"/>
      <c r="USV29" s="52"/>
      <c r="USW29" s="52"/>
      <c r="USX29" s="52"/>
      <c r="USY29" s="52"/>
      <c r="USZ29" s="52"/>
      <c r="UTA29" s="52"/>
      <c r="UTB29" s="52"/>
      <c r="UTC29" s="52"/>
      <c r="UTD29" s="52"/>
      <c r="UTE29" s="52"/>
      <c r="UTF29" s="52"/>
      <c r="UTG29" s="52"/>
      <c r="UTH29" s="52"/>
      <c r="UTI29" s="52"/>
      <c r="UTJ29" s="52"/>
      <c r="UTK29" s="52"/>
      <c r="UTL29" s="52"/>
      <c r="UTM29" s="52"/>
      <c r="UTN29" s="52"/>
      <c r="UTO29" s="52"/>
      <c r="UTP29" s="52"/>
      <c r="UTQ29" s="52"/>
      <c r="UTR29" s="52"/>
      <c r="UTS29" s="52"/>
      <c r="UTT29" s="52"/>
      <c r="UTU29" s="52"/>
      <c r="UTV29" s="52"/>
      <c r="UTW29" s="52"/>
      <c r="UTX29" s="52"/>
      <c r="UTY29" s="52"/>
      <c r="UTZ29" s="52"/>
      <c r="UUA29" s="52"/>
      <c r="UUB29" s="52"/>
      <c r="UUC29" s="52"/>
      <c r="UUD29" s="52"/>
      <c r="UUE29" s="52"/>
      <c r="UUF29" s="52"/>
      <c r="UUG29" s="52"/>
      <c r="UUH29" s="52"/>
      <c r="UUI29" s="52"/>
      <c r="UUJ29" s="52"/>
      <c r="UUK29" s="52"/>
      <c r="UUL29" s="52"/>
      <c r="UUM29" s="52"/>
      <c r="UUN29" s="52"/>
      <c r="UUO29" s="52"/>
      <c r="UUP29" s="52"/>
      <c r="UUQ29" s="52"/>
      <c r="UUR29" s="52"/>
      <c r="UUS29" s="52"/>
      <c r="UUT29" s="52"/>
      <c r="UUU29" s="52"/>
      <c r="UUV29" s="52"/>
      <c r="UUW29" s="52"/>
      <c r="UUX29" s="52"/>
      <c r="UUY29" s="52"/>
      <c r="UUZ29" s="52"/>
      <c r="UVA29" s="52"/>
      <c r="UVB29" s="52"/>
      <c r="UVC29" s="52"/>
      <c r="UVD29" s="52"/>
      <c r="UVE29" s="52"/>
      <c r="UVF29" s="52"/>
      <c r="UVG29" s="52"/>
      <c r="UVH29" s="52"/>
      <c r="UVI29" s="52"/>
      <c r="UVJ29" s="52"/>
      <c r="UVK29" s="52"/>
      <c r="UVL29" s="52"/>
      <c r="UVM29" s="52"/>
      <c r="UVN29" s="52"/>
      <c r="UVO29" s="52"/>
      <c r="UVP29" s="52"/>
      <c r="UVQ29" s="52"/>
      <c r="UVR29" s="52"/>
      <c r="UVS29" s="52"/>
      <c r="UVT29" s="52"/>
      <c r="UVU29" s="52"/>
      <c r="UVV29" s="52"/>
      <c r="UVW29" s="52"/>
      <c r="UVX29" s="52"/>
      <c r="UVY29" s="52"/>
      <c r="UVZ29" s="52"/>
      <c r="UWA29" s="52"/>
      <c r="UWB29" s="52"/>
      <c r="UWC29" s="52"/>
      <c r="UWD29" s="52"/>
      <c r="UWE29" s="52"/>
      <c r="UWF29" s="52"/>
      <c r="UWG29" s="52"/>
      <c r="UWH29" s="52"/>
      <c r="UWI29" s="52"/>
      <c r="UWJ29" s="52"/>
      <c r="UWK29" s="52"/>
      <c r="UWL29" s="52"/>
      <c r="UWM29" s="52"/>
      <c r="UWN29" s="52"/>
      <c r="UWO29" s="52"/>
      <c r="UWP29" s="52"/>
      <c r="UWQ29" s="52"/>
      <c r="UWR29" s="52"/>
      <c r="UWS29" s="52"/>
      <c r="UWT29" s="52"/>
      <c r="UWU29" s="52"/>
      <c r="UWV29" s="52"/>
      <c r="UWW29" s="52"/>
      <c r="UWX29" s="52"/>
      <c r="UWY29" s="52"/>
      <c r="UWZ29" s="52"/>
      <c r="UXA29" s="52"/>
      <c r="UXB29" s="52"/>
      <c r="UXC29" s="52"/>
      <c r="UXD29" s="52"/>
      <c r="UXE29" s="52"/>
      <c r="UXF29" s="52"/>
      <c r="UXG29" s="52"/>
      <c r="UXH29" s="52"/>
      <c r="UXI29" s="52"/>
      <c r="UXJ29" s="52"/>
      <c r="UXK29" s="52"/>
      <c r="UXL29" s="52"/>
      <c r="UXM29" s="52"/>
      <c r="UXN29" s="52"/>
      <c r="UXO29" s="52"/>
      <c r="UXP29" s="52"/>
      <c r="UXQ29" s="52"/>
      <c r="UXR29" s="52"/>
      <c r="UXS29" s="52"/>
      <c r="UXT29" s="52"/>
      <c r="UXU29" s="52"/>
      <c r="UXV29" s="52"/>
      <c r="UXW29" s="52"/>
      <c r="UXX29" s="52"/>
      <c r="UXY29" s="52"/>
      <c r="UXZ29" s="52"/>
      <c r="UYA29" s="52"/>
      <c r="UYB29" s="52"/>
      <c r="UYC29" s="52"/>
      <c r="UYD29" s="52"/>
      <c r="UYE29" s="52"/>
      <c r="UYF29" s="52"/>
      <c r="UYG29" s="52"/>
      <c r="UYH29" s="52"/>
      <c r="UYI29" s="52"/>
      <c r="UYJ29" s="52"/>
      <c r="UYK29" s="52"/>
      <c r="UYL29" s="52"/>
      <c r="UYM29" s="52"/>
      <c r="UYN29" s="52"/>
      <c r="UYO29" s="52"/>
      <c r="UYP29" s="52"/>
      <c r="UYQ29" s="52"/>
      <c r="UYR29" s="52"/>
      <c r="UYS29" s="52"/>
      <c r="UYT29" s="52"/>
      <c r="UYU29" s="52"/>
      <c r="UYV29" s="52"/>
      <c r="UYW29" s="52"/>
      <c r="UYX29" s="52"/>
      <c r="UYY29" s="52"/>
      <c r="UYZ29" s="52"/>
      <c r="UZA29" s="52"/>
      <c r="UZB29" s="52"/>
      <c r="UZC29" s="52"/>
      <c r="UZD29" s="52"/>
      <c r="UZE29" s="52"/>
      <c r="UZF29" s="52"/>
      <c r="UZG29" s="52"/>
      <c r="UZH29" s="52"/>
      <c r="UZI29" s="52"/>
      <c r="UZJ29" s="52"/>
      <c r="UZK29" s="52"/>
      <c r="UZL29" s="52"/>
      <c r="UZM29" s="52"/>
      <c r="UZN29" s="52"/>
      <c r="UZO29" s="52"/>
      <c r="UZP29" s="52"/>
      <c r="UZQ29" s="52"/>
      <c r="UZR29" s="52"/>
      <c r="UZS29" s="52"/>
      <c r="UZT29" s="52"/>
      <c r="UZU29" s="52"/>
      <c r="UZV29" s="52"/>
      <c r="UZW29" s="52"/>
      <c r="UZX29" s="52"/>
      <c r="UZY29" s="52"/>
      <c r="UZZ29" s="52"/>
      <c r="VAA29" s="52"/>
      <c r="VAB29" s="52"/>
      <c r="VAC29" s="52"/>
      <c r="VAD29" s="52"/>
      <c r="VAE29" s="52"/>
      <c r="VAF29" s="52"/>
      <c r="VAG29" s="52"/>
      <c r="VAH29" s="52"/>
      <c r="VAI29" s="52"/>
      <c r="VAJ29" s="52"/>
      <c r="VAK29" s="52"/>
      <c r="VAL29" s="52"/>
      <c r="VAM29" s="52"/>
      <c r="VAN29" s="52"/>
      <c r="VAO29" s="52"/>
      <c r="VAP29" s="52"/>
      <c r="VAQ29" s="52"/>
      <c r="VAR29" s="52"/>
      <c r="VAS29" s="52"/>
      <c r="VAT29" s="52"/>
      <c r="VAU29" s="52"/>
      <c r="VAV29" s="52"/>
      <c r="VAW29" s="52"/>
      <c r="VAX29" s="52"/>
      <c r="VAY29" s="52"/>
      <c r="VAZ29" s="52"/>
      <c r="VBA29" s="52"/>
      <c r="VBB29" s="52"/>
      <c r="VBC29" s="52"/>
      <c r="VBD29" s="52"/>
      <c r="VBE29" s="52"/>
      <c r="VBF29" s="52"/>
      <c r="VBG29" s="52"/>
      <c r="VBH29" s="52"/>
      <c r="VBI29" s="52"/>
      <c r="VBJ29" s="52"/>
      <c r="VBK29" s="52"/>
      <c r="VBL29" s="52"/>
      <c r="VBM29" s="52"/>
      <c r="VBN29" s="52"/>
      <c r="VBO29" s="52"/>
      <c r="VBP29" s="52"/>
      <c r="VBQ29" s="52"/>
      <c r="VBR29" s="52"/>
      <c r="VBS29" s="52"/>
      <c r="VBT29" s="52"/>
      <c r="VBU29" s="52"/>
      <c r="VBV29" s="52"/>
      <c r="VBW29" s="52"/>
      <c r="VBX29" s="52"/>
      <c r="VBY29" s="52"/>
      <c r="VBZ29" s="52"/>
      <c r="VCA29" s="52"/>
      <c r="VCB29" s="52"/>
      <c r="VCC29" s="52"/>
      <c r="VCD29" s="52"/>
      <c r="VCE29" s="52"/>
      <c r="VCF29" s="52"/>
      <c r="VCG29" s="52"/>
      <c r="VCH29" s="52"/>
      <c r="VCI29" s="52"/>
      <c r="VCJ29" s="52"/>
      <c r="VCK29" s="52"/>
      <c r="VCL29" s="52"/>
      <c r="VCM29" s="52"/>
      <c r="VCN29" s="52"/>
      <c r="VCO29" s="52"/>
      <c r="VCP29" s="52"/>
      <c r="VCQ29" s="52"/>
      <c r="VCR29" s="52"/>
      <c r="VCS29" s="52"/>
      <c r="VCT29" s="52"/>
      <c r="VCU29" s="52"/>
      <c r="VCV29" s="52"/>
      <c r="VCW29" s="52"/>
      <c r="VCX29" s="52"/>
      <c r="VCY29" s="52"/>
      <c r="VCZ29" s="52"/>
      <c r="VDA29" s="52"/>
      <c r="VDB29" s="52"/>
      <c r="VDC29" s="52"/>
      <c r="VDD29" s="52"/>
      <c r="VDE29" s="52"/>
      <c r="VDF29" s="52"/>
      <c r="VDG29" s="52"/>
      <c r="VDH29" s="52"/>
      <c r="VDI29" s="52"/>
      <c r="VDJ29" s="52"/>
      <c r="VDK29" s="52"/>
      <c r="VDL29" s="52"/>
      <c r="VDM29" s="52"/>
      <c r="VDN29" s="52"/>
      <c r="VDO29" s="52"/>
      <c r="VDP29" s="52"/>
      <c r="VDQ29" s="52"/>
      <c r="VDR29" s="52"/>
      <c r="VDS29" s="52"/>
      <c r="VDT29" s="52"/>
      <c r="VDU29" s="52"/>
      <c r="VDV29" s="52"/>
      <c r="VDW29" s="52"/>
      <c r="VDX29" s="52"/>
      <c r="VDY29" s="52"/>
      <c r="VDZ29" s="52"/>
      <c r="VEA29" s="52"/>
      <c r="VEB29" s="52"/>
      <c r="VEC29" s="52"/>
      <c r="VED29" s="52"/>
      <c r="VEE29" s="52"/>
      <c r="VEF29" s="52"/>
      <c r="VEG29" s="52"/>
      <c r="VEH29" s="52"/>
      <c r="VEI29" s="52"/>
      <c r="VEJ29" s="52"/>
      <c r="VEK29" s="52"/>
      <c r="VEL29" s="52"/>
      <c r="VEM29" s="52"/>
      <c r="VEN29" s="52"/>
      <c r="VEO29" s="52"/>
      <c r="VEP29" s="52"/>
      <c r="VEQ29" s="52"/>
      <c r="VER29" s="52"/>
      <c r="VES29" s="52"/>
      <c r="VET29" s="52"/>
      <c r="VEU29" s="52"/>
      <c r="VEV29" s="52"/>
      <c r="VEW29" s="52"/>
      <c r="VEX29" s="52"/>
      <c r="VEY29" s="52"/>
      <c r="VEZ29" s="52"/>
      <c r="VFA29" s="52"/>
      <c r="VFB29" s="52"/>
      <c r="VFC29" s="52"/>
      <c r="VFD29" s="52"/>
      <c r="VFE29" s="52"/>
      <c r="VFF29" s="52"/>
      <c r="VFG29" s="52"/>
      <c r="VFH29" s="52"/>
      <c r="VFI29" s="52"/>
      <c r="VFJ29" s="52"/>
      <c r="VFK29" s="52"/>
      <c r="VFL29" s="52"/>
      <c r="VFM29" s="52"/>
      <c r="VFN29" s="52"/>
      <c r="VFO29" s="52"/>
      <c r="VFP29" s="52"/>
      <c r="VFQ29" s="52"/>
      <c r="VFR29" s="52"/>
      <c r="VFS29" s="52"/>
      <c r="VFT29" s="52"/>
      <c r="VFU29" s="52"/>
      <c r="VFV29" s="52"/>
      <c r="VFW29" s="52"/>
      <c r="VFX29" s="52"/>
      <c r="VFY29" s="52"/>
      <c r="VFZ29" s="52"/>
      <c r="VGA29" s="52"/>
      <c r="VGB29" s="52"/>
      <c r="VGC29" s="52"/>
      <c r="VGD29" s="52"/>
      <c r="VGE29" s="52"/>
      <c r="VGF29" s="52"/>
      <c r="VGG29" s="52"/>
      <c r="VGH29" s="52"/>
      <c r="VGI29" s="52"/>
      <c r="VGJ29" s="52"/>
      <c r="VGK29" s="52"/>
      <c r="VGL29" s="52"/>
      <c r="VGM29" s="52"/>
      <c r="VGN29" s="52"/>
      <c r="VGO29" s="52"/>
      <c r="VGP29" s="52"/>
      <c r="VGQ29" s="52"/>
      <c r="VGR29" s="52"/>
      <c r="VGS29" s="52"/>
      <c r="VGT29" s="52"/>
      <c r="VGU29" s="52"/>
      <c r="VGV29" s="52"/>
      <c r="VGW29" s="52"/>
      <c r="VGX29" s="52"/>
      <c r="VGY29" s="52"/>
      <c r="VGZ29" s="52"/>
      <c r="VHA29" s="52"/>
      <c r="VHB29" s="52"/>
      <c r="VHC29" s="52"/>
      <c r="VHD29" s="52"/>
      <c r="VHE29" s="52"/>
      <c r="VHF29" s="52"/>
      <c r="VHG29" s="52"/>
      <c r="VHH29" s="52"/>
      <c r="VHI29" s="52"/>
      <c r="VHJ29" s="52"/>
      <c r="VHK29" s="52"/>
      <c r="VHL29" s="52"/>
      <c r="VHM29" s="52"/>
      <c r="VHN29" s="52"/>
      <c r="VHO29" s="52"/>
      <c r="VHP29" s="52"/>
      <c r="VHQ29" s="52"/>
      <c r="VHR29" s="52"/>
      <c r="VHS29" s="52"/>
      <c r="VHT29" s="52"/>
      <c r="VHU29" s="52"/>
      <c r="VHV29" s="52"/>
      <c r="VHW29" s="52"/>
      <c r="VHX29" s="52"/>
      <c r="VHY29" s="52"/>
      <c r="VHZ29" s="52"/>
      <c r="VIA29" s="52"/>
      <c r="VIB29" s="52"/>
      <c r="VIC29" s="52"/>
      <c r="VID29" s="52"/>
      <c r="VIE29" s="52"/>
      <c r="VIF29" s="52"/>
      <c r="VIG29" s="52"/>
      <c r="VIH29" s="52"/>
      <c r="VII29" s="52"/>
      <c r="VIJ29" s="52"/>
      <c r="VIK29" s="52"/>
      <c r="VIL29" s="52"/>
      <c r="VIM29" s="52"/>
      <c r="VIN29" s="52"/>
      <c r="VIO29" s="52"/>
      <c r="VIP29" s="52"/>
      <c r="VIQ29" s="52"/>
      <c r="VIR29" s="52"/>
      <c r="VIS29" s="52"/>
      <c r="VIT29" s="52"/>
      <c r="VIU29" s="52"/>
      <c r="VIV29" s="52"/>
      <c r="VIW29" s="52"/>
      <c r="VIX29" s="52"/>
      <c r="VIY29" s="52"/>
      <c r="VIZ29" s="52"/>
      <c r="VJA29" s="52"/>
      <c r="VJB29" s="52"/>
      <c r="VJC29" s="52"/>
      <c r="VJD29" s="52"/>
      <c r="VJE29" s="52"/>
      <c r="VJF29" s="52"/>
      <c r="VJG29" s="52"/>
      <c r="VJH29" s="52"/>
      <c r="VJI29" s="52"/>
      <c r="VJJ29" s="52"/>
      <c r="VJK29" s="52"/>
      <c r="VJL29" s="52"/>
      <c r="VJM29" s="52"/>
      <c r="VJN29" s="52"/>
      <c r="VJO29" s="52"/>
      <c r="VJP29" s="52"/>
      <c r="VJQ29" s="52"/>
      <c r="VJR29" s="52"/>
      <c r="VJS29" s="52"/>
      <c r="VJT29" s="52"/>
      <c r="VJU29" s="52"/>
      <c r="VJV29" s="52"/>
      <c r="VJW29" s="52"/>
      <c r="VJX29" s="52"/>
      <c r="VJY29" s="52"/>
      <c r="VJZ29" s="52"/>
      <c r="VKA29" s="52"/>
      <c r="VKB29" s="52"/>
      <c r="VKC29" s="52"/>
      <c r="VKD29" s="52"/>
      <c r="VKE29" s="52"/>
      <c r="VKF29" s="52"/>
      <c r="VKG29" s="52"/>
      <c r="VKH29" s="52"/>
      <c r="VKI29" s="52"/>
      <c r="VKJ29" s="52"/>
      <c r="VKK29" s="52"/>
      <c r="VKL29" s="52"/>
      <c r="VKM29" s="52"/>
      <c r="VKN29" s="52"/>
      <c r="VKO29" s="52"/>
      <c r="VKP29" s="52"/>
      <c r="VKQ29" s="52"/>
      <c r="VKR29" s="52"/>
      <c r="VKS29" s="52"/>
      <c r="VKT29" s="52"/>
      <c r="VKU29" s="52"/>
      <c r="VKV29" s="52"/>
      <c r="VKW29" s="52"/>
      <c r="VKX29" s="52"/>
      <c r="VKY29" s="52"/>
      <c r="VKZ29" s="52"/>
      <c r="VLA29" s="52"/>
      <c r="VLB29" s="52"/>
      <c r="VLC29" s="52"/>
      <c r="VLD29" s="52"/>
      <c r="VLE29" s="52"/>
      <c r="VLF29" s="52"/>
      <c r="VLG29" s="52"/>
      <c r="VLH29" s="52"/>
      <c r="VLI29" s="52"/>
      <c r="VLJ29" s="52"/>
      <c r="VLK29" s="52"/>
      <c r="VLL29" s="52"/>
      <c r="VLM29" s="52"/>
      <c r="VLN29" s="52"/>
      <c r="VLO29" s="52"/>
      <c r="VLP29" s="52"/>
      <c r="VLQ29" s="52"/>
      <c r="VLR29" s="52"/>
      <c r="VLS29" s="52"/>
      <c r="VLT29" s="52"/>
      <c r="VLU29" s="52"/>
      <c r="VLV29" s="52"/>
      <c r="VLW29" s="52"/>
      <c r="VLX29" s="52"/>
      <c r="VLY29" s="52"/>
      <c r="VLZ29" s="52"/>
      <c r="VMA29" s="52"/>
      <c r="VMB29" s="52"/>
      <c r="VMC29" s="52"/>
      <c r="VMD29" s="52"/>
      <c r="VME29" s="52"/>
      <c r="VMF29" s="52"/>
      <c r="VMG29" s="52"/>
      <c r="VMH29" s="52"/>
      <c r="VMI29" s="52"/>
      <c r="VMJ29" s="52"/>
      <c r="VMK29" s="52"/>
      <c r="VML29" s="52"/>
      <c r="VMM29" s="52"/>
      <c r="VMN29" s="52"/>
      <c r="VMO29" s="52"/>
      <c r="VMP29" s="52"/>
      <c r="VMQ29" s="52"/>
      <c r="VMR29" s="52"/>
      <c r="VMS29" s="52"/>
      <c r="VMT29" s="52"/>
      <c r="VMU29" s="52"/>
      <c r="VMV29" s="52"/>
      <c r="VMW29" s="52"/>
      <c r="VMX29" s="52"/>
      <c r="VMY29" s="52"/>
      <c r="VMZ29" s="52"/>
      <c r="VNA29" s="52"/>
      <c r="VNB29" s="52"/>
      <c r="VNC29" s="52"/>
      <c r="VND29" s="52"/>
      <c r="VNE29" s="52"/>
      <c r="VNF29" s="52"/>
      <c r="VNG29" s="52"/>
      <c r="VNH29" s="52"/>
      <c r="VNI29" s="52"/>
      <c r="VNJ29" s="52"/>
      <c r="VNK29" s="52"/>
      <c r="VNL29" s="52"/>
      <c r="VNM29" s="52"/>
      <c r="VNN29" s="52"/>
      <c r="VNO29" s="52"/>
      <c r="VNP29" s="52"/>
      <c r="VNQ29" s="52"/>
      <c r="VNR29" s="52"/>
      <c r="VNS29" s="52"/>
      <c r="VNT29" s="52"/>
      <c r="VNU29" s="52"/>
      <c r="VNV29" s="52"/>
      <c r="VNW29" s="52"/>
      <c r="VNX29" s="52"/>
      <c r="VNY29" s="52"/>
      <c r="VNZ29" s="52"/>
      <c r="VOA29" s="52"/>
      <c r="VOB29" s="52"/>
      <c r="VOC29" s="52"/>
      <c r="VOD29" s="52"/>
      <c r="VOE29" s="52"/>
      <c r="VOF29" s="52"/>
      <c r="VOG29" s="52"/>
      <c r="VOH29" s="52"/>
      <c r="VOI29" s="52"/>
      <c r="VOJ29" s="52"/>
      <c r="VOK29" s="52"/>
      <c r="VOL29" s="52"/>
      <c r="VOM29" s="52"/>
      <c r="VON29" s="52"/>
      <c r="VOO29" s="52"/>
      <c r="VOP29" s="52"/>
      <c r="VOQ29" s="52"/>
      <c r="VOR29" s="52"/>
      <c r="VOS29" s="52"/>
      <c r="VOT29" s="52"/>
      <c r="VOU29" s="52"/>
      <c r="VOV29" s="52"/>
      <c r="VOW29" s="52"/>
      <c r="VOX29" s="52"/>
      <c r="VOY29" s="52"/>
      <c r="VOZ29" s="52"/>
      <c r="VPA29" s="52"/>
      <c r="VPB29" s="52"/>
      <c r="VPC29" s="52"/>
      <c r="VPD29" s="52"/>
      <c r="VPE29" s="52"/>
      <c r="VPF29" s="52"/>
      <c r="VPG29" s="52"/>
      <c r="VPH29" s="52"/>
      <c r="VPI29" s="52"/>
      <c r="VPJ29" s="52"/>
      <c r="VPK29" s="52"/>
      <c r="VPL29" s="52"/>
      <c r="VPM29" s="52"/>
      <c r="VPN29" s="52"/>
      <c r="VPO29" s="52"/>
      <c r="VPP29" s="52"/>
      <c r="VPQ29" s="52"/>
      <c r="VPR29" s="52"/>
      <c r="VPS29" s="52"/>
      <c r="VPT29" s="52"/>
      <c r="VPU29" s="52"/>
      <c r="VPV29" s="52"/>
      <c r="VPW29" s="52"/>
      <c r="VPX29" s="52"/>
      <c r="VPY29" s="52"/>
      <c r="VPZ29" s="52"/>
      <c r="VQA29" s="52"/>
      <c r="VQB29" s="52"/>
      <c r="VQC29" s="52"/>
      <c r="VQD29" s="52"/>
      <c r="VQE29" s="52"/>
      <c r="VQF29" s="52"/>
      <c r="VQG29" s="52"/>
      <c r="VQH29" s="52"/>
      <c r="VQI29" s="52"/>
      <c r="VQJ29" s="52"/>
      <c r="VQK29" s="52"/>
      <c r="VQL29" s="52"/>
      <c r="VQM29" s="52"/>
      <c r="VQN29" s="52"/>
      <c r="VQO29" s="52"/>
      <c r="VQP29" s="52"/>
      <c r="VQQ29" s="52"/>
      <c r="VQR29" s="52"/>
      <c r="VQS29" s="52"/>
      <c r="VQT29" s="52"/>
      <c r="VQU29" s="52"/>
      <c r="VQV29" s="52"/>
      <c r="VQW29" s="52"/>
      <c r="VQX29" s="52"/>
      <c r="VQY29" s="52"/>
      <c r="VQZ29" s="52"/>
      <c r="VRA29" s="52"/>
      <c r="VRB29" s="52"/>
      <c r="VRC29" s="52"/>
      <c r="VRD29" s="52"/>
      <c r="VRE29" s="52"/>
      <c r="VRF29" s="52"/>
      <c r="VRG29" s="52"/>
      <c r="VRH29" s="52"/>
      <c r="VRI29" s="52"/>
      <c r="VRJ29" s="52"/>
      <c r="VRK29" s="52"/>
      <c r="VRL29" s="52"/>
      <c r="VRM29" s="52"/>
      <c r="VRN29" s="52"/>
      <c r="VRO29" s="52"/>
      <c r="VRP29" s="52"/>
      <c r="VRQ29" s="52"/>
      <c r="VRR29" s="52"/>
      <c r="VRS29" s="52"/>
      <c r="VRT29" s="52"/>
      <c r="VRU29" s="52"/>
      <c r="VRV29" s="52"/>
      <c r="VRW29" s="52"/>
      <c r="VRX29" s="52"/>
      <c r="VRY29" s="52"/>
      <c r="VRZ29" s="52"/>
      <c r="VSA29" s="52"/>
      <c r="VSB29" s="52"/>
      <c r="VSC29" s="52"/>
      <c r="VSD29" s="52"/>
      <c r="VSE29" s="52"/>
      <c r="VSF29" s="52"/>
      <c r="VSG29" s="52"/>
      <c r="VSH29" s="52"/>
      <c r="VSI29" s="52"/>
      <c r="VSJ29" s="52"/>
      <c r="VSK29" s="52"/>
      <c r="VSL29" s="52"/>
      <c r="VSM29" s="52"/>
      <c r="VSN29" s="52"/>
      <c r="VSO29" s="52"/>
      <c r="VSP29" s="52"/>
      <c r="VSQ29" s="52"/>
      <c r="VSR29" s="52"/>
      <c r="VSS29" s="52"/>
      <c r="VST29" s="52"/>
      <c r="VSU29" s="52"/>
      <c r="VSV29" s="52"/>
      <c r="VSW29" s="52"/>
      <c r="VSX29" s="52"/>
      <c r="VSY29" s="52"/>
      <c r="VSZ29" s="52"/>
      <c r="VTA29" s="52"/>
      <c r="VTB29" s="52"/>
      <c r="VTC29" s="52"/>
      <c r="VTD29" s="52"/>
      <c r="VTE29" s="52"/>
      <c r="VTF29" s="52"/>
      <c r="VTG29" s="52"/>
      <c r="VTH29" s="52"/>
      <c r="VTI29" s="52"/>
      <c r="VTJ29" s="52"/>
      <c r="VTK29" s="52"/>
      <c r="VTL29" s="52"/>
      <c r="VTM29" s="52"/>
      <c r="VTN29" s="52"/>
      <c r="VTO29" s="52"/>
      <c r="VTP29" s="52"/>
      <c r="VTQ29" s="52"/>
      <c r="VTR29" s="52"/>
      <c r="VTS29" s="52"/>
      <c r="VTT29" s="52"/>
      <c r="VTU29" s="52"/>
      <c r="VTV29" s="52"/>
      <c r="VTW29" s="52"/>
      <c r="VTX29" s="52"/>
      <c r="VTY29" s="52"/>
      <c r="VTZ29" s="52"/>
      <c r="VUA29" s="52"/>
      <c r="VUB29" s="52"/>
      <c r="VUC29" s="52"/>
      <c r="VUD29" s="52"/>
      <c r="VUE29" s="52"/>
      <c r="VUF29" s="52"/>
      <c r="VUG29" s="52"/>
      <c r="VUH29" s="52"/>
      <c r="VUI29" s="52"/>
      <c r="VUJ29" s="52"/>
      <c r="VUK29" s="52"/>
      <c r="VUL29" s="52"/>
      <c r="VUM29" s="52"/>
      <c r="VUN29" s="52"/>
      <c r="VUO29" s="52"/>
      <c r="VUP29" s="52"/>
      <c r="VUQ29" s="52"/>
      <c r="VUR29" s="52"/>
      <c r="VUS29" s="52"/>
      <c r="VUT29" s="52"/>
      <c r="VUU29" s="52"/>
      <c r="VUV29" s="52"/>
      <c r="VUW29" s="52"/>
      <c r="VUX29" s="52"/>
      <c r="VUY29" s="52"/>
      <c r="VUZ29" s="52"/>
      <c r="VVA29" s="52"/>
      <c r="VVB29" s="52"/>
      <c r="VVC29" s="52"/>
      <c r="VVD29" s="52"/>
      <c r="VVE29" s="52"/>
      <c r="VVF29" s="52"/>
      <c r="VVG29" s="52"/>
      <c r="VVH29" s="52"/>
      <c r="VVI29" s="52"/>
      <c r="VVJ29" s="52"/>
      <c r="VVK29" s="52"/>
      <c r="VVL29" s="52"/>
      <c r="VVM29" s="52"/>
      <c r="VVN29" s="52"/>
      <c r="VVO29" s="52"/>
      <c r="VVP29" s="52"/>
      <c r="VVQ29" s="52"/>
      <c r="VVR29" s="52"/>
      <c r="VVS29" s="52"/>
      <c r="VVT29" s="52"/>
      <c r="VVU29" s="52"/>
      <c r="VVV29" s="52"/>
      <c r="VVW29" s="52"/>
      <c r="VVX29" s="52"/>
      <c r="VVY29" s="52"/>
      <c r="VVZ29" s="52"/>
      <c r="VWA29" s="52"/>
      <c r="VWB29" s="52"/>
      <c r="VWC29" s="52"/>
      <c r="VWD29" s="52"/>
      <c r="VWE29" s="52"/>
      <c r="VWF29" s="52"/>
      <c r="VWG29" s="52"/>
      <c r="VWH29" s="52"/>
      <c r="VWI29" s="52"/>
      <c r="VWJ29" s="52"/>
      <c r="VWK29" s="52"/>
      <c r="VWL29" s="52"/>
      <c r="VWM29" s="52"/>
      <c r="VWN29" s="52"/>
      <c r="VWO29" s="52"/>
      <c r="VWP29" s="52"/>
      <c r="VWQ29" s="52"/>
      <c r="VWR29" s="52"/>
      <c r="VWS29" s="52"/>
      <c r="VWT29" s="52"/>
      <c r="VWU29" s="52"/>
      <c r="VWV29" s="52"/>
      <c r="VWW29" s="52"/>
      <c r="VWX29" s="52"/>
      <c r="VWY29" s="52"/>
      <c r="VWZ29" s="52"/>
      <c r="VXA29" s="52"/>
      <c r="VXB29" s="52"/>
      <c r="VXC29" s="52"/>
      <c r="VXD29" s="52"/>
      <c r="VXE29" s="52"/>
      <c r="VXF29" s="52"/>
      <c r="VXG29" s="52"/>
      <c r="VXH29" s="52"/>
      <c r="VXI29" s="52"/>
      <c r="VXJ29" s="52"/>
      <c r="VXK29" s="52"/>
      <c r="VXL29" s="52"/>
      <c r="VXM29" s="52"/>
      <c r="VXN29" s="52"/>
      <c r="VXO29" s="52"/>
      <c r="VXP29" s="52"/>
      <c r="VXQ29" s="52"/>
      <c r="VXR29" s="52"/>
      <c r="VXS29" s="52"/>
      <c r="VXT29" s="52"/>
      <c r="VXU29" s="52"/>
      <c r="VXV29" s="52"/>
      <c r="VXW29" s="52"/>
      <c r="VXX29" s="52"/>
      <c r="VXY29" s="52"/>
      <c r="VXZ29" s="52"/>
      <c r="VYA29" s="52"/>
      <c r="VYB29" s="52"/>
      <c r="VYC29" s="52"/>
      <c r="VYD29" s="52"/>
      <c r="VYE29" s="52"/>
      <c r="VYF29" s="52"/>
      <c r="VYG29" s="52"/>
      <c r="VYH29" s="52"/>
      <c r="VYI29" s="52"/>
      <c r="VYJ29" s="52"/>
      <c r="VYK29" s="52"/>
      <c r="VYL29" s="52"/>
      <c r="VYM29" s="52"/>
      <c r="VYN29" s="52"/>
      <c r="VYO29" s="52"/>
      <c r="VYP29" s="52"/>
      <c r="VYQ29" s="52"/>
      <c r="VYR29" s="52"/>
      <c r="VYS29" s="52"/>
      <c r="VYT29" s="52"/>
      <c r="VYU29" s="52"/>
      <c r="VYV29" s="52"/>
      <c r="VYW29" s="52"/>
      <c r="VYX29" s="52"/>
      <c r="VYY29" s="52"/>
      <c r="VYZ29" s="52"/>
      <c r="VZA29" s="52"/>
      <c r="VZB29" s="52"/>
      <c r="VZC29" s="52"/>
      <c r="VZD29" s="52"/>
      <c r="VZE29" s="52"/>
      <c r="VZF29" s="52"/>
      <c r="VZG29" s="52"/>
      <c r="VZH29" s="52"/>
      <c r="VZI29" s="52"/>
      <c r="VZJ29" s="52"/>
      <c r="VZK29" s="52"/>
      <c r="VZL29" s="52"/>
      <c r="VZM29" s="52"/>
      <c r="VZN29" s="52"/>
      <c r="VZO29" s="52"/>
      <c r="VZP29" s="52"/>
      <c r="VZQ29" s="52"/>
      <c r="VZR29" s="52"/>
      <c r="VZS29" s="52"/>
      <c r="VZT29" s="52"/>
      <c r="VZU29" s="52"/>
      <c r="VZV29" s="52"/>
      <c r="VZW29" s="52"/>
      <c r="VZX29" s="52"/>
      <c r="VZY29" s="52"/>
      <c r="VZZ29" s="52"/>
      <c r="WAA29" s="52"/>
      <c r="WAB29" s="52"/>
      <c r="WAC29" s="52"/>
      <c r="WAD29" s="52"/>
      <c r="WAE29" s="52"/>
      <c r="WAF29" s="52"/>
      <c r="WAG29" s="52"/>
      <c r="WAH29" s="52"/>
      <c r="WAI29" s="52"/>
      <c r="WAJ29" s="52"/>
      <c r="WAK29" s="52"/>
      <c r="WAL29" s="52"/>
      <c r="WAM29" s="52"/>
      <c r="WAN29" s="52"/>
      <c r="WAO29" s="52"/>
      <c r="WAP29" s="52"/>
      <c r="WAQ29" s="52"/>
      <c r="WAR29" s="52"/>
      <c r="WAS29" s="52"/>
      <c r="WAT29" s="52"/>
      <c r="WAU29" s="52"/>
      <c r="WAV29" s="52"/>
      <c r="WAW29" s="52"/>
      <c r="WAX29" s="52"/>
      <c r="WAY29" s="52"/>
      <c r="WAZ29" s="52"/>
      <c r="WBA29" s="52"/>
      <c r="WBB29" s="52"/>
      <c r="WBC29" s="52"/>
      <c r="WBD29" s="52"/>
      <c r="WBE29" s="52"/>
      <c r="WBF29" s="52"/>
      <c r="WBG29" s="52"/>
      <c r="WBH29" s="52"/>
      <c r="WBI29" s="52"/>
      <c r="WBJ29" s="52"/>
      <c r="WBK29" s="52"/>
      <c r="WBL29" s="52"/>
      <c r="WBM29" s="52"/>
      <c r="WBN29" s="52"/>
      <c r="WBO29" s="52"/>
      <c r="WBP29" s="52"/>
      <c r="WBQ29" s="52"/>
      <c r="WBR29" s="52"/>
      <c r="WBS29" s="52"/>
      <c r="WBT29" s="52"/>
      <c r="WBU29" s="52"/>
      <c r="WBV29" s="52"/>
      <c r="WBW29" s="52"/>
      <c r="WBX29" s="52"/>
      <c r="WBY29" s="52"/>
      <c r="WBZ29" s="52"/>
      <c r="WCA29" s="52"/>
      <c r="WCB29" s="52"/>
      <c r="WCC29" s="52"/>
      <c r="WCD29" s="52"/>
      <c r="WCE29" s="52"/>
      <c r="WCF29" s="52"/>
      <c r="WCG29" s="52"/>
      <c r="WCH29" s="52"/>
      <c r="WCI29" s="52"/>
      <c r="WCJ29" s="52"/>
      <c r="WCK29" s="52"/>
      <c r="WCL29" s="52"/>
      <c r="WCM29" s="52"/>
      <c r="WCN29" s="52"/>
      <c r="WCO29" s="52"/>
      <c r="WCP29" s="52"/>
      <c r="WCQ29" s="52"/>
      <c r="WCR29" s="52"/>
      <c r="WCS29" s="52"/>
      <c r="WCT29" s="52"/>
      <c r="WCU29" s="52"/>
      <c r="WCV29" s="52"/>
      <c r="WCW29" s="52"/>
      <c r="WCX29" s="52"/>
      <c r="WCY29" s="52"/>
      <c r="WCZ29" s="52"/>
      <c r="WDA29" s="52"/>
      <c r="WDB29" s="52"/>
      <c r="WDC29" s="52"/>
      <c r="WDD29" s="52"/>
      <c r="WDE29" s="52"/>
      <c r="WDF29" s="52"/>
      <c r="WDG29" s="52"/>
      <c r="WDH29" s="52"/>
      <c r="WDI29" s="52"/>
      <c r="WDJ29" s="52"/>
      <c r="WDK29" s="52"/>
      <c r="WDL29" s="52"/>
      <c r="WDM29" s="52"/>
      <c r="WDN29" s="52"/>
      <c r="WDO29" s="52"/>
      <c r="WDP29" s="52"/>
      <c r="WDQ29" s="52"/>
      <c r="WDR29" s="52"/>
      <c r="WDS29" s="52"/>
      <c r="WDT29" s="52"/>
      <c r="WDU29" s="52"/>
      <c r="WDV29" s="52"/>
      <c r="WDW29" s="52"/>
      <c r="WDX29" s="52"/>
      <c r="WDY29" s="52"/>
      <c r="WDZ29" s="52"/>
      <c r="WEA29" s="52"/>
      <c r="WEB29" s="52"/>
      <c r="WEC29" s="52"/>
      <c r="WED29" s="52"/>
      <c r="WEE29" s="52"/>
      <c r="WEF29" s="52"/>
      <c r="WEG29" s="52"/>
      <c r="WEH29" s="52"/>
      <c r="WEI29" s="52"/>
      <c r="WEJ29" s="52"/>
      <c r="WEK29" s="52"/>
      <c r="WEL29" s="52"/>
      <c r="WEM29" s="52"/>
      <c r="WEN29" s="52"/>
      <c r="WEO29" s="52"/>
      <c r="WEP29" s="52"/>
      <c r="WEQ29" s="52"/>
      <c r="WER29" s="52"/>
      <c r="WES29" s="52"/>
      <c r="WET29" s="52"/>
      <c r="WEU29" s="52"/>
      <c r="WEV29" s="52"/>
      <c r="WEW29" s="52"/>
      <c r="WEX29" s="52"/>
      <c r="WEY29" s="52"/>
      <c r="WEZ29" s="52"/>
      <c r="WFA29" s="52"/>
      <c r="WFB29" s="52"/>
      <c r="WFC29" s="52"/>
      <c r="WFD29" s="52"/>
      <c r="WFE29" s="52"/>
      <c r="WFF29" s="52"/>
      <c r="WFG29" s="52"/>
      <c r="WFH29" s="52"/>
      <c r="WFI29" s="52"/>
      <c r="WFJ29" s="52"/>
      <c r="WFK29" s="52"/>
      <c r="WFL29" s="52"/>
      <c r="WFM29" s="52"/>
      <c r="WFN29" s="52"/>
      <c r="WFO29" s="52"/>
      <c r="WFP29" s="52"/>
      <c r="WFQ29" s="52"/>
      <c r="WFR29" s="52"/>
      <c r="WFS29" s="52"/>
      <c r="WFT29" s="52"/>
      <c r="WFU29" s="52"/>
      <c r="WFV29" s="52"/>
      <c r="WFW29" s="52"/>
      <c r="WFX29" s="52"/>
      <c r="WFY29" s="52"/>
      <c r="WFZ29" s="52"/>
      <c r="WGA29" s="52"/>
      <c r="WGB29" s="52"/>
      <c r="WGC29" s="52"/>
      <c r="WGD29" s="52"/>
      <c r="WGE29" s="52"/>
      <c r="WGF29" s="52"/>
      <c r="WGG29" s="52"/>
      <c r="WGH29" s="52"/>
      <c r="WGI29" s="52"/>
      <c r="WGJ29" s="52"/>
      <c r="WGK29" s="52"/>
      <c r="WGL29" s="52"/>
      <c r="WGM29" s="52"/>
      <c r="WGN29" s="52"/>
      <c r="WGO29" s="52"/>
      <c r="WGP29" s="52"/>
      <c r="WGQ29" s="52"/>
      <c r="WGR29" s="52"/>
      <c r="WGS29" s="52"/>
      <c r="WGT29" s="52"/>
      <c r="WGU29" s="52"/>
      <c r="WGV29" s="52"/>
      <c r="WGW29" s="52"/>
      <c r="WGX29" s="52"/>
      <c r="WGY29" s="52"/>
      <c r="WGZ29" s="52"/>
      <c r="WHA29" s="52"/>
      <c r="WHB29" s="52"/>
      <c r="WHC29" s="52"/>
      <c r="WHD29" s="52"/>
      <c r="WHE29" s="52"/>
      <c r="WHF29" s="52"/>
      <c r="WHG29" s="52"/>
      <c r="WHH29" s="52"/>
      <c r="WHI29" s="52"/>
      <c r="WHJ29" s="52"/>
      <c r="WHK29" s="52"/>
      <c r="WHL29" s="52"/>
      <c r="WHM29" s="52"/>
      <c r="WHN29" s="52"/>
      <c r="WHO29" s="52"/>
      <c r="WHP29" s="52"/>
      <c r="WHQ29" s="52"/>
      <c r="WHR29" s="52"/>
      <c r="WHS29" s="52"/>
      <c r="WHT29" s="52"/>
      <c r="WHU29" s="52"/>
      <c r="WHV29" s="52"/>
      <c r="WHW29" s="52"/>
      <c r="WHX29" s="52"/>
      <c r="WHY29" s="52"/>
      <c r="WHZ29" s="52"/>
      <c r="WIA29" s="52"/>
      <c r="WIB29" s="52"/>
      <c r="WIC29" s="52"/>
      <c r="WID29" s="52"/>
      <c r="WIE29" s="52"/>
      <c r="WIF29" s="52"/>
      <c r="WIG29" s="52"/>
      <c r="WIH29" s="52"/>
      <c r="WII29" s="52"/>
      <c r="WIJ29" s="52"/>
      <c r="WIK29" s="52"/>
      <c r="WIL29" s="52"/>
      <c r="WIM29" s="52"/>
      <c r="WIN29" s="52"/>
      <c r="WIO29" s="52"/>
      <c r="WIP29" s="52"/>
      <c r="WIQ29" s="52"/>
      <c r="WIR29" s="52"/>
      <c r="WIS29" s="52"/>
      <c r="WIT29" s="52"/>
      <c r="WIU29" s="52"/>
      <c r="WIV29" s="52"/>
      <c r="WIW29" s="52"/>
      <c r="WIX29" s="52"/>
      <c r="WIY29" s="52"/>
      <c r="WIZ29" s="52"/>
      <c r="WJA29" s="52"/>
      <c r="WJB29" s="52"/>
      <c r="WJC29" s="52"/>
      <c r="WJD29" s="52"/>
      <c r="WJE29" s="52"/>
      <c r="WJF29" s="52"/>
      <c r="WJG29" s="52"/>
      <c r="WJH29" s="52"/>
      <c r="WJI29" s="52"/>
      <c r="WJJ29" s="52"/>
      <c r="WJK29" s="52"/>
      <c r="WJL29" s="52"/>
      <c r="WJM29" s="52"/>
      <c r="WJN29" s="52"/>
      <c r="WJO29" s="52"/>
      <c r="WJP29" s="52"/>
      <c r="WJQ29" s="52"/>
      <c r="WJR29" s="52"/>
      <c r="WJS29" s="52"/>
      <c r="WJT29" s="52"/>
      <c r="WJU29" s="52"/>
      <c r="WJV29" s="52"/>
      <c r="WJW29" s="52"/>
      <c r="WJX29" s="52"/>
      <c r="WJY29" s="52"/>
      <c r="WJZ29" s="52"/>
      <c r="WKA29" s="52"/>
      <c r="WKB29" s="52"/>
      <c r="WKC29" s="52"/>
      <c r="WKD29" s="52"/>
      <c r="WKE29" s="52"/>
      <c r="WKF29" s="52"/>
      <c r="WKG29" s="52"/>
      <c r="WKH29" s="52"/>
      <c r="WKI29" s="52"/>
      <c r="WKJ29" s="52"/>
      <c r="WKK29" s="52"/>
      <c r="WKL29" s="52"/>
      <c r="WKM29" s="52"/>
      <c r="WKN29" s="52"/>
      <c r="WKO29" s="52"/>
      <c r="WKP29" s="52"/>
      <c r="WKQ29" s="52"/>
      <c r="WKR29" s="52"/>
      <c r="WKS29" s="52"/>
      <c r="WKT29" s="52"/>
      <c r="WKU29" s="52"/>
      <c r="WKV29" s="52"/>
      <c r="WKW29" s="52"/>
      <c r="WKX29" s="52"/>
      <c r="WKY29" s="52"/>
      <c r="WKZ29" s="52"/>
      <c r="WLA29" s="52"/>
      <c r="WLB29" s="52"/>
      <c r="WLC29" s="52"/>
      <c r="WLD29" s="52"/>
      <c r="WLE29" s="52"/>
      <c r="WLF29" s="52"/>
      <c r="WLG29" s="52"/>
      <c r="WLH29" s="52"/>
      <c r="WLI29" s="52"/>
      <c r="WLJ29" s="52"/>
      <c r="WLK29" s="52"/>
      <c r="WLL29" s="52"/>
      <c r="WLM29" s="52"/>
      <c r="WLN29" s="52"/>
      <c r="WLO29" s="52"/>
      <c r="WLP29" s="52"/>
      <c r="WLQ29" s="52"/>
      <c r="WLR29" s="52"/>
      <c r="WLS29" s="52"/>
      <c r="WLT29" s="52"/>
      <c r="WLU29" s="52"/>
      <c r="WLV29" s="52"/>
      <c r="WLW29" s="52"/>
      <c r="WLX29" s="52"/>
      <c r="WLY29" s="52"/>
      <c r="WLZ29" s="52"/>
      <c r="WMA29" s="52"/>
      <c r="WMB29" s="52"/>
      <c r="WMC29" s="52"/>
      <c r="WMD29" s="52"/>
      <c r="WME29" s="52"/>
      <c r="WMF29" s="52"/>
      <c r="WMG29" s="52"/>
      <c r="WMH29" s="52"/>
      <c r="WMI29" s="52"/>
      <c r="WMJ29" s="52"/>
      <c r="WMK29" s="52"/>
      <c r="WML29" s="52"/>
      <c r="WMM29" s="52"/>
      <c r="WMN29" s="52"/>
      <c r="WMO29" s="52"/>
      <c r="WMP29" s="52"/>
      <c r="WMQ29" s="52"/>
      <c r="WMR29" s="52"/>
      <c r="WMS29" s="52"/>
      <c r="WMT29" s="52"/>
      <c r="WMU29" s="52"/>
      <c r="WMV29" s="52"/>
      <c r="WMW29" s="52"/>
      <c r="WMX29" s="52"/>
      <c r="WMY29" s="52"/>
      <c r="WMZ29" s="52"/>
      <c r="WNA29" s="52"/>
      <c r="WNB29" s="52"/>
      <c r="WNC29" s="52"/>
      <c r="WND29" s="52"/>
      <c r="WNE29" s="52"/>
      <c r="WNF29" s="52"/>
      <c r="WNG29" s="52"/>
      <c r="WNH29" s="52"/>
      <c r="WNI29" s="52"/>
      <c r="WNJ29" s="52"/>
      <c r="WNK29" s="52"/>
      <c r="WNL29" s="52"/>
      <c r="WNM29" s="52"/>
      <c r="WNN29" s="52"/>
      <c r="WNO29" s="52"/>
      <c r="WNP29" s="52"/>
      <c r="WNQ29" s="52"/>
      <c r="WNR29" s="52"/>
      <c r="WNS29" s="52"/>
      <c r="WNT29" s="52"/>
      <c r="WNU29" s="52"/>
      <c r="WNV29" s="52"/>
      <c r="WNW29" s="52"/>
      <c r="WNX29" s="52"/>
      <c r="WNY29" s="52"/>
      <c r="WNZ29" s="52"/>
      <c r="WOA29" s="52"/>
      <c r="WOB29" s="52"/>
      <c r="WOC29" s="52"/>
      <c r="WOD29" s="52"/>
      <c r="WOE29" s="52"/>
      <c r="WOF29" s="52"/>
      <c r="WOG29" s="52"/>
      <c r="WOH29" s="52"/>
      <c r="WOI29" s="52"/>
      <c r="WOJ29" s="52"/>
      <c r="WOK29" s="52"/>
      <c r="WOL29" s="52"/>
      <c r="WOM29" s="52"/>
      <c r="WON29" s="52"/>
      <c r="WOO29" s="52"/>
      <c r="WOP29" s="52"/>
      <c r="WOQ29" s="52"/>
      <c r="WOR29" s="52"/>
      <c r="WOS29" s="52"/>
      <c r="WOT29" s="52"/>
      <c r="WOU29" s="52"/>
      <c r="WOV29" s="52"/>
      <c r="WOW29" s="52"/>
      <c r="WOX29" s="52"/>
      <c r="WOY29" s="52"/>
      <c r="WOZ29" s="52"/>
      <c r="WPA29" s="52"/>
      <c r="WPB29" s="52"/>
      <c r="WPC29" s="52"/>
      <c r="WPD29" s="52"/>
      <c r="WPE29" s="52"/>
      <c r="WPF29" s="52"/>
      <c r="WPG29" s="52"/>
      <c r="WPH29" s="52"/>
      <c r="WPI29" s="52"/>
      <c r="WPJ29" s="52"/>
      <c r="WPK29" s="52"/>
      <c r="WPL29" s="52"/>
      <c r="WPM29" s="52"/>
      <c r="WPN29" s="52"/>
      <c r="WPO29" s="52"/>
      <c r="WPP29" s="52"/>
      <c r="WPQ29" s="52"/>
      <c r="WPR29" s="52"/>
      <c r="WPS29" s="52"/>
      <c r="WPT29" s="52"/>
      <c r="WPU29" s="52"/>
      <c r="WPV29" s="52"/>
      <c r="WPW29" s="52"/>
      <c r="WPX29" s="52"/>
      <c r="WPY29" s="52"/>
      <c r="WPZ29" s="52"/>
      <c r="WQA29" s="52"/>
      <c r="WQB29" s="52"/>
      <c r="WQC29" s="52"/>
      <c r="WQD29" s="52"/>
      <c r="WQE29" s="52"/>
      <c r="WQF29" s="52"/>
      <c r="WQG29" s="52"/>
      <c r="WQH29" s="52"/>
      <c r="WQI29" s="52"/>
      <c r="WQJ29" s="52"/>
      <c r="WQK29" s="52"/>
      <c r="WQL29" s="52"/>
      <c r="WQM29" s="52"/>
      <c r="WQN29" s="52"/>
      <c r="WQO29" s="52"/>
      <c r="WQP29" s="52"/>
      <c r="WQQ29" s="52"/>
      <c r="WQR29" s="52"/>
      <c r="WQS29" s="52"/>
      <c r="WQT29" s="52"/>
      <c r="WQU29" s="52"/>
      <c r="WQV29" s="52"/>
      <c r="WQW29" s="52"/>
      <c r="WQX29" s="52"/>
      <c r="WQY29" s="52"/>
      <c r="WQZ29" s="52"/>
      <c r="WRA29" s="52"/>
      <c r="WRB29" s="52"/>
      <c r="WRC29" s="52"/>
      <c r="WRD29" s="52"/>
      <c r="WRE29" s="52"/>
      <c r="WRF29" s="52"/>
      <c r="WRG29" s="52"/>
      <c r="WRH29" s="52"/>
      <c r="WRI29" s="52"/>
      <c r="WRJ29" s="52"/>
      <c r="WRK29" s="52"/>
      <c r="WRL29" s="52"/>
      <c r="WRM29" s="52"/>
      <c r="WRN29" s="52"/>
      <c r="WRO29" s="52"/>
      <c r="WRP29" s="52"/>
      <c r="WRQ29" s="52"/>
      <c r="WRR29" s="52"/>
      <c r="WRS29" s="52"/>
      <c r="WRT29" s="52"/>
      <c r="WRU29" s="52"/>
      <c r="WRV29" s="52"/>
      <c r="WRW29" s="52"/>
      <c r="WRX29" s="52"/>
      <c r="WRY29" s="52"/>
      <c r="WRZ29" s="52"/>
      <c r="WSA29" s="52"/>
      <c r="WSB29" s="52"/>
      <c r="WSC29" s="52"/>
      <c r="WSD29" s="52"/>
      <c r="WSE29" s="52"/>
      <c r="WSF29" s="52"/>
      <c r="WSG29" s="52"/>
      <c r="WSH29" s="52"/>
      <c r="WSI29" s="52"/>
      <c r="WSJ29" s="52"/>
      <c r="WSK29" s="52"/>
      <c r="WSL29" s="52"/>
      <c r="WSM29" s="52"/>
      <c r="WSN29" s="52"/>
      <c r="WSO29" s="52"/>
      <c r="WSP29" s="52"/>
      <c r="WSQ29" s="52"/>
      <c r="WSR29" s="52"/>
      <c r="WSS29" s="52"/>
      <c r="WST29" s="52"/>
      <c r="WSU29" s="52"/>
      <c r="WSV29" s="52"/>
      <c r="WSW29" s="52"/>
      <c r="WSX29" s="52"/>
      <c r="WSY29" s="52"/>
      <c r="WSZ29" s="52"/>
      <c r="WTA29" s="52"/>
      <c r="WTB29" s="52"/>
      <c r="WTC29" s="52"/>
      <c r="WTD29" s="52"/>
      <c r="WTE29" s="52"/>
      <c r="WTF29" s="52"/>
      <c r="WTG29" s="52"/>
      <c r="WTH29" s="52"/>
      <c r="WTI29" s="52"/>
      <c r="WTJ29" s="52"/>
      <c r="WTK29" s="52"/>
      <c r="WTL29" s="52"/>
      <c r="WTM29" s="52"/>
      <c r="WTN29" s="52"/>
      <c r="WTO29" s="52"/>
      <c r="WTP29" s="52"/>
      <c r="WTQ29" s="52"/>
      <c r="WTR29" s="52"/>
      <c r="WTS29" s="52"/>
      <c r="WTT29" s="52"/>
      <c r="WTU29" s="52"/>
      <c r="WTV29" s="52"/>
      <c r="WTW29" s="52"/>
      <c r="WTX29" s="52"/>
      <c r="WTY29" s="52"/>
      <c r="WTZ29" s="52"/>
      <c r="WUA29" s="52"/>
      <c r="WUB29" s="52"/>
      <c r="WUC29" s="52"/>
      <c r="WUD29" s="52"/>
      <c r="WUE29" s="52"/>
      <c r="WUF29" s="52"/>
      <c r="WUG29" s="52"/>
      <c r="WUH29" s="52"/>
      <c r="WUI29" s="52"/>
      <c r="WUJ29" s="52"/>
      <c r="WUK29" s="52"/>
      <c r="WUL29" s="52"/>
      <c r="WUM29" s="52"/>
      <c r="WUN29" s="52"/>
      <c r="WUO29" s="52"/>
      <c r="WUP29" s="52"/>
      <c r="WUQ29" s="52"/>
      <c r="WUR29" s="52"/>
      <c r="WUS29" s="52"/>
      <c r="WUT29" s="52"/>
      <c r="WUU29" s="52"/>
      <c r="WUV29" s="52"/>
      <c r="WUW29" s="52"/>
      <c r="WUX29" s="52"/>
      <c r="WUY29" s="52"/>
      <c r="WUZ29" s="52"/>
      <c r="WVA29" s="52"/>
      <c r="WVB29" s="52"/>
      <c r="WVC29" s="52"/>
      <c r="WVD29" s="52"/>
      <c r="WVE29" s="52"/>
      <c r="WVF29" s="52"/>
      <c r="WVG29" s="52"/>
      <c r="WVH29" s="52"/>
      <c r="WVI29" s="52"/>
      <c r="WVJ29" s="52"/>
      <c r="WVK29" s="52"/>
      <c r="WVL29" s="52"/>
      <c r="WVM29" s="52"/>
      <c r="WVN29" s="52"/>
      <c r="WVO29" s="52"/>
      <c r="WVP29" s="52"/>
      <c r="WVQ29" s="52"/>
      <c r="WVR29" s="52"/>
      <c r="WVS29" s="52"/>
      <c r="WVT29" s="52"/>
      <c r="WVU29" s="52"/>
      <c r="WVV29" s="52"/>
      <c r="WVW29" s="52"/>
      <c r="WVX29" s="52"/>
      <c r="WVY29" s="52"/>
      <c r="WVZ29" s="52"/>
      <c r="WWA29" s="52"/>
      <c r="WWB29" s="52"/>
      <c r="WWC29" s="52"/>
      <c r="WWD29" s="52"/>
      <c r="WWE29" s="52"/>
      <c r="WWF29" s="52"/>
      <c r="WWG29" s="52"/>
      <c r="WWH29" s="52"/>
      <c r="WWI29" s="52"/>
      <c r="WWJ29" s="52"/>
      <c r="WWK29" s="52"/>
      <c r="WWL29" s="52"/>
      <c r="WWM29" s="52"/>
      <c r="WWN29" s="52"/>
      <c r="WWO29" s="52"/>
      <c r="WWP29" s="52"/>
      <c r="WWQ29" s="52"/>
      <c r="WWR29" s="52"/>
      <c r="WWS29" s="52"/>
      <c r="WWT29" s="52"/>
      <c r="WWU29" s="52"/>
      <c r="WWV29" s="52"/>
      <c r="WWW29" s="52"/>
      <c r="WWX29" s="52"/>
      <c r="WWY29" s="52"/>
      <c r="WWZ29" s="52"/>
      <c r="WXA29" s="52"/>
      <c r="WXB29" s="52"/>
      <c r="WXC29" s="52"/>
      <c r="WXD29" s="52"/>
      <c r="WXE29" s="52"/>
      <c r="WXF29" s="52"/>
      <c r="WXG29" s="52"/>
      <c r="WXH29" s="52"/>
      <c r="WXI29" s="52"/>
      <c r="WXJ29" s="52"/>
      <c r="WXK29" s="52"/>
      <c r="WXL29" s="52"/>
      <c r="WXM29" s="52"/>
      <c r="WXN29" s="52"/>
      <c r="WXO29" s="52"/>
      <c r="WXP29" s="52"/>
      <c r="WXQ29" s="52"/>
      <c r="WXR29" s="52"/>
      <c r="WXS29" s="52"/>
      <c r="WXT29" s="52"/>
      <c r="WXU29" s="52"/>
      <c r="WXV29" s="52"/>
      <c r="WXW29" s="52"/>
      <c r="WXX29" s="52"/>
      <c r="WXY29" s="52"/>
      <c r="WXZ29" s="52"/>
      <c r="WYA29" s="52"/>
      <c r="WYB29" s="52"/>
      <c r="WYC29" s="52"/>
      <c r="WYD29" s="52"/>
      <c r="WYE29" s="52"/>
      <c r="WYF29" s="52"/>
      <c r="WYG29" s="52"/>
      <c r="WYH29" s="52"/>
      <c r="WYI29" s="52"/>
      <c r="WYJ29" s="52"/>
      <c r="WYK29" s="52"/>
      <c r="WYL29" s="52"/>
      <c r="WYM29" s="52"/>
      <c r="WYN29" s="52"/>
      <c r="WYO29" s="52"/>
      <c r="WYP29" s="52"/>
      <c r="WYQ29" s="52"/>
      <c r="WYR29" s="52"/>
      <c r="WYS29" s="52"/>
      <c r="WYT29" s="52"/>
      <c r="WYU29" s="52"/>
      <c r="WYV29" s="52"/>
      <c r="WYW29" s="52"/>
      <c r="WYX29" s="52"/>
      <c r="WYY29" s="52"/>
      <c r="WYZ29" s="52"/>
      <c r="WZA29" s="52"/>
      <c r="WZB29" s="52"/>
      <c r="WZC29" s="52"/>
      <c r="WZD29" s="52"/>
      <c r="WZE29" s="52"/>
      <c r="WZF29" s="52"/>
      <c r="WZG29" s="52"/>
      <c r="WZH29" s="52"/>
      <c r="WZI29" s="52"/>
      <c r="WZJ29" s="52"/>
      <c r="WZK29" s="52"/>
      <c r="WZL29" s="52"/>
      <c r="WZM29" s="52"/>
      <c r="WZN29" s="52"/>
      <c r="WZO29" s="52"/>
      <c r="WZP29" s="52"/>
      <c r="WZQ29" s="52"/>
      <c r="WZR29" s="52"/>
      <c r="WZS29" s="52"/>
      <c r="WZT29" s="52"/>
      <c r="WZU29" s="52"/>
      <c r="WZV29" s="52"/>
      <c r="WZW29" s="52"/>
      <c r="WZX29" s="52"/>
      <c r="WZY29" s="52"/>
      <c r="WZZ29" s="52"/>
      <c r="XAA29" s="52"/>
      <c r="XAB29" s="52"/>
      <c r="XAC29" s="52"/>
      <c r="XAD29" s="52"/>
      <c r="XAE29" s="52"/>
      <c r="XAF29" s="52"/>
      <c r="XAG29" s="52"/>
      <c r="XAH29" s="52"/>
      <c r="XAI29" s="52"/>
      <c r="XAJ29" s="52"/>
      <c r="XAK29" s="52"/>
      <c r="XAL29" s="52"/>
      <c r="XAM29" s="52"/>
      <c r="XAN29" s="52"/>
      <c r="XAO29" s="52"/>
      <c r="XAP29" s="52"/>
      <c r="XAQ29" s="52"/>
      <c r="XAR29" s="52"/>
      <c r="XAS29" s="52"/>
      <c r="XAT29" s="52"/>
      <c r="XAU29" s="52"/>
      <c r="XAV29" s="52"/>
      <c r="XAW29" s="52"/>
      <c r="XAX29" s="52"/>
      <c r="XAY29" s="52"/>
      <c r="XAZ29" s="52"/>
      <c r="XBA29" s="52"/>
      <c r="XBB29" s="52"/>
      <c r="XBC29" s="52"/>
      <c r="XBD29" s="52"/>
      <c r="XBE29" s="52"/>
      <c r="XBF29" s="52"/>
      <c r="XBG29" s="52"/>
      <c r="XBH29" s="52"/>
      <c r="XBI29" s="52"/>
      <c r="XBJ29" s="52"/>
      <c r="XBK29" s="52"/>
      <c r="XBL29" s="52"/>
      <c r="XBM29" s="52"/>
      <c r="XBN29" s="52"/>
      <c r="XBO29" s="52"/>
      <c r="XBP29" s="52"/>
      <c r="XBQ29" s="52"/>
      <c r="XBR29" s="52"/>
    </row>
    <row r="30" spans="1:16294" ht="15" hidden="1" customHeight="1" x14ac:dyDescent="0.35">
      <c r="A30" s="9"/>
      <c r="B30" s="6"/>
      <c r="C30" s="32">
        <f t="shared" si="1"/>
        <v>0</v>
      </c>
      <c r="D30" s="101"/>
      <c r="E30" s="101"/>
      <c r="F30" s="101"/>
      <c r="G30" s="101"/>
      <c r="H30" s="101"/>
      <c r="I30" s="101"/>
      <c r="J30" s="101"/>
      <c r="K30" s="101"/>
      <c r="ABK30" s="92"/>
      <c r="ABL30" s="92"/>
      <c r="ABM30" s="92"/>
      <c r="ABN30" s="92"/>
      <c r="ABO30" s="92"/>
      <c r="ABP30" s="92"/>
      <c r="ABQ30" s="92"/>
      <c r="ABR30" s="92"/>
      <c r="ABS30" s="92"/>
      <c r="ABT30" s="92"/>
      <c r="ABU30" s="92"/>
      <c r="ABV30" s="92"/>
      <c r="ABW30" s="92"/>
      <c r="ABX30" s="92"/>
      <c r="ABY30" s="92"/>
      <c r="ABZ30" s="92"/>
      <c r="ACA30" s="92"/>
      <c r="ACB30" s="92"/>
      <c r="ACC30" s="92"/>
      <c r="ACD30" s="92"/>
      <c r="ACE30" s="92"/>
      <c r="ACF30" s="92"/>
      <c r="ACG30" s="92"/>
      <c r="ACH30" s="92"/>
      <c r="ACI30" s="92"/>
      <c r="ACJ30" s="92"/>
      <c r="ACK30" s="92"/>
      <c r="ACL30" s="92"/>
      <c r="ACM30" s="92"/>
      <c r="ACN30" s="92"/>
      <c r="ACO30" s="92"/>
      <c r="ACP30" s="92"/>
      <c r="ACQ30" s="92"/>
      <c r="ACR30" s="92"/>
      <c r="ACS30" s="92"/>
      <c r="ACT30" s="92"/>
      <c r="ACU30" s="92"/>
      <c r="ACV30" s="92"/>
      <c r="ACW30" s="92"/>
      <c r="ACX30" s="92"/>
      <c r="ACY30" s="92"/>
      <c r="ACZ30" s="92"/>
      <c r="ADA30" s="92"/>
      <c r="ADB30" s="92"/>
      <c r="ADC30" s="92"/>
      <c r="ADD30" s="92"/>
      <c r="ADE30" s="92"/>
      <c r="ADF30" s="92"/>
      <c r="ADG30" s="92"/>
      <c r="ADH30" s="92"/>
      <c r="ADI30" s="92"/>
      <c r="ADJ30" s="92"/>
      <c r="ADK30" s="92"/>
      <c r="ADL30" s="92"/>
      <c r="ADM30" s="92"/>
      <c r="ADN30" s="92"/>
      <c r="ADO30" s="92"/>
    </row>
    <row r="31" spans="1:16294" ht="15" hidden="1" customHeight="1" x14ac:dyDescent="0.35">
      <c r="A31" s="9"/>
      <c r="B31" s="6"/>
      <c r="C31" s="32">
        <f t="shared" si="1"/>
        <v>0</v>
      </c>
      <c r="D31" s="101"/>
      <c r="E31" s="101"/>
      <c r="F31" s="101"/>
      <c r="G31" s="101"/>
      <c r="H31" s="101"/>
      <c r="I31" s="101"/>
      <c r="J31" s="101"/>
      <c r="K31" s="101"/>
      <c r="ABK31" s="92"/>
      <c r="ABL31" s="92"/>
      <c r="ABM31" s="92"/>
      <c r="ABN31" s="92"/>
      <c r="ABO31" s="92"/>
      <c r="ABP31" s="92"/>
      <c r="ABQ31" s="92"/>
      <c r="ABR31" s="92"/>
      <c r="ABS31" s="92"/>
      <c r="ABT31" s="92"/>
      <c r="ABU31" s="92"/>
      <c r="ABV31" s="92"/>
      <c r="ABW31" s="92"/>
      <c r="ABX31" s="92"/>
      <c r="ABY31" s="92"/>
      <c r="ABZ31" s="92"/>
      <c r="ACA31" s="92"/>
      <c r="ACB31" s="92"/>
      <c r="ACC31" s="92"/>
      <c r="ACD31" s="92"/>
      <c r="ACE31" s="92"/>
      <c r="ACF31" s="92"/>
      <c r="ACG31" s="92"/>
      <c r="ACH31" s="92"/>
      <c r="ACI31" s="92"/>
      <c r="ACJ31" s="92"/>
      <c r="ACK31" s="92"/>
      <c r="ACL31" s="92"/>
      <c r="ACM31" s="92"/>
      <c r="ACN31" s="92"/>
      <c r="ACO31" s="92"/>
      <c r="ACP31" s="92"/>
      <c r="ACQ31" s="92"/>
      <c r="ACR31" s="92"/>
      <c r="ACS31" s="92"/>
      <c r="ACT31" s="92"/>
      <c r="ACU31" s="92"/>
      <c r="ACV31" s="92"/>
      <c r="ACW31" s="92"/>
      <c r="ACX31" s="92"/>
      <c r="ACY31" s="92"/>
      <c r="ACZ31" s="92"/>
      <c r="ADA31" s="92"/>
      <c r="ADB31" s="92"/>
      <c r="ADC31" s="92"/>
      <c r="ADD31" s="92"/>
      <c r="ADE31" s="92"/>
      <c r="ADF31" s="92"/>
      <c r="ADG31" s="92"/>
      <c r="ADH31" s="92"/>
      <c r="ADI31" s="92"/>
      <c r="ADJ31" s="92"/>
      <c r="ADK31" s="92"/>
      <c r="ADL31" s="92"/>
      <c r="ADM31" s="92"/>
      <c r="ADN31" s="92"/>
      <c r="ADO31" s="92"/>
    </row>
    <row r="32" spans="1:16294" ht="15" hidden="1" customHeight="1" x14ac:dyDescent="0.35">
      <c r="A32" s="9"/>
      <c r="B32" s="6"/>
      <c r="C32" s="32">
        <f t="shared" si="1"/>
        <v>0</v>
      </c>
      <c r="D32" s="101"/>
      <c r="E32" s="101"/>
      <c r="F32" s="101"/>
      <c r="G32" s="101"/>
      <c r="H32" s="101"/>
      <c r="I32" s="101"/>
      <c r="J32" s="101"/>
      <c r="K32" s="101"/>
      <c r="ABK32" s="92"/>
      <c r="ABL32" s="92"/>
      <c r="ABM32" s="92"/>
      <c r="ABN32" s="92"/>
      <c r="ABO32" s="92"/>
      <c r="ABP32" s="92"/>
      <c r="ABQ32" s="92"/>
      <c r="ABR32" s="92"/>
      <c r="ABS32" s="92"/>
      <c r="ABT32" s="92"/>
      <c r="ABU32" s="92"/>
      <c r="ABV32" s="92"/>
      <c r="ABW32" s="92"/>
      <c r="ABX32" s="92"/>
      <c r="ABY32" s="92"/>
      <c r="ABZ32" s="92"/>
      <c r="ACA32" s="92"/>
      <c r="ACB32" s="92"/>
      <c r="ACC32" s="92"/>
      <c r="ACD32" s="92"/>
      <c r="ACE32" s="92"/>
      <c r="ACF32" s="92"/>
      <c r="ACG32" s="92"/>
      <c r="ACH32" s="92"/>
      <c r="ACI32" s="92"/>
      <c r="ACJ32" s="92"/>
      <c r="ACK32" s="92"/>
      <c r="ACL32" s="92"/>
      <c r="ACM32" s="92"/>
      <c r="ACN32" s="92"/>
      <c r="ACO32" s="92"/>
      <c r="ACP32" s="92"/>
      <c r="ACQ32" s="92"/>
      <c r="ACR32" s="92"/>
      <c r="ACS32" s="92"/>
      <c r="ACT32" s="92"/>
      <c r="ACU32" s="92"/>
      <c r="ACV32" s="92"/>
      <c r="ACW32" s="92"/>
      <c r="ACX32" s="92"/>
      <c r="ACY32" s="92"/>
      <c r="ACZ32" s="92"/>
      <c r="ADA32" s="92"/>
      <c r="ADB32" s="92"/>
      <c r="ADC32" s="92"/>
      <c r="ADD32" s="92"/>
      <c r="ADE32" s="92"/>
      <c r="ADF32" s="92"/>
      <c r="ADG32" s="92"/>
      <c r="ADH32" s="92"/>
      <c r="ADI32" s="92"/>
      <c r="ADJ32" s="92"/>
      <c r="ADK32" s="92"/>
      <c r="ADL32" s="92"/>
      <c r="ADM32" s="92"/>
      <c r="ADN32" s="92"/>
      <c r="ADO32" s="92"/>
    </row>
    <row r="33" spans="1:795" ht="15" hidden="1" customHeight="1" x14ac:dyDescent="0.35">
      <c r="A33" s="9"/>
      <c r="B33" s="6"/>
      <c r="C33" s="32">
        <f t="shared" si="1"/>
        <v>0</v>
      </c>
      <c r="D33" s="101"/>
      <c r="E33" s="101"/>
      <c r="F33" s="101"/>
      <c r="G33" s="101"/>
      <c r="H33" s="101"/>
      <c r="I33" s="101"/>
      <c r="J33" s="101"/>
      <c r="K33" s="101"/>
      <c r="ABK33" s="92"/>
      <c r="ABL33" s="92"/>
      <c r="ABM33" s="92"/>
      <c r="ABN33" s="92"/>
      <c r="ABO33" s="92"/>
      <c r="ABP33" s="92"/>
      <c r="ABQ33" s="92"/>
      <c r="ABR33" s="92"/>
      <c r="ABS33" s="92"/>
      <c r="ABT33" s="92"/>
      <c r="ABU33" s="92"/>
      <c r="ABV33" s="92"/>
      <c r="ABW33" s="92"/>
      <c r="ABX33" s="92"/>
      <c r="ABY33" s="92"/>
      <c r="ABZ33" s="92"/>
      <c r="ACA33" s="92"/>
      <c r="ACB33" s="92"/>
      <c r="ACC33" s="92"/>
      <c r="ACD33" s="92"/>
      <c r="ACE33" s="92"/>
      <c r="ACF33" s="92"/>
      <c r="ACG33" s="92"/>
      <c r="ACH33" s="92"/>
      <c r="ACI33" s="92"/>
      <c r="ACJ33" s="92"/>
      <c r="ACK33" s="92"/>
      <c r="ACL33" s="92"/>
      <c r="ACM33" s="92"/>
      <c r="ACN33" s="92"/>
      <c r="ACO33" s="92"/>
      <c r="ACP33" s="92"/>
      <c r="ACQ33" s="92"/>
      <c r="ACR33" s="92"/>
      <c r="ACS33" s="92"/>
      <c r="ACT33" s="92"/>
      <c r="ACU33" s="92"/>
      <c r="ACV33" s="92"/>
      <c r="ACW33" s="92"/>
      <c r="ACX33" s="92"/>
      <c r="ACY33" s="92"/>
      <c r="ACZ33" s="92"/>
      <c r="ADA33" s="92"/>
      <c r="ADB33" s="92"/>
      <c r="ADC33" s="92"/>
      <c r="ADD33" s="92"/>
      <c r="ADE33" s="92"/>
      <c r="ADF33" s="92"/>
      <c r="ADG33" s="92"/>
      <c r="ADH33" s="92"/>
      <c r="ADI33" s="92"/>
      <c r="ADJ33" s="92"/>
      <c r="ADK33" s="92"/>
      <c r="ADL33" s="92"/>
      <c r="ADM33" s="92"/>
      <c r="ADN33" s="92"/>
      <c r="ADO33" s="92"/>
    </row>
    <row r="34" spans="1:795" x14ac:dyDescent="0.35">
      <c r="B34" s="92"/>
      <c r="C34" s="2"/>
      <c r="D34" s="2"/>
      <c r="E34" s="2"/>
      <c r="F34" s="2"/>
      <c r="G34" s="2"/>
      <c r="H34" s="2"/>
      <c r="I34" s="2"/>
      <c r="J34" s="2"/>
      <c r="K34" s="2"/>
    </row>
    <row r="35" spans="1:795" x14ac:dyDescent="0.35">
      <c r="B35" s="92"/>
    </row>
    <row r="36" spans="1:795" x14ac:dyDescent="0.35">
      <c r="B36" s="92"/>
    </row>
    <row r="37" spans="1:795" x14ac:dyDescent="0.35">
      <c r="B37" s="92"/>
    </row>
    <row r="38" spans="1:795" x14ac:dyDescent="0.35"/>
    <row r="39" spans="1:795" x14ac:dyDescent="0.35"/>
    <row r="40" spans="1:795" x14ac:dyDescent="0.35"/>
    <row r="41" spans="1:795" x14ac:dyDescent="0.35"/>
    <row r="42" spans="1:795" x14ac:dyDescent="0.35"/>
    <row r="43" spans="1:795" x14ac:dyDescent="0.35"/>
    <row r="44" spans="1:795" x14ac:dyDescent="0.35"/>
    <row r="45" spans="1:795" x14ac:dyDescent="0.35"/>
    <row r="46" spans="1:795" x14ac:dyDescent="0.35"/>
    <row r="47" spans="1:795" x14ac:dyDescent="0.35"/>
    <row r="48" spans="1:795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</sheetData>
  <mergeCells count="4">
    <mergeCell ref="A1:A2"/>
    <mergeCell ref="B1:B2"/>
    <mergeCell ref="C1:I1"/>
    <mergeCell ref="J1:K1"/>
  </mergeCells>
  <pageMargins left="0.7" right="0.7" top="0.75" bottom="0.75" header="0.3" footer="0.3"/>
  <pageSetup paperSize="9" scale="4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59"/>
  <sheetViews>
    <sheetView tabSelected="1" topLeftCell="A4" zoomScaleNormal="100" zoomScalePageLayoutView="125" workbookViewId="0">
      <selection activeCell="C14" sqref="C14"/>
    </sheetView>
  </sheetViews>
  <sheetFormatPr defaultColWidth="0" defaultRowHeight="14.5" zeroHeight="1" x14ac:dyDescent="0.35"/>
  <cols>
    <col min="1" max="1" width="28.81640625" customWidth="1"/>
    <col min="2" max="5" width="28.81640625" style="92" customWidth="1"/>
    <col min="6" max="6" width="0.453125" customWidth="1"/>
    <col min="7" max="12" width="0" hidden="1" customWidth="1"/>
    <col min="13" max="16384" width="8.81640625" hidden="1"/>
  </cols>
  <sheetData>
    <row r="1" spans="1:16374" ht="33.75" customHeight="1" x14ac:dyDescent="0.35">
      <c r="A1" s="125" t="s">
        <v>20</v>
      </c>
      <c r="B1" s="120" t="s">
        <v>136</v>
      </c>
      <c r="C1" s="121"/>
      <c r="D1" s="121"/>
      <c r="E1" s="121"/>
      <c r="F1" s="94" t="s">
        <v>41</v>
      </c>
      <c r="G1" s="4"/>
    </row>
    <row r="2" spans="1:16374" ht="47.25" customHeight="1" x14ac:dyDescent="0.35">
      <c r="A2" s="125"/>
      <c r="B2" s="99" t="s">
        <v>62</v>
      </c>
      <c r="C2" s="29" t="s">
        <v>36</v>
      </c>
      <c r="D2" s="29" t="s">
        <v>63</v>
      </c>
      <c r="E2" s="29" t="s">
        <v>64</v>
      </c>
      <c r="F2" s="51" t="s">
        <v>48</v>
      </c>
    </row>
    <row r="3" spans="1:16374" x14ac:dyDescent="0.35">
      <c r="A3" s="6" t="s">
        <v>65</v>
      </c>
      <c r="B3" s="6">
        <v>28.84</v>
      </c>
      <c r="C3" s="6">
        <v>29.68</v>
      </c>
      <c r="D3" s="6">
        <v>30.4</v>
      </c>
      <c r="E3" s="6">
        <v>10.9</v>
      </c>
      <c r="F3" s="27" t="s">
        <v>45</v>
      </c>
      <c r="G3" s="5"/>
      <c r="H3" s="2"/>
    </row>
    <row r="4" spans="1:16374" x14ac:dyDescent="0.35">
      <c r="A4" s="6" t="s">
        <v>101</v>
      </c>
      <c r="B4" s="6">
        <v>24.44</v>
      </c>
      <c r="C4" s="6">
        <v>27.58</v>
      </c>
      <c r="D4" s="6">
        <v>31.34</v>
      </c>
      <c r="E4" s="6">
        <v>16.64</v>
      </c>
      <c r="F4" s="27" t="e">
        <f>#REF!+#REF!+#REF!+#REF!</f>
        <v>#REF!</v>
      </c>
      <c r="G4" s="5"/>
      <c r="H4" s="2"/>
    </row>
    <row r="5" spans="1:16374" x14ac:dyDescent="0.35">
      <c r="A5" s="6" t="s">
        <v>34</v>
      </c>
      <c r="B5" s="6">
        <v>9.9499999999999993</v>
      </c>
      <c r="C5" s="6">
        <v>17.489999999999998</v>
      </c>
      <c r="D5" s="6">
        <v>23.41</v>
      </c>
      <c r="E5" s="6">
        <v>49.14</v>
      </c>
      <c r="F5" s="27" t="e">
        <f>#REF!+#REF!+#REF!+#REF!</f>
        <v>#REF!</v>
      </c>
      <c r="G5" s="5"/>
    </row>
    <row r="6" spans="1:16374" x14ac:dyDescent="0.35">
      <c r="A6" s="6" t="s">
        <v>68</v>
      </c>
      <c r="B6" s="6">
        <v>46.43</v>
      </c>
      <c r="C6" s="6">
        <v>12.86</v>
      </c>
      <c r="D6" s="6">
        <v>9.2200000000000006</v>
      </c>
      <c r="E6" s="6">
        <v>31.48</v>
      </c>
      <c r="G6" s="93" t="s">
        <v>66</v>
      </c>
      <c r="H6" s="93" t="s">
        <v>66</v>
      </c>
      <c r="I6" s="93" t="s">
        <v>66</v>
      </c>
      <c r="J6" s="93" t="s">
        <v>66</v>
      </c>
      <c r="K6" s="93" t="s">
        <v>66</v>
      </c>
      <c r="L6" s="93" t="s">
        <v>66</v>
      </c>
      <c r="M6" s="93" t="s">
        <v>66</v>
      </c>
      <c r="N6" s="93" t="s">
        <v>66</v>
      </c>
      <c r="O6" s="93" t="s">
        <v>66</v>
      </c>
      <c r="P6" s="93" t="s">
        <v>66</v>
      </c>
      <c r="Q6" s="93" t="s">
        <v>66</v>
      </c>
      <c r="R6" s="93" t="s">
        <v>66</v>
      </c>
      <c r="S6" s="93" t="s">
        <v>66</v>
      </c>
      <c r="T6" s="93" t="s">
        <v>66</v>
      </c>
      <c r="U6" s="93" t="s">
        <v>66</v>
      </c>
      <c r="V6" s="93" t="s">
        <v>66</v>
      </c>
      <c r="W6" s="93" t="s">
        <v>66</v>
      </c>
      <c r="X6" s="93" t="s">
        <v>66</v>
      </c>
      <c r="Y6" s="93" t="s">
        <v>66</v>
      </c>
      <c r="Z6" s="93" t="s">
        <v>66</v>
      </c>
      <c r="AA6" s="93" t="s">
        <v>66</v>
      </c>
      <c r="AB6" s="93" t="s">
        <v>66</v>
      </c>
      <c r="AC6" s="93" t="s">
        <v>66</v>
      </c>
      <c r="AD6" s="93" t="s">
        <v>66</v>
      </c>
      <c r="AE6" s="93" t="s">
        <v>66</v>
      </c>
      <c r="AF6" s="93" t="s">
        <v>66</v>
      </c>
      <c r="AG6" s="93" t="s">
        <v>66</v>
      </c>
      <c r="AH6" s="93" t="s">
        <v>66</v>
      </c>
      <c r="AI6" s="93" t="s">
        <v>66</v>
      </c>
      <c r="AJ6" s="93" t="s">
        <v>66</v>
      </c>
      <c r="AK6" s="93" t="s">
        <v>66</v>
      </c>
      <c r="AL6" s="93" t="s">
        <v>66</v>
      </c>
      <c r="AM6" s="93" t="s">
        <v>66</v>
      </c>
      <c r="AN6" s="93" t="s">
        <v>66</v>
      </c>
      <c r="AO6" s="93" t="s">
        <v>66</v>
      </c>
      <c r="AP6" s="93" t="s">
        <v>66</v>
      </c>
      <c r="AQ6" s="93" t="s">
        <v>66</v>
      </c>
      <c r="AR6" s="93" t="s">
        <v>66</v>
      </c>
      <c r="AS6" s="93" t="s">
        <v>66</v>
      </c>
      <c r="AT6" s="93" t="s">
        <v>66</v>
      </c>
      <c r="AU6" s="93" t="s">
        <v>66</v>
      </c>
      <c r="AV6" s="93" t="s">
        <v>66</v>
      </c>
      <c r="AW6" s="93" t="s">
        <v>66</v>
      </c>
      <c r="AX6" s="93" t="s">
        <v>66</v>
      </c>
      <c r="AY6" s="93" t="s">
        <v>66</v>
      </c>
      <c r="AZ6" s="93" t="s">
        <v>66</v>
      </c>
      <c r="BA6" s="93" t="s">
        <v>66</v>
      </c>
      <c r="BB6" s="93" t="s">
        <v>66</v>
      </c>
      <c r="BC6" s="93" t="s">
        <v>66</v>
      </c>
      <c r="BD6" s="93" t="s">
        <v>66</v>
      </c>
      <c r="BE6" s="93" t="s">
        <v>66</v>
      </c>
      <c r="BF6" s="93" t="s">
        <v>66</v>
      </c>
      <c r="BG6" s="93" t="s">
        <v>66</v>
      </c>
      <c r="BH6" s="93" t="s">
        <v>66</v>
      </c>
      <c r="BI6" s="93" t="s">
        <v>66</v>
      </c>
      <c r="BJ6" s="93" t="s">
        <v>66</v>
      </c>
      <c r="BK6" s="93" t="s">
        <v>66</v>
      </c>
      <c r="BL6" s="93" t="s">
        <v>66</v>
      </c>
      <c r="BM6" s="93" t="s">
        <v>66</v>
      </c>
      <c r="BN6" s="93" t="s">
        <v>66</v>
      </c>
      <c r="BO6" s="93" t="s">
        <v>66</v>
      </c>
      <c r="BP6" s="93" t="s">
        <v>66</v>
      </c>
      <c r="BQ6" s="93" t="s">
        <v>66</v>
      </c>
      <c r="BR6" s="93" t="s">
        <v>66</v>
      </c>
      <c r="BS6" s="93" t="s">
        <v>66</v>
      </c>
      <c r="BT6" s="93" t="s">
        <v>66</v>
      </c>
      <c r="BU6" s="93" t="s">
        <v>66</v>
      </c>
      <c r="BV6" s="93" t="s">
        <v>66</v>
      </c>
      <c r="BW6" s="93" t="s">
        <v>66</v>
      </c>
      <c r="BX6" s="93" t="s">
        <v>66</v>
      </c>
      <c r="BY6" s="93" t="s">
        <v>66</v>
      </c>
      <c r="BZ6" s="93" t="s">
        <v>66</v>
      </c>
      <c r="CA6" s="93" t="s">
        <v>66</v>
      </c>
      <c r="CB6" s="93" t="s">
        <v>66</v>
      </c>
      <c r="CC6" s="93" t="s">
        <v>66</v>
      </c>
      <c r="CD6" s="93" t="s">
        <v>66</v>
      </c>
      <c r="CE6" s="93" t="s">
        <v>66</v>
      </c>
      <c r="CF6" s="93" t="s">
        <v>66</v>
      </c>
      <c r="CG6" s="93" t="s">
        <v>66</v>
      </c>
      <c r="CH6" s="93" t="s">
        <v>66</v>
      </c>
      <c r="CI6" s="93" t="s">
        <v>66</v>
      </c>
      <c r="CJ6" s="93" t="s">
        <v>66</v>
      </c>
      <c r="CK6" s="93" t="s">
        <v>66</v>
      </c>
      <c r="CL6" s="93" t="s">
        <v>66</v>
      </c>
      <c r="CM6" s="93" t="s">
        <v>66</v>
      </c>
      <c r="CN6" s="93" t="s">
        <v>66</v>
      </c>
      <c r="CO6" s="93" t="s">
        <v>66</v>
      </c>
      <c r="CP6" s="93" t="s">
        <v>66</v>
      </c>
      <c r="CQ6" s="93" t="s">
        <v>66</v>
      </c>
      <c r="CR6" s="93" t="s">
        <v>66</v>
      </c>
      <c r="CS6" s="93" t="s">
        <v>66</v>
      </c>
      <c r="CT6" s="93" t="s">
        <v>66</v>
      </c>
      <c r="CU6" s="93" t="s">
        <v>66</v>
      </c>
      <c r="CV6" s="93" t="s">
        <v>66</v>
      </c>
      <c r="CW6" s="93" t="s">
        <v>66</v>
      </c>
      <c r="CX6" s="93" t="s">
        <v>66</v>
      </c>
      <c r="CY6" s="93" t="s">
        <v>66</v>
      </c>
      <c r="CZ6" s="93" t="s">
        <v>66</v>
      </c>
      <c r="DA6" s="93" t="s">
        <v>66</v>
      </c>
      <c r="DB6" s="93" t="s">
        <v>66</v>
      </c>
      <c r="DC6" s="93" t="s">
        <v>66</v>
      </c>
      <c r="DD6" s="93" t="s">
        <v>66</v>
      </c>
      <c r="DE6" s="93" t="s">
        <v>66</v>
      </c>
      <c r="DF6" s="93" t="s">
        <v>66</v>
      </c>
      <c r="DG6" s="93" t="s">
        <v>66</v>
      </c>
      <c r="DH6" s="93" t="s">
        <v>66</v>
      </c>
      <c r="DI6" s="93" t="s">
        <v>66</v>
      </c>
      <c r="DJ6" s="93" t="s">
        <v>66</v>
      </c>
      <c r="DK6" s="93" t="s">
        <v>66</v>
      </c>
      <c r="DL6" s="93" t="s">
        <v>66</v>
      </c>
      <c r="DM6" s="93" t="s">
        <v>66</v>
      </c>
      <c r="DN6" s="93" t="s">
        <v>66</v>
      </c>
      <c r="DO6" s="93" t="s">
        <v>66</v>
      </c>
      <c r="DP6" s="93" t="s">
        <v>66</v>
      </c>
      <c r="DQ6" s="93" t="s">
        <v>66</v>
      </c>
      <c r="DR6" s="93" t="s">
        <v>66</v>
      </c>
      <c r="DS6" s="93" t="s">
        <v>66</v>
      </c>
      <c r="DT6" s="93" t="s">
        <v>66</v>
      </c>
      <c r="DU6" s="93" t="s">
        <v>66</v>
      </c>
      <c r="DV6" s="93" t="s">
        <v>66</v>
      </c>
      <c r="DW6" s="93" t="s">
        <v>66</v>
      </c>
      <c r="DX6" s="93" t="s">
        <v>66</v>
      </c>
      <c r="DY6" s="93" t="s">
        <v>66</v>
      </c>
      <c r="DZ6" s="93" t="s">
        <v>66</v>
      </c>
      <c r="EA6" s="93" t="s">
        <v>66</v>
      </c>
      <c r="EB6" s="93" t="s">
        <v>66</v>
      </c>
      <c r="EC6" s="93" t="s">
        <v>66</v>
      </c>
      <c r="ED6" s="93" t="s">
        <v>66</v>
      </c>
      <c r="EE6" s="93" t="s">
        <v>66</v>
      </c>
      <c r="EF6" s="93" t="s">
        <v>66</v>
      </c>
      <c r="EG6" s="93" t="s">
        <v>66</v>
      </c>
      <c r="EH6" s="93" t="s">
        <v>66</v>
      </c>
      <c r="EI6" s="93" t="s">
        <v>66</v>
      </c>
      <c r="EJ6" s="93" t="s">
        <v>66</v>
      </c>
      <c r="EK6" s="93" t="s">
        <v>66</v>
      </c>
      <c r="EL6" s="93" t="s">
        <v>66</v>
      </c>
      <c r="EM6" s="93" t="s">
        <v>66</v>
      </c>
      <c r="EN6" s="93" t="s">
        <v>66</v>
      </c>
      <c r="EO6" s="93" t="s">
        <v>66</v>
      </c>
      <c r="EP6" s="93" t="s">
        <v>66</v>
      </c>
      <c r="EQ6" s="93" t="s">
        <v>66</v>
      </c>
      <c r="ER6" s="93" t="s">
        <v>66</v>
      </c>
      <c r="ES6" s="93" t="s">
        <v>66</v>
      </c>
      <c r="ET6" s="93" t="s">
        <v>66</v>
      </c>
      <c r="EU6" s="93" t="s">
        <v>66</v>
      </c>
      <c r="EV6" s="93" t="s">
        <v>66</v>
      </c>
      <c r="EW6" s="93" t="s">
        <v>66</v>
      </c>
      <c r="EX6" s="93" t="s">
        <v>66</v>
      </c>
      <c r="EY6" s="93" t="s">
        <v>66</v>
      </c>
      <c r="EZ6" s="93" t="s">
        <v>66</v>
      </c>
      <c r="FA6" s="93" t="s">
        <v>66</v>
      </c>
      <c r="FB6" s="93" t="s">
        <v>66</v>
      </c>
      <c r="FC6" s="93" t="s">
        <v>66</v>
      </c>
      <c r="FD6" s="93" t="s">
        <v>66</v>
      </c>
      <c r="FE6" s="93" t="s">
        <v>66</v>
      </c>
      <c r="FF6" s="93" t="s">
        <v>66</v>
      </c>
      <c r="FG6" s="93" t="s">
        <v>66</v>
      </c>
      <c r="FH6" s="93" t="s">
        <v>66</v>
      </c>
      <c r="FI6" s="93" t="s">
        <v>66</v>
      </c>
      <c r="FJ6" s="93" t="s">
        <v>66</v>
      </c>
      <c r="FK6" s="93" t="s">
        <v>66</v>
      </c>
      <c r="FL6" s="93" t="s">
        <v>66</v>
      </c>
      <c r="FM6" s="93" t="s">
        <v>66</v>
      </c>
      <c r="FN6" s="93" t="s">
        <v>66</v>
      </c>
      <c r="FO6" s="93" t="s">
        <v>66</v>
      </c>
      <c r="FP6" s="93" t="s">
        <v>66</v>
      </c>
      <c r="FQ6" s="93" t="s">
        <v>66</v>
      </c>
      <c r="FR6" s="93" t="s">
        <v>66</v>
      </c>
      <c r="FS6" s="93" t="s">
        <v>66</v>
      </c>
      <c r="FT6" s="93" t="s">
        <v>66</v>
      </c>
      <c r="FU6" s="93" t="s">
        <v>66</v>
      </c>
      <c r="FV6" s="93" t="s">
        <v>66</v>
      </c>
      <c r="FW6" s="93" t="s">
        <v>66</v>
      </c>
      <c r="FX6" s="93" t="s">
        <v>66</v>
      </c>
      <c r="FY6" s="93" t="s">
        <v>66</v>
      </c>
      <c r="FZ6" s="93" t="s">
        <v>66</v>
      </c>
      <c r="GA6" s="93" t="s">
        <v>66</v>
      </c>
      <c r="GB6" s="93" t="s">
        <v>66</v>
      </c>
      <c r="GC6" s="93" t="s">
        <v>66</v>
      </c>
      <c r="GD6" s="93" t="s">
        <v>66</v>
      </c>
      <c r="GE6" s="93" t="s">
        <v>66</v>
      </c>
      <c r="GF6" s="93" t="s">
        <v>66</v>
      </c>
      <c r="GG6" s="93" t="s">
        <v>66</v>
      </c>
      <c r="GH6" s="93" t="s">
        <v>66</v>
      </c>
      <c r="GI6" s="93" t="s">
        <v>66</v>
      </c>
      <c r="GJ6" s="93" t="s">
        <v>66</v>
      </c>
      <c r="GK6" s="93" t="s">
        <v>66</v>
      </c>
      <c r="GL6" s="93" t="s">
        <v>66</v>
      </c>
      <c r="GM6" s="93" t="s">
        <v>66</v>
      </c>
      <c r="GN6" s="93" t="s">
        <v>66</v>
      </c>
      <c r="GO6" s="93" t="s">
        <v>66</v>
      </c>
      <c r="GP6" s="93" t="s">
        <v>66</v>
      </c>
      <c r="GQ6" s="93" t="s">
        <v>66</v>
      </c>
      <c r="GR6" s="93" t="s">
        <v>66</v>
      </c>
      <c r="GS6" s="93" t="s">
        <v>66</v>
      </c>
      <c r="GT6" s="93" t="s">
        <v>66</v>
      </c>
      <c r="GU6" s="93" t="s">
        <v>66</v>
      </c>
      <c r="GV6" s="93" t="s">
        <v>66</v>
      </c>
      <c r="GW6" s="93" t="s">
        <v>66</v>
      </c>
      <c r="GX6" s="93" t="s">
        <v>66</v>
      </c>
      <c r="GY6" s="93" t="s">
        <v>66</v>
      </c>
      <c r="GZ6" s="93" t="s">
        <v>66</v>
      </c>
      <c r="HA6" s="93" t="s">
        <v>66</v>
      </c>
      <c r="HB6" s="93" t="s">
        <v>66</v>
      </c>
      <c r="HC6" s="93" t="s">
        <v>66</v>
      </c>
      <c r="HD6" s="93" t="s">
        <v>66</v>
      </c>
      <c r="HE6" s="93" t="s">
        <v>66</v>
      </c>
      <c r="HF6" s="93" t="s">
        <v>66</v>
      </c>
      <c r="HG6" s="93" t="s">
        <v>66</v>
      </c>
      <c r="HH6" s="93" t="s">
        <v>66</v>
      </c>
      <c r="HI6" s="93" t="s">
        <v>66</v>
      </c>
      <c r="HJ6" s="93" t="s">
        <v>66</v>
      </c>
      <c r="HK6" s="93" t="s">
        <v>66</v>
      </c>
      <c r="HL6" s="93" t="s">
        <v>66</v>
      </c>
      <c r="HM6" s="93" t="s">
        <v>66</v>
      </c>
      <c r="HN6" s="93" t="s">
        <v>66</v>
      </c>
      <c r="HO6" s="93" t="s">
        <v>66</v>
      </c>
      <c r="HP6" s="93" t="s">
        <v>66</v>
      </c>
      <c r="HQ6" s="93" t="s">
        <v>66</v>
      </c>
      <c r="HR6" s="93" t="s">
        <v>66</v>
      </c>
      <c r="HS6" s="93" t="s">
        <v>66</v>
      </c>
      <c r="HT6" s="93" t="s">
        <v>66</v>
      </c>
      <c r="HU6" s="93" t="s">
        <v>66</v>
      </c>
      <c r="HV6" s="93" t="s">
        <v>66</v>
      </c>
      <c r="HW6" s="93" t="s">
        <v>66</v>
      </c>
      <c r="HX6" s="93" t="s">
        <v>66</v>
      </c>
      <c r="HY6" s="93" t="s">
        <v>66</v>
      </c>
      <c r="HZ6" s="93" t="s">
        <v>66</v>
      </c>
      <c r="IA6" s="93" t="s">
        <v>66</v>
      </c>
      <c r="IB6" s="93" t="s">
        <v>66</v>
      </c>
      <c r="IC6" s="93" t="s">
        <v>66</v>
      </c>
      <c r="ID6" s="93" t="s">
        <v>66</v>
      </c>
      <c r="IE6" s="93" t="s">
        <v>66</v>
      </c>
      <c r="IF6" s="93" t="s">
        <v>66</v>
      </c>
      <c r="IG6" s="93" t="s">
        <v>66</v>
      </c>
      <c r="IH6" s="93" t="s">
        <v>66</v>
      </c>
      <c r="II6" s="93" t="s">
        <v>66</v>
      </c>
      <c r="IJ6" s="93" t="s">
        <v>66</v>
      </c>
      <c r="IK6" s="93" t="s">
        <v>66</v>
      </c>
      <c r="IL6" s="93" t="s">
        <v>66</v>
      </c>
      <c r="IM6" s="93" t="s">
        <v>66</v>
      </c>
      <c r="IN6" s="93" t="s">
        <v>66</v>
      </c>
      <c r="IO6" s="93" t="s">
        <v>66</v>
      </c>
      <c r="IP6" s="93" t="s">
        <v>66</v>
      </c>
      <c r="IQ6" s="93" t="s">
        <v>66</v>
      </c>
      <c r="IR6" s="93" t="s">
        <v>66</v>
      </c>
      <c r="IS6" s="93" t="s">
        <v>66</v>
      </c>
      <c r="IT6" s="93" t="s">
        <v>66</v>
      </c>
      <c r="IU6" s="93" t="s">
        <v>66</v>
      </c>
      <c r="IV6" s="93" t="s">
        <v>66</v>
      </c>
      <c r="IW6" s="93" t="s">
        <v>66</v>
      </c>
      <c r="IX6" s="93" t="s">
        <v>66</v>
      </c>
      <c r="IY6" s="93" t="s">
        <v>66</v>
      </c>
      <c r="IZ6" s="93" t="s">
        <v>66</v>
      </c>
      <c r="JA6" s="93" t="s">
        <v>66</v>
      </c>
      <c r="JB6" s="93" t="s">
        <v>66</v>
      </c>
      <c r="JC6" s="93" t="s">
        <v>66</v>
      </c>
      <c r="JD6" s="93" t="s">
        <v>66</v>
      </c>
      <c r="JE6" s="93" t="s">
        <v>66</v>
      </c>
      <c r="JF6" s="93" t="s">
        <v>66</v>
      </c>
      <c r="JG6" s="93" t="s">
        <v>66</v>
      </c>
      <c r="JH6" s="93" t="s">
        <v>66</v>
      </c>
      <c r="JI6" s="93" t="s">
        <v>66</v>
      </c>
      <c r="JJ6" s="93" t="s">
        <v>66</v>
      </c>
      <c r="JK6" s="93" t="s">
        <v>66</v>
      </c>
      <c r="JL6" s="93" t="s">
        <v>66</v>
      </c>
      <c r="JM6" s="93" t="s">
        <v>66</v>
      </c>
      <c r="JN6" s="93" t="s">
        <v>66</v>
      </c>
      <c r="JO6" s="93" t="s">
        <v>66</v>
      </c>
      <c r="JP6" s="93" t="s">
        <v>66</v>
      </c>
      <c r="JQ6" s="93" t="s">
        <v>66</v>
      </c>
      <c r="JR6" s="93" t="s">
        <v>66</v>
      </c>
      <c r="JS6" s="93" t="s">
        <v>66</v>
      </c>
      <c r="JT6" s="93" t="s">
        <v>66</v>
      </c>
      <c r="JU6" s="93" t="s">
        <v>66</v>
      </c>
      <c r="JV6" s="93" t="s">
        <v>66</v>
      </c>
      <c r="JW6" s="93" t="s">
        <v>66</v>
      </c>
      <c r="JX6" s="93" t="s">
        <v>66</v>
      </c>
      <c r="JY6" s="93" t="s">
        <v>66</v>
      </c>
      <c r="JZ6" s="93" t="s">
        <v>66</v>
      </c>
      <c r="KA6" s="93" t="s">
        <v>66</v>
      </c>
      <c r="KB6" s="93" t="s">
        <v>66</v>
      </c>
      <c r="KC6" s="93" t="s">
        <v>66</v>
      </c>
      <c r="KD6" s="93" t="s">
        <v>66</v>
      </c>
      <c r="KE6" s="93" t="s">
        <v>66</v>
      </c>
      <c r="KF6" s="93" t="s">
        <v>66</v>
      </c>
      <c r="KG6" s="93" t="s">
        <v>66</v>
      </c>
      <c r="KH6" s="93" t="s">
        <v>66</v>
      </c>
      <c r="KI6" s="93" t="s">
        <v>66</v>
      </c>
      <c r="KJ6" s="93" t="s">
        <v>66</v>
      </c>
      <c r="KK6" s="93" t="s">
        <v>66</v>
      </c>
      <c r="KL6" s="93" t="s">
        <v>66</v>
      </c>
      <c r="KM6" s="93" t="s">
        <v>66</v>
      </c>
      <c r="KN6" s="93" t="s">
        <v>66</v>
      </c>
      <c r="KO6" s="93" t="s">
        <v>66</v>
      </c>
      <c r="KP6" s="93" t="s">
        <v>66</v>
      </c>
      <c r="KQ6" s="93" t="s">
        <v>66</v>
      </c>
      <c r="KR6" s="93" t="s">
        <v>66</v>
      </c>
      <c r="KS6" s="93" t="s">
        <v>66</v>
      </c>
      <c r="KT6" s="93" t="s">
        <v>66</v>
      </c>
      <c r="KU6" s="93" t="s">
        <v>66</v>
      </c>
      <c r="KV6" s="93" t="s">
        <v>66</v>
      </c>
      <c r="KW6" s="93" t="s">
        <v>66</v>
      </c>
      <c r="KX6" s="93" t="s">
        <v>66</v>
      </c>
      <c r="KY6" s="93" t="s">
        <v>66</v>
      </c>
      <c r="KZ6" s="93" t="s">
        <v>66</v>
      </c>
      <c r="LA6" s="93" t="s">
        <v>66</v>
      </c>
      <c r="LB6" s="93" t="s">
        <v>66</v>
      </c>
      <c r="LC6" s="93" t="s">
        <v>66</v>
      </c>
      <c r="LD6" s="93" t="s">
        <v>66</v>
      </c>
      <c r="LE6" s="93" t="s">
        <v>66</v>
      </c>
      <c r="LF6" s="93" t="s">
        <v>66</v>
      </c>
      <c r="LG6" s="93" t="s">
        <v>66</v>
      </c>
      <c r="LH6" s="93" t="s">
        <v>66</v>
      </c>
      <c r="LI6" s="93" t="s">
        <v>66</v>
      </c>
      <c r="LJ6" s="93" t="s">
        <v>66</v>
      </c>
      <c r="LK6" s="93" t="s">
        <v>66</v>
      </c>
      <c r="LL6" s="93" t="s">
        <v>66</v>
      </c>
      <c r="LM6" s="93" t="s">
        <v>66</v>
      </c>
      <c r="LN6" s="93" t="s">
        <v>66</v>
      </c>
      <c r="LO6" s="93" t="s">
        <v>66</v>
      </c>
      <c r="LP6" s="93" t="s">
        <v>66</v>
      </c>
      <c r="LQ6" s="93" t="s">
        <v>66</v>
      </c>
      <c r="LR6" s="93" t="s">
        <v>66</v>
      </c>
      <c r="LS6" s="93" t="s">
        <v>66</v>
      </c>
      <c r="LT6" s="93" t="s">
        <v>66</v>
      </c>
      <c r="LU6" s="93" t="s">
        <v>66</v>
      </c>
      <c r="LV6" s="93" t="s">
        <v>66</v>
      </c>
      <c r="LW6" s="93" t="s">
        <v>66</v>
      </c>
      <c r="LX6" s="93" t="s">
        <v>66</v>
      </c>
      <c r="LY6" s="93" t="s">
        <v>66</v>
      </c>
      <c r="LZ6" s="93" t="s">
        <v>66</v>
      </c>
      <c r="MA6" s="93" t="s">
        <v>66</v>
      </c>
      <c r="MB6" s="93" t="s">
        <v>66</v>
      </c>
      <c r="MC6" s="93" t="s">
        <v>66</v>
      </c>
      <c r="MD6" s="93" t="s">
        <v>66</v>
      </c>
      <c r="ME6" s="93" t="s">
        <v>66</v>
      </c>
      <c r="MF6" s="93" t="s">
        <v>66</v>
      </c>
      <c r="MG6" s="93" t="s">
        <v>66</v>
      </c>
      <c r="MH6" s="93" t="s">
        <v>66</v>
      </c>
      <c r="MI6" s="93" t="s">
        <v>66</v>
      </c>
      <c r="MJ6" s="93" t="s">
        <v>66</v>
      </c>
      <c r="MK6" s="93" t="s">
        <v>66</v>
      </c>
      <c r="ML6" s="93" t="s">
        <v>66</v>
      </c>
      <c r="MM6" s="93" t="s">
        <v>66</v>
      </c>
      <c r="MN6" s="93" t="s">
        <v>66</v>
      </c>
      <c r="MO6" s="93" t="s">
        <v>66</v>
      </c>
      <c r="MP6" s="93" t="s">
        <v>66</v>
      </c>
      <c r="MQ6" s="93" t="s">
        <v>66</v>
      </c>
      <c r="MR6" s="93" t="s">
        <v>66</v>
      </c>
      <c r="MS6" s="93" t="s">
        <v>66</v>
      </c>
      <c r="MT6" s="93" t="s">
        <v>66</v>
      </c>
      <c r="MU6" s="93" t="s">
        <v>66</v>
      </c>
      <c r="MV6" s="93" t="s">
        <v>66</v>
      </c>
      <c r="MW6" s="93" t="s">
        <v>66</v>
      </c>
      <c r="MX6" s="93" t="s">
        <v>66</v>
      </c>
      <c r="MY6" s="93" t="s">
        <v>66</v>
      </c>
      <c r="MZ6" s="93" t="s">
        <v>66</v>
      </c>
      <c r="NA6" s="93" t="s">
        <v>66</v>
      </c>
      <c r="NB6" s="93" t="s">
        <v>66</v>
      </c>
      <c r="NC6" s="93" t="s">
        <v>66</v>
      </c>
      <c r="ND6" s="93" t="s">
        <v>66</v>
      </c>
      <c r="NE6" s="93" t="s">
        <v>66</v>
      </c>
      <c r="NF6" s="93" t="s">
        <v>66</v>
      </c>
      <c r="NG6" s="93" t="s">
        <v>66</v>
      </c>
      <c r="NH6" s="93" t="s">
        <v>66</v>
      </c>
      <c r="NI6" s="93" t="s">
        <v>66</v>
      </c>
      <c r="NJ6" s="93" t="s">
        <v>66</v>
      </c>
      <c r="NK6" s="93" t="s">
        <v>66</v>
      </c>
      <c r="NL6" s="93" t="s">
        <v>66</v>
      </c>
      <c r="NM6" s="93" t="s">
        <v>66</v>
      </c>
      <c r="NN6" s="93" t="s">
        <v>66</v>
      </c>
      <c r="NO6" s="93" t="s">
        <v>66</v>
      </c>
      <c r="NP6" s="93" t="s">
        <v>66</v>
      </c>
      <c r="NQ6" s="93" t="s">
        <v>66</v>
      </c>
      <c r="NR6" s="93" t="s">
        <v>66</v>
      </c>
      <c r="NS6" s="93" t="s">
        <v>66</v>
      </c>
      <c r="NT6" s="93" t="s">
        <v>66</v>
      </c>
      <c r="NU6" s="93" t="s">
        <v>66</v>
      </c>
      <c r="NV6" s="93" t="s">
        <v>66</v>
      </c>
      <c r="NW6" s="93" t="s">
        <v>66</v>
      </c>
      <c r="NX6" s="93" t="s">
        <v>66</v>
      </c>
      <c r="NY6" s="93" t="s">
        <v>66</v>
      </c>
      <c r="NZ6" s="93" t="s">
        <v>66</v>
      </c>
      <c r="OA6" s="93" t="s">
        <v>66</v>
      </c>
      <c r="OB6" s="93" t="s">
        <v>66</v>
      </c>
      <c r="OC6" s="93" t="s">
        <v>66</v>
      </c>
      <c r="OD6" s="93" t="s">
        <v>66</v>
      </c>
      <c r="OE6" s="93" t="s">
        <v>66</v>
      </c>
      <c r="OF6" s="93" t="s">
        <v>66</v>
      </c>
      <c r="OG6" s="93" t="s">
        <v>66</v>
      </c>
      <c r="OH6" s="93" t="s">
        <v>66</v>
      </c>
      <c r="OI6" s="93" t="s">
        <v>66</v>
      </c>
      <c r="OJ6" s="93" t="s">
        <v>66</v>
      </c>
      <c r="OK6" s="93" t="s">
        <v>66</v>
      </c>
      <c r="OL6" s="93" t="s">
        <v>66</v>
      </c>
      <c r="OM6" s="93" t="s">
        <v>66</v>
      </c>
      <c r="ON6" s="93" t="s">
        <v>66</v>
      </c>
      <c r="OO6" s="93" t="s">
        <v>66</v>
      </c>
      <c r="OP6" s="93" t="s">
        <v>66</v>
      </c>
      <c r="OQ6" s="93" t="s">
        <v>66</v>
      </c>
      <c r="OR6" s="93" t="s">
        <v>66</v>
      </c>
      <c r="OS6" s="93" t="s">
        <v>66</v>
      </c>
      <c r="OT6" s="93" t="s">
        <v>66</v>
      </c>
      <c r="OU6" s="93" t="s">
        <v>66</v>
      </c>
      <c r="OV6" s="93" t="s">
        <v>66</v>
      </c>
      <c r="OW6" s="93" t="s">
        <v>66</v>
      </c>
      <c r="OX6" s="93" t="s">
        <v>66</v>
      </c>
      <c r="OY6" s="93" t="s">
        <v>66</v>
      </c>
      <c r="OZ6" s="93" t="s">
        <v>66</v>
      </c>
      <c r="PA6" s="93" t="s">
        <v>66</v>
      </c>
      <c r="PB6" s="93" t="s">
        <v>66</v>
      </c>
      <c r="PC6" s="93" t="s">
        <v>66</v>
      </c>
      <c r="PD6" s="93" t="s">
        <v>66</v>
      </c>
      <c r="PE6" s="93" t="s">
        <v>66</v>
      </c>
      <c r="PF6" s="93" t="s">
        <v>66</v>
      </c>
      <c r="PG6" s="93" t="s">
        <v>66</v>
      </c>
      <c r="PH6" s="93" t="s">
        <v>66</v>
      </c>
      <c r="PI6" s="93" t="s">
        <v>66</v>
      </c>
      <c r="PJ6" s="93" t="s">
        <v>66</v>
      </c>
      <c r="PK6" s="93" t="s">
        <v>66</v>
      </c>
      <c r="PL6" s="93" t="s">
        <v>66</v>
      </c>
      <c r="PM6" s="93" t="s">
        <v>66</v>
      </c>
      <c r="PN6" s="93" t="s">
        <v>66</v>
      </c>
      <c r="PO6" s="93" t="s">
        <v>66</v>
      </c>
      <c r="PP6" s="93" t="s">
        <v>66</v>
      </c>
      <c r="PQ6" s="93" t="s">
        <v>66</v>
      </c>
      <c r="PR6" s="93" t="s">
        <v>66</v>
      </c>
      <c r="PS6" s="93" t="s">
        <v>66</v>
      </c>
      <c r="PT6" s="93" t="s">
        <v>66</v>
      </c>
      <c r="PU6" s="93" t="s">
        <v>66</v>
      </c>
      <c r="PV6" s="93" t="s">
        <v>66</v>
      </c>
      <c r="PW6" s="93" t="s">
        <v>66</v>
      </c>
      <c r="PX6" s="93" t="s">
        <v>66</v>
      </c>
      <c r="PY6" s="93" t="s">
        <v>66</v>
      </c>
      <c r="PZ6" s="93" t="s">
        <v>66</v>
      </c>
      <c r="QA6" s="93" t="s">
        <v>66</v>
      </c>
      <c r="QB6" s="93" t="s">
        <v>66</v>
      </c>
      <c r="QC6" s="93" t="s">
        <v>66</v>
      </c>
      <c r="QD6" s="93" t="s">
        <v>66</v>
      </c>
      <c r="QE6" s="93" t="s">
        <v>66</v>
      </c>
      <c r="QF6" s="93" t="s">
        <v>66</v>
      </c>
      <c r="QG6" s="93" t="s">
        <v>66</v>
      </c>
      <c r="QH6" s="93" t="s">
        <v>66</v>
      </c>
      <c r="QI6" s="93" t="s">
        <v>66</v>
      </c>
      <c r="QJ6" s="93" t="s">
        <v>66</v>
      </c>
      <c r="QK6" s="93" t="s">
        <v>66</v>
      </c>
      <c r="QL6" s="93" t="s">
        <v>66</v>
      </c>
      <c r="QM6" s="93" t="s">
        <v>66</v>
      </c>
      <c r="QN6" s="93" t="s">
        <v>66</v>
      </c>
      <c r="QO6" s="93" t="s">
        <v>66</v>
      </c>
      <c r="QP6" s="93" t="s">
        <v>66</v>
      </c>
      <c r="QQ6" s="93" t="s">
        <v>66</v>
      </c>
      <c r="QR6" s="93" t="s">
        <v>66</v>
      </c>
      <c r="QS6" s="93" t="s">
        <v>66</v>
      </c>
      <c r="QT6" s="93" t="s">
        <v>66</v>
      </c>
      <c r="QU6" s="93" t="s">
        <v>66</v>
      </c>
      <c r="QV6" s="93" t="s">
        <v>66</v>
      </c>
      <c r="QW6" s="93" t="s">
        <v>66</v>
      </c>
      <c r="QX6" s="93" t="s">
        <v>66</v>
      </c>
      <c r="QY6" s="93" t="s">
        <v>66</v>
      </c>
      <c r="QZ6" s="93" t="s">
        <v>66</v>
      </c>
      <c r="RA6" s="93" t="s">
        <v>66</v>
      </c>
      <c r="RB6" s="93" t="s">
        <v>66</v>
      </c>
      <c r="RC6" s="93" t="s">
        <v>66</v>
      </c>
      <c r="RD6" s="93" t="s">
        <v>66</v>
      </c>
      <c r="RE6" s="93" t="s">
        <v>66</v>
      </c>
      <c r="RF6" s="93" t="s">
        <v>66</v>
      </c>
      <c r="RG6" s="93" t="s">
        <v>66</v>
      </c>
      <c r="RH6" s="93" t="s">
        <v>66</v>
      </c>
      <c r="RI6" s="93" t="s">
        <v>66</v>
      </c>
      <c r="RJ6" s="93" t="s">
        <v>66</v>
      </c>
      <c r="RK6" s="93" t="s">
        <v>66</v>
      </c>
      <c r="RL6" s="93" t="s">
        <v>66</v>
      </c>
      <c r="RM6" s="93" t="s">
        <v>66</v>
      </c>
      <c r="RN6" s="93" t="s">
        <v>66</v>
      </c>
      <c r="RO6" s="93" t="s">
        <v>66</v>
      </c>
      <c r="RP6" s="93" t="s">
        <v>66</v>
      </c>
      <c r="RQ6" s="93" t="s">
        <v>66</v>
      </c>
      <c r="RR6" s="93" t="s">
        <v>66</v>
      </c>
      <c r="RS6" s="93" t="s">
        <v>66</v>
      </c>
      <c r="RT6" s="93" t="s">
        <v>66</v>
      </c>
      <c r="RU6" s="93" t="s">
        <v>66</v>
      </c>
      <c r="RV6" s="93" t="s">
        <v>66</v>
      </c>
      <c r="RW6" s="93" t="s">
        <v>66</v>
      </c>
      <c r="RX6" s="93" t="s">
        <v>66</v>
      </c>
      <c r="RY6" s="93" t="s">
        <v>66</v>
      </c>
      <c r="RZ6" s="93" t="s">
        <v>66</v>
      </c>
      <c r="SA6" s="93" t="s">
        <v>66</v>
      </c>
      <c r="SB6" s="93" t="s">
        <v>66</v>
      </c>
      <c r="SC6" s="93" t="s">
        <v>66</v>
      </c>
      <c r="SD6" s="93" t="s">
        <v>66</v>
      </c>
      <c r="SE6" s="93" t="s">
        <v>66</v>
      </c>
      <c r="SF6" s="93" t="s">
        <v>66</v>
      </c>
      <c r="SG6" s="93" t="s">
        <v>66</v>
      </c>
      <c r="SH6" s="93" t="s">
        <v>66</v>
      </c>
      <c r="SI6" s="93" t="s">
        <v>66</v>
      </c>
      <c r="SJ6" s="93" t="s">
        <v>66</v>
      </c>
      <c r="SK6" s="93" t="s">
        <v>66</v>
      </c>
      <c r="SL6" s="93" t="s">
        <v>66</v>
      </c>
      <c r="SM6" s="93" t="s">
        <v>66</v>
      </c>
      <c r="SN6" s="93" t="s">
        <v>66</v>
      </c>
      <c r="SO6" s="93" t="s">
        <v>66</v>
      </c>
      <c r="SP6" s="93" t="s">
        <v>66</v>
      </c>
      <c r="SQ6" s="93" t="s">
        <v>66</v>
      </c>
      <c r="SR6" s="93" t="s">
        <v>66</v>
      </c>
      <c r="SS6" s="93" t="s">
        <v>66</v>
      </c>
      <c r="ST6" s="93" t="s">
        <v>66</v>
      </c>
      <c r="SU6" s="93" t="s">
        <v>66</v>
      </c>
      <c r="SV6" s="93" t="s">
        <v>66</v>
      </c>
      <c r="SW6" s="93" t="s">
        <v>66</v>
      </c>
      <c r="SX6" s="93" t="s">
        <v>66</v>
      </c>
      <c r="SY6" s="93" t="s">
        <v>66</v>
      </c>
      <c r="SZ6" s="93" t="s">
        <v>66</v>
      </c>
      <c r="TA6" s="93" t="s">
        <v>66</v>
      </c>
      <c r="TB6" s="93" t="s">
        <v>66</v>
      </c>
      <c r="TC6" s="93" t="s">
        <v>66</v>
      </c>
      <c r="TD6" s="93" t="s">
        <v>66</v>
      </c>
      <c r="TE6" s="93" t="s">
        <v>66</v>
      </c>
      <c r="TF6" s="93" t="s">
        <v>66</v>
      </c>
      <c r="TG6" s="93" t="s">
        <v>66</v>
      </c>
      <c r="TH6" s="93" t="s">
        <v>66</v>
      </c>
      <c r="TI6" s="93" t="s">
        <v>66</v>
      </c>
      <c r="TJ6" s="93" t="s">
        <v>66</v>
      </c>
      <c r="TK6" s="93" t="s">
        <v>66</v>
      </c>
      <c r="TL6" s="93" t="s">
        <v>66</v>
      </c>
      <c r="TM6" s="93" t="s">
        <v>66</v>
      </c>
      <c r="TN6" s="93" t="s">
        <v>66</v>
      </c>
      <c r="TO6" s="93" t="s">
        <v>66</v>
      </c>
      <c r="TP6" s="93" t="s">
        <v>66</v>
      </c>
      <c r="TQ6" s="93" t="s">
        <v>66</v>
      </c>
      <c r="TR6" s="93" t="s">
        <v>66</v>
      </c>
      <c r="TS6" s="93" t="s">
        <v>66</v>
      </c>
      <c r="TT6" s="93" t="s">
        <v>66</v>
      </c>
      <c r="TU6" s="93" t="s">
        <v>66</v>
      </c>
      <c r="TV6" s="93" t="s">
        <v>66</v>
      </c>
      <c r="TW6" s="93" t="s">
        <v>66</v>
      </c>
      <c r="TX6" s="93" t="s">
        <v>66</v>
      </c>
      <c r="TY6" s="93" t="s">
        <v>66</v>
      </c>
      <c r="TZ6" s="93" t="s">
        <v>66</v>
      </c>
      <c r="UA6" s="93" t="s">
        <v>66</v>
      </c>
      <c r="UB6" s="93" t="s">
        <v>66</v>
      </c>
      <c r="UC6" s="93" t="s">
        <v>66</v>
      </c>
      <c r="UD6" s="93" t="s">
        <v>66</v>
      </c>
      <c r="UE6" s="93" t="s">
        <v>66</v>
      </c>
      <c r="UF6" s="93" t="s">
        <v>66</v>
      </c>
      <c r="UG6" s="93" t="s">
        <v>66</v>
      </c>
      <c r="UH6" s="93" t="s">
        <v>66</v>
      </c>
      <c r="UI6" s="93" t="s">
        <v>66</v>
      </c>
      <c r="UJ6" s="93" t="s">
        <v>66</v>
      </c>
      <c r="UK6" s="93" t="s">
        <v>66</v>
      </c>
      <c r="UL6" s="93" t="s">
        <v>66</v>
      </c>
      <c r="UM6" s="93" t="s">
        <v>66</v>
      </c>
      <c r="UN6" s="93" t="s">
        <v>66</v>
      </c>
      <c r="UO6" s="93" t="s">
        <v>66</v>
      </c>
      <c r="UP6" s="93" t="s">
        <v>66</v>
      </c>
      <c r="UQ6" s="93" t="s">
        <v>66</v>
      </c>
      <c r="UR6" s="93" t="s">
        <v>66</v>
      </c>
      <c r="US6" s="93" t="s">
        <v>66</v>
      </c>
      <c r="UT6" s="93" t="s">
        <v>66</v>
      </c>
      <c r="UU6" s="93" t="s">
        <v>66</v>
      </c>
      <c r="UV6" s="93" t="s">
        <v>66</v>
      </c>
      <c r="UW6" s="93" t="s">
        <v>66</v>
      </c>
      <c r="UX6" s="93" t="s">
        <v>66</v>
      </c>
      <c r="UY6" s="93" t="s">
        <v>66</v>
      </c>
      <c r="UZ6" s="93" t="s">
        <v>66</v>
      </c>
      <c r="VA6" s="93" t="s">
        <v>66</v>
      </c>
      <c r="VB6" s="93" t="s">
        <v>66</v>
      </c>
      <c r="VC6" s="93" t="s">
        <v>66</v>
      </c>
      <c r="VD6" s="93" t="s">
        <v>66</v>
      </c>
      <c r="VE6" s="93" t="s">
        <v>66</v>
      </c>
      <c r="VF6" s="93" t="s">
        <v>66</v>
      </c>
      <c r="VG6" s="93" t="s">
        <v>66</v>
      </c>
      <c r="VH6" s="93" t="s">
        <v>66</v>
      </c>
      <c r="VI6" s="93" t="s">
        <v>66</v>
      </c>
      <c r="VJ6" s="93" t="s">
        <v>66</v>
      </c>
      <c r="VK6" s="93" t="s">
        <v>66</v>
      </c>
      <c r="VL6" s="93" t="s">
        <v>66</v>
      </c>
      <c r="VM6" s="93" t="s">
        <v>66</v>
      </c>
      <c r="VN6" s="93" t="s">
        <v>66</v>
      </c>
      <c r="VO6" s="93" t="s">
        <v>66</v>
      </c>
      <c r="VP6" s="93" t="s">
        <v>66</v>
      </c>
      <c r="VQ6" s="93" t="s">
        <v>66</v>
      </c>
      <c r="VR6" s="93" t="s">
        <v>66</v>
      </c>
      <c r="VS6" s="93" t="s">
        <v>66</v>
      </c>
      <c r="VT6" s="93" t="s">
        <v>66</v>
      </c>
      <c r="VU6" s="93" t="s">
        <v>66</v>
      </c>
      <c r="VV6" s="93" t="s">
        <v>66</v>
      </c>
      <c r="VW6" s="93" t="s">
        <v>66</v>
      </c>
      <c r="VX6" s="93" t="s">
        <v>66</v>
      </c>
      <c r="VY6" s="93" t="s">
        <v>66</v>
      </c>
      <c r="VZ6" s="93" t="s">
        <v>66</v>
      </c>
      <c r="WA6" s="93" t="s">
        <v>66</v>
      </c>
      <c r="WB6" s="93" t="s">
        <v>66</v>
      </c>
      <c r="WC6" s="93" t="s">
        <v>66</v>
      </c>
      <c r="WD6" s="93" t="s">
        <v>66</v>
      </c>
      <c r="WE6" s="93" t="s">
        <v>66</v>
      </c>
      <c r="WF6" s="93" t="s">
        <v>66</v>
      </c>
      <c r="WG6" s="93" t="s">
        <v>66</v>
      </c>
      <c r="WH6" s="93" t="s">
        <v>66</v>
      </c>
      <c r="WI6" s="93" t="s">
        <v>66</v>
      </c>
      <c r="WJ6" s="93" t="s">
        <v>66</v>
      </c>
      <c r="WK6" s="93" t="s">
        <v>66</v>
      </c>
      <c r="WL6" s="93" t="s">
        <v>66</v>
      </c>
      <c r="WM6" s="93" t="s">
        <v>66</v>
      </c>
      <c r="WN6" s="93" t="s">
        <v>66</v>
      </c>
      <c r="WO6" s="93" t="s">
        <v>66</v>
      </c>
      <c r="WP6" s="93" t="s">
        <v>66</v>
      </c>
      <c r="WQ6" s="93" t="s">
        <v>66</v>
      </c>
      <c r="WR6" s="93" t="s">
        <v>66</v>
      </c>
      <c r="WS6" s="93" t="s">
        <v>66</v>
      </c>
      <c r="WT6" s="93" t="s">
        <v>66</v>
      </c>
      <c r="WU6" s="93" t="s">
        <v>66</v>
      </c>
      <c r="WV6" s="93" t="s">
        <v>66</v>
      </c>
      <c r="WW6" s="93" t="s">
        <v>66</v>
      </c>
      <c r="WX6" s="93" t="s">
        <v>66</v>
      </c>
      <c r="WY6" s="93" t="s">
        <v>66</v>
      </c>
      <c r="WZ6" s="93" t="s">
        <v>66</v>
      </c>
      <c r="XA6" s="93" t="s">
        <v>66</v>
      </c>
      <c r="XB6" s="93" t="s">
        <v>66</v>
      </c>
      <c r="XC6" s="93" t="s">
        <v>66</v>
      </c>
      <c r="XD6" s="93" t="s">
        <v>66</v>
      </c>
      <c r="XE6" s="93" t="s">
        <v>66</v>
      </c>
      <c r="XF6" s="93" t="s">
        <v>66</v>
      </c>
      <c r="XG6" s="93" t="s">
        <v>66</v>
      </c>
      <c r="XH6" s="93" t="s">
        <v>66</v>
      </c>
      <c r="XI6" s="93" t="s">
        <v>66</v>
      </c>
      <c r="XJ6" s="93" t="s">
        <v>66</v>
      </c>
      <c r="XK6" s="93" t="s">
        <v>66</v>
      </c>
      <c r="XL6" s="93" t="s">
        <v>66</v>
      </c>
      <c r="XM6" s="93" t="s">
        <v>66</v>
      </c>
      <c r="XN6" s="93" t="s">
        <v>66</v>
      </c>
      <c r="XO6" s="93" t="s">
        <v>66</v>
      </c>
      <c r="XP6" s="93" t="s">
        <v>66</v>
      </c>
      <c r="XQ6" s="93" t="s">
        <v>66</v>
      </c>
      <c r="XR6" s="93" t="s">
        <v>66</v>
      </c>
      <c r="XS6" s="93" t="s">
        <v>66</v>
      </c>
      <c r="XT6" s="93" t="s">
        <v>66</v>
      </c>
      <c r="XU6" s="93" t="s">
        <v>66</v>
      </c>
      <c r="XV6" s="93" t="s">
        <v>66</v>
      </c>
      <c r="XW6" s="93" t="s">
        <v>66</v>
      </c>
      <c r="XX6" s="93" t="s">
        <v>66</v>
      </c>
      <c r="XY6" s="93" t="s">
        <v>66</v>
      </c>
      <c r="XZ6" s="93" t="s">
        <v>66</v>
      </c>
      <c r="YA6" s="93" t="s">
        <v>66</v>
      </c>
      <c r="YB6" s="93" t="s">
        <v>66</v>
      </c>
      <c r="YC6" s="93" t="s">
        <v>66</v>
      </c>
      <c r="YD6" s="93" t="s">
        <v>66</v>
      </c>
      <c r="YE6" s="93" t="s">
        <v>66</v>
      </c>
      <c r="YF6" s="93" t="s">
        <v>66</v>
      </c>
      <c r="YG6" s="93" t="s">
        <v>66</v>
      </c>
      <c r="YH6" s="93" t="s">
        <v>66</v>
      </c>
      <c r="YI6" s="93" t="s">
        <v>66</v>
      </c>
      <c r="YJ6" s="93" t="s">
        <v>66</v>
      </c>
      <c r="YK6" s="93" t="s">
        <v>66</v>
      </c>
      <c r="YL6" s="93" t="s">
        <v>66</v>
      </c>
      <c r="YM6" s="93" t="s">
        <v>66</v>
      </c>
      <c r="YN6" s="93" t="s">
        <v>66</v>
      </c>
      <c r="YO6" s="93" t="s">
        <v>66</v>
      </c>
      <c r="YP6" s="93" t="s">
        <v>66</v>
      </c>
      <c r="YQ6" s="93" t="s">
        <v>66</v>
      </c>
      <c r="YR6" s="93" t="s">
        <v>66</v>
      </c>
      <c r="YS6" s="93" t="s">
        <v>66</v>
      </c>
      <c r="YT6" s="93" t="s">
        <v>66</v>
      </c>
      <c r="YU6" s="93" t="s">
        <v>66</v>
      </c>
      <c r="YV6" s="93" t="s">
        <v>66</v>
      </c>
      <c r="YW6" s="93" t="s">
        <v>66</v>
      </c>
      <c r="YX6" s="93" t="s">
        <v>66</v>
      </c>
      <c r="YY6" s="93" t="s">
        <v>66</v>
      </c>
      <c r="YZ6" s="93" t="s">
        <v>66</v>
      </c>
      <c r="ZA6" s="93" t="s">
        <v>66</v>
      </c>
      <c r="ZB6" s="93" t="s">
        <v>66</v>
      </c>
      <c r="ZC6" s="93" t="s">
        <v>66</v>
      </c>
      <c r="ZD6" s="93" t="s">
        <v>66</v>
      </c>
      <c r="ZE6" s="93" t="s">
        <v>66</v>
      </c>
      <c r="ZF6" s="93" t="s">
        <v>66</v>
      </c>
      <c r="ZG6" s="93" t="s">
        <v>66</v>
      </c>
      <c r="ZH6" s="93" t="s">
        <v>66</v>
      </c>
      <c r="ZI6" s="93" t="s">
        <v>66</v>
      </c>
      <c r="ZJ6" s="93" t="s">
        <v>66</v>
      </c>
      <c r="ZK6" s="93" t="s">
        <v>66</v>
      </c>
      <c r="ZL6" s="93" t="s">
        <v>66</v>
      </c>
      <c r="ZM6" s="93" t="s">
        <v>66</v>
      </c>
      <c r="ZN6" s="93" t="s">
        <v>66</v>
      </c>
      <c r="ZO6" s="93" t="s">
        <v>66</v>
      </c>
      <c r="ZP6" s="93" t="s">
        <v>66</v>
      </c>
      <c r="ZQ6" s="93" t="s">
        <v>66</v>
      </c>
      <c r="ZR6" s="93" t="s">
        <v>66</v>
      </c>
      <c r="ZS6" s="93" t="s">
        <v>66</v>
      </c>
      <c r="ZT6" s="93" t="s">
        <v>66</v>
      </c>
      <c r="ZU6" s="93" t="s">
        <v>66</v>
      </c>
      <c r="ZV6" s="93" t="s">
        <v>66</v>
      </c>
      <c r="ZW6" s="93" t="s">
        <v>66</v>
      </c>
      <c r="ZX6" s="93" t="s">
        <v>66</v>
      </c>
      <c r="ZY6" s="93" t="s">
        <v>66</v>
      </c>
      <c r="ZZ6" s="93" t="s">
        <v>66</v>
      </c>
      <c r="AAA6" s="93" t="s">
        <v>66</v>
      </c>
      <c r="AAB6" s="93" t="s">
        <v>66</v>
      </c>
      <c r="AAC6" s="93" t="s">
        <v>66</v>
      </c>
      <c r="AAD6" s="93" t="s">
        <v>66</v>
      </c>
      <c r="AAE6" s="93" t="s">
        <v>66</v>
      </c>
      <c r="AAF6" s="93" t="s">
        <v>66</v>
      </c>
      <c r="AAG6" s="93" t="s">
        <v>66</v>
      </c>
      <c r="AAH6" s="93" t="s">
        <v>66</v>
      </c>
      <c r="AAI6" s="93" t="s">
        <v>66</v>
      </c>
      <c r="AAJ6" s="93" t="s">
        <v>66</v>
      </c>
      <c r="AAK6" s="93" t="s">
        <v>66</v>
      </c>
      <c r="AAL6" s="93" t="s">
        <v>66</v>
      </c>
      <c r="AAM6" s="93" t="s">
        <v>66</v>
      </c>
      <c r="AAN6" s="93" t="s">
        <v>66</v>
      </c>
      <c r="AAO6" s="93" t="s">
        <v>66</v>
      </c>
      <c r="AAP6" s="93" t="s">
        <v>66</v>
      </c>
      <c r="AAQ6" s="93" t="s">
        <v>66</v>
      </c>
      <c r="AAR6" s="93" t="s">
        <v>66</v>
      </c>
      <c r="AAS6" s="93" t="s">
        <v>66</v>
      </c>
      <c r="AAT6" s="93" t="s">
        <v>66</v>
      </c>
      <c r="AAU6" s="93" t="s">
        <v>66</v>
      </c>
      <c r="AAV6" s="93" t="s">
        <v>66</v>
      </c>
      <c r="AAW6" s="93" t="s">
        <v>66</v>
      </c>
      <c r="AAX6" s="93" t="s">
        <v>66</v>
      </c>
      <c r="AAY6" s="93" t="s">
        <v>66</v>
      </c>
      <c r="AAZ6" s="93" t="s">
        <v>66</v>
      </c>
      <c r="ABA6" s="93" t="s">
        <v>66</v>
      </c>
      <c r="ABB6" s="93" t="s">
        <v>66</v>
      </c>
      <c r="ABC6" s="93" t="s">
        <v>66</v>
      </c>
      <c r="ABD6" s="93" t="s">
        <v>66</v>
      </c>
      <c r="ABE6" s="93" t="s">
        <v>66</v>
      </c>
      <c r="ABF6" s="93" t="s">
        <v>66</v>
      </c>
      <c r="ABG6" s="93" t="s">
        <v>66</v>
      </c>
      <c r="ABH6" s="93" t="s">
        <v>66</v>
      </c>
      <c r="ABI6" s="93" t="s">
        <v>66</v>
      </c>
      <c r="ABJ6" s="93" t="s">
        <v>66</v>
      </c>
      <c r="ABK6" s="93" t="s">
        <v>66</v>
      </c>
      <c r="ABL6" s="93" t="s">
        <v>66</v>
      </c>
      <c r="ABM6" s="93" t="s">
        <v>66</v>
      </c>
      <c r="ABN6" s="93" t="s">
        <v>66</v>
      </c>
      <c r="ABO6" s="93" t="s">
        <v>66</v>
      </c>
      <c r="ABP6" s="93" t="s">
        <v>66</v>
      </c>
      <c r="ABQ6" s="93" t="s">
        <v>66</v>
      </c>
      <c r="ABR6" s="93" t="s">
        <v>66</v>
      </c>
      <c r="ABS6" s="93" t="s">
        <v>66</v>
      </c>
      <c r="ABT6" s="93" t="s">
        <v>66</v>
      </c>
      <c r="ABU6" s="93" t="s">
        <v>66</v>
      </c>
      <c r="ABV6" s="93" t="s">
        <v>66</v>
      </c>
      <c r="ABW6" s="93" t="s">
        <v>66</v>
      </c>
      <c r="ABX6" s="93" t="s">
        <v>66</v>
      </c>
      <c r="ABY6" s="93" t="s">
        <v>66</v>
      </c>
      <c r="ABZ6" s="93" t="s">
        <v>66</v>
      </c>
      <c r="ACA6" s="93" t="s">
        <v>66</v>
      </c>
      <c r="ACB6" s="93" t="s">
        <v>66</v>
      </c>
      <c r="ACC6" s="93" t="s">
        <v>66</v>
      </c>
      <c r="ACD6" s="93" t="s">
        <v>66</v>
      </c>
      <c r="ACE6" s="93" t="s">
        <v>66</v>
      </c>
      <c r="ACF6" s="93" t="s">
        <v>66</v>
      </c>
      <c r="ACG6" s="93" t="s">
        <v>66</v>
      </c>
      <c r="ACH6" s="93" t="s">
        <v>66</v>
      </c>
      <c r="ACI6" s="93" t="s">
        <v>66</v>
      </c>
      <c r="ACJ6" s="93" t="s">
        <v>66</v>
      </c>
      <c r="ACK6" s="93" t="s">
        <v>66</v>
      </c>
      <c r="ACL6" s="93" t="s">
        <v>66</v>
      </c>
      <c r="ACM6" s="93" t="s">
        <v>66</v>
      </c>
      <c r="ACN6" s="93" t="s">
        <v>66</v>
      </c>
      <c r="ACO6" s="93" t="s">
        <v>66</v>
      </c>
      <c r="ACP6" s="93" t="s">
        <v>66</v>
      </c>
      <c r="ACQ6" s="93" t="s">
        <v>66</v>
      </c>
      <c r="ACR6" s="93" t="s">
        <v>66</v>
      </c>
      <c r="ACS6" s="93" t="s">
        <v>66</v>
      </c>
      <c r="ACT6" s="93" t="s">
        <v>66</v>
      </c>
      <c r="ACU6" s="93" t="s">
        <v>66</v>
      </c>
      <c r="ACV6" s="93" t="s">
        <v>66</v>
      </c>
      <c r="ACW6" s="93" t="s">
        <v>66</v>
      </c>
      <c r="ACX6" s="93" t="s">
        <v>66</v>
      </c>
      <c r="ACY6" s="93" t="s">
        <v>66</v>
      </c>
      <c r="ACZ6" s="93" t="s">
        <v>66</v>
      </c>
      <c r="ADA6" s="93" t="s">
        <v>66</v>
      </c>
      <c r="ADB6" s="93" t="s">
        <v>66</v>
      </c>
      <c r="ADC6" s="93" t="s">
        <v>66</v>
      </c>
      <c r="ADD6" s="93" t="s">
        <v>66</v>
      </c>
      <c r="ADE6" s="93" t="s">
        <v>66</v>
      </c>
      <c r="ADF6" s="93" t="s">
        <v>66</v>
      </c>
      <c r="ADG6" s="93" t="s">
        <v>66</v>
      </c>
      <c r="ADH6" s="93" t="s">
        <v>66</v>
      </c>
      <c r="ADI6" s="93" t="s">
        <v>66</v>
      </c>
      <c r="ADJ6" s="93" t="s">
        <v>66</v>
      </c>
      <c r="ADK6" s="93" t="s">
        <v>66</v>
      </c>
      <c r="ADL6" s="93" t="s">
        <v>66</v>
      </c>
      <c r="ADM6" s="93" t="s">
        <v>66</v>
      </c>
      <c r="ADN6" s="93" t="s">
        <v>66</v>
      </c>
      <c r="ADO6" s="93" t="s">
        <v>66</v>
      </c>
      <c r="ADP6" s="93" t="s">
        <v>66</v>
      </c>
      <c r="ADQ6" s="93" t="s">
        <v>66</v>
      </c>
      <c r="ADR6" s="93" t="s">
        <v>66</v>
      </c>
      <c r="ADS6" s="93" t="s">
        <v>66</v>
      </c>
      <c r="ADT6" s="93" t="s">
        <v>66</v>
      </c>
      <c r="ADU6" s="93" t="s">
        <v>66</v>
      </c>
      <c r="ADV6" s="93" t="s">
        <v>66</v>
      </c>
      <c r="ADW6" s="93" t="s">
        <v>66</v>
      </c>
      <c r="ADX6" s="93" t="s">
        <v>66</v>
      </c>
      <c r="ADY6" s="93" t="s">
        <v>66</v>
      </c>
      <c r="ADZ6" s="93" t="s">
        <v>66</v>
      </c>
      <c r="AEA6" s="93" t="s">
        <v>66</v>
      </c>
      <c r="AEB6" s="93" t="s">
        <v>66</v>
      </c>
      <c r="AEC6" s="93" t="s">
        <v>66</v>
      </c>
      <c r="AED6" s="93" t="s">
        <v>66</v>
      </c>
      <c r="AEE6" s="93" t="s">
        <v>66</v>
      </c>
      <c r="AEF6" s="93" t="s">
        <v>66</v>
      </c>
      <c r="AEG6" s="93" t="s">
        <v>66</v>
      </c>
      <c r="AEH6" s="93" t="s">
        <v>66</v>
      </c>
      <c r="AEI6" s="93" t="s">
        <v>66</v>
      </c>
      <c r="AEJ6" s="93" t="s">
        <v>66</v>
      </c>
      <c r="AEK6" s="93" t="s">
        <v>66</v>
      </c>
      <c r="AEL6" s="93" t="s">
        <v>66</v>
      </c>
      <c r="AEM6" s="93" t="s">
        <v>66</v>
      </c>
      <c r="AEN6" s="93" t="s">
        <v>66</v>
      </c>
      <c r="AEO6" s="93" t="s">
        <v>66</v>
      </c>
      <c r="AEP6" s="93" t="s">
        <v>66</v>
      </c>
      <c r="AEQ6" s="93" t="s">
        <v>66</v>
      </c>
      <c r="AER6" s="93" t="s">
        <v>66</v>
      </c>
      <c r="AES6" s="93" t="s">
        <v>66</v>
      </c>
      <c r="AET6" s="93" t="s">
        <v>66</v>
      </c>
      <c r="AEU6" s="93" t="s">
        <v>66</v>
      </c>
      <c r="AEV6" s="93" t="s">
        <v>66</v>
      </c>
      <c r="AEW6" s="93" t="s">
        <v>66</v>
      </c>
      <c r="AEX6" s="93" t="s">
        <v>66</v>
      </c>
      <c r="AEY6" s="93" t="s">
        <v>66</v>
      </c>
      <c r="AEZ6" s="93" t="s">
        <v>66</v>
      </c>
      <c r="AFA6" s="93" t="s">
        <v>66</v>
      </c>
      <c r="AFB6" s="93" t="s">
        <v>66</v>
      </c>
      <c r="AFC6" s="93" t="s">
        <v>66</v>
      </c>
      <c r="AFD6" s="93" t="s">
        <v>66</v>
      </c>
      <c r="AFE6" s="93" t="s">
        <v>66</v>
      </c>
      <c r="AFF6" s="93" t="s">
        <v>66</v>
      </c>
      <c r="AFG6" s="93" t="s">
        <v>66</v>
      </c>
      <c r="AFH6" s="93" t="s">
        <v>66</v>
      </c>
      <c r="AFI6" s="93" t="s">
        <v>66</v>
      </c>
      <c r="AFJ6" s="93" t="s">
        <v>66</v>
      </c>
      <c r="AFK6" s="93" t="s">
        <v>66</v>
      </c>
      <c r="AFL6" s="93" t="s">
        <v>66</v>
      </c>
      <c r="AFM6" s="93" t="s">
        <v>66</v>
      </c>
      <c r="AFN6" s="93" t="s">
        <v>66</v>
      </c>
      <c r="AFO6" s="93" t="s">
        <v>66</v>
      </c>
      <c r="AFP6" s="93" t="s">
        <v>66</v>
      </c>
      <c r="AFQ6" s="93" t="s">
        <v>66</v>
      </c>
      <c r="AFR6" s="93" t="s">
        <v>66</v>
      </c>
      <c r="AFS6" s="93" t="s">
        <v>66</v>
      </c>
      <c r="AFT6" s="93" t="s">
        <v>66</v>
      </c>
      <c r="AFU6" s="93" t="s">
        <v>66</v>
      </c>
      <c r="AFV6" s="93" t="s">
        <v>66</v>
      </c>
      <c r="AFW6" s="93" t="s">
        <v>66</v>
      </c>
      <c r="AFX6" s="93" t="s">
        <v>66</v>
      </c>
      <c r="AFY6" s="93" t="s">
        <v>66</v>
      </c>
      <c r="AFZ6" s="93" t="s">
        <v>66</v>
      </c>
      <c r="AGA6" s="93" t="s">
        <v>66</v>
      </c>
      <c r="AGB6" s="93" t="s">
        <v>66</v>
      </c>
      <c r="AGC6" s="93" t="s">
        <v>66</v>
      </c>
      <c r="AGD6" s="93" t="s">
        <v>66</v>
      </c>
      <c r="AGE6" s="93" t="s">
        <v>66</v>
      </c>
      <c r="AGF6" s="93" t="s">
        <v>66</v>
      </c>
      <c r="AGG6" s="93" t="s">
        <v>66</v>
      </c>
      <c r="AGH6" s="93" t="s">
        <v>66</v>
      </c>
      <c r="AGI6" s="93" t="s">
        <v>66</v>
      </c>
      <c r="AGJ6" s="93" t="s">
        <v>66</v>
      </c>
      <c r="AGK6" s="93" t="s">
        <v>66</v>
      </c>
      <c r="AGL6" s="93" t="s">
        <v>66</v>
      </c>
      <c r="AGM6" s="93" t="s">
        <v>66</v>
      </c>
      <c r="AGN6" s="93" t="s">
        <v>66</v>
      </c>
      <c r="AGO6" s="93" t="s">
        <v>66</v>
      </c>
      <c r="AGP6" s="93" t="s">
        <v>66</v>
      </c>
      <c r="AGQ6" s="93" t="s">
        <v>66</v>
      </c>
      <c r="AGR6" s="93" t="s">
        <v>66</v>
      </c>
      <c r="AGS6" s="93" t="s">
        <v>66</v>
      </c>
      <c r="AGT6" s="93" t="s">
        <v>66</v>
      </c>
      <c r="AGU6" s="93" t="s">
        <v>66</v>
      </c>
      <c r="AGV6" s="93" t="s">
        <v>66</v>
      </c>
      <c r="AGW6" s="93" t="s">
        <v>66</v>
      </c>
      <c r="AGX6" s="93" t="s">
        <v>66</v>
      </c>
      <c r="AGY6" s="93" t="s">
        <v>66</v>
      </c>
      <c r="AGZ6" s="93" t="s">
        <v>66</v>
      </c>
      <c r="AHA6" s="93" t="s">
        <v>66</v>
      </c>
      <c r="AHB6" s="93" t="s">
        <v>66</v>
      </c>
      <c r="AHC6" s="93" t="s">
        <v>66</v>
      </c>
      <c r="AHD6" s="93" t="s">
        <v>66</v>
      </c>
      <c r="AHE6" s="93" t="s">
        <v>66</v>
      </c>
      <c r="AHF6" s="93" t="s">
        <v>66</v>
      </c>
      <c r="AHG6" s="93" t="s">
        <v>66</v>
      </c>
      <c r="AHH6" s="93" t="s">
        <v>66</v>
      </c>
      <c r="AHI6" s="93" t="s">
        <v>66</v>
      </c>
      <c r="AHJ6" s="93" t="s">
        <v>66</v>
      </c>
      <c r="AHK6" s="93" t="s">
        <v>66</v>
      </c>
      <c r="AHL6" s="93" t="s">
        <v>66</v>
      </c>
      <c r="AHM6" s="93" t="s">
        <v>66</v>
      </c>
      <c r="AHN6" s="93" t="s">
        <v>66</v>
      </c>
      <c r="AHO6" s="93" t="s">
        <v>66</v>
      </c>
      <c r="AHP6" s="93" t="s">
        <v>66</v>
      </c>
      <c r="AHQ6" s="93" t="s">
        <v>66</v>
      </c>
      <c r="AHR6" s="93" t="s">
        <v>66</v>
      </c>
      <c r="AHS6" s="93" t="s">
        <v>66</v>
      </c>
      <c r="AHT6" s="93" t="s">
        <v>66</v>
      </c>
      <c r="AHU6" s="93" t="s">
        <v>66</v>
      </c>
      <c r="AHV6" s="93" t="s">
        <v>66</v>
      </c>
      <c r="AHW6" s="93" t="s">
        <v>66</v>
      </c>
      <c r="AHX6" s="93" t="s">
        <v>66</v>
      </c>
      <c r="AHY6" s="93" t="s">
        <v>66</v>
      </c>
      <c r="AHZ6" s="93" t="s">
        <v>66</v>
      </c>
      <c r="AIA6" s="93" t="s">
        <v>66</v>
      </c>
      <c r="AIB6" s="93" t="s">
        <v>66</v>
      </c>
      <c r="AIC6" s="93" t="s">
        <v>66</v>
      </c>
      <c r="AID6" s="93" t="s">
        <v>66</v>
      </c>
      <c r="AIE6" s="93" t="s">
        <v>66</v>
      </c>
      <c r="AIF6" s="93" t="s">
        <v>66</v>
      </c>
      <c r="AIG6" s="93" t="s">
        <v>66</v>
      </c>
      <c r="AIH6" s="93" t="s">
        <v>66</v>
      </c>
      <c r="AII6" s="93" t="s">
        <v>66</v>
      </c>
      <c r="AIJ6" s="93" t="s">
        <v>66</v>
      </c>
      <c r="AIK6" s="93" t="s">
        <v>66</v>
      </c>
      <c r="AIL6" s="93" t="s">
        <v>66</v>
      </c>
      <c r="AIM6" s="93" t="s">
        <v>66</v>
      </c>
      <c r="AIN6" s="93" t="s">
        <v>66</v>
      </c>
      <c r="AIO6" s="93" t="s">
        <v>66</v>
      </c>
      <c r="AIP6" s="93" t="s">
        <v>66</v>
      </c>
      <c r="AIQ6" s="93" t="s">
        <v>66</v>
      </c>
      <c r="AIR6" s="93" t="s">
        <v>66</v>
      </c>
      <c r="AIS6" s="93" t="s">
        <v>66</v>
      </c>
      <c r="AIT6" s="93" t="s">
        <v>66</v>
      </c>
      <c r="AIU6" s="93" t="s">
        <v>66</v>
      </c>
      <c r="AIV6" s="93" t="s">
        <v>66</v>
      </c>
      <c r="AIW6" s="93" t="s">
        <v>66</v>
      </c>
      <c r="AIX6" s="93" t="s">
        <v>66</v>
      </c>
      <c r="AIY6" s="93" t="s">
        <v>66</v>
      </c>
      <c r="AIZ6" s="93" t="s">
        <v>66</v>
      </c>
      <c r="AJA6" s="93" t="s">
        <v>66</v>
      </c>
      <c r="AJB6" s="93" t="s">
        <v>66</v>
      </c>
      <c r="AJC6" s="93" t="s">
        <v>66</v>
      </c>
      <c r="AJD6" s="93" t="s">
        <v>66</v>
      </c>
      <c r="AJE6" s="93" t="s">
        <v>66</v>
      </c>
      <c r="AJF6" s="93" t="s">
        <v>66</v>
      </c>
      <c r="AJG6" s="93" t="s">
        <v>66</v>
      </c>
      <c r="AJH6" s="93" t="s">
        <v>66</v>
      </c>
      <c r="AJI6" s="93" t="s">
        <v>66</v>
      </c>
      <c r="AJJ6" s="93" t="s">
        <v>66</v>
      </c>
      <c r="AJK6" s="93" t="s">
        <v>66</v>
      </c>
      <c r="AJL6" s="93" t="s">
        <v>66</v>
      </c>
      <c r="AJM6" s="93" t="s">
        <v>66</v>
      </c>
      <c r="AJN6" s="93" t="s">
        <v>66</v>
      </c>
      <c r="AJO6" s="93" t="s">
        <v>66</v>
      </c>
      <c r="AJP6" s="93" t="s">
        <v>66</v>
      </c>
      <c r="AJQ6" s="93" t="s">
        <v>66</v>
      </c>
      <c r="AJR6" s="93" t="s">
        <v>66</v>
      </c>
      <c r="AJS6" s="93" t="s">
        <v>66</v>
      </c>
      <c r="AJT6" s="93" t="s">
        <v>66</v>
      </c>
      <c r="AJU6" s="93" t="s">
        <v>66</v>
      </c>
      <c r="AJV6" s="93" t="s">
        <v>66</v>
      </c>
      <c r="AJW6" s="93" t="s">
        <v>66</v>
      </c>
      <c r="AJX6" s="93" t="s">
        <v>66</v>
      </c>
      <c r="AJY6" s="93" t="s">
        <v>66</v>
      </c>
      <c r="AJZ6" s="93" t="s">
        <v>66</v>
      </c>
      <c r="AKA6" s="93" t="s">
        <v>66</v>
      </c>
      <c r="AKB6" s="93" t="s">
        <v>66</v>
      </c>
      <c r="AKC6" s="93" t="s">
        <v>66</v>
      </c>
      <c r="AKD6" s="93" t="s">
        <v>66</v>
      </c>
      <c r="AKE6" s="93" t="s">
        <v>66</v>
      </c>
      <c r="AKF6" s="93" t="s">
        <v>66</v>
      </c>
      <c r="AKG6" s="93" t="s">
        <v>66</v>
      </c>
      <c r="AKH6" s="93" t="s">
        <v>66</v>
      </c>
      <c r="AKI6" s="93" t="s">
        <v>66</v>
      </c>
      <c r="AKJ6" s="93" t="s">
        <v>66</v>
      </c>
      <c r="AKK6" s="93" t="s">
        <v>66</v>
      </c>
      <c r="AKL6" s="93" t="s">
        <v>66</v>
      </c>
      <c r="AKM6" s="93" t="s">
        <v>66</v>
      </c>
      <c r="AKN6" s="93" t="s">
        <v>66</v>
      </c>
      <c r="AKO6" s="93" t="s">
        <v>66</v>
      </c>
      <c r="AKP6" s="93" t="s">
        <v>66</v>
      </c>
      <c r="AKQ6" s="93" t="s">
        <v>66</v>
      </c>
      <c r="AKR6" s="93" t="s">
        <v>66</v>
      </c>
      <c r="AKS6" s="93" t="s">
        <v>66</v>
      </c>
      <c r="AKT6" s="93" t="s">
        <v>66</v>
      </c>
      <c r="AKU6" s="93" t="s">
        <v>66</v>
      </c>
      <c r="AKV6" s="93" t="s">
        <v>66</v>
      </c>
      <c r="AKW6" s="93" t="s">
        <v>66</v>
      </c>
      <c r="AKX6" s="93" t="s">
        <v>66</v>
      </c>
      <c r="AKY6" s="93" t="s">
        <v>66</v>
      </c>
      <c r="AKZ6" s="93" t="s">
        <v>66</v>
      </c>
      <c r="ALA6" s="93" t="s">
        <v>66</v>
      </c>
      <c r="ALB6" s="93" t="s">
        <v>66</v>
      </c>
      <c r="ALC6" s="93" t="s">
        <v>66</v>
      </c>
      <c r="ALD6" s="93" t="s">
        <v>66</v>
      </c>
      <c r="ALE6" s="93" t="s">
        <v>66</v>
      </c>
      <c r="ALF6" s="93" t="s">
        <v>66</v>
      </c>
      <c r="ALG6" s="93" t="s">
        <v>66</v>
      </c>
      <c r="ALH6" s="93" t="s">
        <v>66</v>
      </c>
      <c r="ALI6" s="93" t="s">
        <v>66</v>
      </c>
      <c r="ALJ6" s="93" t="s">
        <v>66</v>
      </c>
      <c r="ALK6" s="93" t="s">
        <v>66</v>
      </c>
      <c r="ALL6" s="93" t="s">
        <v>66</v>
      </c>
      <c r="ALM6" s="93" t="s">
        <v>66</v>
      </c>
      <c r="ALN6" s="93" t="s">
        <v>66</v>
      </c>
      <c r="ALO6" s="93" t="s">
        <v>66</v>
      </c>
      <c r="ALP6" s="93" t="s">
        <v>66</v>
      </c>
      <c r="ALQ6" s="93" t="s">
        <v>66</v>
      </c>
      <c r="ALR6" s="93" t="s">
        <v>66</v>
      </c>
      <c r="ALS6" s="93" t="s">
        <v>66</v>
      </c>
      <c r="ALT6" s="93" t="s">
        <v>66</v>
      </c>
      <c r="ALU6" s="93" t="s">
        <v>66</v>
      </c>
      <c r="ALV6" s="93" t="s">
        <v>66</v>
      </c>
      <c r="ALW6" s="93" t="s">
        <v>66</v>
      </c>
      <c r="ALX6" s="93" t="s">
        <v>66</v>
      </c>
      <c r="ALY6" s="93" t="s">
        <v>66</v>
      </c>
      <c r="ALZ6" s="93" t="s">
        <v>66</v>
      </c>
      <c r="AMA6" s="93" t="s">
        <v>66</v>
      </c>
      <c r="AMB6" s="93" t="s">
        <v>66</v>
      </c>
      <c r="AMC6" s="93" t="s">
        <v>66</v>
      </c>
      <c r="AMD6" s="93" t="s">
        <v>66</v>
      </c>
      <c r="AME6" s="93" t="s">
        <v>66</v>
      </c>
      <c r="AMF6" s="93" t="s">
        <v>66</v>
      </c>
      <c r="AMG6" s="93" t="s">
        <v>66</v>
      </c>
      <c r="AMH6" s="93" t="s">
        <v>66</v>
      </c>
      <c r="AMI6" s="93" t="s">
        <v>66</v>
      </c>
      <c r="AMJ6" s="93" t="s">
        <v>66</v>
      </c>
      <c r="AMK6" s="93" t="s">
        <v>66</v>
      </c>
      <c r="AML6" s="93" t="s">
        <v>66</v>
      </c>
      <c r="AMM6" s="93" t="s">
        <v>66</v>
      </c>
      <c r="AMN6" s="93" t="s">
        <v>66</v>
      </c>
      <c r="AMO6" s="93" t="s">
        <v>66</v>
      </c>
      <c r="AMP6" s="93" t="s">
        <v>66</v>
      </c>
      <c r="AMQ6" s="93" t="s">
        <v>66</v>
      </c>
      <c r="AMR6" s="93" t="s">
        <v>66</v>
      </c>
      <c r="AMS6" s="93" t="s">
        <v>66</v>
      </c>
      <c r="AMT6" s="93" t="s">
        <v>66</v>
      </c>
      <c r="AMU6" s="93" t="s">
        <v>66</v>
      </c>
      <c r="AMV6" s="93" t="s">
        <v>66</v>
      </c>
      <c r="AMW6" s="93" t="s">
        <v>66</v>
      </c>
      <c r="AMX6" s="93" t="s">
        <v>66</v>
      </c>
      <c r="AMY6" s="93" t="s">
        <v>66</v>
      </c>
      <c r="AMZ6" s="93" t="s">
        <v>66</v>
      </c>
      <c r="ANA6" s="93" t="s">
        <v>66</v>
      </c>
      <c r="ANB6" s="93" t="s">
        <v>66</v>
      </c>
      <c r="ANC6" s="93" t="s">
        <v>66</v>
      </c>
      <c r="AND6" s="93" t="s">
        <v>66</v>
      </c>
      <c r="ANE6" s="93" t="s">
        <v>66</v>
      </c>
      <c r="ANF6" s="93" t="s">
        <v>66</v>
      </c>
      <c r="ANG6" s="93" t="s">
        <v>66</v>
      </c>
      <c r="ANH6" s="93" t="s">
        <v>66</v>
      </c>
      <c r="ANI6" s="93" t="s">
        <v>66</v>
      </c>
      <c r="ANJ6" s="93" t="s">
        <v>66</v>
      </c>
      <c r="ANK6" s="93" t="s">
        <v>66</v>
      </c>
      <c r="ANL6" s="93" t="s">
        <v>66</v>
      </c>
      <c r="ANM6" s="93" t="s">
        <v>66</v>
      </c>
      <c r="ANN6" s="93" t="s">
        <v>66</v>
      </c>
      <c r="ANO6" s="93" t="s">
        <v>66</v>
      </c>
      <c r="ANP6" s="93" t="s">
        <v>66</v>
      </c>
      <c r="ANQ6" s="93" t="s">
        <v>66</v>
      </c>
      <c r="ANR6" s="93" t="s">
        <v>66</v>
      </c>
      <c r="ANS6" s="93" t="s">
        <v>66</v>
      </c>
      <c r="ANT6" s="93" t="s">
        <v>66</v>
      </c>
      <c r="ANU6" s="93" t="s">
        <v>66</v>
      </c>
      <c r="ANV6" s="93" t="s">
        <v>66</v>
      </c>
      <c r="ANW6" s="93" t="s">
        <v>66</v>
      </c>
      <c r="ANX6" s="93" t="s">
        <v>66</v>
      </c>
      <c r="ANY6" s="93" t="s">
        <v>66</v>
      </c>
      <c r="ANZ6" s="93" t="s">
        <v>66</v>
      </c>
      <c r="AOA6" s="93" t="s">
        <v>66</v>
      </c>
      <c r="AOB6" s="93" t="s">
        <v>66</v>
      </c>
      <c r="AOC6" s="93" t="s">
        <v>66</v>
      </c>
      <c r="AOD6" s="93" t="s">
        <v>66</v>
      </c>
      <c r="AOE6" s="93" t="s">
        <v>66</v>
      </c>
      <c r="AOF6" s="93" t="s">
        <v>66</v>
      </c>
      <c r="AOG6" s="93" t="s">
        <v>66</v>
      </c>
      <c r="AOH6" s="93" t="s">
        <v>66</v>
      </c>
      <c r="AOI6" s="93" t="s">
        <v>66</v>
      </c>
      <c r="AOJ6" s="93" t="s">
        <v>66</v>
      </c>
      <c r="AOK6" s="93" t="s">
        <v>66</v>
      </c>
      <c r="AOL6" s="93" t="s">
        <v>66</v>
      </c>
      <c r="AOM6" s="93" t="s">
        <v>66</v>
      </c>
      <c r="AON6" s="93" t="s">
        <v>66</v>
      </c>
      <c r="AOO6" s="93" t="s">
        <v>66</v>
      </c>
      <c r="AOP6" s="93" t="s">
        <v>66</v>
      </c>
      <c r="AOQ6" s="93" t="s">
        <v>66</v>
      </c>
      <c r="AOR6" s="93" t="s">
        <v>66</v>
      </c>
      <c r="AOS6" s="93" t="s">
        <v>66</v>
      </c>
      <c r="AOT6" s="93" t="s">
        <v>66</v>
      </c>
      <c r="AOU6" s="93" t="s">
        <v>66</v>
      </c>
      <c r="AOV6" s="93" t="s">
        <v>66</v>
      </c>
      <c r="AOW6" s="93" t="s">
        <v>66</v>
      </c>
      <c r="AOX6" s="93" t="s">
        <v>66</v>
      </c>
      <c r="AOY6" s="93" t="s">
        <v>66</v>
      </c>
      <c r="AOZ6" s="93" t="s">
        <v>66</v>
      </c>
      <c r="APA6" s="93" t="s">
        <v>66</v>
      </c>
      <c r="APB6" s="93" t="s">
        <v>66</v>
      </c>
      <c r="APC6" s="93" t="s">
        <v>66</v>
      </c>
      <c r="APD6" s="93" t="s">
        <v>66</v>
      </c>
      <c r="APE6" s="93" t="s">
        <v>66</v>
      </c>
      <c r="APF6" s="93" t="s">
        <v>66</v>
      </c>
      <c r="APG6" s="93" t="s">
        <v>66</v>
      </c>
      <c r="APH6" s="93" t="s">
        <v>66</v>
      </c>
      <c r="API6" s="93" t="s">
        <v>66</v>
      </c>
      <c r="APJ6" s="93" t="s">
        <v>66</v>
      </c>
      <c r="APK6" s="93" t="s">
        <v>66</v>
      </c>
      <c r="APL6" s="93" t="s">
        <v>66</v>
      </c>
      <c r="APM6" s="93" t="s">
        <v>66</v>
      </c>
      <c r="APN6" s="93" t="s">
        <v>66</v>
      </c>
      <c r="APO6" s="93" t="s">
        <v>66</v>
      </c>
      <c r="APP6" s="93" t="s">
        <v>66</v>
      </c>
      <c r="APQ6" s="93" t="s">
        <v>66</v>
      </c>
      <c r="APR6" s="93" t="s">
        <v>66</v>
      </c>
      <c r="APS6" s="93" t="s">
        <v>66</v>
      </c>
      <c r="APT6" s="93" t="s">
        <v>66</v>
      </c>
      <c r="APU6" s="93" t="s">
        <v>66</v>
      </c>
      <c r="APV6" s="93" t="s">
        <v>66</v>
      </c>
      <c r="APW6" s="93" t="s">
        <v>66</v>
      </c>
      <c r="APX6" s="93" t="s">
        <v>66</v>
      </c>
      <c r="APY6" s="93" t="s">
        <v>66</v>
      </c>
      <c r="APZ6" s="93" t="s">
        <v>66</v>
      </c>
      <c r="AQA6" s="93" t="s">
        <v>66</v>
      </c>
      <c r="AQB6" s="93" t="s">
        <v>66</v>
      </c>
      <c r="AQC6" s="93" t="s">
        <v>66</v>
      </c>
      <c r="AQD6" s="93" t="s">
        <v>66</v>
      </c>
      <c r="AQE6" s="93" t="s">
        <v>66</v>
      </c>
      <c r="AQF6" s="93" t="s">
        <v>66</v>
      </c>
      <c r="AQG6" s="93" t="s">
        <v>66</v>
      </c>
      <c r="AQH6" s="93" t="s">
        <v>66</v>
      </c>
      <c r="AQI6" s="93" t="s">
        <v>66</v>
      </c>
      <c r="AQJ6" s="93" t="s">
        <v>66</v>
      </c>
      <c r="AQK6" s="93" t="s">
        <v>66</v>
      </c>
      <c r="AQL6" s="93" t="s">
        <v>66</v>
      </c>
      <c r="AQM6" s="93" t="s">
        <v>66</v>
      </c>
      <c r="AQN6" s="93" t="s">
        <v>66</v>
      </c>
      <c r="AQO6" s="93" t="s">
        <v>66</v>
      </c>
      <c r="AQP6" s="93" t="s">
        <v>66</v>
      </c>
      <c r="AQQ6" s="93" t="s">
        <v>66</v>
      </c>
      <c r="AQR6" s="93" t="s">
        <v>66</v>
      </c>
      <c r="AQS6" s="93" t="s">
        <v>66</v>
      </c>
      <c r="AQT6" s="93" t="s">
        <v>66</v>
      </c>
      <c r="AQU6" s="93" t="s">
        <v>66</v>
      </c>
      <c r="AQV6" s="93" t="s">
        <v>66</v>
      </c>
      <c r="AQW6" s="93" t="s">
        <v>66</v>
      </c>
      <c r="AQX6" s="93" t="s">
        <v>66</v>
      </c>
      <c r="AQY6" s="93" t="s">
        <v>66</v>
      </c>
      <c r="AQZ6" s="93" t="s">
        <v>66</v>
      </c>
      <c r="ARA6" s="93" t="s">
        <v>66</v>
      </c>
      <c r="ARB6" s="93" t="s">
        <v>66</v>
      </c>
      <c r="ARC6" s="93" t="s">
        <v>66</v>
      </c>
      <c r="ARD6" s="93" t="s">
        <v>66</v>
      </c>
      <c r="ARE6" s="93" t="s">
        <v>66</v>
      </c>
      <c r="ARF6" s="93" t="s">
        <v>66</v>
      </c>
      <c r="ARG6" s="93" t="s">
        <v>66</v>
      </c>
      <c r="ARH6" s="93" t="s">
        <v>66</v>
      </c>
      <c r="ARI6" s="93" t="s">
        <v>66</v>
      </c>
      <c r="ARJ6" s="93" t="s">
        <v>66</v>
      </c>
      <c r="ARK6" s="93" t="s">
        <v>66</v>
      </c>
      <c r="ARL6" s="93" t="s">
        <v>66</v>
      </c>
      <c r="ARM6" s="93" t="s">
        <v>66</v>
      </c>
      <c r="ARN6" s="93" t="s">
        <v>66</v>
      </c>
      <c r="ARO6" s="93" t="s">
        <v>66</v>
      </c>
      <c r="ARP6" s="93" t="s">
        <v>66</v>
      </c>
      <c r="ARQ6" s="93" t="s">
        <v>66</v>
      </c>
      <c r="ARR6" s="93" t="s">
        <v>66</v>
      </c>
      <c r="ARS6" s="93" t="s">
        <v>66</v>
      </c>
      <c r="ART6" s="93" t="s">
        <v>66</v>
      </c>
      <c r="ARU6" s="93" t="s">
        <v>66</v>
      </c>
      <c r="ARV6" s="93" t="s">
        <v>66</v>
      </c>
      <c r="ARW6" s="93" t="s">
        <v>66</v>
      </c>
      <c r="ARX6" s="93" t="s">
        <v>66</v>
      </c>
      <c r="ARY6" s="93" t="s">
        <v>66</v>
      </c>
      <c r="ARZ6" s="93" t="s">
        <v>66</v>
      </c>
      <c r="ASA6" s="93" t="s">
        <v>66</v>
      </c>
      <c r="ASB6" s="93" t="s">
        <v>66</v>
      </c>
      <c r="ASC6" s="93" t="s">
        <v>66</v>
      </c>
      <c r="ASD6" s="93" t="s">
        <v>66</v>
      </c>
      <c r="ASE6" s="93" t="s">
        <v>66</v>
      </c>
      <c r="ASF6" s="93" t="s">
        <v>66</v>
      </c>
      <c r="ASG6" s="93" t="s">
        <v>66</v>
      </c>
      <c r="ASH6" s="93" t="s">
        <v>66</v>
      </c>
      <c r="ASI6" s="93" t="s">
        <v>66</v>
      </c>
      <c r="ASJ6" s="93" t="s">
        <v>66</v>
      </c>
      <c r="ASK6" s="93" t="s">
        <v>66</v>
      </c>
      <c r="ASL6" s="93" t="s">
        <v>66</v>
      </c>
      <c r="ASM6" s="93" t="s">
        <v>66</v>
      </c>
      <c r="ASN6" s="93" t="s">
        <v>66</v>
      </c>
      <c r="ASO6" s="93" t="s">
        <v>66</v>
      </c>
      <c r="ASP6" s="93" t="s">
        <v>66</v>
      </c>
      <c r="ASQ6" s="93" t="s">
        <v>66</v>
      </c>
      <c r="ASR6" s="93" t="s">
        <v>66</v>
      </c>
      <c r="ASS6" s="93" t="s">
        <v>66</v>
      </c>
      <c r="AST6" s="93" t="s">
        <v>66</v>
      </c>
      <c r="ASU6" s="93" t="s">
        <v>66</v>
      </c>
      <c r="ASV6" s="93" t="s">
        <v>66</v>
      </c>
      <c r="ASW6" s="93" t="s">
        <v>66</v>
      </c>
      <c r="ASX6" s="93" t="s">
        <v>66</v>
      </c>
      <c r="ASY6" s="93" t="s">
        <v>66</v>
      </c>
      <c r="ASZ6" s="93" t="s">
        <v>66</v>
      </c>
      <c r="ATA6" s="93" t="s">
        <v>66</v>
      </c>
      <c r="ATB6" s="93" t="s">
        <v>66</v>
      </c>
      <c r="ATC6" s="93" t="s">
        <v>66</v>
      </c>
      <c r="ATD6" s="93" t="s">
        <v>66</v>
      </c>
      <c r="ATE6" s="93" t="s">
        <v>66</v>
      </c>
      <c r="ATF6" s="93" t="s">
        <v>66</v>
      </c>
      <c r="ATG6" s="93" t="s">
        <v>66</v>
      </c>
      <c r="ATH6" s="93" t="s">
        <v>66</v>
      </c>
      <c r="ATI6" s="93" t="s">
        <v>66</v>
      </c>
      <c r="ATJ6" s="93" t="s">
        <v>66</v>
      </c>
      <c r="ATK6" s="93" t="s">
        <v>66</v>
      </c>
      <c r="ATL6" s="93" t="s">
        <v>66</v>
      </c>
      <c r="ATM6" s="93" t="s">
        <v>66</v>
      </c>
      <c r="ATN6" s="93" t="s">
        <v>66</v>
      </c>
      <c r="ATO6" s="93" t="s">
        <v>66</v>
      </c>
      <c r="ATP6" s="93" t="s">
        <v>66</v>
      </c>
      <c r="ATQ6" s="93" t="s">
        <v>66</v>
      </c>
      <c r="ATR6" s="93" t="s">
        <v>66</v>
      </c>
      <c r="ATS6" s="93" t="s">
        <v>66</v>
      </c>
      <c r="ATT6" s="93" t="s">
        <v>66</v>
      </c>
      <c r="ATU6" s="93" t="s">
        <v>66</v>
      </c>
      <c r="ATV6" s="93" t="s">
        <v>66</v>
      </c>
      <c r="ATW6" s="93" t="s">
        <v>66</v>
      </c>
      <c r="ATX6" s="93" t="s">
        <v>66</v>
      </c>
      <c r="ATY6" s="93" t="s">
        <v>66</v>
      </c>
      <c r="ATZ6" s="93" t="s">
        <v>66</v>
      </c>
      <c r="AUA6" s="93" t="s">
        <v>66</v>
      </c>
      <c r="AUB6" s="93" t="s">
        <v>66</v>
      </c>
      <c r="AUC6" s="93" t="s">
        <v>66</v>
      </c>
      <c r="AUD6" s="93" t="s">
        <v>66</v>
      </c>
      <c r="AUE6" s="93" t="s">
        <v>66</v>
      </c>
      <c r="AUF6" s="93" t="s">
        <v>66</v>
      </c>
      <c r="AUG6" s="93" t="s">
        <v>66</v>
      </c>
      <c r="AUH6" s="93" t="s">
        <v>66</v>
      </c>
      <c r="AUI6" s="93" t="s">
        <v>66</v>
      </c>
      <c r="AUJ6" s="93" t="s">
        <v>66</v>
      </c>
      <c r="AUK6" s="93" t="s">
        <v>66</v>
      </c>
      <c r="AUL6" s="93" t="s">
        <v>66</v>
      </c>
      <c r="AUM6" s="93" t="s">
        <v>66</v>
      </c>
      <c r="AUN6" s="93" t="s">
        <v>66</v>
      </c>
      <c r="AUO6" s="93" t="s">
        <v>66</v>
      </c>
      <c r="AUP6" s="93" t="s">
        <v>66</v>
      </c>
      <c r="AUQ6" s="93" t="s">
        <v>66</v>
      </c>
      <c r="AUR6" s="93" t="s">
        <v>66</v>
      </c>
      <c r="AUS6" s="93" t="s">
        <v>66</v>
      </c>
      <c r="AUT6" s="93" t="s">
        <v>66</v>
      </c>
      <c r="AUU6" s="93" t="s">
        <v>66</v>
      </c>
      <c r="AUV6" s="93" t="s">
        <v>66</v>
      </c>
      <c r="AUW6" s="93" t="s">
        <v>66</v>
      </c>
      <c r="AUX6" s="93" t="s">
        <v>66</v>
      </c>
      <c r="AUY6" s="93" t="s">
        <v>66</v>
      </c>
      <c r="AUZ6" s="93" t="s">
        <v>66</v>
      </c>
      <c r="AVA6" s="93" t="s">
        <v>66</v>
      </c>
      <c r="AVB6" s="93" t="s">
        <v>66</v>
      </c>
      <c r="AVC6" s="93" t="s">
        <v>66</v>
      </c>
      <c r="AVD6" s="93" t="s">
        <v>66</v>
      </c>
      <c r="AVE6" s="93" t="s">
        <v>66</v>
      </c>
      <c r="AVF6" s="93" t="s">
        <v>66</v>
      </c>
      <c r="AVG6" s="93" t="s">
        <v>66</v>
      </c>
      <c r="AVH6" s="93" t="s">
        <v>66</v>
      </c>
      <c r="AVI6" s="93" t="s">
        <v>66</v>
      </c>
      <c r="AVJ6" s="93" t="s">
        <v>66</v>
      </c>
      <c r="AVK6" s="93" t="s">
        <v>66</v>
      </c>
      <c r="AVL6" s="93" t="s">
        <v>66</v>
      </c>
      <c r="AVM6" s="93" t="s">
        <v>66</v>
      </c>
      <c r="AVN6" s="93" t="s">
        <v>66</v>
      </c>
      <c r="AVO6" s="93" t="s">
        <v>66</v>
      </c>
      <c r="AVP6" s="93" t="s">
        <v>66</v>
      </c>
      <c r="AVQ6" s="93" t="s">
        <v>66</v>
      </c>
      <c r="AVR6" s="93" t="s">
        <v>66</v>
      </c>
      <c r="AVS6" s="93" t="s">
        <v>66</v>
      </c>
      <c r="AVT6" s="93" t="s">
        <v>66</v>
      </c>
      <c r="AVU6" s="93" t="s">
        <v>66</v>
      </c>
      <c r="AVV6" s="93" t="s">
        <v>66</v>
      </c>
      <c r="AVW6" s="93" t="s">
        <v>66</v>
      </c>
      <c r="AVX6" s="93" t="s">
        <v>66</v>
      </c>
      <c r="AVY6" s="93" t="s">
        <v>66</v>
      </c>
      <c r="AVZ6" s="93" t="s">
        <v>66</v>
      </c>
      <c r="AWA6" s="93" t="s">
        <v>66</v>
      </c>
      <c r="AWB6" s="93" t="s">
        <v>66</v>
      </c>
      <c r="AWC6" s="93" t="s">
        <v>66</v>
      </c>
      <c r="AWD6" s="93" t="s">
        <v>66</v>
      </c>
      <c r="AWE6" s="93" t="s">
        <v>66</v>
      </c>
      <c r="AWF6" s="93" t="s">
        <v>66</v>
      </c>
      <c r="AWG6" s="93" t="s">
        <v>66</v>
      </c>
      <c r="AWH6" s="93" t="s">
        <v>66</v>
      </c>
      <c r="AWI6" s="93" t="s">
        <v>66</v>
      </c>
      <c r="AWJ6" s="93" t="s">
        <v>66</v>
      </c>
      <c r="AWK6" s="93" t="s">
        <v>66</v>
      </c>
      <c r="AWL6" s="93" t="s">
        <v>66</v>
      </c>
      <c r="AWM6" s="93" t="s">
        <v>66</v>
      </c>
      <c r="AWN6" s="93" t="s">
        <v>66</v>
      </c>
      <c r="AWO6" s="93" t="s">
        <v>66</v>
      </c>
      <c r="AWP6" s="93" t="s">
        <v>66</v>
      </c>
      <c r="AWQ6" s="93" t="s">
        <v>66</v>
      </c>
      <c r="AWR6" s="93" t="s">
        <v>66</v>
      </c>
      <c r="AWS6" s="93" t="s">
        <v>66</v>
      </c>
      <c r="AWT6" s="93" t="s">
        <v>66</v>
      </c>
      <c r="AWU6" s="93" t="s">
        <v>66</v>
      </c>
      <c r="AWV6" s="93" t="s">
        <v>66</v>
      </c>
      <c r="AWW6" s="93" t="s">
        <v>66</v>
      </c>
      <c r="AWX6" s="93" t="s">
        <v>66</v>
      </c>
      <c r="AWY6" s="93" t="s">
        <v>66</v>
      </c>
      <c r="AWZ6" s="93" t="s">
        <v>66</v>
      </c>
      <c r="AXA6" s="93" t="s">
        <v>66</v>
      </c>
      <c r="AXB6" s="93" t="s">
        <v>66</v>
      </c>
      <c r="AXC6" s="93" t="s">
        <v>66</v>
      </c>
      <c r="AXD6" s="93" t="s">
        <v>66</v>
      </c>
      <c r="AXE6" s="93" t="s">
        <v>66</v>
      </c>
      <c r="AXF6" s="93" t="s">
        <v>66</v>
      </c>
      <c r="AXG6" s="93" t="s">
        <v>66</v>
      </c>
      <c r="AXH6" s="93" t="s">
        <v>66</v>
      </c>
      <c r="AXI6" s="93" t="s">
        <v>66</v>
      </c>
      <c r="AXJ6" s="93" t="s">
        <v>66</v>
      </c>
      <c r="AXK6" s="93" t="s">
        <v>66</v>
      </c>
      <c r="AXL6" s="93" t="s">
        <v>66</v>
      </c>
      <c r="AXM6" s="93" t="s">
        <v>66</v>
      </c>
      <c r="AXN6" s="93" t="s">
        <v>66</v>
      </c>
      <c r="AXO6" s="93" t="s">
        <v>66</v>
      </c>
      <c r="AXP6" s="93" t="s">
        <v>66</v>
      </c>
      <c r="AXQ6" s="93" t="s">
        <v>66</v>
      </c>
      <c r="AXR6" s="93" t="s">
        <v>66</v>
      </c>
      <c r="AXS6" s="93" t="s">
        <v>66</v>
      </c>
      <c r="AXT6" s="93" t="s">
        <v>66</v>
      </c>
      <c r="AXU6" s="93" t="s">
        <v>66</v>
      </c>
      <c r="AXV6" s="93" t="s">
        <v>66</v>
      </c>
      <c r="AXW6" s="93" t="s">
        <v>66</v>
      </c>
      <c r="AXX6" s="93" t="s">
        <v>66</v>
      </c>
      <c r="AXY6" s="93" t="s">
        <v>66</v>
      </c>
      <c r="AXZ6" s="93" t="s">
        <v>66</v>
      </c>
      <c r="AYA6" s="93" t="s">
        <v>66</v>
      </c>
      <c r="AYB6" s="93" t="s">
        <v>66</v>
      </c>
      <c r="AYC6" s="93" t="s">
        <v>66</v>
      </c>
      <c r="AYD6" s="93" t="s">
        <v>66</v>
      </c>
      <c r="AYE6" s="93" t="s">
        <v>66</v>
      </c>
      <c r="AYF6" s="93" t="s">
        <v>66</v>
      </c>
      <c r="AYG6" s="93" t="s">
        <v>66</v>
      </c>
      <c r="AYH6" s="93" t="s">
        <v>66</v>
      </c>
      <c r="AYI6" s="93" t="s">
        <v>66</v>
      </c>
      <c r="AYJ6" s="93" t="s">
        <v>66</v>
      </c>
      <c r="AYK6" s="93" t="s">
        <v>66</v>
      </c>
      <c r="AYL6" s="93" t="s">
        <v>66</v>
      </c>
      <c r="AYM6" s="93" t="s">
        <v>66</v>
      </c>
      <c r="AYN6" s="93" t="s">
        <v>66</v>
      </c>
      <c r="AYO6" s="93" t="s">
        <v>66</v>
      </c>
      <c r="AYP6" s="93" t="s">
        <v>66</v>
      </c>
      <c r="AYQ6" s="93" t="s">
        <v>66</v>
      </c>
      <c r="AYR6" s="93" t="s">
        <v>66</v>
      </c>
      <c r="AYS6" s="93" t="s">
        <v>66</v>
      </c>
      <c r="AYT6" s="93" t="s">
        <v>66</v>
      </c>
      <c r="AYU6" s="93" t="s">
        <v>66</v>
      </c>
      <c r="AYV6" s="93" t="s">
        <v>66</v>
      </c>
      <c r="AYW6" s="93" t="s">
        <v>66</v>
      </c>
      <c r="AYX6" s="93" t="s">
        <v>66</v>
      </c>
      <c r="AYY6" s="93" t="s">
        <v>66</v>
      </c>
      <c r="AYZ6" s="93" t="s">
        <v>66</v>
      </c>
      <c r="AZA6" s="93" t="s">
        <v>66</v>
      </c>
      <c r="AZB6" s="93" t="s">
        <v>66</v>
      </c>
      <c r="AZC6" s="93" t="s">
        <v>66</v>
      </c>
      <c r="AZD6" s="93" t="s">
        <v>66</v>
      </c>
      <c r="AZE6" s="93" t="s">
        <v>66</v>
      </c>
      <c r="AZF6" s="93" t="s">
        <v>66</v>
      </c>
      <c r="AZG6" s="93" t="s">
        <v>66</v>
      </c>
      <c r="AZH6" s="93" t="s">
        <v>66</v>
      </c>
      <c r="AZI6" s="93" t="s">
        <v>66</v>
      </c>
      <c r="AZJ6" s="93" t="s">
        <v>66</v>
      </c>
      <c r="AZK6" s="93" t="s">
        <v>66</v>
      </c>
      <c r="AZL6" s="93" t="s">
        <v>66</v>
      </c>
      <c r="AZM6" s="93" t="s">
        <v>66</v>
      </c>
      <c r="AZN6" s="93" t="s">
        <v>66</v>
      </c>
      <c r="AZO6" s="93" t="s">
        <v>66</v>
      </c>
      <c r="AZP6" s="93" t="s">
        <v>66</v>
      </c>
      <c r="AZQ6" s="93" t="s">
        <v>66</v>
      </c>
      <c r="AZR6" s="93" t="s">
        <v>66</v>
      </c>
      <c r="AZS6" s="93" t="s">
        <v>66</v>
      </c>
      <c r="AZT6" s="93" t="s">
        <v>66</v>
      </c>
      <c r="AZU6" s="93" t="s">
        <v>66</v>
      </c>
      <c r="AZV6" s="93" t="s">
        <v>66</v>
      </c>
      <c r="AZW6" s="93" t="s">
        <v>66</v>
      </c>
      <c r="AZX6" s="93" t="s">
        <v>66</v>
      </c>
      <c r="AZY6" s="93" t="s">
        <v>66</v>
      </c>
      <c r="AZZ6" s="93" t="s">
        <v>66</v>
      </c>
      <c r="BAA6" s="93" t="s">
        <v>66</v>
      </c>
      <c r="BAB6" s="93" t="s">
        <v>66</v>
      </c>
      <c r="BAC6" s="93" t="s">
        <v>66</v>
      </c>
      <c r="BAD6" s="93" t="s">
        <v>66</v>
      </c>
      <c r="BAE6" s="93" t="s">
        <v>66</v>
      </c>
      <c r="BAF6" s="93" t="s">
        <v>66</v>
      </c>
      <c r="BAG6" s="93" t="s">
        <v>66</v>
      </c>
      <c r="BAH6" s="93" t="s">
        <v>66</v>
      </c>
      <c r="BAI6" s="93" t="s">
        <v>66</v>
      </c>
      <c r="BAJ6" s="93" t="s">
        <v>66</v>
      </c>
      <c r="BAK6" s="93" t="s">
        <v>66</v>
      </c>
      <c r="BAL6" s="93" t="s">
        <v>66</v>
      </c>
      <c r="BAM6" s="93" t="s">
        <v>66</v>
      </c>
      <c r="BAN6" s="93" t="s">
        <v>66</v>
      </c>
      <c r="BAO6" s="93" t="s">
        <v>66</v>
      </c>
      <c r="BAP6" s="93" t="s">
        <v>66</v>
      </c>
      <c r="BAQ6" s="93" t="s">
        <v>66</v>
      </c>
      <c r="BAR6" s="93" t="s">
        <v>66</v>
      </c>
      <c r="BAS6" s="93" t="s">
        <v>66</v>
      </c>
      <c r="BAT6" s="93" t="s">
        <v>66</v>
      </c>
      <c r="BAU6" s="93" t="s">
        <v>66</v>
      </c>
      <c r="BAV6" s="93" t="s">
        <v>66</v>
      </c>
      <c r="BAW6" s="93" t="s">
        <v>66</v>
      </c>
      <c r="BAX6" s="93" t="s">
        <v>66</v>
      </c>
      <c r="BAY6" s="93" t="s">
        <v>66</v>
      </c>
      <c r="BAZ6" s="93" t="s">
        <v>66</v>
      </c>
      <c r="BBA6" s="93" t="s">
        <v>66</v>
      </c>
      <c r="BBB6" s="93" t="s">
        <v>66</v>
      </c>
      <c r="BBC6" s="93" t="s">
        <v>66</v>
      </c>
      <c r="BBD6" s="93" t="s">
        <v>66</v>
      </c>
      <c r="BBE6" s="93" t="s">
        <v>66</v>
      </c>
      <c r="BBF6" s="93" t="s">
        <v>66</v>
      </c>
      <c r="BBG6" s="93" t="s">
        <v>66</v>
      </c>
      <c r="BBH6" s="93" t="s">
        <v>66</v>
      </c>
      <c r="BBI6" s="93" t="s">
        <v>66</v>
      </c>
      <c r="BBJ6" s="93" t="s">
        <v>66</v>
      </c>
      <c r="BBK6" s="93" t="s">
        <v>66</v>
      </c>
      <c r="BBL6" s="93" t="s">
        <v>66</v>
      </c>
      <c r="BBM6" s="93" t="s">
        <v>66</v>
      </c>
      <c r="BBN6" s="93" t="s">
        <v>66</v>
      </c>
      <c r="BBO6" s="93" t="s">
        <v>66</v>
      </c>
      <c r="BBP6" s="93" t="s">
        <v>66</v>
      </c>
      <c r="BBQ6" s="93" t="s">
        <v>66</v>
      </c>
      <c r="BBR6" s="93" t="s">
        <v>66</v>
      </c>
      <c r="BBS6" s="93" t="s">
        <v>66</v>
      </c>
      <c r="BBT6" s="93" t="s">
        <v>66</v>
      </c>
      <c r="BBU6" s="93" t="s">
        <v>66</v>
      </c>
      <c r="BBV6" s="93" t="s">
        <v>66</v>
      </c>
      <c r="BBW6" s="93" t="s">
        <v>66</v>
      </c>
      <c r="BBX6" s="93" t="s">
        <v>66</v>
      </c>
      <c r="BBY6" s="93" t="s">
        <v>66</v>
      </c>
      <c r="BBZ6" s="93" t="s">
        <v>66</v>
      </c>
      <c r="BCA6" s="93" t="s">
        <v>66</v>
      </c>
      <c r="BCB6" s="93" t="s">
        <v>66</v>
      </c>
      <c r="BCC6" s="93" t="s">
        <v>66</v>
      </c>
      <c r="BCD6" s="93" t="s">
        <v>66</v>
      </c>
      <c r="BCE6" s="93" t="s">
        <v>66</v>
      </c>
      <c r="BCF6" s="93" t="s">
        <v>66</v>
      </c>
      <c r="BCG6" s="93" t="s">
        <v>66</v>
      </c>
      <c r="BCH6" s="93" t="s">
        <v>66</v>
      </c>
      <c r="BCI6" s="93" t="s">
        <v>66</v>
      </c>
      <c r="BCJ6" s="93" t="s">
        <v>66</v>
      </c>
      <c r="BCK6" s="93" t="s">
        <v>66</v>
      </c>
      <c r="BCL6" s="93" t="s">
        <v>66</v>
      </c>
      <c r="BCM6" s="93" t="s">
        <v>66</v>
      </c>
      <c r="BCN6" s="93" t="s">
        <v>66</v>
      </c>
      <c r="BCO6" s="93" t="s">
        <v>66</v>
      </c>
      <c r="BCP6" s="93" t="s">
        <v>66</v>
      </c>
      <c r="BCQ6" s="93" t="s">
        <v>66</v>
      </c>
      <c r="BCR6" s="93" t="s">
        <v>66</v>
      </c>
      <c r="BCS6" s="93" t="s">
        <v>66</v>
      </c>
      <c r="BCT6" s="93" t="s">
        <v>66</v>
      </c>
      <c r="BCU6" s="93" t="s">
        <v>66</v>
      </c>
      <c r="BCV6" s="93" t="s">
        <v>66</v>
      </c>
      <c r="BCW6" s="93" t="s">
        <v>66</v>
      </c>
      <c r="BCX6" s="93" t="s">
        <v>66</v>
      </c>
      <c r="BCY6" s="93" t="s">
        <v>66</v>
      </c>
      <c r="BCZ6" s="93" t="s">
        <v>66</v>
      </c>
      <c r="BDA6" s="93" t="s">
        <v>66</v>
      </c>
      <c r="BDB6" s="93" t="s">
        <v>66</v>
      </c>
      <c r="BDC6" s="93" t="s">
        <v>66</v>
      </c>
      <c r="BDD6" s="93" t="s">
        <v>66</v>
      </c>
      <c r="BDE6" s="93" t="s">
        <v>66</v>
      </c>
      <c r="BDF6" s="93" t="s">
        <v>66</v>
      </c>
      <c r="BDG6" s="93" t="s">
        <v>66</v>
      </c>
      <c r="BDH6" s="93" t="s">
        <v>66</v>
      </c>
      <c r="BDI6" s="93" t="s">
        <v>66</v>
      </c>
      <c r="BDJ6" s="93" t="s">
        <v>66</v>
      </c>
      <c r="BDK6" s="93" t="s">
        <v>66</v>
      </c>
      <c r="BDL6" s="93" t="s">
        <v>66</v>
      </c>
      <c r="BDM6" s="93" t="s">
        <v>66</v>
      </c>
      <c r="BDN6" s="93" t="s">
        <v>66</v>
      </c>
      <c r="BDO6" s="93" t="s">
        <v>66</v>
      </c>
      <c r="BDP6" s="93" t="s">
        <v>66</v>
      </c>
      <c r="BDQ6" s="93" t="s">
        <v>66</v>
      </c>
      <c r="BDR6" s="93" t="s">
        <v>66</v>
      </c>
      <c r="BDS6" s="93" t="s">
        <v>66</v>
      </c>
      <c r="BDT6" s="93" t="s">
        <v>66</v>
      </c>
      <c r="BDU6" s="93" t="s">
        <v>66</v>
      </c>
      <c r="BDV6" s="93" t="s">
        <v>66</v>
      </c>
      <c r="BDW6" s="93" t="s">
        <v>66</v>
      </c>
      <c r="BDX6" s="93" t="s">
        <v>66</v>
      </c>
      <c r="BDY6" s="93" t="s">
        <v>66</v>
      </c>
      <c r="BDZ6" s="93" t="s">
        <v>66</v>
      </c>
      <c r="BEA6" s="93" t="s">
        <v>66</v>
      </c>
      <c r="BEB6" s="93" t="s">
        <v>66</v>
      </c>
      <c r="BEC6" s="93" t="s">
        <v>66</v>
      </c>
      <c r="BED6" s="93" t="s">
        <v>66</v>
      </c>
      <c r="BEE6" s="93" t="s">
        <v>66</v>
      </c>
      <c r="BEF6" s="93" t="s">
        <v>66</v>
      </c>
      <c r="BEG6" s="93" t="s">
        <v>66</v>
      </c>
      <c r="BEH6" s="93" t="s">
        <v>66</v>
      </c>
      <c r="BEI6" s="93" t="s">
        <v>66</v>
      </c>
      <c r="BEJ6" s="93" t="s">
        <v>66</v>
      </c>
      <c r="BEK6" s="93" t="s">
        <v>66</v>
      </c>
      <c r="BEL6" s="93" t="s">
        <v>66</v>
      </c>
      <c r="BEM6" s="93" t="s">
        <v>66</v>
      </c>
      <c r="BEN6" s="93" t="s">
        <v>66</v>
      </c>
      <c r="BEO6" s="93" t="s">
        <v>66</v>
      </c>
      <c r="BEP6" s="93" t="s">
        <v>66</v>
      </c>
      <c r="BEQ6" s="93" t="s">
        <v>66</v>
      </c>
      <c r="BER6" s="93" t="s">
        <v>66</v>
      </c>
      <c r="BES6" s="93" t="s">
        <v>66</v>
      </c>
      <c r="BET6" s="93" t="s">
        <v>66</v>
      </c>
      <c r="BEU6" s="93" t="s">
        <v>66</v>
      </c>
      <c r="BEV6" s="93" t="s">
        <v>66</v>
      </c>
      <c r="BEW6" s="93" t="s">
        <v>66</v>
      </c>
      <c r="BEX6" s="93" t="s">
        <v>66</v>
      </c>
      <c r="BEY6" s="93" t="s">
        <v>66</v>
      </c>
      <c r="BEZ6" s="93" t="s">
        <v>66</v>
      </c>
      <c r="BFA6" s="93" t="s">
        <v>66</v>
      </c>
      <c r="BFB6" s="93" t="s">
        <v>66</v>
      </c>
      <c r="BFC6" s="93" t="s">
        <v>66</v>
      </c>
      <c r="BFD6" s="93" t="s">
        <v>66</v>
      </c>
      <c r="BFE6" s="93" t="s">
        <v>66</v>
      </c>
      <c r="BFF6" s="93" t="s">
        <v>66</v>
      </c>
      <c r="BFG6" s="93" t="s">
        <v>66</v>
      </c>
      <c r="BFH6" s="93" t="s">
        <v>66</v>
      </c>
      <c r="BFI6" s="93" t="s">
        <v>66</v>
      </c>
      <c r="BFJ6" s="93" t="s">
        <v>66</v>
      </c>
      <c r="BFK6" s="93" t="s">
        <v>66</v>
      </c>
      <c r="BFL6" s="93" t="s">
        <v>66</v>
      </c>
      <c r="BFM6" s="93" t="s">
        <v>66</v>
      </c>
      <c r="BFN6" s="93" t="s">
        <v>66</v>
      </c>
      <c r="BFO6" s="93" t="s">
        <v>66</v>
      </c>
      <c r="BFP6" s="93" t="s">
        <v>66</v>
      </c>
      <c r="BFQ6" s="93" t="s">
        <v>66</v>
      </c>
      <c r="BFR6" s="93" t="s">
        <v>66</v>
      </c>
      <c r="BFS6" s="93" t="s">
        <v>66</v>
      </c>
      <c r="BFT6" s="93" t="s">
        <v>66</v>
      </c>
      <c r="BFU6" s="93" t="s">
        <v>66</v>
      </c>
      <c r="BFV6" s="93" t="s">
        <v>66</v>
      </c>
      <c r="BFW6" s="93" t="s">
        <v>66</v>
      </c>
      <c r="BFX6" s="93" t="s">
        <v>66</v>
      </c>
      <c r="BFY6" s="93" t="s">
        <v>66</v>
      </c>
      <c r="BFZ6" s="93" t="s">
        <v>66</v>
      </c>
      <c r="BGA6" s="93" t="s">
        <v>66</v>
      </c>
      <c r="BGB6" s="93" t="s">
        <v>66</v>
      </c>
      <c r="BGC6" s="93" t="s">
        <v>66</v>
      </c>
      <c r="BGD6" s="93" t="s">
        <v>66</v>
      </c>
      <c r="BGE6" s="93" t="s">
        <v>66</v>
      </c>
      <c r="BGF6" s="93" t="s">
        <v>66</v>
      </c>
      <c r="BGG6" s="93" t="s">
        <v>66</v>
      </c>
      <c r="BGH6" s="93" t="s">
        <v>66</v>
      </c>
      <c r="BGI6" s="93" t="s">
        <v>66</v>
      </c>
      <c r="BGJ6" s="93" t="s">
        <v>66</v>
      </c>
      <c r="BGK6" s="93" t="s">
        <v>66</v>
      </c>
      <c r="BGL6" s="93" t="s">
        <v>66</v>
      </c>
      <c r="BGM6" s="93" t="s">
        <v>66</v>
      </c>
      <c r="BGN6" s="93" t="s">
        <v>66</v>
      </c>
      <c r="BGO6" s="93" t="s">
        <v>66</v>
      </c>
      <c r="BGP6" s="93" t="s">
        <v>66</v>
      </c>
      <c r="BGQ6" s="93" t="s">
        <v>66</v>
      </c>
      <c r="BGR6" s="93" t="s">
        <v>66</v>
      </c>
      <c r="BGS6" s="93" t="s">
        <v>66</v>
      </c>
      <c r="BGT6" s="93" t="s">
        <v>66</v>
      </c>
      <c r="BGU6" s="93" t="s">
        <v>66</v>
      </c>
      <c r="BGV6" s="93" t="s">
        <v>66</v>
      </c>
      <c r="BGW6" s="93" t="s">
        <v>66</v>
      </c>
      <c r="BGX6" s="93" t="s">
        <v>66</v>
      </c>
      <c r="BGY6" s="93" t="s">
        <v>66</v>
      </c>
      <c r="BGZ6" s="93" t="s">
        <v>66</v>
      </c>
      <c r="BHA6" s="93" t="s">
        <v>66</v>
      </c>
      <c r="BHB6" s="93" t="s">
        <v>66</v>
      </c>
      <c r="BHC6" s="93" t="s">
        <v>66</v>
      </c>
      <c r="BHD6" s="93" t="s">
        <v>66</v>
      </c>
      <c r="BHE6" s="93" t="s">
        <v>66</v>
      </c>
      <c r="BHF6" s="93" t="s">
        <v>66</v>
      </c>
      <c r="BHG6" s="93" t="s">
        <v>66</v>
      </c>
      <c r="BHH6" s="93" t="s">
        <v>66</v>
      </c>
      <c r="BHI6" s="93" t="s">
        <v>66</v>
      </c>
      <c r="BHJ6" s="93" t="s">
        <v>66</v>
      </c>
      <c r="BHK6" s="93" t="s">
        <v>66</v>
      </c>
      <c r="BHL6" s="93" t="s">
        <v>66</v>
      </c>
      <c r="BHM6" s="93" t="s">
        <v>66</v>
      </c>
      <c r="BHN6" s="93" t="s">
        <v>66</v>
      </c>
      <c r="BHO6" s="93" t="s">
        <v>66</v>
      </c>
      <c r="BHP6" s="93" t="s">
        <v>66</v>
      </c>
      <c r="BHQ6" s="93" t="s">
        <v>66</v>
      </c>
      <c r="BHR6" s="93" t="s">
        <v>66</v>
      </c>
      <c r="BHS6" s="93" t="s">
        <v>66</v>
      </c>
      <c r="BHT6" s="93" t="s">
        <v>66</v>
      </c>
      <c r="BHU6" s="93" t="s">
        <v>66</v>
      </c>
      <c r="BHV6" s="93" t="s">
        <v>66</v>
      </c>
      <c r="BHW6" s="93" t="s">
        <v>66</v>
      </c>
      <c r="BHX6" s="93" t="s">
        <v>66</v>
      </c>
      <c r="BHY6" s="93" t="s">
        <v>66</v>
      </c>
      <c r="BHZ6" s="93" t="s">
        <v>66</v>
      </c>
      <c r="BIA6" s="93" t="s">
        <v>66</v>
      </c>
      <c r="BIB6" s="93" t="s">
        <v>66</v>
      </c>
      <c r="BIC6" s="93" t="s">
        <v>66</v>
      </c>
      <c r="BID6" s="93" t="s">
        <v>66</v>
      </c>
      <c r="BIE6" s="93" t="s">
        <v>66</v>
      </c>
      <c r="BIF6" s="93" t="s">
        <v>66</v>
      </c>
      <c r="BIG6" s="93" t="s">
        <v>66</v>
      </c>
      <c r="BIH6" s="93" t="s">
        <v>66</v>
      </c>
      <c r="BII6" s="93" t="s">
        <v>66</v>
      </c>
      <c r="BIJ6" s="93" t="s">
        <v>66</v>
      </c>
      <c r="BIK6" s="93" t="s">
        <v>66</v>
      </c>
      <c r="BIL6" s="93" t="s">
        <v>66</v>
      </c>
      <c r="BIM6" s="93" t="s">
        <v>66</v>
      </c>
      <c r="BIN6" s="93" t="s">
        <v>66</v>
      </c>
      <c r="BIO6" s="93" t="s">
        <v>66</v>
      </c>
      <c r="BIP6" s="93" t="s">
        <v>66</v>
      </c>
      <c r="BIQ6" s="93" t="s">
        <v>66</v>
      </c>
      <c r="BIR6" s="93" t="s">
        <v>66</v>
      </c>
      <c r="BIS6" s="93" t="s">
        <v>66</v>
      </c>
      <c r="BIT6" s="93" t="s">
        <v>66</v>
      </c>
      <c r="BIU6" s="93" t="s">
        <v>66</v>
      </c>
      <c r="BIV6" s="93" t="s">
        <v>66</v>
      </c>
      <c r="BIW6" s="93" t="s">
        <v>66</v>
      </c>
      <c r="BIX6" s="93" t="s">
        <v>66</v>
      </c>
      <c r="BIY6" s="93" t="s">
        <v>66</v>
      </c>
      <c r="BIZ6" s="93" t="s">
        <v>66</v>
      </c>
      <c r="BJA6" s="93" t="s">
        <v>66</v>
      </c>
      <c r="BJB6" s="93" t="s">
        <v>66</v>
      </c>
      <c r="BJC6" s="93" t="s">
        <v>66</v>
      </c>
      <c r="BJD6" s="93" t="s">
        <v>66</v>
      </c>
      <c r="BJE6" s="93" t="s">
        <v>66</v>
      </c>
      <c r="BJF6" s="93" t="s">
        <v>66</v>
      </c>
      <c r="BJG6" s="93" t="s">
        <v>66</v>
      </c>
      <c r="BJH6" s="93" t="s">
        <v>66</v>
      </c>
      <c r="BJI6" s="93" t="s">
        <v>66</v>
      </c>
      <c r="BJJ6" s="93" t="s">
        <v>66</v>
      </c>
      <c r="BJK6" s="93" t="s">
        <v>66</v>
      </c>
      <c r="BJL6" s="93" t="s">
        <v>66</v>
      </c>
      <c r="BJM6" s="93" t="s">
        <v>66</v>
      </c>
      <c r="BJN6" s="93" t="s">
        <v>66</v>
      </c>
      <c r="BJO6" s="93" t="s">
        <v>66</v>
      </c>
      <c r="BJP6" s="93" t="s">
        <v>66</v>
      </c>
      <c r="BJQ6" s="93" t="s">
        <v>66</v>
      </c>
      <c r="BJR6" s="93" t="s">
        <v>66</v>
      </c>
      <c r="BJS6" s="93" t="s">
        <v>66</v>
      </c>
      <c r="BJT6" s="93" t="s">
        <v>66</v>
      </c>
      <c r="BJU6" s="93" t="s">
        <v>66</v>
      </c>
      <c r="BJV6" s="93" t="s">
        <v>66</v>
      </c>
      <c r="BJW6" s="93" t="s">
        <v>66</v>
      </c>
      <c r="BJX6" s="93" t="s">
        <v>66</v>
      </c>
      <c r="BJY6" s="93" t="s">
        <v>66</v>
      </c>
      <c r="BJZ6" s="93" t="s">
        <v>66</v>
      </c>
      <c r="BKA6" s="93" t="s">
        <v>66</v>
      </c>
      <c r="BKB6" s="93" t="s">
        <v>66</v>
      </c>
      <c r="BKC6" s="93" t="s">
        <v>66</v>
      </c>
      <c r="BKD6" s="93" t="s">
        <v>66</v>
      </c>
      <c r="BKE6" s="93" t="s">
        <v>66</v>
      </c>
      <c r="BKF6" s="93" t="s">
        <v>66</v>
      </c>
      <c r="BKG6" s="93" t="s">
        <v>66</v>
      </c>
      <c r="BKH6" s="93" t="s">
        <v>66</v>
      </c>
      <c r="BKI6" s="93" t="s">
        <v>66</v>
      </c>
      <c r="BKJ6" s="93" t="s">
        <v>66</v>
      </c>
      <c r="BKK6" s="93" t="s">
        <v>66</v>
      </c>
      <c r="BKL6" s="93" t="s">
        <v>66</v>
      </c>
      <c r="BKM6" s="93" t="s">
        <v>66</v>
      </c>
      <c r="BKN6" s="93" t="s">
        <v>66</v>
      </c>
      <c r="BKO6" s="93" t="s">
        <v>66</v>
      </c>
      <c r="BKP6" s="93" t="s">
        <v>66</v>
      </c>
      <c r="BKQ6" s="93" t="s">
        <v>66</v>
      </c>
      <c r="BKR6" s="93" t="s">
        <v>66</v>
      </c>
      <c r="BKS6" s="93" t="s">
        <v>66</v>
      </c>
      <c r="BKT6" s="93" t="s">
        <v>66</v>
      </c>
      <c r="BKU6" s="93" t="s">
        <v>66</v>
      </c>
      <c r="BKV6" s="93" t="s">
        <v>66</v>
      </c>
      <c r="BKW6" s="93" t="s">
        <v>66</v>
      </c>
      <c r="BKX6" s="93" t="s">
        <v>66</v>
      </c>
      <c r="BKY6" s="93" t="s">
        <v>66</v>
      </c>
      <c r="BKZ6" s="93" t="s">
        <v>66</v>
      </c>
      <c r="BLA6" s="93" t="s">
        <v>66</v>
      </c>
      <c r="BLB6" s="93" t="s">
        <v>66</v>
      </c>
      <c r="BLC6" s="93" t="s">
        <v>66</v>
      </c>
      <c r="BLD6" s="93" t="s">
        <v>66</v>
      </c>
      <c r="BLE6" s="93" t="s">
        <v>66</v>
      </c>
      <c r="BLF6" s="93" t="s">
        <v>66</v>
      </c>
      <c r="BLG6" s="93" t="s">
        <v>66</v>
      </c>
      <c r="BLH6" s="93" t="s">
        <v>66</v>
      </c>
      <c r="BLI6" s="93" t="s">
        <v>66</v>
      </c>
      <c r="BLJ6" s="93" t="s">
        <v>66</v>
      </c>
      <c r="BLK6" s="93" t="s">
        <v>66</v>
      </c>
      <c r="BLL6" s="93" t="s">
        <v>66</v>
      </c>
      <c r="BLM6" s="93" t="s">
        <v>66</v>
      </c>
      <c r="BLN6" s="93" t="s">
        <v>66</v>
      </c>
      <c r="BLO6" s="93" t="s">
        <v>66</v>
      </c>
      <c r="BLP6" s="93" t="s">
        <v>66</v>
      </c>
      <c r="BLQ6" s="93" t="s">
        <v>66</v>
      </c>
      <c r="BLR6" s="93" t="s">
        <v>66</v>
      </c>
      <c r="BLS6" s="93" t="s">
        <v>66</v>
      </c>
      <c r="BLT6" s="93" t="s">
        <v>66</v>
      </c>
      <c r="BLU6" s="93" t="s">
        <v>66</v>
      </c>
      <c r="BLV6" s="93" t="s">
        <v>66</v>
      </c>
      <c r="BLW6" s="93" t="s">
        <v>66</v>
      </c>
      <c r="BLX6" s="93" t="s">
        <v>66</v>
      </c>
      <c r="BLY6" s="93" t="s">
        <v>66</v>
      </c>
      <c r="BLZ6" s="93" t="s">
        <v>66</v>
      </c>
      <c r="BMA6" s="93" t="s">
        <v>66</v>
      </c>
      <c r="BMB6" s="93" t="s">
        <v>66</v>
      </c>
      <c r="BMC6" s="93" t="s">
        <v>66</v>
      </c>
      <c r="BMD6" s="93" t="s">
        <v>66</v>
      </c>
      <c r="BME6" s="93" t="s">
        <v>66</v>
      </c>
      <c r="BMF6" s="93" t="s">
        <v>66</v>
      </c>
      <c r="BMG6" s="93" t="s">
        <v>66</v>
      </c>
      <c r="BMH6" s="93" t="s">
        <v>66</v>
      </c>
      <c r="BMI6" s="93" t="s">
        <v>66</v>
      </c>
      <c r="BMJ6" s="93" t="s">
        <v>66</v>
      </c>
      <c r="BMK6" s="93" t="s">
        <v>66</v>
      </c>
      <c r="BML6" s="93" t="s">
        <v>66</v>
      </c>
      <c r="BMM6" s="93" t="s">
        <v>66</v>
      </c>
      <c r="BMN6" s="93" t="s">
        <v>66</v>
      </c>
      <c r="BMO6" s="93" t="s">
        <v>66</v>
      </c>
      <c r="BMP6" s="93" t="s">
        <v>66</v>
      </c>
      <c r="BMQ6" s="93" t="s">
        <v>66</v>
      </c>
      <c r="BMR6" s="93" t="s">
        <v>66</v>
      </c>
      <c r="BMS6" s="93" t="s">
        <v>66</v>
      </c>
      <c r="BMT6" s="93" t="s">
        <v>66</v>
      </c>
      <c r="BMU6" s="93" t="s">
        <v>66</v>
      </c>
      <c r="BMV6" s="93" t="s">
        <v>66</v>
      </c>
      <c r="BMW6" s="93" t="s">
        <v>66</v>
      </c>
      <c r="BMX6" s="93" t="s">
        <v>66</v>
      </c>
      <c r="BMY6" s="93" t="s">
        <v>66</v>
      </c>
      <c r="BMZ6" s="93" t="s">
        <v>66</v>
      </c>
      <c r="BNA6" s="93" t="s">
        <v>66</v>
      </c>
      <c r="BNB6" s="93" t="s">
        <v>66</v>
      </c>
      <c r="BNC6" s="93" t="s">
        <v>66</v>
      </c>
      <c r="BND6" s="93" t="s">
        <v>66</v>
      </c>
      <c r="BNE6" s="93" t="s">
        <v>66</v>
      </c>
      <c r="BNF6" s="93" t="s">
        <v>66</v>
      </c>
      <c r="BNG6" s="93" t="s">
        <v>66</v>
      </c>
      <c r="BNH6" s="93" t="s">
        <v>66</v>
      </c>
      <c r="BNI6" s="93" t="s">
        <v>66</v>
      </c>
      <c r="BNJ6" s="93" t="s">
        <v>66</v>
      </c>
      <c r="BNK6" s="93" t="s">
        <v>66</v>
      </c>
      <c r="BNL6" s="93" t="s">
        <v>66</v>
      </c>
      <c r="BNM6" s="93" t="s">
        <v>66</v>
      </c>
      <c r="BNN6" s="93" t="s">
        <v>66</v>
      </c>
      <c r="BNO6" s="93" t="s">
        <v>66</v>
      </c>
      <c r="BNP6" s="93" t="s">
        <v>66</v>
      </c>
      <c r="BNQ6" s="93" t="s">
        <v>66</v>
      </c>
      <c r="BNR6" s="93" t="s">
        <v>66</v>
      </c>
      <c r="BNS6" s="93" t="s">
        <v>66</v>
      </c>
      <c r="BNT6" s="93" t="s">
        <v>66</v>
      </c>
      <c r="BNU6" s="93" t="s">
        <v>66</v>
      </c>
      <c r="BNV6" s="93" t="s">
        <v>66</v>
      </c>
      <c r="BNW6" s="93" t="s">
        <v>66</v>
      </c>
      <c r="BNX6" s="93" t="s">
        <v>66</v>
      </c>
      <c r="BNY6" s="93" t="s">
        <v>66</v>
      </c>
      <c r="BNZ6" s="93" t="s">
        <v>66</v>
      </c>
      <c r="BOA6" s="93" t="s">
        <v>66</v>
      </c>
      <c r="BOB6" s="93" t="s">
        <v>66</v>
      </c>
      <c r="BOC6" s="93" t="s">
        <v>66</v>
      </c>
      <c r="BOD6" s="93" t="s">
        <v>66</v>
      </c>
      <c r="BOE6" s="93" t="s">
        <v>66</v>
      </c>
      <c r="BOF6" s="93" t="s">
        <v>66</v>
      </c>
      <c r="BOG6" s="93" t="s">
        <v>66</v>
      </c>
      <c r="BOH6" s="93" t="s">
        <v>66</v>
      </c>
      <c r="BOI6" s="93" t="s">
        <v>66</v>
      </c>
      <c r="BOJ6" s="93" t="s">
        <v>66</v>
      </c>
      <c r="BOK6" s="93" t="s">
        <v>66</v>
      </c>
      <c r="BOL6" s="93" t="s">
        <v>66</v>
      </c>
      <c r="BOM6" s="93" t="s">
        <v>66</v>
      </c>
      <c r="BON6" s="93" t="s">
        <v>66</v>
      </c>
      <c r="BOO6" s="93" t="s">
        <v>66</v>
      </c>
      <c r="BOP6" s="93" t="s">
        <v>66</v>
      </c>
      <c r="BOQ6" s="93" t="s">
        <v>66</v>
      </c>
      <c r="BOR6" s="93" t="s">
        <v>66</v>
      </c>
      <c r="BOS6" s="93" t="s">
        <v>66</v>
      </c>
      <c r="BOT6" s="93" t="s">
        <v>66</v>
      </c>
      <c r="BOU6" s="93" t="s">
        <v>66</v>
      </c>
      <c r="BOV6" s="93" t="s">
        <v>66</v>
      </c>
      <c r="BOW6" s="93" t="s">
        <v>66</v>
      </c>
      <c r="BOX6" s="93" t="s">
        <v>66</v>
      </c>
      <c r="BOY6" s="93" t="s">
        <v>66</v>
      </c>
      <c r="BOZ6" s="93" t="s">
        <v>66</v>
      </c>
      <c r="BPA6" s="93" t="s">
        <v>66</v>
      </c>
      <c r="BPB6" s="93" t="s">
        <v>66</v>
      </c>
      <c r="BPC6" s="93" t="s">
        <v>66</v>
      </c>
      <c r="BPD6" s="93" t="s">
        <v>66</v>
      </c>
      <c r="BPE6" s="93" t="s">
        <v>66</v>
      </c>
      <c r="BPF6" s="93" t="s">
        <v>66</v>
      </c>
      <c r="BPG6" s="93" t="s">
        <v>66</v>
      </c>
      <c r="BPH6" s="93" t="s">
        <v>66</v>
      </c>
      <c r="BPI6" s="93" t="s">
        <v>66</v>
      </c>
      <c r="BPJ6" s="93" t="s">
        <v>66</v>
      </c>
      <c r="BPK6" s="93" t="s">
        <v>66</v>
      </c>
      <c r="BPL6" s="93" t="s">
        <v>66</v>
      </c>
      <c r="BPM6" s="93" t="s">
        <v>66</v>
      </c>
      <c r="BPN6" s="93" t="s">
        <v>66</v>
      </c>
      <c r="BPO6" s="93" t="s">
        <v>66</v>
      </c>
      <c r="BPP6" s="93" t="s">
        <v>66</v>
      </c>
      <c r="BPQ6" s="93" t="s">
        <v>66</v>
      </c>
      <c r="BPR6" s="93" t="s">
        <v>66</v>
      </c>
      <c r="BPS6" s="93" t="s">
        <v>66</v>
      </c>
      <c r="BPT6" s="93" t="s">
        <v>66</v>
      </c>
      <c r="BPU6" s="93" t="s">
        <v>66</v>
      </c>
      <c r="BPV6" s="93" t="s">
        <v>66</v>
      </c>
      <c r="BPW6" s="93" t="s">
        <v>66</v>
      </c>
      <c r="BPX6" s="93" t="s">
        <v>66</v>
      </c>
      <c r="BPY6" s="93" t="s">
        <v>66</v>
      </c>
      <c r="BPZ6" s="93" t="s">
        <v>66</v>
      </c>
      <c r="BQA6" s="93" t="s">
        <v>66</v>
      </c>
      <c r="BQB6" s="93" t="s">
        <v>66</v>
      </c>
      <c r="BQC6" s="93" t="s">
        <v>66</v>
      </c>
      <c r="BQD6" s="93" t="s">
        <v>66</v>
      </c>
      <c r="BQE6" s="93" t="s">
        <v>66</v>
      </c>
      <c r="BQF6" s="93" t="s">
        <v>66</v>
      </c>
      <c r="BQG6" s="93" t="s">
        <v>66</v>
      </c>
      <c r="BQH6" s="93" t="s">
        <v>66</v>
      </c>
      <c r="BQI6" s="93" t="s">
        <v>66</v>
      </c>
      <c r="BQJ6" s="93" t="s">
        <v>66</v>
      </c>
      <c r="BQK6" s="93" t="s">
        <v>66</v>
      </c>
      <c r="BQL6" s="93" t="s">
        <v>66</v>
      </c>
      <c r="BQM6" s="93" t="s">
        <v>66</v>
      </c>
      <c r="BQN6" s="93" t="s">
        <v>66</v>
      </c>
      <c r="BQO6" s="93" t="s">
        <v>66</v>
      </c>
      <c r="BQP6" s="93" t="s">
        <v>66</v>
      </c>
      <c r="BQQ6" s="93" t="s">
        <v>66</v>
      </c>
      <c r="BQR6" s="93" t="s">
        <v>66</v>
      </c>
      <c r="BQS6" s="93" t="s">
        <v>66</v>
      </c>
      <c r="BQT6" s="93" t="s">
        <v>66</v>
      </c>
      <c r="BQU6" s="93" t="s">
        <v>66</v>
      </c>
      <c r="BQV6" s="93" t="s">
        <v>66</v>
      </c>
      <c r="BQW6" s="93" t="s">
        <v>66</v>
      </c>
      <c r="BQX6" s="93" t="s">
        <v>66</v>
      </c>
      <c r="BQY6" s="93" t="s">
        <v>66</v>
      </c>
      <c r="BQZ6" s="93" t="s">
        <v>66</v>
      </c>
      <c r="BRA6" s="93" t="s">
        <v>66</v>
      </c>
      <c r="BRB6" s="93" t="s">
        <v>66</v>
      </c>
      <c r="BRC6" s="93" t="s">
        <v>66</v>
      </c>
      <c r="BRD6" s="93" t="s">
        <v>66</v>
      </c>
      <c r="BRE6" s="93" t="s">
        <v>66</v>
      </c>
      <c r="BRF6" s="93" t="s">
        <v>66</v>
      </c>
      <c r="BRG6" s="93" t="s">
        <v>66</v>
      </c>
      <c r="BRH6" s="93" t="s">
        <v>66</v>
      </c>
      <c r="BRI6" s="93" t="s">
        <v>66</v>
      </c>
      <c r="BRJ6" s="93" t="s">
        <v>66</v>
      </c>
      <c r="BRK6" s="93" t="s">
        <v>66</v>
      </c>
      <c r="BRL6" s="93" t="s">
        <v>66</v>
      </c>
      <c r="BRM6" s="93" t="s">
        <v>66</v>
      </c>
      <c r="BRN6" s="93" t="s">
        <v>66</v>
      </c>
      <c r="BRO6" s="93" t="s">
        <v>66</v>
      </c>
      <c r="BRP6" s="93" t="s">
        <v>66</v>
      </c>
      <c r="BRQ6" s="93" t="s">
        <v>66</v>
      </c>
      <c r="BRR6" s="93" t="s">
        <v>66</v>
      </c>
      <c r="BRS6" s="93" t="s">
        <v>66</v>
      </c>
      <c r="BRT6" s="93" t="s">
        <v>66</v>
      </c>
      <c r="BRU6" s="93" t="s">
        <v>66</v>
      </c>
      <c r="BRV6" s="93" t="s">
        <v>66</v>
      </c>
      <c r="BRW6" s="93" t="s">
        <v>66</v>
      </c>
      <c r="BRX6" s="93" t="s">
        <v>66</v>
      </c>
      <c r="BRY6" s="93" t="s">
        <v>66</v>
      </c>
      <c r="BRZ6" s="93" t="s">
        <v>66</v>
      </c>
      <c r="BSA6" s="93" t="s">
        <v>66</v>
      </c>
      <c r="BSB6" s="93" t="s">
        <v>66</v>
      </c>
      <c r="BSC6" s="93" t="s">
        <v>66</v>
      </c>
      <c r="BSD6" s="93" t="s">
        <v>66</v>
      </c>
      <c r="BSE6" s="93" t="s">
        <v>66</v>
      </c>
      <c r="BSF6" s="93" t="s">
        <v>66</v>
      </c>
      <c r="BSG6" s="93" t="s">
        <v>66</v>
      </c>
      <c r="BSH6" s="93" t="s">
        <v>66</v>
      </c>
      <c r="BSI6" s="93" t="s">
        <v>66</v>
      </c>
      <c r="BSJ6" s="93" t="s">
        <v>66</v>
      </c>
      <c r="BSK6" s="93" t="s">
        <v>66</v>
      </c>
      <c r="BSL6" s="93" t="s">
        <v>66</v>
      </c>
      <c r="BSM6" s="93" t="s">
        <v>66</v>
      </c>
      <c r="BSN6" s="93" t="s">
        <v>66</v>
      </c>
      <c r="BSO6" s="93" t="s">
        <v>66</v>
      </c>
      <c r="BSP6" s="93" t="s">
        <v>66</v>
      </c>
      <c r="BSQ6" s="93" t="s">
        <v>66</v>
      </c>
      <c r="BSR6" s="93" t="s">
        <v>66</v>
      </c>
      <c r="BSS6" s="93" t="s">
        <v>66</v>
      </c>
      <c r="BST6" s="93" t="s">
        <v>66</v>
      </c>
      <c r="BSU6" s="93" t="s">
        <v>66</v>
      </c>
      <c r="BSV6" s="93" t="s">
        <v>66</v>
      </c>
      <c r="BSW6" s="93" t="s">
        <v>66</v>
      </c>
      <c r="BSX6" s="93" t="s">
        <v>66</v>
      </c>
      <c r="BSY6" s="93" t="s">
        <v>66</v>
      </c>
      <c r="BSZ6" s="93" t="s">
        <v>66</v>
      </c>
      <c r="BTA6" s="93" t="s">
        <v>66</v>
      </c>
      <c r="BTB6" s="93" t="s">
        <v>66</v>
      </c>
      <c r="BTC6" s="93" t="s">
        <v>66</v>
      </c>
      <c r="BTD6" s="93" t="s">
        <v>66</v>
      </c>
      <c r="BTE6" s="93" t="s">
        <v>66</v>
      </c>
      <c r="BTF6" s="93" t="s">
        <v>66</v>
      </c>
      <c r="BTG6" s="93" t="s">
        <v>66</v>
      </c>
      <c r="BTH6" s="93" t="s">
        <v>66</v>
      </c>
      <c r="BTI6" s="93" t="s">
        <v>66</v>
      </c>
      <c r="BTJ6" s="93" t="s">
        <v>66</v>
      </c>
      <c r="BTK6" s="93" t="s">
        <v>66</v>
      </c>
      <c r="BTL6" s="93" t="s">
        <v>66</v>
      </c>
      <c r="BTM6" s="93" t="s">
        <v>66</v>
      </c>
      <c r="BTN6" s="93" t="s">
        <v>66</v>
      </c>
      <c r="BTO6" s="93" t="s">
        <v>66</v>
      </c>
      <c r="BTP6" s="93" t="s">
        <v>66</v>
      </c>
      <c r="BTQ6" s="93" t="s">
        <v>66</v>
      </c>
      <c r="BTR6" s="93" t="s">
        <v>66</v>
      </c>
      <c r="BTS6" s="93" t="s">
        <v>66</v>
      </c>
      <c r="BTT6" s="93" t="s">
        <v>66</v>
      </c>
      <c r="BTU6" s="93" t="s">
        <v>66</v>
      </c>
      <c r="BTV6" s="93" t="s">
        <v>66</v>
      </c>
      <c r="BTW6" s="93" t="s">
        <v>66</v>
      </c>
      <c r="BTX6" s="93" t="s">
        <v>66</v>
      </c>
      <c r="BTY6" s="93" t="s">
        <v>66</v>
      </c>
      <c r="BTZ6" s="93" t="s">
        <v>66</v>
      </c>
      <c r="BUA6" s="93" t="s">
        <v>66</v>
      </c>
      <c r="BUB6" s="93" t="s">
        <v>66</v>
      </c>
      <c r="BUC6" s="93" t="s">
        <v>66</v>
      </c>
      <c r="BUD6" s="93" t="s">
        <v>66</v>
      </c>
      <c r="BUE6" s="93" t="s">
        <v>66</v>
      </c>
      <c r="BUF6" s="93" t="s">
        <v>66</v>
      </c>
      <c r="BUG6" s="93" t="s">
        <v>66</v>
      </c>
      <c r="BUH6" s="93" t="s">
        <v>66</v>
      </c>
      <c r="BUI6" s="93" t="s">
        <v>66</v>
      </c>
      <c r="BUJ6" s="93" t="s">
        <v>66</v>
      </c>
      <c r="BUK6" s="93" t="s">
        <v>66</v>
      </c>
      <c r="BUL6" s="93" t="s">
        <v>66</v>
      </c>
      <c r="BUM6" s="93" t="s">
        <v>66</v>
      </c>
      <c r="BUN6" s="93" t="s">
        <v>66</v>
      </c>
      <c r="BUO6" s="93" t="s">
        <v>66</v>
      </c>
      <c r="BUP6" s="93" t="s">
        <v>66</v>
      </c>
      <c r="BUQ6" s="93" t="s">
        <v>66</v>
      </c>
      <c r="BUR6" s="93" t="s">
        <v>66</v>
      </c>
      <c r="BUS6" s="93" t="s">
        <v>66</v>
      </c>
      <c r="BUT6" s="93" t="s">
        <v>66</v>
      </c>
      <c r="BUU6" s="93" t="s">
        <v>66</v>
      </c>
      <c r="BUV6" s="93" t="s">
        <v>66</v>
      </c>
      <c r="BUW6" s="93" t="s">
        <v>66</v>
      </c>
      <c r="BUX6" s="93" t="s">
        <v>66</v>
      </c>
      <c r="BUY6" s="93" t="s">
        <v>66</v>
      </c>
      <c r="BUZ6" s="93" t="s">
        <v>66</v>
      </c>
      <c r="BVA6" s="93" t="s">
        <v>66</v>
      </c>
      <c r="BVB6" s="93" t="s">
        <v>66</v>
      </c>
      <c r="BVC6" s="93" t="s">
        <v>66</v>
      </c>
      <c r="BVD6" s="93" t="s">
        <v>66</v>
      </c>
      <c r="BVE6" s="93" t="s">
        <v>66</v>
      </c>
      <c r="BVF6" s="93" t="s">
        <v>66</v>
      </c>
      <c r="BVG6" s="93" t="s">
        <v>66</v>
      </c>
      <c r="BVH6" s="93" t="s">
        <v>66</v>
      </c>
      <c r="BVI6" s="93" t="s">
        <v>66</v>
      </c>
      <c r="BVJ6" s="93" t="s">
        <v>66</v>
      </c>
      <c r="BVK6" s="93" t="s">
        <v>66</v>
      </c>
      <c r="BVL6" s="93" t="s">
        <v>66</v>
      </c>
      <c r="BVM6" s="93" t="s">
        <v>66</v>
      </c>
      <c r="BVN6" s="93" t="s">
        <v>66</v>
      </c>
      <c r="BVO6" s="93" t="s">
        <v>66</v>
      </c>
      <c r="BVP6" s="93" t="s">
        <v>66</v>
      </c>
      <c r="BVQ6" s="93" t="s">
        <v>66</v>
      </c>
      <c r="BVR6" s="93" t="s">
        <v>66</v>
      </c>
      <c r="BVS6" s="93" t="s">
        <v>66</v>
      </c>
      <c r="BVT6" s="93" t="s">
        <v>66</v>
      </c>
      <c r="BVU6" s="93" t="s">
        <v>66</v>
      </c>
      <c r="BVV6" s="93" t="s">
        <v>66</v>
      </c>
      <c r="BVW6" s="93" t="s">
        <v>66</v>
      </c>
      <c r="BVX6" s="93" t="s">
        <v>66</v>
      </c>
      <c r="BVY6" s="93" t="s">
        <v>66</v>
      </c>
      <c r="BVZ6" s="93" t="s">
        <v>66</v>
      </c>
      <c r="BWA6" s="93" t="s">
        <v>66</v>
      </c>
      <c r="BWB6" s="93" t="s">
        <v>66</v>
      </c>
      <c r="BWC6" s="93" t="s">
        <v>66</v>
      </c>
      <c r="BWD6" s="93" t="s">
        <v>66</v>
      </c>
      <c r="BWE6" s="93" t="s">
        <v>66</v>
      </c>
      <c r="BWF6" s="93" t="s">
        <v>66</v>
      </c>
      <c r="BWG6" s="93" t="s">
        <v>66</v>
      </c>
      <c r="BWH6" s="93" t="s">
        <v>66</v>
      </c>
      <c r="BWI6" s="93" t="s">
        <v>66</v>
      </c>
      <c r="BWJ6" s="93" t="s">
        <v>66</v>
      </c>
      <c r="BWK6" s="93" t="s">
        <v>66</v>
      </c>
      <c r="BWL6" s="93" t="s">
        <v>66</v>
      </c>
      <c r="BWM6" s="93" t="s">
        <v>66</v>
      </c>
      <c r="BWN6" s="93" t="s">
        <v>66</v>
      </c>
      <c r="BWO6" s="93" t="s">
        <v>66</v>
      </c>
      <c r="BWP6" s="93" t="s">
        <v>66</v>
      </c>
      <c r="BWQ6" s="93" t="s">
        <v>66</v>
      </c>
      <c r="BWR6" s="93" t="s">
        <v>66</v>
      </c>
      <c r="BWS6" s="93" t="s">
        <v>66</v>
      </c>
      <c r="BWT6" s="93" t="s">
        <v>66</v>
      </c>
      <c r="BWU6" s="93" t="s">
        <v>66</v>
      </c>
      <c r="BWV6" s="93" t="s">
        <v>66</v>
      </c>
      <c r="BWW6" s="93" t="s">
        <v>66</v>
      </c>
      <c r="BWX6" s="93" t="s">
        <v>66</v>
      </c>
      <c r="BWY6" s="93" t="s">
        <v>66</v>
      </c>
      <c r="BWZ6" s="93" t="s">
        <v>66</v>
      </c>
      <c r="BXA6" s="93" t="s">
        <v>66</v>
      </c>
      <c r="BXB6" s="93" t="s">
        <v>66</v>
      </c>
      <c r="BXC6" s="93" t="s">
        <v>66</v>
      </c>
      <c r="BXD6" s="93" t="s">
        <v>66</v>
      </c>
      <c r="BXE6" s="93" t="s">
        <v>66</v>
      </c>
      <c r="BXF6" s="93" t="s">
        <v>66</v>
      </c>
      <c r="BXG6" s="93" t="s">
        <v>66</v>
      </c>
      <c r="BXH6" s="93" t="s">
        <v>66</v>
      </c>
      <c r="BXI6" s="93" t="s">
        <v>66</v>
      </c>
      <c r="BXJ6" s="93" t="s">
        <v>66</v>
      </c>
      <c r="BXK6" s="93" t="s">
        <v>66</v>
      </c>
      <c r="BXL6" s="93" t="s">
        <v>66</v>
      </c>
      <c r="BXM6" s="93" t="s">
        <v>66</v>
      </c>
      <c r="BXN6" s="93" t="s">
        <v>66</v>
      </c>
      <c r="BXO6" s="93" t="s">
        <v>66</v>
      </c>
      <c r="BXP6" s="93" t="s">
        <v>66</v>
      </c>
      <c r="BXQ6" s="93" t="s">
        <v>66</v>
      </c>
      <c r="BXR6" s="93" t="s">
        <v>66</v>
      </c>
      <c r="BXS6" s="93" t="s">
        <v>66</v>
      </c>
      <c r="BXT6" s="93" t="s">
        <v>66</v>
      </c>
      <c r="BXU6" s="93" t="s">
        <v>66</v>
      </c>
      <c r="BXV6" s="93" t="s">
        <v>66</v>
      </c>
      <c r="BXW6" s="93" t="s">
        <v>66</v>
      </c>
      <c r="BXX6" s="93" t="s">
        <v>66</v>
      </c>
      <c r="BXY6" s="93" t="s">
        <v>66</v>
      </c>
      <c r="BXZ6" s="93" t="s">
        <v>66</v>
      </c>
      <c r="BYA6" s="93" t="s">
        <v>66</v>
      </c>
      <c r="BYB6" s="93" t="s">
        <v>66</v>
      </c>
      <c r="BYC6" s="93" t="s">
        <v>66</v>
      </c>
      <c r="BYD6" s="93" t="s">
        <v>66</v>
      </c>
      <c r="BYE6" s="93" t="s">
        <v>66</v>
      </c>
      <c r="BYF6" s="93" t="s">
        <v>66</v>
      </c>
      <c r="BYG6" s="93" t="s">
        <v>66</v>
      </c>
      <c r="BYH6" s="93" t="s">
        <v>66</v>
      </c>
      <c r="BYI6" s="93" t="s">
        <v>66</v>
      </c>
      <c r="BYJ6" s="93" t="s">
        <v>66</v>
      </c>
      <c r="BYK6" s="93" t="s">
        <v>66</v>
      </c>
      <c r="BYL6" s="93" t="s">
        <v>66</v>
      </c>
      <c r="BYM6" s="93" t="s">
        <v>66</v>
      </c>
      <c r="BYN6" s="93" t="s">
        <v>66</v>
      </c>
      <c r="BYO6" s="93" t="s">
        <v>66</v>
      </c>
      <c r="BYP6" s="93" t="s">
        <v>66</v>
      </c>
      <c r="BYQ6" s="93" t="s">
        <v>66</v>
      </c>
      <c r="BYR6" s="93" t="s">
        <v>66</v>
      </c>
      <c r="BYS6" s="93" t="s">
        <v>66</v>
      </c>
      <c r="BYT6" s="93" t="s">
        <v>66</v>
      </c>
      <c r="BYU6" s="93" t="s">
        <v>66</v>
      </c>
      <c r="BYV6" s="93" t="s">
        <v>66</v>
      </c>
      <c r="BYW6" s="93" t="s">
        <v>66</v>
      </c>
      <c r="BYX6" s="93" t="s">
        <v>66</v>
      </c>
      <c r="BYY6" s="93" t="s">
        <v>66</v>
      </c>
      <c r="BYZ6" s="93" t="s">
        <v>66</v>
      </c>
      <c r="BZA6" s="93" t="s">
        <v>66</v>
      </c>
      <c r="BZB6" s="93" t="s">
        <v>66</v>
      </c>
      <c r="BZC6" s="93" t="s">
        <v>66</v>
      </c>
      <c r="BZD6" s="93" t="s">
        <v>66</v>
      </c>
      <c r="BZE6" s="93" t="s">
        <v>66</v>
      </c>
      <c r="BZF6" s="93" t="s">
        <v>66</v>
      </c>
      <c r="BZG6" s="93" t="s">
        <v>66</v>
      </c>
      <c r="BZH6" s="93" t="s">
        <v>66</v>
      </c>
      <c r="BZI6" s="93" t="s">
        <v>66</v>
      </c>
      <c r="BZJ6" s="93" t="s">
        <v>66</v>
      </c>
      <c r="BZK6" s="93" t="s">
        <v>66</v>
      </c>
      <c r="BZL6" s="93" t="s">
        <v>66</v>
      </c>
      <c r="BZM6" s="93" t="s">
        <v>66</v>
      </c>
      <c r="BZN6" s="93" t="s">
        <v>66</v>
      </c>
      <c r="BZO6" s="93" t="s">
        <v>66</v>
      </c>
      <c r="BZP6" s="93" t="s">
        <v>66</v>
      </c>
      <c r="BZQ6" s="93" t="s">
        <v>66</v>
      </c>
      <c r="BZR6" s="93" t="s">
        <v>66</v>
      </c>
      <c r="BZS6" s="93" t="s">
        <v>66</v>
      </c>
      <c r="BZT6" s="93" t="s">
        <v>66</v>
      </c>
      <c r="BZU6" s="93" t="s">
        <v>66</v>
      </c>
      <c r="BZV6" s="93" t="s">
        <v>66</v>
      </c>
      <c r="BZW6" s="93" t="s">
        <v>66</v>
      </c>
      <c r="BZX6" s="93" t="s">
        <v>66</v>
      </c>
      <c r="BZY6" s="93" t="s">
        <v>66</v>
      </c>
      <c r="BZZ6" s="93" t="s">
        <v>66</v>
      </c>
      <c r="CAA6" s="93" t="s">
        <v>66</v>
      </c>
      <c r="CAB6" s="93" t="s">
        <v>66</v>
      </c>
      <c r="CAC6" s="93" t="s">
        <v>66</v>
      </c>
      <c r="CAD6" s="93" t="s">
        <v>66</v>
      </c>
      <c r="CAE6" s="93" t="s">
        <v>66</v>
      </c>
      <c r="CAF6" s="93" t="s">
        <v>66</v>
      </c>
      <c r="CAG6" s="93" t="s">
        <v>66</v>
      </c>
      <c r="CAH6" s="93" t="s">
        <v>66</v>
      </c>
      <c r="CAI6" s="93" t="s">
        <v>66</v>
      </c>
      <c r="CAJ6" s="93" t="s">
        <v>66</v>
      </c>
      <c r="CAK6" s="93" t="s">
        <v>66</v>
      </c>
      <c r="CAL6" s="93" t="s">
        <v>66</v>
      </c>
      <c r="CAM6" s="93" t="s">
        <v>66</v>
      </c>
      <c r="CAN6" s="93" t="s">
        <v>66</v>
      </c>
      <c r="CAO6" s="93" t="s">
        <v>66</v>
      </c>
      <c r="CAP6" s="93" t="s">
        <v>66</v>
      </c>
      <c r="CAQ6" s="93" t="s">
        <v>66</v>
      </c>
      <c r="CAR6" s="93" t="s">
        <v>66</v>
      </c>
      <c r="CAS6" s="93" t="s">
        <v>66</v>
      </c>
      <c r="CAT6" s="93" t="s">
        <v>66</v>
      </c>
      <c r="CAU6" s="93" t="s">
        <v>66</v>
      </c>
      <c r="CAV6" s="93" t="s">
        <v>66</v>
      </c>
      <c r="CAW6" s="93" t="s">
        <v>66</v>
      </c>
      <c r="CAX6" s="93" t="s">
        <v>66</v>
      </c>
      <c r="CAY6" s="93" t="s">
        <v>66</v>
      </c>
      <c r="CAZ6" s="93" t="s">
        <v>66</v>
      </c>
      <c r="CBA6" s="93" t="s">
        <v>66</v>
      </c>
      <c r="CBB6" s="93" t="s">
        <v>66</v>
      </c>
      <c r="CBC6" s="93" t="s">
        <v>66</v>
      </c>
      <c r="CBD6" s="93" t="s">
        <v>66</v>
      </c>
      <c r="CBE6" s="93" t="s">
        <v>66</v>
      </c>
      <c r="CBF6" s="93" t="s">
        <v>66</v>
      </c>
      <c r="CBG6" s="93" t="s">
        <v>66</v>
      </c>
      <c r="CBH6" s="93" t="s">
        <v>66</v>
      </c>
      <c r="CBI6" s="93" t="s">
        <v>66</v>
      </c>
      <c r="CBJ6" s="93" t="s">
        <v>66</v>
      </c>
      <c r="CBK6" s="93" t="s">
        <v>66</v>
      </c>
      <c r="CBL6" s="93" t="s">
        <v>66</v>
      </c>
      <c r="CBM6" s="93" t="s">
        <v>66</v>
      </c>
      <c r="CBN6" s="93" t="s">
        <v>66</v>
      </c>
      <c r="CBO6" s="93" t="s">
        <v>66</v>
      </c>
      <c r="CBP6" s="93" t="s">
        <v>66</v>
      </c>
      <c r="CBQ6" s="93" t="s">
        <v>66</v>
      </c>
      <c r="CBR6" s="93" t="s">
        <v>66</v>
      </c>
      <c r="CBS6" s="93" t="s">
        <v>66</v>
      </c>
      <c r="CBT6" s="93" t="s">
        <v>66</v>
      </c>
      <c r="CBU6" s="93" t="s">
        <v>66</v>
      </c>
      <c r="CBV6" s="93" t="s">
        <v>66</v>
      </c>
      <c r="CBW6" s="93" t="s">
        <v>66</v>
      </c>
      <c r="CBX6" s="93" t="s">
        <v>66</v>
      </c>
      <c r="CBY6" s="93" t="s">
        <v>66</v>
      </c>
      <c r="CBZ6" s="93" t="s">
        <v>66</v>
      </c>
      <c r="CCA6" s="93" t="s">
        <v>66</v>
      </c>
      <c r="CCB6" s="93" t="s">
        <v>66</v>
      </c>
      <c r="CCC6" s="93" t="s">
        <v>66</v>
      </c>
      <c r="CCD6" s="93" t="s">
        <v>66</v>
      </c>
      <c r="CCE6" s="93" t="s">
        <v>66</v>
      </c>
      <c r="CCF6" s="93" t="s">
        <v>66</v>
      </c>
      <c r="CCG6" s="93" t="s">
        <v>66</v>
      </c>
      <c r="CCH6" s="93" t="s">
        <v>66</v>
      </c>
      <c r="CCI6" s="93" t="s">
        <v>66</v>
      </c>
      <c r="CCJ6" s="93" t="s">
        <v>66</v>
      </c>
      <c r="CCK6" s="93" t="s">
        <v>66</v>
      </c>
      <c r="CCL6" s="93" t="s">
        <v>66</v>
      </c>
      <c r="CCM6" s="93" t="s">
        <v>66</v>
      </c>
      <c r="CCN6" s="93" t="s">
        <v>66</v>
      </c>
      <c r="CCO6" s="93" t="s">
        <v>66</v>
      </c>
      <c r="CCP6" s="93" t="s">
        <v>66</v>
      </c>
      <c r="CCQ6" s="93" t="s">
        <v>66</v>
      </c>
      <c r="CCR6" s="93" t="s">
        <v>66</v>
      </c>
      <c r="CCS6" s="93" t="s">
        <v>66</v>
      </c>
      <c r="CCT6" s="93" t="s">
        <v>66</v>
      </c>
      <c r="CCU6" s="93" t="s">
        <v>66</v>
      </c>
      <c r="CCV6" s="93" t="s">
        <v>66</v>
      </c>
      <c r="CCW6" s="93" t="s">
        <v>66</v>
      </c>
      <c r="CCX6" s="93" t="s">
        <v>66</v>
      </c>
      <c r="CCY6" s="93" t="s">
        <v>66</v>
      </c>
      <c r="CCZ6" s="93" t="s">
        <v>66</v>
      </c>
      <c r="CDA6" s="93" t="s">
        <v>66</v>
      </c>
      <c r="CDB6" s="93" t="s">
        <v>66</v>
      </c>
      <c r="CDC6" s="93" t="s">
        <v>66</v>
      </c>
      <c r="CDD6" s="93" t="s">
        <v>66</v>
      </c>
      <c r="CDE6" s="93" t="s">
        <v>66</v>
      </c>
      <c r="CDF6" s="93" t="s">
        <v>66</v>
      </c>
      <c r="CDG6" s="93" t="s">
        <v>66</v>
      </c>
      <c r="CDH6" s="93" t="s">
        <v>66</v>
      </c>
      <c r="CDI6" s="93" t="s">
        <v>66</v>
      </c>
      <c r="CDJ6" s="93" t="s">
        <v>66</v>
      </c>
      <c r="CDK6" s="93" t="s">
        <v>66</v>
      </c>
      <c r="CDL6" s="93" t="s">
        <v>66</v>
      </c>
      <c r="CDM6" s="93" t="s">
        <v>66</v>
      </c>
      <c r="CDN6" s="93" t="s">
        <v>66</v>
      </c>
      <c r="CDO6" s="93" t="s">
        <v>66</v>
      </c>
      <c r="CDP6" s="93" t="s">
        <v>66</v>
      </c>
      <c r="CDQ6" s="93" t="s">
        <v>66</v>
      </c>
      <c r="CDR6" s="93" t="s">
        <v>66</v>
      </c>
      <c r="CDS6" s="93" t="s">
        <v>66</v>
      </c>
      <c r="CDT6" s="93" t="s">
        <v>66</v>
      </c>
      <c r="CDU6" s="93" t="s">
        <v>66</v>
      </c>
      <c r="CDV6" s="93" t="s">
        <v>66</v>
      </c>
      <c r="CDW6" s="93" t="s">
        <v>66</v>
      </c>
      <c r="CDX6" s="93" t="s">
        <v>66</v>
      </c>
      <c r="CDY6" s="93" t="s">
        <v>66</v>
      </c>
      <c r="CDZ6" s="93" t="s">
        <v>66</v>
      </c>
      <c r="CEA6" s="93" t="s">
        <v>66</v>
      </c>
      <c r="CEB6" s="93" t="s">
        <v>66</v>
      </c>
      <c r="CEC6" s="93" t="s">
        <v>66</v>
      </c>
      <c r="CED6" s="93" t="s">
        <v>66</v>
      </c>
      <c r="CEE6" s="93" t="s">
        <v>66</v>
      </c>
      <c r="CEF6" s="93" t="s">
        <v>66</v>
      </c>
      <c r="CEG6" s="93" t="s">
        <v>66</v>
      </c>
      <c r="CEH6" s="93" t="s">
        <v>66</v>
      </c>
      <c r="CEI6" s="93" t="s">
        <v>66</v>
      </c>
      <c r="CEJ6" s="93" t="s">
        <v>66</v>
      </c>
      <c r="CEK6" s="93" t="s">
        <v>66</v>
      </c>
      <c r="CEL6" s="93" t="s">
        <v>66</v>
      </c>
      <c r="CEM6" s="93" t="s">
        <v>66</v>
      </c>
      <c r="CEN6" s="93" t="s">
        <v>66</v>
      </c>
      <c r="CEO6" s="93" t="s">
        <v>66</v>
      </c>
      <c r="CEP6" s="93" t="s">
        <v>66</v>
      </c>
      <c r="CEQ6" s="93" t="s">
        <v>66</v>
      </c>
      <c r="CER6" s="93" t="s">
        <v>66</v>
      </c>
      <c r="CES6" s="93" t="s">
        <v>66</v>
      </c>
      <c r="CET6" s="93" t="s">
        <v>66</v>
      </c>
      <c r="CEU6" s="93" t="s">
        <v>66</v>
      </c>
      <c r="CEV6" s="93" t="s">
        <v>66</v>
      </c>
      <c r="CEW6" s="93" t="s">
        <v>66</v>
      </c>
      <c r="CEX6" s="93" t="s">
        <v>66</v>
      </c>
      <c r="CEY6" s="93" t="s">
        <v>66</v>
      </c>
      <c r="CEZ6" s="93" t="s">
        <v>66</v>
      </c>
      <c r="CFA6" s="93" t="s">
        <v>66</v>
      </c>
      <c r="CFB6" s="93" t="s">
        <v>66</v>
      </c>
      <c r="CFC6" s="93" t="s">
        <v>66</v>
      </c>
      <c r="CFD6" s="93" t="s">
        <v>66</v>
      </c>
      <c r="CFE6" s="93" t="s">
        <v>66</v>
      </c>
      <c r="CFF6" s="93" t="s">
        <v>66</v>
      </c>
      <c r="CFG6" s="93" t="s">
        <v>66</v>
      </c>
      <c r="CFH6" s="93" t="s">
        <v>66</v>
      </c>
      <c r="CFI6" s="93" t="s">
        <v>66</v>
      </c>
      <c r="CFJ6" s="93" t="s">
        <v>66</v>
      </c>
      <c r="CFK6" s="93" t="s">
        <v>66</v>
      </c>
      <c r="CFL6" s="93" t="s">
        <v>66</v>
      </c>
      <c r="CFM6" s="93" t="s">
        <v>66</v>
      </c>
      <c r="CFN6" s="93" t="s">
        <v>66</v>
      </c>
      <c r="CFO6" s="93" t="s">
        <v>66</v>
      </c>
      <c r="CFP6" s="93" t="s">
        <v>66</v>
      </c>
      <c r="CFQ6" s="93" t="s">
        <v>66</v>
      </c>
      <c r="CFR6" s="93" t="s">
        <v>66</v>
      </c>
      <c r="CFS6" s="93" t="s">
        <v>66</v>
      </c>
      <c r="CFT6" s="93" t="s">
        <v>66</v>
      </c>
      <c r="CFU6" s="93" t="s">
        <v>66</v>
      </c>
      <c r="CFV6" s="93" t="s">
        <v>66</v>
      </c>
      <c r="CFW6" s="93" t="s">
        <v>66</v>
      </c>
      <c r="CFX6" s="93" t="s">
        <v>66</v>
      </c>
      <c r="CFY6" s="93" t="s">
        <v>66</v>
      </c>
      <c r="CFZ6" s="93" t="s">
        <v>66</v>
      </c>
      <c r="CGA6" s="93" t="s">
        <v>66</v>
      </c>
      <c r="CGB6" s="93" t="s">
        <v>66</v>
      </c>
      <c r="CGC6" s="93" t="s">
        <v>66</v>
      </c>
      <c r="CGD6" s="93" t="s">
        <v>66</v>
      </c>
      <c r="CGE6" s="93" t="s">
        <v>66</v>
      </c>
      <c r="CGF6" s="93" t="s">
        <v>66</v>
      </c>
      <c r="CGG6" s="93" t="s">
        <v>66</v>
      </c>
      <c r="CGH6" s="93" t="s">
        <v>66</v>
      </c>
      <c r="CGI6" s="93" t="s">
        <v>66</v>
      </c>
      <c r="CGJ6" s="93" t="s">
        <v>66</v>
      </c>
      <c r="CGK6" s="93" t="s">
        <v>66</v>
      </c>
      <c r="CGL6" s="93" t="s">
        <v>66</v>
      </c>
      <c r="CGM6" s="93" t="s">
        <v>66</v>
      </c>
      <c r="CGN6" s="93" t="s">
        <v>66</v>
      </c>
      <c r="CGO6" s="93" t="s">
        <v>66</v>
      </c>
      <c r="CGP6" s="93" t="s">
        <v>66</v>
      </c>
      <c r="CGQ6" s="93" t="s">
        <v>66</v>
      </c>
      <c r="CGR6" s="93" t="s">
        <v>66</v>
      </c>
      <c r="CGS6" s="93" t="s">
        <v>66</v>
      </c>
      <c r="CGT6" s="93" t="s">
        <v>66</v>
      </c>
      <c r="CGU6" s="93" t="s">
        <v>66</v>
      </c>
      <c r="CGV6" s="93" t="s">
        <v>66</v>
      </c>
      <c r="CGW6" s="93" t="s">
        <v>66</v>
      </c>
      <c r="CGX6" s="93" t="s">
        <v>66</v>
      </c>
      <c r="CGY6" s="93" t="s">
        <v>66</v>
      </c>
      <c r="CGZ6" s="93" t="s">
        <v>66</v>
      </c>
      <c r="CHA6" s="93" t="s">
        <v>66</v>
      </c>
      <c r="CHB6" s="93" t="s">
        <v>66</v>
      </c>
      <c r="CHC6" s="93" t="s">
        <v>66</v>
      </c>
      <c r="CHD6" s="93" t="s">
        <v>66</v>
      </c>
      <c r="CHE6" s="93" t="s">
        <v>66</v>
      </c>
      <c r="CHF6" s="93" t="s">
        <v>66</v>
      </c>
      <c r="CHG6" s="93" t="s">
        <v>66</v>
      </c>
      <c r="CHH6" s="93" t="s">
        <v>66</v>
      </c>
      <c r="CHI6" s="93" t="s">
        <v>66</v>
      </c>
      <c r="CHJ6" s="93" t="s">
        <v>66</v>
      </c>
      <c r="CHK6" s="93" t="s">
        <v>66</v>
      </c>
      <c r="CHL6" s="93" t="s">
        <v>66</v>
      </c>
      <c r="CHM6" s="93" t="s">
        <v>66</v>
      </c>
      <c r="CHN6" s="93" t="s">
        <v>66</v>
      </c>
      <c r="CHO6" s="93" t="s">
        <v>66</v>
      </c>
      <c r="CHP6" s="93" t="s">
        <v>66</v>
      </c>
      <c r="CHQ6" s="93" t="s">
        <v>66</v>
      </c>
      <c r="CHR6" s="93" t="s">
        <v>66</v>
      </c>
      <c r="CHS6" s="93" t="s">
        <v>66</v>
      </c>
      <c r="CHT6" s="93" t="s">
        <v>66</v>
      </c>
      <c r="CHU6" s="93" t="s">
        <v>66</v>
      </c>
      <c r="CHV6" s="93" t="s">
        <v>66</v>
      </c>
      <c r="CHW6" s="93" t="s">
        <v>66</v>
      </c>
      <c r="CHX6" s="93" t="s">
        <v>66</v>
      </c>
      <c r="CHY6" s="93" t="s">
        <v>66</v>
      </c>
      <c r="CHZ6" s="93" t="s">
        <v>66</v>
      </c>
      <c r="CIA6" s="93" t="s">
        <v>66</v>
      </c>
      <c r="CIB6" s="93" t="s">
        <v>66</v>
      </c>
      <c r="CIC6" s="93" t="s">
        <v>66</v>
      </c>
      <c r="CID6" s="93" t="s">
        <v>66</v>
      </c>
      <c r="CIE6" s="93" t="s">
        <v>66</v>
      </c>
      <c r="CIF6" s="93" t="s">
        <v>66</v>
      </c>
      <c r="CIG6" s="93" t="s">
        <v>66</v>
      </c>
      <c r="CIH6" s="93" t="s">
        <v>66</v>
      </c>
      <c r="CII6" s="93" t="s">
        <v>66</v>
      </c>
      <c r="CIJ6" s="93" t="s">
        <v>66</v>
      </c>
      <c r="CIK6" s="93" t="s">
        <v>66</v>
      </c>
      <c r="CIL6" s="93" t="s">
        <v>66</v>
      </c>
      <c r="CIM6" s="93" t="s">
        <v>66</v>
      </c>
      <c r="CIN6" s="93" t="s">
        <v>66</v>
      </c>
      <c r="CIO6" s="93" t="s">
        <v>66</v>
      </c>
      <c r="CIP6" s="93" t="s">
        <v>66</v>
      </c>
      <c r="CIQ6" s="93" t="s">
        <v>66</v>
      </c>
      <c r="CIR6" s="93" t="s">
        <v>66</v>
      </c>
      <c r="CIS6" s="93" t="s">
        <v>66</v>
      </c>
      <c r="CIT6" s="93" t="s">
        <v>66</v>
      </c>
      <c r="CIU6" s="93" t="s">
        <v>66</v>
      </c>
      <c r="CIV6" s="93" t="s">
        <v>66</v>
      </c>
      <c r="CIW6" s="93" t="s">
        <v>66</v>
      </c>
      <c r="CIX6" s="93" t="s">
        <v>66</v>
      </c>
      <c r="CIY6" s="93" t="s">
        <v>66</v>
      </c>
      <c r="CIZ6" s="93" t="s">
        <v>66</v>
      </c>
      <c r="CJA6" s="93" t="s">
        <v>66</v>
      </c>
      <c r="CJB6" s="93" t="s">
        <v>66</v>
      </c>
      <c r="CJC6" s="93" t="s">
        <v>66</v>
      </c>
      <c r="CJD6" s="93" t="s">
        <v>66</v>
      </c>
      <c r="CJE6" s="93" t="s">
        <v>66</v>
      </c>
      <c r="CJF6" s="93" t="s">
        <v>66</v>
      </c>
      <c r="CJG6" s="93" t="s">
        <v>66</v>
      </c>
      <c r="CJH6" s="93" t="s">
        <v>66</v>
      </c>
      <c r="CJI6" s="93" t="s">
        <v>66</v>
      </c>
      <c r="CJJ6" s="93" t="s">
        <v>66</v>
      </c>
      <c r="CJK6" s="93" t="s">
        <v>66</v>
      </c>
      <c r="CJL6" s="93" t="s">
        <v>66</v>
      </c>
      <c r="CJM6" s="93" t="s">
        <v>66</v>
      </c>
      <c r="CJN6" s="93" t="s">
        <v>66</v>
      </c>
      <c r="CJO6" s="93" t="s">
        <v>66</v>
      </c>
      <c r="CJP6" s="93" t="s">
        <v>66</v>
      </c>
      <c r="CJQ6" s="93" t="s">
        <v>66</v>
      </c>
      <c r="CJR6" s="93" t="s">
        <v>66</v>
      </c>
      <c r="CJS6" s="93" t="s">
        <v>66</v>
      </c>
      <c r="CJT6" s="93" t="s">
        <v>66</v>
      </c>
      <c r="CJU6" s="93" t="s">
        <v>66</v>
      </c>
      <c r="CJV6" s="93" t="s">
        <v>66</v>
      </c>
      <c r="CJW6" s="93" t="s">
        <v>66</v>
      </c>
      <c r="CJX6" s="93" t="s">
        <v>66</v>
      </c>
      <c r="CJY6" s="93" t="s">
        <v>66</v>
      </c>
      <c r="CJZ6" s="93" t="s">
        <v>66</v>
      </c>
      <c r="CKA6" s="93" t="s">
        <v>66</v>
      </c>
      <c r="CKB6" s="93" t="s">
        <v>66</v>
      </c>
      <c r="CKC6" s="93" t="s">
        <v>66</v>
      </c>
      <c r="CKD6" s="93" t="s">
        <v>66</v>
      </c>
      <c r="CKE6" s="93" t="s">
        <v>66</v>
      </c>
      <c r="CKF6" s="93" t="s">
        <v>66</v>
      </c>
      <c r="CKG6" s="93" t="s">
        <v>66</v>
      </c>
      <c r="CKH6" s="93" t="s">
        <v>66</v>
      </c>
      <c r="CKI6" s="93" t="s">
        <v>66</v>
      </c>
      <c r="CKJ6" s="93" t="s">
        <v>66</v>
      </c>
      <c r="CKK6" s="93" t="s">
        <v>66</v>
      </c>
      <c r="CKL6" s="93" t="s">
        <v>66</v>
      </c>
      <c r="CKM6" s="93" t="s">
        <v>66</v>
      </c>
      <c r="CKN6" s="93" t="s">
        <v>66</v>
      </c>
      <c r="CKO6" s="93" t="s">
        <v>66</v>
      </c>
      <c r="CKP6" s="93" t="s">
        <v>66</v>
      </c>
      <c r="CKQ6" s="93" t="s">
        <v>66</v>
      </c>
      <c r="CKR6" s="93" t="s">
        <v>66</v>
      </c>
      <c r="CKS6" s="93" t="s">
        <v>66</v>
      </c>
      <c r="CKT6" s="93" t="s">
        <v>66</v>
      </c>
      <c r="CKU6" s="93" t="s">
        <v>66</v>
      </c>
      <c r="CKV6" s="93" t="s">
        <v>66</v>
      </c>
      <c r="CKW6" s="93" t="s">
        <v>66</v>
      </c>
      <c r="CKX6" s="93" t="s">
        <v>66</v>
      </c>
      <c r="CKY6" s="93" t="s">
        <v>66</v>
      </c>
      <c r="CKZ6" s="93" t="s">
        <v>66</v>
      </c>
      <c r="CLA6" s="93" t="s">
        <v>66</v>
      </c>
      <c r="CLB6" s="93" t="s">
        <v>66</v>
      </c>
      <c r="CLC6" s="93" t="s">
        <v>66</v>
      </c>
      <c r="CLD6" s="93" t="s">
        <v>66</v>
      </c>
      <c r="CLE6" s="93" t="s">
        <v>66</v>
      </c>
      <c r="CLF6" s="93" t="s">
        <v>66</v>
      </c>
      <c r="CLG6" s="93" t="s">
        <v>66</v>
      </c>
      <c r="CLH6" s="93" t="s">
        <v>66</v>
      </c>
      <c r="CLI6" s="93" t="s">
        <v>66</v>
      </c>
      <c r="CLJ6" s="93" t="s">
        <v>66</v>
      </c>
      <c r="CLK6" s="93" t="s">
        <v>66</v>
      </c>
      <c r="CLL6" s="93" t="s">
        <v>66</v>
      </c>
      <c r="CLM6" s="93" t="s">
        <v>66</v>
      </c>
      <c r="CLN6" s="93" t="s">
        <v>66</v>
      </c>
      <c r="CLO6" s="93" t="s">
        <v>66</v>
      </c>
      <c r="CLP6" s="93" t="s">
        <v>66</v>
      </c>
      <c r="CLQ6" s="93" t="s">
        <v>66</v>
      </c>
      <c r="CLR6" s="93" t="s">
        <v>66</v>
      </c>
      <c r="CLS6" s="93" t="s">
        <v>66</v>
      </c>
      <c r="CLT6" s="93" t="s">
        <v>66</v>
      </c>
      <c r="CLU6" s="93" t="s">
        <v>66</v>
      </c>
      <c r="CLV6" s="93" t="s">
        <v>66</v>
      </c>
      <c r="CLW6" s="93" t="s">
        <v>66</v>
      </c>
      <c r="CLX6" s="93" t="s">
        <v>66</v>
      </c>
      <c r="CLY6" s="93" t="s">
        <v>66</v>
      </c>
      <c r="CLZ6" s="93" t="s">
        <v>66</v>
      </c>
      <c r="CMA6" s="93" t="s">
        <v>66</v>
      </c>
      <c r="CMB6" s="93" t="s">
        <v>66</v>
      </c>
      <c r="CMC6" s="93" t="s">
        <v>66</v>
      </c>
      <c r="CMD6" s="93" t="s">
        <v>66</v>
      </c>
      <c r="CME6" s="93" t="s">
        <v>66</v>
      </c>
      <c r="CMF6" s="93" t="s">
        <v>66</v>
      </c>
      <c r="CMG6" s="93" t="s">
        <v>66</v>
      </c>
      <c r="CMH6" s="93" t="s">
        <v>66</v>
      </c>
      <c r="CMI6" s="93" t="s">
        <v>66</v>
      </c>
      <c r="CMJ6" s="93" t="s">
        <v>66</v>
      </c>
      <c r="CMK6" s="93" t="s">
        <v>66</v>
      </c>
      <c r="CML6" s="93" t="s">
        <v>66</v>
      </c>
      <c r="CMM6" s="93" t="s">
        <v>66</v>
      </c>
      <c r="CMN6" s="93" t="s">
        <v>66</v>
      </c>
      <c r="CMO6" s="93" t="s">
        <v>66</v>
      </c>
      <c r="CMP6" s="93" t="s">
        <v>66</v>
      </c>
      <c r="CMQ6" s="93" t="s">
        <v>66</v>
      </c>
      <c r="CMR6" s="93" t="s">
        <v>66</v>
      </c>
      <c r="CMS6" s="93" t="s">
        <v>66</v>
      </c>
      <c r="CMT6" s="93" t="s">
        <v>66</v>
      </c>
      <c r="CMU6" s="93" t="s">
        <v>66</v>
      </c>
      <c r="CMV6" s="93" t="s">
        <v>66</v>
      </c>
      <c r="CMW6" s="93" t="s">
        <v>66</v>
      </c>
      <c r="CMX6" s="93" t="s">
        <v>66</v>
      </c>
      <c r="CMY6" s="93" t="s">
        <v>66</v>
      </c>
      <c r="CMZ6" s="93" t="s">
        <v>66</v>
      </c>
      <c r="CNA6" s="93" t="s">
        <v>66</v>
      </c>
      <c r="CNB6" s="93" t="s">
        <v>66</v>
      </c>
      <c r="CNC6" s="93" t="s">
        <v>66</v>
      </c>
      <c r="CND6" s="93" t="s">
        <v>66</v>
      </c>
      <c r="CNE6" s="93" t="s">
        <v>66</v>
      </c>
      <c r="CNF6" s="93" t="s">
        <v>66</v>
      </c>
      <c r="CNG6" s="93" t="s">
        <v>66</v>
      </c>
      <c r="CNH6" s="93" t="s">
        <v>66</v>
      </c>
      <c r="CNI6" s="93" t="s">
        <v>66</v>
      </c>
      <c r="CNJ6" s="93" t="s">
        <v>66</v>
      </c>
      <c r="CNK6" s="93" t="s">
        <v>66</v>
      </c>
      <c r="CNL6" s="93" t="s">
        <v>66</v>
      </c>
      <c r="CNM6" s="93" t="s">
        <v>66</v>
      </c>
      <c r="CNN6" s="93" t="s">
        <v>66</v>
      </c>
      <c r="CNO6" s="93" t="s">
        <v>66</v>
      </c>
      <c r="CNP6" s="93" t="s">
        <v>66</v>
      </c>
      <c r="CNQ6" s="93" t="s">
        <v>66</v>
      </c>
      <c r="CNR6" s="93" t="s">
        <v>66</v>
      </c>
      <c r="CNS6" s="93" t="s">
        <v>66</v>
      </c>
      <c r="CNT6" s="93" t="s">
        <v>66</v>
      </c>
      <c r="CNU6" s="93" t="s">
        <v>66</v>
      </c>
      <c r="CNV6" s="93" t="s">
        <v>66</v>
      </c>
      <c r="CNW6" s="93" t="s">
        <v>66</v>
      </c>
      <c r="CNX6" s="93" t="s">
        <v>66</v>
      </c>
      <c r="CNY6" s="93" t="s">
        <v>66</v>
      </c>
      <c r="CNZ6" s="93" t="s">
        <v>66</v>
      </c>
      <c r="COA6" s="93" t="s">
        <v>66</v>
      </c>
      <c r="COB6" s="93" t="s">
        <v>66</v>
      </c>
      <c r="COC6" s="93" t="s">
        <v>66</v>
      </c>
      <c r="COD6" s="93" t="s">
        <v>66</v>
      </c>
      <c r="COE6" s="93" t="s">
        <v>66</v>
      </c>
      <c r="COF6" s="93" t="s">
        <v>66</v>
      </c>
      <c r="COG6" s="93" t="s">
        <v>66</v>
      </c>
      <c r="COH6" s="93" t="s">
        <v>66</v>
      </c>
      <c r="COI6" s="93" t="s">
        <v>66</v>
      </c>
      <c r="COJ6" s="93" t="s">
        <v>66</v>
      </c>
      <c r="COK6" s="93" t="s">
        <v>66</v>
      </c>
      <c r="COL6" s="93" t="s">
        <v>66</v>
      </c>
      <c r="COM6" s="93" t="s">
        <v>66</v>
      </c>
      <c r="CON6" s="93" t="s">
        <v>66</v>
      </c>
      <c r="COO6" s="93" t="s">
        <v>66</v>
      </c>
      <c r="COP6" s="93" t="s">
        <v>66</v>
      </c>
      <c r="COQ6" s="93" t="s">
        <v>66</v>
      </c>
      <c r="COR6" s="93" t="s">
        <v>66</v>
      </c>
      <c r="COS6" s="93" t="s">
        <v>66</v>
      </c>
      <c r="COT6" s="93" t="s">
        <v>66</v>
      </c>
      <c r="COU6" s="93" t="s">
        <v>66</v>
      </c>
      <c r="COV6" s="93" t="s">
        <v>66</v>
      </c>
      <c r="COW6" s="93" t="s">
        <v>66</v>
      </c>
      <c r="COX6" s="93" t="s">
        <v>66</v>
      </c>
      <c r="COY6" s="93" t="s">
        <v>66</v>
      </c>
      <c r="COZ6" s="93" t="s">
        <v>66</v>
      </c>
      <c r="CPA6" s="93" t="s">
        <v>66</v>
      </c>
      <c r="CPB6" s="93" t="s">
        <v>66</v>
      </c>
      <c r="CPC6" s="93" t="s">
        <v>66</v>
      </c>
      <c r="CPD6" s="93" t="s">
        <v>66</v>
      </c>
      <c r="CPE6" s="93" t="s">
        <v>66</v>
      </c>
      <c r="CPF6" s="93" t="s">
        <v>66</v>
      </c>
      <c r="CPG6" s="93" t="s">
        <v>66</v>
      </c>
      <c r="CPH6" s="93" t="s">
        <v>66</v>
      </c>
      <c r="CPI6" s="93" t="s">
        <v>66</v>
      </c>
      <c r="CPJ6" s="93" t="s">
        <v>66</v>
      </c>
      <c r="CPK6" s="93" t="s">
        <v>66</v>
      </c>
      <c r="CPL6" s="93" t="s">
        <v>66</v>
      </c>
      <c r="CPM6" s="93" t="s">
        <v>66</v>
      </c>
      <c r="CPN6" s="93" t="s">
        <v>66</v>
      </c>
      <c r="CPO6" s="93" t="s">
        <v>66</v>
      </c>
      <c r="CPP6" s="93" t="s">
        <v>66</v>
      </c>
      <c r="CPQ6" s="93" t="s">
        <v>66</v>
      </c>
      <c r="CPR6" s="93" t="s">
        <v>66</v>
      </c>
      <c r="CPS6" s="93" t="s">
        <v>66</v>
      </c>
      <c r="CPT6" s="93" t="s">
        <v>66</v>
      </c>
      <c r="CPU6" s="93" t="s">
        <v>66</v>
      </c>
      <c r="CPV6" s="93" t="s">
        <v>66</v>
      </c>
      <c r="CPW6" s="93" t="s">
        <v>66</v>
      </c>
      <c r="CPX6" s="93" t="s">
        <v>66</v>
      </c>
      <c r="CPY6" s="93" t="s">
        <v>66</v>
      </c>
      <c r="CPZ6" s="93" t="s">
        <v>66</v>
      </c>
      <c r="CQA6" s="93" t="s">
        <v>66</v>
      </c>
      <c r="CQB6" s="93" t="s">
        <v>66</v>
      </c>
      <c r="CQC6" s="93" t="s">
        <v>66</v>
      </c>
      <c r="CQD6" s="93" t="s">
        <v>66</v>
      </c>
      <c r="CQE6" s="93" t="s">
        <v>66</v>
      </c>
      <c r="CQF6" s="93" t="s">
        <v>66</v>
      </c>
      <c r="CQG6" s="93" t="s">
        <v>66</v>
      </c>
      <c r="CQH6" s="93" t="s">
        <v>66</v>
      </c>
      <c r="CQI6" s="93" t="s">
        <v>66</v>
      </c>
      <c r="CQJ6" s="93" t="s">
        <v>66</v>
      </c>
      <c r="CQK6" s="93" t="s">
        <v>66</v>
      </c>
      <c r="CQL6" s="93" t="s">
        <v>66</v>
      </c>
      <c r="CQM6" s="93" t="s">
        <v>66</v>
      </c>
      <c r="CQN6" s="93" t="s">
        <v>66</v>
      </c>
      <c r="CQO6" s="93" t="s">
        <v>66</v>
      </c>
      <c r="CQP6" s="93" t="s">
        <v>66</v>
      </c>
      <c r="CQQ6" s="93" t="s">
        <v>66</v>
      </c>
      <c r="CQR6" s="93" t="s">
        <v>66</v>
      </c>
      <c r="CQS6" s="93" t="s">
        <v>66</v>
      </c>
      <c r="CQT6" s="93" t="s">
        <v>66</v>
      </c>
      <c r="CQU6" s="93" t="s">
        <v>66</v>
      </c>
      <c r="CQV6" s="93" t="s">
        <v>66</v>
      </c>
      <c r="CQW6" s="93" t="s">
        <v>66</v>
      </c>
      <c r="CQX6" s="93" t="s">
        <v>66</v>
      </c>
      <c r="CQY6" s="93" t="s">
        <v>66</v>
      </c>
      <c r="CQZ6" s="93" t="s">
        <v>66</v>
      </c>
      <c r="CRA6" s="93" t="s">
        <v>66</v>
      </c>
      <c r="CRB6" s="93" t="s">
        <v>66</v>
      </c>
      <c r="CRC6" s="93" t="s">
        <v>66</v>
      </c>
      <c r="CRD6" s="93" t="s">
        <v>66</v>
      </c>
      <c r="CRE6" s="93" t="s">
        <v>66</v>
      </c>
      <c r="CRF6" s="93" t="s">
        <v>66</v>
      </c>
      <c r="CRG6" s="93" t="s">
        <v>66</v>
      </c>
      <c r="CRH6" s="93" t="s">
        <v>66</v>
      </c>
      <c r="CRI6" s="93" t="s">
        <v>66</v>
      </c>
      <c r="CRJ6" s="93" t="s">
        <v>66</v>
      </c>
      <c r="CRK6" s="93" t="s">
        <v>66</v>
      </c>
      <c r="CRL6" s="93" t="s">
        <v>66</v>
      </c>
      <c r="CRM6" s="93" t="s">
        <v>66</v>
      </c>
      <c r="CRN6" s="93" t="s">
        <v>66</v>
      </c>
      <c r="CRO6" s="93" t="s">
        <v>66</v>
      </c>
      <c r="CRP6" s="93" t="s">
        <v>66</v>
      </c>
      <c r="CRQ6" s="93" t="s">
        <v>66</v>
      </c>
      <c r="CRR6" s="93" t="s">
        <v>66</v>
      </c>
      <c r="CRS6" s="93" t="s">
        <v>66</v>
      </c>
      <c r="CRT6" s="93" t="s">
        <v>66</v>
      </c>
      <c r="CRU6" s="93" t="s">
        <v>66</v>
      </c>
      <c r="CRV6" s="93" t="s">
        <v>66</v>
      </c>
      <c r="CRW6" s="93" t="s">
        <v>66</v>
      </c>
      <c r="CRX6" s="93" t="s">
        <v>66</v>
      </c>
      <c r="CRY6" s="93" t="s">
        <v>66</v>
      </c>
      <c r="CRZ6" s="93" t="s">
        <v>66</v>
      </c>
      <c r="CSA6" s="93" t="s">
        <v>66</v>
      </c>
      <c r="CSB6" s="93" t="s">
        <v>66</v>
      </c>
      <c r="CSC6" s="93" t="s">
        <v>66</v>
      </c>
      <c r="CSD6" s="93" t="s">
        <v>66</v>
      </c>
      <c r="CSE6" s="93" t="s">
        <v>66</v>
      </c>
      <c r="CSF6" s="93" t="s">
        <v>66</v>
      </c>
      <c r="CSG6" s="93" t="s">
        <v>66</v>
      </c>
      <c r="CSH6" s="93" t="s">
        <v>66</v>
      </c>
      <c r="CSI6" s="93" t="s">
        <v>66</v>
      </c>
      <c r="CSJ6" s="93" t="s">
        <v>66</v>
      </c>
      <c r="CSK6" s="93" t="s">
        <v>66</v>
      </c>
      <c r="CSL6" s="93" t="s">
        <v>66</v>
      </c>
      <c r="CSM6" s="93" t="s">
        <v>66</v>
      </c>
      <c r="CSN6" s="93" t="s">
        <v>66</v>
      </c>
      <c r="CSO6" s="93" t="s">
        <v>66</v>
      </c>
      <c r="CSP6" s="93" t="s">
        <v>66</v>
      </c>
      <c r="CSQ6" s="93" t="s">
        <v>66</v>
      </c>
      <c r="CSR6" s="93" t="s">
        <v>66</v>
      </c>
      <c r="CSS6" s="93" t="s">
        <v>66</v>
      </c>
      <c r="CST6" s="93" t="s">
        <v>66</v>
      </c>
      <c r="CSU6" s="93" t="s">
        <v>66</v>
      </c>
      <c r="CSV6" s="93" t="s">
        <v>66</v>
      </c>
      <c r="CSW6" s="93" t="s">
        <v>66</v>
      </c>
      <c r="CSX6" s="93" t="s">
        <v>66</v>
      </c>
      <c r="CSY6" s="93" t="s">
        <v>66</v>
      </c>
      <c r="CSZ6" s="93" t="s">
        <v>66</v>
      </c>
      <c r="CTA6" s="93" t="s">
        <v>66</v>
      </c>
      <c r="CTB6" s="93" t="s">
        <v>66</v>
      </c>
      <c r="CTC6" s="93" t="s">
        <v>66</v>
      </c>
      <c r="CTD6" s="93" t="s">
        <v>66</v>
      </c>
      <c r="CTE6" s="93" t="s">
        <v>66</v>
      </c>
      <c r="CTF6" s="93" t="s">
        <v>66</v>
      </c>
      <c r="CTG6" s="93" t="s">
        <v>66</v>
      </c>
      <c r="CTH6" s="93" t="s">
        <v>66</v>
      </c>
      <c r="CTI6" s="93" t="s">
        <v>66</v>
      </c>
      <c r="CTJ6" s="93" t="s">
        <v>66</v>
      </c>
      <c r="CTK6" s="93" t="s">
        <v>66</v>
      </c>
      <c r="CTL6" s="93" t="s">
        <v>66</v>
      </c>
      <c r="CTM6" s="93" t="s">
        <v>66</v>
      </c>
      <c r="CTN6" s="93" t="s">
        <v>66</v>
      </c>
      <c r="CTO6" s="93" t="s">
        <v>66</v>
      </c>
      <c r="CTP6" s="93" t="s">
        <v>66</v>
      </c>
      <c r="CTQ6" s="93" t="s">
        <v>66</v>
      </c>
      <c r="CTR6" s="93" t="s">
        <v>66</v>
      </c>
      <c r="CTS6" s="93" t="s">
        <v>66</v>
      </c>
      <c r="CTT6" s="93" t="s">
        <v>66</v>
      </c>
      <c r="CTU6" s="93" t="s">
        <v>66</v>
      </c>
      <c r="CTV6" s="93" t="s">
        <v>66</v>
      </c>
      <c r="CTW6" s="93" t="s">
        <v>66</v>
      </c>
      <c r="CTX6" s="93" t="s">
        <v>66</v>
      </c>
      <c r="CTY6" s="93" t="s">
        <v>66</v>
      </c>
      <c r="CTZ6" s="93" t="s">
        <v>66</v>
      </c>
      <c r="CUA6" s="93" t="s">
        <v>66</v>
      </c>
      <c r="CUB6" s="93" t="s">
        <v>66</v>
      </c>
      <c r="CUC6" s="93" t="s">
        <v>66</v>
      </c>
      <c r="CUD6" s="93" t="s">
        <v>66</v>
      </c>
      <c r="CUE6" s="93" t="s">
        <v>66</v>
      </c>
      <c r="CUF6" s="93" t="s">
        <v>66</v>
      </c>
      <c r="CUG6" s="93" t="s">
        <v>66</v>
      </c>
      <c r="CUH6" s="93" t="s">
        <v>66</v>
      </c>
      <c r="CUI6" s="93" t="s">
        <v>66</v>
      </c>
      <c r="CUJ6" s="93" t="s">
        <v>66</v>
      </c>
      <c r="CUK6" s="93" t="s">
        <v>66</v>
      </c>
      <c r="CUL6" s="93" t="s">
        <v>66</v>
      </c>
      <c r="CUM6" s="93" t="s">
        <v>66</v>
      </c>
      <c r="CUN6" s="93" t="s">
        <v>66</v>
      </c>
      <c r="CUO6" s="93" t="s">
        <v>66</v>
      </c>
      <c r="CUP6" s="93" t="s">
        <v>66</v>
      </c>
      <c r="CUQ6" s="93" t="s">
        <v>66</v>
      </c>
      <c r="CUR6" s="93" t="s">
        <v>66</v>
      </c>
      <c r="CUS6" s="93" t="s">
        <v>66</v>
      </c>
      <c r="CUT6" s="93" t="s">
        <v>66</v>
      </c>
      <c r="CUU6" s="93" t="s">
        <v>66</v>
      </c>
      <c r="CUV6" s="93" t="s">
        <v>66</v>
      </c>
      <c r="CUW6" s="93" t="s">
        <v>66</v>
      </c>
      <c r="CUX6" s="93" t="s">
        <v>66</v>
      </c>
      <c r="CUY6" s="93" t="s">
        <v>66</v>
      </c>
      <c r="CUZ6" s="93" t="s">
        <v>66</v>
      </c>
      <c r="CVA6" s="93" t="s">
        <v>66</v>
      </c>
      <c r="CVB6" s="93" t="s">
        <v>66</v>
      </c>
      <c r="CVC6" s="93" t="s">
        <v>66</v>
      </c>
      <c r="CVD6" s="93" t="s">
        <v>66</v>
      </c>
      <c r="CVE6" s="93" t="s">
        <v>66</v>
      </c>
      <c r="CVF6" s="93" t="s">
        <v>66</v>
      </c>
      <c r="CVG6" s="93" t="s">
        <v>66</v>
      </c>
      <c r="CVH6" s="93" t="s">
        <v>66</v>
      </c>
      <c r="CVI6" s="93" t="s">
        <v>66</v>
      </c>
      <c r="CVJ6" s="93" t="s">
        <v>66</v>
      </c>
      <c r="CVK6" s="93" t="s">
        <v>66</v>
      </c>
      <c r="CVL6" s="93" t="s">
        <v>66</v>
      </c>
      <c r="CVM6" s="93" t="s">
        <v>66</v>
      </c>
      <c r="CVN6" s="93" t="s">
        <v>66</v>
      </c>
      <c r="CVO6" s="93" t="s">
        <v>66</v>
      </c>
      <c r="CVP6" s="93" t="s">
        <v>66</v>
      </c>
      <c r="CVQ6" s="93" t="s">
        <v>66</v>
      </c>
      <c r="CVR6" s="93" t="s">
        <v>66</v>
      </c>
      <c r="CVS6" s="93" t="s">
        <v>66</v>
      </c>
      <c r="CVT6" s="93" t="s">
        <v>66</v>
      </c>
      <c r="CVU6" s="93" t="s">
        <v>66</v>
      </c>
      <c r="CVV6" s="93" t="s">
        <v>66</v>
      </c>
      <c r="CVW6" s="93" t="s">
        <v>66</v>
      </c>
      <c r="CVX6" s="93" t="s">
        <v>66</v>
      </c>
      <c r="CVY6" s="93" t="s">
        <v>66</v>
      </c>
      <c r="CVZ6" s="93" t="s">
        <v>66</v>
      </c>
      <c r="CWA6" s="93" t="s">
        <v>66</v>
      </c>
      <c r="CWB6" s="93" t="s">
        <v>66</v>
      </c>
      <c r="CWC6" s="93" t="s">
        <v>66</v>
      </c>
      <c r="CWD6" s="93" t="s">
        <v>66</v>
      </c>
      <c r="CWE6" s="93" t="s">
        <v>66</v>
      </c>
      <c r="CWF6" s="93" t="s">
        <v>66</v>
      </c>
      <c r="CWG6" s="93" t="s">
        <v>66</v>
      </c>
      <c r="CWH6" s="93" t="s">
        <v>66</v>
      </c>
      <c r="CWI6" s="93" t="s">
        <v>66</v>
      </c>
      <c r="CWJ6" s="93" t="s">
        <v>66</v>
      </c>
      <c r="CWK6" s="93" t="s">
        <v>66</v>
      </c>
      <c r="CWL6" s="93" t="s">
        <v>66</v>
      </c>
      <c r="CWM6" s="93" t="s">
        <v>66</v>
      </c>
      <c r="CWN6" s="93" t="s">
        <v>66</v>
      </c>
      <c r="CWO6" s="93" t="s">
        <v>66</v>
      </c>
      <c r="CWP6" s="93" t="s">
        <v>66</v>
      </c>
      <c r="CWQ6" s="93" t="s">
        <v>66</v>
      </c>
      <c r="CWR6" s="93" t="s">
        <v>66</v>
      </c>
      <c r="CWS6" s="93" t="s">
        <v>66</v>
      </c>
      <c r="CWT6" s="93" t="s">
        <v>66</v>
      </c>
      <c r="CWU6" s="93" t="s">
        <v>66</v>
      </c>
      <c r="CWV6" s="93" t="s">
        <v>66</v>
      </c>
      <c r="CWW6" s="93" t="s">
        <v>66</v>
      </c>
      <c r="CWX6" s="93" t="s">
        <v>66</v>
      </c>
      <c r="CWY6" s="93" t="s">
        <v>66</v>
      </c>
      <c r="CWZ6" s="93" t="s">
        <v>66</v>
      </c>
      <c r="CXA6" s="93" t="s">
        <v>66</v>
      </c>
      <c r="CXB6" s="93" t="s">
        <v>66</v>
      </c>
      <c r="CXC6" s="93" t="s">
        <v>66</v>
      </c>
      <c r="CXD6" s="93" t="s">
        <v>66</v>
      </c>
      <c r="CXE6" s="93" t="s">
        <v>66</v>
      </c>
      <c r="CXF6" s="93" t="s">
        <v>66</v>
      </c>
      <c r="CXG6" s="93" t="s">
        <v>66</v>
      </c>
      <c r="CXH6" s="93" t="s">
        <v>66</v>
      </c>
      <c r="CXI6" s="93" t="s">
        <v>66</v>
      </c>
      <c r="CXJ6" s="93" t="s">
        <v>66</v>
      </c>
      <c r="CXK6" s="93" t="s">
        <v>66</v>
      </c>
      <c r="CXL6" s="93" t="s">
        <v>66</v>
      </c>
      <c r="CXM6" s="93" t="s">
        <v>66</v>
      </c>
      <c r="CXN6" s="93" t="s">
        <v>66</v>
      </c>
      <c r="CXO6" s="93" t="s">
        <v>66</v>
      </c>
      <c r="CXP6" s="93" t="s">
        <v>66</v>
      </c>
      <c r="CXQ6" s="93" t="s">
        <v>66</v>
      </c>
      <c r="CXR6" s="93" t="s">
        <v>66</v>
      </c>
      <c r="CXS6" s="93" t="s">
        <v>66</v>
      </c>
      <c r="CXT6" s="93" t="s">
        <v>66</v>
      </c>
      <c r="CXU6" s="93" t="s">
        <v>66</v>
      </c>
      <c r="CXV6" s="93" t="s">
        <v>66</v>
      </c>
      <c r="CXW6" s="93" t="s">
        <v>66</v>
      </c>
      <c r="CXX6" s="93" t="s">
        <v>66</v>
      </c>
      <c r="CXY6" s="93" t="s">
        <v>66</v>
      </c>
      <c r="CXZ6" s="93" t="s">
        <v>66</v>
      </c>
      <c r="CYA6" s="93" t="s">
        <v>66</v>
      </c>
      <c r="CYB6" s="93" t="s">
        <v>66</v>
      </c>
      <c r="CYC6" s="93" t="s">
        <v>66</v>
      </c>
      <c r="CYD6" s="93" t="s">
        <v>66</v>
      </c>
      <c r="CYE6" s="93" t="s">
        <v>66</v>
      </c>
      <c r="CYF6" s="93" t="s">
        <v>66</v>
      </c>
      <c r="CYG6" s="93" t="s">
        <v>66</v>
      </c>
      <c r="CYH6" s="93" t="s">
        <v>66</v>
      </c>
      <c r="CYI6" s="93" t="s">
        <v>66</v>
      </c>
      <c r="CYJ6" s="93" t="s">
        <v>66</v>
      </c>
      <c r="CYK6" s="93" t="s">
        <v>66</v>
      </c>
      <c r="CYL6" s="93" t="s">
        <v>66</v>
      </c>
      <c r="CYM6" s="93" t="s">
        <v>66</v>
      </c>
      <c r="CYN6" s="93" t="s">
        <v>66</v>
      </c>
      <c r="CYO6" s="93" t="s">
        <v>66</v>
      </c>
      <c r="CYP6" s="93" t="s">
        <v>66</v>
      </c>
      <c r="CYQ6" s="93" t="s">
        <v>66</v>
      </c>
      <c r="CYR6" s="93" t="s">
        <v>66</v>
      </c>
      <c r="CYS6" s="93" t="s">
        <v>66</v>
      </c>
      <c r="CYT6" s="93" t="s">
        <v>66</v>
      </c>
      <c r="CYU6" s="93" t="s">
        <v>66</v>
      </c>
      <c r="CYV6" s="93" t="s">
        <v>66</v>
      </c>
      <c r="CYW6" s="93" t="s">
        <v>66</v>
      </c>
      <c r="CYX6" s="93" t="s">
        <v>66</v>
      </c>
      <c r="CYY6" s="93" t="s">
        <v>66</v>
      </c>
      <c r="CYZ6" s="93" t="s">
        <v>66</v>
      </c>
      <c r="CZA6" s="93" t="s">
        <v>66</v>
      </c>
      <c r="CZB6" s="93" t="s">
        <v>66</v>
      </c>
      <c r="CZC6" s="93" t="s">
        <v>66</v>
      </c>
      <c r="CZD6" s="93" t="s">
        <v>66</v>
      </c>
      <c r="CZE6" s="93" t="s">
        <v>66</v>
      </c>
      <c r="CZF6" s="93" t="s">
        <v>66</v>
      </c>
      <c r="CZG6" s="93" t="s">
        <v>66</v>
      </c>
      <c r="CZH6" s="93" t="s">
        <v>66</v>
      </c>
      <c r="CZI6" s="93" t="s">
        <v>66</v>
      </c>
      <c r="CZJ6" s="93" t="s">
        <v>66</v>
      </c>
      <c r="CZK6" s="93" t="s">
        <v>66</v>
      </c>
      <c r="CZL6" s="93" t="s">
        <v>66</v>
      </c>
      <c r="CZM6" s="93" t="s">
        <v>66</v>
      </c>
      <c r="CZN6" s="93" t="s">
        <v>66</v>
      </c>
      <c r="CZO6" s="93" t="s">
        <v>66</v>
      </c>
      <c r="CZP6" s="93" t="s">
        <v>66</v>
      </c>
      <c r="CZQ6" s="93" t="s">
        <v>66</v>
      </c>
      <c r="CZR6" s="93" t="s">
        <v>66</v>
      </c>
      <c r="CZS6" s="93" t="s">
        <v>66</v>
      </c>
      <c r="CZT6" s="93" t="s">
        <v>66</v>
      </c>
      <c r="CZU6" s="93" t="s">
        <v>66</v>
      </c>
      <c r="CZV6" s="93" t="s">
        <v>66</v>
      </c>
      <c r="CZW6" s="93" t="s">
        <v>66</v>
      </c>
      <c r="CZX6" s="93" t="s">
        <v>66</v>
      </c>
      <c r="CZY6" s="93" t="s">
        <v>66</v>
      </c>
      <c r="CZZ6" s="93" t="s">
        <v>66</v>
      </c>
      <c r="DAA6" s="93" t="s">
        <v>66</v>
      </c>
      <c r="DAB6" s="93" t="s">
        <v>66</v>
      </c>
      <c r="DAC6" s="93" t="s">
        <v>66</v>
      </c>
      <c r="DAD6" s="93" t="s">
        <v>66</v>
      </c>
      <c r="DAE6" s="93" t="s">
        <v>66</v>
      </c>
      <c r="DAF6" s="93" t="s">
        <v>66</v>
      </c>
      <c r="DAG6" s="93" t="s">
        <v>66</v>
      </c>
      <c r="DAH6" s="93" t="s">
        <v>66</v>
      </c>
      <c r="DAI6" s="93" t="s">
        <v>66</v>
      </c>
      <c r="DAJ6" s="93" t="s">
        <v>66</v>
      </c>
      <c r="DAK6" s="93" t="s">
        <v>66</v>
      </c>
      <c r="DAL6" s="93" t="s">
        <v>66</v>
      </c>
      <c r="DAM6" s="93" t="s">
        <v>66</v>
      </c>
      <c r="DAN6" s="93" t="s">
        <v>66</v>
      </c>
      <c r="DAO6" s="93" t="s">
        <v>66</v>
      </c>
      <c r="DAP6" s="93" t="s">
        <v>66</v>
      </c>
      <c r="DAQ6" s="93" t="s">
        <v>66</v>
      </c>
      <c r="DAR6" s="93" t="s">
        <v>66</v>
      </c>
      <c r="DAS6" s="93" t="s">
        <v>66</v>
      </c>
      <c r="DAT6" s="93" t="s">
        <v>66</v>
      </c>
      <c r="DAU6" s="93" t="s">
        <v>66</v>
      </c>
      <c r="DAV6" s="93" t="s">
        <v>66</v>
      </c>
      <c r="DAW6" s="93" t="s">
        <v>66</v>
      </c>
      <c r="DAX6" s="93" t="s">
        <v>66</v>
      </c>
      <c r="DAY6" s="93" t="s">
        <v>66</v>
      </c>
      <c r="DAZ6" s="93" t="s">
        <v>66</v>
      </c>
      <c r="DBA6" s="93" t="s">
        <v>66</v>
      </c>
      <c r="DBB6" s="93" t="s">
        <v>66</v>
      </c>
      <c r="DBC6" s="93" t="s">
        <v>66</v>
      </c>
      <c r="DBD6" s="93" t="s">
        <v>66</v>
      </c>
      <c r="DBE6" s="93" t="s">
        <v>66</v>
      </c>
      <c r="DBF6" s="93" t="s">
        <v>66</v>
      </c>
      <c r="DBG6" s="93" t="s">
        <v>66</v>
      </c>
      <c r="DBH6" s="93" t="s">
        <v>66</v>
      </c>
      <c r="DBI6" s="93" t="s">
        <v>66</v>
      </c>
      <c r="DBJ6" s="93" t="s">
        <v>66</v>
      </c>
      <c r="DBK6" s="93" t="s">
        <v>66</v>
      </c>
      <c r="DBL6" s="93" t="s">
        <v>66</v>
      </c>
      <c r="DBM6" s="93" t="s">
        <v>66</v>
      </c>
      <c r="DBN6" s="93" t="s">
        <v>66</v>
      </c>
      <c r="DBO6" s="93" t="s">
        <v>66</v>
      </c>
      <c r="DBP6" s="93" t="s">
        <v>66</v>
      </c>
      <c r="DBQ6" s="93" t="s">
        <v>66</v>
      </c>
      <c r="DBR6" s="93" t="s">
        <v>66</v>
      </c>
      <c r="DBS6" s="93" t="s">
        <v>66</v>
      </c>
      <c r="DBT6" s="93" t="s">
        <v>66</v>
      </c>
      <c r="DBU6" s="93" t="s">
        <v>66</v>
      </c>
      <c r="DBV6" s="93" t="s">
        <v>66</v>
      </c>
      <c r="DBW6" s="93" t="s">
        <v>66</v>
      </c>
      <c r="DBX6" s="93" t="s">
        <v>66</v>
      </c>
      <c r="DBY6" s="93" t="s">
        <v>66</v>
      </c>
      <c r="DBZ6" s="93" t="s">
        <v>66</v>
      </c>
      <c r="DCA6" s="93" t="s">
        <v>66</v>
      </c>
      <c r="DCB6" s="93" t="s">
        <v>66</v>
      </c>
      <c r="DCC6" s="93" t="s">
        <v>66</v>
      </c>
      <c r="DCD6" s="93" t="s">
        <v>66</v>
      </c>
      <c r="DCE6" s="93" t="s">
        <v>66</v>
      </c>
      <c r="DCF6" s="93" t="s">
        <v>66</v>
      </c>
      <c r="DCG6" s="93" t="s">
        <v>66</v>
      </c>
      <c r="DCH6" s="93" t="s">
        <v>66</v>
      </c>
      <c r="DCI6" s="93" t="s">
        <v>66</v>
      </c>
      <c r="DCJ6" s="93" t="s">
        <v>66</v>
      </c>
      <c r="DCK6" s="93" t="s">
        <v>66</v>
      </c>
      <c r="DCL6" s="93" t="s">
        <v>66</v>
      </c>
      <c r="DCM6" s="93" t="s">
        <v>66</v>
      </c>
      <c r="DCN6" s="93" t="s">
        <v>66</v>
      </c>
      <c r="DCO6" s="93" t="s">
        <v>66</v>
      </c>
      <c r="DCP6" s="93" t="s">
        <v>66</v>
      </c>
      <c r="DCQ6" s="93" t="s">
        <v>66</v>
      </c>
      <c r="DCR6" s="93" t="s">
        <v>66</v>
      </c>
      <c r="DCS6" s="93" t="s">
        <v>66</v>
      </c>
      <c r="DCT6" s="93" t="s">
        <v>66</v>
      </c>
      <c r="DCU6" s="93" t="s">
        <v>66</v>
      </c>
      <c r="DCV6" s="93" t="s">
        <v>66</v>
      </c>
      <c r="DCW6" s="93" t="s">
        <v>66</v>
      </c>
      <c r="DCX6" s="93" t="s">
        <v>66</v>
      </c>
      <c r="DCY6" s="93" t="s">
        <v>66</v>
      </c>
      <c r="DCZ6" s="93" t="s">
        <v>66</v>
      </c>
      <c r="DDA6" s="93" t="s">
        <v>66</v>
      </c>
      <c r="DDB6" s="93" t="s">
        <v>66</v>
      </c>
      <c r="DDC6" s="93" t="s">
        <v>66</v>
      </c>
      <c r="DDD6" s="93" t="s">
        <v>66</v>
      </c>
      <c r="DDE6" s="93" t="s">
        <v>66</v>
      </c>
      <c r="DDF6" s="93" t="s">
        <v>66</v>
      </c>
      <c r="DDG6" s="93" t="s">
        <v>66</v>
      </c>
      <c r="DDH6" s="93" t="s">
        <v>66</v>
      </c>
      <c r="DDI6" s="93" t="s">
        <v>66</v>
      </c>
      <c r="DDJ6" s="93" t="s">
        <v>66</v>
      </c>
      <c r="DDK6" s="93" t="s">
        <v>66</v>
      </c>
      <c r="DDL6" s="93" t="s">
        <v>66</v>
      </c>
      <c r="DDM6" s="93" t="s">
        <v>66</v>
      </c>
      <c r="DDN6" s="93" t="s">
        <v>66</v>
      </c>
      <c r="DDO6" s="93" t="s">
        <v>66</v>
      </c>
      <c r="DDP6" s="93" t="s">
        <v>66</v>
      </c>
      <c r="DDQ6" s="93" t="s">
        <v>66</v>
      </c>
      <c r="DDR6" s="93" t="s">
        <v>66</v>
      </c>
      <c r="DDS6" s="93" t="s">
        <v>66</v>
      </c>
      <c r="DDT6" s="93" t="s">
        <v>66</v>
      </c>
      <c r="DDU6" s="93" t="s">
        <v>66</v>
      </c>
      <c r="DDV6" s="93" t="s">
        <v>66</v>
      </c>
      <c r="DDW6" s="93" t="s">
        <v>66</v>
      </c>
      <c r="DDX6" s="93" t="s">
        <v>66</v>
      </c>
      <c r="DDY6" s="93" t="s">
        <v>66</v>
      </c>
      <c r="DDZ6" s="93" t="s">
        <v>66</v>
      </c>
      <c r="DEA6" s="93" t="s">
        <v>66</v>
      </c>
      <c r="DEB6" s="93" t="s">
        <v>66</v>
      </c>
      <c r="DEC6" s="93" t="s">
        <v>66</v>
      </c>
      <c r="DED6" s="93" t="s">
        <v>66</v>
      </c>
      <c r="DEE6" s="93" t="s">
        <v>66</v>
      </c>
      <c r="DEF6" s="93" t="s">
        <v>66</v>
      </c>
      <c r="DEG6" s="93" t="s">
        <v>66</v>
      </c>
      <c r="DEH6" s="93" t="s">
        <v>66</v>
      </c>
      <c r="DEI6" s="93" t="s">
        <v>66</v>
      </c>
      <c r="DEJ6" s="93" t="s">
        <v>66</v>
      </c>
      <c r="DEK6" s="93" t="s">
        <v>66</v>
      </c>
      <c r="DEL6" s="93" t="s">
        <v>66</v>
      </c>
      <c r="DEM6" s="93" t="s">
        <v>66</v>
      </c>
      <c r="DEN6" s="93" t="s">
        <v>66</v>
      </c>
      <c r="DEO6" s="93" t="s">
        <v>66</v>
      </c>
      <c r="DEP6" s="93" t="s">
        <v>66</v>
      </c>
      <c r="DEQ6" s="93" t="s">
        <v>66</v>
      </c>
      <c r="DER6" s="93" t="s">
        <v>66</v>
      </c>
      <c r="DES6" s="93" t="s">
        <v>66</v>
      </c>
      <c r="DET6" s="93" t="s">
        <v>66</v>
      </c>
      <c r="DEU6" s="93" t="s">
        <v>66</v>
      </c>
      <c r="DEV6" s="93" t="s">
        <v>66</v>
      </c>
      <c r="DEW6" s="93" t="s">
        <v>66</v>
      </c>
      <c r="DEX6" s="93" t="s">
        <v>66</v>
      </c>
      <c r="DEY6" s="93" t="s">
        <v>66</v>
      </c>
      <c r="DEZ6" s="93" t="s">
        <v>66</v>
      </c>
      <c r="DFA6" s="93" t="s">
        <v>66</v>
      </c>
      <c r="DFB6" s="93" t="s">
        <v>66</v>
      </c>
      <c r="DFC6" s="93" t="s">
        <v>66</v>
      </c>
      <c r="DFD6" s="93" t="s">
        <v>66</v>
      </c>
      <c r="DFE6" s="93" t="s">
        <v>66</v>
      </c>
      <c r="DFF6" s="93" t="s">
        <v>66</v>
      </c>
      <c r="DFG6" s="93" t="s">
        <v>66</v>
      </c>
      <c r="DFH6" s="93" t="s">
        <v>66</v>
      </c>
      <c r="DFI6" s="93" t="s">
        <v>66</v>
      </c>
      <c r="DFJ6" s="93" t="s">
        <v>66</v>
      </c>
      <c r="DFK6" s="93" t="s">
        <v>66</v>
      </c>
      <c r="DFL6" s="93" t="s">
        <v>66</v>
      </c>
      <c r="DFM6" s="93" t="s">
        <v>66</v>
      </c>
      <c r="DFN6" s="93" t="s">
        <v>66</v>
      </c>
      <c r="DFO6" s="93" t="s">
        <v>66</v>
      </c>
      <c r="DFP6" s="93" t="s">
        <v>66</v>
      </c>
      <c r="DFQ6" s="93" t="s">
        <v>66</v>
      </c>
      <c r="DFR6" s="93" t="s">
        <v>66</v>
      </c>
      <c r="DFS6" s="93" t="s">
        <v>66</v>
      </c>
      <c r="DFT6" s="93" t="s">
        <v>66</v>
      </c>
      <c r="DFU6" s="93" t="s">
        <v>66</v>
      </c>
      <c r="DFV6" s="93" t="s">
        <v>66</v>
      </c>
      <c r="DFW6" s="93" t="s">
        <v>66</v>
      </c>
      <c r="DFX6" s="93" t="s">
        <v>66</v>
      </c>
      <c r="DFY6" s="93" t="s">
        <v>66</v>
      </c>
      <c r="DFZ6" s="93" t="s">
        <v>66</v>
      </c>
      <c r="DGA6" s="93" t="s">
        <v>66</v>
      </c>
      <c r="DGB6" s="93" t="s">
        <v>66</v>
      </c>
      <c r="DGC6" s="93" t="s">
        <v>66</v>
      </c>
      <c r="DGD6" s="93" t="s">
        <v>66</v>
      </c>
      <c r="DGE6" s="93" t="s">
        <v>66</v>
      </c>
      <c r="DGF6" s="93" t="s">
        <v>66</v>
      </c>
      <c r="DGG6" s="93" t="s">
        <v>66</v>
      </c>
      <c r="DGH6" s="93" t="s">
        <v>66</v>
      </c>
      <c r="DGI6" s="93" t="s">
        <v>66</v>
      </c>
      <c r="DGJ6" s="93" t="s">
        <v>66</v>
      </c>
      <c r="DGK6" s="93" t="s">
        <v>66</v>
      </c>
      <c r="DGL6" s="93" t="s">
        <v>66</v>
      </c>
      <c r="DGM6" s="93" t="s">
        <v>66</v>
      </c>
      <c r="DGN6" s="93" t="s">
        <v>66</v>
      </c>
      <c r="DGO6" s="93" t="s">
        <v>66</v>
      </c>
      <c r="DGP6" s="93" t="s">
        <v>66</v>
      </c>
      <c r="DGQ6" s="93" t="s">
        <v>66</v>
      </c>
      <c r="DGR6" s="93" t="s">
        <v>66</v>
      </c>
      <c r="DGS6" s="93" t="s">
        <v>66</v>
      </c>
      <c r="DGT6" s="93" t="s">
        <v>66</v>
      </c>
      <c r="DGU6" s="93" t="s">
        <v>66</v>
      </c>
      <c r="DGV6" s="93" t="s">
        <v>66</v>
      </c>
      <c r="DGW6" s="93" t="s">
        <v>66</v>
      </c>
      <c r="DGX6" s="93" t="s">
        <v>66</v>
      </c>
      <c r="DGY6" s="93" t="s">
        <v>66</v>
      </c>
      <c r="DGZ6" s="93" t="s">
        <v>66</v>
      </c>
      <c r="DHA6" s="93" t="s">
        <v>66</v>
      </c>
      <c r="DHB6" s="93" t="s">
        <v>66</v>
      </c>
      <c r="DHC6" s="93" t="s">
        <v>66</v>
      </c>
      <c r="DHD6" s="93" t="s">
        <v>66</v>
      </c>
      <c r="DHE6" s="93" t="s">
        <v>66</v>
      </c>
      <c r="DHF6" s="93" t="s">
        <v>66</v>
      </c>
      <c r="DHG6" s="93" t="s">
        <v>66</v>
      </c>
      <c r="DHH6" s="93" t="s">
        <v>66</v>
      </c>
      <c r="DHI6" s="93" t="s">
        <v>66</v>
      </c>
      <c r="DHJ6" s="93" t="s">
        <v>66</v>
      </c>
      <c r="DHK6" s="93" t="s">
        <v>66</v>
      </c>
      <c r="DHL6" s="93" t="s">
        <v>66</v>
      </c>
      <c r="DHM6" s="93" t="s">
        <v>66</v>
      </c>
      <c r="DHN6" s="93" t="s">
        <v>66</v>
      </c>
      <c r="DHO6" s="93" t="s">
        <v>66</v>
      </c>
      <c r="DHP6" s="93" t="s">
        <v>66</v>
      </c>
      <c r="DHQ6" s="93" t="s">
        <v>66</v>
      </c>
      <c r="DHR6" s="93" t="s">
        <v>66</v>
      </c>
      <c r="DHS6" s="93" t="s">
        <v>66</v>
      </c>
      <c r="DHT6" s="93" t="s">
        <v>66</v>
      </c>
      <c r="DHU6" s="93" t="s">
        <v>66</v>
      </c>
      <c r="DHV6" s="93" t="s">
        <v>66</v>
      </c>
      <c r="DHW6" s="93" t="s">
        <v>66</v>
      </c>
      <c r="DHX6" s="93" t="s">
        <v>66</v>
      </c>
      <c r="DHY6" s="93" t="s">
        <v>66</v>
      </c>
      <c r="DHZ6" s="93" t="s">
        <v>66</v>
      </c>
      <c r="DIA6" s="93" t="s">
        <v>66</v>
      </c>
      <c r="DIB6" s="93" t="s">
        <v>66</v>
      </c>
      <c r="DIC6" s="93" t="s">
        <v>66</v>
      </c>
      <c r="DID6" s="93" t="s">
        <v>66</v>
      </c>
      <c r="DIE6" s="93" t="s">
        <v>66</v>
      </c>
      <c r="DIF6" s="93" t="s">
        <v>66</v>
      </c>
      <c r="DIG6" s="93" t="s">
        <v>66</v>
      </c>
      <c r="DIH6" s="93" t="s">
        <v>66</v>
      </c>
      <c r="DII6" s="93" t="s">
        <v>66</v>
      </c>
      <c r="DIJ6" s="93" t="s">
        <v>66</v>
      </c>
      <c r="DIK6" s="93" t="s">
        <v>66</v>
      </c>
      <c r="DIL6" s="93" t="s">
        <v>66</v>
      </c>
      <c r="DIM6" s="93" t="s">
        <v>66</v>
      </c>
      <c r="DIN6" s="93" t="s">
        <v>66</v>
      </c>
      <c r="DIO6" s="93" t="s">
        <v>66</v>
      </c>
      <c r="DIP6" s="93" t="s">
        <v>66</v>
      </c>
      <c r="DIQ6" s="93" t="s">
        <v>66</v>
      </c>
      <c r="DIR6" s="93" t="s">
        <v>66</v>
      </c>
      <c r="DIS6" s="93" t="s">
        <v>66</v>
      </c>
      <c r="DIT6" s="93" t="s">
        <v>66</v>
      </c>
      <c r="DIU6" s="93" t="s">
        <v>66</v>
      </c>
      <c r="DIV6" s="93" t="s">
        <v>66</v>
      </c>
      <c r="DIW6" s="93" t="s">
        <v>66</v>
      </c>
      <c r="DIX6" s="93" t="s">
        <v>66</v>
      </c>
      <c r="DIY6" s="93" t="s">
        <v>66</v>
      </c>
      <c r="DIZ6" s="93" t="s">
        <v>66</v>
      </c>
      <c r="DJA6" s="93" t="s">
        <v>66</v>
      </c>
      <c r="DJB6" s="93" t="s">
        <v>66</v>
      </c>
      <c r="DJC6" s="93" t="s">
        <v>66</v>
      </c>
      <c r="DJD6" s="93" t="s">
        <v>66</v>
      </c>
      <c r="DJE6" s="93" t="s">
        <v>66</v>
      </c>
      <c r="DJF6" s="93" t="s">
        <v>66</v>
      </c>
      <c r="DJG6" s="93" t="s">
        <v>66</v>
      </c>
      <c r="DJH6" s="93" t="s">
        <v>66</v>
      </c>
      <c r="DJI6" s="93" t="s">
        <v>66</v>
      </c>
      <c r="DJJ6" s="93" t="s">
        <v>66</v>
      </c>
      <c r="DJK6" s="93" t="s">
        <v>66</v>
      </c>
      <c r="DJL6" s="93" t="s">
        <v>66</v>
      </c>
      <c r="DJM6" s="93" t="s">
        <v>66</v>
      </c>
      <c r="DJN6" s="93" t="s">
        <v>66</v>
      </c>
      <c r="DJO6" s="93" t="s">
        <v>66</v>
      </c>
      <c r="DJP6" s="93" t="s">
        <v>66</v>
      </c>
      <c r="DJQ6" s="93" t="s">
        <v>66</v>
      </c>
      <c r="DJR6" s="93" t="s">
        <v>66</v>
      </c>
      <c r="DJS6" s="93" t="s">
        <v>66</v>
      </c>
      <c r="DJT6" s="93" t="s">
        <v>66</v>
      </c>
      <c r="DJU6" s="93" t="s">
        <v>66</v>
      </c>
      <c r="DJV6" s="93" t="s">
        <v>66</v>
      </c>
      <c r="DJW6" s="93" t="s">
        <v>66</v>
      </c>
      <c r="DJX6" s="93" t="s">
        <v>66</v>
      </c>
      <c r="DJY6" s="93" t="s">
        <v>66</v>
      </c>
      <c r="DJZ6" s="93" t="s">
        <v>66</v>
      </c>
      <c r="DKA6" s="93" t="s">
        <v>66</v>
      </c>
      <c r="DKB6" s="93" t="s">
        <v>66</v>
      </c>
      <c r="DKC6" s="93" t="s">
        <v>66</v>
      </c>
      <c r="DKD6" s="93" t="s">
        <v>66</v>
      </c>
      <c r="DKE6" s="93" t="s">
        <v>66</v>
      </c>
      <c r="DKF6" s="93" t="s">
        <v>66</v>
      </c>
      <c r="DKG6" s="93" t="s">
        <v>66</v>
      </c>
      <c r="DKH6" s="93" t="s">
        <v>66</v>
      </c>
      <c r="DKI6" s="93" t="s">
        <v>66</v>
      </c>
      <c r="DKJ6" s="93" t="s">
        <v>66</v>
      </c>
      <c r="DKK6" s="93" t="s">
        <v>66</v>
      </c>
      <c r="DKL6" s="93" t="s">
        <v>66</v>
      </c>
      <c r="DKM6" s="93" t="s">
        <v>66</v>
      </c>
      <c r="DKN6" s="93" t="s">
        <v>66</v>
      </c>
      <c r="DKO6" s="93" t="s">
        <v>66</v>
      </c>
      <c r="DKP6" s="93" t="s">
        <v>66</v>
      </c>
      <c r="DKQ6" s="93" t="s">
        <v>66</v>
      </c>
      <c r="DKR6" s="93" t="s">
        <v>66</v>
      </c>
      <c r="DKS6" s="93" t="s">
        <v>66</v>
      </c>
      <c r="DKT6" s="93" t="s">
        <v>66</v>
      </c>
      <c r="DKU6" s="93" t="s">
        <v>66</v>
      </c>
      <c r="DKV6" s="93" t="s">
        <v>66</v>
      </c>
      <c r="DKW6" s="93" t="s">
        <v>66</v>
      </c>
      <c r="DKX6" s="93" t="s">
        <v>66</v>
      </c>
      <c r="DKY6" s="93" t="s">
        <v>66</v>
      </c>
      <c r="DKZ6" s="93" t="s">
        <v>66</v>
      </c>
      <c r="DLA6" s="93" t="s">
        <v>66</v>
      </c>
      <c r="DLB6" s="93" t="s">
        <v>66</v>
      </c>
      <c r="DLC6" s="93" t="s">
        <v>66</v>
      </c>
      <c r="DLD6" s="93" t="s">
        <v>66</v>
      </c>
      <c r="DLE6" s="93" t="s">
        <v>66</v>
      </c>
      <c r="DLF6" s="93" t="s">
        <v>66</v>
      </c>
      <c r="DLG6" s="93" t="s">
        <v>66</v>
      </c>
      <c r="DLH6" s="93" t="s">
        <v>66</v>
      </c>
      <c r="DLI6" s="93" t="s">
        <v>66</v>
      </c>
      <c r="DLJ6" s="93" t="s">
        <v>66</v>
      </c>
      <c r="DLK6" s="93" t="s">
        <v>66</v>
      </c>
      <c r="DLL6" s="93" t="s">
        <v>66</v>
      </c>
      <c r="DLM6" s="93" t="s">
        <v>66</v>
      </c>
      <c r="DLN6" s="93" t="s">
        <v>66</v>
      </c>
      <c r="DLO6" s="93" t="s">
        <v>66</v>
      </c>
      <c r="DLP6" s="93" t="s">
        <v>66</v>
      </c>
      <c r="DLQ6" s="93" t="s">
        <v>66</v>
      </c>
      <c r="DLR6" s="93" t="s">
        <v>66</v>
      </c>
      <c r="DLS6" s="93" t="s">
        <v>66</v>
      </c>
      <c r="DLT6" s="93" t="s">
        <v>66</v>
      </c>
      <c r="DLU6" s="93" t="s">
        <v>66</v>
      </c>
      <c r="DLV6" s="93" t="s">
        <v>66</v>
      </c>
      <c r="DLW6" s="93" t="s">
        <v>66</v>
      </c>
      <c r="DLX6" s="93" t="s">
        <v>66</v>
      </c>
      <c r="DLY6" s="93" t="s">
        <v>66</v>
      </c>
      <c r="DLZ6" s="93" t="s">
        <v>66</v>
      </c>
      <c r="DMA6" s="93" t="s">
        <v>66</v>
      </c>
      <c r="DMB6" s="93" t="s">
        <v>66</v>
      </c>
      <c r="DMC6" s="93" t="s">
        <v>66</v>
      </c>
      <c r="DMD6" s="93" t="s">
        <v>66</v>
      </c>
      <c r="DME6" s="93" t="s">
        <v>66</v>
      </c>
      <c r="DMF6" s="93" t="s">
        <v>66</v>
      </c>
      <c r="DMG6" s="93" t="s">
        <v>66</v>
      </c>
      <c r="DMH6" s="93" t="s">
        <v>66</v>
      </c>
      <c r="DMI6" s="93" t="s">
        <v>66</v>
      </c>
      <c r="DMJ6" s="93" t="s">
        <v>66</v>
      </c>
      <c r="DMK6" s="93" t="s">
        <v>66</v>
      </c>
      <c r="DML6" s="93" t="s">
        <v>66</v>
      </c>
      <c r="DMM6" s="93" t="s">
        <v>66</v>
      </c>
      <c r="DMN6" s="93" t="s">
        <v>66</v>
      </c>
      <c r="DMO6" s="93" t="s">
        <v>66</v>
      </c>
      <c r="DMP6" s="93" t="s">
        <v>66</v>
      </c>
      <c r="DMQ6" s="93" t="s">
        <v>66</v>
      </c>
      <c r="DMR6" s="93" t="s">
        <v>66</v>
      </c>
      <c r="DMS6" s="93" t="s">
        <v>66</v>
      </c>
      <c r="DMT6" s="93" t="s">
        <v>66</v>
      </c>
      <c r="DMU6" s="93" t="s">
        <v>66</v>
      </c>
      <c r="DMV6" s="93" t="s">
        <v>66</v>
      </c>
      <c r="DMW6" s="93" t="s">
        <v>66</v>
      </c>
      <c r="DMX6" s="93" t="s">
        <v>66</v>
      </c>
      <c r="DMY6" s="93" t="s">
        <v>66</v>
      </c>
      <c r="DMZ6" s="93" t="s">
        <v>66</v>
      </c>
      <c r="DNA6" s="93" t="s">
        <v>66</v>
      </c>
      <c r="DNB6" s="93" t="s">
        <v>66</v>
      </c>
      <c r="DNC6" s="93" t="s">
        <v>66</v>
      </c>
      <c r="DND6" s="93" t="s">
        <v>66</v>
      </c>
      <c r="DNE6" s="93" t="s">
        <v>66</v>
      </c>
      <c r="DNF6" s="93" t="s">
        <v>66</v>
      </c>
      <c r="DNG6" s="93" t="s">
        <v>66</v>
      </c>
      <c r="DNH6" s="93" t="s">
        <v>66</v>
      </c>
      <c r="DNI6" s="93" t="s">
        <v>66</v>
      </c>
      <c r="DNJ6" s="93" t="s">
        <v>66</v>
      </c>
      <c r="DNK6" s="93" t="s">
        <v>66</v>
      </c>
      <c r="DNL6" s="93" t="s">
        <v>66</v>
      </c>
      <c r="DNM6" s="93" t="s">
        <v>66</v>
      </c>
      <c r="DNN6" s="93" t="s">
        <v>66</v>
      </c>
      <c r="DNO6" s="93" t="s">
        <v>66</v>
      </c>
      <c r="DNP6" s="93" t="s">
        <v>66</v>
      </c>
      <c r="DNQ6" s="93" t="s">
        <v>66</v>
      </c>
      <c r="DNR6" s="93" t="s">
        <v>66</v>
      </c>
      <c r="DNS6" s="93" t="s">
        <v>66</v>
      </c>
      <c r="DNT6" s="93" t="s">
        <v>66</v>
      </c>
      <c r="DNU6" s="93" t="s">
        <v>66</v>
      </c>
      <c r="DNV6" s="93" t="s">
        <v>66</v>
      </c>
      <c r="DNW6" s="93" t="s">
        <v>66</v>
      </c>
      <c r="DNX6" s="93" t="s">
        <v>66</v>
      </c>
      <c r="DNY6" s="93" t="s">
        <v>66</v>
      </c>
      <c r="DNZ6" s="93" t="s">
        <v>66</v>
      </c>
      <c r="DOA6" s="93" t="s">
        <v>66</v>
      </c>
      <c r="DOB6" s="93" t="s">
        <v>66</v>
      </c>
      <c r="DOC6" s="93" t="s">
        <v>66</v>
      </c>
      <c r="DOD6" s="93" t="s">
        <v>66</v>
      </c>
      <c r="DOE6" s="93" t="s">
        <v>66</v>
      </c>
      <c r="DOF6" s="93" t="s">
        <v>66</v>
      </c>
      <c r="DOG6" s="93" t="s">
        <v>66</v>
      </c>
      <c r="DOH6" s="93" t="s">
        <v>66</v>
      </c>
      <c r="DOI6" s="93" t="s">
        <v>66</v>
      </c>
      <c r="DOJ6" s="93" t="s">
        <v>66</v>
      </c>
      <c r="DOK6" s="93" t="s">
        <v>66</v>
      </c>
      <c r="DOL6" s="93" t="s">
        <v>66</v>
      </c>
      <c r="DOM6" s="93" t="s">
        <v>66</v>
      </c>
      <c r="DON6" s="93" t="s">
        <v>66</v>
      </c>
      <c r="DOO6" s="93" t="s">
        <v>66</v>
      </c>
      <c r="DOP6" s="93" t="s">
        <v>66</v>
      </c>
      <c r="DOQ6" s="93" t="s">
        <v>66</v>
      </c>
      <c r="DOR6" s="93" t="s">
        <v>66</v>
      </c>
      <c r="DOS6" s="93" t="s">
        <v>66</v>
      </c>
      <c r="DOT6" s="93" t="s">
        <v>66</v>
      </c>
      <c r="DOU6" s="93" t="s">
        <v>66</v>
      </c>
      <c r="DOV6" s="93" t="s">
        <v>66</v>
      </c>
      <c r="DOW6" s="93" t="s">
        <v>66</v>
      </c>
      <c r="DOX6" s="93" t="s">
        <v>66</v>
      </c>
      <c r="DOY6" s="93" t="s">
        <v>66</v>
      </c>
      <c r="DOZ6" s="93" t="s">
        <v>66</v>
      </c>
      <c r="DPA6" s="93" t="s">
        <v>66</v>
      </c>
      <c r="DPB6" s="93" t="s">
        <v>66</v>
      </c>
      <c r="DPC6" s="93" t="s">
        <v>66</v>
      </c>
      <c r="DPD6" s="93" t="s">
        <v>66</v>
      </c>
      <c r="DPE6" s="93" t="s">
        <v>66</v>
      </c>
      <c r="DPF6" s="93" t="s">
        <v>66</v>
      </c>
      <c r="DPG6" s="93" t="s">
        <v>66</v>
      </c>
      <c r="DPH6" s="93" t="s">
        <v>66</v>
      </c>
      <c r="DPI6" s="93" t="s">
        <v>66</v>
      </c>
      <c r="DPJ6" s="93" t="s">
        <v>66</v>
      </c>
      <c r="DPK6" s="93" t="s">
        <v>66</v>
      </c>
      <c r="DPL6" s="93" t="s">
        <v>66</v>
      </c>
      <c r="DPM6" s="93" t="s">
        <v>66</v>
      </c>
      <c r="DPN6" s="93" t="s">
        <v>66</v>
      </c>
      <c r="DPO6" s="93" t="s">
        <v>66</v>
      </c>
      <c r="DPP6" s="93" t="s">
        <v>66</v>
      </c>
      <c r="DPQ6" s="93" t="s">
        <v>66</v>
      </c>
      <c r="DPR6" s="93" t="s">
        <v>66</v>
      </c>
      <c r="DPS6" s="93" t="s">
        <v>66</v>
      </c>
      <c r="DPT6" s="93" t="s">
        <v>66</v>
      </c>
      <c r="DPU6" s="93" t="s">
        <v>66</v>
      </c>
      <c r="DPV6" s="93" t="s">
        <v>66</v>
      </c>
      <c r="DPW6" s="93" t="s">
        <v>66</v>
      </c>
      <c r="DPX6" s="93" t="s">
        <v>66</v>
      </c>
      <c r="DPY6" s="93" t="s">
        <v>66</v>
      </c>
      <c r="DPZ6" s="93" t="s">
        <v>66</v>
      </c>
      <c r="DQA6" s="93" t="s">
        <v>66</v>
      </c>
      <c r="DQB6" s="93" t="s">
        <v>66</v>
      </c>
      <c r="DQC6" s="93" t="s">
        <v>66</v>
      </c>
      <c r="DQD6" s="93" t="s">
        <v>66</v>
      </c>
      <c r="DQE6" s="93" t="s">
        <v>66</v>
      </c>
      <c r="DQF6" s="93" t="s">
        <v>66</v>
      </c>
      <c r="DQG6" s="93" t="s">
        <v>66</v>
      </c>
      <c r="DQH6" s="93" t="s">
        <v>66</v>
      </c>
      <c r="DQI6" s="93" t="s">
        <v>66</v>
      </c>
      <c r="DQJ6" s="93" t="s">
        <v>66</v>
      </c>
      <c r="DQK6" s="93" t="s">
        <v>66</v>
      </c>
      <c r="DQL6" s="93" t="s">
        <v>66</v>
      </c>
      <c r="DQM6" s="93" t="s">
        <v>66</v>
      </c>
      <c r="DQN6" s="93" t="s">
        <v>66</v>
      </c>
      <c r="DQO6" s="93" t="s">
        <v>66</v>
      </c>
      <c r="DQP6" s="93" t="s">
        <v>66</v>
      </c>
      <c r="DQQ6" s="93" t="s">
        <v>66</v>
      </c>
      <c r="DQR6" s="93" t="s">
        <v>66</v>
      </c>
      <c r="DQS6" s="93" t="s">
        <v>66</v>
      </c>
      <c r="DQT6" s="93" t="s">
        <v>66</v>
      </c>
      <c r="DQU6" s="93" t="s">
        <v>66</v>
      </c>
      <c r="DQV6" s="93" t="s">
        <v>66</v>
      </c>
      <c r="DQW6" s="93" t="s">
        <v>66</v>
      </c>
      <c r="DQX6" s="93" t="s">
        <v>66</v>
      </c>
      <c r="DQY6" s="93" t="s">
        <v>66</v>
      </c>
      <c r="DQZ6" s="93" t="s">
        <v>66</v>
      </c>
      <c r="DRA6" s="93" t="s">
        <v>66</v>
      </c>
      <c r="DRB6" s="93" t="s">
        <v>66</v>
      </c>
      <c r="DRC6" s="93" t="s">
        <v>66</v>
      </c>
      <c r="DRD6" s="93" t="s">
        <v>66</v>
      </c>
      <c r="DRE6" s="93" t="s">
        <v>66</v>
      </c>
      <c r="DRF6" s="93" t="s">
        <v>66</v>
      </c>
      <c r="DRG6" s="93" t="s">
        <v>66</v>
      </c>
      <c r="DRH6" s="93" t="s">
        <v>66</v>
      </c>
      <c r="DRI6" s="93" t="s">
        <v>66</v>
      </c>
      <c r="DRJ6" s="93" t="s">
        <v>66</v>
      </c>
      <c r="DRK6" s="93" t="s">
        <v>66</v>
      </c>
      <c r="DRL6" s="93" t="s">
        <v>66</v>
      </c>
      <c r="DRM6" s="93" t="s">
        <v>66</v>
      </c>
      <c r="DRN6" s="93" t="s">
        <v>66</v>
      </c>
      <c r="DRO6" s="93" t="s">
        <v>66</v>
      </c>
      <c r="DRP6" s="93" t="s">
        <v>66</v>
      </c>
      <c r="DRQ6" s="93" t="s">
        <v>66</v>
      </c>
      <c r="DRR6" s="93" t="s">
        <v>66</v>
      </c>
      <c r="DRS6" s="93" t="s">
        <v>66</v>
      </c>
      <c r="DRT6" s="93" t="s">
        <v>66</v>
      </c>
      <c r="DRU6" s="93" t="s">
        <v>66</v>
      </c>
      <c r="DRV6" s="93" t="s">
        <v>66</v>
      </c>
      <c r="DRW6" s="93" t="s">
        <v>66</v>
      </c>
      <c r="DRX6" s="93" t="s">
        <v>66</v>
      </c>
      <c r="DRY6" s="93" t="s">
        <v>66</v>
      </c>
      <c r="DRZ6" s="93" t="s">
        <v>66</v>
      </c>
      <c r="DSA6" s="93" t="s">
        <v>66</v>
      </c>
      <c r="DSB6" s="93" t="s">
        <v>66</v>
      </c>
      <c r="DSC6" s="93" t="s">
        <v>66</v>
      </c>
      <c r="DSD6" s="93" t="s">
        <v>66</v>
      </c>
      <c r="DSE6" s="93" t="s">
        <v>66</v>
      </c>
      <c r="DSF6" s="93" t="s">
        <v>66</v>
      </c>
      <c r="DSG6" s="93" t="s">
        <v>66</v>
      </c>
      <c r="DSH6" s="93" t="s">
        <v>66</v>
      </c>
      <c r="DSI6" s="93" t="s">
        <v>66</v>
      </c>
      <c r="DSJ6" s="93" t="s">
        <v>66</v>
      </c>
      <c r="DSK6" s="93" t="s">
        <v>66</v>
      </c>
      <c r="DSL6" s="93" t="s">
        <v>66</v>
      </c>
      <c r="DSM6" s="93" t="s">
        <v>66</v>
      </c>
      <c r="DSN6" s="93" t="s">
        <v>66</v>
      </c>
      <c r="DSO6" s="93" t="s">
        <v>66</v>
      </c>
      <c r="DSP6" s="93" t="s">
        <v>66</v>
      </c>
      <c r="DSQ6" s="93" t="s">
        <v>66</v>
      </c>
      <c r="DSR6" s="93" t="s">
        <v>66</v>
      </c>
      <c r="DSS6" s="93" t="s">
        <v>66</v>
      </c>
      <c r="DST6" s="93" t="s">
        <v>66</v>
      </c>
      <c r="DSU6" s="93" t="s">
        <v>66</v>
      </c>
      <c r="DSV6" s="93" t="s">
        <v>66</v>
      </c>
      <c r="DSW6" s="93" t="s">
        <v>66</v>
      </c>
      <c r="DSX6" s="93" t="s">
        <v>66</v>
      </c>
      <c r="DSY6" s="93" t="s">
        <v>66</v>
      </c>
      <c r="DSZ6" s="93" t="s">
        <v>66</v>
      </c>
      <c r="DTA6" s="93" t="s">
        <v>66</v>
      </c>
      <c r="DTB6" s="93" t="s">
        <v>66</v>
      </c>
      <c r="DTC6" s="93" t="s">
        <v>66</v>
      </c>
      <c r="DTD6" s="93" t="s">
        <v>66</v>
      </c>
      <c r="DTE6" s="93" t="s">
        <v>66</v>
      </c>
      <c r="DTF6" s="93" t="s">
        <v>66</v>
      </c>
      <c r="DTG6" s="93" t="s">
        <v>66</v>
      </c>
      <c r="DTH6" s="93" t="s">
        <v>66</v>
      </c>
      <c r="DTI6" s="93" t="s">
        <v>66</v>
      </c>
      <c r="DTJ6" s="93" t="s">
        <v>66</v>
      </c>
      <c r="DTK6" s="93" t="s">
        <v>66</v>
      </c>
      <c r="DTL6" s="93" t="s">
        <v>66</v>
      </c>
      <c r="DTM6" s="93" t="s">
        <v>66</v>
      </c>
      <c r="DTN6" s="93" t="s">
        <v>66</v>
      </c>
      <c r="DTO6" s="93" t="s">
        <v>66</v>
      </c>
      <c r="DTP6" s="93" t="s">
        <v>66</v>
      </c>
      <c r="DTQ6" s="93" t="s">
        <v>66</v>
      </c>
      <c r="DTR6" s="93" t="s">
        <v>66</v>
      </c>
      <c r="DTS6" s="93" t="s">
        <v>66</v>
      </c>
      <c r="DTT6" s="93" t="s">
        <v>66</v>
      </c>
      <c r="DTU6" s="93" t="s">
        <v>66</v>
      </c>
      <c r="DTV6" s="93" t="s">
        <v>66</v>
      </c>
      <c r="DTW6" s="93" t="s">
        <v>66</v>
      </c>
      <c r="DTX6" s="93" t="s">
        <v>66</v>
      </c>
      <c r="DTY6" s="93" t="s">
        <v>66</v>
      </c>
      <c r="DTZ6" s="93" t="s">
        <v>66</v>
      </c>
      <c r="DUA6" s="93" t="s">
        <v>66</v>
      </c>
      <c r="DUB6" s="93" t="s">
        <v>66</v>
      </c>
      <c r="DUC6" s="93" t="s">
        <v>66</v>
      </c>
      <c r="DUD6" s="93" t="s">
        <v>66</v>
      </c>
      <c r="DUE6" s="93" t="s">
        <v>66</v>
      </c>
      <c r="DUF6" s="93" t="s">
        <v>66</v>
      </c>
      <c r="DUG6" s="93" t="s">
        <v>66</v>
      </c>
      <c r="DUH6" s="93" t="s">
        <v>66</v>
      </c>
      <c r="DUI6" s="93" t="s">
        <v>66</v>
      </c>
      <c r="DUJ6" s="93" t="s">
        <v>66</v>
      </c>
      <c r="DUK6" s="93" t="s">
        <v>66</v>
      </c>
      <c r="DUL6" s="93" t="s">
        <v>66</v>
      </c>
      <c r="DUM6" s="93" t="s">
        <v>66</v>
      </c>
      <c r="DUN6" s="93" t="s">
        <v>66</v>
      </c>
      <c r="DUO6" s="93" t="s">
        <v>66</v>
      </c>
      <c r="DUP6" s="93" t="s">
        <v>66</v>
      </c>
      <c r="DUQ6" s="93" t="s">
        <v>66</v>
      </c>
      <c r="DUR6" s="93" t="s">
        <v>66</v>
      </c>
      <c r="DUS6" s="93" t="s">
        <v>66</v>
      </c>
      <c r="DUT6" s="93" t="s">
        <v>66</v>
      </c>
      <c r="DUU6" s="93" t="s">
        <v>66</v>
      </c>
      <c r="DUV6" s="93" t="s">
        <v>66</v>
      </c>
      <c r="DUW6" s="93" t="s">
        <v>66</v>
      </c>
      <c r="DUX6" s="93" t="s">
        <v>66</v>
      </c>
      <c r="DUY6" s="93" t="s">
        <v>66</v>
      </c>
      <c r="DUZ6" s="93" t="s">
        <v>66</v>
      </c>
      <c r="DVA6" s="93" t="s">
        <v>66</v>
      </c>
      <c r="DVB6" s="93" t="s">
        <v>66</v>
      </c>
      <c r="DVC6" s="93" t="s">
        <v>66</v>
      </c>
      <c r="DVD6" s="93" t="s">
        <v>66</v>
      </c>
      <c r="DVE6" s="93" t="s">
        <v>66</v>
      </c>
      <c r="DVF6" s="93" t="s">
        <v>66</v>
      </c>
      <c r="DVG6" s="93" t="s">
        <v>66</v>
      </c>
      <c r="DVH6" s="93" t="s">
        <v>66</v>
      </c>
      <c r="DVI6" s="93" t="s">
        <v>66</v>
      </c>
      <c r="DVJ6" s="93" t="s">
        <v>66</v>
      </c>
      <c r="DVK6" s="93" t="s">
        <v>66</v>
      </c>
      <c r="DVL6" s="93" t="s">
        <v>66</v>
      </c>
      <c r="DVM6" s="93" t="s">
        <v>66</v>
      </c>
      <c r="DVN6" s="93" t="s">
        <v>66</v>
      </c>
      <c r="DVO6" s="93" t="s">
        <v>66</v>
      </c>
      <c r="DVP6" s="93" t="s">
        <v>66</v>
      </c>
      <c r="DVQ6" s="93" t="s">
        <v>66</v>
      </c>
      <c r="DVR6" s="93" t="s">
        <v>66</v>
      </c>
      <c r="DVS6" s="93" t="s">
        <v>66</v>
      </c>
      <c r="DVT6" s="93" t="s">
        <v>66</v>
      </c>
      <c r="DVU6" s="93" t="s">
        <v>66</v>
      </c>
      <c r="DVV6" s="93" t="s">
        <v>66</v>
      </c>
      <c r="DVW6" s="93" t="s">
        <v>66</v>
      </c>
      <c r="DVX6" s="93" t="s">
        <v>66</v>
      </c>
      <c r="DVY6" s="93" t="s">
        <v>66</v>
      </c>
      <c r="DVZ6" s="93" t="s">
        <v>66</v>
      </c>
      <c r="DWA6" s="93" t="s">
        <v>66</v>
      </c>
      <c r="DWB6" s="93" t="s">
        <v>66</v>
      </c>
      <c r="DWC6" s="93" t="s">
        <v>66</v>
      </c>
      <c r="DWD6" s="93" t="s">
        <v>66</v>
      </c>
      <c r="DWE6" s="93" t="s">
        <v>66</v>
      </c>
      <c r="DWF6" s="93" t="s">
        <v>66</v>
      </c>
      <c r="DWG6" s="93" t="s">
        <v>66</v>
      </c>
      <c r="DWH6" s="93" t="s">
        <v>66</v>
      </c>
      <c r="DWI6" s="93" t="s">
        <v>66</v>
      </c>
      <c r="DWJ6" s="93" t="s">
        <v>66</v>
      </c>
      <c r="DWK6" s="93" t="s">
        <v>66</v>
      </c>
      <c r="DWL6" s="93" t="s">
        <v>66</v>
      </c>
      <c r="DWM6" s="93" t="s">
        <v>66</v>
      </c>
      <c r="DWN6" s="93" t="s">
        <v>66</v>
      </c>
      <c r="DWO6" s="93" t="s">
        <v>66</v>
      </c>
      <c r="DWP6" s="93" t="s">
        <v>66</v>
      </c>
      <c r="DWQ6" s="93" t="s">
        <v>66</v>
      </c>
      <c r="DWR6" s="93" t="s">
        <v>66</v>
      </c>
      <c r="DWS6" s="93" t="s">
        <v>66</v>
      </c>
      <c r="DWT6" s="93" t="s">
        <v>66</v>
      </c>
      <c r="DWU6" s="93" t="s">
        <v>66</v>
      </c>
      <c r="DWV6" s="93" t="s">
        <v>66</v>
      </c>
      <c r="DWW6" s="93" t="s">
        <v>66</v>
      </c>
      <c r="DWX6" s="93" t="s">
        <v>66</v>
      </c>
      <c r="DWY6" s="93" t="s">
        <v>66</v>
      </c>
      <c r="DWZ6" s="93" t="s">
        <v>66</v>
      </c>
      <c r="DXA6" s="93" t="s">
        <v>66</v>
      </c>
      <c r="DXB6" s="93" t="s">
        <v>66</v>
      </c>
      <c r="DXC6" s="93" t="s">
        <v>66</v>
      </c>
      <c r="DXD6" s="93" t="s">
        <v>66</v>
      </c>
      <c r="DXE6" s="93" t="s">
        <v>66</v>
      </c>
      <c r="DXF6" s="93" t="s">
        <v>66</v>
      </c>
      <c r="DXG6" s="93" t="s">
        <v>66</v>
      </c>
      <c r="DXH6" s="93" t="s">
        <v>66</v>
      </c>
      <c r="DXI6" s="93" t="s">
        <v>66</v>
      </c>
      <c r="DXJ6" s="93" t="s">
        <v>66</v>
      </c>
      <c r="DXK6" s="93" t="s">
        <v>66</v>
      </c>
      <c r="DXL6" s="93" t="s">
        <v>66</v>
      </c>
      <c r="DXM6" s="93" t="s">
        <v>66</v>
      </c>
      <c r="DXN6" s="93" t="s">
        <v>66</v>
      </c>
      <c r="DXO6" s="93" t="s">
        <v>66</v>
      </c>
      <c r="DXP6" s="93" t="s">
        <v>66</v>
      </c>
      <c r="DXQ6" s="93" t="s">
        <v>66</v>
      </c>
      <c r="DXR6" s="93" t="s">
        <v>66</v>
      </c>
      <c r="DXS6" s="93" t="s">
        <v>66</v>
      </c>
      <c r="DXT6" s="93" t="s">
        <v>66</v>
      </c>
      <c r="DXU6" s="93" t="s">
        <v>66</v>
      </c>
      <c r="DXV6" s="93" t="s">
        <v>66</v>
      </c>
      <c r="DXW6" s="93" t="s">
        <v>66</v>
      </c>
      <c r="DXX6" s="93" t="s">
        <v>66</v>
      </c>
      <c r="DXY6" s="93" t="s">
        <v>66</v>
      </c>
      <c r="DXZ6" s="93" t="s">
        <v>66</v>
      </c>
      <c r="DYA6" s="93" t="s">
        <v>66</v>
      </c>
      <c r="DYB6" s="93" t="s">
        <v>66</v>
      </c>
      <c r="DYC6" s="93" t="s">
        <v>66</v>
      </c>
      <c r="DYD6" s="93" t="s">
        <v>66</v>
      </c>
      <c r="DYE6" s="93" t="s">
        <v>66</v>
      </c>
      <c r="DYF6" s="93" t="s">
        <v>66</v>
      </c>
      <c r="DYG6" s="93" t="s">
        <v>66</v>
      </c>
      <c r="DYH6" s="93" t="s">
        <v>66</v>
      </c>
      <c r="DYI6" s="93" t="s">
        <v>66</v>
      </c>
      <c r="DYJ6" s="93" t="s">
        <v>66</v>
      </c>
      <c r="DYK6" s="93" t="s">
        <v>66</v>
      </c>
      <c r="DYL6" s="93" t="s">
        <v>66</v>
      </c>
      <c r="DYM6" s="93" t="s">
        <v>66</v>
      </c>
      <c r="DYN6" s="93" t="s">
        <v>66</v>
      </c>
      <c r="DYO6" s="93" t="s">
        <v>66</v>
      </c>
      <c r="DYP6" s="93" t="s">
        <v>66</v>
      </c>
      <c r="DYQ6" s="93" t="s">
        <v>66</v>
      </c>
      <c r="DYR6" s="93" t="s">
        <v>66</v>
      </c>
      <c r="DYS6" s="93" t="s">
        <v>66</v>
      </c>
      <c r="DYT6" s="93" t="s">
        <v>66</v>
      </c>
      <c r="DYU6" s="93" t="s">
        <v>66</v>
      </c>
      <c r="DYV6" s="93" t="s">
        <v>66</v>
      </c>
      <c r="DYW6" s="93" t="s">
        <v>66</v>
      </c>
      <c r="DYX6" s="93" t="s">
        <v>66</v>
      </c>
      <c r="DYY6" s="93" t="s">
        <v>66</v>
      </c>
      <c r="DYZ6" s="93" t="s">
        <v>66</v>
      </c>
      <c r="DZA6" s="93" t="s">
        <v>66</v>
      </c>
      <c r="DZB6" s="93" t="s">
        <v>66</v>
      </c>
      <c r="DZC6" s="93" t="s">
        <v>66</v>
      </c>
      <c r="DZD6" s="93" t="s">
        <v>66</v>
      </c>
      <c r="DZE6" s="93" t="s">
        <v>66</v>
      </c>
      <c r="DZF6" s="93" t="s">
        <v>66</v>
      </c>
      <c r="DZG6" s="93" t="s">
        <v>66</v>
      </c>
      <c r="DZH6" s="93" t="s">
        <v>66</v>
      </c>
      <c r="DZI6" s="93" t="s">
        <v>66</v>
      </c>
      <c r="DZJ6" s="93" t="s">
        <v>66</v>
      </c>
      <c r="DZK6" s="93" t="s">
        <v>66</v>
      </c>
      <c r="DZL6" s="93" t="s">
        <v>66</v>
      </c>
      <c r="DZM6" s="93" t="s">
        <v>66</v>
      </c>
      <c r="DZN6" s="93" t="s">
        <v>66</v>
      </c>
      <c r="DZO6" s="93" t="s">
        <v>66</v>
      </c>
      <c r="DZP6" s="93" t="s">
        <v>66</v>
      </c>
      <c r="DZQ6" s="93" t="s">
        <v>66</v>
      </c>
      <c r="DZR6" s="93" t="s">
        <v>66</v>
      </c>
      <c r="DZS6" s="93" t="s">
        <v>66</v>
      </c>
      <c r="DZT6" s="93" t="s">
        <v>66</v>
      </c>
      <c r="DZU6" s="93" t="s">
        <v>66</v>
      </c>
      <c r="DZV6" s="93" t="s">
        <v>66</v>
      </c>
      <c r="DZW6" s="93" t="s">
        <v>66</v>
      </c>
      <c r="DZX6" s="93" t="s">
        <v>66</v>
      </c>
      <c r="DZY6" s="93" t="s">
        <v>66</v>
      </c>
      <c r="DZZ6" s="93" t="s">
        <v>66</v>
      </c>
      <c r="EAA6" s="93" t="s">
        <v>66</v>
      </c>
      <c r="EAB6" s="93" t="s">
        <v>66</v>
      </c>
      <c r="EAC6" s="93" t="s">
        <v>66</v>
      </c>
      <c r="EAD6" s="93" t="s">
        <v>66</v>
      </c>
      <c r="EAE6" s="93" t="s">
        <v>66</v>
      </c>
      <c r="EAF6" s="93" t="s">
        <v>66</v>
      </c>
      <c r="EAG6" s="93" t="s">
        <v>66</v>
      </c>
      <c r="EAH6" s="93" t="s">
        <v>66</v>
      </c>
      <c r="EAI6" s="93" t="s">
        <v>66</v>
      </c>
      <c r="EAJ6" s="93" t="s">
        <v>66</v>
      </c>
      <c r="EAK6" s="93" t="s">
        <v>66</v>
      </c>
      <c r="EAL6" s="93" t="s">
        <v>66</v>
      </c>
      <c r="EAM6" s="93" t="s">
        <v>66</v>
      </c>
      <c r="EAN6" s="93" t="s">
        <v>66</v>
      </c>
      <c r="EAO6" s="93" t="s">
        <v>66</v>
      </c>
      <c r="EAP6" s="93" t="s">
        <v>66</v>
      </c>
      <c r="EAQ6" s="93" t="s">
        <v>66</v>
      </c>
      <c r="EAR6" s="93" t="s">
        <v>66</v>
      </c>
      <c r="EAS6" s="93" t="s">
        <v>66</v>
      </c>
      <c r="EAT6" s="93" t="s">
        <v>66</v>
      </c>
      <c r="EAU6" s="93" t="s">
        <v>66</v>
      </c>
      <c r="EAV6" s="93" t="s">
        <v>66</v>
      </c>
      <c r="EAW6" s="93" t="s">
        <v>66</v>
      </c>
      <c r="EAX6" s="93" t="s">
        <v>66</v>
      </c>
      <c r="EAY6" s="93" t="s">
        <v>66</v>
      </c>
      <c r="EAZ6" s="93" t="s">
        <v>66</v>
      </c>
      <c r="EBA6" s="93" t="s">
        <v>66</v>
      </c>
      <c r="EBB6" s="93" t="s">
        <v>66</v>
      </c>
      <c r="EBC6" s="93" t="s">
        <v>66</v>
      </c>
      <c r="EBD6" s="93" t="s">
        <v>66</v>
      </c>
      <c r="EBE6" s="93" t="s">
        <v>66</v>
      </c>
      <c r="EBF6" s="93" t="s">
        <v>66</v>
      </c>
      <c r="EBG6" s="93" t="s">
        <v>66</v>
      </c>
      <c r="EBH6" s="93" t="s">
        <v>66</v>
      </c>
      <c r="EBI6" s="93" t="s">
        <v>66</v>
      </c>
      <c r="EBJ6" s="93" t="s">
        <v>66</v>
      </c>
      <c r="EBK6" s="93" t="s">
        <v>66</v>
      </c>
      <c r="EBL6" s="93" t="s">
        <v>66</v>
      </c>
      <c r="EBM6" s="93" t="s">
        <v>66</v>
      </c>
      <c r="EBN6" s="93" t="s">
        <v>66</v>
      </c>
      <c r="EBO6" s="93" t="s">
        <v>66</v>
      </c>
      <c r="EBP6" s="93" t="s">
        <v>66</v>
      </c>
      <c r="EBQ6" s="93" t="s">
        <v>66</v>
      </c>
      <c r="EBR6" s="93" t="s">
        <v>66</v>
      </c>
      <c r="EBS6" s="93" t="s">
        <v>66</v>
      </c>
      <c r="EBT6" s="93" t="s">
        <v>66</v>
      </c>
      <c r="EBU6" s="93" t="s">
        <v>66</v>
      </c>
      <c r="EBV6" s="93" t="s">
        <v>66</v>
      </c>
      <c r="EBW6" s="93" t="s">
        <v>66</v>
      </c>
      <c r="EBX6" s="93" t="s">
        <v>66</v>
      </c>
      <c r="EBY6" s="93" t="s">
        <v>66</v>
      </c>
      <c r="EBZ6" s="93" t="s">
        <v>66</v>
      </c>
      <c r="ECA6" s="93" t="s">
        <v>66</v>
      </c>
      <c r="ECB6" s="93" t="s">
        <v>66</v>
      </c>
      <c r="ECC6" s="93" t="s">
        <v>66</v>
      </c>
      <c r="ECD6" s="93" t="s">
        <v>66</v>
      </c>
      <c r="ECE6" s="93" t="s">
        <v>66</v>
      </c>
      <c r="ECF6" s="93" t="s">
        <v>66</v>
      </c>
      <c r="ECG6" s="93" t="s">
        <v>66</v>
      </c>
      <c r="ECH6" s="93" t="s">
        <v>66</v>
      </c>
      <c r="ECI6" s="93" t="s">
        <v>66</v>
      </c>
      <c r="ECJ6" s="93" t="s">
        <v>66</v>
      </c>
      <c r="ECK6" s="93" t="s">
        <v>66</v>
      </c>
      <c r="ECL6" s="93" t="s">
        <v>66</v>
      </c>
      <c r="ECM6" s="93" t="s">
        <v>66</v>
      </c>
      <c r="ECN6" s="93" t="s">
        <v>66</v>
      </c>
      <c r="ECO6" s="93" t="s">
        <v>66</v>
      </c>
      <c r="ECP6" s="93" t="s">
        <v>66</v>
      </c>
      <c r="ECQ6" s="93" t="s">
        <v>66</v>
      </c>
      <c r="ECR6" s="93" t="s">
        <v>66</v>
      </c>
      <c r="ECS6" s="93" t="s">
        <v>66</v>
      </c>
      <c r="ECT6" s="93" t="s">
        <v>66</v>
      </c>
      <c r="ECU6" s="93" t="s">
        <v>66</v>
      </c>
      <c r="ECV6" s="93" t="s">
        <v>66</v>
      </c>
      <c r="ECW6" s="93" t="s">
        <v>66</v>
      </c>
      <c r="ECX6" s="93" t="s">
        <v>66</v>
      </c>
      <c r="ECY6" s="93" t="s">
        <v>66</v>
      </c>
      <c r="ECZ6" s="93" t="s">
        <v>66</v>
      </c>
      <c r="EDA6" s="93" t="s">
        <v>66</v>
      </c>
      <c r="EDB6" s="93" t="s">
        <v>66</v>
      </c>
      <c r="EDC6" s="93" t="s">
        <v>66</v>
      </c>
      <c r="EDD6" s="93" t="s">
        <v>66</v>
      </c>
      <c r="EDE6" s="93" t="s">
        <v>66</v>
      </c>
      <c r="EDF6" s="93" t="s">
        <v>66</v>
      </c>
      <c r="EDG6" s="93" t="s">
        <v>66</v>
      </c>
      <c r="EDH6" s="93" t="s">
        <v>66</v>
      </c>
      <c r="EDI6" s="93" t="s">
        <v>66</v>
      </c>
      <c r="EDJ6" s="93" t="s">
        <v>66</v>
      </c>
      <c r="EDK6" s="93" t="s">
        <v>66</v>
      </c>
      <c r="EDL6" s="93" t="s">
        <v>66</v>
      </c>
      <c r="EDM6" s="93" t="s">
        <v>66</v>
      </c>
      <c r="EDN6" s="93" t="s">
        <v>66</v>
      </c>
      <c r="EDO6" s="93" t="s">
        <v>66</v>
      </c>
      <c r="EDP6" s="93" t="s">
        <v>66</v>
      </c>
      <c r="EDQ6" s="93" t="s">
        <v>66</v>
      </c>
      <c r="EDR6" s="93" t="s">
        <v>66</v>
      </c>
      <c r="EDS6" s="93" t="s">
        <v>66</v>
      </c>
      <c r="EDT6" s="93" t="s">
        <v>66</v>
      </c>
      <c r="EDU6" s="93" t="s">
        <v>66</v>
      </c>
      <c r="EDV6" s="93" t="s">
        <v>66</v>
      </c>
      <c r="EDW6" s="93" t="s">
        <v>66</v>
      </c>
      <c r="EDX6" s="93" t="s">
        <v>66</v>
      </c>
      <c r="EDY6" s="93" t="s">
        <v>66</v>
      </c>
      <c r="EDZ6" s="93" t="s">
        <v>66</v>
      </c>
      <c r="EEA6" s="93" t="s">
        <v>66</v>
      </c>
      <c r="EEB6" s="93" t="s">
        <v>66</v>
      </c>
      <c r="EEC6" s="93" t="s">
        <v>66</v>
      </c>
      <c r="EED6" s="93" t="s">
        <v>66</v>
      </c>
      <c r="EEE6" s="93" t="s">
        <v>66</v>
      </c>
      <c r="EEF6" s="93" t="s">
        <v>66</v>
      </c>
      <c r="EEG6" s="93" t="s">
        <v>66</v>
      </c>
      <c r="EEH6" s="93" t="s">
        <v>66</v>
      </c>
      <c r="EEI6" s="93" t="s">
        <v>66</v>
      </c>
      <c r="EEJ6" s="93" t="s">
        <v>66</v>
      </c>
      <c r="EEK6" s="93" t="s">
        <v>66</v>
      </c>
      <c r="EEL6" s="93" t="s">
        <v>66</v>
      </c>
      <c r="EEM6" s="93" t="s">
        <v>66</v>
      </c>
      <c r="EEN6" s="93" t="s">
        <v>66</v>
      </c>
      <c r="EEO6" s="93" t="s">
        <v>66</v>
      </c>
      <c r="EEP6" s="93" t="s">
        <v>66</v>
      </c>
      <c r="EEQ6" s="93" t="s">
        <v>66</v>
      </c>
      <c r="EER6" s="93" t="s">
        <v>66</v>
      </c>
      <c r="EES6" s="93" t="s">
        <v>66</v>
      </c>
      <c r="EET6" s="93" t="s">
        <v>66</v>
      </c>
      <c r="EEU6" s="93" t="s">
        <v>66</v>
      </c>
      <c r="EEV6" s="93" t="s">
        <v>66</v>
      </c>
      <c r="EEW6" s="93" t="s">
        <v>66</v>
      </c>
      <c r="EEX6" s="93" t="s">
        <v>66</v>
      </c>
      <c r="EEY6" s="93" t="s">
        <v>66</v>
      </c>
      <c r="EEZ6" s="93" t="s">
        <v>66</v>
      </c>
      <c r="EFA6" s="93" t="s">
        <v>66</v>
      </c>
      <c r="EFB6" s="93" t="s">
        <v>66</v>
      </c>
      <c r="EFC6" s="93" t="s">
        <v>66</v>
      </c>
      <c r="EFD6" s="93" t="s">
        <v>66</v>
      </c>
      <c r="EFE6" s="93" t="s">
        <v>66</v>
      </c>
      <c r="EFF6" s="93" t="s">
        <v>66</v>
      </c>
      <c r="EFG6" s="93" t="s">
        <v>66</v>
      </c>
      <c r="EFH6" s="93" t="s">
        <v>66</v>
      </c>
      <c r="EFI6" s="93" t="s">
        <v>66</v>
      </c>
      <c r="EFJ6" s="93" t="s">
        <v>66</v>
      </c>
      <c r="EFK6" s="93" t="s">
        <v>66</v>
      </c>
      <c r="EFL6" s="93" t="s">
        <v>66</v>
      </c>
      <c r="EFM6" s="93" t="s">
        <v>66</v>
      </c>
      <c r="EFN6" s="93" t="s">
        <v>66</v>
      </c>
      <c r="EFO6" s="93" t="s">
        <v>66</v>
      </c>
      <c r="EFP6" s="93" t="s">
        <v>66</v>
      </c>
      <c r="EFQ6" s="93" t="s">
        <v>66</v>
      </c>
      <c r="EFR6" s="93" t="s">
        <v>66</v>
      </c>
      <c r="EFS6" s="93" t="s">
        <v>66</v>
      </c>
      <c r="EFT6" s="93" t="s">
        <v>66</v>
      </c>
      <c r="EFU6" s="93" t="s">
        <v>66</v>
      </c>
      <c r="EFV6" s="93" t="s">
        <v>66</v>
      </c>
      <c r="EFW6" s="93" t="s">
        <v>66</v>
      </c>
      <c r="EFX6" s="93" t="s">
        <v>66</v>
      </c>
      <c r="EFY6" s="93" t="s">
        <v>66</v>
      </c>
      <c r="EFZ6" s="93" t="s">
        <v>66</v>
      </c>
      <c r="EGA6" s="93" t="s">
        <v>66</v>
      </c>
      <c r="EGB6" s="93" t="s">
        <v>66</v>
      </c>
      <c r="EGC6" s="93" t="s">
        <v>66</v>
      </c>
      <c r="EGD6" s="93" t="s">
        <v>66</v>
      </c>
      <c r="EGE6" s="93" t="s">
        <v>66</v>
      </c>
      <c r="EGF6" s="93" t="s">
        <v>66</v>
      </c>
      <c r="EGG6" s="93" t="s">
        <v>66</v>
      </c>
      <c r="EGH6" s="93" t="s">
        <v>66</v>
      </c>
      <c r="EGI6" s="93" t="s">
        <v>66</v>
      </c>
      <c r="EGJ6" s="93" t="s">
        <v>66</v>
      </c>
      <c r="EGK6" s="93" t="s">
        <v>66</v>
      </c>
      <c r="EGL6" s="93" t="s">
        <v>66</v>
      </c>
      <c r="EGM6" s="93" t="s">
        <v>66</v>
      </c>
      <c r="EGN6" s="93" t="s">
        <v>66</v>
      </c>
      <c r="EGO6" s="93" t="s">
        <v>66</v>
      </c>
      <c r="EGP6" s="93" t="s">
        <v>66</v>
      </c>
      <c r="EGQ6" s="93" t="s">
        <v>66</v>
      </c>
      <c r="EGR6" s="93" t="s">
        <v>66</v>
      </c>
      <c r="EGS6" s="93" t="s">
        <v>66</v>
      </c>
      <c r="EGT6" s="93" t="s">
        <v>66</v>
      </c>
      <c r="EGU6" s="93" t="s">
        <v>66</v>
      </c>
      <c r="EGV6" s="93" t="s">
        <v>66</v>
      </c>
      <c r="EGW6" s="93" t="s">
        <v>66</v>
      </c>
      <c r="EGX6" s="93" t="s">
        <v>66</v>
      </c>
      <c r="EGY6" s="93" t="s">
        <v>66</v>
      </c>
      <c r="EGZ6" s="93" t="s">
        <v>66</v>
      </c>
      <c r="EHA6" s="93" t="s">
        <v>66</v>
      </c>
      <c r="EHB6" s="93" t="s">
        <v>66</v>
      </c>
      <c r="EHC6" s="93" t="s">
        <v>66</v>
      </c>
      <c r="EHD6" s="93" t="s">
        <v>66</v>
      </c>
      <c r="EHE6" s="93" t="s">
        <v>66</v>
      </c>
      <c r="EHF6" s="93" t="s">
        <v>66</v>
      </c>
      <c r="EHG6" s="93" t="s">
        <v>66</v>
      </c>
      <c r="EHH6" s="93" t="s">
        <v>66</v>
      </c>
      <c r="EHI6" s="93" t="s">
        <v>66</v>
      </c>
      <c r="EHJ6" s="93" t="s">
        <v>66</v>
      </c>
      <c r="EHK6" s="93" t="s">
        <v>66</v>
      </c>
      <c r="EHL6" s="93" t="s">
        <v>66</v>
      </c>
      <c r="EHM6" s="93" t="s">
        <v>66</v>
      </c>
      <c r="EHN6" s="93" t="s">
        <v>66</v>
      </c>
      <c r="EHO6" s="93" t="s">
        <v>66</v>
      </c>
      <c r="EHP6" s="93" t="s">
        <v>66</v>
      </c>
      <c r="EHQ6" s="93" t="s">
        <v>66</v>
      </c>
      <c r="EHR6" s="93" t="s">
        <v>66</v>
      </c>
      <c r="EHS6" s="93" t="s">
        <v>66</v>
      </c>
      <c r="EHT6" s="93" t="s">
        <v>66</v>
      </c>
      <c r="EHU6" s="93" t="s">
        <v>66</v>
      </c>
      <c r="EHV6" s="93" t="s">
        <v>66</v>
      </c>
      <c r="EHW6" s="93" t="s">
        <v>66</v>
      </c>
      <c r="EHX6" s="93" t="s">
        <v>66</v>
      </c>
      <c r="EHY6" s="93" t="s">
        <v>66</v>
      </c>
      <c r="EHZ6" s="93" t="s">
        <v>66</v>
      </c>
      <c r="EIA6" s="93" t="s">
        <v>66</v>
      </c>
      <c r="EIB6" s="93" t="s">
        <v>66</v>
      </c>
      <c r="EIC6" s="93" t="s">
        <v>66</v>
      </c>
      <c r="EID6" s="93" t="s">
        <v>66</v>
      </c>
      <c r="EIE6" s="93" t="s">
        <v>66</v>
      </c>
      <c r="EIF6" s="93" t="s">
        <v>66</v>
      </c>
      <c r="EIG6" s="93" t="s">
        <v>66</v>
      </c>
      <c r="EIH6" s="93" t="s">
        <v>66</v>
      </c>
      <c r="EII6" s="93" t="s">
        <v>66</v>
      </c>
      <c r="EIJ6" s="93" t="s">
        <v>66</v>
      </c>
      <c r="EIK6" s="93" t="s">
        <v>66</v>
      </c>
      <c r="EIL6" s="93" t="s">
        <v>66</v>
      </c>
      <c r="EIM6" s="93" t="s">
        <v>66</v>
      </c>
      <c r="EIN6" s="93" t="s">
        <v>66</v>
      </c>
      <c r="EIO6" s="93" t="s">
        <v>66</v>
      </c>
      <c r="EIP6" s="93" t="s">
        <v>66</v>
      </c>
      <c r="EIQ6" s="93" t="s">
        <v>66</v>
      </c>
      <c r="EIR6" s="93" t="s">
        <v>66</v>
      </c>
      <c r="EIS6" s="93" t="s">
        <v>66</v>
      </c>
      <c r="EIT6" s="93" t="s">
        <v>66</v>
      </c>
      <c r="EIU6" s="93" t="s">
        <v>66</v>
      </c>
      <c r="EIV6" s="93" t="s">
        <v>66</v>
      </c>
      <c r="EIW6" s="93" t="s">
        <v>66</v>
      </c>
      <c r="EIX6" s="93" t="s">
        <v>66</v>
      </c>
      <c r="EIY6" s="93" t="s">
        <v>66</v>
      </c>
      <c r="EIZ6" s="93" t="s">
        <v>66</v>
      </c>
      <c r="EJA6" s="93" t="s">
        <v>66</v>
      </c>
      <c r="EJB6" s="93" t="s">
        <v>66</v>
      </c>
      <c r="EJC6" s="93" t="s">
        <v>66</v>
      </c>
      <c r="EJD6" s="93" t="s">
        <v>66</v>
      </c>
      <c r="EJE6" s="93" t="s">
        <v>66</v>
      </c>
      <c r="EJF6" s="93" t="s">
        <v>66</v>
      </c>
      <c r="EJG6" s="93" t="s">
        <v>66</v>
      </c>
      <c r="EJH6" s="93" t="s">
        <v>66</v>
      </c>
      <c r="EJI6" s="93" t="s">
        <v>66</v>
      </c>
      <c r="EJJ6" s="93" t="s">
        <v>66</v>
      </c>
      <c r="EJK6" s="93" t="s">
        <v>66</v>
      </c>
      <c r="EJL6" s="93" t="s">
        <v>66</v>
      </c>
      <c r="EJM6" s="93" t="s">
        <v>66</v>
      </c>
      <c r="EJN6" s="93" t="s">
        <v>66</v>
      </c>
      <c r="EJO6" s="93" t="s">
        <v>66</v>
      </c>
      <c r="EJP6" s="93" t="s">
        <v>66</v>
      </c>
      <c r="EJQ6" s="93" t="s">
        <v>66</v>
      </c>
      <c r="EJR6" s="93" t="s">
        <v>66</v>
      </c>
      <c r="EJS6" s="93" t="s">
        <v>66</v>
      </c>
      <c r="EJT6" s="93" t="s">
        <v>66</v>
      </c>
      <c r="EJU6" s="93" t="s">
        <v>66</v>
      </c>
      <c r="EJV6" s="93" t="s">
        <v>66</v>
      </c>
      <c r="EJW6" s="93" t="s">
        <v>66</v>
      </c>
      <c r="EJX6" s="93" t="s">
        <v>66</v>
      </c>
      <c r="EJY6" s="93" t="s">
        <v>66</v>
      </c>
      <c r="EJZ6" s="93" t="s">
        <v>66</v>
      </c>
      <c r="EKA6" s="93" t="s">
        <v>66</v>
      </c>
      <c r="EKB6" s="93" t="s">
        <v>66</v>
      </c>
      <c r="EKC6" s="93" t="s">
        <v>66</v>
      </c>
      <c r="EKD6" s="93" t="s">
        <v>66</v>
      </c>
      <c r="EKE6" s="93" t="s">
        <v>66</v>
      </c>
      <c r="EKF6" s="93" t="s">
        <v>66</v>
      </c>
      <c r="EKG6" s="93" t="s">
        <v>66</v>
      </c>
      <c r="EKH6" s="93" t="s">
        <v>66</v>
      </c>
      <c r="EKI6" s="93" t="s">
        <v>66</v>
      </c>
      <c r="EKJ6" s="93" t="s">
        <v>66</v>
      </c>
      <c r="EKK6" s="93" t="s">
        <v>66</v>
      </c>
      <c r="EKL6" s="93" t="s">
        <v>66</v>
      </c>
      <c r="EKM6" s="93" t="s">
        <v>66</v>
      </c>
      <c r="EKN6" s="93" t="s">
        <v>66</v>
      </c>
      <c r="EKO6" s="93" t="s">
        <v>66</v>
      </c>
      <c r="EKP6" s="93" t="s">
        <v>66</v>
      </c>
      <c r="EKQ6" s="93" t="s">
        <v>66</v>
      </c>
      <c r="EKR6" s="93" t="s">
        <v>66</v>
      </c>
      <c r="EKS6" s="93" t="s">
        <v>66</v>
      </c>
      <c r="EKT6" s="93" t="s">
        <v>66</v>
      </c>
      <c r="EKU6" s="93" t="s">
        <v>66</v>
      </c>
      <c r="EKV6" s="93" t="s">
        <v>66</v>
      </c>
      <c r="EKW6" s="93" t="s">
        <v>66</v>
      </c>
      <c r="EKX6" s="93" t="s">
        <v>66</v>
      </c>
      <c r="EKY6" s="93" t="s">
        <v>66</v>
      </c>
      <c r="EKZ6" s="93" t="s">
        <v>66</v>
      </c>
      <c r="ELA6" s="93" t="s">
        <v>66</v>
      </c>
      <c r="ELB6" s="93" t="s">
        <v>66</v>
      </c>
      <c r="ELC6" s="93" t="s">
        <v>66</v>
      </c>
      <c r="ELD6" s="93" t="s">
        <v>66</v>
      </c>
      <c r="ELE6" s="93" t="s">
        <v>66</v>
      </c>
      <c r="ELF6" s="93" t="s">
        <v>66</v>
      </c>
      <c r="ELG6" s="93" t="s">
        <v>66</v>
      </c>
      <c r="ELH6" s="93" t="s">
        <v>66</v>
      </c>
      <c r="ELI6" s="93" t="s">
        <v>66</v>
      </c>
      <c r="ELJ6" s="93" t="s">
        <v>66</v>
      </c>
      <c r="ELK6" s="93" t="s">
        <v>66</v>
      </c>
      <c r="ELL6" s="93" t="s">
        <v>66</v>
      </c>
      <c r="ELM6" s="93" t="s">
        <v>66</v>
      </c>
      <c r="ELN6" s="93" t="s">
        <v>66</v>
      </c>
      <c r="ELO6" s="93" t="s">
        <v>66</v>
      </c>
      <c r="ELP6" s="93" t="s">
        <v>66</v>
      </c>
      <c r="ELQ6" s="93" t="s">
        <v>66</v>
      </c>
      <c r="ELR6" s="93" t="s">
        <v>66</v>
      </c>
      <c r="ELS6" s="93" t="s">
        <v>66</v>
      </c>
      <c r="ELT6" s="93" t="s">
        <v>66</v>
      </c>
      <c r="ELU6" s="93" t="s">
        <v>66</v>
      </c>
      <c r="ELV6" s="93" t="s">
        <v>66</v>
      </c>
      <c r="ELW6" s="93" t="s">
        <v>66</v>
      </c>
      <c r="ELX6" s="93" t="s">
        <v>66</v>
      </c>
      <c r="ELY6" s="93" t="s">
        <v>66</v>
      </c>
      <c r="ELZ6" s="93" t="s">
        <v>66</v>
      </c>
      <c r="EMA6" s="93" t="s">
        <v>66</v>
      </c>
      <c r="EMB6" s="93" t="s">
        <v>66</v>
      </c>
      <c r="EMC6" s="93" t="s">
        <v>66</v>
      </c>
      <c r="EMD6" s="93" t="s">
        <v>66</v>
      </c>
      <c r="EME6" s="93" t="s">
        <v>66</v>
      </c>
      <c r="EMF6" s="93" t="s">
        <v>66</v>
      </c>
      <c r="EMG6" s="93" t="s">
        <v>66</v>
      </c>
      <c r="EMH6" s="93" t="s">
        <v>66</v>
      </c>
      <c r="EMI6" s="93" t="s">
        <v>66</v>
      </c>
      <c r="EMJ6" s="93" t="s">
        <v>66</v>
      </c>
      <c r="EMK6" s="93" t="s">
        <v>66</v>
      </c>
      <c r="EML6" s="93" t="s">
        <v>66</v>
      </c>
      <c r="EMM6" s="93" t="s">
        <v>66</v>
      </c>
      <c r="EMN6" s="93" t="s">
        <v>66</v>
      </c>
      <c r="EMO6" s="93" t="s">
        <v>66</v>
      </c>
      <c r="EMP6" s="93" t="s">
        <v>66</v>
      </c>
      <c r="EMQ6" s="93" t="s">
        <v>66</v>
      </c>
      <c r="EMR6" s="93" t="s">
        <v>66</v>
      </c>
      <c r="EMS6" s="93" t="s">
        <v>66</v>
      </c>
      <c r="EMT6" s="93" t="s">
        <v>66</v>
      </c>
      <c r="EMU6" s="93" t="s">
        <v>66</v>
      </c>
      <c r="EMV6" s="93" t="s">
        <v>66</v>
      </c>
      <c r="EMW6" s="93" t="s">
        <v>66</v>
      </c>
      <c r="EMX6" s="93" t="s">
        <v>66</v>
      </c>
      <c r="EMY6" s="93" t="s">
        <v>66</v>
      </c>
      <c r="EMZ6" s="93" t="s">
        <v>66</v>
      </c>
      <c r="ENA6" s="93" t="s">
        <v>66</v>
      </c>
      <c r="ENB6" s="93" t="s">
        <v>66</v>
      </c>
      <c r="ENC6" s="93" t="s">
        <v>66</v>
      </c>
      <c r="END6" s="93" t="s">
        <v>66</v>
      </c>
      <c r="ENE6" s="93" t="s">
        <v>66</v>
      </c>
      <c r="ENF6" s="93" t="s">
        <v>66</v>
      </c>
      <c r="ENG6" s="93" t="s">
        <v>66</v>
      </c>
      <c r="ENH6" s="93" t="s">
        <v>66</v>
      </c>
      <c r="ENI6" s="93" t="s">
        <v>66</v>
      </c>
      <c r="ENJ6" s="93" t="s">
        <v>66</v>
      </c>
      <c r="ENK6" s="93" t="s">
        <v>66</v>
      </c>
      <c r="ENL6" s="93" t="s">
        <v>66</v>
      </c>
      <c r="ENM6" s="93" t="s">
        <v>66</v>
      </c>
      <c r="ENN6" s="93" t="s">
        <v>66</v>
      </c>
      <c r="ENO6" s="93" t="s">
        <v>66</v>
      </c>
      <c r="ENP6" s="93" t="s">
        <v>66</v>
      </c>
      <c r="ENQ6" s="93" t="s">
        <v>66</v>
      </c>
      <c r="ENR6" s="93" t="s">
        <v>66</v>
      </c>
      <c r="ENS6" s="93" t="s">
        <v>66</v>
      </c>
      <c r="ENT6" s="93" t="s">
        <v>66</v>
      </c>
      <c r="ENU6" s="93" t="s">
        <v>66</v>
      </c>
      <c r="ENV6" s="93" t="s">
        <v>66</v>
      </c>
      <c r="ENW6" s="93" t="s">
        <v>66</v>
      </c>
      <c r="ENX6" s="93" t="s">
        <v>66</v>
      </c>
      <c r="ENY6" s="93" t="s">
        <v>66</v>
      </c>
      <c r="ENZ6" s="93" t="s">
        <v>66</v>
      </c>
      <c r="EOA6" s="93" t="s">
        <v>66</v>
      </c>
      <c r="EOB6" s="93" t="s">
        <v>66</v>
      </c>
      <c r="EOC6" s="93" t="s">
        <v>66</v>
      </c>
      <c r="EOD6" s="93" t="s">
        <v>66</v>
      </c>
      <c r="EOE6" s="93" t="s">
        <v>66</v>
      </c>
      <c r="EOF6" s="93" t="s">
        <v>66</v>
      </c>
      <c r="EOG6" s="93" t="s">
        <v>66</v>
      </c>
      <c r="EOH6" s="93" t="s">
        <v>66</v>
      </c>
      <c r="EOI6" s="93" t="s">
        <v>66</v>
      </c>
      <c r="EOJ6" s="93" t="s">
        <v>66</v>
      </c>
      <c r="EOK6" s="93" t="s">
        <v>66</v>
      </c>
      <c r="EOL6" s="93" t="s">
        <v>66</v>
      </c>
      <c r="EOM6" s="93" t="s">
        <v>66</v>
      </c>
      <c r="EON6" s="93" t="s">
        <v>66</v>
      </c>
      <c r="EOO6" s="93" t="s">
        <v>66</v>
      </c>
      <c r="EOP6" s="93" t="s">
        <v>66</v>
      </c>
      <c r="EOQ6" s="93" t="s">
        <v>66</v>
      </c>
      <c r="EOR6" s="93" t="s">
        <v>66</v>
      </c>
      <c r="EOS6" s="93" t="s">
        <v>66</v>
      </c>
      <c r="EOT6" s="93" t="s">
        <v>66</v>
      </c>
      <c r="EOU6" s="93" t="s">
        <v>66</v>
      </c>
      <c r="EOV6" s="93" t="s">
        <v>66</v>
      </c>
      <c r="EOW6" s="93" t="s">
        <v>66</v>
      </c>
      <c r="EOX6" s="93" t="s">
        <v>66</v>
      </c>
      <c r="EOY6" s="93" t="s">
        <v>66</v>
      </c>
      <c r="EOZ6" s="93" t="s">
        <v>66</v>
      </c>
      <c r="EPA6" s="93" t="s">
        <v>66</v>
      </c>
      <c r="EPB6" s="93" t="s">
        <v>66</v>
      </c>
      <c r="EPC6" s="93" t="s">
        <v>66</v>
      </c>
      <c r="EPD6" s="93" t="s">
        <v>66</v>
      </c>
      <c r="EPE6" s="93" t="s">
        <v>66</v>
      </c>
      <c r="EPF6" s="93" t="s">
        <v>66</v>
      </c>
      <c r="EPG6" s="93" t="s">
        <v>66</v>
      </c>
      <c r="EPH6" s="93" t="s">
        <v>66</v>
      </c>
      <c r="EPI6" s="93" t="s">
        <v>66</v>
      </c>
      <c r="EPJ6" s="93" t="s">
        <v>66</v>
      </c>
      <c r="EPK6" s="93" t="s">
        <v>66</v>
      </c>
      <c r="EPL6" s="93" t="s">
        <v>66</v>
      </c>
      <c r="EPM6" s="93" t="s">
        <v>66</v>
      </c>
      <c r="EPN6" s="93" t="s">
        <v>66</v>
      </c>
      <c r="EPO6" s="93" t="s">
        <v>66</v>
      </c>
      <c r="EPP6" s="93" t="s">
        <v>66</v>
      </c>
      <c r="EPQ6" s="93" t="s">
        <v>66</v>
      </c>
      <c r="EPR6" s="93" t="s">
        <v>66</v>
      </c>
      <c r="EPS6" s="93" t="s">
        <v>66</v>
      </c>
      <c r="EPT6" s="93" t="s">
        <v>66</v>
      </c>
      <c r="EPU6" s="93" t="s">
        <v>66</v>
      </c>
      <c r="EPV6" s="93" t="s">
        <v>66</v>
      </c>
      <c r="EPW6" s="93" t="s">
        <v>66</v>
      </c>
      <c r="EPX6" s="93" t="s">
        <v>66</v>
      </c>
      <c r="EPY6" s="93" t="s">
        <v>66</v>
      </c>
      <c r="EPZ6" s="93" t="s">
        <v>66</v>
      </c>
      <c r="EQA6" s="93" t="s">
        <v>66</v>
      </c>
      <c r="EQB6" s="93" t="s">
        <v>66</v>
      </c>
      <c r="EQC6" s="93" t="s">
        <v>66</v>
      </c>
      <c r="EQD6" s="93" t="s">
        <v>66</v>
      </c>
      <c r="EQE6" s="93" t="s">
        <v>66</v>
      </c>
      <c r="EQF6" s="93" t="s">
        <v>66</v>
      </c>
      <c r="EQG6" s="93" t="s">
        <v>66</v>
      </c>
      <c r="EQH6" s="93" t="s">
        <v>66</v>
      </c>
      <c r="EQI6" s="93" t="s">
        <v>66</v>
      </c>
      <c r="EQJ6" s="93" t="s">
        <v>66</v>
      </c>
      <c r="EQK6" s="93" t="s">
        <v>66</v>
      </c>
      <c r="EQL6" s="93" t="s">
        <v>66</v>
      </c>
      <c r="EQM6" s="93" t="s">
        <v>66</v>
      </c>
      <c r="EQN6" s="93" t="s">
        <v>66</v>
      </c>
      <c r="EQO6" s="93" t="s">
        <v>66</v>
      </c>
      <c r="EQP6" s="93" t="s">
        <v>66</v>
      </c>
      <c r="EQQ6" s="93" t="s">
        <v>66</v>
      </c>
      <c r="EQR6" s="93" t="s">
        <v>66</v>
      </c>
      <c r="EQS6" s="93" t="s">
        <v>66</v>
      </c>
      <c r="EQT6" s="93" t="s">
        <v>66</v>
      </c>
      <c r="EQU6" s="93" t="s">
        <v>66</v>
      </c>
      <c r="EQV6" s="93" t="s">
        <v>66</v>
      </c>
      <c r="EQW6" s="93" t="s">
        <v>66</v>
      </c>
      <c r="EQX6" s="93" t="s">
        <v>66</v>
      </c>
      <c r="EQY6" s="93" t="s">
        <v>66</v>
      </c>
      <c r="EQZ6" s="93" t="s">
        <v>66</v>
      </c>
      <c r="ERA6" s="93" t="s">
        <v>66</v>
      </c>
      <c r="ERB6" s="93" t="s">
        <v>66</v>
      </c>
      <c r="ERC6" s="93" t="s">
        <v>66</v>
      </c>
      <c r="ERD6" s="93" t="s">
        <v>66</v>
      </c>
      <c r="ERE6" s="93" t="s">
        <v>66</v>
      </c>
      <c r="ERF6" s="93" t="s">
        <v>66</v>
      </c>
      <c r="ERG6" s="93" t="s">
        <v>66</v>
      </c>
      <c r="ERH6" s="93" t="s">
        <v>66</v>
      </c>
      <c r="ERI6" s="93" t="s">
        <v>66</v>
      </c>
      <c r="ERJ6" s="93" t="s">
        <v>66</v>
      </c>
      <c r="ERK6" s="93" t="s">
        <v>66</v>
      </c>
      <c r="ERL6" s="93" t="s">
        <v>66</v>
      </c>
      <c r="ERM6" s="93" t="s">
        <v>66</v>
      </c>
      <c r="ERN6" s="93" t="s">
        <v>66</v>
      </c>
      <c r="ERO6" s="93" t="s">
        <v>66</v>
      </c>
      <c r="ERP6" s="93" t="s">
        <v>66</v>
      </c>
      <c r="ERQ6" s="93" t="s">
        <v>66</v>
      </c>
      <c r="ERR6" s="93" t="s">
        <v>66</v>
      </c>
      <c r="ERS6" s="93" t="s">
        <v>66</v>
      </c>
      <c r="ERT6" s="93" t="s">
        <v>66</v>
      </c>
      <c r="ERU6" s="93" t="s">
        <v>66</v>
      </c>
      <c r="ERV6" s="93" t="s">
        <v>66</v>
      </c>
      <c r="ERW6" s="93" t="s">
        <v>66</v>
      </c>
      <c r="ERX6" s="93" t="s">
        <v>66</v>
      </c>
      <c r="ERY6" s="93" t="s">
        <v>66</v>
      </c>
      <c r="ERZ6" s="93" t="s">
        <v>66</v>
      </c>
      <c r="ESA6" s="93" t="s">
        <v>66</v>
      </c>
      <c r="ESB6" s="93" t="s">
        <v>66</v>
      </c>
      <c r="ESC6" s="93" t="s">
        <v>66</v>
      </c>
      <c r="ESD6" s="93" t="s">
        <v>66</v>
      </c>
      <c r="ESE6" s="93" t="s">
        <v>66</v>
      </c>
      <c r="ESF6" s="93" t="s">
        <v>66</v>
      </c>
      <c r="ESG6" s="93" t="s">
        <v>66</v>
      </c>
      <c r="ESH6" s="93" t="s">
        <v>66</v>
      </c>
      <c r="ESI6" s="93" t="s">
        <v>66</v>
      </c>
      <c r="ESJ6" s="93" t="s">
        <v>66</v>
      </c>
      <c r="ESK6" s="93" t="s">
        <v>66</v>
      </c>
      <c r="ESL6" s="93" t="s">
        <v>66</v>
      </c>
      <c r="ESM6" s="93" t="s">
        <v>66</v>
      </c>
      <c r="ESN6" s="93" t="s">
        <v>66</v>
      </c>
      <c r="ESO6" s="93" t="s">
        <v>66</v>
      </c>
      <c r="ESP6" s="93" t="s">
        <v>66</v>
      </c>
      <c r="ESQ6" s="93" t="s">
        <v>66</v>
      </c>
      <c r="ESR6" s="93" t="s">
        <v>66</v>
      </c>
      <c r="ESS6" s="93" t="s">
        <v>66</v>
      </c>
      <c r="EST6" s="93" t="s">
        <v>66</v>
      </c>
      <c r="ESU6" s="93" t="s">
        <v>66</v>
      </c>
      <c r="ESV6" s="93" t="s">
        <v>66</v>
      </c>
      <c r="ESW6" s="93" t="s">
        <v>66</v>
      </c>
      <c r="ESX6" s="93" t="s">
        <v>66</v>
      </c>
      <c r="ESY6" s="93" t="s">
        <v>66</v>
      </c>
      <c r="ESZ6" s="93" t="s">
        <v>66</v>
      </c>
      <c r="ETA6" s="93" t="s">
        <v>66</v>
      </c>
      <c r="ETB6" s="93" t="s">
        <v>66</v>
      </c>
      <c r="ETC6" s="93" t="s">
        <v>66</v>
      </c>
      <c r="ETD6" s="93" t="s">
        <v>66</v>
      </c>
      <c r="ETE6" s="93" t="s">
        <v>66</v>
      </c>
      <c r="ETF6" s="93" t="s">
        <v>66</v>
      </c>
      <c r="ETG6" s="93" t="s">
        <v>66</v>
      </c>
      <c r="ETH6" s="93" t="s">
        <v>66</v>
      </c>
      <c r="ETI6" s="93" t="s">
        <v>66</v>
      </c>
      <c r="ETJ6" s="93" t="s">
        <v>66</v>
      </c>
      <c r="ETK6" s="93" t="s">
        <v>66</v>
      </c>
      <c r="ETL6" s="93" t="s">
        <v>66</v>
      </c>
      <c r="ETM6" s="93" t="s">
        <v>66</v>
      </c>
      <c r="ETN6" s="93" t="s">
        <v>66</v>
      </c>
      <c r="ETO6" s="93" t="s">
        <v>66</v>
      </c>
      <c r="ETP6" s="93" t="s">
        <v>66</v>
      </c>
      <c r="ETQ6" s="93" t="s">
        <v>66</v>
      </c>
      <c r="ETR6" s="93" t="s">
        <v>66</v>
      </c>
      <c r="ETS6" s="93" t="s">
        <v>66</v>
      </c>
      <c r="ETT6" s="93" t="s">
        <v>66</v>
      </c>
      <c r="ETU6" s="93" t="s">
        <v>66</v>
      </c>
      <c r="ETV6" s="93" t="s">
        <v>66</v>
      </c>
      <c r="ETW6" s="93" t="s">
        <v>66</v>
      </c>
      <c r="ETX6" s="93" t="s">
        <v>66</v>
      </c>
      <c r="ETY6" s="93" t="s">
        <v>66</v>
      </c>
      <c r="ETZ6" s="93" t="s">
        <v>66</v>
      </c>
      <c r="EUA6" s="93" t="s">
        <v>66</v>
      </c>
      <c r="EUB6" s="93" t="s">
        <v>66</v>
      </c>
      <c r="EUC6" s="93" t="s">
        <v>66</v>
      </c>
      <c r="EUD6" s="93" t="s">
        <v>66</v>
      </c>
      <c r="EUE6" s="93" t="s">
        <v>66</v>
      </c>
      <c r="EUF6" s="93" t="s">
        <v>66</v>
      </c>
      <c r="EUG6" s="93" t="s">
        <v>66</v>
      </c>
      <c r="EUH6" s="93" t="s">
        <v>66</v>
      </c>
      <c r="EUI6" s="93" t="s">
        <v>66</v>
      </c>
      <c r="EUJ6" s="93" t="s">
        <v>66</v>
      </c>
      <c r="EUK6" s="93" t="s">
        <v>66</v>
      </c>
      <c r="EUL6" s="93" t="s">
        <v>66</v>
      </c>
      <c r="EUM6" s="93" t="s">
        <v>66</v>
      </c>
      <c r="EUN6" s="93" t="s">
        <v>66</v>
      </c>
      <c r="EUO6" s="93" t="s">
        <v>66</v>
      </c>
      <c r="EUP6" s="93" t="s">
        <v>66</v>
      </c>
      <c r="EUQ6" s="93" t="s">
        <v>66</v>
      </c>
      <c r="EUR6" s="93" t="s">
        <v>66</v>
      </c>
      <c r="EUS6" s="93" t="s">
        <v>66</v>
      </c>
      <c r="EUT6" s="93" t="s">
        <v>66</v>
      </c>
      <c r="EUU6" s="93" t="s">
        <v>66</v>
      </c>
      <c r="EUV6" s="93" t="s">
        <v>66</v>
      </c>
      <c r="EUW6" s="93" t="s">
        <v>66</v>
      </c>
      <c r="EUX6" s="93" t="s">
        <v>66</v>
      </c>
      <c r="EUY6" s="93" t="s">
        <v>66</v>
      </c>
      <c r="EUZ6" s="93" t="s">
        <v>66</v>
      </c>
      <c r="EVA6" s="93" t="s">
        <v>66</v>
      </c>
      <c r="EVB6" s="93" t="s">
        <v>66</v>
      </c>
      <c r="EVC6" s="93" t="s">
        <v>66</v>
      </c>
      <c r="EVD6" s="93" t="s">
        <v>66</v>
      </c>
      <c r="EVE6" s="93" t="s">
        <v>66</v>
      </c>
      <c r="EVF6" s="93" t="s">
        <v>66</v>
      </c>
      <c r="EVG6" s="93" t="s">
        <v>66</v>
      </c>
      <c r="EVH6" s="93" t="s">
        <v>66</v>
      </c>
      <c r="EVI6" s="93" t="s">
        <v>66</v>
      </c>
      <c r="EVJ6" s="93" t="s">
        <v>66</v>
      </c>
      <c r="EVK6" s="93" t="s">
        <v>66</v>
      </c>
      <c r="EVL6" s="93" t="s">
        <v>66</v>
      </c>
      <c r="EVM6" s="93" t="s">
        <v>66</v>
      </c>
      <c r="EVN6" s="93" t="s">
        <v>66</v>
      </c>
      <c r="EVO6" s="93" t="s">
        <v>66</v>
      </c>
      <c r="EVP6" s="93" t="s">
        <v>66</v>
      </c>
      <c r="EVQ6" s="93" t="s">
        <v>66</v>
      </c>
      <c r="EVR6" s="93" t="s">
        <v>66</v>
      </c>
      <c r="EVS6" s="93" t="s">
        <v>66</v>
      </c>
      <c r="EVT6" s="93" t="s">
        <v>66</v>
      </c>
      <c r="EVU6" s="93" t="s">
        <v>66</v>
      </c>
      <c r="EVV6" s="93" t="s">
        <v>66</v>
      </c>
      <c r="EVW6" s="93" t="s">
        <v>66</v>
      </c>
      <c r="EVX6" s="93" t="s">
        <v>66</v>
      </c>
      <c r="EVY6" s="93" t="s">
        <v>66</v>
      </c>
      <c r="EVZ6" s="93" t="s">
        <v>66</v>
      </c>
      <c r="EWA6" s="93" t="s">
        <v>66</v>
      </c>
      <c r="EWB6" s="93" t="s">
        <v>66</v>
      </c>
      <c r="EWC6" s="93" t="s">
        <v>66</v>
      </c>
      <c r="EWD6" s="93" t="s">
        <v>66</v>
      </c>
      <c r="EWE6" s="93" t="s">
        <v>66</v>
      </c>
      <c r="EWF6" s="93" t="s">
        <v>66</v>
      </c>
      <c r="EWG6" s="93" t="s">
        <v>66</v>
      </c>
      <c r="EWH6" s="93" t="s">
        <v>66</v>
      </c>
      <c r="EWI6" s="93" t="s">
        <v>66</v>
      </c>
      <c r="EWJ6" s="93" t="s">
        <v>66</v>
      </c>
      <c r="EWK6" s="93" t="s">
        <v>66</v>
      </c>
      <c r="EWL6" s="93" t="s">
        <v>66</v>
      </c>
      <c r="EWM6" s="93" t="s">
        <v>66</v>
      </c>
      <c r="EWN6" s="93" t="s">
        <v>66</v>
      </c>
      <c r="EWO6" s="93" t="s">
        <v>66</v>
      </c>
      <c r="EWP6" s="93" t="s">
        <v>66</v>
      </c>
      <c r="EWQ6" s="93" t="s">
        <v>66</v>
      </c>
      <c r="EWR6" s="93" t="s">
        <v>66</v>
      </c>
      <c r="EWS6" s="93" t="s">
        <v>66</v>
      </c>
      <c r="EWT6" s="93" t="s">
        <v>66</v>
      </c>
      <c r="EWU6" s="93" t="s">
        <v>66</v>
      </c>
      <c r="EWV6" s="93" t="s">
        <v>66</v>
      </c>
      <c r="EWW6" s="93" t="s">
        <v>66</v>
      </c>
      <c r="EWX6" s="93" t="s">
        <v>66</v>
      </c>
      <c r="EWY6" s="93" t="s">
        <v>66</v>
      </c>
      <c r="EWZ6" s="93" t="s">
        <v>66</v>
      </c>
      <c r="EXA6" s="93" t="s">
        <v>66</v>
      </c>
      <c r="EXB6" s="93" t="s">
        <v>66</v>
      </c>
      <c r="EXC6" s="93" t="s">
        <v>66</v>
      </c>
      <c r="EXD6" s="93" t="s">
        <v>66</v>
      </c>
      <c r="EXE6" s="93" t="s">
        <v>66</v>
      </c>
      <c r="EXF6" s="93" t="s">
        <v>66</v>
      </c>
      <c r="EXG6" s="93" t="s">
        <v>66</v>
      </c>
      <c r="EXH6" s="93" t="s">
        <v>66</v>
      </c>
      <c r="EXI6" s="93" t="s">
        <v>66</v>
      </c>
      <c r="EXJ6" s="93" t="s">
        <v>66</v>
      </c>
      <c r="EXK6" s="93" t="s">
        <v>66</v>
      </c>
      <c r="EXL6" s="93" t="s">
        <v>66</v>
      </c>
      <c r="EXM6" s="93" t="s">
        <v>66</v>
      </c>
      <c r="EXN6" s="93" t="s">
        <v>66</v>
      </c>
      <c r="EXO6" s="93" t="s">
        <v>66</v>
      </c>
      <c r="EXP6" s="93" t="s">
        <v>66</v>
      </c>
      <c r="EXQ6" s="93" t="s">
        <v>66</v>
      </c>
      <c r="EXR6" s="93" t="s">
        <v>66</v>
      </c>
      <c r="EXS6" s="93" t="s">
        <v>66</v>
      </c>
      <c r="EXT6" s="93" t="s">
        <v>66</v>
      </c>
      <c r="EXU6" s="93" t="s">
        <v>66</v>
      </c>
      <c r="EXV6" s="93" t="s">
        <v>66</v>
      </c>
      <c r="EXW6" s="93" t="s">
        <v>66</v>
      </c>
      <c r="EXX6" s="93" t="s">
        <v>66</v>
      </c>
      <c r="EXY6" s="93" t="s">
        <v>66</v>
      </c>
      <c r="EXZ6" s="93" t="s">
        <v>66</v>
      </c>
      <c r="EYA6" s="93" t="s">
        <v>66</v>
      </c>
      <c r="EYB6" s="93" t="s">
        <v>66</v>
      </c>
      <c r="EYC6" s="93" t="s">
        <v>66</v>
      </c>
      <c r="EYD6" s="93" t="s">
        <v>66</v>
      </c>
      <c r="EYE6" s="93" t="s">
        <v>66</v>
      </c>
      <c r="EYF6" s="93" t="s">
        <v>66</v>
      </c>
      <c r="EYG6" s="93" t="s">
        <v>66</v>
      </c>
      <c r="EYH6" s="93" t="s">
        <v>66</v>
      </c>
      <c r="EYI6" s="93" t="s">
        <v>66</v>
      </c>
      <c r="EYJ6" s="93" t="s">
        <v>66</v>
      </c>
      <c r="EYK6" s="93" t="s">
        <v>66</v>
      </c>
      <c r="EYL6" s="93" t="s">
        <v>66</v>
      </c>
      <c r="EYM6" s="93" t="s">
        <v>66</v>
      </c>
      <c r="EYN6" s="93" t="s">
        <v>66</v>
      </c>
      <c r="EYO6" s="93" t="s">
        <v>66</v>
      </c>
      <c r="EYP6" s="93" t="s">
        <v>66</v>
      </c>
      <c r="EYQ6" s="93" t="s">
        <v>66</v>
      </c>
      <c r="EYR6" s="93" t="s">
        <v>66</v>
      </c>
      <c r="EYS6" s="93" t="s">
        <v>66</v>
      </c>
      <c r="EYT6" s="93" t="s">
        <v>66</v>
      </c>
      <c r="EYU6" s="93" t="s">
        <v>66</v>
      </c>
      <c r="EYV6" s="93" t="s">
        <v>66</v>
      </c>
      <c r="EYW6" s="93" t="s">
        <v>66</v>
      </c>
      <c r="EYX6" s="93" t="s">
        <v>66</v>
      </c>
      <c r="EYY6" s="93" t="s">
        <v>66</v>
      </c>
      <c r="EYZ6" s="93" t="s">
        <v>66</v>
      </c>
      <c r="EZA6" s="93" t="s">
        <v>66</v>
      </c>
      <c r="EZB6" s="93" t="s">
        <v>66</v>
      </c>
      <c r="EZC6" s="93" t="s">
        <v>66</v>
      </c>
      <c r="EZD6" s="93" t="s">
        <v>66</v>
      </c>
      <c r="EZE6" s="93" t="s">
        <v>66</v>
      </c>
      <c r="EZF6" s="93" t="s">
        <v>66</v>
      </c>
      <c r="EZG6" s="93" t="s">
        <v>66</v>
      </c>
      <c r="EZH6" s="93" t="s">
        <v>66</v>
      </c>
      <c r="EZI6" s="93" t="s">
        <v>66</v>
      </c>
      <c r="EZJ6" s="93" t="s">
        <v>66</v>
      </c>
      <c r="EZK6" s="93" t="s">
        <v>66</v>
      </c>
      <c r="EZL6" s="93" t="s">
        <v>66</v>
      </c>
      <c r="EZM6" s="93" t="s">
        <v>66</v>
      </c>
      <c r="EZN6" s="93" t="s">
        <v>66</v>
      </c>
      <c r="EZO6" s="93" t="s">
        <v>66</v>
      </c>
      <c r="EZP6" s="93" t="s">
        <v>66</v>
      </c>
      <c r="EZQ6" s="93" t="s">
        <v>66</v>
      </c>
      <c r="EZR6" s="93" t="s">
        <v>66</v>
      </c>
      <c r="EZS6" s="93" t="s">
        <v>66</v>
      </c>
      <c r="EZT6" s="93" t="s">
        <v>66</v>
      </c>
      <c r="EZU6" s="93" t="s">
        <v>66</v>
      </c>
      <c r="EZV6" s="93" t="s">
        <v>66</v>
      </c>
      <c r="EZW6" s="93" t="s">
        <v>66</v>
      </c>
      <c r="EZX6" s="93" t="s">
        <v>66</v>
      </c>
      <c r="EZY6" s="93" t="s">
        <v>66</v>
      </c>
      <c r="EZZ6" s="93" t="s">
        <v>66</v>
      </c>
      <c r="FAA6" s="93" t="s">
        <v>66</v>
      </c>
      <c r="FAB6" s="93" t="s">
        <v>66</v>
      </c>
      <c r="FAC6" s="93" t="s">
        <v>66</v>
      </c>
      <c r="FAD6" s="93" t="s">
        <v>66</v>
      </c>
      <c r="FAE6" s="93" t="s">
        <v>66</v>
      </c>
      <c r="FAF6" s="93" t="s">
        <v>66</v>
      </c>
      <c r="FAG6" s="93" t="s">
        <v>66</v>
      </c>
      <c r="FAH6" s="93" t="s">
        <v>66</v>
      </c>
      <c r="FAI6" s="93" t="s">
        <v>66</v>
      </c>
      <c r="FAJ6" s="93" t="s">
        <v>66</v>
      </c>
      <c r="FAK6" s="93" t="s">
        <v>66</v>
      </c>
      <c r="FAL6" s="93" t="s">
        <v>66</v>
      </c>
      <c r="FAM6" s="93" t="s">
        <v>66</v>
      </c>
      <c r="FAN6" s="93" t="s">
        <v>66</v>
      </c>
      <c r="FAO6" s="93" t="s">
        <v>66</v>
      </c>
      <c r="FAP6" s="93" t="s">
        <v>66</v>
      </c>
      <c r="FAQ6" s="93" t="s">
        <v>66</v>
      </c>
      <c r="FAR6" s="93" t="s">
        <v>66</v>
      </c>
      <c r="FAS6" s="93" t="s">
        <v>66</v>
      </c>
      <c r="FAT6" s="93" t="s">
        <v>66</v>
      </c>
      <c r="FAU6" s="93" t="s">
        <v>66</v>
      </c>
      <c r="FAV6" s="93" t="s">
        <v>66</v>
      </c>
      <c r="FAW6" s="93" t="s">
        <v>66</v>
      </c>
      <c r="FAX6" s="93" t="s">
        <v>66</v>
      </c>
      <c r="FAY6" s="93" t="s">
        <v>66</v>
      </c>
      <c r="FAZ6" s="93" t="s">
        <v>66</v>
      </c>
      <c r="FBA6" s="93" t="s">
        <v>66</v>
      </c>
      <c r="FBB6" s="93" t="s">
        <v>66</v>
      </c>
      <c r="FBC6" s="93" t="s">
        <v>66</v>
      </c>
      <c r="FBD6" s="93" t="s">
        <v>66</v>
      </c>
      <c r="FBE6" s="93" t="s">
        <v>66</v>
      </c>
      <c r="FBF6" s="93" t="s">
        <v>66</v>
      </c>
      <c r="FBG6" s="93" t="s">
        <v>66</v>
      </c>
      <c r="FBH6" s="93" t="s">
        <v>66</v>
      </c>
      <c r="FBI6" s="93" t="s">
        <v>66</v>
      </c>
      <c r="FBJ6" s="93" t="s">
        <v>66</v>
      </c>
      <c r="FBK6" s="93" t="s">
        <v>66</v>
      </c>
      <c r="FBL6" s="93" t="s">
        <v>66</v>
      </c>
      <c r="FBM6" s="93" t="s">
        <v>66</v>
      </c>
      <c r="FBN6" s="93" t="s">
        <v>66</v>
      </c>
      <c r="FBO6" s="93" t="s">
        <v>66</v>
      </c>
      <c r="FBP6" s="93" t="s">
        <v>66</v>
      </c>
      <c r="FBQ6" s="93" t="s">
        <v>66</v>
      </c>
      <c r="FBR6" s="93" t="s">
        <v>66</v>
      </c>
      <c r="FBS6" s="93" t="s">
        <v>66</v>
      </c>
      <c r="FBT6" s="93" t="s">
        <v>66</v>
      </c>
      <c r="FBU6" s="93" t="s">
        <v>66</v>
      </c>
      <c r="FBV6" s="93" t="s">
        <v>66</v>
      </c>
      <c r="FBW6" s="93" t="s">
        <v>66</v>
      </c>
      <c r="FBX6" s="93" t="s">
        <v>66</v>
      </c>
      <c r="FBY6" s="93" t="s">
        <v>66</v>
      </c>
      <c r="FBZ6" s="93" t="s">
        <v>66</v>
      </c>
      <c r="FCA6" s="93" t="s">
        <v>66</v>
      </c>
      <c r="FCB6" s="93" t="s">
        <v>66</v>
      </c>
      <c r="FCC6" s="93" t="s">
        <v>66</v>
      </c>
      <c r="FCD6" s="93" t="s">
        <v>66</v>
      </c>
      <c r="FCE6" s="93" t="s">
        <v>66</v>
      </c>
      <c r="FCF6" s="93" t="s">
        <v>66</v>
      </c>
      <c r="FCG6" s="93" t="s">
        <v>66</v>
      </c>
      <c r="FCH6" s="93" t="s">
        <v>66</v>
      </c>
      <c r="FCI6" s="93" t="s">
        <v>66</v>
      </c>
      <c r="FCJ6" s="93" t="s">
        <v>66</v>
      </c>
      <c r="FCK6" s="93" t="s">
        <v>66</v>
      </c>
      <c r="FCL6" s="93" t="s">
        <v>66</v>
      </c>
      <c r="FCM6" s="93" t="s">
        <v>66</v>
      </c>
      <c r="FCN6" s="93" t="s">
        <v>66</v>
      </c>
      <c r="FCO6" s="93" t="s">
        <v>66</v>
      </c>
      <c r="FCP6" s="93" t="s">
        <v>66</v>
      </c>
      <c r="FCQ6" s="93" t="s">
        <v>66</v>
      </c>
      <c r="FCR6" s="93" t="s">
        <v>66</v>
      </c>
      <c r="FCS6" s="93" t="s">
        <v>66</v>
      </c>
      <c r="FCT6" s="93" t="s">
        <v>66</v>
      </c>
      <c r="FCU6" s="93" t="s">
        <v>66</v>
      </c>
      <c r="FCV6" s="93" t="s">
        <v>66</v>
      </c>
      <c r="FCW6" s="93" t="s">
        <v>66</v>
      </c>
      <c r="FCX6" s="93" t="s">
        <v>66</v>
      </c>
      <c r="FCY6" s="93" t="s">
        <v>66</v>
      </c>
      <c r="FCZ6" s="93" t="s">
        <v>66</v>
      </c>
      <c r="FDA6" s="93" t="s">
        <v>66</v>
      </c>
      <c r="FDB6" s="93" t="s">
        <v>66</v>
      </c>
      <c r="FDC6" s="93" t="s">
        <v>66</v>
      </c>
      <c r="FDD6" s="93" t="s">
        <v>66</v>
      </c>
      <c r="FDE6" s="93" t="s">
        <v>66</v>
      </c>
      <c r="FDF6" s="93" t="s">
        <v>66</v>
      </c>
      <c r="FDG6" s="93" t="s">
        <v>66</v>
      </c>
      <c r="FDH6" s="93" t="s">
        <v>66</v>
      </c>
      <c r="FDI6" s="93" t="s">
        <v>66</v>
      </c>
      <c r="FDJ6" s="93" t="s">
        <v>66</v>
      </c>
      <c r="FDK6" s="93" t="s">
        <v>66</v>
      </c>
      <c r="FDL6" s="93" t="s">
        <v>66</v>
      </c>
      <c r="FDM6" s="93" t="s">
        <v>66</v>
      </c>
      <c r="FDN6" s="93" t="s">
        <v>66</v>
      </c>
      <c r="FDO6" s="93" t="s">
        <v>66</v>
      </c>
      <c r="FDP6" s="93" t="s">
        <v>66</v>
      </c>
      <c r="FDQ6" s="93" t="s">
        <v>66</v>
      </c>
      <c r="FDR6" s="93" t="s">
        <v>66</v>
      </c>
      <c r="FDS6" s="93" t="s">
        <v>66</v>
      </c>
      <c r="FDT6" s="93" t="s">
        <v>66</v>
      </c>
      <c r="FDU6" s="93" t="s">
        <v>66</v>
      </c>
      <c r="FDV6" s="93" t="s">
        <v>66</v>
      </c>
      <c r="FDW6" s="93" t="s">
        <v>66</v>
      </c>
      <c r="FDX6" s="93" t="s">
        <v>66</v>
      </c>
      <c r="FDY6" s="93" t="s">
        <v>66</v>
      </c>
      <c r="FDZ6" s="93" t="s">
        <v>66</v>
      </c>
      <c r="FEA6" s="93" t="s">
        <v>66</v>
      </c>
      <c r="FEB6" s="93" t="s">
        <v>66</v>
      </c>
      <c r="FEC6" s="93" t="s">
        <v>66</v>
      </c>
      <c r="FED6" s="93" t="s">
        <v>66</v>
      </c>
      <c r="FEE6" s="93" t="s">
        <v>66</v>
      </c>
      <c r="FEF6" s="93" t="s">
        <v>66</v>
      </c>
      <c r="FEG6" s="93" t="s">
        <v>66</v>
      </c>
      <c r="FEH6" s="93" t="s">
        <v>66</v>
      </c>
      <c r="FEI6" s="93" t="s">
        <v>66</v>
      </c>
      <c r="FEJ6" s="93" t="s">
        <v>66</v>
      </c>
      <c r="FEK6" s="93" t="s">
        <v>66</v>
      </c>
      <c r="FEL6" s="93" t="s">
        <v>66</v>
      </c>
      <c r="FEM6" s="93" t="s">
        <v>66</v>
      </c>
      <c r="FEN6" s="93" t="s">
        <v>66</v>
      </c>
      <c r="FEO6" s="93" t="s">
        <v>66</v>
      </c>
      <c r="FEP6" s="93" t="s">
        <v>66</v>
      </c>
      <c r="FEQ6" s="93" t="s">
        <v>66</v>
      </c>
      <c r="FER6" s="93" t="s">
        <v>66</v>
      </c>
      <c r="FES6" s="93" t="s">
        <v>66</v>
      </c>
      <c r="FET6" s="93" t="s">
        <v>66</v>
      </c>
      <c r="FEU6" s="93" t="s">
        <v>66</v>
      </c>
      <c r="FEV6" s="93" t="s">
        <v>66</v>
      </c>
      <c r="FEW6" s="93" t="s">
        <v>66</v>
      </c>
      <c r="FEX6" s="93" t="s">
        <v>66</v>
      </c>
      <c r="FEY6" s="93" t="s">
        <v>66</v>
      </c>
      <c r="FEZ6" s="93" t="s">
        <v>66</v>
      </c>
      <c r="FFA6" s="93" t="s">
        <v>66</v>
      </c>
      <c r="FFB6" s="93" t="s">
        <v>66</v>
      </c>
      <c r="FFC6" s="93" t="s">
        <v>66</v>
      </c>
      <c r="FFD6" s="93" t="s">
        <v>66</v>
      </c>
      <c r="FFE6" s="93" t="s">
        <v>66</v>
      </c>
      <c r="FFF6" s="93" t="s">
        <v>66</v>
      </c>
      <c r="FFG6" s="93" t="s">
        <v>66</v>
      </c>
      <c r="FFH6" s="93" t="s">
        <v>66</v>
      </c>
      <c r="FFI6" s="93" t="s">
        <v>66</v>
      </c>
      <c r="FFJ6" s="93" t="s">
        <v>66</v>
      </c>
      <c r="FFK6" s="93" t="s">
        <v>66</v>
      </c>
      <c r="FFL6" s="93" t="s">
        <v>66</v>
      </c>
      <c r="FFM6" s="93" t="s">
        <v>66</v>
      </c>
      <c r="FFN6" s="93" t="s">
        <v>66</v>
      </c>
      <c r="FFO6" s="93" t="s">
        <v>66</v>
      </c>
      <c r="FFP6" s="93" t="s">
        <v>66</v>
      </c>
      <c r="FFQ6" s="93" t="s">
        <v>66</v>
      </c>
      <c r="FFR6" s="93" t="s">
        <v>66</v>
      </c>
      <c r="FFS6" s="93" t="s">
        <v>66</v>
      </c>
      <c r="FFT6" s="93" t="s">
        <v>66</v>
      </c>
      <c r="FFU6" s="93" t="s">
        <v>66</v>
      </c>
      <c r="FFV6" s="93" t="s">
        <v>66</v>
      </c>
      <c r="FFW6" s="93" t="s">
        <v>66</v>
      </c>
      <c r="FFX6" s="93" t="s">
        <v>66</v>
      </c>
      <c r="FFY6" s="93" t="s">
        <v>66</v>
      </c>
      <c r="FFZ6" s="93" t="s">
        <v>66</v>
      </c>
      <c r="FGA6" s="93" t="s">
        <v>66</v>
      </c>
      <c r="FGB6" s="93" t="s">
        <v>66</v>
      </c>
      <c r="FGC6" s="93" t="s">
        <v>66</v>
      </c>
      <c r="FGD6" s="93" t="s">
        <v>66</v>
      </c>
      <c r="FGE6" s="93" t="s">
        <v>66</v>
      </c>
      <c r="FGF6" s="93" t="s">
        <v>66</v>
      </c>
      <c r="FGG6" s="93" t="s">
        <v>66</v>
      </c>
      <c r="FGH6" s="93" t="s">
        <v>66</v>
      </c>
      <c r="FGI6" s="93" t="s">
        <v>66</v>
      </c>
      <c r="FGJ6" s="93" t="s">
        <v>66</v>
      </c>
      <c r="FGK6" s="93" t="s">
        <v>66</v>
      </c>
      <c r="FGL6" s="93" t="s">
        <v>66</v>
      </c>
      <c r="FGM6" s="93" t="s">
        <v>66</v>
      </c>
      <c r="FGN6" s="93" t="s">
        <v>66</v>
      </c>
      <c r="FGO6" s="93" t="s">
        <v>66</v>
      </c>
      <c r="FGP6" s="93" t="s">
        <v>66</v>
      </c>
      <c r="FGQ6" s="93" t="s">
        <v>66</v>
      </c>
      <c r="FGR6" s="93" t="s">
        <v>66</v>
      </c>
      <c r="FGS6" s="93" t="s">
        <v>66</v>
      </c>
      <c r="FGT6" s="93" t="s">
        <v>66</v>
      </c>
      <c r="FGU6" s="93" t="s">
        <v>66</v>
      </c>
      <c r="FGV6" s="93" t="s">
        <v>66</v>
      </c>
      <c r="FGW6" s="93" t="s">
        <v>66</v>
      </c>
      <c r="FGX6" s="93" t="s">
        <v>66</v>
      </c>
      <c r="FGY6" s="93" t="s">
        <v>66</v>
      </c>
      <c r="FGZ6" s="93" t="s">
        <v>66</v>
      </c>
      <c r="FHA6" s="93" t="s">
        <v>66</v>
      </c>
      <c r="FHB6" s="93" t="s">
        <v>66</v>
      </c>
      <c r="FHC6" s="93" t="s">
        <v>66</v>
      </c>
      <c r="FHD6" s="93" t="s">
        <v>66</v>
      </c>
      <c r="FHE6" s="93" t="s">
        <v>66</v>
      </c>
      <c r="FHF6" s="93" t="s">
        <v>66</v>
      </c>
      <c r="FHG6" s="93" t="s">
        <v>66</v>
      </c>
      <c r="FHH6" s="93" t="s">
        <v>66</v>
      </c>
      <c r="FHI6" s="93" t="s">
        <v>66</v>
      </c>
      <c r="FHJ6" s="93" t="s">
        <v>66</v>
      </c>
      <c r="FHK6" s="93" t="s">
        <v>66</v>
      </c>
      <c r="FHL6" s="93" t="s">
        <v>66</v>
      </c>
      <c r="FHM6" s="93" t="s">
        <v>66</v>
      </c>
      <c r="FHN6" s="93" t="s">
        <v>66</v>
      </c>
      <c r="FHO6" s="93" t="s">
        <v>66</v>
      </c>
      <c r="FHP6" s="93" t="s">
        <v>66</v>
      </c>
      <c r="FHQ6" s="93" t="s">
        <v>66</v>
      </c>
      <c r="FHR6" s="93" t="s">
        <v>66</v>
      </c>
      <c r="FHS6" s="93" t="s">
        <v>66</v>
      </c>
      <c r="FHT6" s="93" t="s">
        <v>66</v>
      </c>
      <c r="FHU6" s="93" t="s">
        <v>66</v>
      </c>
      <c r="FHV6" s="93" t="s">
        <v>66</v>
      </c>
      <c r="FHW6" s="93" t="s">
        <v>66</v>
      </c>
      <c r="FHX6" s="93" t="s">
        <v>66</v>
      </c>
      <c r="FHY6" s="93" t="s">
        <v>66</v>
      </c>
      <c r="FHZ6" s="93" t="s">
        <v>66</v>
      </c>
      <c r="FIA6" s="93" t="s">
        <v>66</v>
      </c>
      <c r="FIB6" s="93" t="s">
        <v>66</v>
      </c>
      <c r="FIC6" s="93" t="s">
        <v>66</v>
      </c>
      <c r="FID6" s="93" t="s">
        <v>66</v>
      </c>
      <c r="FIE6" s="93" t="s">
        <v>66</v>
      </c>
      <c r="FIF6" s="93" t="s">
        <v>66</v>
      </c>
      <c r="FIG6" s="93" t="s">
        <v>66</v>
      </c>
      <c r="FIH6" s="93" t="s">
        <v>66</v>
      </c>
      <c r="FII6" s="93" t="s">
        <v>66</v>
      </c>
      <c r="FIJ6" s="93" t="s">
        <v>66</v>
      </c>
      <c r="FIK6" s="93" t="s">
        <v>66</v>
      </c>
      <c r="FIL6" s="93" t="s">
        <v>66</v>
      </c>
      <c r="FIM6" s="93" t="s">
        <v>66</v>
      </c>
      <c r="FIN6" s="93" t="s">
        <v>66</v>
      </c>
      <c r="FIO6" s="93" t="s">
        <v>66</v>
      </c>
      <c r="FIP6" s="93" t="s">
        <v>66</v>
      </c>
      <c r="FIQ6" s="93" t="s">
        <v>66</v>
      </c>
      <c r="FIR6" s="93" t="s">
        <v>66</v>
      </c>
      <c r="FIS6" s="93" t="s">
        <v>66</v>
      </c>
      <c r="FIT6" s="93" t="s">
        <v>66</v>
      </c>
      <c r="FIU6" s="93" t="s">
        <v>66</v>
      </c>
      <c r="FIV6" s="93" t="s">
        <v>66</v>
      </c>
      <c r="FIW6" s="93" t="s">
        <v>66</v>
      </c>
      <c r="FIX6" s="93" t="s">
        <v>66</v>
      </c>
      <c r="FIY6" s="93" t="s">
        <v>66</v>
      </c>
      <c r="FIZ6" s="93" t="s">
        <v>66</v>
      </c>
      <c r="FJA6" s="93" t="s">
        <v>66</v>
      </c>
      <c r="FJB6" s="93" t="s">
        <v>66</v>
      </c>
      <c r="FJC6" s="93" t="s">
        <v>66</v>
      </c>
      <c r="FJD6" s="93" t="s">
        <v>66</v>
      </c>
      <c r="FJE6" s="93" t="s">
        <v>66</v>
      </c>
      <c r="FJF6" s="93" t="s">
        <v>66</v>
      </c>
      <c r="FJG6" s="93" t="s">
        <v>66</v>
      </c>
      <c r="FJH6" s="93" t="s">
        <v>66</v>
      </c>
      <c r="FJI6" s="93" t="s">
        <v>66</v>
      </c>
      <c r="FJJ6" s="93" t="s">
        <v>66</v>
      </c>
      <c r="FJK6" s="93" t="s">
        <v>66</v>
      </c>
      <c r="FJL6" s="93" t="s">
        <v>66</v>
      </c>
      <c r="FJM6" s="93" t="s">
        <v>66</v>
      </c>
      <c r="FJN6" s="93" t="s">
        <v>66</v>
      </c>
      <c r="FJO6" s="93" t="s">
        <v>66</v>
      </c>
      <c r="FJP6" s="93" t="s">
        <v>66</v>
      </c>
      <c r="FJQ6" s="93" t="s">
        <v>66</v>
      </c>
      <c r="FJR6" s="93" t="s">
        <v>66</v>
      </c>
      <c r="FJS6" s="93" t="s">
        <v>66</v>
      </c>
      <c r="FJT6" s="93" t="s">
        <v>66</v>
      </c>
      <c r="FJU6" s="93" t="s">
        <v>66</v>
      </c>
      <c r="FJV6" s="93" t="s">
        <v>66</v>
      </c>
      <c r="FJW6" s="93" t="s">
        <v>66</v>
      </c>
      <c r="FJX6" s="93" t="s">
        <v>66</v>
      </c>
      <c r="FJY6" s="93" t="s">
        <v>66</v>
      </c>
      <c r="FJZ6" s="93" t="s">
        <v>66</v>
      </c>
      <c r="FKA6" s="93" t="s">
        <v>66</v>
      </c>
      <c r="FKB6" s="93" t="s">
        <v>66</v>
      </c>
      <c r="FKC6" s="93" t="s">
        <v>66</v>
      </c>
      <c r="FKD6" s="93" t="s">
        <v>66</v>
      </c>
      <c r="FKE6" s="93" t="s">
        <v>66</v>
      </c>
      <c r="FKF6" s="93" t="s">
        <v>66</v>
      </c>
      <c r="FKG6" s="93" t="s">
        <v>66</v>
      </c>
      <c r="FKH6" s="93" t="s">
        <v>66</v>
      </c>
      <c r="FKI6" s="93" t="s">
        <v>66</v>
      </c>
      <c r="FKJ6" s="93" t="s">
        <v>66</v>
      </c>
      <c r="FKK6" s="93" t="s">
        <v>66</v>
      </c>
      <c r="FKL6" s="93" t="s">
        <v>66</v>
      </c>
      <c r="FKM6" s="93" t="s">
        <v>66</v>
      </c>
      <c r="FKN6" s="93" t="s">
        <v>66</v>
      </c>
      <c r="FKO6" s="93" t="s">
        <v>66</v>
      </c>
      <c r="FKP6" s="93" t="s">
        <v>66</v>
      </c>
      <c r="FKQ6" s="93" t="s">
        <v>66</v>
      </c>
      <c r="FKR6" s="93" t="s">
        <v>66</v>
      </c>
      <c r="FKS6" s="93" t="s">
        <v>66</v>
      </c>
      <c r="FKT6" s="93" t="s">
        <v>66</v>
      </c>
      <c r="FKU6" s="93" t="s">
        <v>66</v>
      </c>
      <c r="FKV6" s="93" t="s">
        <v>66</v>
      </c>
      <c r="FKW6" s="93" t="s">
        <v>66</v>
      </c>
      <c r="FKX6" s="93" t="s">
        <v>66</v>
      </c>
      <c r="FKY6" s="93" t="s">
        <v>66</v>
      </c>
      <c r="FKZ6" s="93" t="s">
        <v>66</v>
      </c>
      <c r="FLA6" s="93" t="s">
        <v>66</v>
      </c>
      <c r="FLB6" s="93" t="s">
        <v>66</v>
      </c>
      <c r="FLC6" s="93" t="s">
        <v>66</v>
      </c>
      <c r="FLD6" s="93" t="s">
        <v>66</v>
      </c>
      <c r="FLE6" s="93" t="s">
        <v>66</v>
      </c>
      <c r="FLF6" s="93" t="s">
        <v>66</v>
      </c>
      <c r="FLG6" s="93" t="s">
        <v>66</v>
      </c>
      <c r="FLH6" s="93" t="s">
        <v>66</v>
      </c>
      <c r="FLI6" s="93" t="s">
        <v>66</v>
      </c>
      <c r="FLJ6" s="93" t="s">
        <v>66</v>
      </c>
      <c r="FLK6" s="93" t="s">
        <v>66</v>
      </c>
      <c r="FLL6" s="93" t="s">
        <v>66</v>
      </c>
      <c r="FLM6" s="93" t="s">
        <v>66</v>
      </c>
      <c r="FLN6" s="93" t="s">
        <v>66</v>
      </c>
      <c r="FLO6" s="93" t="s">
        <v>66</v>
      </c>
      <c r="FLP6" s="93" t="s">
        <v>66</v>
      </c>
      <c r="FLQ6" s="93" t="s">
        <v>66</v>
      </c>
      <c r="FLR6" s="93" t="s">
        <v>66</v>
      </c>
      <c r="FLS6" s="93" t="s">
        <v>66</v>
      </c>
      <c r="FLT6" s="93" t="s">
        <v>66</v>
      </c>
      <c r="FLU6" s="93" t="s">
        <v>66</v>
      </c>
      <c r="FLV6" s="93" t="s">
        <v>66</v>
      </c>
      <c r="FLW6" s="93" t="s">
        <v>66</v>
      </c>
      <c r="FLX6" s="93" t="s">
        <v>66</v>
      </c>
      <c r="FLY6" s="93" t="s">
        <v>66</v>
      </c>
      <c r="FLZ6" s="93" t="s">
        <v>66</v>
      </c>
      <c r="FMA6" s="93" t="s">
        <v>66</v>
      </c>
      <c r="FMB6" s="93" t="s">
        <v>66</v>
      </c>
      <c r="FMC6" s="93" t="s">
        <v>66</v>
      </c>
      <c r="FMD6" s="93" t="s">
        <v>66</v>
      </c>
      <c r="FME6" s="93" t="s">
        <v>66</v>
      </c>
      <c r="FMF6" s="93" t="s">
        <v>66</v>
      </c>
      <c r="FMG6" s="93" t="s">
        <v>66</v>
      </c>
      <c r="FMH6" s="93" t="s">
        <v>66</v>
      </c>
      <c r="FMI6" s="93" t="s">
        <v>66</v>
      </c>
      <c r="FMJ6" s="93" t="s">
        <v>66</v>
      </c>
      <c r="FMK6" s="93" t="s">
        <v>66</v>
      </c>
      <c r="FML6" s="93" t="s">
        <v>66</v>
      </c>
      <c r="FMM6" s="93" t="s">
        <v>66</v>
      </c>
      <c r="FMN6" s="93" t="s">
        <v>66</v>
      </c>
      <c r="FMO6" s="93" t="s">
        <v>66</v>
      </c>
      <c r="FMP6" s="93" t="s">
        <v>66</v>
      </c>
      <c r="FMQ6" s="93" t="s">
        <v>66</v>
      </c>
      <c r="FMR6" s="93" t="s">
        <v>66</v>
      </c>
      <c r="FMS6" s="93" t="s">
        <v>66</v>
      </c>
      <c r="FMT6" s="93" t="s">
        <v>66</v>
      </c>
      <c r="FMU6" s="93" t="s">
        <v>66</v>
      </c>
      <c r="FMV6" s="93" t="s">
        <v>66</v>
      </c>
      <c r="FMW6" s="93" t="s">
        <v>66</v>
      </c>
      <c r="FMX6" s="93" t="s">
        <v>66</v>
      </c>
      <c r="FMY6" s="93" t="s">
        <v>66</v>
      </c>
      <c r="FMZ6" s="93" t="s">
        <v>66</v>
      </c>
      <c r="FNA6" s="93" t="s">
        <v>66</v>
      </c>
      <c r="FNB6" s="93" t="s">
        <v>66</v>
      </c>
      <c r="FNC6" s="93" t="s">
        <v>66</v>
      </c>
      <c r="FND6" s="93" t="s">
        <v>66</v>
      </c>
      <c r="FNE6" s="93" t="s">
        <v>66</v>
      </c>
      <c r="FNF6" s="93" t="s">
        <v>66</v>
      </c>
      <c r="FNG6" s="93" t="s">
        <v>66</v>
      </c>
      <c r="FNH6" s="93" t="s">
        <v>66</v>
      </c>
      <c r="FNI6" s="93" t="s">
        <v>66</v>
      </c>
      <c r="FNJ6" s="93" t="s">
        <v>66</v>
      </c>
      <c r="FNK6" s="93" t="s">
        <v>66</v>
      </c>
      <c r="FNL6" s="93" t="s">
        <v>66</v>
      </c>
      <c r="FNM6" s="93" t="s">
        <v>66</v>
      </c>
      <c r="FNN6" s="93" t="s">
        <v>66</v>
      </c>
      <c r="FNO6" s="93" t="s">
        <v>66</v>
      </c>
      <c r="FNP6" s="93" t="s">
        <v>66</v>
      </c>
      <c r="FNQ6" s="93" t="s">
        <v>66</v>
      </c>
      <c r="FNR6" s="93" t="s">
        <v>66</v>
      </c>
      <c r="FNS6" s="93" t="s">
        <v>66</v>
      </c>
      <c r="FNT6" s="93" t="s">
        <v>66</v>
      </c>
      <c r="FNU6" s="93" t="s">
        <v>66</v>
      </c>
      <c r="FNV6" s="93" t="s">
        <v>66</v>
      </c>
      <c r="FNW6" s="93" t="s">
        <v>66</v>
      </c>
      <c r="FNX6" s="93" t="s">
        <v>66</v>
      </c>
      <c r="FNY6" s="93" t="s">
        <v>66</v>
      </c>
      <c r="FNZ6" s="93" t="s">
        <v>66</v>
      </c>
      <c r="FOA6" s="93" t="s">
        <v>66</v>
      </c>
      <c r="FOB6" s="93" t="s">
        <v>66</v>
      </c>
      <c r="FOC6" s="93" t="s">
        <v>66</v>
      </c>
      <c r="FOD6" s="93" t="s">
        <v>66</v>
      </c>
      <c r="FOE6" s="93" t="s">
        <v>66</v>
      </c>
      <c r="FOF6" s="93" t="s">
        <v>66</v>
      </c>
      <c r="FOG6" s="93" t="s">
        <v>66</v>
      </c>
      <c r="FOH6" s="93" t="s">
        <v>66</v>
      </c>
      <c r="FOI6" s="93" t="s">
        <v>66</v>
      </c>
      <c r="FOJ6" s="93" t="s">
        <v>66</v>
      </c>
      <c r="FOK6" s="93" t="s">
        <v>66</v>
      </c>
      <c r="FOL6" s="93" t="s">
        <v>66</v>
      </c>
      <c r="FOM6" s="93" t="s">
        <v>66</v>
      </c>
      <c r="FON6" s="93" t="s">
        <v>66</v>
      </c>
      <c r="FOO6" s="93" t="s">
        <v>66</v>
      </c>
      <c r="FOP6" s="93" t="s">
        <v>66</v>
      </c>
      <c r="FOQ6" s="93" t="s">
        <v>66</v>
      </c>
      <c r="FOR6" s="93" t="s">
        <v>66</v>
      </c>
      <c r="FOS6" s="93" t="s">
        <v>66</v>
      </c>
      <c r="FOT6" s="93" t="s">
        <v>66</v>
      </c>
      <c r="FOU6" s="93" t="s">
        <v>66</v>
      </c>
      <c r="FOV6" s="93" t="s">
        <v>66</v>
      </c>
      <c r="FOW6" s="93" t="s">
        <v>66</v>
      </c>
      <c r="FOX6" s="93" t="s">
        <v>66</v>
      </c>
      <c r="FOY6" s="93" t="s">
        <v>66</v>
      </c>
      <c r="FOZ6" s="93" t="s">
        <v>66</v>
      </c>
      <c r="FPA6" s="93" t="s">
        <v>66</v>
      </c>
      <c r="FPB6" s="93" t="s">
        <v>66</v>
      </c>
      <c r="FPC6" s="93" t="s">
        <v>66</v>
      </c>
      <c r="FPD6" s="93" t="s">
        <v>66</v>
      </c>
      <c r="FPE6" s="93" t="s">
        <v>66</v>
      </c>
      <c r="FPF6" s="93" t="s">
        <v>66</v>
      </c>
      <c r="FPG6" s="93" t="s">
        <v>66</v>
      </c>
      <c r="FPH6" s="93" t="s">
        <v>66</v>
      </c>
      <c r="FPI6" s="93" t="s">
        <v>66</v>
      </c>
      <c r="FPJ6" s="93" t="s">
        <v>66</v>
      </c>
      <c r="FPK6" s="93" t="s">
        <v>66</v>
      </c>
      <c r="FPL6" s="93" t="s">
        <v>66</v>
      </c>
      <c r="FPM6" s="93" t="s">
        <v>66</v>
      </c>
      <c r="FPN6" s="93" t="s">
        <v>66</v>
      </c>
      <c r="FPO6" s="93" t="s">
        <v>66</v>
      </c>
      <c r="FPP6" s="93" t="s">
        <v>66</v>
      </c>
      <c r="FPQ6" s="93" t="s">
        <v>66</v>
      </c>
      <c r="FPR6" s="93" t="s">
        <v>66</v>
      </c>
      <c r="FPS6" s="93" t="s">
        <v>66</v>
      </c>
      <c r="FPT6" s="93" t="s">
        <v>66</v>
      </c>
      <c r="FPU6" s="93" t="s">
        <v>66</v>
      </c>
      <c r="FPV6" s="93" t="s">
        <v>66</v>
      </c>
      <c r="FPW6" s="93" t="s">
        <v>66</v>
      </c>
      <c r="FPX6" s="93" t="s">
        <v>66</v>
      </c>
      <c r="FPY6" s="93" t="s">
        <v>66</v>
      </c>
      <c r="FPZ6" s="93" t="s">
        <v>66</v>
      </c>
      <c r="FQA6" s="93" t="s">
        <v>66</v>
      </c>
      <c r="FQB6" s="93" t="s">
        <v>66</v>
      </c>
      <c r="FQC6" s="93" t="s">
        <v>66</v>
      </c>
      <c r="FQD6" s="93" t="s">
        <v>66</v>
      </c>
      <c r="FQE6" s="93" t="s">
        <v>66</v>
      </c>
      <c r="FQF6" s="93" t="s">
        <v>66</v>
      </c>
      <c r="FQG6" s="93" t="s">
        <v>66</v>
      </c>
      <c r="FQH6" s="93" t="s">
        <v>66</v>
      </c>
      <c r="FQI6" s="93" t="s">
        <v>66</v>
      </c>
      <c r="FQJ6" s="93" t="s">
        <v>66</v>
      </c>
      <c r="FQK6" s="93" t="s">
        <v>66</v>
      </c>
      <c r="FQL6" s="93" t="s">
        <v>66</v>
      </c>
      <c r="FQM6" s="93" t="s">
        <v>66</v>
      </c>
      <c r="FQN6" s="93" t="s">
        <v>66</v>
      </c>
      <c r="FQO6" s="93" t="s">
        <v>66</v>
      </c>
      <c r="FQP6" s="93" t="s">
        <v>66</v>
      </c>
      <c r="FQQ6" s="93" t="s">
        <v>66</v>
      </c>
      <c r="FQR6" s="93" t="s">
        <v>66</v>
      </c>
      <c r="FQS6" s="93" t="s">
        <v>66</v>
      </c>
      <c r="FQT6" s="93" t="s">
        <v>66</v>
      </c>
      <c r="FQU6" s="93" t="s">
        <v>66</v>
      </c>
      <c r="FQV6" s="93" t="s">
        <v>66</v>
      </c>
      <c r="FQW6" s="93" t="s">
        <v>66</v>
      </c>
      <c r="FQX6" s="93" t="s">
        <v>66</v>
      </c>
      <c r="FQY6" s="93" t="s">
        <v>66</v>
      </c>
      <c r="FQZ6" s="93" t="s">
        <v>66</v>
      </c>
      <c r="FRA6" s="93" t="s">
        <v>66</v>
      </c>
      <c r="FRB6" s="93" t="s">
        <v>66</v>
      </c>
      <c r="FRC6" s="93" t="s">
        <v>66</v>
      </c>
      <c r="FRD6" s="93" t="s">
        <v>66</v>
      </c>
      <c r="FRE6" s="93" t="s">
        <v>66</v>
      </c>
      <c r="FRF6" s="93" t="s">
        <v>66</v>
      </c>
      <c r="FRG6" s="93" t="s">
        <v>66</v>
      </c>
      <c r="FRH6" s="93" t="s">
        <v>66</v>
      </c>
      <c r="FRI6" s="93" t="s">
        <v>66</v>
      </c>
      <c r="FRJ6" s="93" t="s">
        <v>66</v>
      </c>
      <c r="FRK6" s="93" t="s">
        <v>66</v>
      </c>
      <c r="FRL6" s="93" t="s">
        <v>66</v>
      </c>
      <c r="FRM6" s="93" t="s">
        <v>66</v>
      </c>
      <c r="FRN6" s="93" t="s">
        <v>66</v>
      </c>
      <c r="FRO6" s="93" t="s">
        <v>66</v>
      </c>
      <c r="FRP6" s="93" t="s">
        <v>66</v>
      </c>
      <c r="FRQ6" s="93" t="s">
        <v>66</v>
      </c>
      <c r="FRR6" s="93" t="s">
        <v>66</v>
      </c>
      <c r="FRS6" s="93" t="s">
        <v>66</v>
      </c>
      <c r="FRT6" s="93" t="s">
        <v>66</v>
      </c>
      <c r="FRU6" s="93" t="s">
        <v>66</v>
      </c>
      <c r="FRV6" s="93" t="s">
        <v>66</v>
      </c>
      <c r="FRW6" s="93" t="s">
        <v>66</v>
      </c>
      <c r="FRX6" s="93" t="s">
        <v>66</v>
      </c>
      <c r="FRY6" s="93" t="s">
        <v>66</v>
      </c>
      <c r="FRZ6" s="93" t="s">
        <v>66</v>
      </c>
      <c r="FSA6" s="93" t="s">
        <v>66</v>
      </c>
      <c r="FSB6" s="93" t="s">
        <v>66</v>
      </c>
      <c r="FSC6" s="93" t="s">
        <v>66</v>
      </c>
      <c r="FSD6" s="93" t="s">
        <v>66</v>
      </c>
      <c r="FSE6" s="93" t="s">
        <v>66</v>
      </c>
      <c r="FSF6" s="93" t="s">
        <v>66</v>
      </c>
      <c r="FSG6" s="93" t="s">
        <v>66</v>
      </c>
      <c r="FSH6" s="93" t="s">
        <v>66</v>
      </c>
      <c r="FSI6" s="93" t="s">
        <v>66</v>
      </c>
      <c r="FSJ6" s="93" t="s">
        <v>66</v>
      </c>
      <c r="FSK6" s="93" t="s">
        <v>66</v>
      </c>
      <c r="FSL6" s="93" t="s">
        <v>66</v>
      </c>
      <c r="FSM6" s="93" t="s">
        <v>66</v>
      </c>
      <c r="FSN6" s="93" t="s">
        <v>66</v>
      </c>
      <c r="FSO6" s="93" t="s">
        <v>66</v>
      </c>
      <c r="FSP6" s="93" t="s">
        <v>66</v>
      </c>
      <c r="FSQ6" s="93" t="s">
        <v>66</v>
      </c>
      <c r="FSR6" s="93" t="s">
        <v>66</v>
      </c>
      <c r="FSS6" s="93" t="s">
        <v>66</v>
      </c>
      <c r="FST6" s="93" t="s">
        <v>66</v>
      </c>
      <c r="FSU6" s="93" t="s">
        <v>66</v>
      </c>
      <c r="FSV6" s="93" t="s">
        <v>66</v>
      </c>
      <c r="FSW6" s="93" t="s">
        <v>66</v>
      </c>
      <c r="FSX6" s="93" t="s">
        <v>66</v>
      </c>
      <c r="FSY6" s="93" t="s">
        <v>66</v>
      </c>
      <c r="FSZ6" s="93" t="s">
        <v>66</v>
      </c>
      <c r="FTA6" s="93" t="s">
        <v>66</v>
      </c>
      <c r="FTB6" s="93" t="s">
        <v>66</v>
      </c>
      <c r="FTC6" s="93" t="s">
        <v>66</v>
      </c>
      <c r="FTD6" s="93" t="s">
        <v>66</v>
      </c>
      <c r="FTE6" s="93" t="s">
        <v>66</v>
      </c>
      <c r="FTF6" s="93" t="s">
        <v>66</v>
      </c>
      <c r="FTG6" s="93" t="s">
        <v>66</v>
      </c>
      <c r="FTH6" s="93" t="s">
        <v>66</v>
      </c>
      <c r="FTI6" s="93" t="s">
        <v>66</v>
      </c>
      <c r="FTJ6" s="93" t="s">
        <v>66</v>
      </c>
      <c r="FTK6" s="93" t="s">
        <v>66</v>
      </c>
      <c r="FTL6" s="93" t="s">
        <v>66</v>
      </c>
      <c r="FTM6" s="93" t="s">
        <v>66</v>
      </c>
      <c r="FTN6" s="93" t="s">
        <v>66</v>
      </c>
      <c r="FTO6" s="93" t="s">
        <v>66</v>
      </c>
      <c r="FTP6" s="93" t="s">
        <v>66</v>
      </c>
      <c r="FTQ6" s="93" t="s">
        <v>66</v>
      </c>
      <c r="FTR6" s="93" t="s">
        <v>66</v>
      </c>
      <c r="FTS6" s="93" t="s">
        <v>66</v>
      </c>
      <c r="FTT6" s="93" t="s">
        <v>66</v>
      </c>
      <c r="FTU6" s="93" t="s">
        <v>66</v>
      </c>
      <c r="FTV6" s="93" t="s">
        <v>66</v>
      </c>
      <c r="FTW6" s="93" t="s">
        <v>66</v>
      </c>
      <c r="FTX6" s="93" t="s">
        <v>66</v>
      </c>
      <c r="FTY6" s="93" t="s">
        <v>66</v>
      </c>
      <c r="FTZ6" s="93" t="s">
        <v>66</v>
      </c>
      <c r="FUA6" s="93" t="s">
        <v>66</v>
      </c>
      <c r="FUB6" s="93" t="s">
        <v>66</v>
      </c>
      <c r="FUC6" s="93" t="s">
        <v>66</v>
      </c>
      <c r="FUD6" s="93" t="s">
        <v>66</v>
      </c>
      <c r="FUE6" s="93" t="s">
        <v>66</v>
      </c>
      <c r="FUF6" s="93" t="s">
        <v>66</v>
      </c>
      <c r="FUG6" s="93" t="s">
        <v>66</v>
      </c>
      <c r="FUH6" s="93" t="s">
        <v>66</v>
      </c>
      <c r="FUI6" s="93" t="s">
        <v>66</v>
      </c>
      <c r="FUJ6" s="93" t="s">
        <v>66</v>
      </c>
      <c r="FUK6" s="93" t="s">
        <v>66</v>
      </c>
      <c r="FUL6" s="93" t="s">
        <v>66</v>
      </c>
      <c r="FUM6" s="93" t="s">
        <v>66</v>
      </c>
      <c r="FUN6" s="93" t="s">
        <v>66</v>
      </c>
      <c r="FUO6" s="93" t="s">
        <v>66</v>
      </c>
      <c r="FUP6" s="93" t="s">
        <v>66</v>
      </c>
      <c r="FUQ6" s="93" t="s">
        <v>66</v>
      </c>
      <c r="FUR6" s="93" t="s">
        <v>66</v>
      </c>
      <c r="FUS6" s="93" t="s">
        <v>66</v>
      </c>
      <c r="FUT6" s="93" t="s">
        <v>66</v>
      </c>
      <c r="FUU6" s="93" t="s">
        <v>66</v>
      </c>
      <c r="FUV6" s="93" t="s">
        <v>66</v>
      </c>
      <c r="FUW6" s="93" t="s">
        <v>66</v>
      </c>
      <c r="FUX6" s="93" t="s">
        <v>66</v>
      </c>
      <c r="FUY6" s="93" t="s">
        <v>66</v>
      </c>
      <c r="FUZ6" s="93" t="s">
        <v>66</v>
      </c>
      <c r="FVA6" s="93" t="s">
        <v>66</v>
      </c>
      <c r="FVB6" s="93" t="s">
        <v>66</v>
      </c>
      <c r="FVC6" s="93" t="s">
        <v>66</v>
      </c>
      <c r="FVD6" s="93" t="s">
        <v>66</v>
      </c>
      <c r="FVE6" s="93" t="s">
        <v>66</v>
      </c>
      <c r="FVF6" s="93" t="s">
        <v>66</v>
      </c>
      <c r="FVG6" s="93" t="s">
        <v>66</v>
      </c>
      <c r="FVH6" s="93" t="s">
        <v>66</v>
      </c>
      <c r="FVI6" s="93" t="s">
        <v>66</v>
      </c>
      <c r="FVJ6" s="93" t="s">
        <v>66</v>
      </c>
      <c r="FVK6" s="93" t="s">
        <v>66</v>
      </c>
      <c r="FVL6" s="93" t="s">
        <v>66</v>
      </c>
      <c r="FVM6" s="93" t="s">
        <v>66</v>
      </c>
      <c r="FVN6" s="93" t="s">
        <v>66</v>
      </c>
      <c r="FVO6" s="93" t="s">
        <v>66</v>
      </c>
      <c r="FVP6" s="93" t="s">
        <v>66</v>
      </c>
      <c r="FVQ6" s="93" t="s">
        <v>66</v>
      </c>
      <c r="FVR6" s="93" t="s">
        <v>66</v>
      </c>
      <c r="FVS6" s="93" t="s">
        <v>66</v>
      </c>
      <c r="FVT6" s="93" t="s">
        <v>66</v>
      </c>
      <c r="FVU6" s="93" t="s">
        <v>66</v>
      </c>
      <c r="FVV6" s="93" t="s">
        <v>66</v>
      </c>
      <c r="FVW6" s="93" t="s">
        <v>66</v>
      </c>
      <c r="FVX6" s="93" t="s">
        <v>66</v>
      </c>
      <c r="FVY6" s="93" t="s">
        <v>66</v>
      </c>
      <c r="FVZ6" s="93" t="s">
        <v>66</v>
      </c>
      <c r="FWA6" s="93" t="s">
        <v>66</v>
      </c>
      <c r="FWB6" s="93" t="s">
        <v>66</v>
      </c>
      <c r="FWC6" s="93" t="s">
        <v>66</v>
      </c>
      <c r="FWD6" s="93" t="s">
        <v>66</v>
      </c>
      <c r="FWE6" s="93" t="s">
        <v>66</v>
      </c>
      <c r="FWF6" s="93" t="s">
        <v>66</v>
      </c>
      <c r="FWG6" s="93" t="s">
        <v>66</v>
      </c>
      <c r="FWH6" s="93" t="s">
        <v>66</v>
      </c>
      <c r="FWI6" s="93" t="s">
        <v>66</v>
      </c>
      <c r="FWJ6" s="93" t="s">
        <v>66</v>
      </c>
      <c r="FWK6" s="93" t="s">
        <v>66</v>
      </c>
      <c r="FWL6" s="93" t="s">
        <v>66</v>
      </c>
      <c r="FWM6" s="93" t="s">
        <v>66</v>
      </c>
      <c r="FWN6" s="93" t="s">
        <v>66</v>
      </c>
      <c r="FWO6" s="93" t="s">
        <v>66</v>
      </c>
      <c r="FWP6" s="93" t="s">
        <v>66</v>
      </c>
      <c r="FWQ6" s="93" t="s">
        <v>66</v>
      </c>
      <c r="FWR6" s="93" t="s">
        <v>66</v>
      </c>
      <c r="FWS6" s="93" t="s">
        <v>66</v>
      </c>
      <c r="FWT6" s="93" t="s">
        <v>66</v>
      </c>
      <c r="FWU6" s="93" t="s">
        <v>66</v>
      </c>
      <c r="FWV6" s="93" t="s">
        <v>66</v>
      </c>
      <c r="FWW6" s="93" t="s">
        <v>66</v>
      </c>
      <c r="FWX6" s="93" t="s">
        <v>66</v>
      </c>
      <c r="FWY6" s="93" t="s">
        <v>66</v>
      </c>
      <c r="FWZ6" s="93" t="s">
        <v>66</v>
      </c>
      <c r="FXA6" s="93" t="s">
        <v>66</v>
      </c>
      <c r="FXB6" s="93" t="s">
        <v>66</v>
      </c>
      <c r="FXC6" s="93" t="s">
        <v>66</v>
      </c>
      <c r="FXD6" s="93" t="s">
        <v>66</v>
      </c>
      <c r="FXE6" s="93" t="s">
        <v>66</v>
      </c>
      <c r="FXF6" s="93" t="s">
        <v>66</v>
      </c>
      <c r="FXG6" s="93" t="s">
        <v>66</v>
      </c>
      <c r="FXH6" s="93" t="s">
        <v>66</v>
      </c>
      <c r="FXI6" s="93" t="s">
        <v>66</v>
      </c>
      <c r="FXJ6" s="93" t="s">
        <v>66</v>
      </c>
      <c r="FXK6" s="93" t="s">
        <v>66</v>
      </c>
      <c r="FXL6" s="93" t="s">
        <v>66</v>
      </c>
      <c r="FXM6" s="93" t="s">
        <v>66</v>
      </c>
      <c r="FXN6" s="93" t="s">
        <v>66</v>
      </c>
      <c r="FXO6" s="93" t="s">
        <v>66</v>
      </c>
      <c r="FXP6" s="93" t="s">
        <v>66</v>
      </c>
      <c r="FXQ6" s="93" t="s">
        <v>66</v>
      </c>
      <c r="FXR6" s="93" t="s">
        <v>66</v>
      </c>
      <c r="FXS6" s="93" t="s">
        <v>66</v>
      </c>
      <c r="FXT6" s="93" t="s">
        <v>66</v>
      </c>
      <c r="FXU6" s="93" t="s">
        <v>66</v>
      </c>
      <c r="FXV6" s="93" t="s">
        <v>66</v>
      </c>
      <c r="FXW6" s="93" t="s">
        <v>66</v>
      </c>
      <c r="FXX6" s="93" t="s">
        <v>66</v>
      </c>
      <c r="FXY6" s="93" t="s">
        <v>66</v>
      </c>
      <c r="FXZ6" s="93" t="s">
        <v>66</v>
      </c>
      <c r="FYA6" s="93" t="s">
        <v>66</v>
      </c>
      <c r="FYB6" s="93" t="s">
        <v>66</v>
      </c>
      <c r="FYC6" s="93" t="s">
        <v>66</v>
      </c>
      <c r="FYD6" s="93" t="s">
        <v>66</v>
      </c>
      <c r="FYE6" s="93" t="s">
        <v>66</v>
      </c>
      <c r="FYF6" s="93" t="s">
        <v>66</v>
      </c>
      <c r="FYG6" s="93" t="s">
        <v>66</v>
      </c>
      <c r="FYH6" s="93" t="s">
        <v>66</v>
      </c>
      <c r="FYI6" s="93" t="s">
        <v>66</v>
      </c>
      <c r="FYJ6" s="93" t="s">
        <v>66</v>
      </c>
      <c r="FYK6" s="93" t="s">
        <v>66</v>
      </c>
      <c r="FYL6" s="93" t="s">
        <v>66</v>
      </c>
      <c r="FYM6" s="93" t="s">
        <v>66</v>
      </c>
      <c r="FYN6" s="93" t="s">
        <v>66</v>
      </c>
      <c r="FYO6" s="93" t="s">
        <v>66</v>
      </c>
      <c r="FYP6" s="93" t="s">
        <v>66</v>
      </c>
      <c r="FYQ6" s="93" t="s">
        <v>66</v>
      </c>
      <c r="FYR6" s="93" t="s">
        <v>66</v>
      </c>
      <c r="FYS6" s="93" t="s">
        <v>66</v>
      </c>
      <c r="FYT6" s="93" t="s">
        <v>66</v>
      </c>
      <c r="FYU6" s="93" t="s">
        <v>66</v>
      </c>
      <c r="FYV6" s="93" t="s">
        <v>66</v>
      </c>
      <c r="FYW6" s="93" t="s">
        <v>66</v>
      </c>
      <c r="FYX6" s="93" t="s">
        <v>66</v>
      </c>
      <c r="FYY6" s="93" t="s">
        <v>66</v>
      </c>
      <c r="FYZ6" s="93" t="s">
        <v>66</v>
      </c>
      <c r="FZA6" s="93" t="s">
        <v>66</v>
      </c>
      <c r="FZB6" s="93" t="s">
        <v>66</v>
      </c>
      <c r="FZC6" s="93" t="s">
        <v>66</v>
      </c>
      <c r="FZD6" s="93" t="s">
        <v>66</v>
      </c>
      <c r="FZE6" s="93" t="s">
        <v>66</v>
      </c>
      <c r="FZF6" s="93" t="s">
        <v>66</v>
      </c>
      <c r="FZG6" s="93" t="s">
        <v>66</v>
      </c>
      <c r="FZH6" s="93" t="s">
        <v>66</v>
      </c>
      <c r="FZI6" s="93" t="s">
        <v>66</v>
      </c>
      <c r="FZJ6" s="93" t="s">
        <v>66</v>
      </c>
      <c r="FZK6" s="93" t="s">
        <v>66</v>
      </c>
      <c r="FZL6" s="93" t="s">
        <v>66</v>
      </c>
      <c r="FZM6" s="93" t="s">
        <v>66</v>
      </c>
      <c r="FZN6" s="93" t="s">
        <v>66</v>
      </c>
      <c r="FZO6" s="93" t="s">
        <v>66</v>
      </c>
      <c r="FZP6" s="93" t="s">
        <v>66</v>
      </c>
      <c r="FZQ6" s="93" t="s">
        <v>66</v>
      </c>
      <c r="FZR6" s="93" t="s">
        <v>66</v>
      </c>
      <c r="FZS6" s="93" t="s">
        <v>66</v>
      </c>
      <c r="FZT6" s="93" t="s">
        <v>66</v>
      </c>
      <c r="FZU6" s="93" t="s">
        <v>66</v>
      </c>
      <c r="FZV6" s="93" t="s">
        <v>66</v>
      </c>
      <c r="FZW6" s="93" t="s">
        <v>66</v>
      </c>
      <c r="FZX6" s="93" t="s">
        <v>66</v>
      </c>
      <c r="FZY6" s="93" t="s">
        <v>66</v>
      </c>
      <c r="FZZ6" s="93" t="s">
        <v>66</v>
      </c>
      <c r="GAA6" s="93" t="s">
        <v>66</v>
      </c>
      <c r="GAB6" s="93" t="s">
        <v>66</v>
      </c>
      <c r="GAC6" s="93" t="s">
        <v>66</v>
      </c>
      <c r="GAD6" s="93" t="s">
        <v>66</v>
      </c>
      <c r="GAE6" s="93" t="s">
        <v>66</v>
      </c>
      <c r="GAF6" s="93" t="s">
        <v>66</v>
      </c>
      <c r="GAG6" s="93" t="s">
        <v>66</v>
      </c>
      <c r="GAH6" s="93" t="s">
        <v>66</v>
      </c>
      <c r="GAI6" s="93" t="s">
        <v>66</v>
      </c>
      <c r="GAJ6" s="93" t="s">
        <v>66</v>
      </c>
      <c r="GAK6" s="93" t="s">
        <v>66</v>
      </c>
      <c r="GAL6" s="93" t="s">
        <v>66</v>
      </c>
      <c r="GAM6" s="93" t="s">
        <v>66</v>
      </c>
      <c r="GAN6" s="93" t="s">
        <v>66</v>
      </c>
      <c r="GAO6" s="93" t="s">
        <v>66</v>
      </c>
      <c r="GAP6" s="93" t="s">
        <v>66</v>
      </c>
      <c r="GAQ6" s="93" t="s">
        <v>66</v>
      </c>
      <c r="GAR6" s="93" t="s">
        <v>66</v>
      </c>
      <c r="GAS6" s="93" t="s">
        <v>66</v>
      </c>
      <c r="GAT6" s="93" t="s">
        <v>66</v>
      </c>
      <c r="GAU6" s="93" t="s">
        <v>66</v>
      </c>
      <c r="GAV6" s="93" t="s">
        <v>66</v>
      </c>
      <c r="GAW6" s="93" t="s">
        <v>66</v>
      </c>
      <c r="GAX6" s="93" t="s">
        <v>66</v>
      </c>
      <c r="GAY6" s="93" t="s">
        <v>66</v>
      </c>
      <c r="GAZ6" s="93" t="s">
        <v>66</v>
      </c>
      <c r="GBA6" s="93" t="s">
        <v>66</v>
      </c>
      <c r="GBB6" s="93" t="s">
        <v>66</v>
      </c>
      <c r="GBC6" s="93" t="s">
        <v>66</v>
      </c>
      <c r="GBD6" s="93" t="s">
        <v>66</v>
      </c>
      <c r="GBE6" s="93" t="s">
        <v>66</v>
      </c>
      <c r="GBF6" s="93" t="s">
        <v>66</v>
      </c>
      <c r="GBG6" s="93" t="s">
        <v>66</v>
      </c>
      <c r="GBH6" s="93" t="s">
        <v>66</v>
      </c>
      <c r="GBI6" s="93" t="s">
        <v>66</v>
      </c>
      <c r="GBJ6" s="93" t="s">
        <v>66</v>
      </c>
      <c r="GBK6" s="93" t="s">
        <v>66</v>
      </c>
      <c r="GBL6" s="93" t="s">
        <v>66</v>
      </c>
      <c r="GBM6" s="93" t="s">
        <v>66</v>
      </c>
      <c r="GBN6" s="93" t="s">
        <v>66</v>
      </c>
      <c r="GBO6" s="93" t="s">
        <v>66</v>
      </c>
      <c r="GBP6" s="93" t="s">
        <v>66</v>
      </c>
      <c r="GBQ6" s="93" t="s">
        <v>66</v>
      </c>
      <c r="GBR6" s="93" t="s">
        <v>66</v>
      </c>
      <c r="GBS6" s="93" t="s">
        <v>66</v>
      </c>
      <c r="GBT6" s="93" t="s">
        <v>66</v>
      </c>
      <c r="GBU6" s="93" t="s">
        <v>66</v>
      </c>
      <c r="GBV6" s="93" t="s">
        <v>66</v>
      </c>
      <c r="GBW6" s="93" t="s">
        <v>66</v>
      </c>
      <c r="GBX6" s="93" t="s">
        <v>66</v>
      </c>
      <c r="GBY6" s="93" t="s">
        <v>66</v>
      </c>
      <c r="GBZ6" s="93" t="s">
        <v>66</v>
      </c>
      <c r="GCA6" s="93" t="s">
        <v>66</v>
      </c>
      <c r="GCB6" s="93" t="s">
        <v>66</v>
      </c>
      <c r="GCC6" s="93" t="s">
        <v>66</v>
      </c>
      <c r="GCD6" s="93" t="s">
        <v>66</v>
      </c>
      <c r="GCE6" s="93" t="s">
        <v>66</v>
      </c>
      <c r="GCF6" s="93" t="s">
        <v>66</v>
      </c>
      <c r="GCG6" s="93" t="s">
        <v>66</v>
      </c>
      <c r="GCH6" s="93" t="s">
        <v>66</v>
      </c>
      <c r="GCI6" s="93" t="s">
        <v>66</v>
      </c>
      <c r="GCJ6" s="93" t="s">
        <v>66</v>
      </c>
      <c r="GCK6" s="93" t="s">
        <v>66</v>
      </c>
      <c r="GCL6" s="93" t="s">
        <v>66</v>
      </c>
      <c r="GCM6" s="93" t="s">
        <v>66</v>
      </c>
      <c r="GCN6" s="93" t="s">
        <v>66</v>
      </c>
      <c r="GCO6" s="93" t="s">
        <v>66</v>
      </c>
      <c r="GCP6" s="93" t="s">
        <v>66</v>
      </c>
      <c r="GCQ6" s="93" t="s">
        <v>66</v>
      </c>
      <c r="GCR6" s="93" t="s">
        <v>66</v>
      </c>
      <c r="GCS6" s="93" t="s">
        <v>66</v>
      </c>
      <c r="GCT6" s="93" t="s">
        <v>66</v>
      </c>
      <c r="GCU6" s="93" t="s">
        <v>66</v>
      </c>
      <c r="GCV6" s="93" t="s">
        <v>66</v>
      </c>
      <c r="GCW6" s="93" t="s">
        <v>66</v>
      </c>
      <c r="GCX6" s="93" t="s">
        <v>66</v>
      </c>
      <c r="GCY6" s="93" t="s">
        <v>66</v>
      </c>
      <c r="GCZ6" s="93" t="s">
        <v>66</v>
      </c>
      <c r="GDA6" s="93" t="s">
        <v>66</v>
      </c>
      <c r="GDB6" s="93" t="s">
        <v>66</v>
      </c>
      <c r="GDC6" s="93" t="s">
        <v>66</v>
      </c>
      <c r="GDD6" s="93" t="s">
        <v>66</v>
      </c>
      <c r="GDE6" s="93" t="s">
        <v>66</v>
      </c>
      <c r="GDF6" s="93" t="s">
        <v>66</v>
      </c>
      <c r="GDG6" s="93" t="s">
        <v>66</v>
      </c>
      <c r="GDH6" s="93" t="s">
        <v>66</v>
      </c>
      <c r="GDI6" s="93" t="s">
        <v>66</v>
      </c>
      <c r="GDJ6" s="93" t="s">
        <v>66</v>
      </c>
      <c r="GDK6" s="93" t="s">
        <v>66</v>
      </c>
      <c r="GDL6" s="93" t="s">
        <v>66</v>
      </c>
      <c r="GDM6" s="93" t="s">
        <v>66</v>
      </c>
      <c r="GDN6" s="93" t="s">
        <v>66</v>
      </c>
      <c r="GDO6" s="93" t="s">
        <v>66</v>
      </c>
      <c r="GDP6" s="93" t="s">
        <v>66</v>
      </c>
      <c r="GDQ6" s="93" t="s">
        <v>66</v>
      </c>
      <c r="GDR6" s="93" t="s">
        <v>66</v>
      </c>
      <c r="GDS6" s="93" t="s">
        <v>66</v>
      </c>
      <c r="GDT6" s="93" t="s">
        <v>66</v>
      </c>
      <c r="GDU6" s="93" t="s">
        <v>66</v>
      </c>
      <c r="GDV6" s="93" t="s">
        <v>66</v>
      </c>
      <c r="GDW6" s="93" t="s">
        <v>66</v>
      </c>
      <c r="GDX6" s="93" t="s">
        <v>66</v>
      </c>
      <c r="GDY6" s="93" t="s">
        <v>66</v>
      </c>
      <c r="GDZ6" s="93" t="s">
        <v>66</v>
      </c>
      <c r="GEA6" s="93" t="s">
        <v>66</v>
      </c>
      <c r="GEB6" s="93" t="s">
        <v>66</v>
      </c>
      <c r="GEC6" s="93" t="s">
        <v>66</v>
      </c>
      <c r="GED6" s="93" t="s">
        <v>66</v>
      </c>
      <c r="GEE6" s="93" t="s">
        <v>66</v>
      </c>
      <c r="GEF6" s="93" t="s">
        <v>66</v>
      </c>
      <c r="GEG6" s="93" t="s">
        <v>66</v>
      </c>
      <c r="GEH6" s="93" t="s">
        <v>66</v>
      </c>
      <c r="GEI6" s="93" t="s">
        <v>66</v>
      </c>
      <c r="GEJ6" s="93" t="s">
        <v>66</v>
      </c>
      <c r="GEK6" s="93" t="s">
        <v>66</v>
      </c>
      <c r="GEL6" s="93" t="s">
        <v>66</v>
      </c>
      <c r="GEM6" s="93" t="s">
        <v>66</v>
      </c>
      <c r="GEN6" s="93" t="s">
        <v>66</v>
      </c>
      <c r="GEO6" s="93" t="s">
        <v>66</v>
      </c>
      <c r="GEP6" s="93" t="s">
        <v>66</v>
      </c>
      <c r="GEQ6" s="93" t="s">
        <v>66</v>
      </c>
      <c r="GER6" s="93" t="s">
        <v>66</v>
      </c>
      <c r="GES6" s="93" t="s">
        <v>66</v>
      </c>
      <c r="GET6" s="93" t="s">
        <v>66</v>
      </c>
      <c r="GEU6" s="93" t="s">
        <v>66</v>
      </c>
      <c r="GEV6" s="93" t="s">
        <v>66</v>
      </c>
      <c r="GEW6" s="93" t="s">
        <v>66</v>
      </c>
      <c r="GEX6" s="93" t="s">
        <v>66</v>
      </c>
      <c r="GEY6" s="93" t="s">
        <v>66</v>
      </c>
      <c r="GEZ6" s="93" t="s">
        <v>66</v>
      </c>
      <c r="GFA6" s="93" t="s">
        <v>66</v>
      </c>
      <c r="GFB6" s="93" t="s">
        <v>66</v>
      </c>
      <c r="GFC6" s="93" t="s">
        <v>66</v>
      </c>
      <c r="GFD6" s="93" t="s">
        <v>66</v>
      </c>
      <c r="GFE6" s="93" t="s">
        <v>66</v>
      </c>
      <c r="GFF6" s="93" t="s">
        <v>66</v>
      </c>
      <c r="GFG6" s="93" t="s">
        <v>66</v>
      </c>
      <c r="GFH6" s="93" t="s">
        <v>66</v>
      </c>
      <c r="GFI6" s="93" t="s">
        <v>66</v>
      </c>
      <c r="GFJ6" s="93" t="s">
        <v>66</v>
      </c>
      <c r="GFK6" s="93" t="s">
        <v>66</v>
      </c>
      <c r="GFL6" s="93" t="s">
        <v>66</v>
      </c>
      <c r="GFM6" s="93" t="s">
        <v>66</v>
      </c>
      <c r="GFN6" s="93" t="s">
        <v>66</v>
      </c>
      <c r="GFO6" s="93" t="s">
        <v>66</v>
      </c>
      <c r="GFP6" s="93" t="s">
        <v>66</v>
      </c>
      <c r="GFQ6" s="93" t="s">
        <v>66</v>
      </c>
      <c r="GFR6" s="93" t="s">
        <v>66</v>
      </c>
      <c r="GFS6" s="93" t="s">
        <v>66</v>
      </c>
      <c r="GFT6" s="93" t="s">
        <v>66</v>
      </c>
      <c r="GFU6" s="93" t="s">
        <v>66</v>
      </c>
      <c r="GFV6" s="93" t="s">
        <v>66</v>
      </c>
      <c r="GFW6" s="93" t="s">
        <v>66</v>
      </c>
      <c r="GFX6" s="93" t="s">
        <v>66</v>
      </c>
      <c r="GFY6" s="93" t="s">
        <v>66</v>
      </c>
      <c r="GFZ6" s="93" t="s">
        <v>66</v>
      </c>
      <c r="GGA6" s="93" t="s">
        <v>66</v>
      </c>
      <c r="GGB6" s="93" t="s">
        <v>66</v>
      </c>
      <c r="GGC6" s="93" t="s">
        <v>66</v>
      </c>
      <c r="GGD6" s="93" t="s">
        <v>66</v>
      </c>
      <c r="GGE6" s="93" t="s">
        <v>66</v>
      </c>
      <c r="GGF6" s="93" t="s">
        <v>66</v>
      </c>
      <c r="GGG6" s="93" t="s">
        <v>66</v>
      </c>
      <c r="GGH6" s="93" t="s">
        <v>66</v>
      </c>
      <c r="GGI6" s="93" t="s">
        <v>66</v>
      </c>
      <c r="GGJ6" s="93" t="s">
        <v>66</v>
      </c>
      <c r="GGK6" s="93" t="s">
        <v>66</v>
      </c>
      <c r="GGL6" s="93" t="s">
        <v>66</v>
      </c>
      <c r="GGM6" s="93" t="s">
        <v>66</v>
      </c>
      <c r="GGN6" s="93" t="s">
        <v>66</v>
      </c>
      <c r="GGO6" s="93" t="s">
        <v>66</v>
      </c>
      <c r="GGP6" s="93" t="s">
        <v>66</v>
      </c>
      <c r="GGQ6" s="93" t="s">
        <v>66</v>
      </c>
      <c r="GGR6" s="93" t="s">
        <v>66</v>
      </c>
      <c r="GGS6" s="93" t="s">
        <v>66</v>
      </c>
      <c r="GGT6" s="93" t="s">
        <v>66</v>
      </c>
      <c r="GGU6" s="93" t="s">
        <v>66</v>
      </c>
      <c r="GGV6" s="93" t="s">
        <v>66</v>
      </c>
      <c r="GGW6" s="93" t="s">
        <v>66</v>
      </c>
      <c r="GGX6" s="93" t="s">
        <v>66</v>
      </c>
      <c r="GGY6" s="93" t="s">
        <v>66</v>
      </c>
      <c r="GGZ6" s="93" t="s">
        <v>66</v>
      </c>
      <c r="GHA6" s="93" t="s">
        <v>66</v>
      </c>
      <c r="GHB6" s="93" t="s">
        <v>66</v>
      </c>
      <c r="GHC6" s="93" t="s">
        <v>66</v>
      </c>
      <c r="GHD6" s="93" t="s">
        <v>66</v>
      </c>
      <c r="GHE6" s="93" t="s">
        <v>66</v>
      </c>
      <c r="GHF6" s="93" t="s">
        <v>66</v>
      </c>
      <c r="GHG6" s="93" t="s">
        <v>66</v>
      </c>
      <c r="GHH6" s="93" t="s">
        <v>66</v>
      </c>
      <c r="GHI6" s="93" t="s">
        <v>66</v>
      </c>
      <c r="GHJ6" s="93" t="s">
        <v>66</v>
      </c>
      <c r="GHK6" s="93" t="s">
        <v>66</v>
      </c>
      <c r="GHL6" s="93" t="s">
        <v>66</v>
      </c>
      <c r="GHM6" s="93" t="s">
        <v>66</v>
      </c>
      <c r="GHN6" s="93" t="s">
        <v>66</v>
      </c>
      <c r="GHO6" s="93" t="s">
        <v>66</v>
      </c>
      <c r="GHP6" s="93" t="s">
        <v>66</v>
      </c>
      <c r="GHQ6" s="93" t="s">
        <v>66</v>
      </c>
      <c r="GHR6" s="93" t="s">
        <v>66</v>
      </c>
      <c r="GHS6" s="93" t="s">
        <v>66</v>
      </c>
      <c r="GHT6" s="93" t="s">
        <v>66</v>
      </c>
      <c r="GHU6" s="93" t="s">
        <v>66</v>
      </c>
      <c r="GHV6" s="93" t="s">
        <v>66</v>
      </c>
      <c r="GHW6" s="93" t="s">
        <v>66</v>
      </c>
      <c r="GHX6" s="93" t="s">
        <v>66</v>
      </c>
      <c r="GHY6" s="93" t="s">
        <v>66</v>
      </c>
      <c r="GHZ6" s="93" t="s">
        <v>66</v>
      </c>
      <c r="GIA6" s="93" t="s">
        <v>66</v>
      </c>
      <c r="GIB6" s="93" t="s">
        <v>66</v>
      </c>
      <c r="GIC6" s="93" t="s">
        <v>66</v>
      </c>
      <c r="GID6" s="93" t="s">
        <v>66</v>
      </c>
      <c r="GIE6" s="93" t="s">
        <v>66</v>
      </c>
      <c r="GIF6" s="93" t="s">
        <v>66</v>
      </c>
      <c r="GIG6" s="93" t="s">
        <v>66</v>
      </c>
      <c r="GIH6" s="93" t="s">
        <v>66</v>
      </c>
      <c r="GII6" s="93" t="s">
        <v>66</v>
      </c>
      <c r="GIJ6" s="93" t="s">
        <v>66</v>
      </c>
      <c r="GIK6" s="93" t="s">
        <v>66</v>
      </c>
      <c r="GIL6" s="93" t="s">
        <v>66</v>
      </c>
      <c r="GIM6" s="93" t="s">
        <v>66</v>
      </c>
      <c r="GIN6" s="93" t="s">
        <v>66</v>
      </c>
      <c r="GIO6" s="93" t="s">
        <v>66</v>
      </c>
      <c r="GIP6" s="93" t="s">
        <v>66</v>
      </c>
      <c r="GIQ6" s="93" t="s">
        <v>66</v>
      </c>
      <c r="GIR6" s="93" t="s">
        <v>66</v>
      </c>
      <c r="GIS6" s="93" t="s">
        <v>66</v>
      </c>
      <c r="GIT6" s="93" t="s">
        <v>66</v>
      </c>
      <c r="GIU6" s="93" t="s">
        <v>66</v>
      </c>
      <c r="GIV6" s="93" t="s">
        <v>66</v>
      </c>
      <c r="GIW6" s="93" t="s">
        <v>66</v>
      </c>
      <c r="GIX6" s="93" t="s">
        <v>66</v>
      </c>
      <c r="GIY6" s="93" t="s">
        <v>66</v>
      </c>
      <c r="GIZ6" s="93" t="s">
        <v>66</v>
      </c>
      <c r="GJA6" s="93" t="s">
        <v>66</v>
      </c>
      <c r="GJB6" s="93" t="s">
        <v>66</v>
      </c>
      <c r="GJC6" s="93" t="s">
        <v>66</v>
      </c>
      <c r="GJD6" s="93" t="s">
        <v>66</v>
      </c>
      <c r="GJE6" s="93" t="s">
        <v>66</v>
      </c>
      <c r="GJF6" s="93" t="s">
        <v>66</v>
      </c>
      <c r="GJG6" s="93" t="s">
        <v>66</v>
      </c>
      <c r="GJH6" s="93" t="s">
        <v>66</v>
      </c>
      <c r="GJI6" s="93" t="s">
        <v>66</v>
      </c>
      <c r="GJJ6" s="93" t="s">
        <v>66</v>
      </c>
      <c r="GJK6" s="93" t="s">
        <v>66</v>
      </c>
      <c r="GJL6" s="93" t="s">
        <v>66</v>
      </c>
      <c r="GJM6" s="93" t="s">
        <v>66</v>
      </c>
      <c r="GJN6" s="93" t="s">
        <v>66</v>
      </c>
      <c r="GJO6" s="93" t="s">
        <v>66</v>
      </c>
      <c r="GJP6" s="93" t="s">
        <v>66</v>
      </c>
      <c r="GJQ6" s="93" t="s">
        <v>66</v>
      </c>
      <c r="GJR6" s="93" t="s">
        <v>66</v>
      </c>
      <c r="GJS6" s="93" t="s">
        <v>66</v>
      </c>
      <c r="GJT6" s="93" t="s">
        <v>66</v>
      </c>
      <c r="GJU6" s="93" t="s">
        <v>66</v>
      </c>
      <c r="GJV6" s="93" t="s">
        <v>66</v>
      </c>
      <c r="GJW6" s="93" t="s">
        <v>66</v>
      </c>
      <c r="GJX6" s="93" t="s">
        <v>66</v>
      </c>
      <c r="GJY6" s="93" t="s">
        <v>66</v>
      </c>
      <c r="GJZ6" s="93" t="s">
        <v>66</v>
      </c>
      <c r="GKA6" s="93" t="s">
        <v>66</v>
      </c>
      <c r="GKB6" s="93" t="s">
        <v>66</v>
      </c>
      <c r="GKC6" s="93" t="s">
        <v>66</v>
      </c>
      <c r="GKD6" s="93" t="s">
        <v>66</v>
      </c>
      <c r="GKE6" s="93" t="s">
        <v>66</v>
      </c>
      <c r="GKF6" s="93" t="s">
        <v>66</v>
      </c>
      <c r="GKG6" s="93" t="s">
        <v>66</v>
      </c>
      <c r="GKH6" s="93" t="s">
        <v>66</v>
      </c>
      <c r="GKI6" s="93" t="s">
        <v>66</v>
      </c>
      <c r="GKJ6" s="93" t="s">
        <v>66</v>
      </c>
      <c r="GKK6" s="93" t="s">
        <v>66</v>
      </c>
      <c r="GKL6" s="93" t="s">
        <v>66</v>
      </c>
      <c r="GKM6" s="93" t="s">
        <v>66</v>
      </c>
      <c r="GKN6" s="93" t="s">
        <v>66</v>
      </c>
      <c r="GKO6" s="93" t="s">
        <v>66</v>
      </c>
      <c r="GKP6" s="93" t="s">
        <v>66</v>
      </c>
      <c r="GKQ6" s="93" t="s">
        <v>66</v>
      </c>
      <c r="GKR6" s="93" t="s">
        <v>66</v>
      </c>
      <c r="GKS6" s="93" t="s">
        <v>66</v>
      </c>
      <c r="GKT6" s="93" t="s">
        <v>66</v>
      </c>
      <c r="GKU6" s="93" t="s">
        <v>66</v>
      </c>
      <c r="GKV6" s="93" t="s">
        <v>66</v>
      </c>
      <c r="GKW6" s="93" t="s">
        <v>66</v>
      </c>
      <c r="GKX6" s="93" t="s">
        <v>66</v>
      </c>
      <c r="GKY6" s="93" t="s">
        <v>66</v>
      </c>
      <c r="GKZ6" s="93" t="s">
        <v>66</v>
      </c>
      <c r="GLA6" s="93" t="s">
        <v>66</v>
      </c>
      <c r="GLB6" s="93" t="s">
        <v>66</v>
      </c>
      <c r="GLC6" s="93" t="s">
        <v>66</v>
      </c>
      <c r="GLD6" s="93" t="s">
        <v>66</v>
      </c>
      <c r="GLE6" s="93" t="s">
        <v>66</v>
      </c>
      <c r="GLF6" s="93" t="s">
        <v>66</v>
      </c>
      <c r="GLG6" s="93" t="s">
        <v>66</v>
      </c>
      <c r="GLH6" s="93" t="s">
        <v>66</v>
      </c>
      <c r="GLI6" s="93" t="s">
        <v>66</v>
      </c>
      <c r="GLJ6" s="93" t="s">
        <v>66</v>
      </c>
      <c r="GLK6" s="93" t="s">
        <v>66</v>
      </c>
      <c r="GLL6" s="93" t="s">
        <v>66</v>
      </c>
      <c r="GLM6" s="93" t="s">
        <v>66</v>
      </c>
      <c r="GLN6" s="93" t="s">
        <v>66</v>
      </c>
      <c r="GLO6" s="93" t="s">
        <v>66</v>
      </c>
      <c r="GLP6" s="93" t="s">
        <v>66</v>
      </c>
      <c r="GLQ6" s="93" t="s">
        <v>66</v>
      </c>
      <c r="GLR6" s="93" t="s">
        <v>66</v>
      </c>
      <c r="GLS6" s="93" t="s">
        <v>66</v>
      </c>
      <c r="GLT6" s="93" t="s">
        <v>66</v>
      </c>
      <c r="GLU6" s="93" t="s">
        <v>66</v>
      </c>
      <c r="GLV6" s="93" t="s">
        <v>66</v>
      </c>
      <c r="GLW6" s="93" t="s">
        <v>66</v>
      </c>
      <c r="GLX6" s="93" t="s">
        <v>66</v>
      </c>
      <c r="GLY6" s="93" t="s">
        <v>66</v>
      </c>
      <c r="GLZ6" s="93" t="s">
        <v>66</v>
      </c>
      <c r="GMA6" s="93" t="s">
        <v>66</v>
      </c>
      <c r="GMB6" s="93" t="s">
        <v>66</v>
      </c>
      <c r="GMC6" s="93" t="s">
        <v>66</v>
      </c>
      <c r="GMD6" s="93" t="s">
        <v>66</v>
      </c>
      <c r="GME6" s="93" t="s">
        <v>66</v>
      </c>
      <c r="GMF6" s="93" t="s">
        <v>66</v>
      </c>
      <c r="GMG6" s="93" t="s">
        <v>66</v>
      </c>
      <c r="GMH6" s="93" t="s">
        <v>66</v>
      </c>
      <c r="GMI6" s="93" t="s">
        <v>66</v>
      </c>
      <c r="GMJ6" s="93" t="s">
        <v>66</v>
      </c>
      <c r="GMK6" s="93" t="s">
        <v>66</v>
      </c>
      <c r="GML6" s="93" t="s">
        <v>66</v>
      </c>
      <c r="GMM6" s="93" t="s">
        <v>66</v>
      </c>
      <c r="GMN6" s="93" t="s">
        <v>66</v>
      </c>
      <c r="GMO6" s="93" t="s">
        <v>66</v>
      </c>
      <c r="GMP6" s="93" t="s">
        <v>66</v>
      </c>
      <c r="GMQ6" s="93" t="s">
        <v>66</v>
      </c>
      <c r="GMR6" s="93" t="s">
        <v>66</v>
      </c>
      <c r="GMS6" s="93" t="s">
        <v>66</v>
      </c>
      <c r="GMT6" s="93" t="s">
        <v>66</v>
      </c>
      <c r="GMU6" s="93" t="s">
        <v>66</v>
      </c>
      <c r="GMV6" s="93" t="s">
        <v>66</v>
      </c>
      <c r="GMW6" s="93" t="s">
        <v>66</v>
      </c>
      <c r="GMX6" s="93" t="s">
        <v>66</v>
      </c>
      <c r="GMY6" s="93" t="s">
        <v>66</v>
      </c>
      <c r="GMZ6" s="93" t="s">
        <v>66</v>
      </c>
      <c r="GNA6" s="93" t="s">
        <v>66</v>
      </c>
      <c r="GNB6" s="93" t="s">
        <v>66</v>
      </c>
      <c r="GNC6" s="93" t="s">
        <v>66</v>
      </c>
      <c r="GND6" s="93" t="s">
        <v>66</v>
      </c>
      <c r="GNE6" s="93" t="s">
        <v>66</v>
      </c>
      <c r="GNF6" s="93" t="s">
        <v>66</v>
      </c>
      <c r="GNG6" s="93" t="s">
        <v>66</v>
      </c>
      <c r="GNH6" s="93" t="s">
        <v>66</v>
      </c>
      <c r="GNI6" s="93" t="s">
        <v>66</v>
      </c>
      <c r="GNJ6" s="93" t="s">
        <v>66</v>
      </c>
      <c r="GNK6" s="93" t="s">
        <v>66</v>
      </c>
      <c r="GNL6" s="93" t="s">
        <v>66</v>
      </c>
      <c r="GNM6" s="93" t="s">
        <v>66</v>
      </c>
      <c r="GNN6" s="93" t="s">
        <v>66</v>
      </c>
      <c r="GNO6" s="93" t="s">
        <v>66</v>
      </c>
      <c r="GNP6" s="93" t="s">
        <v>66</v>
      </c>
      <c r="GNQ6" s="93" t="s">
        <v>66</v>
      </c>
      <c r="GNR6" s="93" t="s">
        <v>66</v>
      </c>
      <c r="GNS6" s="93" t="s">
        <v>66</v>
      </c>
      <c r="GNT6" s="93" t="s">
        <v>66</v>
      </c>
      <c r="GNU6" s="93" t="s">
        <v>66</v>
      </c>
      <c r="GNV6" s="93" t="s">
        <v>66</v>
      </c>
      <c r="GNW6" s="93" t="s">
        <v>66</v>
      </c>
      <c r="GNX6" s="93" t="s">
        <v>66</v>
      </c>
      <c r="GNY6" s="93" t="s">
        <v>66</v>
      </c>
      <c r="GNZ6" s="93" t="s">
        <v>66</v>
      </c>
      <c r="GOA6" s="93" t="s">
        <v>66</v>
      </c>
      <c r="GOB6" s="93" t="s">
        <v>66</v>
      </c>
      <c r="GOC6" s="93" t="s">
        <v>66</v>
      </c>
      <c r="GOD6" s="93" t="s">
        <v>66</v>
      </c>
      <c r="GOE6" s="93" t="s">
        <v>66</v>
      </c>
      <c r="GOF6" s="93" t="s">
        <v>66</v>
      </c>
      <c r="GOG6" s="93" t="s">
        <v>66</v>
      </c>
      <c r="GOH6" s="93" t="s">
        <v>66</v>
      </c>
      <c r="GOI6" s="93" t="s">
        <v>66</v>
      </c>
      <c r="GOJ6" s="93" t="s">
        <v>66</v>
      </c>
      <c r="GOK6" s="93" t="s">
        <v>66</v>
      </c>
      <c r="GOL6" s="93" t="s">
        <v>66</v>
      </c>
      <c r="GOM6" s="93" t="s">
        <v>66</v>
      </c>
      <c r="GON6" s="93" t="s">
        <v>66</v>
      </c>
      <c r="GOO6" s="93" t="s">
        <v>66</v>
      </c>
      <c r="GOP6" s="93" t="s">
        <v>66</v>
      </c>
      <c r="GOQ6" s="93" t="s">
        <v>66</v>
      </c>
      <c r="GOR6" s="93" t="s">
        <v>66</v>
      </c>
      <c r="GOS6" s="93" t="s">
        <v>66</v>
      </c>
      <c r="GOT6" s="93" t="s">
        <v>66</v>
      </c>
      <c r="GOU6" s="93" t="s">
        <v>66</v>
      </c>
      <c r="GOV6" s="93" t="s">
        <v>66</v>
      </c>
      <c r="GOW6" s="93" t="s">
        <v>66</v>
      </c>
      <c r="GOX6" s="93" t="s">
        <v>66</v>
      </c>
      <c r="GOY6" s="93" t="s">
        <v>66</v>
      </c>
      <c r="GOZ6" s="93" t="s">
        <v>66</v>
      </c>
      <c r="GPA6" s="93" t="s">
        <v>66</v>
      </c>
      <c r="GPB6" s="93" t="s">
        <v>66</v>
      </c>
      <c r="GPC6" s="93" t="s">
        <v>66</v>
      </c>
      <c r="GPD6" s="93" t="s">
        <v>66</v>
      </c>
      <c r="GPE6" s="93" t="s">
        <v>66</v>
      </c>
      <c r="GPF6" s="93" t="s">
        <v>66</v>
      </c>
      <c r="GPG6" s="93" t="s">
        <v>66</v>
      </c>
      <c r="GPH6" s="93" t="s">
        <v>66</v>
      </c>
      <c r="GPI6" s="93" t="s">
        <v>66</v>
      </c>
      <c r="GPJ6" s="93" t="s">
        <v>66</v>
      </c>
      <c r="GPK6" s="93" t="s">
        <v>66</v>
      </c>
      <c r="GPL6" s="93" t="s">
        <v>66</v>
      </c>
      <c r="GPM6" s="93" t="s">
        <v>66</v>
      </c>
      <c r="GPN6" s="93" t="s">
        <v>66</v>
      </c>
      <c r="GPO6" s="93" t="s">
        <v>66</v>
      </c>
      <c r="GPP6" s="93" t="s">
        <v>66</v>
      </c>
      <c r="GPQ6" s="93" t="s">
        <v>66</v>
      </c>
      <c r="GPR6" s="93" t="s">
        <v>66</v>
      </c>
      <c r="GPS6" s="93" t="s">
        <v>66</v>
      </c>
      <c r="GPT6" s="93" t="s">
        <v>66</v>
      </c>
      <c r="GPU6" s="93" t="s">
        <v>66</v>
      </c>
      <c r="GPV6" s="93" t="s">
        <v>66</v>
      </c>
      <c r="GPW6" s="93" t="s">
        <v>66</v>
      </c>
      <c r="GPX6" s="93" t="s">
        <v>66</v>
      </c>
      <c r="GPY6" s="93" t="s">
        <v>66</v>
      </c>
      <c r="GPZ6" s="93" t="s">
        <v>66</v>
      </c>
      <c r="GQA6" s="93" t="s">
        <v>66</v>
      </c>
      <c r="GQB6" s="93" t="s">
        <v>66</v>
      </c>
      <c r="GQC6" s="93" t="s">
        <v>66</v>
      </c>
      <c r="GQD6" s="93" t="s">
        <v>66</v>
      </c>
      <c r="GQE6" s="93" t="s">
        <v>66</v>
      </c>
      <c r="GQF6" s="93" t="s">
        <v>66</v>
      </c>
      <c r="GQG6" s="93" t="s">
        <v>66</v>
      </c>
      <c r="GQH6" s="93" t="s">
        <v>66</v>
      </c>
      <c r="GQI6" s="93" t="s">
        <v>66</v>
      </c>
      <c r="GQJ6" s="93" t="s">
        <v>66</v>
      </c>
      <c r="GQK6" s="93" t="s">
        <v>66</v>
      </c>
      <c r="GQL6" s="93" t="s">
        <v>66</v>
      </c>
      <c r="GQM6" s="93" t="s">
        <v>66</v>
      </c>
      <c r="GQN6" s="93" t="s">
        <v>66</v>
      </c>
      <c r="GQO6" s="93" t="s">
        <v>66</v>
      </c>
      <c r="GQP6" s="93" t="s">
        <v>66</v>
      </c>
      <c r="GQQ6" s="93" t="s">
        <v>66</v>
      </c>
      <c r="GQR6" s="93" t="s">
        <v>66</v>
      </c>
      <c r="GQS6" s="93" t="s">
        <v>66</v>
      </c>
      <c r="GQT6" s="93" t="s">
        <v>66</v>
      </c>
      <c r="GQU6" s="93" t="s">
        <v>66</v>
      </c>
      <c r="GQV6" s="93" t="s">
        <v>66</v>
      </c>
      <c r="GQW6" s="93" t="s">
        <v>66</v>
      </c>
      <c r="GQX6" s="93" t="s">
        <v>66</v>
      </c>
      <c r="GQY6" s="93" t="s">
        <v>66</v>
      </c>
      <c r="GQZ6" s="93" t="s">
        <v>66</v>
      </c>
      <c r="GRA6" s="93" t="s">
        <v>66</v>
      </c>
      <c r="GRB6" s="93" t="s">
        <v>66</v>
      </c>
      <c r="GRC6" s="93" t="s">
        <v>66</v>
      </c>
      <c r="GRD6" s="93" t="s">
        <v>66</v>
      </c>
      <c r="GRE6" s="93" t="s">
        <v>66</v>
      </c>
      <c r="GRF6" s="93" t="s">
        <v>66</v>
      </c>
      <c r="GRG6" s="93" t="s">
        <v>66</v>
      </c>
      <c r="GRH6" s="93" t="s">
        <v>66</v>
      </c>
      <c r="GRI6" s="93" t="s">
        <v>66</v>
      </c>
      <c r="GRJ6" s="93" t="s">
        <v>66</v>
      </c>
      <c r="GRK6" s="93" t="s">
        <v>66</v>
      </c>
      <c r="GRL6" s="93" t="s">
        <v>66</v>
      </c>
      <c r="GRM6" s="93" t="s">
        <v>66</v>
      </c>
      <c r="GRN6" s="93" t="s">
        <v>66</v>
      </c>
      <c r="GRO6" s="93" t="s">
        <v>66</v>
      </c>
      <c r="GRP6" s="93" t="s">
        <v>66</v>
      </c>
      <c r="GRQ6" s="93" t="s">
        <v>66</v>
      </c>
      <c r="GRR6" s="93" t="s">
        <v>66</v>
      </c>
      <c r="GRS6" s="93" t="s">
        <v>66</v>
      </c>
      <c r="GRT6" s="93" t="s">
        <v>66</v>
      </c>
      <c r="GRU6" s="93" t="s">
        <v>66</v>
      </c>
      <c r="GRV6" s="93" t="s">
        <v>66</v>
      </c>
      <c r="GRW6" s="93" t="s">
        <v>66</v>
      </c>
      <c r="GRX6" s="93" t="s">
        <v>66</v>
      </c>
      <c r="GRY6" s="93" t="s">
        <v>66</v>
      </c>
      <c r="GRZ6" s="93" t="s">
        <v>66</v>
      </c>
      <c r="GSA6" s="93" t="s">
        <v>66</v>
      </c>
      <c r="GSB6" s="93" t="s">
        <v>66</v>
      </c>
      <c r="GSC6" s="93" t="s">
        <v>66</v>
      </c>
      <c r="GSD6" s="93" t="s">
        <v>66</v>
      </c>
      <c r="GSE6" s="93" t="s">
        <v>66</v>
      </c>
      <c r="GSF6" s="93" t="s">
        <v>66</v>
      </c>
      <c r="GSG6" s="93" t="s">
        <v>66</v>
      </c>
      <c r="GSH6" s="93" t="s">
        <v>66</v>
      </c>
      <c r="GSI6" s="93" t="s">
        <v>66</v>
      </c>
      <c r="GSJ6" s="93" t="s">
        <v>66</v>
      </c>
      <c r="GSK6" s="93" t="s">
        <v>66</v>
      </c>
      <c r="GSL6" s="93" t="s">
        <v>66</v>
      </c>
      <c r="GSM6" s="93" t="s">
        <v>66</v>
      </c>
      <c r="GSN6" s="93" t="s">
        <v>66</v>
      </c>
      <c r="GSO6" s="93" t="s">
        <v>66</v>
      </c>
      <c r="GSP6" s="93" t="s">
        <v>66</v>
      </c>
      <c r="GSQ6" s="93" t="s">
        <v>66</v>
      </c>
      <c r="GSR6" s="93" t="s">
        <v>66</v>
      </c>
      <c r="GSS6" s="93" t="s">
        <v>66</v>
      </c>
      <c r="GST6" s="93" t="s">
        <v>66</v>
      </c>
      <c r="GSU6" s="93" t="s">
        <v>66</v>
      </c>
      <c r="GSV6" s="93" t="s">
        <v>66</v>
      </c>
      <c r="GSW6" s="93" t="s">
        <v>66</v>
      </c>
      <c r="GSX6" s="93" t="s">
        <v>66</v>
      </c>
      <c r="GSY6" s="93" t="s">
        <v>66</v>
      </c>
      <c r="GSZ6" s="93" t="s">
        <v>66</v>
      </c>
      <c r="GTA6" s="93" t="s">
        <v>66</v>
      </c>
      <c r="GTB6" s="93" t="s">
        <v>66</v>
      </c>
      <c r="GTC6" s="93" t="s">
        <v>66</v>
      </c>
      <c r="GTD6" s="93" t="s">
        <v>66</v>
      </c>
      <c r="GTE6" s="93" t="s">
        <v>66</v>
      </c>
      <c r="GTF6" s="93" t="s">
        <v>66</v>
      </c>
      <c r="GTG6" s="93" t="s">
        <v>66</v>
      </c>
      <c r="GTH6" s="93" t="s">
        <v>66</v>
      </c>
      <c r="GTI6" s="93" t="s">
        <v>66</v>
      </c>
      <c r="GTJ6" s="93" t="s">
        <v>66</v>
      </c>
      <c r="GTK6" s="93" t="s">
        <v>66</v>
      </c>
      <c r="GTL6" s="93" t="s">
        <v>66</v>
      </c>
      <c r="GTM6" s="93" t="s">
        <v>66</v>
      </c>
      <c r="GTN6" s="93" t="s">
        <v>66</v>
      </c>
      <c r="GTO6" s="93" t="s">
        <v>66</v>
      </c>
      <c r="GTP6" s="93" t="s">
        <v>66</v>
      </c>
      <c r="GTQ6" s="93" t="s">
        <v>66</v>
      </c>
      <c r="GTR6" s="93" t="s">
        <v>66</v>
      </c>
      <c r="GTS6" s="93" t="s">
        <v>66</v>
      </c>
      <c r="GTT6" s="93" t="s">
        <v>66</v>
      </c>
      <c r="GTU6" s="93" t="s">
        <v>66</v>
      </c>
      <c r="GTV6" s="93" t="s">
        <v>66</v>
      </c>
      <c r="GTW6" s="93" t="s">
        <v>66</v>
      </c>
      <c r="GTX6" s="93" t="s">
        <v>66</v>
      </c>
      <c r="GTY6" s="93" t="s">
        <v>66</v>
      </c>
      <c r="GTZ6" s="93" t="s">
        <v>66</v>
      </c>
      <c r="GUA6" s="93" t="s">
        <v>66</v>
      </c>
      <c r="GUB6" s="93" t="s">
        <v>66</v>
      </c>
      <c r="GUC6" s="93" t="s">
        <v>66</v>
      </c>
      <c r="GUD6" s="93" t="s">
        <v>66</v>
      </c>
      <c r="GUE6" s="93" t="s">
        <v>66</v>
      </c>
      <c r="GUF6" s="93" t="s">
        <v>66</v>
      </c>
      <c r="GUG6" s="93" t="s">
        <v>66</v>
      </c>
      <c r="GUH6" s="93" t="s">
        <v>66</v>
      </c>
      <c r="GUI6" s="93" t="s">
        <v>66</v>
      </c>
      <c r="GUJ6" s="93" t="s">
        <v>66</v>
      </c>
      <c r="GUK6" s="93" t="s">
        <v>66</v>
      </c>
      <c r="GUL6" s="93" t="s">
        <v>66</v>
      </c>
      <c r="GUM6" s="93" t="s">
        <v>66</v>
      </c>
      <c r="GUN6" s="93" t="s">
        <v>66</v>
      </c>
      <c r="GUO6" s="93" t="s">
        <v>66</v>
      </c>
      <c r="GUP6" s="93" t="s">
        <v>66</v>
      </c>
      <c r="GUQ6" s="93" t="s">
        <v>66</v>
      </c>
      <c r="GUR6" s="93" t="s">
        <v>66</v>
      </c>
      <c r="GUS6" s="93" t="s">
        <v>66</v>
      </c>
      <c r="GUT6" s="93" t="s">
        <v>66</v>
      </c>
      <c r="GUU6" s="93" t="s">
        <v>66</v>
      </c>
      <c r="GUV6" s="93" t="s">
        <v>66</v>
      </c>
      <c r="GUW6" s="93" t="s">
        <v>66</v>
      </c>
      <c r="GUX6" s="93" t="s">
        <v>66</v>
      </c>
      <c r="GUY6" s="93" t="s">
        <v>66</v>
      </c>
      <c r="GUZ6" s="93" t="s">
        <v>66</v>
      </c>
      <c r="GVA6" s="93" t="s">
        <v>66</v>
      </c>
      <c r="GVB6" s="93" t="s">
        <v>66</v>
      </c>
      <c r="GVC6" s="93" t="s">
        <v>66</v>
      </c>
      <c r="GVD6" s="93" t="s">
        <v>66</v>
      </c>
      <c r="GVE6" s="93" t="s">
        <v>66</v>
      </c>
      <c r="GVF6" s="93" t="s">
        <v>66</v>
      </c>
      <c r="GVG6" s="93" t="s">
        <v>66</v>
      </c>
      <c r="GVH6" s="93" t="s">
        <v>66</v>
      </c>
      <c r="GVI6" s="93" t="s">
        <v>66</v>
      </c>
      <c r="GVJ6" s="93" t="s">
        <v>66</v>
      </c>
      <c r="GVK6" s="93" t="s">
        <v>66</v>
      </c>
      <c r="GVL6" s="93" t="s">
        <v>66</v>
      </c>
      <c r="GVM6" s="93" t="s">
        <v>66</v>
      </c>
      <c r="GVN6" s="93" t="s">
        <v>66</v>
      </c>
      <c r="GVO6" s="93" t="s">
        <v>66</v>
      </c>
      <c r="GVP6" s="93" t="s">
        <v>66</v>
      </c>
      <c r="GVQ6" s="93" t="s">
        <v>66</v>
      </c>
      <c r="GVR6" s="93" t="s">
        <v>66</v>
      </c>
      <c r="GVS6" s="93" t="s">
        <v>66</v>
      </c>
      <c r="GVT6" s="93" t="s">
        <v>66</v>
      </c>
      <c r="GVU6" s="93" t="s">
        <v>66</v>
      </c>
      <c r="GVV6" s="93" t="s">
        <v>66</v>
      </c>
      <c r="GVW6" s="93" t="s">
        <v>66</v>
      </c>
      <c r="GVX6" s="93" t="s">
        <v>66</v>
      </c>
      <c r="GVY6" s="93" t="s">
        <v>66</v>
      </c>
      <c r="GVZ6" s="93" t="s">
        <v>66</v>
      </c>
      <c r="GWA6" s="93" t="s">
        <v>66</v>
      </c>
      <c r="GWB6" s="93" t="s">
        <v>66</v>
      </c>
      <c r="GWC6" s="93" t="s">
        <v>66</v>
      </c>
      <c r="GWD6" s="93" t="s">
        <v>66</v>
      </c>
      <c r="GWE6" s="93" t="s">
        <v>66</v>
      </c>
      <c r="GWF6" s="93" t="s">
        <v>66</v>
      </c>
      <c r="GWG6" s="93" t="s">
        <v>66</v>
      </c>
      <c r="GWH6" s="93" t="s">
        <v>66</v>
      </c>
      <c r="GWI6" s="93" t="s">
        <v>66</v>
      </c>
      <c r="GWJ6" s="93" t="s">
        <v>66</v>
      </c>
      <c r="GWK6" s="93" t="s">
        <v>66</v>
      </c>
      <c r="GWL6" s="93" t="s">
        <v>66</v>
      </c>
      <c r="GWM6" s="93" t="s">
        <v>66</v>
      </c>
      <c r="GWN6" s="93" t="s">
        <v>66</v>
      </c>
      <c r="GWO6" s="93" t="s">
        <v>66</v>
      </c>
      <c r="GWP6" s="93" t="s">
        <v>66</v>
      </c>
      <c r="GWQ6" s="93" t="s">
        <v>66</v>
      </c>
      <c r="GWR6" s="93" t="s">
        <v>66</v>
      </c>
      <c r="GWS6" s="93" t="s">
        <v>66</v>
      </c>
      <c r="GWT6" s="93" t="s">
        <v>66</v>
      </c>
      <c r="GWU6" s="93" t="s">
        <v>66</v>
      </c>
      <c r="GWV6" s="93" t="s">
        <v>66</v>
      </c>
      <c r="GWW6" s="93" t="s">
        <v>66</v>
      </c>
      <c r="GWX6" s="93" t="s">
        <v>66</v>
      </c>
      <c r="GWY6" s="93" t="s">
        <v>66</v>
      </c>
      <c r="GWZ6" s="93" t="s">
        <v>66</v>
      </c>
      <c r="GXA6" s="93" t="s">
        <v>66</v>
      </c>
      <c r="GXB6" s="93" t="s">
        <v>66</v>
      </c>
      <c r="GXC6" s="93" t="s">
        <v>66</v>
      </c>
      <c r="GXD6" s="93" t="s">
        <v>66</v>
      </c>
      <c r="GXE6" s="93" t="s">
        <v>66</v>
      </c>
      <c r="GXF6" s="93" t="s">
        <v>66</v>
      </c>
      <c r="GXG6" s="93" t="s">
        <v>66</v>
      </c>
      <c r="GXH6" s="93" t="s">
        <v>66</v>
      </c>
      <c r="GXI6" s="93" t="s">
        <v>66</v>
      </c>
      <c r="GXJ6" s="93" t="s">
        <v>66</v>
      </c>
      <c r="GXK6" s="93" t="s">
        <v>66</v>
      </c>
      <c r="GXL6" s="93" t="s">
        <v>66</v>
      </c>
      <c r="GXM6" s="93" t="s">
        <v>66</v>
      </c>
      <c r="GXN6" s="93" t="s">
        <v>66</v>
      </c>
      <c r="GXO6" s="93" t="s">
        <v>66</v>
      </c>
      <c r="GXP6" s="93" t="s">
        <v>66</v>
      </c>
      <c r="GXQ6" s="93" t="s">
        <v>66</v>
      </c>
      <c r="GXR6" s="93" t="s">
        <v>66</v>
      </c>
      <c r="GXS6" s="93" t="s">
        <v>66</v>
      </c>
      <c r="GXT6" s="93" t="s">
        <v>66</v>
      </c>
      <c r="GXU6" s="93" t="s">
        <v>66</v>
      </c>
      <c r="GXV6" s="93" t="s">
        <v>66</v>
      </c>
      <c r="GXW6" s="93" t="s">
        <v>66</v>
      </c>
      <c r="GXX6" s="93" t="s">
        <v>66</v>
      </c>
      <c r="GXY6" s="93" t="s">
        <v>66</v>
      </c>
      <c r="GXZ6" s="93" t="s">
        <v>66</v>
      </c>
      <c r="GYA6" s="93" t="s">
        <v>66</v>
      </c>
      <c r="GYB6" s="93" t="s">
        <v>66</v>
      </c>
      <c r="GYC6" s="93" t="s">
        <v>66</v>
      </c>
      <c r="GYD6" s="93" t="s">
        <v>66</v>
      </c>
      <c r="GYE6" s="93" t="s">
        <v>66</v>
      </c>
      <c r="GYF6" s="93" t="s">
        <v>66</v>
      </c>
      <c r="GYG6" s="93" t="s">
        <v>66</v>
      </c>
      <c r="GYH6" s="93" t="s">
        <v>66</v>
      </c>
      <c r="GYI6" s="93" t="s">
        <v>66</v>
      </c>
      <c r="GYJ6" s="93" t="s">
        <v>66</v>
      </c>
      <c r="GYK6" s="93" t="s">
        <v>66</v>
      </c>
      <c r="GYL6" s="93" t="s">
        <v>66</v>
      </c>
      <c r="GYM6" s="93" t="s">
        <v>66</v>
      </c>
      <c r="GYN6" s="93" t="s">
        <v>66</v>
      </c>
      <c r="GYO6" s="93" t="s">
        <v>66</v>
      </c>
      <c r="GYP6" s="93" t="s">
        <v>66</v>
      </c>
      <c r="GYQ6" s="93" t="s">
        <v>66</v>
      </c>
      <c r="GYR6" s="93" t="s">
        <v>66</v>
      </c>
      <c r="GYS6" s="93" t="s">
        <v>66</v>
      </c>
      <c r="GYT6" s="93" t="s">
        <v>66</v>
      </c>
      <c r="GYU6" s="93" t="s">
        <v>66</v>
      </c>
      <c r="GYV6" s="93" t="s">
        <v>66</v>
      </c>
      <c r="GYW6" s="93" t="s">
        <v>66</v>
      </c>
      <c r="GYX6" s="93" t="s">
        <v>66</v>
      </c>
      <c r="GYY6" s="93" t="s">
        <v>66</v>
      </c>
      <c r="GYZ6" s="93" t="s">
        <v>66</v>
      </c>
      <c r="GZA6" s="93" t="s">
        <v>66</v>
      </c>
      <c r="GZB6" s="93" t="s">
        <v>66</v>
      </c>
      <c r="GZC6" s="93" t="s">
        <v>66</v>
      </c>
      <c r="GZD6" s="93" t="s">
        <v>66</v>
      </c>
      <c r="GZE6" s="93" t="s">
        <v>66</v>
      </c>
      <c r="GZF6" s="93" t="s">
        <v>66</v>
      </c>
      <c r="GZG6" s="93" t="s">
        <v>66</v>
      </c>
      <c r="GZH6" s="93" t="s">
        <v>66</v>
      </c>
      <c r="GZI6" s="93" t="s">
        <v>66</v>
      </c>
      <c r="GZJ6" s="93" t="s">
        <v>66</v>
      </c>
      <c r="GZK6" s="93" t="s">
        <v>66</v>
      </c>
      <c r="GZL6" s="93" t="s">
        <v>66</v>
      </c>
      <c r="GZM6" s="93" t="s">
        <v>66</v>
      </c>
      <c r="GZN6" s="93" t="s">
        <v>66</v>
      </c>
      <c r="GZO6" s="93" t="s">
        <v>66</v>
      </c>
      <c r="GZP6" s="93" t="s">
        <v>66</v>
      </c>
      <c r="GZQ6" s="93" t="s">
        <v>66</v>
      </c>
      <c r="GZR6" s="93" t="s">
        <v>66</v>
      </c>
      <c r="GZS6" s="93" t="s">
        <v>66</v>
      </c>
      <c r="GZT6" s="93" t="s">
        <v>66</v>
      </c>
      <c r="GZU6" s="93" t="s">
        <v>66</v>
      </c>
      <c r="GZV6" s="93" t="s">
        <v>66</v>
      </c>
      <c r="GZW6" s="93" t="s">
        <v>66</v>
      </c>
      <c r="GZX6" s="93" t="s">
        <v>66</v>
      </c>
      <c r="GZY6" s="93" t="s">
        <v>66</v>
      </c>
      <c r="GZZ6" s="93" t="s">
        <v>66</v>
      </c>
      <c r="HAA6" s="93" t="s">
        <v>66</v>
      </c>
      <c r="HAB6" s="93" t="s">
        <v>66</v>
      </c>
      <c r="HAC6" s="93" t="s">
        <v>66</v>
      </c>
      <c r="HAD6" s="93" t="s">
        <v>66</v>
      </c>
      <c r="HAE6" s="93" t="s">
        <v>66</v>
      </c>
      <c r="HAF6" s="93" t="s">
        <v>66</v>
      </c>
      <c r="HAG6" s="93" t="s">
        <v>66</v>
      </c>
      <c r="HAH6" s="93" t="s">
        <v>66</v>
      </c>
      <c r="HAI6" s="93" t="s">
        <v>66</v>
      </c>
      <c r="HAJ6" s="93" t="s">
        <v>66</v>
      </c>
      <c r="HAK6" s="93" t="s">
        <v>66</v>
      </c>
      <c r="HAL6" s="93" t="s">
        <v>66</v>
      </c>
      <c r="HAM6" s="93" t="s">
        <v>66</v>
      </c>
      <c r="HAN6" s="93" t="s">
        <v>66</v>
      </c>
      <c r="HAO6" s="93" t="s">
        <v>66</v>
      </c>
      <c r="HAP6" s="93" t="s">
        <v>66</v>
      </c>
      <c r="HAQ6" s="93" t="s">
        <v>66</v>
      </c>
      <c r="HAR6" s="93" t="s">
        <v>66</v>
      </c>
      <c r="HAS6" s="93" t="s">
        <v>66</v>
      </c>
      <c r="HAT6" s="93" t="s">
        <v>66</v>
      </c>
      <c r="HAU6" s="93" t="s">
        <v>66</v>
      </c>
      <c r="HAV6" s="93" t="s">
        <v>66</v>
      </c>
      <c r="HAW6" s="93" t="s">
        <v>66</v>
      </c>
      <c r="HAX6" s="93" t="s">
        <v>66</v>
      </c>
      <c r="HAY6" s="93" t="s">
        <v>66</v>
      </c>
      <c r="HAZ6" s="93" t="s">
        <v>66</v>
      </c>
      <c r="HBA6" s="93" t="s">
        <v>66</v>
      </c>
      <c r="HBB6" s="93" t="s">
        <v>66</v>
      </c>
      <c r="HBC6" s="93" t="s">
        <v>66</v>
      </c>
      <c r="HBD6" s="93" t="s">
        <v>66</v>
      </c>
      <c r="HBE6" s="93" t="s">
        <v>66</v>
      </c>
      <c r="HBF6" s="93" t="s">
        <v>66</v>
      </c>
      <c r="HBG6" s="93" t="s">
        <v>66</v>
      </c>
      <c r="HBH6" s="93" t="s">
        <v>66</v>
      </c>
      <c r="HBI6" s="93" t="s">
        <v>66</v>
      </c>
      <c r="HBJ6" s="93" t="s">
        <v>66</v>
      </c>
      <c r="HBK6" s="93" t="s">
        <v>66</v>
      </c>
      <c r="HBL6" s="93" t="s">
        <v>66</v>
      </c>
      <c r="HBM6" s="93" t="s">
        <v>66</v>
      </c>
      <c r="HBN6" s="93" t="s">
        <v>66</v>
      </c>
      <c r="HBO6" s="93" t="s">
        <v>66</v>
      </c>
      <c r="HBP6" s="93" t="s">
        <v>66</v>
      </c>
      <c r="HBQ6" s="93" t="s">
        <v>66</v>
      </c>
      <c r="HBR6" s="93" t="s">
        <v>66</v>
      </c>
      <c r="HBS6" s="93" t="s">
        <v>66</v>
      </c>
      <c r="HBT6" s="93" t="s">
        <v>66</v>
      </c>
      <c r="HBU6" s="93" t="s">
        <v>66</v>
      </c>
      <c r="HBV6" s="93" t="s">
        <v>66</v>
      </c>
      <c r="HBW6" s="93" t="s">
        <v>66</v>
      </c>
      <c r="HBX6" s="93" t="s">
        <v>66</v>
      </c>
      <c r="HBY6" s="93" t="s">
        <v>66</v>
      </c>
      <c r="HBZ6" s="93" t="s">
        <v>66</v>
      </c>
      <c r="HCA6" s="93" t="s">
        <v>66</v>
      </c>
      <c r="HCB6" s="93" t="s">
        <v>66</v>
      </c>
      <c r="HCC6" s="93" t="s">
        <v>66</v>
      </c>
      <c r="HCD6" s="93" t="s">
        <v>66</v>
      </c>
      <c r="HCE6" s="93" t="s">
        <v>66</v>
      </c>
      <c r="HCF6" s="93" t="s">
        <v>66</v>
      </c>
      <c r="HCG6" s="93" t="s">
        <v>66</v>
      </c>
      <c r="HCH6" s="93" t="s">
        <v>66</v>
      </c>
      <c r="HCI6" s="93" t="s">
        <v>66</v>
      </c>
      <c r="HCJ6" s="93" t="s">
        <v>66</v>
      </c>
      <c r="HCK6" s="93" t="s">
        <v>66</v>
      </c>
      <c r="HCL6" s="93" t="s">
        <v>66</v>
      </c>
      <c r="HCM6" s="93" t="s">
        <v>66</v>
      </c>
      <c r="HCN6" s="93" t="s">
        <v>66</v>
      </c>
      <c r="HCO6" s="93" t="s">
        <v>66</v>
      </c>
      <c r="HCP6" s="93" t="s">
        <v>66</v>
      </c>
      <c r="HCQ6" s="93" t="s">
        <v>66</v>
      </c>
      <c r="HCR6" s="93" t="s">
        <v>66</v>
      </c>
      <c r="HCS6" s="93" t="s">
        <v>66</v>
      </c>
      <c r="HCT6" s="93" t="s">
        <v>66</v>
      </c>
      <c r="HCU6" s="93" t="s">
        <v>66</v>
      </c>
      <c r="HCV6" s="93" t="s">
        <v>66</v>
      </c>
      <c r="HCW6" s="93" t="s">
        <v>66</v>
      </c>
      <c r="HCX6" s="93" t="s">
        <v>66</v>
      </c>
      <c r="HCY6" s="93" t="s">
        <v>66</v>
      </c>
      <c r="HCZ6" s="93" t="s">
        <v>66</v>
      </c>
      <c r="HDA6" s="93" t="s">
        <v>66</v>
      </c>
      <c r="HDB6" s="93" t="s">
        <v>66</v>
      </c>
      <c r="HDC6" s="93" t="s">
        <v>66</v>
      </c>
      <c r="HDD6" s="93" t="s">
        <v>66</v>
      </c>
      <c r="HDE6" s="93" t="s">
        <v>66</v>
      </c>
      <c r="HDF6" s="93" t="s">
        <v>66</v>
      </c>
      <c r="HDG6" s="93" t="s">
        <v>66</v>
      </c>
      <c r="HDH6" s="93" t="s">
        <v>66</v>
      </c>
      <c r="HDI6" s="93" t="s">
        <v>66</v>
      </c>
      <c r="HDJ6" s="93" t="s">
        <v>66</v>
      </c>
      <c r="HDK6" s="93" t="s">
        <v>66</v>
      </c>
      <c r="HDL6" s="93" t="s">
        <v>66</v>
      </c>
      <c r="HDM6" s="93" t="s">
        <v>66</v>
      </c>
      <c r="HDN6" s="93" t="s">
        <v>66</v>
      </c>
      <c r="HDO6" s="93" t="s">
        <v>66</v>
      </c>
      <c r="HDP6" s="93" t="s">
        <v>66</v>
      </c>
      <c r="HDQ6" s="93" t="s">
        <v>66</v>
      </c>
      <c r="HDR6" s="93" t="s">
        <v>66</v>
      </c>
      <c r="HDS6" s="93" t="s">
        <v>66</v>
      </c>
      <c r="HDT6" s="93" t="s">
        <v>66</v>
      </c>
      <c r="HDU6" s="93" t="s">
        <v>66</v>
      </c>
      <c r="HDV6" s="93" t="s">
        <v>66</v>
      </c>
      <c r="HDW6" s="93" t="s">
        <v>66</v>
      </c>
      <c r="HDX6" s="93" t="s">
        <v>66</v>
      </c>
      <c r="HDY6" s="93" t="s">
        <v>66</v>
      </c>
      <c r="HDZ6" s="93" t="s">
        <v>66</v>
      </c>
      <c r="HEA6" s="93" t="s">
        <v>66</v>
      </c>
      <c r="HEB6" s="93" t="s">
        <v>66</v>
      </c>
      <c r="HEC6" s="93" t="s">
        <v>66</v>
      </c>
      <c r="HED6" s="93" t="s">
        <v>66</v>
      </c>
      <c r="HEE6" s="93" t="s">
        <v>66</v>
      </c>
      <c r="HEF6" s="93" t="s">
        <v>66</v>
      </c>
      <c r="HEG6" s="93" t="s">
        <v>66</v>
      </c>
      <c r="HEH6" s="93" t="s">
        <v>66</v>
      </c>
      <c r="HEI6" s="93" t="s">
        <v>66</v>
      </c>
      <c r="HEJ6" s="93" t="s">
        <v>66</v>
      </c>
      <c r="HEK6" s="93" t="s">
        <v>66</v>
      </c>
      <c r="HEL6" s="93" t="s">
        <v>66</v>
      </c>
      <c r="HEM6" s="93" t="s">
        <v>66</v>
      </c>
      <c r="HEN6" s="93" t="s">
        <v>66</v>
      </c>
      <c r="HEO6" s="93" t="s">
        <v>66</v>
      </c>
      <c r="HEP6" s="93" t="s">
        <v>66</v>
      </c>
      <c r="HEQ6" s="93" t="s">
        <v>66</v>
      </c>
      <c r="HER6" s="93" t="s">
        <v>66</v>
      </c>
      <c r="HES6" s="93" t="s">
        <v>66</v>
      </c>
      <c r="HET6" s="93" t="s">
        <v>66</v>
      </c>
      <c r="HEU6" s="93" t="s">
        <v>66</v>
      </c>
      <c r="HEV6" s="93" t="s">
        <v>66</v>
      </c>
      <c r="HEW6" s="93" t="s">
        <v>66</v>
      </c>
      <c r="HEX6" s="93" t="s">
        <v>66</v>
      </c>
      <c r="HEY6" s="93" t="s">
        <v>66</v>
      </c>
      <c r="HEZ6" s="93" t="s">
        <v>66</v>
      </c>
      <c r="HFA6" s="93" t="s">
        <v>66</v>
      </c>
      <c r="HFB6" s="93" t="s">
        <v>66</v>
      </c>
      <c r="HFC6" s="93" t="s">
        <v>66</v>
      </c>
      <c r="HFD6" s="93" t="s">
        <v>66</v>
      </c>
      <c r="HFE6" s="93" t="s">
        <v>66</v>
      </c>
      <c r="HFF6" s="93" t="s">
        <v>66</v>
      </c>
      <c r="HFG6" s="93" t="s">
        <v>66</v>
      </c>
      <c r="HFH6" s="93" t="s">
        <v>66</v>
      </c>
      <c r="HFI6" s="93" t="s">
        <v>66</v>
      </c>
      <c r="HFJ6" s="93" t="s">
        <v>66</v>
      </c>
      <c r="HFK6" s="93" t="s">
        <v>66</v>
      </c>
      <c r="HFL6" s="93" t="s">
        <v>66</v>
      </c>
      <c r="HFM6" s="93" t="s">
        <v>66</v>
      </c>
      <c r="HFN6" s="93" t="s">
        <v>66</v>
      </c>
      <c r="HFO6" s="93" t="s">
        <v>66</v>
      </c>
      <c r="HFP6" s="93" t="s">
        <v>66</v>
      </c>
      <c r="HFQ6" s="93" t="s">
        <v>66</v>
      </c>
      <c r="HFR6" s="93" t="s">
        <v>66</v>
      </c>
      <c r="HFS6" s="93" t="s">
        <v>66</v>
      </c>
      <c r="HFT6" s="93" t="s">
        <v>66</v>
      </c>
      <c r="HFU6" s="93" t="s">
        <v>66</v>
      </c>
      <c r="HFV6" s="93" t="s">
        <v>66</v>
      </c>
      <c r="HFW6" s="93" t="s">
        <v>66</v>
      </c>
      <c r="HFX6" s="93" t="s">
        <v>66</v>
      </c>
      <c r="HFY6" s="93" t="s">
        <v>66</v>
      </c>
      <c r="HFZ6" s="93" t="s">
        <v>66</v>
      </c>
      <c r="HGA6" s="93" t="s">
        <v>66</v>
      </c>
      <c r="HGB6" s="93" t="s">
        <v>66</v>
      </c>
      <c r="HGC6" s="93" t="s">
        <v>66</v>
      </c>
      <c r="HGD6" s="93" t="s">
        <v>66</v>
      </c>
      <c r="HGE6" s="93" t="s">
        <v>66</v>
      </c>
      <c r="HGF6" s="93" t="s">
        <v>66</v>
      </c>
      <c r="HGG6" s="93" t="s">
        <v>66</v>
      </c>
      <c r="HGH6" s="93" t="s">
        <v>66</v>
      </c>
      <c r="HGI6" s="93" t="s">
        <v>66</v>
      </c>
      <c r="HGJ6" s="93" t="s">
        <v>66</v>
      </c>
      <c r="HGK6" s="93" t="s">
        <v>66</v>
      </c>
      <c r="HGL6" s="93" t="s">
        <v>66</v>
      </c>
      <c r="HGM6" s="93" t="s">
        <v>66</v>
      </c>
      <c r="HGN6" s="93" t="s">
        <v>66</v>
      </c>
      <c r="HGO6" s="93" t="s">
        <v>66</v>
      </c>
      <c r="HGP6" s="93" t="s">
        <v>66</v>
      </c>
      <c r="HGQ6" s="93" t="s">
        <v>66</v>
      </c>
      <c r="HGR6" s="93" t="s">
        <v>66</v>
      </c>
      <c r="HGS6" s="93" t="s">
        <v>66</v>
      </c>
      <c r="HGT6" s="93" t="s">
        <v>66</v>
      </c>
      <c r="HGU6" s="93" t="s">
        <v>66</v>
      </c>
      <c r="HGV6" s="93" t="s">
        <v>66</v>
      </c>
      <c r="HGW6" s="93" t="s">
        <v>66</v>
      </c>
      <c r="HGX6" s="93" t="s">
        <v>66</v>
      </c>
      <c r="HGY6" s="93" t="s">
        <v>66</v>
      </c>
      <c r="HGZ6" s="93" t="s">
        <v>66</v>
      </c>
      <c r="HHA6" s="93" t="s">
        <v>66</v>
      </c>
      <c r="HHB6" s="93" t="s">
        <v>66</v>
      </c>
      <c r="HHC6" s="93" t="s">
        <v>66</v>
      </c>
      <c r="HHD6" s="93" t="s">
        <v>66</v>
      </c>
      <c r="HHE6" s="93" t="s">
        <v>66</v>
      </c>
      <c r="HHF6" s="93" t="s">
        <v>66</v>
      </c>
      <c r="HHG6" s="93" t="s">
        <v>66</v>
      </c>
      <c r="HHH6" s="93" t="s">
        <v>66</v>
      </c>
      <c r="HHI6" s="93" t="s">
        <v>66</v>
      </c>
      <c r="HHJ6" s="93" t="s">
        <v>66</v>
      </c>
      <c r="HHK6" s="93" t="s">
        <v>66</v>
      </c>
      <c r="HHL6" s="93" t="s">
        <v>66</v>
      </c>
      <c r="HHM6" s="93" t="s">
        <v>66</v>
      </c>
      <c r="HHN6" s="93" t="s">
        <v>66</v>
      </c>
      <c r="HHO6" s="93" t="s">
        <v>66</v>
      </c>
      <c r="HHP6" s="93" t="s">
        <v>66</v>
      </c>
      <c r="HHQ6" s="93" t="s">
        <v>66</v>
      </c>
      <c r="HHR6" s="93" t="s">
        <v>66</v>
      </c>
      <c r="HHS6" s="93" t="s">
        <v>66</v>
      </c>
      <c r="HHT6" s="93" t="s">
        <v>66</v>
      </c>
      <c r="HHU6" s="93" t="s">
        <v>66</v>
      </c>
      <c r="HHV6" s="93" t="s">
        <v>66</v>
      </c>
      <c r="HHW6" s="93" t="s">
        <v>66</v>
      </c>
      <c r="HHX6" s="93" t="s">
        <v>66</v>
      </c>
      <c r="HHY6" s="93" t="s">
        <v>66</v>
      </c>
      <c r="HHZ6" s="93" t="s">
        <v>66</v>
      </c>
      <c r="HIA6" s="93" t="s">
        <v>66</v>
      </c>
      <c r="HIB6" s="93" t="s">
        <v>66</v>
      </c>
      <c r="HIC6" s="93" t="s">
        <v>66</v>
      </c>
      <c r="HID6" s="93" t="s">
        <v>66</v>
      </c>
      <c r="HIE6" s="93" t="s">
        <v>66</v>
      </c>
      <c r="HIF6" s="93" t="s">
        <v>66</v>
      </c>
      <c r="HIG6" s="93" t="s">
        <v>66</v>
      </c>
      <c r="HIH6" s="93" t="s">
        <v>66</v>
      </c>
      <c r="HII6" s="93" t="s">
        <v>66</v>
      </c>
      <c r="HIJ6" s="93" t="s">
        <v>66</v>
      </c>
      <c r="HIK6" s="93" t="s">
        <v>66</v>
      </c>
      <c r="HIL6" s="93" t="s">
        <v>66</v>
      </c>
      <c r="HIM6" s="93" t="s">
        <v>66</v>
      </c>
      <c r="HIN6" s="93" t="s">
        <v>66</v>
      </c>
      <c r="HIO6" s="93" t="s">
        <v>66</v>
      </c>
      <c r="HIP6" s="93" t="s">
        <v>66</v>
      </c>
      <c r="HIQ6" s="93" t="s">
        <v>66</v>
      </c>
      <c r="HIR6" s="93" t="s">
        <v>66</v>
      </c>
      <c r="HIS6" s="93" t="s">
        <v>66</v>
      </c>
      <c r="HIT6" s="93" t="s">
        <v>66</v>
      </c>
      <c r="HIU6" s="93" t="s">
        <v>66</v>
      </c>
      <c r="HIV6" s="93" t="s">
        <v>66</v>
      </c>
      <c r="HIW6" s="93" t="s">
        <v>66</v>
      </c>
      <c r="HIX6" s="93" t="s">
        <v>66</v>
      </c>
      <c r="HIY6" s="93" t="s">
        <v>66</v>
      </c>
      <c r="HIZ6" s="93" t="s">
        <v>66</v>
      </c>
      <c r="HJA6" s="93" t="s">
        <v>66</v>
      </c>
      <c r="HJB6" s="93" t="s">
        <v>66</v>
      </c>
      <c r="HJC6" s="93" t="s">
        <v>66</v>
      </c>
      <c r="HJD6" s="93" t="s">
        <v>66</v>
      </c>
      <c r="HJE6" s="93" t="s">
        <v>66</v>
      </c>
      <c r="HJF6" s="93" t="s">
        <v>66</v>
      </c>
      <c r="HJG6" s="93" t="s">
        <v>66</v>
      </c>
      <c r="HJH6" s="93" t="s">
        <v>66</v>
      </c>
      <c r="HJI6" s="93" t="s">
        <v>66</v>
      </c>
      <c r="HJJ6" s="93" t="s">
        <v>66</v>
      </c>
      <c r="HJK6" s="93" t="s">
        <v>66</v>
      </c>
      <c r="HJL6" s="93" t="s">
        <v>66</v>
      </c>
      <c r="HJM6" s="93" t="s">
        <v>66</v>
      </c>
      <c r="HJN6" s="93" t="s">
        <v>66</v>
      </c>
      <c r="HJO6" s="93" t="s">
        <v>66</v>
      </c>
      <c r="HJP6" s="93" t="s">
        <v>66</v>
      </c>
      <c r="HJQ6" s="93" t="s">
        <v>66</v>
      </c>
      <c r="HJR6" s="93" t="s">
        <v>66</v>
      </c>
      <c r="HJS6" s="93" t="s">
        <v>66</v>
      </c>
      <c r="HJT6" s="93" t="s">
        <v>66</v>
      </c>
      <c r="HJU6" s="93" t="s">
        <v>66</v>
      </c>
      <c r="HJV6" s="93" t="s">
        <v>66</v>
      </c>
      <c r="HJW6" s="93" t="s">
        <v>66</v>
      </c>
      <c r="HJX6" s="93" t="s">
        <v>66</v>
      </c>
      <c r="HJY6" s="93" t="s">
        <v>66</v>
      </c>
      <c r="HJZ6" s="93" t="s">
        <v>66</v>
      </c>
      <c r="HKA6" s="93" t="s">
        <v>66</v>
      </c>
      <c r="HKB6" s="93" t="s">
        <v>66</v>
      </c>
      <c r="HKC6" s="93" t="s">
        <v>66</v>
      </c>
      <c r="HKD6" s="93" t="s">
        <v>66</v>
      </c>
      <c r="HKE6" s="93" t="s">
        <v>66</v>
      </c>
      <c r="HKF6" s="93" t="s">
        <v>66</v>
      </c>
      <c r="HKG6" s="93" t="s">
        <v>66</v>
      </c>
      <c r="HKH6" s="93" t="s">
        <v>66</v>
      </c>
      <c r="HKI6" s="93" t="s">
        <v>66</v>
      </c>
      <c r="HKJ6" s="93" t="s">
        <v>66</v>
      </c>
      <c r="HKK6" s="93" t="s">
        <v>66</v>
      </c>
      <c r="HKL6" s="93" t="s">
        <v>66</v>
      </c>
      <c r="HKM6" s="93" t="s">
        <v>66</v>
      </c>
      <c r="HKN6" s="93" t="s">
        <v>66</v>
      </c>
      <c r="HKO6" s="93" t="s">
        <v>66</v>
      </c>
      <c r="HKP6" s="93" t="s">
        <v>66</v>
      </c>
      <c r="HKQ6" s="93" t="s">
        <v>66</v>
      </c>
      <c r="HKR6" s="93" t="s">
        <v>66</v>
      </c>
      <c r="HKS6" s="93" t="s">
        <v>66</v>
      </c>
      <c r="HKT6" s="93" t="s">
        <v>66</v>
      </c>
      <c r="HKU6" s="93" t="s">
        <v>66</v>
      </c>
      <c r="HKV6" s="93" t="s">
        <v>66</v>
      </c>
      <c r="HKW6" s="93" t="s">
        <v>66</v>
      </c>
      <c r="HKX6" s="93" t="s">
        <v>66</v>
      </c>
      <c r="HKY6" s="93" t="s">
        <v>66</v>
      </c>
      <c r="HKZ6" s="93" t="s">
        <v>66</v>
      </c>
      <c r="HLA6" s="93" t="s">
        <v>66</v>
      </c>
      <c r="HLB6" s="93" t="s">
        <v>66</v>
      </c>
      <c r="HLC6" s="93" t="s">
        <v>66</v>
      </c>
      <c r="HLD6" s="93" t="s">
        <v>66</v>
      </c>
      <c r="HLE6" s="93" t="s">
        <v>66</v>
      </c>
      <c r="HLF6" s="93" t="s">
        <v>66</v>
      </c>
      <c r="HLG6" s="93" t="s">
        <v>66</v>
      </c>
      <c r="HLH6" s="93" t="s">
        <v>66</v>
      </c>
      <c r="HLI6" s="93" t="s">
        <v>66</v>
      </c>
      <c r="HLJ6" s="93" t="s">
        <v>66</v>
      </c>
      <c r="HLK6" s="93" t="s">
        <v>66</v>
      </c>
      <c r="HLL6" s="93" t="s">
        <v>66</v>
      </c>
      <c r="HLM6" s="93" t="s">
        <v>66</v>
      </c>
      <c r="HLN6" s="93" t="s">
        <v>66</v>
      </c>
      <c r="HLO6" s="93" t="s">
        <v>66</v>
      </c>
      <c r="HLP6" s="93" t="s">
        <v>66</v>
      </c>
      <c r="HLQ6" s="93" t="s">
        <v>66</v>
      </c>
      <c r="HLR6" s="93" t="s">
        <v>66</v>
      </c>
      <c r="HLS6" s="93" t="s">
        <v>66</v>
      </c>
      <c r="HLT6" s="93" t="s">
        <v>66</v>
      </c>
      <c r="HLU6" s="93" t="s">
        <v>66</v>
      </c>
      <c r="HLV6" s="93" t="s">
        <v>66</v>
      </c>
      <c r="HLW6" s="93" t="s">
        <v>66</v>
      </c>
      <c r="HLX6" s="93" t="s">
        <v>66</v>
      </c>
      <c r="HLY6" s="93" t="s">
        <v>66</v>
      </c>
      <c r="HLZ6" s="93" t="s">
        <v>66</v>
      </c>
      <c r="HMA6" s="93" t="s">
        <v>66</v>
      </c>
      <c r="HMB6" s="93" t="s">
        <v>66</v>
      </c>
      <c r="HMC6" s="93" t="s">
        <v>66</v>
      </c>
      <c r="HMD6" s="93" t="s">
        <v>66</v>
      </c>
      <c r="HME6" s="93" t="s">
        <v>66</v>
      </c>
      <c r="HMF6" s="93" t="s">
        <v>66</v>
      </c>
      <c r="HMG6" s="93" t="s">
        <v>66</v>
      </c>
      <c r="HMH6" s="93" t="s">
        <v>66</v>
      </c>
      <c r="HMI6" s="93" t="s">
        <v>66</v>
      </c>
      <c r="HMJ6" s="93" t="s">
        <v>66</v>
      </c>
      <c r="HMK6" s="93" t="s">
        <v>66</v>
      </c>
      <c r="HML6" s="93" t="s">
        <v>66</v>
      </c>
      <c r="HMM6" s="93" t="s">
        <v>66</v>
      </c>
      <c r="HMN6" s="93" t="s">
        <v>66</v>
      </c>
      <c r="HMO6" s="93" t="s">
        <v>66</v>
      </c>
      <c r="HMP6" s="93" t="s">
        <v>66</v>
      </c>
      <c r="HMQ6" s="93" t="s">
        <v>66</v>
      </c>
      <c r="HMR6" s="93" t="s">
        <v>66</v>
      </c>
      <c r="HMS6" s="93" t="s">
        <v>66</v>
      </c>
      <c r="HMT6" s="93" t="s">
        <v>66</v>
      </c>
      <c r="HMU6" s="93" t="s">
        <v>66</v>
      </c>
      <c r="HMV6" s="93" t="s">
        <v>66</v>
      </c>
      <c r="HMW6" s="93" t="s">
        <v>66</v>
      </c>
      <c r="HMX6" s="93" t="s">
        <v>66</v>
      </c>
      <c r="HMY6" s="93" t="s">
        <v>66</v>
      </c>
      <c r="HMZ6" s="93" t="s">
        <v>66</v>
      </c>
      <c r="HNA6" s="93" t="s">
        <v>66</v>
      </c>
      <c r="HNB6" s="93" t="s">
        <v>66</v>
      </c>
      <c r="HNC6" s="93" t="s">
        <v>66</v>
      </c>
      <c r="HND6" s="93" t="s">
        <v>66</v>
      </c>
      <c r="HNE6" s="93" t="s">
        <v>66</v>
      </c>
      <c r="HNF6" s="93" t="s">
        <v>66</v>
      </c>
      <c r="HNG6" s="93" t="s">
        <v>66</v>
      </c>
      <c r="HNH6" s="93" t="s">
        <v>66</v>
      </c>
      <c r="HNI6" s="93" t="s">
        <v>66</v>
      </c>
      <c r="HNJ6" s="93" t="s">
        <v>66</v>
      </c>
      <c r="HNK6" s="93" t="s">
        <v>66</v>
      </c>
      <c r="HNL6" s="93" t="s">
        <v>66</v>
      </c>
      <c r="HNM6" s="93" t="s">
        <v>66</v>
      </c>
      <c r="HNN6" s="93" t="s">
        <v>66</v>
      </c>
      <c r="HNO6" s="93" t="s">
        <v>66</v>
      </c>
      <c r="HNP6" s="93" t="s">
        <v>66</v>
      </c>
      <c r="HNQ6" s="93" t="s">
        <v>66</v>
      </c>
      <c r="HNR6" s="93" t="s">
        <v>66</v>
      </c>
      <c r="HNS6" s="93" t="s">
        <v>66</v>
      </c>
      <c r="HNT6" s="93" t="s">
        <v>66</v>
      </c>
      <c r="HNU6" s="93" t="s">
        <v>66</v>
      </c>
      <c r="HNV6" s="93" t="s">
        <v>66</v>
      </c>
      <c r="HNW6" s="93" t="s">
        <v>66</v>
      </c>
      <c r="HNX6" s="93" t="s">
        <v>66</v>
      </c>
      <c r="HNY6" s="93" t="s">
        <v>66</v>
      </c>
      <c r="HNZ6" s="93" t="s">
        <v>66</v>
      </c>
      <c r="HOA6" s="93" t="s">
        <v>66</v>
      </c>
      <c r="HOB6" s="93" t="s">
        <v>66</v>
      </c>
      <c r="HOC6" s="93" t="s">
        <v>66</v>
      </c>
      <c r="HOD6" s="93" t="s">
        <v>66</v>
      </c>
      <c r="HOE6" s="93" t="s">
        <v>66</v>
      </c>
      <c r="HOF6" s="93" t="s">
        <v>66</v>
      </c>
      <c r="HOG6" s="93" t="s">
        <v>66</v>
      </c>
      <c r="HOH6" s="93" t="s">
        <v>66</v>
      </c>
      <c r="HOI6" s="93" t="s">
        <v>66</v>
      </c>
      <c r="HOJ6" s="93" t="s">
        <v>66</v>
      </c>
      <c r="HOK6" s="93" t="s">
        <v>66</v>
      </c>
      <c r="HOL6" s="93" t="s">
        <v>66</v>
      </c>
      <c r="HOM6" s="93" t="s">
        <v>66</v>
      </c>
      <c r="HON6" s="93" t="s">
        <v>66</v>
      </c>
      <c r="HOO6" s="93" t="s">
        <v>66</v>
      </c>
      <c r="HOP6" s="93" t="s">
        <v>66</v>
      </c>
      <c r="HOQ6" s="93" t="s">
        <v>66</v>
      </c>
      <c r="HOR6" s="93" t="s">
        <v>66</v>
      </c>
      <c r="HOS6" s="93" t="s">
        <v>66</v>
      </c>
      <c r="HOT6" s="93" t="s">
        <v>66</v>
      </c>
      <c r="HOU6" s="93" t="s">
        <v>66</v>
      </c>
      <c r="HOV6" s="93" t="s">
        <v>66</v>
      </c>
      <c r="HOW6" s="93" t="s">
        <v>66</v>
      </c>
      <c r="HOX6" s="93" t="s">
        <v>66</v>
      </c>
      <c r="HOY6" s="93" t="s">
        <v>66</v>
      </c>
      <c r="HOZ6" s="93" t="s">
        <v>66</v>
      </c>
      <c r="HPA6" s="93" t="s">
        <v>66</v>
      </c>
      <c r="HPB6" s="93" t="s">
        <v>66</v>
      </c>
      <c r="HPC6" s="93" t="s">
        <v>66</v>
      </c>
      <c r="HPD6" s="93" t="s">
        <v>66</v>
      </c>
      <c r="HPE6" s="93" t="s">
        <v>66</v>
      </c>
      <c r="HPF6" s="93" t="s">
        <v>66</v>
      </c>
      <c r="HPG6" s="93" t="s">
        <v>66</v>
      </c>
      <c r="HPH6" s="93" t="s">
        <v>66</v>
      </c>
      <c r="HPI6" s="93" t="s">
        <v>66</v>
      </c>
      <c r="HPJ6" s="93" t="s">
        <v>66</v>
      </c>
      <c r="HPK6" s="93" t="s">
        <v>66</v>
      </c>
      <c r="HPL6" s="93" t="s">
        <v>66</v>
      </c>
      <c r="HPM6" s="93" t="s">
        <v>66</v>
      </c>
      <c r="HPN6" s="93" t="s">
        <v>66</v>
      </c>
      <c r="HPO6" s="93" t="s">
        <v>66</v>
      </c>
      <c r="HPP6" s="93" t="s">
        <v>66</v>
      </c>
      <c r="HPQ6" s="93" t="s">
        <v>66</v>
      </c>
      <c r="HPR6" s="93" t="s">
        <v>66</v>
      </c>
      <c r="HPS6" s="93" t="s">
        <v>66</v>
      </c>
      <c r="HPT6" s="93" t="s">
        <v>66</v>
      </c>
      <c r="HPU6" s="93" t="s">
        <v>66</v>
      </c>
      <c r="HPV6" s="93" t="s">
        <v>66</v>
      </c>
      <c r="HPW6" s="93" t="s">
        <v>66</v>
      </c>
      <c r="HPX6" s="93" t="s">
        <v>66</v>
      </c>
      <c r="HPY6" s="93" t="s">
        <v>66</v>
      </c>
      <c r="HPZ6" s="93" t="s">
        <v>66</v>
      </c>
      <c r="HQA6" s="93" t="s">
        <v>66</v>
      </c>
      <c r="HQB6" s="93" t="s">
        <v>66</v>
      </c>
      <c r="HQC6" s="93" t="s">
        <v>66</v>
      </c>
      <c r="HQD6" s="93" t="s">
        <v>66</v>
      </c>
      <c r="HQE6" s="93" t="s">
        <v>66</v>
      </c>
      <c r="HQF6" s="93" t="s">
        <v>66</v>
      </c>
      <c r="HQG6" s="93" t="s">
        <v>66</v>
      </c>
      <c r="HQH6" s="93" t="s">
        <v>66</v>
      </c>
      <c r="HQI6" s="93" t="s">
        <v>66</v>
      </c>
      <c r="HQJ6" s="93" t="s">
        <v>66</v>
      </c>
      <c r="HQK6" s="93" t="s">
        <v>66</v>
      </c>
      <c r="HQL6" s="93" t="s">
        <v>66</v>
      </c>
      <c r="HQM6" s="93" t="s">
        <v>66</v>
      </c>
      <c r="HQN6" s="93" t="s">
        <v>66</v>
      </c>
      <c r="HQO6" s="93" t="s">
        <v>66</v>
      </c>
      <c r="HQP6" s="93" t="s">
        <v>66</v>
      </c>
      <c r="HQQ6" s="93" t="s">
        <v>66</v>
      </c>
      <c r="HQR6" s="93" t="s">
        <v>66</v>
      </c>
      <c r="HQS6" s="93" t="s">
        <v>66</v>
      </c>
      <c r="HQT6" s="93" t="s">
        <v>66</v>
      </c>
      <c r="HQU6" s="93" t="s">
        <v>66</v>
      </c>
      <c r="HQV6" s="93" t="s">
        <v>66</v>
      </c>
      <c r="HQW6" s="93" t="s">
        <v>66</v>
      </c>
      <c r="HQX6" s="93" t="s">
        <v>66</v>
      </c>
      <c r="HQY6" s="93" t="s">
        <v>66</v>
      </c>
      <c r="HQZ6" s="93" t="s">
        <v>66</v>
      </c>
      <c r="HRA6" s="93" t="s">
        <v>66</v>
      </c>
      <c r="HRB6" s="93" t="s">
        <v>66</v>
      </c>
      <c r="HRC6" s="93" t="s">
        <v>66</v>
      </c>
      <c r="HRD6" s="93" t="s">
        <v>66</v>
      </c>
      <c r="HRE6" s="93" t="s">
        <v>66</v>
      </c>
      <c r="HRF6" s="93" t="s">
        <v>66</v>
      </c>
      <c r="HRG6" s="93" t="s">
        <v>66</v>
      </c>
      <c r="HRH6" s="93" t="s">
        <v>66</v>
      </c>
      <c r="HRI6" s="93" t="s">
        <v>66</v>
      </c>
      <c r="HRJ6" s="93" t="s">
        <v>66</v>
      </c>
      <c r="HRK6" s="93" t="s">
        <v>66</v>
      </c>
      <c r="HRL6" s="93" t="s">
        <v>66</v>
      </c>
      <c r="HRM6" s="93" t="s">
        <v>66</v>
      </c>
      <c r="HRN6" s="93" t="s">
        <v>66</v>
      </c>
      <c r="HRO6" s="93" t="s">
        <v>66</v>
      </c>
      <c r="HRP6" s="93" t="s">
        <v>66</v>
      </c>
      <c r="HRQ6" s="93" t="s">
        <v>66</v>
      </c>
      <c r="HRR6" s="93" t="s">
        <v>66</v>
      </c>
      <c r="HRS6" s="93" t="s">
        <v>66</v>
      </c>
      <c r="HRT6" s="93" t="s">
        <v>66</v>
      </c>
      <c r="HRU6" s="93" t="s">
        <v>66</v>
      </c>
      <c r="HRV6" s="93" t="s">
        <v>66</v>
      </c>
      <c r="HRW6" s="93" t="s">
        <v>66</v>
      </c>
      <c r="HRX6" s="93" t="s">
        <v>66</v>
      </c>
      <c r="HRY6" s="93" t="s">
        <v>66</v>
      </c>
      <c r="HRZ6" s="93" t="s">
        <v>66</v>
      </c>
      <c r="HSA6" s="93" t="s">
        <v>66</v>
      </c>
      <c r="HSB6" s="93" t="s">
        <v>66</v>
      </c>
      <c r="HSC6" s="93" t="s">
        <v>66</v>
      </c>
      <c r="HSD6" s="93" t="s">
        <v>66</v>
      </c>
      <c r="HSE6" s="93" t="s">
        <v>66</v>
      </c>
      <c r="HSF6" s="93" t="s">
        <v>66</v>
      </c>
      <c r="HSG6" s="93" t="s">
        <v>66</v>
      </c>
      <c r="HSH6" s="93" t="s">
        <v>66</v>
      </c>
      <c r="HSI6" s="93" t="s">
        <v>66</v>
      </c>
      <c r="HSJ6" s="93" t="s">
        <v>66</v>
      </c>
      <c r="HSK6" s="93" t="s">
        <v>66</v>
      </c>
      <c r="HSL6" s="93" t="s">
        <v>66</v>
      </c>
      <c r="HSM6" s="93" t="s">
        <v>66</v>
      </c>
      <c r="HSN6" s="93" t="s">
        <v>66</v>
      </c>
      <c r="HSO6" s="93" t="s">
        <v>66</v>
      </c>
      <c r="HSP6" s="93" t="s">
        <v>66</v>
      </c>
      <c r="HSQ6" s="93" t="s">
        <v>66</v>
      </c>
      <c r="HSR6" s="93" t="s">
        <v>66</v>
      </c>
      <c r="HSS6" s="93" t="s">
        <v>66</v>
      </c>
      <c r="HST6" s="93" t="s">
        <v>66</v>
      </c>
      <c r="HSU6" s="93" t="s">
        <v>66</v>
      </c>
      <c r="HSV6" s="93" t="s">
        <v>66</v>
      </c>
      <c r="HSW6" s="93" t="s">
        <v>66</v>
      </c>
      <c r="HSX6" s="93" t="s">
        <v>66</v>
      </c>
      <c r="HSY6" s="93" t="s">
        <v>66</v>
      </c>
      <c r="HSZ6" s="93" t="s">
        <v>66</v>
      </c>
      <c r="HTA6" s="93" t="s">
        <v>66</v>
      </c>
      <c r="HTB6" s="93" t="s">
        <v>66</v>
      </c>
      <c r="HTC6" s="93" t="s">
        <v>66</v>
      </c>
      <c r="HTD6" s="93" t="s">
        <v>66</v>
      </c>
      <c r="HTE6" s="93" t="s">
        <v>66</v>
      </c>
      <c r="HTF6" s="93" t="s">
        <v>66</v>
      </c>
      <c r="HTG6" s="93" t="s">
        <v>66</v>
      </c>
      <c r="HTH6" s="93" t="s">
        <v>66</v>
      </c>
      <c r="HTI6" s="93" t="s">
        <v>66</v>
      </c>
      <c r="HTJ6" s="93" t="s">
        <v>66</v>
      </c>
      <c r="HTK6" s="93" t="s">
        <v>66</v>
      </c>
      <c r="HTL6" s="93" t="s">
        <v>66</v>
      </c>
      <c r="HTM6" s="93" t="s">
        <v>66</v>
      </c>
      <c r="HTN6" s="93" t="s">
        <v>66</v>
      </c>
      <c r="HTO6" s="93" t="s">
        <v>66</v>
      </c>
      <c r="HTP6" s="93" t="s">
        <v>66</v>
      </c>
      <c r="HTQ6" s="93" t="s">
        <v>66</v>
      </c>
      <c r="HTR6" s="93" t="s">
        <v>66</v>
      </c>
      <c r="HTS6" s="93" t="s">
        <v>66</v>
      </c>
      <c r="HTT6" s="93" t="s">
        <v>66</v>
      </c>
      <c r="HTU6" s="93" t="s">
        <v>66</v>
      </c>
      <c r="HTV6" s="93" t="s">
        <v>66</v>
      </c>
      <c r="HTW6" s="93" t="s">
        <v>66</v>
      </c>
      <c r="HTX6" s="93" t="s">
        <v>66</v>
      </c>
      <c r="HTY6" s="93" t="s">
        <v>66</v>
      </c>
      <c r="HTZ6" s="93" t="s">
        <v>66</v>
      </c>
      <c r="HUA6" s="93" t="s">
        <v>66</v>
      </c>
      <c r="HUB6" s="93" t="s">
        <v>66</v>
      </c>
      <c r="HUC6" s="93" t="s">
        <v>66</v>
      </c>
      <c r="HUD6" s="93" t="s">
        <v>66</v>
      </c>
      <c r="HUE6" s="93" t="s">
        <v>66</v>
      </c>
      <c r="HUF6" s="93" t="s">
        <v>66</v>
      </c>
      <c r="HUG6" s="93" t="s">
        <v>66</v>
      </c>
      <c r="HUH6" s="93" t="s">
        <v>66</v>
      </c>
      <c r="HUI6" s="93" t="s">
        <v>66</v>
      </c>
      <c r="HUJ6" s="93" t="s">
        <v>66</v>
      </c>
      <c r="HUK6" s="93" t="s">
        <v>66</v>
      </c>
      <c r="HUL6" s="93" t="s">
        <v>66</v>
      </c>
      <c r="HUM6" s="93" t="s">
        <v>66</v>
      </c>
      <c r="HUN6" s="93" t="s">
        <v>66</v>
      </c>
      <c r="HUO6" s="93" t="s">
        <v>66</v>
      </c>
      <c r="HUP6" s="93" t="s">
        <v>66</v>
      </c>
      <c r="HUQ6" s="93" t="s">
        <v>66</v>
      </c>
      <c r="HUR6" s="93" t="s">
        <v>66</v>
      </c>
      <c r="HUS6" s="93" t="s">
        <v>66</v>
      </c>
      <c r="HUT6" s="93" t="s">
        <v>66</v>
      </c>
      <c r="HUU6" s="93" t="s">
        <v>66</v>
      </c>
      <c r="HUV6" s="93" t="s">
        <v>66</v>
      </c>
      <c r="HUW6" s="93" t="s">
        <v>66</v>
      </c>
      <c r="HUX6" s="93" t="s">
        <v>66</v>
      </c>
      <c r="HUY6" s="93" t="s">
        <v>66</v>
      </c>
      <c r="HUZ6" s="93" t="s">
        <v>66</v>
      </c>
      <c r="HVA6" s="93" t="s">
        <v>66</v>
      </c>
      <c r="HVB6" s="93" t="s">
        <v>66</v>
      </c>
      <c r="HVC6" s="93" t="s">
        <v>66</v>
      </c>
      <c r="HVD6" s="93" t="s">
        <v>66</v>
      </c>
      <c r="HVE6" s="93" t="s">
        <v>66</v>
      </c>
      <c r="HVF6" s="93" t="s">
        <v>66</v>
      </c>
      <c r="HVG6" s="93" t="s">
        <v>66</v>
      </c>
      <c r="HVH6" s="93" t="s">
        <v>66</v>
      </c>
      <c r="HVI6" s="93" t="s">
        <v>66</v>
      </c>
      <c r="HVJ6" s="93" t="s">
        <v>66</v>
      </c>
      <c r="HVK6" s="93" t="s">
        <v>66</v>
      </c>
      <c r="HVL6" s="93" t="s">
        <v>66</v>
      </c>
      <c r="HVM6" s="93" t="s">
        <v>66</v>
      </c>
      <c r="HVN6" s="93" t="s">
        <v>66</v>
      </c>
      <c r="HVO6" s="93" t="s">
        <v>66</v>
      </c>
      <c r="HVP6" s="93" t="s">
        <v>66</v>
      </c>
      <c r="HVQ6" s="93" t="s">
        <v>66</v>
      </c>
      <c r="HVR6" s="93" t="s">
        <v>66</v>
      </c>
      <c r="HVS6" s="93" t="s">
        <v>66</v>
      </c>
      <c r="HVT6" s="93" t="s">
        <v>66</v>
      </c>
      <c r="HVU6" s="93" t="s">
        <v>66</v>
      </c>
      <c r="HVV6" s="93" t="s">
        <v>66</v>
      </c>
      <c r="HVW6" s="93" t="s">
        <v>66</v>
      </c>
      <c r="HVX6" s="93" t="s">
        <v>66</v>
      </c>
      <c r="HVY6" s="93" t="s">
        <v>66</v>
      </c>
      <c r="HVZ6" s="93" t="s">
        <v>66</v>
      </c>
      <c r="HWA6" s="93" t="s">
        <v>66</v>
      </c>
      <c r="HWB6" s="93" t="s">
        <v>66</v>
      </c>
      <c r="HWC6" s="93" t="s">
        <v>66</v>
      </c>
      <c r="HWD6" s="93" t="s">
        <v>66</v>
      </c>
      <c r="HWE6" s="93" t="s">
        <v>66</v>
      </c>
      <c r="HWF6" s="93" t="s">
        <v>66</v>
      </c>
      <c r="HWG6" s="93" t="s">
        <v>66</v>
      </c>
      <c r="HWH6" s="93" t="s">
        <v>66</v>
      </c>
      <c r="HWI6" s="93" t="s">
        <v>66</v>
      </c>
      <c r="HWJ6" s="93" t="s">
        <v>66</v>
      </c>
      <c r="HWK6" s="93" t="s">
        <v>66</v>
      </c>
      <c r="HWL6" s="93" t="s">
        <v>66</v>
      </c>
      <c r="HWM6" s="93" t="s">
        <v>66</v>
      </c>
      <c r="HWN6" s="93" t="s">
        <v>66</v>
      </c>
      <c r="HWO6" s="93" t="s">
        <v>66</v>
      </c>
      <c r="HWP6" s="93" t="s">
        <v>66</v>
      </c>
      <c r="HWQ6" s="93" t="s">
        <v>66</v>
      </c>
      <c r="HWR6" s="93" t="s">
        <v>66</v>
      </c>
      <c r="HWS6" s="93" t="s">
        <v>66</v>
      </c>
      <c r="HWT6" s="93" t="s">
        <v>66</v>
      </c>
      <c r="HWU6" s="93" t="s">
        <v>66</v>
      </c>
      <c r="HWV6" s="93" t="s">
        <v>66</v>
      </c>
      <c r="HWW6" s="93" t="s">
        <v>66</v>
      </c>
      <c r="HWX6" s="93" t="s">
        <v>66</v>
      </c>
      <c r="HWY6" s="93" t="s">
        <v>66</v>
      </c>
      <c r="HWZ6" s="93" t="s">
        <v>66</v>
      </c>
      <c r="HXA6" s="93" t="s">
        <v>66</v>
      </c>
      <c r="HXB6" s="93" t="s">
        <v>66</v>
      </c>
      <c r="HXC6" s="93" t="s">
        <v>66</v>
      </c>
      <c r="HXD6" s="93" t="s">
        <v>66</v>
      </c>
      <c r="HXE6" s="93" t="s">
        <v>66</v>
      </c>
      <c r="HXF6" s="93" t="s">
        <v>66</v>
      </c>
      <c r="HXG6" s="93" t="s">
        <v>66</v>
      </c>
      <c r="HXH6" s="93" t="s">
        <v>66</v>
      </c>
      <c r="HXI6" s="93" t="s">
        <v>66</v>
      </c>
      <c r="HXJ6" s="93" t="s">
        <v>66</v>
      </c>
      <c r="HXK6" s="93" t="s">
        <v>66</v>
      </c>
      <c r="HXL6" s="93" t="s">
        <v>66</v>
      </c>
      <c r="HXM6" s="93" t="s">
        <v>66</v>
      </c>
      <c r="HXN6" s="93" t="s">
        <v>66</v>
      </c>
      <c r="HXO6" s="93" t="s">
        <v>66</v>
      </c>
      <c r="HXP6" s="93" t="s">
        <v>66</v>
      </c>
      <c r="HXQ6" s="93" t="s">
        <v>66</v>
      </c>
      <c r="HXR6" s="93" t="s">
        <v>66</v>
      </c>
      <c r="HXS6" s="93" t="s">
        <v>66</v>
      </c>
      <c r="HXT6" s="93" t="s">
        <v>66</v>
      </c>
      <c r="HXU6" s="93" t="s">
        <v>66</v>
      </c>
      <c r="HXV6" s="93" t="s">
        <v>66</v>
      </c>
      <c r="HXW6" s="93" t="s">
        <v>66</v>
      </c>
      <c r="HXX6" s="93" t="s">
        <v>66</v>
      </c>
      <c r="HXY6" s="93" t="s">
        <v>66</v>
      </c>
      <c r="HXZ6" s="93" t="s">
        <v>66</v>
      </c>
      <c r="HYA6" s="93" t="s">
        <v>66</v>
      </c>
      <c r="HYB6" s="93" t="s">
        <v>66</v>
      </c>
      <c r="HYC6" s="93" t="s">
        <v>66</v>
      </c>
      <c r="HYD6" s="93" t="s">
        <v>66</v>
      </c>
      <c r="HYE6" s="93" t="s">
        <v>66</v>
      </c>
      <c r="HYF6" s="93" t="s">
        <v>66</v>
      </c>
      <c r="HYG6" s="93" t="s">
        <v>66</v>
      </c>
      <c r="HYH6" s="93" t="s">
        <v>66</v>
      </c>
      <c r="HYI6" s="93" t="s">
        <v>66</v>
      </c>
      <c r="HYJ6" s="93" t="s">
        <v>66</v>
      </c>
      <c r="HYK6" s="93" t="s">
        <v>66</v>
      </c>
      <c r="HYL6" s="93" t="s">
        <v>66</v>
      </c>
      <c r="HYM6" s="93" t="s">
        <v>66</v>
      </c>
      <c r="HYN6" s="93" t="s">
        <v>66</v>
      </c>
      <c r="HYO6" s="93" t="s">
        <v>66</v>
      </c>
      <c r="HYP6" s="93" t="s">
        <v>66</v>
      </c>
      <c r="HYQ6" s="93" t="s">
        <v>66</v>
      </c>
      <c r="HYR6" s="93" t="s">
        <v>66</v>
      </c>
      <c r="HYS6" s="93" t="s">
        <v>66</v>
      </c>
      <c r="HYT6" s="93" t="s">
        <v>66</v>
      </c>
      <c r="HYU6" s="93" t="s">
        <v>66</v>
      </c>
      <c r="HYV6" s="93" t="s">
        <v>66</v>
      </c>
      <c r="HYW6" s="93" t="s">
        <v>66</v>
      </c>
      <c r="HYX6" s="93" t="s">
        <v>66</v>
      </c>
      <c r="HYY6" s="93" t="s">
        <v>66</v>
      </c>
      <c r="HYZ6" s="93" t="s">
        <v>66</v>
      </c>
      <c r="HZA6" s="93" t="s">
        <v>66</v>
      </c>
      <c r="HZB6" s="93" t="s">
        <v>66</v>
      </c>
      <c r="HZC6" s="93" t="s">
        <v>66</v>
      </c>
      <c r="HZD6" s="93" t="s">
        <v>66</v>
      </c>
      <c r="HZE6" s="93" t="s">
        <v>66</v>
      </c>
      <c r="HZF6" s="93" t="s">
        <v>66</v>
      </c>
      <c r="HZG6" s="93" t="s">
        <v>66</v>
      </c>
      <c r="HZH6" s="93" t="s">
        <v>66</v>
      </c>
      <c r="HZI6" s="93" t="s">
        <v>66</v>
      </c>
      <c r="HZJ6" s="93" t="s">
        <v>66</v>
      </c>
      <c r="HZK6" s="93" t="s">
        <v>66</v>
      </c>
      <c r="HZL6" s="93" t="s">
        <v>66</v>
      </c>
      <c r="HZM6" s="93" t="s">
        <v>66</v>
      </c>
      <c r="HZN6" s="93" t="s">
        <v>66</v>
      </c>
      <c r="HZO6" s="93" t="s">
        <v>66</v>
      </c>
      <c r="HZP6" s="93" t="s">
        <v>66</v>
      </c>
      <c r="HZQ6" s="93" t="s">
        <v>66</v>
      </c>
      <c r="HZR6" s="93" t="s">
        <v>66</v>
      </c>
      <c r="HZS6" s="93" t="s">
        <v>66</v>
      </c>
      <c r="HZT6" s="93" t="s">
        <v>66</v>
      </c>
      <c r="HZU6" s="93" t="s">
        <v>66</v>
      </c>
      <c r="HZV6" s="93" t="s">
        <v>66</v>
      </c>
      <c r="HZW6" s="93" t="s">
        <v>66</v>
      </c>
      <c r="HZX6" s="93" t="s">
        <v>66</v>
      </c>
      <c r="HZY6" s="93" t="s">
        <v>66</v>
      </c>
      <c r="HZZ6" s="93" t="s">
        <v>66</v>
      </c>
      <c r="IAA6" s="93" t="s">
        <v>66</v>
      </c>
      <c r="IAB6" s="93" t="s">
        <v>66</v>
      </c>
      <c r="IAC6" s="93" t="s">
        <v>66</v>
      </c>
      <c r="IAD6" s="93" t="s">
        <v>66</v>
      </c>
      <c r="IAE6" s="93" t="s">
        <v>66</v>
      </c>
      <c r="IAF6" s="93" t="s">
        <v>66</v>
      </c>
      <c r="IAG6" s="93" t="s">
        <v>66</v>
      </c>
      <c r="IAH6" s="93" t="s">
        <v>66</v>
      </c>
      <c r="IAI6" s="93" t="s">
        <v>66</v>
      </c>
      <c r="IAJ6" s="93" t="s">
        <v>66</v>
      </c>
      <c r="IAK6" s="93" t="s">
        <v>66</v>
      </c>
      <c r="IAL6" s="93" t="s">
        <v>66</v>
      </c>
      <c r="IAM6" s="93" t="s">
        <v>66</v>
      </c>
      <c r="IAN6" s="93" t="s">
        <v>66</v>
      </c>
      <c r="IAO6" s="93" t="s">
        <v>66</v>
      </c>
      <c r="IAP6" s="93" t="s">
        <v>66</v>
      </c>
      <c r="IAQ6" s="93" t="s">
        <v>66</v>
      </c>
      <c r="IAR6" s="93" t="s">
        <v>66</v>
      </c>
      <c r="IAS6" s="93" t="s">
        <v>66</v>
      </c>
      <c r="IAT6" s="93" t="s">
        <v>66</v>
      </c>
      <c r="IAU6" s="93" t="s">
        <v>66</v>
      </c>
      <c r="IAV6" s="93" t="s">
        <v>66</v>
      </c>
      <c r="IAW6" s="93" t="s">
        <v>66</v>
      </c>
      <c r="IAX6" s="93" t="s">
        <v>66</v>
      </c>
      <c r="IAY6" s="93" t="s">
        <v>66</v>
      </c>
      <c r="IAZ6" s="93" t="s">
        <v>66</v>
      </c>
      <c r="IBA6" s="93" t="s">
        <v>66</v>
      </c>
      <c r="IBB6" s="93" t="s">
        <v>66</v>
      </c>
      <c r="IBC6" s="93" t="s">
        <v>66</v>
      </c>
      <c r="IBD6" s="93" t="s">
        <v>66</v>
      </c>
      <c r="IBE6" s="93" t="s">
        <v>66</v>
      </c>
      <c r="IBF6" s="93" t="s">
        <v>66</v>
      </c>
      <c r="IBG6" s="93" t="s">
        <v>66</v>
      </c>
      <c r="IBH6" s="93" t="s">
        <v>66</v>
      </c>
      <c r="IBI6" s="93" t="s">
        <v>66</v>
      </c>
      <c r="IBJ6" s="93" t="s">
        <v>66</v>
      </c>
      <c r="IBK6" s="93" t="s">
        <v>66</v>
      </c>
      <c r="IBL6" s="93" t="s">
        <v>66</v>
      </c>
      <c r="IBM6" s="93" t="s">
        <v>66</v>
      </c>
      <c r="IBN6" s="93" t="s">
        <v>66</v>
      </c>
      <c r="IBO6" s="93" t="s">
        <v>66</v>
      </c>
      <c r="IBP6" s="93" t="s">
        <v>66</v>
      </c>
      <c r="IBQ6" s="93" t="s">
        <v>66</v>
      </c>
      <c r="IBR6" s="93" t="s">
        <v>66</v>
      </c>
      <c r="IBS6" s="93" t="s">
        <v>66</v>
      </c>
      <c r="IBT6" s="93" t="s">
        <v>66</v>
      </c>
      <c r="IBU6" s="93" t="s">
        <v>66</v>
      </c>
      <c r="IBV6" s="93" t="s">
        <v>66</v>
      </c>
      <c r="IBW6" s="93" t="s">
        <v>66</v>
      </c>
      <c r="IBX6" s="93" t="s">
        <v>66</v>
      </c>
      <c r="IBY6" s="93" t="s">
        <v>66</v>
      </c>
      <c r="IBZ6" s="93" t="s">
        <v>66</v>
      </c>
      <c r="ICA6" s="93" t="s">
        <v>66</v>
      </c>
      <c r="ICB6" s="93" t="s">
        <v>66</v>
      </c>
      <c r="ICC6" s="93" t="s">
        <v>66</v>
      </c>
      <c r="ICD6" s="93" t="s">
        <v>66</v>
      </c>
      <c r="ICE6" s="93" t="s">
        <v>66</v>
      </c>
      <c r="ICF6" s="93" t="s">
        <v>66</v>
      </c>
      <c r="ICG6" s="93" t="s">
        <v>66</v>
      </c>
      <c r="ICH6" s="93" t="s">
        <v>66</v>
      </c>
      <c r="ICI6" s="93" t="s">
        <v>66</v>
      </c>
      <c r="ICJ6" s="93" t="s">
        <v>66</v>
      </c>
      <c r="ICK6" s="93" t="s">
        <v>66</v>
      </c>
      <c r="ICL6" s="93" t="s">
        <v>66</v>
      </c>
      <c r="ICM6" s="93" t="s">
        <v>66</v>
      </c>
      <c r="ICN6" s="93" t="s">
        <v>66</v>
      </c>
      <c r="ICO6" s="93" t="s">
        <v>66</v>
      </c>
      <c r="ICP6" s="93" t="s">
        <v>66</v>
      </c>
      <c r="ICQ6" s="93" t="s">
        <v>66</v>
      </c>
      <c r="ICR6" s="93" t="s">
        <v>66</v>
      </c>
      <c r="ICS6" s="93" t="s">
        <v>66</v>
      </c>
      <c r="ICT6" s="93" t="s">
        <v>66</v>
      </c>
      <c r="ICU6" s="93" t="s">
        <v>66</v>
      </c>
      <c r="ICV6" s="93" t="s">
        <v>66</v>
      </c>
      <c r="ICW6" s="93" t="s">
        <v>66</v>
      </c>
      <c r="ICX6" s="93" t="s">
        <v>66</v>
      </c>
      <c r="ICY6" s="93" t="s">
        <v>66</v>
      </c>
      <c r="ICZ6" s="93" t="s">
        <v>66</v>
      </c>
      <c r="IDA6" s="93" t="s">
        <v>66</v>
      </c>
      <c r="IDB6" s="93" t="s">
        <v>66</v>
      </c>
      <c r="IDC6" s="93" t="s">
        <v>66</v>
      </c>
      <c r="IDD6" s="93" t="s">
        <v>66</v>
      </c>
      <c r="IDE6" s="93" t="s">
        <v>66</v>
      </c>
      <c r="IDF6" s="93" t="s">
        <v>66</v>
      </c>
      <c r="IDG6" s="93" t="s">
        <v>66</v>
      </c>
      <c r="IDH6" s="93" t="s">
        <v>66</v>
      </c>
      <c r="IDI6" s="93" t="s">
        <v>66</v>
      </c>
      <c r="IDJ6" s="93" t="s">
        <v>66</v>
      </c>
      <c r="IDK6" s="93" t="s">
        <v>66</v>
      </c>
      <c r="IDL6" s="93" t="s">
        <v>66</v>
      </c>
      <c r="IDM6" s="93" t="s">
        <v>66</v>
      </c>
      <c r="IDN6" s="93" t="s">
        <v>66</v>
      </c>
      <c r="IDO6" s="93" t="s">
        <v>66</v>
      </c>
      <c r="IDP6" s="93" t="s">
        <v>66</v>
      </c>
      <c r="IDQ6" s="93" t="s">
        <v>66</v>
      </c>
      <c r="IDR6" s="93" t="s">
        <v>66</v>
      </c>
      <c r="IDS6" s="93" t="s">
        <v>66</v>
      </c>
      <c r="IDT6" s="93" t="s">
        <v>66</v>
      </c>
      <c r="IDU6" s="93" t="s">
        <v>66</v>
      </c>
      <c r="IDV6" s="93" t="s">
        <v>66</v>
      </c>
      <c r="IDW6" s="93" t="s">
        <v>66</v>
      </c>
      <c r="IDX6" s="93" t="s">
        <v>66</v>
      </c>
      <c r="IDY6" s="93" t="s">
        <v>66</v>
      </c>
      <c r="IDZ6" s="93" t="s">
        <v>66</v>
      </c>
      <c r="IEA6" s="93" t="s">
        <v>66</v>
      </c>
      <c r="IEB6" s="93" t="s">
        <v>66</v>
      </c>
      <c r="IEC6" s="93" t="s">
        <v>66</v>
      </c>
      <c r="IED6" s="93" t="s">
        <v>66</v>
      </c>
      <c r="IEE6" s="93" t="s">
        <v>66</v>
      </c>
      <c r="IEF6" s="93" t="s">
        <v>66</v>
      </c>
      <c r="IEG6" s="93" t="s">
        <v>66</v>
      </c>
      <c r="IEH6" s="93" t="s">
        <v>66</v>
      </c>
      <c r="IEI6" s="93" t="s">
        <v>66</v>
      </c>
      <c r="IEJ6" s="93" t="s">
        <v>66</v>
      </c>
      <c r="IEK6" s="93" t="s">
        <v>66</v>
      </c>
      <c r="IEL6" s="93" t="s">
        <v>66</v>
      </c>
      <c r="IEM6" s="93" t="s">
        <v>66</v>
      </c>
      <c r="IEN6" s="93" t="s">
        <v>66</v>
      </c>
      <c r="IEO6" s="93" t="s">
        <v>66</v>
      </c>
      <c r="IEP6" s="93" t="s">
        <v>66</v>
      </c>
      <c r="IEQ6" s="93" t="s">
        <v>66</v>
      </c>
      <c r="IER6" s="93" t="s">
        <v>66</v>
      </c>
      <c r="IES6" s="93" t="s">
        <v>66</v>
      </c>
      <c r="IET6" s="93" t="s">
        <v>66</v>
      </c>
      <c r="IEU6" s="93" t="s">
        <v>66</v>
      </c>
      <c r="IEV6" s="93" t="s">
        <v>66</v>
      </c>
      <c r="IEW6" s="93" t="s">
        <v>66</v>
      </c>
      <c r="IEX6" s="93" t="s">
        <v>66</v>
      </c>
      <c r="IEY6" s="93" t="s">
        <v>66</v>
      </c>
      <c r="IEZ6" s="93" t="s">
        <v>66</v>
      </c>
      <c r="IFA6" s="93" t="s">
        <v>66</v>
      </c>
      <c r="IFB6" s="93" t="s">
        <v>66</v>
      </c>
      <c r="IFC6" s="93" t="s">
        <v>66</v>
      </c>
      <c r="IFD6" s="93" t="s">
        <v>66</v>
      </c>
      <c r="IFE6" s="93" t="s">
        <v>66</v>
      </c>
      <c r="IFF6" s="93" t="s">
        <v>66</v>
      </c>
      <c r="IFG6" s="93" t="s">
        <v>66</v>
      </c>
      <c r="IFH6" s="93" t="s">
        <v>66</v>
      </c>
      <c r="IFI6" s="93" t="s">
        <v>66</v>
      </c>
      <c r="IFJ6" s="93" t="s">
        <v>66</v>
      </c>
      <c r="IFK6" s="93" t="s">
        <v>66</v>
      </c>
      <c r="IFL6" s="93" t="s">
        <v>66</v>
      </c>
      <c r="IFM6" s="93" t="s">
        <v>66</v>
      </c>
      <c r="IFN6" s="93" t="s">
        <v>66</v>
      </c>
      <c r="IFO6" s="93" t="s">
        <v>66</v>
      </c>
      <c r="IFP6" s="93" t="s">
        <v>66</v>
      </c>
      <c r="IFQ6" s="93" t="s">
        <v>66</v>
      </c>
      <c r="IFR6" s="93" t="s">
        <v>66</v>
      </c>
      <c r="IFS6" s="93" t="s">
        <v>66</v>
      </c>
      <c r="IFT6" s="93" t="s">
        <v>66</v>
      </c>
      <c r="IFU6" s="93" t="s">
        <v>66</v>
      </c>
      <c r="IFV6" s="93" t="s">
        <v>66</v>
      </c>
      <c r="IFW6" s="93" t="s">
        <v>66</v>
      </c>
      <c r="IFX6" s="93" t="s">
        <v>66</v>
      </c>
      <c r="IFY6" s="93" t="s">
        <v>66</v>
      </c>
      <c r="IFZ6" s="93" t="s">
        <v>66</v>
      </c>
      <c r="IGA6" s="93" t="s">
        <v>66</v>
      </c>
      <c r="IGB6" s="93" t="s">
        <v>66</v>
      </c>
      <c r="IGC6" s="93" t="s">
        <v>66</v>
      </c>
      <c r="IGD6" s="93" t="s">
        <v>66</v>
      </c>
      <c r="IGE6" s="93" t="s">
        <v>66</v>
      </c>
      <c r="IGF6" s="93" t="s">
        <v>66</v>
      </c>
      <c r="IGG6" s="93" t="s">
        <v>66</v>
      </c>
      <c r="IGH6" s="93" t="s">
        <v>66</v>
      </c>
      <c r="IGI6" s="93" t="s">
        <v>66</v>
      </c>
      <c r="IGJ6" s="93" t="s">
        <v>66</v>
      </c>
      <c r="IGK6" s="93" t="s">
        <v>66</v>
      </c>
      <c r="IGL6" s="93" t="s">
        <v>66</v>
      </c>
      <c r="IGM6" s="93" t="s">
        <v>66</v>
      </c>
      <c r="IGN6" s="93" t="s">
        <v>66</v>
      </c>
      <c r="IGO6" s="93" t="s">
        <v>66</v>
      </c>
      <c r="IGP6" s="93" t="s">
        <v>66</v>
      </c>
      <c r="IGQ6" s="93" t="s">
        <v>66</v>
      </c>
      <c r="IGR6" s="93" t="s">
        <v>66</v>
      </c>
      <c r="IGS6" s="93" t="s">
        <v>66</v>
      </c>
      <c r="IGT6" s="93" t="s">
        <v>66</v>
      </c>
      <c r="IGU6" s="93" t="s">
        <v>66</v>
      </c>
      <c r="IGV6" s="93" t="s">
        <v>66</v>
      </c>
      <c r="IGW6" s="93" t="s">
        <v>66</v>
      </c>
      <c r="IGX6" s="93" t="s">
        <v>66</v>
      </c>
      <c r="IGY6" s="93" t="s">
        <v>66</v>
      </c>
      <c r="IGZ6" s="93" t="s">
        <v>66</v>
      </c>
      <c r="IHA6" s="93" t="s">
        <v>66</v>
      </c>
      <c r="IHB6" s="93" t="s">
        <v>66</v>
      </c>
      <c r="IHC6" s="93" t="s">
        <v>66</v>
      </c>
      <c r="IHD6" s="93" t="s">
        <v>66</v>
      </c>
      <c r="IHE6" s="93" t="s">
        <v>66</v>
      </c>
      <c r="IHF6" s="93" t="s">
        <v>66</v>
      </c>
      <c r="IHG6" s="93" t="s">
        <v>66</v>
      </c>
      <c r="IHH6" s="93" t="s">
        <v>66</v>
      </c>
      <c r="IHI6" s="93" t="s">
        <v>66</v>
      </c>
      <c r="IHJ6" s="93" t="s">
        <v>66</v>
      </c>
      <c r="IHK6" s="93" t="s">
        <v>66</v>
      </c>
      <c r="IHL6" s="93" t="s">
        <v>66</v>
      </c>
      <c r="IHM6" s="93" t="s">
        <v>66</v>
      </c>
      <c r="IHN6" s="93" t="s">
        <v>66</v>
      </c>
      <c r="IHO6" s="93" t="s">
        <v>66</v>
      </c>
      <c r="IHP6" s="93" t="s">
        <v>66</v>
      </c>
      <c r="IHQ6" s="93" t="s">
        <v>66</v>
      </c>
      <c r="IHR6" s="93" t="s">
        <v>66</v>
      </c>
      <c r="IHS6" s="93" t="s">
        <v>66</v>
      </c>
      <c r="IHT6" s="93" t="s">
        <v>66</v>
      </c>
      <c r="IHU6" s="93" t="s">
        <v>66</v>
      </c>
      <c r="IHV6" s="93" t="s">
        <v>66</v>
      </c>
      <c r="IHW6" s="93" t="s">
        <v>66</v>
      </c>
      <c r="IHX6" s="93" t="s">
        <v>66</v>
      </c>
      <c r="IHY6" s="93" t="s">
        <v>66</v>
      </c>
      <c r="IHZ6" s="93" t="s">
        <v>66</v>
      </c>
      <c r="IIA6" s="93" t="s">
        <v>66</v>
      </c>
      <c r="IIB6" s="93" t="s">
        <v>66</v>
      </c>
      <c r="IIC6" s="93" t="s">
        <v>66</v>
      </c>
      <c r="IID6" s="93" t="s">
        <v>66</v>
      </c>
      <c r="IIE6" s="93" t="s">
        <v>66</v>
      </c>
      <c r="IIF6" s="93" t="s">
        <v>66</v>
      </c>
      <c r="IIG6" s="93" t="s">
        <v>66</v>
      </c>
      <c r="IIH6" s="93" t="s">
        <v>66</v>
      </c>
      <c r="III6" s="93" t="s">
        <v>66</v>
      </c>
      <c r="IIJ6" s="93" t="s">
        <v>66</v>
      </c>
      <c r="IIK6" s="93" t="s">
        <v>66</v>
      </c>
      <c r="IIL6" s="93" t="s">
        <v>66</v>
      </c>
      <c r="IIM6" s="93" t="s">
        <v>66</v>
      </c>
      <c r="IIN6" s="93" t="s">
        <v>66</v>
      </c>
      <c r="IIO6" s="93" t="s">
        <v>66</v>
      </c>
      <c r="IIP6" s="93" t="s">
        <v>66</v>
      </c>
      <c r="IIQ6" s="93" t="s">
        <v>66</v>
      </c>
      <c r="IIR6" s="93" t="s">
        <v>66</v>
      </c>
      <c r="IIS6" s="93" t="s">
        <v>66</v>
      </c>
      <c r="IIT6" s="93" t="s">
        <v>66</v>
      </c>
      <c r="IIU6" s="93" t="s">
        <v>66</v>
      </c>
      <c r="IIV6" s="93" t="s">
        <v>66</v>
      </c>
      <c r="IIW6" s="93" t="s">
        <v>66</v>
      </c>
      <c r="IIX6" s="93" t="s">
        <v>66</v>
      </c>
      <c r="IIY6" s="93" t="s">
        <v>66</v>
      </c>
      <c r="IIZ6" s="93" t="s">
        <v>66</v>
      </c>
      <c r="IJA6" s="93" t="s">
        <v>66</v>
      </c>
      <c r="IJB6" s="93" t="s">
        <v>66</v>
      </c>
      <c r="IJC6" s="93" t="s">
        <v>66</v>
      </c>
      <c r="IJD6" s="93" t="s">
        <v>66</v>
      </c>
      <c r="IJE6" s="93" t="s">
        <v>66</v>
      </c>
      <c r="IJF6" s="93" t="s">
        <v>66</v>
      </c>
      <c r="IJG6" s="93" t="s">
        <v>66</v>
      </c>
      <c r="IJH6" s="93" t="s">
        <v>66</v>
      </c>
      <c r="IJI6" s="93" t="s">
        <v>66</v>
      </c>
      <c r="IJJ6" s="93" t="s">
        <v>66</v>
      </c>
      <c r="IJK6" s="93" t="s">
        <v>66</v>
      </c>
      <c r="IJL6" s="93" t="s">
        <v>66</v>
      </c>
      <c r="IJM6" s="93" t="s">
        <v>66</v>
      </c>
      <c r="IJN6" s="93" t="s">
        <v>66</v>
      </c>
      <c r="IJO6" s="93" t="s">
        <v>66</v>
      </c>
      <c r="IJP6" s="93" t="s">
        <v>66</v>
      </c>
      <c r="IJQ6" s="93" t="s">
        <v>66</v>
      </c>
      <c r="IJR6" s="93" t="s">
        <v>66</v>
      </c>
      <c r="IJS6" s="93" t="s">
        <v>66</v>
      </c>
      <c r="IJT6" s="93" t="s">
        <v>66</v>
      </c>
      <c r="IJU6" s="93" t="s">
        <v>66</v>
      </c>
      <c r="IJV6" s="93" t="s">
        <v>66</v>
      </c>
      <c r="IJW6" s="93" t="s">
        <v>66</v>
      </c>
      <c r="IJX6" s="93" t="s">
        <v>66</v>
      </c>
      <c r="IJY6" s="93" t="s">
        <v>66</v>
      </c>
      <c r="IJZ6" s="93" t="s">
        <v>66</v>
      </c>
      <c r="IKA6" s="93" t="s">
        <v>66</v>
      </c>
      <c r="IKB6" s="93" t="s">
        <v>66</v>
      </c>
      <c r="IKC6" s="93" t="s">
        <v>66</v>
      </c>
      <c r="IKD6" s="93" t="s">
        <v>66</v>
      </c>
      <c r="IKE6" s="93" t="s">
        <v>66</v>
      </c>
      <c r="IKF6" s="93" t="s">
        <v>66</v>
      </c>
      <c r="IKG6" s="93" t="s">
        <v>66</v>
      </c>
      <c r="IKH6" s="93" t="s">
        <v>66</v>
      </c>
      <c r="IKI6" s="93" t="s">
        <v>66</v>
      </c>
      <c r="IKJ6" s="93" t="s">
        <v>66</v>
      </c>
      <c r="IKK6" s="93" t="s">
        <v>66</v>
      </c>
      <c r="IKL6" s="93" t="s">
        <v>66</v>
      </c>
      <c r="IKM6" s="93" t="s">
        <v>66</v>
      </c>
      <c r="IKN6" s="93" t="s">
        <v>66</v>
      </c>
      <c r="IKO6" s="93" t="s">
        <v>66</v>
      </c>
      <c r="IKP6" s="93" t="s">
        <v>66</v>
      </c>
      <c r="IKQ6" s="93" t="s">
        <v>66</v>
      </c>
      <c r="IKR6" s="93" t="s">
        <v>66</v>
      </c>
      <c r="IKS6" s="93" t="s">
        <v>66</v>
      </c>
      <c r="IKT6" s="93" t="s">
        <v>66</v>
      </c>
      <c r="IKU6" s="93" t="s">
        <v>66</v>
      </c>
      <c r="IKV6" s="93" t="s">
        <v>66</v>
      </c>
      <c r="IKW6" s="93" t="s">
        <v>66</v>
      </c>
      <c r="IKX6" s="93" t="s">
        <v>66</v>
      </c>
      <c r="IKY6" s="93" t="s">
        <v>66</v>
      </c>
      <c r="IKZ6" s="93" t="s">
        <v>66</v>
      </c>
      <c r="ILA6" s="93" t="s">
        <v>66</v>
      </c>
      <c r="ILB6" s="93" t="s">
        <v>66</v>
      </c>
      <c r="ILC6" s="93" t="s">
        <v>66</v>
      </c>
      <c r="ILD6" s="93" t="s">
        <v>66</v>
      </c>
      <c r="ILE6" s="93" t="s">
        <v>66</v>
      </c>
      <c r="ILF6" s="93" t="s">
        <v>66</v>
      </c>
      <c r="ILG6" s="93" t="s">
        <v>66</v>
      </c>
      <c r="ILH6" s="93" t="s">
        <v>66</v>
      </c>
      <c r="ILI6" s="93" t="s">
        <v>66</v>
      </c>
      <c r="ILJ6" s="93" t="s">
        <v>66</v>
      </c>
      <c r="ILK6" s="93" t="s">
        <v>66</v>
      </c>
      <c r="ILL6" s="93" t="s">
        <v>66</v>
      </c>
      <c r="ILM6" s="93" t="s">
        <v>66</v>
      </c>
      <c r="ILN6" s="93" t="s">
        <v>66</v>
      </c>
      <c r="ILO6" s="93" t="s">
        <v>66</v>
      </c>
      <c r="ILP6" s="93" t="s">
        <v>66</v>
      </c>
      <c r="ILQ6" s="93" t="s">
        <v>66</v>
      </c>
      <c r="ILR6" s="93" t="s">
        <v>66</v>
      </c>
      <c r="ILS6" s="93" t="s">
        <v>66</v>
      </c>
      <c r="ILT6" s="93" t="s">
        <v>66</v>
      </c>
      <c r="ILU6" s="93" t="s">
        <v>66</v>
      </c>
      <c r="ILV6" s="93" t="s">
        <v>66</v>
      </c>
      <c r="ILW6" s="93" t="s">
        <v>66</v>
      </c>
      <c r="ILX6" s="93" t="s">
        <v>66</v>
      </c>
      <c r="ILY6" s="93" t="s">
        <v>66</v>
      </c>
      <c r="ILZ6" s="93" t="s">
        <v>66</v>
      </c>
      <c r="IMA6" s="93" t="s">
        <v>66</v>
      </c>
      <c r="IMB6" s="93" t="s">
        <v>66</v>
      </c>
      <c r="IMC6" s="93" t="s">
        <v>66</v>
      </c>
      <c r="IMD6" s="93" t="s">
        <v>66</v>
      </c>
      <c r="IME6" s="93" t="s">
        <v>66</v>
      </c>
      <c r="IMF6" s="93" t="s">
        <v>66</v>
      </c>
      <c r="IMG6" s="93" t="s">
        <v>66</v>
      </c>
      <c r="IMH6" s="93" t="s">
        <v>66</v>
      </c>
      <c r="IMI6" s="93" t="s">
        <v>66</v>
      </c>
      <c r="IMJ6" s="93" t="s">
        <v>66</v>
      </c>
      <c r="IMK6" s="93" t="s">
        <v>66</v>
      </c>
      <c r="IML6" s="93" t="s">
        <v>66</v>
      </c>
      <c r="IMM6" s="93" t="s">
        <v>66</v>
      </c>
      <c r="IMN6" s="93" t="s">
        <v>66</v>
      </c>
      <c r="IMO6" s="93" t="s">
        <v>66</v>
      </c>
      <c r="IMP6" s="93" t="s">
        <v>66</v>
      </c>
      <c r="IMQ6" s="93" t="s">
        <v>66</v>
      </c>
      <c r="IMR6" s="93" t="s">
        <v>66</v>
      </c>
      <c r="IMS6" s="93" t="s">
        <v>66</v>
      </c>
      <c r="IMT6" s="93" t="s">
        <v>66</v>
      </c>
      <c r="IMU6" s="93" t="s">
        <v>66</v>
      </c>
      <c r="IMV6" s="93" t="s">
        <v>66</v>
      </c>
      <c r="IMW6" s="93" t="s">
        <v>66</v>
      </c>
      <c r="IMX6" s="93" t="s">
        <v>66</v>
      </c>
      <c r="IMY6" s="93" t="s">
        <v>66</v>
      </c>
      <c r="IMZ6" s="93" t="s">
        <v>66</v>
      </c>
      <c r="INA6" s="93" t="s">
        <v>66</v>
      </c>
      <c r="INB6" s="93" t="s">
        <v>66</v>
      </c>
      <c r="INC6" s="93" t="s">
        <v>66</v>
      </c>
      <c r="IND6" s="93" t="s">
        <v>66</v>
      </c>
      <c r="INE6" s="93" t="s">
        <v>66</v>
      </c>
      <c r="INF6" s="93" t="s">
        <v>66</v>
      </c>
      <c r="ING6" s="93" t="s">
        <v>66</v>
      </c>
      <c r="INH6" s="93" t="s">
        <v>66</v>
      </c>
      <c r="INI6" s="93" t="s">
        <v>66</v>
      </c>
      <c r="INJ6" s="93" t="s">
        <v>66</v>
      </c>
      <c r="INK6" s="93" t="s">
        <v>66</v>
      </c>
      <c r="INL6" s="93" t="s">
        <v>66</v>
      </c>
      <c r="INM6" s="93" t="s">
        <v>66</v>
      </c>
      <c r="INN6" s="93" t="s">
        <v>66</v>
      </c>
      <c r="INO6" s="93" t="s">
        <v>66</v>
      </c>
      <c r="INP6" s="93" t="s">
        <v>66</v>
      </c>
      <c r="INQ6" s="93" t="s">
        <v>66</v>
      </c>
      <c r="INR6" s="93" t="s">
        <v>66</v>
      </c>
      <c r="INS6" s="93" t="s">
        <v>66</v>
      </c>
      <c r="INT6" s="93" t="s">
        <v>66</v>
      </c>
      <c r="INU6" s="93" t="s">
        <v>66</v>
      </c>
      <c r="INV6" s="93" t="s">
        <v>66</v>
      </c>
      <c r="INW6" s="93" t="s">
        <v>66</v>
      </c>
      <c r="INX6" s="93" t="s">
        <v>66</v>
      </c>
      <c r="INY6" s="93" t="s">
        <v>66</v>
      </c>
      <c r="INZ6" s="93" t="s">
        <v>66</v>
      </c>
      <c r="IOA6" s="93" t="s">
        <v>66</v>
      </c>
      <c r="IOB6" s="93" t="s">
        <v>66</v>
      </c>
      <c r="IOC6" s="93" t="s">
        <v>66</v>
      </c>
      <c r="IOD6" s="93" t="s">
        <v>66</v>
      </c>
      <c r="IOE6" s="93" t="s">
        <v>66</v>
      </c>
      <c r="IOF6" s="93" t="s">
        <v>66</v>
      </c>
      <c r="IOG6" s="93" t="s">
        <v>66</v>
      </c>
      <c r="IOH6" s="93" t="s">
        <v>66</v>
      </c>
      <c r="IOI6" s="93" t="s">
        <v>66</v>
      </c>
      <c r="IOJ6" s="93" t="s">
        <v>66</v>
      </c>
      <c r="IOK6" s="93" t="s">
        <v>66</v>
      </c>
      <c r="IOL6" s="93" t="s">
        <v>66</v>
      </c>
      <c r="IOM6" s="93" t="s">
        <v>66</v>
      </c>
      <c r="ION6" s="93" t="s">
        <v>66</v>
      </c>
      <c r="IOO6" s="93" t="s">
        <v>66</v>
      </c>
      <c r="IOP6" s="93" t="s">
        <v>66</v>
      </c>
      <c r="IOQ6" s="93" t="s">
        <v>66</v>
      </c>
      <c r="IOR6" s="93" t="s">
        <v>66</v>
      </c>
      <c r="IOS6" s="93" t="s">
        <v>66</v>
      </c>
      <c r="IOT6" s="93" t="s">
        <v>66</v>
      </c>
      <c r="IOU6" s="93" t="s">
        <v>66</v>
      </c>
      <c r="IOV6" s="93" t="s">
        <v>66</v>
      </c>
      <c r="IOW6" s="93" t="s">
        <v>66</v>
      </c>
      <c r="IOX6" s="93" t="s">
        <v>66</v>
      </c>
      <c r="IOY6" s="93" t="s">
        <v>66</v>
      </c>
      <c r="IOZ6" s="93" t="s">
        <v>66</v>
      </c>
      <c r="IPA6" s="93" t="s">
        <v>66</v>
      </c>
      <c r="IPB6" s="93" t="s">
        <v>66</v>
      </c>
      <c r="IPC6" s="93" t="s">
        <v>66</v>
      </c>
      <c r="IPD6" s="93" t="s">
        <v>66</v>
      </c>
      <c r="IPE6" s="93" t="s">
        <v>66</v>
      </c>
      <c r="IPF6" s="93" t="s">
        <v>66</v>
      </c>
      <c r="IPG6" s="93" t="s">
        <v>66</v>
      </c>
      <c r="IPH6" s="93" t="s">
        <v>66</v>
      </c>
      <c r="IPI6" s="93" t="s">
        <v>66</v>
      </c>
      <c r="IPJ6" s="93" t="s">
        <v>66</v>
      </c>
      <c r="IPK6" s="93" t="s">
        <v>66</v>
      </c>
      <c r="IPL6" s="93" t="s">
        <v>66</v>
      </c>
      <c r="IPM6" s="93" t="s">
        <v>66</v>
      </c>
      <c r="IPN6" s="93" t="s">
        <v>66</v>
      </c>
      <c r="IPO6" s="93" t="s">
        <v>66</v>
      </c>
      <c r="IPP6" s="93" t="s">
        <v>66</v>
      </c>
      <c r="IPQ6" s="93" t="s">
        <v>66</v>
      </c>
      <c r="IPR6" s="93" t="s">
        <v>66</v>
      </c>
      <c r="IPS6" s="93" t="s">
        <v>66</v>
      </c>
      <c r="IPT6" s="93" t="s">
        <v>66</v>
      </c>
      <c r="IPU6" s="93" t="s">
        <v>66</v>
      </c>
      <c r="IPV6" s="93" t="s">
        <v>66</v>
      </c>
      <c r="IPW6" s="93" t="s">
        <v>66</v>
      </c>
      <c r="IPX6" s="93" t="s">
        <v>66</v>
      </c>
      <c r="IPY6" s="93" t="s">
        <v>66</v>
      </c>
      <c r="IPZ6" s="93" t="s">
        <v>66</v>
      </c>
      <c r="IQA6" s="93" t="s">
        <v>66</v>
      </c>
      <c r="IQB6" s="93" t="s">
        <v>66</v>
      </c>
      <c r="IQC6" s="93" t="s">
        <v>66</v>
      </c>
      <c r="IQD6" s="93" t="s">
        <v>66</v>
      </c>
      <c r="IQE6" s="93" t="s">
        <v>66</v>
      </c>
      <c r="IQF6" s="93" t="s">
        <v>66</v>
      </c>
      <c r="IQG6" s="93" t="s">
        <v>66</v>
      </c>
      <c r="IQH6" s="93" t="s">
        <v>66</v>
      </c>
      <c r="IQI6" s="93" t="s">
        <v>66</v>
      </c>
      <c r="IQJ6" s="93" t="s">
        <v>66</v>
      </c>
      <c r="IQK6" s="93" t="s">
        <v>66</v>
      </c>
      <c r="IQL6" s="93" t="s">
        <v>66</v>
      </c>
      <c r="IQM6" s="93" t="s">
        <v>66</v>
      </c>
      <c r="IQN6" s="93" t="s">
        <v>66</v>
      </c>
      <c r="IQO6" s="93" t="s">
        <v>66</v>
      </c>
      <c r="IQP6" s="93" t="s">
        <v>66</v>
      </c>
      <c r="IQQ6" s="93" t="s">
        <v>66</v>
      </c>
      <c r="IQR6" s="93" t="s">
        <v>66</v>
      </c>
      <c r="IQS6" s="93" t="s">
        <v>66</v>
      </c>
      <c r="IQT6" s="93" t="s">
        <v>66</v>
      </c>
      <c r="IQU6" s="93" t="s">
        <v>66</v>
      </c>
      <c r="IQV6" s="93" t="s">
        <v>66</v>
      </c>
      <c r="IQW6" s="93" t="s">
        <v>66</v>
      </c>
      <c r="IQX6" s="93" t="s">
        <v>66</v>
      </c>
      <c r="IQY6" s="93" t="s">
        <v>66</v>
      </c>
      <c r="IQZ6" s="93" t="s">
        <v>66</v>
      </c>
      <c r="IRA6" s="93" t="s">
        <v>66</v>
      </c>
      <c r="IRB6" s="93" t="s">
        <v>66</v>
      </c>
      <c r="IRC6" s="93" t="s">
        <v>66</v>
      </c>
      <c r="IRD6" s="93" t="s">
        <v>66</v>
      </c>
      <c r="IRE6" s="93" t="s">
        <v>66</v>
      </c>
      <c r="IRF6" s="93" t="s">
        <v>66</v>
      </c>
      <c r="IRG6" s="93" t="s">
        <v>66</v>
      </c>
      <c r="IRH6" s="93" t="s">
        <v>66</v>
      </c>
      <c r="IRI6" s="93" t="s">
        <v>66</v>
      </c>
      <c r="IRJ6" s="93" t="s">
        <v>66</v>
      </c>
      <c r="IRK6" s="93" t="s">
        <v>66</v>
      </c>
      <c r="IRL6" s="93" t="s">
        <v>66</v>
      </c>
      <c r="IRM6" s="93" t="s">
        <v>66</v>
      </c>
      <c r="IRN6" s="93" t="s">
        <v>66</v>
      </c>
      <c r="IRO6" s="93" t="s">
        <v>66</v>
      </c>
      <c r="IRP6" s="93" t="s">
        <v>66</v>
      </c>
      <c r="IRQ6" s="93" t="s">
        <v>66</v>
      </c>
      <c r="IRR6" s="93" t="s">
        <v>66</v>
      </c>
      <c r="IRS6" s="93" t="s">
        <v>66</v>
      </c>
      <c r="IRT6" s="93" t="s">
        <v>66</v>
      </c>
      <c r="IRU6" s="93" t="s">
        <v>66</v>
      </c>
      <c r="IRV6" s="93" t="s">
        <v>66</v>
      </c>
      <c r="IRW6" s="93" t="s">
        <v>66</v>
      </c>
      <c r="IRX6" s="93" t="s">
        <v>66</v>
      </c>
      <c r="IRY6" s="93" t="s">
        <v>66</v>
      </c>
      <c r="IRZ6" s="93" t="s">
        <v>66</v>
      </c>
      <c r="ISA6" s="93" t="s">
        <v>66</v>
      </c>
      <c r="ISB6" s="93" t="s">
        <v>66</v>
      </c>
      <c r="ISC6" s="93" t="s">
        <v>66</v>
      </c>
      <c r="ISD6" s="93" t="s">
        <v>66</v>
      </c>
      <c r="ISE6" s="93" t="s">
        <v>66</v>
      </c>
      <c r="ISF6" s="93" t="s">
        <v>66</v>
      </c>
      <c r="ISG6" s="93" t="s">
        <v>66</v>
      </c>
      <c r="ISH6" s="93" t="s">
        <v>66</v>
      </c>
      <c r="ISI6" s="93" t="s">
        <v>66</v>
      </c>
      <c r="ISJ6" s="93" t="s">
        <v>66</v>
      </c>
      <c r="ISK6" s="93" t="s">
        <v>66</v>
      </c>
      <c r="ISL6" s="93" t="s">
        <v>66</v>
      </c>
      <c r="ISM6" s="93" t="s">
        <v>66</v>
      </c>
      <c r="ISN6" s="93" t="s">
        <v>66</v>
      </c>
      <c r="ISO6" s="93" t="s">
        <v>66</v>
      </c>
      <c r="ISP6" s="93" t="s">
        <v>66</v>
      </c>
      <c r="ISQ6" s="93" t="s">
        <v>66</v>
      </c>
      <c r="ISR6" s="93" t="s">
        <v>66</v>
      </c>
      <c r="ISS6" s="93" t="s">
        <v>66</v>
      </c>
      <c r="IST6" s="93" t="s">
        <v>66</v>
      </c>
      <c r="ISU6" s="93" t="s">
        <v>66</v>
      </c>
      <c r="ISV6" s="93" t="s">
        <v>66</v>
      </c>
      <c r="ISW6" s="93" t="s">
        <v>66</v>
      </c>
      <c r="ISX6" s="93" t="s">
        <v>66</v>
      </c>
      <c r="ISY6" s="93" t="s">
        <v>66</v>
      </c>
      <c r="ISZ6" s="93" t="s">
        <v>66</v>
      </c>
      <c r="ITA6" s="93" t="s">
        <v>66</v>
      </c>
      <c r="ITB6" s="93" t="s">
        <v>66</v>
      </c>
      <c r="ITC6" s="93" t="s">
        <v>66</v>
      </c>
      <c r="ITD6" s="93" t="s">
        <v>66</v>
      </c>
      <c r="ITE6" s="93" t="s">
        <v>66</v>
      </c>
      <c r="ITF6" s="93" t="s">
        <v>66</v>
      </c>
      <c r="ITG6" s="93" t="s">
        <v>66</v>
      </c>
      <c r="ITH6" s="93" t="s">
        <v>66</v>
      </c>
      <c r="ITI6" s="93" t="s">
        <v>66</v>
      </c>
      <c r="ITJ6" s="93" t="s">
        <v>66</v>
      </c>
      <c r="ITK6" s="93" t="s">
        <v>66</v>
      </c>
      <c r="ITL6" s="93" t="s">
        <v>66</v>
      </c>
      <c r="ITM6" s="93" t="s">
        <v>66</v>
      </c>
      <c r="ITN6" s="93" t="s">
        <v>66</v>
      </c>
      <c r="ITO6" s="93" t="s">
        <v>66</v>
      </c>
      <c r="ITP6" s="93" t="s">
        <v>66</v>
      </c>
      <c r="ITQ6" s="93" t="s">
        <v>66</v>
      </c>
      <c r="ITR6" s="93" t="s">
        <v>66</v>
      </c>
      <c r="ITS6" s="93" t="s">
        <v>66</v>
      </c>
      <c r="ITT6" s="93" t="s">
        <v>66</v>
      </c>
      <c r="ITU6" s="93" t="s">
        <v>66</v>
      </c>
      <c r="ITV6" s="93" t="s">
        <v>66</v>
      </c>
      <c r="ITW6" s="93" t="s">
        <v>66</v>
      </c>
      <c r="ITX6" s="93" t="s">
        <v>66</v>
      </c>
      <c r="ITY6" s="93" t="s">
        <v>66</v>
      </c>
      <c r="ITZ6" s="93" t="s">
        <v>66</v>
      </c>
      <c r="IUA6" s="93" t="s">
        <v>66</v>
      </c>
      <c r="IUB6" s="93" t="s">
        <v>66</v>
      </c>
      <c r="IUC6" s="93" t="s">
        <v>66</v>
      </c>
      <c r="IUD6" s="93" t="s">
        <v>66</v>
      </c>
      <c r="IUE6" s="93" t="s">
        <v>66</v>
      </c>
      <c r="IUF6" s="93" t="s">
        <v>66</v>
      </c>
      <c r="IUG6" s="93" t="s">
        <v>66</v>
      </c>
      <c r="IUH6" s="93" t="s">
        <v>66</v>
      </c>
      <c r="IUI6" s="93" t="s">
        <v>66</v>
      </c>
      <c r="IUJ6" s="93" t="s">
        <v>66</v>
      </c>
      <c r="IUK6" s="93" t="s">
        <v>66</v>
      </c>
      <c r="IUL6" s="93" t="s">
        <v>66</v>
      </c>
      <c r="IUM6" s="93" t="s">
        <v>66</v>
      </c>
      <c r="IUN6" s="93" t="s">
        <v>66</v>
      </c>
      <c r="IUO6" s="93" t="s">
        <v>66</v>
      </c>
      <c r="IUP6" s="93" t="s">
        <v>66</v>
      </c>
      <c r="IUQ6" s="93" t="s">
        <v>66</v>
      </c>
      <c r="IUR6" s="93" t="s">
        <v>66</v>
      </c>
      <c r="IUS6" s="93" t="s">
        <v>66</v>
      </c>
      <c r="IUT6" s="93" t="s">
        <v>66</v>
      </c>
      <c r="IUU6" s="93" t="s">
        <v>66</v>
      </c>
      <c r="IUV6" s="93" t="s">
        <v>66</v>
      </c>
      <c r="IUW6" s="93" t="s">
        <v>66</v>
      </c>
      <c r="IUX6" s="93" t="s">
        <v>66</v>
      </c>
      <c r="IUY6" s="93" t="s">
        <v>66</v>
      </c>
      <c r="IUZ6" s="93" t="s">
        <v>66</v>
      </c>
      <c r="IVA6" s="93" t="s">
        <v>66</v>
      </c>
      <c r="IVB6" s="93" t="s">
        <v>66</v>
      </c>
      <c r="IVC6" s="93" t="s">
        <v>66</v>
      </c>
      <c r="IVD6" s="93" t="s">
        <v>66</v>
      </c>
      <c r="IVE6" s="93" t="s">
        <v>66</v>
      </c>
      <c r="IVF6" s="93" t="s">
        <v>66</v>
      </c>
      <c r="IVG6" s="93" t="s">
        <v>66</v>
      </c>
      <c r="IVH6" s="93" t="s">
        <v>66</v>
      </c>
      <c r="IVI6" s="93" t="s">
        <v>66</v>
      </c>
      <c r="IVJ6" s="93" t="s">
        <v>66</v>
      </c>
      <c r="IVK6" s="93" t="s">
        <v>66</v>
      </c>
      <c r="IVL6" s="93" t="s">
        <v>66</v>
      </c>
      <c r="IVM6" s="93" t="s">
        <v>66</v>
      </c>
      <c r="IVN6" s="93" t="s">
        <v>66</v>
      </c>
      <c r="IVO6" s="93" t="s">
        <v>66</v>
      </c>
      <c r="IVP6" s="93" t="s">
        <v>66</v>
      </c>
      <c r="IVQ6" s="93" t="s">
        <v>66</v>
      </c>
      <c r="IVR6" s="93" t="s">
        <v>66</v>
      </c>
      <c r="IVS6" s="93" t="s">
        <v>66</v>
      </c>
      <c r="IVT6" s="93" t="s">
        <v>66</v>
      </c>
      <c r="IVU6" s="93" t="s">
        <v>66</v>
      </c>
      <c r="IVV6" s="93" t="s">
        <v>66</v>
      </c>
      <c r="IVW6" s="93" t="s">
        <v>66</v>
      </c>
      <c r="IVX6" s="93" t="s">
        <v>66</v>
      </c>
      <c r="IVY6" s="93" t="s">
        <v>66</v>
      </c>
      <c r="IVZ6" s="93" t="s">
        <v>66</v>
      </c>
      <c r="IWA6" s="93" t="s">
        <v>66</v>
      </c>
      <c r="IWB6" s="93" t="s">
        <v>66</v>
      </c>
      <c r="IWC6" s="93" t="s">
        <v>66</v>
      </c>
      <c r="IWD6" s="93" t="s">
        <v>66</v>
      </c>
      <c r="IWE6" s="93" t="s">
        <v>66</v>
      </c>
      <c r="IWF6" s="93" t="s">
        <v>66</v>
      </c>
      <c r="IWG6" s="93" t="s">
        <v>66</v>
      </c>
      <c r="IWH6" s="93" t="s">
        <v>66</v>
      </c>
      <c r="IWI6" s="93" t="s">
        <v>66</v>
      </c>
      <c r="IWJ6" s="93" t="s">
        <v>66</v>
      </c>
      <c r="IWK6" s="93" t="s">
        <v>66</v>
      </c>
      <c r="IWL6" s="93" t="s">
        <v>66</v>
      </c>
      <c r="IWM6" s="93" t="s">
        <v>66</v>
      </c>
      <c r="IWN6" s="93" t="s">
        <v>66</v>
      </c>
      <c r="IWO6" s="93" t="s">
        <v>66</v>
      </c>
      <c r="IWP6" s="93" t="s">
        <v>66</v>
      </c>
      <c r="IWQ6" s="93" t="s">
        <v>66</v>
      </c>
      <c r="IWR6" s="93" t="s">
        <v>66</v>
      </c>
      <c r="IWS6" s="93" t="s">
        <v>66</v>
      </c>
      <c r="IWT6" s="93" t="s">
        <v>66</v>
      </c>
      <c r="IWU6" s="93" t="s">
        <v>66</v>
      </c>
      <c r="IWV6" s="93" t="s">
        <v>66</v>
      </c>
      <c r="IWW6" s="93" t="s">
        <v>66</v>
      </c>
      <c r="IWX6" s="93" t="s">
        <v>66</v>
      </c>
      <c r="IWY6" s="93" t="s">
        <v>66</v>
      </c>
      <c r="IWZ6" s="93" t="s">
        <v>66</v>
      </c>
      <c r="IXA6" s="93" t="s">
        <v>66</v>
      </c>
      <c r="IXB6" s="93" t="s">
        <v>66</v>
      </c>
      <c r="IXC6" s="93" t="s">
        <v>66</v>
      </c>
      <c r="IXD6" s="93" t="s">
        <v>66</v>
      </c>
      <c r="IXE6" s="93" t="s">
        <v>66</v>
      </c>
      <c r="IXF6" s="93" t="s">
        <v>66</v>
      </c>
      <c r="IXG6" s="93" t="s">
        <v>66</v>
      </c>
      <c r="IXH6" s="93" t="s">
        <v>66</v>
      </c>
      <c r="IXI6" s="93" t="s">
        <v>66</v>
      </c>
      <c r="IXJ6" s="93" t="s">
        <v>66</v>
      </c>
      <c r="IXK6" s="93" t="s">
        <v>66</v>
      </c>
      <c r="IXL6" s="93" t="s">
        <v>66</v>
      </c>
      <c r="IXM6" s="93" t="s">
        <v>66</v>
      </c>
      <c r="IXN6" s="93" t="s">
        <v>66</v>
      </c>
      <c r="IXO6" s="93" t="s">
        <v>66</v>
      </c>
      <c r="IXP6" s="93" t="s">
        <v>66</v>
      </c>
      <c r="IXQ6" s="93" t="s">
        <v>66</v>
      </c>
      <c r="IXR6" s="93" t="s">
        <v>66</v>
      </c>
      <c r="IXS6" s="93" t="s">
        <v>66</v>
      </c>
      <c r="IXT6" s="93" t="s">
        <v>66</v>
      </c>
      <c r="IXU6" s="93" t="s">
        <v>66</v>
      </c>
      <c r="IXV6" s="93" t="s">
        <v>66</v>
      </c>
      <c r="IXW6" s="93" t="s">
        <v>66</v>
      </c>
      <c r="IXX6" s="93" t="s">
        <v>66</v>
      </c>
      <c r="IXY6" s="93" t="s">
        <v>66</v>
      </c>
      <c r="IXZ6" s="93" t="s">
        <v>66</v>
      </c>
      <c r="IYA6" s="93" t="s">
        <v>66</v>
      </c>
      <c r="IYB6" s="93" t="s">
        <v>66</v>
      </c>
      <c r="IYC6" s="93" t="s">
        <v>66</v>
      </c>
      <c r="IYD6" s="93" t="s">
        <v>66</v>
      </c>
      <c r="IYE6" s="93" t="s">
        <v>66</v>
      </c>
      <c r="IYF6" s="93" t="s">
        <v>66</v>
      </c>
      <c r="IYG6" s="93" t="s">
        <v>66</v>
      </c>
      <c r="IYH6" s="93" t="s">
        <v>66</v>
      </c>
      <c r="IYI6" s="93" t="s">
        <v>66</v>
      </c>
      <c r="IYJ6" s="93" t="s">
        <v>66</v>
      </c>
      <c r="IYK6" s="93" t="s">
        <v>66</v>
      </c>
      <c r="IYL6" s="93" t="s">
        <v>66</v>
      </c>
      <c r="IYM6" s="93" t="s">
        <v>66</v>
      </c>
      <c r="IYN6" s="93" t="s">
        <v>66</v>
      </c>
      <c r="IYO6" s="93" t="s">
        <v>66</v>
      </c>
      <c r="IYP6" s="93" t="s">
        <v>66</v>
      </c>
      <c r="IYQ6" s="93" t="s">
        <v>66</v>
      </c>
      <c r="IYR6" s="93" t="s">
        <v>66</v>
      </c>
      <c r="IYS6" s="93" t="s">
        <v>66</v>
      </c>
      <c r="IYT6" s="93" t="s">
        <v>66</v>
      </c>
      <c r="IYU6" s="93" t="s">
        <v>66</v>
      </c>
      <c r="IYV6" s="93" t="s">
        <v>66</v>
      </c>
      <c r="IYW6" s="93" t="s">
        <v>66</v>
      </c>
      <c r="IYX6" s="93" t="s">
        <v>66</v>
      </c>
      <c r="IYY6" s="93" t="s">
        <v>66</v>
      </c>
      <c r="IYZ6" s="93" t="s">
        <v>66</v>
      </c>
      <c r="IZA6" s="93" t="s">
        <v>66</v>
      </c>
      <c r="IZB6" s="93" t="s">
        <v>66</v>
      </c>
      <c r="IZC6" s="93" t="s">
        <v>66</v>
      </c>
      <c r="IZD6" s="93" t="s">
        <v>66</v>
      </c>
      <c r="IZE6" s="93" t="s">
        <v>66</v>
      </c>
      <c r="IZF6" s="93" t="s">
        <v>66</v>
      </c>
      <c r="IZG6" s="93" t="s">
        <v>66</v>
      </c>
      <c r="IZH6" s="93" t="s">
        <v>66</v>
      </c>
      <c r="IZI6" s="93" t="s">
        <v>66</v>
      </c>
      <c r="IZJ6" s="93" t="s">
        <v>66</v>
      </c>
      <c r="IZK6" s="93" t="s">
        <v>66</v>
      </c>
      <c r="IZL6" s="93" t="s">
        <v>66</v>
      </c>
      <c r="IZM6" s="93" t="s">
        <v>66</v>
      </c>
      <c r="IZN6" s="93" t="s">
        <v>66</v>
      </c>
      <c r="IZO6" s="93" t="s">
        <v>66</v>
      </c>
      <c r="IZP6" s="93" t="s">
        <v>66</v>
      </c>
      <c r="IZQ6" s="93" t="s">
        <v>66</v>
      </c>
      <c r="IZR6" s="93" t="s">
        <v>66</v>
      </c>
      <c r="IZS6" s="93" t="s">
        <v>66</v>
      </c>
      <c r="IZT6" s="93" t="s">
        <v>66</v>
      </c>
      <c r="IZU6" s="93" t="s">
        <v>66</v>
      </c>
      <c r="IZV6" s="93" t="s">
        <v>66</v>
      </c>
      <c r="IZW6" s="93" t="s">
        <v>66</v>
      </c>
      <c r="IZX6" s="93" t="s">
        <v>66</v>
      </c>
      <c r="IZY6" s="93" t="s">
        <v>66</v>
      </c>
      <c r="IZZ6" s="93" t="s">
        <v>66</v>
      </c>
      <c r="JAA6" s="93" t="s">
        <v>66</v>
      </c>
      <c r="JAB6" s="93" t="s">
        <v>66</v>
      </c>
      <c r="JAC6" s="93" t="s">
        <v>66</v>
      </c>
      <c r="JAD6" s="93" t="s">
        <v>66</v>
      </c>
      <c r="JAE6" s="93" t="s">
        <v>66</v>
      </c>
      <c r="JAF6" s="93" t="s">
        <v>66</v>
      </c>
      <c r="JAG6" s="93" t="s">
        <v>66</v>
      </c>
      <c r="JAH6" s="93" t="s">
        <v>66</v>
      </c>
      <c r="JAI6" s="93" t="s">
        <v>66</v>
      </c>
      <c r="JAJ6" s="93" t="s">
        <v>66</v>
      </c>
      <c r="JAK6" s="93" t="s">
        <v>66</v>
      </c>
      <c r="JAL6" s="93" t="s">
        <v>66</v>
      </c>
      <c r="JAM6" s="93" t="s">
        <v>66</v>
      </c>
      <c r="JAN6" s="93" t="s">
        <v>66</v>
      </c>
      <c r="JAO6" s="93" t="s">
        <v>66</v>
      </c>
      <c r="JAP6" s="93" t="s">
        <v>66</v>
      </c>
      <c r="JAQ6" s="93" t="s">
        <v>66</v>
      </c>
      <c r="JAR6" s="93" t="s">
        <v>66</v>
      </c>
      <c r="JAS6" s="93" t="s">
        <v>66</v>
      </c>
      <c r="JAT6" s="93" t="s">
        <v>66</v>
      </c>
      <c r="JAU6" s="93" t="s">
        <v>66</v>
      </c>
      <c r="JAV6" s="93" t="s">
        <v>66</v>
      </c>
      <c r="JAW6" s="93" t="s">
        <v>66</v>
      </c>
      <c r="JAX6" s="93" t="s">
        <v>66</v>
      </c>
      <c r="JAY6" s="93" t="s">
        <v>66</v>
      </c>
      <c r="JAZ6" s="93" t="s">
        <v>66</v>
      </c>
      <c r="JBA6" s="93" t="s">
        <v>66</v>
      </c>
      <c r="JBB6" s="93" t="s">
        <v>66</v>
      </c>
      <c r="JBC6" s="93" t="s">
        <v>66</v>
      </c>
      <c r="JBD6" s="93" t="s">
        <v>66</v>
      </c>
      <c r="JBE6" s="93" t="s">
        <v>66</v>
      </c>
      <c r="JBF6" s="93" t="s">
        <v>66</v>
      </c>
      <c r="JBG6" s="93" t="s">
        <v>66</v>
      </c>
      <c r="JBH6" s="93" t="s">
        <v>66</v>
      </c>
      <c r="JBI6" s="93" t="s">
        <v>66</v>
      </c>
      <c r="JBJ6" s="93" t="s">
        <v>66</v>
      </c>
      <c r="JBK6" s="93" t="s">
        <v>66</v>
      </c>
      <c r="JBL6" s="93" t="s">
        <v>66</v>
      </c>
      <c r="JBM6" s="93" t="s">
        <v>66</v>
      </c>
      <c r="JBN6" s="93" t="s">
        <v>66</v>
      </c>
      <c r="JBO6" s="93" t="s">
        <v>66</v>
      </c>
      <c r="JBP6" s="93" t="s">
        <v>66</v>
      </c>
      <c r="JBQ6" s="93" t="s">
        <v>66</v>
      </c>
      <c r="JBR6" s="93" t="s">
        <v>66</v>
      </c>
      <c r="JBS6" s="93" t="s">
        <v>66</v>
      </c>
      <c r="JBT6" s="93" t="s">
        <v>66</v>
      </c>
      <c r="JBU6" s="93" t="s">
        <v>66</v>
      </c>
      <c r="JBV6" s="93" t="s">
        <v>66</v>
      </c>
      <c r="JBW6" s="93" t="s">
        <v>66</v>
      </c>
      <c r="JBX6" s="93" t="s">
        <v>66</v>
      </c>
      <c r="JBY6" s="93" t="s">
        <v>66</v>
      </c>
      <c r="JBZ6" s="93" t="s">
        <v>66</v>
      </c>
      <c r="JCA6" s="93" t="s">
        <v>66</v>
      </c>
      <c r="JCB6" s="93" t="s">
        <v>66</v>
      </c>
      <c r="JCC6" s="93" t="s">
        <v>66</v>
      </c>
      <c r="JCD6" s="93" t="s">
        <v>66</v>
      </c>
      <c r="JCE6" s="93" t="s">
        <v>66</v>
      </c>
      <c r="JCF6" s="93" t="s">
        <v>66</v>
      </c>
      <c r="JCG6" s="93" t="s">
        <v>66</v>
      </c>
      <c r="JCH6" s="93" t="s">
        <v>66</v>
      </c>
      <c r="JCI6" s="93" t="s">
        <v>66</v>
      </c>
      <c r="JCJ6" s="93" t="s">
        <v>66</v>
      </c>
      <c r="JCK6" s="93" t="s">
        <v>66</v>
      </c>
      <c r="JCL6" s="93" t="s">
        <v>66</v>
      </c>
      <c r="JCM6" s="93" t="s">
        <v>66</v>
      </c>
      <c r="JCN6" s="93" t="s">
        <v>66</v>
      </c>
      <c r="JCO6" s="93" t="s">
        <v>66</v>
      </c>
      <c r="JCP6" s="93" t="s">
        <v>66</v>
      </c>
      <c r="JCQ6" s="93" t="s">
        <v>66</v>
      </c>
      <c r="JCR6" s="93" t="s">
        <v>66</v>
      </c>
      <c r="JCS6" s="93" t="s">
        <v>66</v>
      </c>
      <c r="JCT6" s="93" t="s">
        <v>66</v>
      </c>
      <c r="JCU6" s="93" t="s">
        <v>66</v>
      </c>
      <c r="JCV6" s="93" t="s">
        <v>66</v>
      </c>
      <c r="JCW6" s="93" t="s">
        <v>66</v>
      </c>
      <c r="JCX6" s="93" t="s">
        <v>66</v>
      </c>
      <c r="JCY6" s="93" t="s">
        <v>66</v>
      </c>
      <c r="JCZ6" s="93" t="s">
        <v>66</v>
      </c>
      <c r="JDA6" s="93" t="s">
        <v>66</v>
      </c>
      <c r="JDB6" s="93" t="s">
        <v>66</v>
      </c>
      <c r="JDC6" s="93" t="s">
        <v>66</v>
      </c>
      <c r="JDD6" s="93" t="s">
        <v>66</v>
      </c>
      <c r="JDE6" s="93" t="s">
        <v>66</v>
      </c>
      <c r="JDF6" s="93" t="s">
        <v>66</v>
      </c>
      <c r="JDG6" s="93" t="s">
        <v>66</v>
      </c>
      <c r="JDH6" s="93" t="s">
        <v>66</v>
      </c>
      <c r="JDI6" s="93" t="s">
        <v>66</v>
      </c>
      <c r="JDJ6" s="93" t="s">
        <v>66</v>
      </c>
      <c r="JDK6" s="93" t="s">
        <v>66</v>
      </c>
      <c r="JDL6" s="93" t="s">
        <v>66</v>
      </c>
      <c r="JDM6" s="93" t="s">
        <v>66</v>
      </c>
      <c r="JDN6" s="93" t="s">
        <v>66</v>
      </c>
      <c r="JDO6" s="93" t="s">
        <v>66</v>
      </c>
      <c r="JDP6" s="93" t="s">
        <v>66</v>
      </c>
      <c r="JDQ6" s="93" t="s">
        <v>66</v>
      </c>
      <c r="JDR6" s="93" t="s">
        <v>66</v>
      </c>
      <c r="JDS6" s="93" t="s">
        <v>66</v>
      </c>
      <c r="JDT6" s="93" t="s">
        <v>66</v>
      </c>
      <c r="JDU6" s="93" t="s">
        <v>66</v>
      </c>
      <c r="JDV6" s="93" t="s">
        <v>66</v>
      </c>
      <c r="JDW6" s="93" t="s">
        <v>66</v>
      </c>
      <c r="JDX6" s="93" t="s">
        <v>66</v>
      </c>
      <c r="JDY6" s="93" t="s">
        <v>66</v>
      </c>
      <c r="JDZ6" s="93" t="s">
        <v>66</v>
      </c>
      <c r="JEA6" s="93" t="s">
        <v>66</v>
      </c>
      <c r="JEB6" s="93" t="s">
        <v>66</v>
      </c>
      <c r="JEC6" s="93" t="s">
        <v>66</v>
      </c>
      <c r="JED6" s="93" t="s">
        <v>66</v>
      </c>
      <c r="JEE6" s="93" t="s">
        <v>66</v>
      </c>
      <c r="JEF6" s="93" t="s">
        <v>66</v>
      </c>
      <c r="JEG6" s="93" t="s">
        <v>66</v>
      </c>
      <c r="JEH6" s="93" t="s">
        <v>66</v>
      </c>
      <c r="JEI6" s="93" t="s">
        <v>66</v>
      </c>
      <c r="JEJ6" s="93" t="s">
        <v>66</v>
      </c>
      <c r="JEK6" s="93" t="s">
        <v>66</v>
      </c>
      <c r="JEL6" s="93" t="s">
        <v>66</v>
      </c>
      <c r="JEM6" s="93" t="s">
        <v>66</v>
      </c>
      <c r="JEN6" s="93" t="s">
        <v>66</v>
      </c>
      <c r="JEO6" s="93" t="s">
        <v>66</v>
      </c>
      <c r="JEP6" s="93" t="s">
        <v>66</v>
      </c>
      <c r="JEQ6" s="93" t="s">
        <v>66</v>
      </c>
      <c r="JER6" s="93" t="s">
        <v>66</v>
      </c>
      <c r="JES6" s="93" t="s">
        <v>66</v>
      </c>
      <c r="JET6" s="93" t="s">
        <v>66</v>
      </c>
      <c r="JEU6" s="93" t="s">
        <v>66</v>
      </c>
      <c r="JEV6" s="93" t="s">
        <v>66</v>
      </c>
      <c r="JEW6" s="93" t="s">
        <v>66</v>
      </c>
      <c r="JEX6" s="93" t="s">
        <v>66</v>
      </c>
      <c r="JEY6" s="93" t="s">
        <v>66</v>
      </c>
      <c r="JEZ6" s="93" t="s">
        <v>66</v>
      </c>
      <c r="JFA6" s="93" t="s">
        <v>66</v>
      </c>
      <c r="JFB6" s="93" t="s">
        <v>66</v>
      </c>
      <c r="JFC6" s="93" t="s">
        <v>66</v>
      </c>
      <c r="JFD6" s="93" t="s">
        <v>66</v>
      </c>
      <c r="JFE6" s="93" t="s">
        <v>66</v>
      </c>
      <c r="JFF6" s="93" t="s">
        <v>66</v>
      </c>
      <c r="JFG6" s="93" t="s">
        <v>66</v>
      </c>
      <c r="JFH6" s="93" t="s">
        <v>66</v>
      </c>
      <c r="JFI6" s="93" t="s">
        <v>66</v>
      </c>
      <c r="JFJ6" s="93" t="s">
        <v>66</v>
      </c>
      <c r="JFK6" s="93" t="s">
        <v>66</v>
      </c>
      <c r="JFL6" s="93" t="s">
        <v>66</v>
      </c>
      <c r="JFM6" s="93" t="s">
        <v>66</v>
      </c>
      <c r="JFN6" s="93" t="s">
        <v>66</v>
      </c>
      <c r="JFO6" s="93" t="s">
        <v>66</v>
      </c>
      <c r="JFP6" s="93" t="s">
        <v>66</v>
      </c>
      <c r="JFQ6" s="93" t="s">
        <v>66</v>
      </c>
      <c r="JFR6" s="93" t="s">
        <v>66</v>
      </c>
      <c r="JFS6" s="93" t="s">
        <v>66</v>
      </c>
      <c r="JFT6" s="93" t="s">
        <v>66</v>
      </c>
      <c r="JFU6" s="93" t="s">
        <v>66</v>
      </c>
      <c r="JFV6" s="93" t="s">
        <v>66</v>
      </c>
      <c r="JFW6" s="93" t="s">
        <v>66</v>
      </c>
      <c r="JFX6" s="93" t="s">
        <v>66</v>
      </c>
      <c r="JFY6" s="93" t="s">
        <v>66</v>
      </c>
      <c r="JFZ6" s="93" t="s">
        <v>66</v>
      </c>
      <c r="JGA6" s="93" t="s">
        <v>66</v>
      </c>
      <c r="JGB6" s="93" t="s">
        <v>66</v>
      </c>
      <c r="JGC6" s="93" t="s">
        <v>66</v>
      </c>
      <c r="JGD6" s="93" t="s">
        <v>66</v>
      </c>
      <c r="JGE6" s="93" t="s">
        <v>66</v>
      </c>
      <c r="JGF6" s="93" t="s">
        <v>66</v>
      </c>
      <c r="JGG6" s="93" t="s">
        <v>66</v>
      </c>
      <c r="JGH6" s="93" t="s">
        <v>66</v>
      </c>
      <c r="JGI6" s="93" t="s">
        <v>66</v>
      </c>
      <c r="JGJ6" s="93" t="s">
        <v>66</v>
      </c>
      <c r="JGK6" s="93" t="s">
        <v>66</v>
      </c>
      <c r="JGL6" s="93" t="s">
        <v>66</v>
      </c>
      <c r="JGM6" s="93" t="s">
        <v>66</v>
      </c>
      <c r="JGN6" s="93" t="s">
        <v>66</v>
      </c>
      <c r="JGO6" s="93" t="s">
        <v>66</v>
      </c>
      <c r="JGP6" s="93" t="s">
        <v>66</v>
      </c>
      <c r="JGQ6" s="93" t="s">
        <v>66</v>
      </c>
      <c r="JGR6" s="93" t="s">
        <v>66</v>
      </c>
      <c r="JGS6" s="93" t="s">
        <v>66</v>
      </c>
      <c r="JGT6" s="93" t="s">
        <v>66</v>
      </c>
      <c r="JGU6" s="93" t="s">
        <v>66</v>
      </c>
      <c r="JGV6" s="93" t="s">
        <v>66</v>
      </c>
      <c r="JGW6" s="93" t="s">
        <v>66</v>
      </c>
      <c r="JGX6" s="93" t="s">
        <v>66</v>
      </c>
      <c r="JGY6" s="93" t="s">
        <v>66</v>
      </c>
      <c r="JGZ6" s="93" t="s">
        <v>66</v>
      </c>
      <c r="JHA6" s="93" t="s">
        <v>66</v>
      </c>
      <c r="JHB6" s="93" t="s">
        <v>66</v>
      </c>
      <c r="JHC6" s="93" t="s">
        <v>66</v>
      </c>
      <c r="JHD6" s="93" t="s">
        <v>66</v>
      </c>
      <c r="JHE6" s="93" t="s">
        <v>66</v>
      </c>
      <c r="JHF6" s="93" t="s">
        <v>66</v>
      </c>
      <c r="JHG6" s="93" t="s">
        <v>66</v>
      </c>
      <c r="JHH6" s="93" t="s">
        <v>66</v>
      </c>
      <c r="JHI6" s="93" t="s">
        <v>66</v>
      </c>
      <c r="JHJ6" s="93" t="s">
        <v>66</v>
      </c>
      <c r="JHK6" s="93" t="s">
        <v>66</v>
      </c>
      <c r="JHL6" s="93" t="s">
        <v>66</v>
      </c>
      <c r="JHM6" s="93" t="s">
        <v>66</v>
      </c>
      <c r="JHN6" s="93" t="s">
        <v>66</v>
      </c>
      <c r="JHO6" s="93" t="s">
        <v>66</v>
      </c>
      <c r="JHP6" s="93" t="s">
        <v>66</v>
      </c>
      <c r="JHQ6" s="93" t="s">
        <v>66</v>
      </c>
      <c r="JHR6" s="93" t="s">
        <v>66</v>
      </c>
      <c r="JHS6" s="93" t="s">
        <v>66</v>
      </c>
      <c r="JHT6" s="93" t="s">
        <v>66</v>
      </c>
      <c r="JHU6" s="93" t="s">
        <v>66</v>
      </c>
      <c r="JHV6" s="93" t="s">
        <v>66</v>
      </c>
      <c r="JHW6" s="93" t="s">
        <v>66</v>
      </c>
      <c r="JHX6" s="93" t="s">
        <v>66</v>
      </c>
      <c r="JHY6" s="93" t="s">
        <v>66</v>
      </c>
      <c r="JHZ6" s="93" t="s">
        <v>66</v>
      </c>
      <c r="JIA6" s="93" t="s">
        <v>66</v>
      </c>
      <c r="JIB6" s="93" t="s">
        <v>66</v>
      </c>
      <c r="JIC6" s="93" t="s">
        <v>66</v>
      </c>
      <c r="JID6" s="93" t="s">
        <v>66</v>
      </c>
      <c r="JIE6" s="93" t="s">
        <v>66</v>
      </c>
      <c r="JIF6" s="93" t="s">
        <v>66</v>
      </c>
      <c r="JIG6" s="93" t="s">
        <v>66</v>
      </c>
      <c r="JIH6" s="93" t="s">
        <v>66</v>
      </c>
      <c r="JII6" s="93" t="s">
        <v>66</v>
      </c>
      <c r="JIJ6" s="93" t="s">
        <v>66</v>
      </c>
      <c r="JIK6" s="93" t="s">
        <v>66</v>
      </c>
      <c r="JIL6" s="93" t="s">
        <v>66</v>
      </c>
      <c r="JIM6" s="93" t="s">
        <v>66</v>
      </c>
      <c r="JIN6" s="93" t="s">
        <v>66</v>
      </c>
      <c r="JIO6" s="93" t="s">
        <v>66</v>
      </c>
      <c r="JIP6" s="93" t="s">
        <v>66</v>
      </c>
      <c r="JIQ6" s="93" t="s">
        <v>66</v>
      </c>
      <c r="JIR6" s="93" t="s">
        <v>66</v>
      </c>
      <c r="JIS6" s="93" t="s">
        <v>66</v>
      </c>
      <c r="JIT6" s="93" t="s">
        <v>66</v>
      </c>
      <c r="JIU6" s="93" t="s">
        <v>66</v>
      </c>
      <c r="JIV6" s="93" t="s">
        <v>66</v>
      </c>
      <c r="JIW6" s="93" t="s">
        <v>66</v>
      </c>
      <c r="JIX6" s="93" t="s">
        <v>66</v>
      </c>
      <c r="JIY6" s="93" t="s">
        <v>66</v>
      </c>
      <c r="JIZ6" s="93" t="s">
        <v>66</v>
      </c>
      <c r="JJA6" s="93" t="s">
        <v>66</v>
      </c>
      <c r="JJB6" s="93" t="s">
        <v>66</v>
      </c>
      <c r="JJC6" s="93" t="s">
        <v>66</v>
      </c>
      <c r="JJD6" s="93" t="s">
        <v>66</v>
      </c>
      <c r="JJE6" s="93" t="s">
        <v>66</v>
      </c>
      <c r="JJF6" s="93" t="s">
        <v>66</v>
      </c>
      <c r="JJG6" s="93" t="s">
        <v>66</v>
      </c>
      <c r="JJH6" s="93" t="s">
        <v>66</v>
      </c>
      <c r="JJI6" s="93" t="s">
        <v>66</v>
      </c>
      <c r="JJJ6" s="93" t="s">
        <v>66</v>
      </c>
      <c r="JJK6" s="93" t="s">
        <v>66</v>
      </c>
      <c r="JJL6" s="93" t="s">
        <v>66</v>
      </c>
      <c r="JJM6" s="93" t="s">
        <v>66</v>
      </c>
      <c r="JJN6" s="93" t="s">
        <v>66</v>
      </c>
      <c r="JJO6" s="93" t="s">
        <v>66</v>
      </c>
      <c r="JJP6" s="93" t="s">
        <v>66</v>
      </c>
      <c r="JJQ6" s="93" t="s">
        <v>66</v>
      </c>
      <c r="JJR6" s="93" t="s">
        <v>66</v>
      </c>
      <c r="JJS6" s="93" t="s">
        <v>66</v>
      </c>
      <c r="JJT6" s="93" t="s">
        <v>66</v>
      </c>
      <c r="JJU6" s="93" t="s">
        <v>66</v>
      </c>
      <c r="JJV6" s="93" t="s">
        <v>66</v>
      </c>
      <c r="JJW6" s="93" t="s">
        <v>66</v>
      </c>
      <c r="JJX6" s="93" t="s">
        <v>66</v>
      </c>
      <c r="JJY6" s="93" t="s">
        <v>66</v>
      </c>
      <c r="JJZ6" s="93" t="s">
        <v>66</v>
      </c>
      <c r="JKA6" s="93" t="s">
        <v>66</v>
      </c>
      <c r="JKB6" s="93" t="s">
        <v>66</v>
      </c>
      <c r="JKC6" s="93" t="s">
        <v>66</v>
      </c>
      <c r="JKD6" s="93" t="s">
        <v>66</v>
      </c>
      <c r="JKE6" s="93" t="s">
        <v>66</v>
      </c>
      <c r="JKF6" s="93" t="s">
        <v>66</v>
      </c>
      <c r="JKG6" s="93" t="s">
        <v>66</v>
      </c>
      <c r="JKH6" s="93" t="s">
        <v>66</v>
      </c>
      <c r="JKI6" s="93" t="s">
        <v>66</v>
      </c>
      <c r="JKJ6" s="93" t="s">
        <v>66</v>
      </c>
      <c r="JKK6" s="93" t="s">
        <v>66</v>
      </c>
      <c r="JKL6" s="93" t="s">
        <v>66</v>
      </c>
      <c r="JKM6" s="93" t="s">
        <v>66</v>
      </c>
      <c r="JKN6" s="93" t="s">
        <v>66</v>
      </c>
      <c r="JKO6" s="93" t="s">
        <v>66</v>
      </c>
      <c r="JKP6" s="93" t="s">
        <v>66</v>
      </c>
      <c r="JKQ6" s="93" t="s">
        <v>66</v>
      </c>
      <c r="JKR6" s="93" t="s">
        <v>66</v>
      </c>
      <c r="JKS6" s="93" t="s">
        <v>66</v>
      </c>
      <c r="JKT6" s="93" t="s">
        <v>66</v>
      </c>
      <c r="JKU6" s="93" t="s">
        <v>66</v>
      </c>
      <c r="JKV6" s="93" t="s">
        <v>66</v>
      </c>
      <c r="JKW6" s="93" t="s">
        <v>66</v>
      </c>
      <c r="JKX6" s="93" t="s">
        <v>66</v>
      </c>
      <c r="JKY6" s="93" t="s">
        <v>66</v>
      </c>
      <c r="JKZ6" s="93" t="s">
        <v>66</v>
      </c>
      <c r="JLA6" s="93" t="s">
        <v>66</v>
      </c>
      <c r="JLB6" s="93" t="s">
        <v>66</v>
      </c>
      <c r="JLC6" s="93" t="s">
        <v>66</v>
      </c>
      <c r="JLD6" s="93" t="s">
        <v>66</v>
      </c>
      <c r="JLE6" s="93" t="s">
        <v>66</v>
      </c>
      <c r="JLF6" s="93" t="s">
        <v>66</v>
      </c>
      <c r="JLG6" s="93" t="s">
        <v>66</v>
      </c>
      <c r="JLH6" s="93" t="s">
        <v>66</v>
      </c>
      <c r="JLI6" s="93" t="s">
        <v>66</v>
      </c>
      <c r="JLJ6" s="93" t="s">
        <v>66</v>
      </c>
      <c r="JLK6" s="93" t="s">
        <v>66</v>
      </c>
      <c r="JLL6" s="93" t="s">
        <v>66</v>
      </c>
      <c r="JLM6" s="93" t="s">
        <v>66</v>
      </c>
      <c r="JLN6" s="93" t="s">
        <v>66</v>
      </c>
      <c r="JLO6" s="93" t="s">
        <v>66</v>
      </c>
      <c r="JLP6" s="93" t="s">
        <v>66</v>
      </c>
      <c r="JLQ6" s="93" t="s">
        <v>66</v>
      </c>
      <c r="JLR6" s="93" t="s">
        <v>66</v>
      </c>
      <c r="JLS6" s="93" t="s">
        <v>66</v>
      </c>
      <c r="JLT6" s="93" t="s">
        <v>66</v>
      </c>
      <c r="JLU6" s="93" t="s">
        <v>66</v>
      </c>
      <c r="JLV6" s="93" t="s">
        <v>66</v>
      </c>
      <c r="JLW6" s="93" t="s">
        <v>66</v>
      </c>
      <c r="JLX6" s="93" t="s">
        <v>66</v>
      </c>
      <c r="JLY6" s="93" t="s">
        <v>66</v>
      </c>
      <c r="JLZ6" s="93" t="s">
        <v>66</v>
      </c>
      <c r="JMA6" s="93" t="s">
        <v>66</v>
      </c>
      <c r="JMB6" s="93" t="s">
        <v>66</v>
      </c>
      <c r="JMC6" s="93" t="s">
        <v>66</v>
      </c>
      <c r="JMD6" s="93" t="s">
        <v>66</v>
      </c>
      <c r="JME6" s="93" t="s">
        <v>66</v>
      </c>
      <c r="JMF6" s="93" t="s">
        <v>66</v>
      </c>
      <c r="JMG6" s="93" t="s">
        <v>66</v>
      </c>
      <c r="JMH6" s="93" t="s">
        <v>66</v>
      </c>
      <c r="JMI6" s="93" t="s">
        <v>66</v>
      </c>
      <c r="JMJ6" s="93" t="s">
        <v>66</v>
      </c>
      <c r="JMK6" s="93" t="s">
        <v>66</v>
      </c>
      <c r="JML6" s="93" t="s">
        <v>66</v>
      </c>
      <c r="JMM6" s="93" t="s">
        <v>66</v>
      </c>
      <c r="JMN6" s="93" t="s">
        <v>66</v>
      </c>
      <c r="JMO6" s="93" t="s">
        <v>66</v>
      </c>
      <c r="JMP6" s="93" t="s">
        <v>66</v>
      </c>
      <c r="JMQ6" s="93" t="s">
        <v>66</v>
      </c>
      <c r="JMR6" s="93" t="s">
        <v>66</v>
      </c>
      <c r="JMS6" s="93" t="s">
        <v>66</v>
      </c>
      <c r="JMT6" s="93" t="s">
        <v>66</v>
      </c>
      <c r="JMU6" s="93" t="s">
        <v>66</v>
      </c>
      <c r="JMV6" s="93" t="s">
        <v>66</v>
      </c>
      <c r="JMW6" s="93" t="s">
        <v>66</v>
      </c>
      <c r="JMX6" s="93" t="s">
        <v>66</v>
      </c>
      <c r="JMY6" s="93" t="s">
        <v>66</v>
      </c>
      <c r="JMZ6" s="93" t="s">
        <v>66</v>
      </c>
      <c r="JNA6" s="93" t="s">
        <v>66</v>
      </c>
      <c r="JNB6" s="93" t="s">
        <v>66</v>
      </c>
      <c r="JNC6" s="93" t="s">
        <v>66</v>
      </c>
      <c r="JND6" s="93" t="s">
        <v>66</v>
      </c>
      <c r="JNE6" s="93" t="s">
        <v>66</v>
      </c>
      <c r="JNF6" s="93" t="s">
        <v>66</v>
      </c>
      <c r="JNG6" s="93" t="s">
        <v>66</v>
      </c>
      <c r="JNH6" s="93" t="s">
        <v>66</v>
      </c>
      <c r="JNI6" s="93" t="s">
        <v>66</v>
      </c>
      <c r="JNJ6" s="93" t="s">
        <v>66</v>
      </c>
      <c r="JNK6" s="93" t="s">
        <v>66</v>
      </c>
      <c r="JNL6" s="93" t="s">
        <v>66</v>
      </c>
      <c r="JNM6" s="93" t="s">
        <v>66</v>
      </c>
      <c r="JNN6" s="93" t="s">
        <v>66</v>
      </c>
      <c r="JNO6" s="93" t="s">
        <v>66</v>
      </c>
      <c r="JNP6" s="93" t="s">
        <v>66</v>
      </c>
      <c r="JNQ6" s="93" t="s">
        <v>66</v>
      </c>
      <c r="JNR6" s="93" t="s">
        <v>66</v>
      </c>
      <c r="JNS6" s="93" t="s">
        <v>66</v>
      </c>
      <c r="JNT6" s="93" t="s">
        <v>66</v>
      </c>
      <c r="JNU6" s="93" t="s">
        <v>66</v>
      </c>
      <c r="JNV6" s="93" t="s">
        <v>66</v>
      </c>
      <c r="JNW6" s="93" t="s">
        <v>66</v>
      </c>
      <c r="JNX6" s="93" t="s">
        <v>66</v>
      </c>
      <c r="JNY6" s="93" t="s">
        <v>66</v>
      </c>
      <c r="JNZ6" s="93" t="s">
        <v>66</v>
      </c>
      <c r="JOA6" s="93" t="s">
        <v>66</v>
      </c>
      <c r="JOB6" s="93" t="s">
        <v>66</v>
      </c>
      <c r="JOC6" s="93" t="s">
        <v>66</v>
      </c>
      <c r="JOD6" s="93" t="s">
        <v>66</v>
      </c>
      <c r="JOE6" s="93" t="s">
        <v>66</v>
      </c>
      <c r="JOF6" s="93" t="s">
        <v>66</v>
      </c>
      <c r="JOG6" s="93" t="s">
        <v>66</v>
      </c>
      <c r="JOH6" s="93" t="s">
        <v>66</v>
      </c>
      <c r="JOI6" s="93" t="s">
        <v>66</v>
      </c>
      <c r="JOJ6" s="93" t="s">
        <v>66</v>
      </c>
      <c r="JOK6" s="93" t="s">
        <v>66</v>
      </c>
      <c r="JOL6" s="93" t="s">
        <v>66</v>
      </c>
      <c r="JOM6" s="93" t="s">
        <v>66</v>
      </c>
      <c r="JON6" s="93" t="s">
        <v>66</v>
      </c>
      <c r="JOO6" s="93" t="s">
        <v>66</v>
      </c>
      <c r="JOP6" s="93" t="s">
        <v>66</v>
      </c>
      <c r="JOQ6" s="93" t="s">
        <v>66</v>
      </c>
      <c r="JOR6" s="93" t="s">
        <v>66</v>
      </c>
      <c r="JOS6" s="93" t="s">
        <v>66</v>
      </c>
      <c r="JOT6" s="93" t="s">
        <v>66</v>
      </c>
      <c r="JOU6" s="93" t="s">
        <v>66</v>
      </c>
      <c r="JOV6" s="93" t="s">
        <v>66</v>
      </c>
      <c r="JOW6" s="93" t="s">
        <v>66</v>
      </c>
      <c r="JOX6" s="93" t="s">
        <v>66</v>
      </c>
      <c r="JOY6" s="93" t="s">
        <v>66</v>
      </c>
      <c r="JOZ6" s="93" t="s">
        <v>66</v>
      </c>
      <c r="JPA6" s="93" t="s">
        <v>66</v>
      </c>
      <c r="JPB6" s="93" t="s">
        <v>66</v>
      </c>
      <c r="JPC6" s="93" t="s">
        <v>66</v>
      </c>
      <c r="JPD6" s="93" t="s">
        <v>66</v>
      </c>
      <c r="JPE6" s="93" t="s">
        <v>66</v>
      </c>
      <c r="JPF6" s="93" t="s">
        <v>66</v>
      </c>
      <c r="JPG6" s="93" t="s">
        <v>66</v>
      </c>
      <c r="JPH6" s="93" t="s">
        <v>66</v>
      </c>
      <c r="JPI6" s="93" t="s">
        <v>66</v>
      </c>
      <c r="JPJ6" s="93" t="s">
        <v>66</v>
      </c>
      <c r="JPK6" s="93" t="s">
        <v>66</v>
      </c>
      <c r="JPL6" s="93" t="s">
        <v>66</v>
      </c>
      <c r="JPM6" s="93" t="s">
        <v>66</v>
      </c>
      <c r="JPN6" s="93" t="s">
        <v>66</v>
      </c>
      <c r="JPO6" s="93" t="s">
        <v>66</v>
      </c>
      <c r="JPP6" s="93" t="s">
        <v>66</v>
      </c>
      <c r="JPQ6" s="93" t="s">
        <v>66</v>
      </c>
      <c r="JPR6" s="93" t="s">
        <v>66</v>
      </c>
      <c r="JPS6" s="93" t="s">
        <v>66</v>
      </c>
      <c r="JPT6" s="93" t="s">
        <v>66</v>
      </c>
      <c r="JPU6" s="93" t="s">
        <v>66</v>
      </c>
      <c r="JPV6" s="93" t="s">
        <v>66</v>
      </c>
      <c r="JPW6" s="93" t="s">
        <v>66</v>
      </c>
      <c r="JPX6" s="93" t="s">
        <v>66</v>
      </c>
      <c r="JPY6" s="93" t="s">
        <v>66</v>
      </c>
      <c r="JPZ6" s="93" t="s">
        <v>66</v>
      </c>
      <c r="JQA6" s="93" t="s">
        <v>66</v>
      </c>
      <c r="JQB6" s="93" t="s">
        <v>66</v>
      </c>
      <c r="JQC6" s="93" t="s">
        <v>66</v>
      </c>
      <c r="JQD6" s="93" t="s">
        <v>66</v>
      </c>
      <c r="JQE6" s="93" t="s">
        <v>66</v>
      </c>
      <c r="JQF6" s="93" t="s">
        <v>66</v>
      </c>
      <c r="JQG6" s="93" t="s">
        <v>66</v>
      </c>
      <c r="JQH6" s="93" t="s">
        <v>66</v>
      </c>
      <c r="JQI6" s="93" t="s">
        <v>66</v>
      </c>
      <c r="JQJ6" s="93" t="s">
        <v>66</v>
      </c>
      <c r="JQK6" s="93" t="s">
        <v>66</v>
      </c>
      <c r="JQL6" s="93" t="s">
        <v>66</v>
      </c>
      <c r="JQM6" s="93" t="s">
        <v>66</v>
      </c>
      <c r="JQN6" s="93" t="s">
        <v>66</v>
      </c>
      <c r="JQO6" s="93" t="s">
        <v>66</v>
      </c>
      <c r="JQP6" s="93" t="s">
        <v>66</v>
      </c>
      <c r="JQQ6" s="93" t="s">
        <v>66</v>
      </c>
      <c r="JQR6" s="93" t="s">
        <v>66</v>
      </c>
      <c r="JQS6" s="93" t="s">
        <v>66</v>
      </c>
      <c r="JQT6" s="93" t="s">
        <v>66</v>
      </c>
      <c r="JQU6" s="93" t="s">
        <v>66</v>
      </c>
      <c r="JQV6" s="93" t="s">
        <v>66</v>
      </c>
      <c r="JQW6" s="93" t="s">
        <v>66</v>
      </c>
      <c r="JQX6" s="93" t="s">
        <v>66</v>
      </c>
      <c r="JQY6" s="93" t="s">
        <v>66</v>
      </c>
      <c r="JQZ6" s="93" t="s">
        <v>66</v>
      </c>
      <c r="JRA6" s="93" t="s">
        <v>66</v>
      </c>
      <c r="JRB6" s="93" t="s">
        <v>66</v>
      </c>
      <c r="JRC6" s="93" t="s">
        <v>66</v>
      </c>
      <c r="JRD6" s="93" t="s">
        <v>66</v>
      </c>
      <c r="JRE6" s="93" t="s">
        <v>66</v>
      </c>
      <c r="JRF6" s="93" t="s">
        <v>66</v>
      </c>
      <c r="JRG6" s="93" t="s">
        <v>66</v>
      </c>
      <c r="JRH6" s="93" t="s">
        <v>66</v>
      </c>
      <c r="JRI6" s="93" t="s">
        <v>66</v>
      </c>
      <c r="JRJ6" s="93" t="s">
        <v>66</v>
      </c>
      <c r="JRK6" s="93" t="s">
        <v>66</v>
      </c>
      <c r="JRL6" s="93" t="s">
        <v>66</v>
      </c>
      <c r="JRM6" s="93" t="s">
        <v>66</v>
      </c>
      <c r="JRN6" s="93" t="s">
        <v>66</v>
      </c>
      <c r="JRO6" s="93" t="s">
        <v>66</v>
      </c>
      <c r="JRP6" s="93" t="s">
        <v>66</v>
      </c>
      <c r="JRQ6" s="93" t="s">
        <v>66</v>
      </c>
      <c r="JRR6" s="93" t="s">
        <v>66</v>
      </c>
      <c r="JRS6" s="93" t="s">
        <v>66</v>
      </c>
      <c r="JRT6" s="93" t="s">
        <v>66</v>
      </c>
      <c r="JRU6" s="93" t="s">
        <v>66</v>
      </c>
      <c r="JRV6" s="93" t="s">
        <v>66</v>
      </c>
      <c r="JRW6" s="93" t="s">
        <v>66</v>
      </c>
      <c r="JRX6" s="93" t="s">
        <v>66</v>
      </c>
      <c r="JRY6" s="93" t="s">
        <v>66</v>
      </c>
      <c r="JRZ6" s="93" t="s">
        <v>66</v>
      </c>
      <c r="JSA6" s="93" t="s">
        <v>66</v>
      </c>
      <c r="JSB6" s="93" t="s">
        <v>66</v>
      </c>
      <c r="JSC6" s="93" t="s">
        <v>66</v>
      </c>
      <c r="JSD6" s="93" t="s">
        <v>66</v>
      </c>
      <c r="JSE6" s="93" t="s">
        <v>66</v>
      </c>
      <c r="JSF6" s="93" t="s">
        <v>66</v>
      </c>
      <c r="JSG6" s="93" t="s">
        <v>66</v>
      </c>
      <c r="JSH6" s="93" t="s">
        <v>66</v>
      </c>
      <c r="JSI6" s="93" t="s">
        <v>66</v>
      </c>
      <c r="JSJ6" s="93" t="s">
        <v>66</v>
      </c>
      <c r="JSK6" s="93" t="s">
        <v>66</v>
      </c>
      <c r="JSL6" s="93" t="s">
        <v>66</v>
      </c>
      <c r="JSM6" s="93" t="s">
        <v>66</v>
      </c>
      <c r="JSN6" s="93" t="s">
        <v>66</v>
      </c>
      <c r="JSO6" s="93" t="s">
        <v>66</v>
      </c>
      <c r="JSP6" s="93" t="s">
        <v>66</v>
      </c>
      <c r="JSQ6" s="93" t="s">
        <v>66</v>
      </c>
      <c r="JSR6" s="93" t="s">
        <v>66</v>
      </c>
      <c r="JSS6" s="93" t="s">
        <v>66</v>
      </c>
      <c r="JST6" s="93" t="s">
        <v>66</v>
      </c>
      <c r="JSU6" s="93" t="s">
        <v>66</v>
      </c>
      <c r="JSV6" s="93" t="s">
        <v>66</v>
      </c>
      <c r="JSW6" s="93" t="s">
        <v>66</v>
      </c>
      <c r="JSX6" s="93" t="s">
        <v>66</v>
      </c>
      <c r="JSY6" s="93" t="s">
        <v>66</v>
      </c>
      <c r="JSZ6" s="93" t="s">
        <v>66</v>
      </c>
      <c r="JTA6" s="93" t="s">
        <v>66</v>
      </c>
      <c r="JTB6" s="93" t="s">
        <v>66</v>
      </c>
      <c r="JTC6" s="93" t="s">
        <v>66</v>
      </c>
      <c r="JTD6" s="93" t="s">
        <v>66</v>
      </c>
      <c r="JTE6" s="93" t="s">
        <v>66</v>
      </c>
      <c r="JTF6" s="93" t="s">
        <v>66</v>
      </c>
      <c r="JTG6" s="93" t="s">
        <v>66</v>
      </c>
      <c r="JTH6" s="93" t="s">
        <v>66</v>
      </c>
      <c r="JTI6" s="93" t="s">
        <v>66</v>
      </c>
      <c r="JTJ6" s="93" t="s">
        <v>66</v>
      </c>
      <c r="JTK6" s="93" t="s">
        <v>66</v>
      </c>
      <c r="JTL6" s="93" t="s">
        <v>66</v>
      </c>
      <c r="JTM6" s="93" t="s">
        <v>66</v>
      </c>
      <c r="JTN6" s="93" t="s">
        <v>66</v>
      </c>
      <c r="JTO6" s="93" t="s">
        <v>66</v>
      </c>
      <c r="JTP6" s="93" t="s">
        <v>66</v>
      </c>
      <c r="JTQ6" s="93" t="s">
        <v>66</v>
      </c>
      <c r="JTR6" s="93" t="s">
        <v>66</v>
      </c>
      <c r="JTS6" s="93" t="s">
        <v>66</v>
      </c>
      <c r="JTT6" s="93" t="s">
        <v>66</v>
      </c>
      <c r="JTU6" s="93" t="s">
        <v>66</v>
      </c>
      <c r="JTV6" s="93" t="s">
        <v>66</v>
      </c>
      <c r="JTW6" s="93" t="s">
        <v>66</v>
      </c>
      <c r="JTX6" s="93" t="s">
        <v>66</v>
      </c>
      <c r="JTY6" s="93" t="s">
        <v>66</v>
      </c>
      <c r="JTZ6" s="93" t="s">
        <v>66</v>
      </c>
      <c r="JUA6" s="93" t="s">
        <v>66</v>
      </c>
      <c r="JUB6" s="93" t="s">
        <v>66</v>
      </c>
      <c r="JUC6" s="93" t="s">
        <v>66</v>
      </c>
      <c r="JUD6" s="93" t="s">
        <v>66</v>
      </c>
      <c r="JUE6" s="93" t="s">
        <v>66</v>
      </c>
      <c r="JUF6" s="93" t="s">
        <v>66</v>
      </c>
      <c r="JUG6" s="93" t="s">
        <v>66</v>
      </c>
      <c r="JUH6" s="93" t="s">
        <v>66</v>
      </c>
      <c r="JUI6" s="93" t="s">
        <v>66</v>
      </c>
      <c r="JUJ6" s="93" t="s">
        <v>66</v>
      </c>
      <c r="JUK6" s="93" t="s">
        <v>66</v>
      </c>
      <c r="JUL6" s="93" t="s">
        <v>66</v>
      </c>
      <c r="JUM6" s="93" t="s">
        <v>66</v>
      </c>
      <c r="JUN6" s="93" t="s">
        <v>66</v>
      </c>
      <c r="JUO6" s="93" t="s">
        <v>66</v>
      </c>
      <c r="JUP6" s="93" t="s">
        <v>66</v>
      </c>
      <c r="JUQ6" s="93" t="s">
        <v>66</v>
      </c>
      <c r="JUR6" s="93" t="s">
        <v>66</v>
      </c>
      <c r="JUS6" s="93" t="s">
        <v>66</v>
      </c>
      <c r="JUT6" s="93" t="s">
        <v>66</v>
      </c>
      <c r="JUU6" s="93" t="s">
        <v>66</v>
      </c>
      <c r="JUV6" s="93" t="s">
        <v>66</v>
      </c>
      <c r="JUW6" s="93" t="s">
        <v>66</v>
      </c>
      <c r="JUX6" s="93" t="s">
        <v>66</v>
      </c>
      <c r="JUY6" s="93" t="s">
        <v>66</v>
      </c>
      <c r="JUZ6" s="93" t="s">
        <v>66</v>
      </c>
      <c r="JVA6" s="93" t="s">
        <v>66</v>
      </c>
      <c r="JVB6" s="93" t="s">
        <v>66</v>
      </c>
      <c r="JVC6" s="93" t="s">
        <v>66</v>
      </c>
      <c r="JVD6" s="93" t="s">
        <v>66</v>
      </c>
      <c r="JVE6" s="93" t="s">
        <v>66</v>
      </c>
      <c r="JVF6" s="93" t="s">
        <v>66</v>
      </c>
      <c r="JVG6" s="93" t="s">
        <v>66</v>
      </c>
      <c r="JVH6" s="93" t="s">
        <v>66</v>
      </c>
      <c r="JVI6" s="93" t="s">
        <v>66</v>
      </c>
      <c r="JVJ6" s="93" t="s">
        <v>66</v>
      </c>
      <c r="JVK6" s="93" t="s">
        <v>66</v>
      </c>
      <c r="JVL6" s="93" t="s">
        <v>66</v>
      </c>
      <c r="JVM6" s="93" t="s">
        <v>66</v>
      </c>
      <c r="JVN6" s="93" t="s">
        <v>66</v>
      </c>
      <c r="JVO6" s="93" t="s">
        <v>66</v>
      </c>
      <c r="JVP6" s="93" t="s">
        <v>66</v>
      </c>
      <c r="JVQ6" s="93" t="s">
        <v>66</v>
      </c>
      <c r="JVR6" s="93" t="s">
        <v>66</v>
      </c>
      <c r="JVS6" s="93" t="s">
        <v>66</v>
      </c>
      <c r="JVT6" s="93" t="s">
        <v>66</v>
      </c>
      <c r="JVU6" s="93" t="s">
        <v>66</v>
      </c>
      <c r="JVV6" s="93" t="s">
        <v>66</v>
      </c>
      <c r="JVW6" s="93" t="s">
        <v>66</v>
      </c>
      <c r="JVX6" s="93" t="s">
        <v>66</v>
      </c>
      <c r="JVY6" s="93" t="s">
        <v>66</v>
      </c>
      <c r="JVZ6" s="93" t="s">
        <v>66</v>
      </c>
      <c r="JWA6" s="93" t="s">
        <v>66</v>
      </c>
      <c r="JWB6" s="93" t="s">
        <v>66</v>
      </c>
      <c r="JWC6" s="93" t="s">
        <v>66</v>
      </c>
      <c r="JWD6" s="93" t="s">
        <v>66</v>
      </c>
      <c r="JWE6" s="93" t="s">
        <v>66</v>
      </c>
      <c r="JWF6" s="93" t="s">
        <v>66</v>
      </c>
      <c r="JWG6" s="93" t="s">
        <v>66</v>
      </c>
      <c r="JWH6" s="93" t="s">
        <v>66</v>
      </c>
      <c r="JWI6" s="93" t="s">
        <v>66</v>
      </c>
      <c r="JWJ6" s="93" t="s">
        <v>66</v>
      </c>
      <c r="JWK6" s="93" t="s">
        <v>66</v>
      </c>
      <c r="JWL6" s="93" t="s">
        <v>66</v>
      </c>
      <c r="JWM6" s="93" t="s">
        <v>66</v>
      </c>
      <c r="JWN6" s="93" t="s">
        <v>66</v>
      </c>
      <c r="JWO6" s="93" t="s">
        <v>66</v>
      </c>
      <c r="JWP6" s="93" t="s">
        <v>66</v>
      </c>
      <c r="JWQ6" s="93" t="s">
        <v>66</v>
      </c>
      <c r="JWR6" s="93" t="s">
        <v>66</v>
      </c>
      <c r="JWS6" s="93" t="s">
        <v>66</v>
      </c>
      <c r="JWT6" s="93" t="s">
        <v>66</v>
      </c>
      <c r="JWU6" s="93" t="s">
        <v>66</v>
      </c>
      <c r="JWV6" s="93" t="s">
        <v>66</v>
      </c>
      <c r="JWW6" s="93" t="s">
        <v>66</v>
      </c>
      <c r="JWX6" s="93" t="s">
        <v>66</v>
      </c>
      <c r="JWY6" s="93" t="s">
        <v>66</v>
      </c>
      <c r="JWZ6" s="93" t="s">
        <v>66</v>
      </c>
      <c r="JXA6" s="93" t="s">
        <v>66</v>
      </c>
      <c r="JXB6" s="93" t="s">
        <v>66</v>
      </c>
      <c r="JXC6" s="93" t="s">
        <v>66</v>
      </c>
      <c r="JXD6" s="93" t="s">
        <v>66</v>
      </c>
      <c r="JXE6" s="93" t="s">
        <v>66</v>
      </c>
      <c r="JXF6" s="93" t="s">
        <v>66</v>
      </c>
      <c r="JXG6" s="93" t="s">
        <v>66</v>
      </c>
      <c r="JXH6" s="93" t="s">
        <v>66</v>
      </c>
      <c r="JXI6" s="93" t="s">
        <v>66</v>
      </c>
      <c r="JXJ6" s="93" t="s">
        <v>66</v>
      </c>
      <c r="JXK6" s="93" t="s">
        <v>66</v>
      </c>
      <c r="JXL6" s="93" t="s">
        <v>66</v>
      </c>
      <c r="JXM6" s="93" t="s">
        <v>66</v>
      </c>
      <c r="JXN6" s="93" t="s">
        <v>66</v>
      </c>
      <c r="JXO6" s="93" t="s">
        <v>66</v>
      </c>
      <c r="JXP6" s="93" t="s">
        <v>66</v>
      </c>
      <c r="JXQ6" s="93" t="s">
        <v>66</v>
      </c>
      <c r="JXR6" s="93" t="s">
        <v>66</v>
      </c>
      <c r="JXS6" s="93" t="s">
        <v>66</v>
      </c>
      <c r="JXT6" s="93" t="s">
        <v>66</v>
      </c>
      <c r="JXU6" s="93" t="s">
        <v>66</v>
      </c>
      <c r="JXV6" s="93" t="s">
        <v>66</v>
      </c>
      <c r="JXW6" s="93" t="s">
        <v>66</v>
      </c>
      <c r="JXX6" s="93" t="s">
        <v>66</v>
      </c>
      <c r="JXY6" s="93" t="s">
        <v>66</v>
      </c>
      <c r="JXZ6" s="93" t="s">
        <v>66</v>
      </c>
      <c r="JYA6" s="93" t="s">
        <v>66</v>
      </c>
      <c r="JYB6" s="93" t="s">
        <v>66</v>
      </c>
      <c r="JYC6" s="93" t="s">
        <v>66</v>
      </c>
      <c r="JYD6" s="93" t="s">
        <v>66</v>
      </c>
      <c r="JYE6" s="93" t="s">
        <v>66</v>
      </c>
      <c r="JYF6" s="93" t="s">
        <v>66</v>
      </c>
      <c r="JYG6" s="93" t="s">
        <v>66</v>
      </c>
      <c r="JYH6" s="93" t="s">
        <v>66</v>
      </c>
      <c r="JYI6" s="93" t="s">
        <v>66</v>
      </c>
      <c r="JYJ6" s="93" t="s">
        <v>66</v>
      </c>
      <c r="JYK6" s="93" t="s">
        <v>66</v>
      </c>
      <c r="JYL6" s="93" t="s">
        <v>66</v>
      </c>
      <c r="JYM6" s="93" t="s">
        <v>66</v>
      </c>
      <c r="JYN6" s="93" t="s">
        <v>66</v>
      </c>
      <c r="JYO6" s="93" t="s">
        <v>66</v>
      </c>
      <c r="JYP6" s="93" t="s">
        <v>66</v>
      </c>
      <c r="JYQ6" s="93" t="s">
        <v>66</v>
      </c>
      <c r="JYR6" s="93" t="s">
        <v>66</v>
      </c>
      <c r="JYS6" s="93" t="s">
        <v>66</v>
      </c>
      <c r="JYT6" s="93" t="s">
        <v>66</v>
      </c>
      <c r="JYU6" s="93" t="s">
        <v>66</v>
      </c>
      <c r="JYV6" s="93" t="s">
        <v>66</v>
      </c>
      <c r="JYW6" s="93" t="s">
        <v>66</v>
      </c>
      <c r="JYX6" s="93" t="s">
        <v>66</v>
      </c>
      <c r="JYY6" s="93" t="s">
        <v>66</v>
      </c>
      <c r="JYZ6" s="93" t="s">
        <v>66</v>
      </c>
      <c r="JZA6" s="93" t="s">
        <v>66</v>
      </c>
      <c r="JZB6" s="93" t="s">
        <v>66</v>
      </c>
      <c r="JZC6" s="93" t="s">
        <v>66</v>
      </c>
      <c r="JZD6" s="93" t="s">
        <v>66</v>
      </c>
      <c r="JZE6" s="93" t="s">
        <v>66</v>
      </c>
      <c r="JZF6" s="93" t="s">
        <v>66</v>
      </c>
      <c r="JZG6" s="93" t="s">
        <v>66</v>
      </c>
      <c r="JZH6" s="93" t="s">
        <v>66</v>
      </c>
      <c r="JZI6" s="93" t="s">
        <v>66</v>
      </c>
      <c r="JZJ6" s="93" t="s">
        <v>66</v>
      </c>
      <c r="JZK6" s="93" t="s">
        <v>66</v>
      </c>
      <c r="JZL6" s="93" t="s">
        <v>66</v>
      </c>
      <c r="JZM6" s="93" t="s">
        <v>66</v>
      </c>
      <c r="JZN6" s="93" t="s">
        <v>66</v>
      </c>
      <c r="JZO6" s="93" t="s">
        <v>66</v>
      </c>
      <c r="JZP6" s="93" t="s">
        <v>66</v>
      </c>
      <c r="JZQ6" s="93" t="s">
        <v>66</v>
      </c>
      <c r="JZR6" s="93" t="s">
        <v>66</v>
      </c>
      <c r="JZS6" s="93" t="s">
        <v>66</v>
      </c>
      <c r="JZT6" s="93" t="s">
        <v>66</v>
      </c>
      <c r="JZU6" s="93" t="s">
        <v>66</v>
      </c>
      <c r="JZV6" s="93" t="s">
        <v>66</v>
      </c>
      <c r="JZW6" s="93" t="s">
        <v>66</v>
      </c>
      <c r="JZX6" s="93" t="s">
        <v>66</v>
      </c>
      <c r="JZY6" s="93" t="s">
        <v>66</v>
      </c>
      <c r="JZZ6" s="93" t="s">
        <v>66</v>
      </c>
      <c r="KAA6" s="93" t="s">
        <v>66</v>
      </c>
      <c r="KAB6" s="93" t="s">
        <v>66</v>
      </c>
      <c r="KAC6" s="93" t="s">
        <v>66</v>
      </c>
      <c r="KAD6" s="93" t="s">
        <v>66</v>
      </c>
      <c r="KAE6" s="93" t="s">
        <v>66</v>
      </c>
      <c r="KAF6" s="93" t="s">
        <v>66</v>
      </c>
      <c r="KAG6" s="93" t="s">
        <v>66</v>
      </c>
      <c r="KAH6" s="93" t="s">
        <v>66</v>
      </c>
      <c r="KAI6" s="93" t="s">
        <v>66</v>
      </c>
      <c r="KAJ6" s="93" t="s">
        <v>66</v>
      </c>
      <c r="KAK6" s="93" t="s">
        <v>66</v>
      </c>
      <c r="KAL6" s="93" t="s">
        <v>66</v>
      </c>
      <c r="KAM6" s="93" t="s">
        <v>66</v>
      </c>
      <c r="KAN6" s="93" t="s">
        <v>66</v>
      </c>
      <c r="KAO6" s="93" t="s">
        <v>66</v>
      </c>
      <c r="KAP6" s="93" t="s">
        <v>66</v>
      </c>
      <c r="KAQ6" s="93" t="s">
        <v>66</v>
      </c>
      <c r="KAR6" s="93" t="s">
        <v>66</v>
      </c>
      <c r="KAS6" s="93" t="s">
        <v>66</v>
      </c>
      <c r="KAT6" s="93" t="s">
        <v>66</v>
      </c>
      <c r="KAU6" s="93" t="s">
        <v>66</v>
      </c>
      <c r="KAV6" s="93" t="s">
        <v>66</v>
      </c>
      <c r="KAW6" s="93" t="s">
        <v>66</v>
      </c>
      <c r="KAX6" s="93" t="s">
        <v>66</v>
      </c>
      <c r="KAY6" s="93" t="s">
        <v>66</v>
      </c>
      <c r="KAZ6" s="93" t="s">
        <v>66</v>
      </c>
      <c r="KBA6" s="93" t="s">
        <v>66</v>
      </c>
      <c r="KBB6" s="93" t="s">
        <v>66</v>
      </c>
      <c r="KBC6" s="93" t="s">
        <v>66</v>
      </c>
      <c r="KBD6" s="93" t="s">
        <v>66</v>
      </c>
      <c r="KBE6" s="93" t="s">
        <v>66</v>
      </c>
      <c r="KBF6" s="93" t="s">
        <v>66</v>
      </c>
      <c r="KBG6" s="93" t="s">
        <v>66</v>
      </c>
      <c r="KBH6" s="93" t="s">
        <v>66</v>
      </c>
      <c r="KBI6" s="93" t="s">
        <v>66</v>
      </c>
      <c r="KBJ6" s="93" t="s">
        <v>66</v>
      </c>
      <c r="KBK6" s="93" t="s">
        <v>66</v>
      </c>
      <c r="KBL6" s="93" t="s">
        <v>66</v>
      </c>
      <c r="KBM6" s="93" t="s">
        <v>66</v>
      </c>
      <c r="KBN6" s="93" t="s">
        <v>66</v>
      </c>
      <c r="KBO6" s="93" t="s">
        <v>66</v>
      </c>
      <c r="KBP6" s="93" t="s">
        <v>66</v>
      </c>
      <c r="KBQ6" s="93" t="s">
        <v>66</v>
      </c>
      <c r="KBR6" s="93" t="s">
        <v>66</v>
      </c>
      <c r="KBS6" s="93" t="s">
        <v>66</v>
      </c>
      <c r="KBT6" s="93" t="s">
        <v>66</v>
      </c>
      <c r="KBU6" s="93" t="s">
        <v>66</v>
      </c>
      <c r="KBV6" s="93" t="s">
        <v>66</v>
      </c>
      <c r="KBW6" s="93" t="s">
        <v>66</v>
      </c>
      <c r="KBX6" s="93" t="s">
        <v>66</v>
      </c>
      <c r="KBY6" s="93" t="s">
        <v>66</v>
      </c>
      <c r="KBZ6" s="93" t="s">
        <v>66</v>
      </c>
      <c r="KCA6" s="93" t="s">
        <v>66</v>
      </c>
      <c r="KCB6" s="93" t="s">
        <v>66</v>
      </c>
      <c r="KCC6" s="93" t="s">
        <v>66</v>
      </c>
      <c r="KCD6" s="93" t="s">
        <v>66</v>
      </c>
      <c r="KCE6" s="93" t="s">
        <v>66</v>
      </c>
      <c r="KCF6" s="93" t="s">
        <v>66</v>
      </c>
      <c r="KCG6" s="93" t="s">
        <v>66</v>
      </c>
      <c r="KCH6" s="93" t="s">
        <v>66</v>
      </c>
      <c r="KCI6" s="93" t="s">
        <v>66</v>
      </c>
      <c r="KCJ6" s="93" t="s">
        <v>66</v>
      </c>
      <c r="KCK6" s="93" t="s">
        <v>66</v>
      </c>
      <c r="KCL6" s="93" t="s">
        <v>66</v>
      </c>
      <c r="KCM6" s="93" t="s">
        <v>66</v>
      </c>
      <c r="KCN6" s="93" t="s">
        <v>66</v>
      </c>
      <c r="KCO6" s="93" t="s">
        <v>66</v>
      </c>
      <c r="KCP6" s="93" t="s">
        <v>66</v>
      </c>
      <c r="KCQ6" s="93" t="s">
        <v>66</v>
      </c>
      <c r="KCR6" s="93" t="s">
        <v>66</v>
      </c>
      <c r="KCS6" s="93" t="s">
        <v>66</v>
      </c>
      <c r="KCT6" s="93" t="s">
        <v>66</v>
      </c>
      <c r="KCU6" s="93" t="s">
        <v>66</v>
      </c>
      <c r="KCV6" s="93" t="s">
        <v>66</v>
      </c>
      <c r="KCW6" s="93" t="s">
        <v>66</v>
      </c>
      <c r="KCX6" s="93" t="s">
        <v>66</v>
      </c>
      <c r="KCY6" s="93" t="s">
        <v>66</v>
      </c>
      <c r="KCZ6" s="93" t="s">
        <v>66</v>
      </c>
      <c r="KDA6" s="93" t="s">
        <v>66</v>
      </c>
      <c r="KDB6" s="93" t="s">
        <v>66</v>
      </c>
      <c r="KDC6" s="93" t="s">
        <v>66</v>
      </c>
      <c r="KDD6" s="93" t="s">
        <v>66</v>
      </c>
      <c r="KDE6" s="93" t="s">
        <v>66</v>
      </c>
      <c r="KDF6" s="93" t="s">
        <v>66</v>
      </c>
      <c r="KDG6" s="93" t="s">
        <v>66</v>
      </c>
      <c r="KDH6" s="93" t="s">
        <v>66</v>
      </c>
      <c r="KDI6" s="93" t="s">
        <v>66</v>
      </c>
      <c r="KDJ6" s="93" t="s">
        <v>66</v>
      </c>
      <c r="KDK6" s="93" t="s">
        <v>66</v>
      </c>
      <c r="KDL6" s="93" t="s">
        <v>66</v>
      </c>
      <c r="KDM6" s="93" t="s">
        <v>66</v>
      </c>
      <c r="KDN6" s="93" t="s">
        <v>66</v>
      </c>
      <c r="KDO6" s="93" t="s">
        <v>66</v>
      </c>
      <c r="KDP6" s="93" t="s">
        <v>66</v>
      </c>
      <c r="KDQ6" s="93" t="s">
        <v>66</v>
      </c>
      <c r="KDR6" s="93" t="s">
        <v>66</v>
      </c>
      <c r="KDS6" s="93" t="s">
        <v>66</v>
      </c>
      <c r="KDT6" s="93" t="s">
        <v>66</v>
      </c>
      <c r="KDU6" s="93" t="s">
        <v>66</v>
      </c>
      <c r="KDV6" s="93" t="s">
        <v>66</v>
      </c>
      <c r="KDW6" s="93" t="s">
        <v>66</v>
      </c>
      <c r="KDX6" s="93" t="s">
        <v>66</v>
      </c>
      <c r="KDY6" s="93" t="s">
        <v>66</v>
      </c>
      <c r="KDZ6" s="93" t="s">
        <v>66</v>
      </c>
      <c r="KEA6" s="93" t="s">
        <v>66</v>
      </c>
      <c r="KEB6" s="93" t="s">
        <v>66</v>
      </c>
      <c r="KEC6" s="93" t="s">
        <v>66</v>
      </c>
      <c r="KED6" s="93" t="s">
        <v>66</v>
      </c>
      <c r="KEE6" s="93" t="s">
        <v>66</v>
      </c>
      <c r="KEF6" s="93" t="s">
        <v>66</v>
      </c>
      <c r="KEG6" s="93" t="s">
        <v>66</v>
      </c>
      <c r="KEH6" s="93" t="s">
        <v>66</v>
      </c>
      <c r="KEI6" s="93" t="s">
        <v>66</v>
      </c>
      <c r="KEJ6" s="93" t="s">
        <v>66</v>
      </c>
      <c r="KEK6" s="93" t="s">
        <v>66</v>
      </c>
      <c r="KEL6" s="93" t="s">
        <v>66</v>
      </c>
      <c r="KEM6" s="93" t="s">
        <v>66</v>
      </c>
      <c r="KEN6" s="93" t="s">
        <v>66</v>
      </c>
      <c r="KEO6" s="93" t="s">
        <v>66</v>
      </c>
      <c r="KEP6" s="93" t="s">
        <v>66</v>
      </c>
      <c r="KEQ6" s="93" t="s">
        <v>66</v>
      </c>
      <c r="KER6" s="93" t="s">
        <v>66</v>
      </c>
      <c r="KES6" s="93" t="s">
        <v>66</v>
      </c>
      <c r="KET6" s="93" t="s">
        <v>66</v>
      </c>
      <c r="KEU6" s="93" t="s">
        <v>66</v>
      </c>
      <c r="KEV6" s="93" t="s">
        <v>66</v>
      </c>
      <c r="KEW6" s="93" t="s">
        <v>66</v>
      </c>
      <c r="KEX6" s="93" t="s">
        <v>66</v>
      </c>
      <c r="KEY6" s="93" t="s">
        <v>66</v>
      </c>
      <c r="KEZ6" s="93" t="s">
        <v>66</v>
      </c>
      <c r="KFA6" s="93" t="s">
        <v>66</v>
      </c>
      <c r="KFB6" s="93" t="s">
        <v>66</v>
      </c>
      <c r="KFC6" s="93" t="s">
        <v>66</v>
      </c>
      <c r="KFD6" s="93" t="s">
        <v>66</v>
      </c>
      <c r="KFE6" s="93" t="s">
        <v>66</v>
      </c>
      <c r="KFF6" s="93" t="s">
        <v>66</v>
      </c>
      <c r="KFG6" s="93" t="s">
        <v>66</v>
      </c>
      <c r="KFH6" s="93" t="s">
        <v>66</v>
      </c>
      <c r="KFI6" s="93" t="s">
        <v>66</v>
      </c>
      <c r="KFJ6" s="93" t="s">
        <v>66</v>
      </c>
      <c r="KFK6" s="93" t="s">
        <v>66</v>
      </c>
      <c r="KFL6" s="93" t="s">
        <v>66</v>
      </c>
      <c r="KFM6" s="93" t="s">
        <v>66</v>
      </c>
      <c r="KFN6" s="93" t="s">
        <v>66</v>
      </c>
      <c r="KFO6" s="93" t="s">
        <v>66</v>
      </c>
      <c r="KFP6" s="93" t="s">
        <v>66</v>
      </c>
      <c r="KFQ6" s="93" t="s">
        <v>66</v>
      </c>
      <c r="KFR6" s="93" t="s">
        <v>66</v>
      </c>
      <c r="KFS6" s="93" t="s">
        <v>66</v>
      </c>
      <c r="KFT6" s="93" t="s">
        <v>66</v>
      </c>
      <c r="KFU6" s="93" t="s">
        <v>66</v>
      </c>
      <c r="KFV6" s="93" t="s">
        <v>66</v>
      </c>
      <c r="KFW6" s="93" t="s">
        <v>66</v>
      </c>
      <c r="KFX6" s="93" t="s">
        <v>66</v>
      </c>
      <c r="KFY6" s="93" t="s">
        <v>66</v>
      </c>
      <c r="KFZ6" s="93" t="s">
        <v>66</v>
      </c>
      <c r="KGA6" s="93" t="s">
        <v>66</v>
      </c>
      <c r="KGB6" s="93" t="s">
        <v>66</v>
      </c>
      <c r="KGC6" s="93" t="s">
        <v>66</v>
      </c>
      <c r="KGD6" s="93" t="s">
        <v>66</v>
      </c>
      <c r="KGE6" s="93" t="s">
        <v>66</v>
      </c>
      <c r="KGF6" s="93" t="s">
        <v>66</v>
      </c>
      <c r="KGG6" s="93" t="s">
        <v>66</v>
      </c>
      <c r="KGH6" s="93" t="s">
        <v>66</v>
      </c>
      <c r="KGI6" s="93" t="s">
        <v>66</v>
      </c>
      <c r="KGJ6" s="93" t="s">
        <v>66</v>
      </c>
      <c r="KGK6" s="93" t="s">
        <v>66</v>
      </c>
      <c r="KGL6" s="93" t="s">
        <v>66</v>
      </c>
      <c r="KGM6" s="93" t="s">
        <v>66</v>
      </c>
      <c r="KGN6" s="93" t="s">
        <v>66</v>
      </c>
      <c r="KGO6" s="93" t="s">
        <v>66</v>
      </c>
      <c r="KGP6" s="93" t="s">
        <v>66</v>
      </c>
      <c r="KGQ6" s="93" t="s">
        <v>66</v>
      </c>
      <c r="KGR6" s="93" t="s">
        <v>66</v>
      </c>
      <c r="KGS6" s="93" t="s">
        <v>66</v>
      </c>
      <c r="KGT6" s="93" t="s">
        <v>66</v>
      </c>
      <c r="KGU6" s="93" t="s">
        <v>66</v>
      </c>
      <c r="KGV6" s="93" t="s">
        <v>66</v>
      </c>
      <c r="KGW6" s="93" t="s">
        <v>66</v>
      </c>
      <c r="KGX6" s="93" t="s">
        <v>66</v>
      </c>
      <c r="KGY6" s="93" t="s">
        <v>66</v>
      </c>
      <c r="KGZ6" s="93" t="s">
        <v>66</v>
      </c>
      <c r="KHA6" s="93" t="s">
        <v>66</v>
      </c>
      <c r="KHB6" s="93" t="s">
        <v>66</v>
      </c>
      <c r="KHC6" s="93" t="s">
        <v>66</v>
      </c>
      <c r="KHD6" s="93" t="s">
        <v>66</v>
      </c>
      <c r="KHE6" s="93" t="s">
        <v>66</v>
      </c>
      <c r="KHF6" s="93" t="s">
        <v>66</v>
      </c>
      <c r="KHG6" s="93" t="s">
        <v>66</v>
      </c>
      <c r="KHH6" s="93" t="s">
        <v>66</v>
      </c>
      <c r="KHI6" s="93" t="s">
        <v>66</v>
      </c>
      <c r="KHJ6" s="93" t="s">
        <v>66</v>
      </c>
      <c r="KHK6" s="93" t="s">
        <v>66</v>
      </c>
      <c r="KHL6" s="93" t="s">
        <v>66</v>
      </c>
      <c r="KHM6" s="93" t="s">
        <v>66</v>
      </c>
      <c r="KHN6" s="93" t="s">
        <v>66</v>
      </c>
      <c r="KHO6" s="93" t="s">
        <v>66</v>
      </c>
      <c r="KHP6" s="93" t="s">
        <v>66</v>
      </c>
      <c r="KHQ6" s="93" t="s">
        <v>66</v>
      </c>
      <c r="KHR6" s="93" t="s">
        <v>66</v>
      </c>
      <c r="KHS6" s="93" t="s">
        <v>66</v>
      </c>
      <c r="KHT6" s="93" t="s">
        <v>66</v>
      </c>
      <c r="KHU6" s="93" t="s">
        <v>66</v>
      </c>
      <c r="KHV6" s="93" t="s">
        <v>66</v>
      </c>
      <c r="KHW6" s="93" t="s">
        <v>66</v>
      </c>
      <c r="KHX6" s="93" t="s">
        <v>66</v>
      </c>
      <c r="KHY6" s="93" t="s">
        <v>66</v>
      </c>
      <c r="KHZ6" s="93" t="s">
        <v>66</v>
      </c>
      <c r="KIA6" s="93" t="s">
        <v>66</v>
      </c>
      <c r="KIB6" s="93" t="s">
        <v>66</v>
      </c>
      <c r="KIC6" s="93" t="s">
        <v>66</v>
      </c>
      <c r="KID6" s="93" t="s">
        <v>66</v>
      </c>
      <c r="KIE6" s="93" t="s">
        <v>66</v>
      </c>
      <c r="KIF6" s="93" t="s">
        <v>66</v>
      </c>
      <c r="KIG6" s="93" t="s">
        <v>66</v>
      </c>
      <c r="KIH6" s="93" t="s">
        <v>66</v>
      </c>
      <c r="KII6" s="93" t="s">
        <v>66</v>
      </c>
      <c r="KIJ6" s="93" t="s">
        <v>66</v>
      </c>
      <c r="KIK6" s="93" t="s">
        <v>66</v>
      </c>
      <c r="KIL6" s="93" t="s">
        <v>66</v>
      </c>
      <c r="KIM6" s="93" t="s">
        <v>66</v>
      </c>
      <c r="KIN6" s="93" t="s">
        <v>66</v>
      </c>
      <c r="KIO6" s="93" t="s">
        <v>66</v>
      </c>
      <c r="KIP6" s="93" t="s">
        <v>66</v>
      </c>
      <c r="KIQ6" s="93" t="s">
        <v>66</v>
      </c>
      <c r="KIR6" s="93" t="s">
        <v>66</v>
      </c>
      <c r="KIS6" s="93" t="s">
        <v>66</v>
      </c>
      <c r="KIT6" s="93" t="s">
        <v>66</v>
      </c>
      <c r="KIU6" s="93" t="s">
        <v>66</v>
      </c>
      <c r="KIV6" s="93" t="s">
        <v>66</v>
      </c>
      <c r="KIW6" s="93" t="s">
        <v>66</v>
      </c>
      <c r="KIX6" s="93" t="s">
        <v>66</v>
      </c>
      <c r="KIY6" s="93" t="s">
        <v>66</v>
      </c>
      <c r="KIZ6" s="93" t="s">
        <v>66</v>
      </c>
      <c r="KJA6" s="93" t="s">
        <v>66</v>
      </c>
      <c r="KJB6" s="93" t="s">
        <v>66</v>
      </c>
      <c r="KJC6" s="93" t="s">
        <v>66</v>
      </c>
      <c r="KJD6" s="93" t="s">
        <v>66</v>
      </c>
      <c r="KJE6" s="93" t="s">
        <v>66</v>
      </c>
      <c r="KJF6" s="93" t="s">
        <v>66</v>
      </c>
      <c r="KJG6" s="93" t="s">
        <v>66</v>
      </c>
      <c r="KJH6" s="93" t="s">
        <v>66</v>
      </c>
      <c r="KJI6" s="93" t="s">
        <v>66</v>
      </c>
      <c r="KJJ6" s="93" t="s">
        <v>66</v>
      </c>
      <c r="KJK6" s="93" t="s">
        <v>66</v>
      </c>
      <c r="KJL6" s="93" t="s">
        <v>66</v>
      </c>
      <c r="KJM6" s="93" t="s">
        <v>66</v>
      </c>
      <c r="KJN6" s="93" t="s">
        <v>66</v>
      </c>
      <c r="KJO6" s="93" t="s">
        <v>66</v>
      </c>
      <c r="KJP6" s="93" t="s">
        <v>66</v>
      </c>
      <c r="KJQ6" s="93" t="s">
        <v>66</v>
      </c>
      <c r="KJR6" s="93" t="s">
        <v>66</v>
      </c>
      <c r="KJS6" s="93" t="s">
        <v>66</v>
      </c>
      <c r="KJT6" s="93" t="s">
        <v>66</v>
      </c>
      <c r="KJU6" s="93" t="s">
        <v>66</v>
      </c>
      <c r="KJV6" s="93" t="s">
        <v>66</v>
      </c>
      <c r="KJW6" s="93" t="s">
        <v>66</v>
      </c>
      <c r="KJX6" s="93" t="s">
        <v>66</v>
      </c>
      <c r="KJY6" s="93" t="s">
        <v>66</v>
      </c>
      <c r="KJZ6" s="93" t="s">
        <v>66</v>
      </c>
      <c r="KKA6" s="93" t="s">
        <v>66</v>
      </c>
      <c r="KKB6" s="93" t="s">
        <v>66</v>
      </c>
      <c r="KKC6" s="93" t="s">
        <v>66</v>
      </c>
      <c r="KKD6" s="93" t="s">
        <v>66</v>
      </c>
      <c r="KKE6" s="93" t="s">
        <v>66</v>
      </c>
      <c r="KKF6" s="93" t="s">
        <v>66</v>
      </c>
      <c r="KKG6" s="93" t="s">
        <v>66</v>
      </c>
      <c r="KKH6" s="93" t="s">
        <v>66</v>
      </c>
      <c r="KKI6" s="93" t="s">
        <v>66</v>
      </c>
      <c r="KKJ6" s="93" t="s">
        <v>66</v>
      </c>
      <c r="KKK6" s="93" t="s">
        <v>66</v>
      </c>
      <c r="KKL6" s="93" t="s">
        <v>66</v>
      </c>
      <c r="KKM6" s="93" t="s">
        <v>66</v>
      </c>
      <c r="KKN6" s="93" t="s">
        <v>66</v>
      </c>
      <c r="KKO6" s="93" t="s">
        <v>66</v>
      </c>
      <c r="KKP6" s="93" t="s">
        <v>66</v>
      </c>
      <c r="KKQ6" s="93" t="s">
        <v>66</v>
      </c>
      <c r="KKR6" s="93" t="s">
        <v>66</v>
      </c>
      <c r="KKS6" s="93" t="s">
        <v>66</v>
      </c>
      <c r="KKT6" s="93" t="s">
        <v>66</v>
      </c>
      <c r="KKU6" s="93" t="s">
        <v>66</v>
      </c>
      <c r="KKV6" s="93" t="s">
        <v>66</v>
      </c>
      <c r="KKW6" s="93" t="s">
        <v>66</v>
      </c>
      <c r="KKX6" s="93" t="s">
        <v>66</v>
      </c>
      <c r="KKY6" s="93" t="s">
        <v>66</v>
      </c>
      <c r="KKZ6" s="93" t="s">
        <v>66</v>
      </c>
      <c r="KLA6" s="93" t="s">
        <v>66</v>
      </c>
      <c r="KLB6" s="93" t="s">
        <v>66</v>
      </c>
      <c r="KLC6" s="93" t="s">
        <v>66</v>
      </c>
      <c r="KLD6" s="93" t="s">
        <v>66</v>
      </c>
      <c r="KLE6" s="93" t="s">
        <v>66</v>
      </c>
      <c r="KLF6" s="93" t="s">
        <v>66</v>
      </c>
      <c r="KLG6" s="93" t="s">
        <v>66</v>
      </c>
      <c r="KLH6" s="93" t="s">
        <v>66</v>
      </c>
      <c r="KLI6" s="93" t="s">
        <v>66</v>
      </c>
      <c r="KLJ6" s="93" t="s">
        <v>66</v>
      </c>
      <c r="KLK6" s="93" t="s">
        <v>66</v>
      </c>
      <c r="KLL6" s="93" t="s">
        <v>66</v>
      </c>
      <c r="KLM6" s="93" t="s">
        <v>66</v>
      </c>
      <c r="KLN6" s="93" t="s">
        <v>66</v>
      </c>
      <c r="KLO6" s="93" t="s">
        <v>66</v>
      </c>
      <c r="KLP6" s="93" t="s">
        <v>66</v>
      </c>
      <c r="KLQ6" s="93" t="s">
        <v>66</v>
      </c>
      <c r="KLR6" s="93" t="s">
        <v>66</v>
      </c>
      <c r="KLS6" s="93" t="s">
        <v>66</v>
      </c>
      <c r="KLT6" s="93" t="s">
        <v>66</v>
      </c>
      <c r="KLU6" s="93" t="s">
        <v>66</v>
      </c>
      <c r="KLV6" s="93" t="s">
        <v>66</v>
      </c>
      <c r="KLW6" s="93" t="s">
        <v>66</v>
      </c>
      <c r="KLX6" s="93" t="s">
        <v>66</v>
      </c>
      <c r="KLY6" s="93" t="s">
        <v>66</v>
      </c>
      <c r="KLZ6" s="93" t="s">
        <v>66</v>
      </c>
      <c r="KMA6" s="93" t="s">
        <v>66</v>
      </c>
      <c r="KMB6" s="93" t="s">
        <v>66</v>
      </c>
      <c r="KMC6" s="93" t="s">
        <v>66</v>
      </c>
      <c r="KMD6" s="93" t="s">
        <v>66</v>
      </c>
      <c r="KME6" s="93" t="s">
        <v>66</v>
      </c>
      <c r="KMF6" s="93" t="s">
        <v>66</v>
      </c>
      <c r="KMG6" s="93" t="s">
        <v>66</v>
      </c>
      <c r="KMH6" s="93" t="s">
        <v>66</v>
      </c>
      <c r="KMI6" s="93" t="s">
        <v>66</v>
      </c>
      <c r="KMJ6" s="93" t="s">
        <v>66</v>
      </c>
      <c r="KMK6" s="93" t="s">
        <v>66</v>
      </c>
      <c r="KML6" s="93" t="s">
        <v>66</v>
      </c>
      <c r="KMM6" s="93" t="s">
        <v>66</v>
      </c>
      <c r="KMN6" s="93" t="s">
        <v>66</v>
      </c>
      <c r="KMO6" s="93" t="s">
        <v>66</v>
      </c>
      <c r="KMP6" s="93" t="s">
        <v>66</v>
      </c>
      <c r="KMQ6" s="93" t="s">
        <v>66</v>
      </c>
      <c r="KMR6" s="93" t="s">
        <v>66</v>
      </c>
      <c r="KMS6" s="93" t="s">
        <v>66</v>
      </c>
      <c r="KMT6" s="93" t="s">
        <v>66</v>
      </c>
      <c r="KMU6" s="93" t="s">
        <v>66</v>
      </c>
      <c r="KMV6" s="93" t="s">
        <v>66</v>
      </c>
      <c r="KMW6" s="93" t="s">
        <v>66</v>
      </c>
      <c r="KMX6" s="93" t="s">
        <v>66</v>
      </c>
      <c r="KMY6" s="93" t="s">
        <v>66</v>
      </c>
      <c r="KMZ6" s="93" t="s">
        <v>66</v>
      </c>
      <c r="KNA6" s="93" t="s">
        <v>66</v>
      </c>
      <c r="KNB6" s="93" t="s">
        <v>66</v>
      </c>
      <c r="KNC6" s="93" t="s">
        <v>66</v>
      </c>
      <c r="KND6" s="93" t="s">
        <v>66</v>
      </c>
      <c r="KNE6" s="93" t="s">
        <v>66</v>
      </c>
      <c r="KNF6" s="93" t="s">
        <v>66</v>
      </c>
      <c r="KNG6" s="93" t="s">
        <v>66</v>
      </c>
      <c r="KNH6" s="93" t="s">
        <v>66</v>
      </c>
      <c r="KNI6" s="93" t="s">
        <v>66</v>
      </c>
      <c r="KNJ6" s="93" t="s">
        <v>66</v>
      </c>
      <c r="KNK6" s="93" t="s">
        <v>66</v>
      </c>
      <c r="KNL6" s="93" t="s">
        <v>66</v>
      </c>
      <c r="KNM6" s="93" t="s">
        <v>66</v>
      </c>
      <c r="KNN6" s="93" t="s">
        <v>66</v>
      </c>
      <c r="KNO6" s="93" t="s">
        <v>66</v>
      </c>
      <c r="KNP6" s="93" t="s">
        <v>66</v>
      </c>
      <c r="KNQ6" s="93" t="s">
        <v>66</v>
      </c>
      <c r="KNR6" s="93" t="s">
        <v>66</v>
      </c>
      <c r="KNS6" s="93" t="s">
        <v>66</v>
      </c>
      <c r="KNT6" s="93" t="s">
        <v>66</v>
      </c>
      <c r="KNU6" s="93" t="s">
        <v>66</v>
      </c>
      <c r="KNV6" s="93" t="s">
        <v>66</v>
      </c>
      <c r="KNW6" s="93" t="s">
        <v>66</v>
      </c>
      <c r="KNX6" s="93" t="s">
        <v>66</v>
      </c>
      <c r="KNY6" s="93" t="s">
        <v>66</v>
      </c>
      <c r="KNZ6" s="93" t="s">
        <v>66</v>
      </c>
      <c r="KOA6" s="93" t="s">
        <v>66</v>
      </c>
      <c r="KOB6" s="93" t="s">
        <v>66</v>
      </c>
      <c r="KOC6" s="93" t="s">
        <v>66</v>
      </c>
      <c r="KOD6" s="93" t="s">
        <v>66</v>
      </c>
      <c r="KOE6" s="93" t="s">
        <v>66</v>
      </c>
      <c r="KOF6" s="93" t="s">
        <v>66</v>
      </c>
      <c r="KOG6" s="93" t="s">
        <v>66</v>
      </c>
      <c r="KOH6" s="93" t="s">
        <v>66</v>
      </c>
      <c r="KOI6" s="93" t="s">
        <v>66</v>
      </c>
      <c r="KOJ6" s="93" t="s">
        <v>66</v>
      </c>
      <c r="KOK6" s="93" t="s">
        <v>66</v>
      </c>
      <c r="KOL6" s="93" t="s">
        <v>66</v>
      </c>
      <c r="KOM6" s="93" t="s">
        <v>66</v>
      </c>
      <c r="KON6" s="93" t="s">
        <v>66</v>
      </c>
      <c r="KOO6" s="93" t="s">
        <v>66</v>
      </c>
      <c r="KOP6" s="93" t="s">
        <v>66</v>
      </c>
      <c r="KOQ6" s="93" t="s">
        <v>66</v>
      </c>
      <c r="KOR6" s="93" t="s">
        <v>66</v>
      </c>
      <c r="KOS6" s="93" t="s">
        <v>66</v>
      </c>
      <c r="KOT6" s="93" t="s">
        <v>66</v>
      </c>
      <c r="KOU6" s="93" t="s">
        <v>66</v>
      </c>
      <c r="KOV6" s="93" t="s">
        <v>66</v>
      </c>
      <c r="KOW6" s="93" t="s">
        <v>66</v>
      </c>
      <c r="KOX6" s="93" t="s">
        <v>66</v>
      </c>
      <c r="KOY6" s="93" t="s">
        <v>66</v>
      </c>
      <c r="KOZ6" s="93" t="s">
        <v>66</v>
      </c>
      <c r="KPA6" s="93" t="s">
        <v>66</v>
      </c>
      <c r="KPB6" s="93" t="s">
        <v>66</v>
      </c>
      <c r="KPC6" s="93" t="s">
        <v>66</v>
      </c>
      <c r="KPD6" s="93" t="s">
        <v>66</v>
      </c>
      <c r="KPE6" s="93" t="s">
        <v>66</v>
      </c>
      <c r="KPF6" s="93" t="s">
        <v>66</v>
      </c>
      <c r="KPG6" s="93" t="s">
        <v>66</v>
      </c>
      <c r="KPH6" s="93" t="s">
        <v>66</v>
      </c>
      <c r="KPI6" s="93" t="s">
        <v>66</v>
      </c>
      <c r="KPJ6" s="93" t="s">
        <v>66</v>
      </c>
      <c r="KPK6" s="93" t="s">
        <v>66</v>
      </c>
      <c r="KPL6" s="93" t="s">
        <v>66</v>
      </c>
      <c r="KPM6" s="93" t="s">
        <v>66</v>
      </c>
      <c r="KPN6" s="93" t="s">
        <v>66</v>
      </c>
      <c r="KPO6" s="93" t="s">
        <v>66</v>
      </c>
      <c r="KPP6" s="93" t="s">
        <v>66</v>
      </c>
      <c r="KPQ6" s="93" t="s">
        <v>66</v>
      </c>
      <c r="KPR6" s="93" t="s">
        <v>66</v>
      </c>
      <c r="KPS6" s="93" t="s">
        <v>66</v>
      </c>
      <c r="KPT6" s="93" t="s">
        <v>66</v>
      </c>
      <c r="KPU6" s="93" t="s">
        <v>66</v>
      </c>
      <c r="KPV6" s="93" t="s">
        <v>66</v>
      </c>
      <c r="KPW6" s="93" t="s">
        <v>66</v>
      </c>
      <c r="KPX6" s="93" t="s">
        <v>66</v>
      </c>
      <c r="KPY6" s="93" t="s">
        <v>66</v>
      </c>
      <c r="KPZ6" s="93" t="s">
        <v>66</v>
      </c>
      <c r="KQA6" s="93" t="s">
        <v>66</v>
      </c>
      <c r="KQB6" s="93" t="s">
        <v>66</v>
      </c>
      <c r="KQC6" s="93" t="s">
        <v>66</v>
      </c>
      <c r="KQD6" s="93" t="s">
        <v>66</v>
      </c>
      <c r="KQE6" s="93" t="s">
        <v>66</v>
      </c>
      <c r="KQF6" s="93" t="s">
        <v>66</v>
      </c>
      <c r="KQG6" s="93" t="s">
        <v>66</v>
      </c>
      <c r="KQH6" s="93" t="s">
        <v>66</v>
      </c>
      <c r="KQI6" s="93" t="s">
        <v>66</v>
      </c>
      <c r="KQJ6" s="93" t="s">
        <v>66</v>
      </c>
      <c r="KQK6" s="93" t="s">
        <v>66</v>
      </c>
      <c r="KQL6" s="93" t="s">
        <v>66</v>
      </c>
      <c r="KQM6" s="93" t="s">
        <v>66</v>
      </c>
      <c r="KQN6" s="93" t="s">
        <v>66</v>
      </c>
      <c r="KQO6" s="93" t="s">
        <v>66</v>
      </c>
      <c r="KQP6" s="93" t="s">
        <v>66</v>
      </c>
      <c r="KQQ6" s="93" t="s">
        <v>66</v>
      </c>
      <c r="KQR6" s="93" t="s">
        <v>66</v>
      </c>
      <c r="KQS6" s="93" t="s">
        <v>66</v>
      </c>
      <c r="KQT6" s="93" t="s">
        <v>66</v>
      </c>
      <c r="KQU6" s="93" t="s">
        <v>66</v>
      </c>
      <c r="KQV6" s="93" t="s">
        <v>66</v>
      </c>
      <c r="KQW6" s="93" t="s">
        <v>66</v>
      </c>
      <c r="KQX6" s="93" t="s">
        <v>66</v>
      </c>
      <c r="KQY6" s="93" t="s">
        <v>66</v>
      </c>
      <c r="KQZ6" s="93" t="s">
        <v>66</v>
      </c>
      <c r="KRA6" s="93" t="s">
        <v>66</v>
      </c>
      <c r="KRB6" s="93" t="s">
        <v>66</v>
      </c>
      <c r="KRC6" s="93" t="s">
        <v>66</v>
      </c>
      <c r="KRD6" s="93" t="s">
        <v>66</v>
      </c>
      <c r="KRE6" s="93" t="s">
        <v>66</v>
      </c>
      <c r="KRF6" s="93" t="s">
        <v>66</v>
      </c>
      <c r="KRG6" s="93" t="s">
        <v>66</v>
      </c>
      <c r="KRH6" s="93" t="s">
        <v>66</v>
      </c>
      <c r="KRI6" s="93" t="s">
        <v>66</v>
      </c>
      <c r="KRJ6" s="93" t="s">
        <v>66</v>
      </c>
      <c r="KRK6" s="93" t="s">
        <v>66</v>
      </c>
      <c r="KRL6" s="93" t="s">
        <v>66</v>
      </c>
      <c r="KRM6" s="93" t="s">
        <v>66</v>
      </c>
      <c r="KRN6" s="93" t="s">
        <v>66</v>
      </c>
      <c r="KRO6" s="93" t="s">
        <v>66</v>
      </c>
      <c r="KRP6" s="93" t="s">
        <v>66</v>
      </c>
      <c r="KRQ6" s="93" t="s">
        <v>66</v>
      </c>
      <c r="KRR6" s="93" t="s">
        <v>66</v>
      </c>
      <c r="KRS6" s="93" t="s">
        <v>66</v>
      </c>
      <c r="KRT6" s="93" t="s">
        <v>66</v>
      </c>
      <c r="KRU6" s="93" t="s">
        <v>66</v>
      </c>
      <c r="KRV6" s="93" t="s">
        <v>66</v>
      </c>
      <c r="KRW6" s="93" t="s">
        <v>66</v>
      </c>
      <c r="KRX6" s="93" t="s">
        <v>66</v>
      </c>
      <c r="KRY6" s="93" t="s">
        <v>66</v>
      </c>
      <c r="KRZ6" s="93" t="s">
        <v>66</v>
      </c>
      <c r="KSA6" s="93" t="s">
        <v>66</v>
      </c>
      <c r="KSB6" s="93" t="s">
        <v>66</v>
      </c>
      <c r="KSC6" s="93" t="s">
        <v>66</v>
      </c>
      <c r="KSD6" s="93" t="s">
        <v>66</v>
      </c>
      <c r="KSE6" s="93" t="s">
        <v>66</v>
      </c>
      <c r="KSF6" s="93" t="s">
        <v>66</v>
      </c>
      <c r="KSG6" s="93" t="s">
        <v>66</v>
      </c>
      <c r="KSH6" s="93" t="s">
        <v>66</v>
      </c>
      <c r="KSI6" s="93" t="s">
        <v>66</v>
      </c>
      <c r="KSJ6" s="93" t="s">
        <v>66</v>
      </c>
      <c r="KSK6" s="93" t="s">
        <v>66</v>
      </c>
      <c r="KSL6" s="93" t="s">
        <v>66</v>
      </c>
      <c r="KSM6" s="93" t="s">
        <v>66</v>
      </c>
      <c r="KSN6" s="93" t="s">
        <v>66</v>
      </c>
      <c r="KSO6" s="93" t="s">
        <v>66</v>
      </c>
      <c r="KSP6" s="93" t="s">
        <v>66</v>
      </c>
      <c r="KSQ6" s="93" t="s">
        <v>66</v>
      </c>
      <c r="KSR6" s="93" t="s">
        <v>66</v>
      </c>
      <c r="KSS6" s="93" t="s">
        <v>66</v>
      </c>
      <c r="KST6" s="93" t="s">
        <v>66</v>
      </c>
      <c r="KSU6" s="93" t="s">
        <v>66</v>
      </c>
      <c r="KSV6" s="93" t="s">
        <v>66</v>
      </c>
      <c r="KSW6" s="93" t="s">
        <v>66</v>
      </c>
      <c r="KSX6" s="93" t="s">
        <v>66</v>
      </c>
      <c r="KSY6" s="93" t="s">
        <v>66</v>
      </c>
      <c r="KSZ6" s="93" t="s">
        <v>66</v>
      </c>
      <c r="KTA6" s="93" t="s">
        <v>66</v>
      </c>
      <c r="KTB6" s="93" t="s">
        <v>66</v>
      </c>
      <c r="KTC6" s="93" t="s">
        <v>66</v>
      </c>
      <c r="KTD6" s="93" t="s">
        <v>66</v>
      </c>
      <c r="KTE6" s="93" t="s">
        <v>66</v>
      </c>
      <c r="KTF6" s="93" t="s">
        <v>66</v>
      </c>
      <c r="KTG6" s="93" t="s">
        <v>66</v>
      </c>
      <c r="KTH6" s="93" t="s">
        <v>66</v>
      </c>
      <c r="KTI6" s="93" t="s">
        <v>66</v>
      </c>
      <c r="KTJ6" s="93" t="s">
        <v>66</v>
      </c>
      <c r="KTK6" s="93" t="s">
        <v>66</v>
      </c>
      <c r="KTL6" s="93" t="s">
        <v>66</v>
      </c>
      <c r="KTM6" s="93" t="s">
        <v>66</v>
      </c>
      <c r="KTN6" s="93" t="s">
        <v>66</v>
      </c>
      <c r="KTO6" s="93" t="s">
        <v>66</v>
      </c>
      <c r="KTP6" s="93" t="s">
        <v>66</v>
      </c>
      <c r="KTQ6" s="93" t="s">
        <v>66</v>
      </c>
      <c r="KTR6" s="93" t="s">
        <v>66</v>
      </c>
      <c r="KTS6" s="93" t="s">
        <v>66</v>
      </c>
      <c r="KTT6" s="93" t="s">
        <v>66</v>
      </c>
      <c r="KTU6" s="93" t="s">
        <v>66</v>
      </c>
      <c r="KTV6" s="93" t="s">
        <v>66</v>
      </c>
      <c r="KTW6" s="93" t="s">
        <v>66</v>
      </c>
      <c r="KTX6" s="93" t="s">
        <v>66</v>
      </c>
      <c r="KTY6" s="93" t="s">
        <v>66</v>
      </c>
      <c r="KTZ6" s="93" t="s">
        <v>66</v>
      </c>
      <c r="KUA6" s="93" t="s">
        <v>66</v>
      </c>
      <c r="KUB6" s="93" t="s">
        <v>66</v>
      </c>
      <c r="KUC6" s="93" t="s">
        <v>66</v>
      </c>
      <c r="KUD6" s="93" t="s">
        <v>66</v>
      </c>
      <c r="KUE6" s="93" t="s">
        <v>66</v>
      </c>
      <c r="KUF6" s="93" t="s">
        <v>66</v>
      </c>
      <c r="KUG6" s="93" t="s">
        <v>66</v>
      </c>
      <c r="KUH6" s="93" t="s">
        <v>66</v>
      </c>
      <c r="KUI6" s="93" t="s">
        <v>66</v>
      </c>
      <c r="KUJ6" s="93" t="s">
        <v>66</v>
      </c>
      <c r="KUK6" s="93" t="s">
        <v>66</v>
      </c>
      <c r="KUL6" s="93" t="s">
        <v>66</v>
      </c>
      <c r="KUM6" s="93" t="s">
        <v>66</v>
      </c>
      <c r="KUN6" s="93" t="s">
        <v>66</v>
      </c>
      <c r="KUO6" s="93" t="s">
        <v>66</v>
      </c>
      <c r="KUP6" s="93" t="s">
        <v>66</v>
      </c>
      <c r="KUQ6" s="93" t="s">
        <v>66</v>
      </c>
      <c r="KUR6" s="93" t="s">
        <v>66</v>
      </c>
      <c r="KUS6" s="93" t="s">
        <v>66</v>
      </c>
      <c r="KUT6" s="93" t="s">
        <v>66</v>
      </c>
      <c r="KUU6" s="93" t="s">
        <v>66</v>
      </c>
      <c r="KUV6" s="93" t="s">
        <v>66</v>
      </c>
      <c r="KUW6" s="93" t="s">
        <v>66</v>
      </c>
      <c r="KUX6" s="93" t="s">
        <v>66</v>
      </c>
      <c r="KUY6" s="93" t="s">
        <v>66</v>
      </c>
      <c r="KUZ6" s="93" t="s">
        <v>66</v>
      </c>
      <c r="KVA6" s="93" t="s">
        <v>66</v>
      </c>
      <c r="KVB6" s="93" t="s">
        <v>66</v>
      </c>
      <c r="KVC6" s="93" t="s">
        <v>66</v>
      </c>
      <c r="KVD6" s="93" t="s">
        <v>66</v>
      </c>
      <c r="KVE6" s="93" t="s">
        <v>66</v>
      </c>
      <c r="KVF6" s="93" t="s">
        <v>66</v>
      </c>
      <c r="KVG6" s="93" t="s">
        <v>66</v>
      </c>
      <c r="KVH6" s="93" t="s">
        <v>66</v>
      </c>
      <c r="KVI6" s="93" t="s">
        <v>66</v>
      </c>
      <c r="KVJ6" s="93" t="s">
        <v>66</v>
      </c>
      <c r="KVK6" s="93" t="s">
        <v>66</v>
      </c>
      <c r="KVL6" s="93" t="s">
        <v>66</v>
      </c>
      <c r="KVM6" s="93" t="s">
        <v>66</v>
      </c>
      <c r="KVN6" s="93" t="s">
        <v>66</v>
      </c>
      <c r="KVO6" s="93" t="s">
        <v>66</v>
      </c>
      <c r="KVP6" s="93" t="s">
        <v>66</v>
      </c>
      <c r="KVQ6" s="93" t="s">
        <v>66</v>
      </c>
      <c r="KVR6" s="93" t="s">
        <v>66</v>
      </c>
      <c r="KVS6" s="93" t="s">
        <v>66</v>
      </c>
      <c r="KVT6" s="93" t="s">
        <v>66</v>
      </c>
      <c r="KVU6" s="93" t="s">
        <v>66</v>
      </c>
      <c r="KVV6" s="93" t="s">
        <v>66</v>
      </c>
      <c r="KVW6" s="93" t="s">
        <v>66</v>
      </c>
      <c r="KVX6" s="93" t="s">
        <v>66</v>
      </c>
      <c r="KVY6" s="93" t="s">
        <v>66</v>
      </c>
      <c r="KVZ6" s="93" t="s">
        <v>66</v>
      </c>
      <c r="KWA6" s="93" t="s">
        <v>66</v>
      </c>
      <c r="KWB6" s="93" t="s">
        <v>66</v>
      </c>
      <c r="KWC6" s="93" t="s">
        <v>66</v>
      </c>
      <c r="KWD6" s="93" t="s">
        <v>66</v>
      </c>
      <c r="KWE6" s="93" t="s">
        <v>66</v>
      </c>
      <c r="KWF6" s="93" t="s">
        <v>66</v>
      </c>
      <c r="KWG6" s="93" t="s">
        <v>66</v>
      </c>
      <c r="KWH6" s="93" t="s">
        <v>66</v>
      </c>
      <c r="KWI6" s="93" t="s">
        <v>66</v>
      </c>
      <c r="KWJ6" s="93" t="s">
        <v>66</v>
      </c>
      <c r="KWK6" s="93" t="s">
        <v>66</v>
      </c>
      <c r="KWL6" s="93" t="s">
        <v>66</v>
      </c>
      <c r="KWM6" s="93" t="s">
        <v>66</v>
      </c>
      <c r="KWN6" s="93" t="s">
        <v>66</v>
      </c>
      <c r="KWO6" s="93" t="s">
        <v>66</v>
      </c>
      <c r="KWP6" s="93" t="s">
        <v>66</v>
      </c>
      <c r="KWQ6" s="93" t="s">
        <v>66</v>
      </c>
      <c r="KWR6" s="93" t="s">
        <v>66</v>
      </c>
      <c r="KWS6" s="93" t="s">
        <v>66</v>
      </c>
      <c r="KWT6" s="93" t="s">
        <v>66</v>
      </c>
      <c r="KWU6" s="93" t="s">
        <v>66</v>
      </c>
      <c r="KWV6" s="93" t="s">
        <v>66</v>
      </c>
      <c r="KWW6" s="93" t="s">
        <v>66</v>
      </c>
      <c r="KWX6" s="93" t="s">
        <v>66</v>
      </c>
      <c r="KWY6" s="93" t="s">
        <v>66</v>
      </c>
      <c r="KWZ6" s="93" t="s">
        <v>66</v>
      </c>
      <c r="KXA6" s="93" t="s">
        <v>66</v>
      </c>
      <c r="KXB6" s="93" t="s">
        <v>66</v>
      </c>
      <c r="KXC6" s="93" t="s">
        <v>66</v>
      </c>
      <c r="KXD6" s="93" t="s">
        <v>66</v>
      </c>
      <c r="KXE6" s="93" t="s">
        <v>66</v>
      </c>
      <c r="KXF6" s="93" t="s">
        <v>66</v>
      </c>
      <c r="KXG6" s="93" t="s">
        <v>66</v>
      </c>
      <c r="KXH6" s="93" t="s">
        <v>66</v>
      </c>
      <c r="KXI6" s="93" t="s">
        <v>66</v>
      </c>
      <c r="KXJ6" s="93" t="s">
        <v>66</v>
      </c>
      <c r="KXK6" s="93" t="s">
        <v>66</v>
      </c>
      <c r="KXL6" s="93" t="s">
        <v>66</v>
      </c>
      <c r="KXM6" s="93" t="s">
        <v>66</v>
      </c>
      <c r="KXN6" s="93" t="s">
        <v>66</v>
      </c>
      <c r="KXO6" s="93" t="s">
        <v>66</v>
      </c>
      <c r="KXP6" s="93" t="s">
        <v>66</v>
      </c>
      <c r="KXQ6" s="93" t="s">
        <v>66</v>
      </c>
      <c r="KXR6" s="93" t="s">
        <v>66</v>
      </c>
      <c r="KXS6" s="93" t="s">
        <v>66</v>
      </c>
      <c r="KXT6" s="93" t="s">
        <v>66</v>
      </c>
      <c r="KXU6" s="93" t="s">
        <v>66</v>
      </c>
      <c r="KXV6" s="93" t="s">
        <v>66</v>
      </c>
      <c r="KXW6" s="93" t="s">
        <v>66</v>
      </c>
      <c r="KXX6" s="93" t="s">
        <v>66</v>
      </c>
      <c r="KXY6" s="93" t="s">
        <v>66</v>
      </c>
      <c r="KXZ6" s="93" t="s">
        <v>66</v>
      </c>
      <c r="KYA6" s="93" t="s">
        <v>66</v>
      </c>
      <c r="KYB6" s="93" t="s">
        <v>66</v>
      </c>
      <c r="KYC6" s="93" t="s">
        <v>66</v>
      </c>
      <c r="KYD6" s="93" t="s">
        <v>66</v>
      </c>
      <c r="KYE6" s="93" t="s">
        <v>66</v>
      </c>
      <c r="KYF6" s="93" t="s">
        <v>66</v>
      </c>
      <c r="KYG6" s="93" t="s">
        <v>66</v>
      </c>
      <c r="KYH6" s="93" t="s">
        <v>66</v>
      </c>
      <c r="KYI6" s="93" t="s">
        <v>66</v>
      </c>
      <c r="KYJ6" s="93" t="s">
        <v>66</v>
      </c>
      <c r="KYK6" s="93" t="s">
        <v>66</v>
      </c>
      <c r="KYL6" s="93" t="s">
        <v>66</v>
      </c>
      <c r="KYM6" s="93" t="s">
        <v>66</v>
      </c>
      <c r="KYN6" s="93" t="s">
        <v>66</v>
      </c>
      <c r="KYO6" s="93" t="s">
        <v>66</v>
      </c>
      <c r="KYP6" s="93" t="s">
        <v>66</v>
      </c>
      <c r="KYQ6" s="93" t="s">
        <v>66</v>
      </c>
      <c r="KYR6" s="93" t="s">
        <v>66</v>
      </c>
      <c r="KYS6" s="93" t="s">
        <v>66</v>
      </c>
      <c r="KYT6" s="93" t="s">
        <v>66</v>
      </c>
      <c r="KYU6" s="93" t="s">
        <v>66</v>
      </c>
      <c r="KYV6" s="93" t="s">
        <v>66</v>
      </c>
      <c r="KYW6" s="93" t="s">
        <v>66</v>
      </c>
      <c r="KYX6" s="93" t="s">
        <v>66</v>
      </c>
      <c r="KYY6" s="93" t="s">
        <v>66</v>
      </c>
      <c r="KYZ6" s="93" t="s">
        <v>66</v>
      </c>
      <c r="KZA6" s="93" t="s">
        <v>66</v>
      </c>
      <c r="KZB6" s="93" t="s">
        <v>66</v>
      </c>
      <c r="KZC6" s="93" t="s">
        <v>66</v>
      </c>
      <c r="KZD6" s="93" t="s">
        <v>66</v>
      </c>
      <c r="KZE6" s="93" t="s">
        <v>66</v>
      </c>
      <c r="KZF6" s="93" t="s">
        <v>66</v>
      </c>
      <c r="KZG6" s="93" t="s">
        <v>66</v>
      </c>
      <c r="KZH6" s="93" t="s">
        <v>66</v>
      </c>
      <c r="KZI6" s="93" t="s">
        <v>66</v>
      </c>
      <c r="KZJ6" s="93" t="s">
        <v>66</v>
      </c>
      <c r="KZK6" s="93" t="s">
        <v>66</v>
      </c>
      <c r="KZL6" s="93" t="s">
        <v>66</v>
      </c>
      <c r="KZM6" s="93" t="s">
        <v>66</v>
      </c>
      <c r="KZN6" s="93" t="s">
        <v>66</v>
      </c>
      <c r="KZO6" s="93" t="s">
        <v>66</v>
      </c>
      <c r="KZP6" s="93" t="s">
        <v>66</v>
      </c>
      <c r="KZQ6" s="93" t="s">
        <v>66</v>
      </c>
      <c r="KZR6" s="93" t="s">
        <v>66</v>
      </c>
      <c r="KZS6" s="93" t="s">
        <v>66</v>
      </c>
      <c r="KZT6" s="93" t="s">
        <v>66</v>
      </c>
      <c r="KZU6" s="93" t="s">
        <v>66</v>
      </c>
      <c r="KZV6" s="93" t="s">
        <v>66</v>
      </c>
      <c r="KZW6" s="93" t="s">
        <v>66</v>
      </c>
      <c r="KZX6" s="93" t="s">
        <v>66</v>
      </c>
      <c r="KZY6" s="93" t="s">
        <v>66</v>
      </c>
      <c r="KZZ6" s="93" t="s">
        <v>66</v>
      </c>
      <c r="LAA6" s="93" t="s">
        <v>66</v>
      </c>
      <c r="LAB6" s="93" t="s">
        <v>66</v>
      </c>
      <c r="LAC6" s="93" t="s">
        <v>66</v>
      </c>
      <c r="LAD6" s="93" t="s">
        <v>66</v>
      </c>
      <c r="LAE6" s="93" t="s">
        <v>66</v>
      </c>
      <c r="LAF6" s="93" t="s">
        <v>66</v>
      </c>
      <c r="LAG6" s="93" t="s">
        <v>66</v>
      </c>
      <c r="LAH6" s="93" t="s">
        <v>66</v>
      </c>
      <c r="LAI6" s="93" t="s">
        <v>66</v>
      </c>
      <c r="LAJ6" s="93" t="s">
        <v>66</v>
      </c>
      <c r="LAK6" s="93" t="s">
        <v>66</v>
      </c>
      <c r="LAL6" s="93" t="s">
        <v>66</v>
      </c>
      <c r="LAM6" s="93" t="s">
        <v>66</v>
      </c>
      <c r="LAN6" s="93" t="s">
        <v>66</v>
      </c>
      <c r="LAO6" s="93" t="s">
        <v>66</v>
      </c>
      <c r="LAP6" s="93" t="s">
        <v>66</v>
      </c>
      <c r="LAQ6" s="93" t="s">
        <v>66</v>
      </c>
      <c r="LAR6" s="93" t="s">
        <v>66</v>
      </c>
      <c r="LAS6" s="93" t="s">
        <v>66</v>
      </c>
      <c r="LAT6" s="93" t="s">
        <v>66</v>
      </c>
      <c r="LAU6" s="93" t="s">
        <v>66</v>
      </c>
      <c r="LAV6" s="93" t="s">
        <v>66</v>
      </c>
      <c r="LAW6" s="93" t="s">
        <v>66</v>
      </c>
      <c r="LAX6" s="93" t="s">
        <v>66</v>
      </c>
      <c r="LAY6" s="93" t="s">
        <v>66</v>
      </c>
      <c r="LAZ6" s="93" t="s">
        <v>66</v>
      </c>
      <c r="LBA6" s="93" t="s">
        <v>66</v>
      </c>
      <c r="LBB6" s="93" t="s">
        <v>66</v>
      </c>
      <c r="LBC6" s="93" t="s">
        <v>66</v>
      </c>
      <c r="LBD6" s="93" t="s">
        <v>66</v>
      </c>
      <c r="LBE6" s="93" t="s">
        <v>66</v>
      </c>
      <c r="LBF6" s="93" t="s">
        <v>66</v>
      </c>
      <c r="LBG6" s="93" t="s">
        <v>66</v>
      </c>
      <c r="LBH6" s="93" t="s">
        <v>66</v>
      </c>
      <c r="LBI6" s="93" t="s">
        <v>66</v>
      </c>
      <c r="LBJ6" s="93" t="s">
        <v>66</v>
      </c>
      <c r="LBK6" s="93" t="s">
        <v>66</v>
      </c>
      <c r="LBL6" s="93" t="s">
        <v>66</v>
      </c>
      <c r="LBM6" s="93" t="s">
        <v>66</v>
      </c>
      <c r="LBN6" s="93" t="s">
        <v>66</v>
      </c>
      <c r="LBO6" s="93" t="s">
        <v>66</v>
      </c>
      <c r="LBP6" s="93" t="s">
        <v>66</v>
      </c>
      <c r="LBQ6" s="93" t="s">
        <v>66</v>
      </c>
      <c r="LBR6" s="93" t="s">
        <v>66</v>
      </c>
      <c r="LBS6" s="93" t="s">
        <v>66</v>
      </c>
      <c r="LBT6" s="93" t="s">
        <v>66</v>
      </c>
      <c r="LBU6" s="93" t="s">
        <v>66</v>
      </c>
      <c r="LBV6" s="93" t="s">
        <v>66</v>
      </c>
      <c r="LBW6" s="93" t="s">
        <v>66</v>
      </c>
      <c r="LBX6" s="93" t="s">
        <v>66</v>
      </c>
      <c r="LBY6" s="93" t="s">
        <v>66</v>
      </c>
      <c r="LBZ6" s="93" t="s">
        <v>66</v>
      </c>
      <c r="LCA6" s="93" t="s">
        <v>66</v>
      </c>
      <c r="LCB6" s="93" t="s">
        <v>66</v>
      </c>
      <c r="LCC6" s="93" t="s">
        <v>66</v>
      </c>
      <c r="LCD6" s="93" t="s">
        <v>66</v>
      </c>
      <c r="LCE6" s="93" t="s">
        <v>66</v>
      </c>
      <c r="LCF6" s="93" t="s">
        <v>66</v>
      </c>
      <c r="LCG6" s="93" t="s">
        <v>66</v>
      </c>
      <c r="LCH6" s="93" t="s">
        <v>66</v>
      </c>
      <c r="LCI6" s="93" t="s">
        <v>66</v>
      </c>
      <c r="LCJ6" s="93" t="s">
        <v>66</v>
      </c>
      <c r="LCK6" s="93" t="s">
        <v>66</v>
      </c>
      <c r="LCL6" s="93" t="s">
        <v>66</v>
      </c>
      <c r="LCM6" s="93" t="s">
        <v>66</v>
      </c>
      <c r="LCN6" s="93" t="s">
        <v>66</v>
      </c>
      <c r="LCO6" s="93" t="s">
        <v>66</v>
      </c>
      <c r="LCP6" s="93" t="s">
        <v>66</v>
      </c>
      <c r="LCQ6" s="93" t="s">
        <v>66</v>
      </c>
      <c r="LCR6" s="93" t="s">
        <v>66</v>
      </c>
      <c r="LCS6" s="93" t="s">
        <v>66</v>
      </c>
      <c r="LCT6" s="93" t="s">
        <v>66</v>
      </c>
      <c r="LCU6" s="93" t="s">
        <v>66</v>
      </c>
      <c r="LCV6" s="93" t="s">
        <v>66</v>
      </c>
      <c r="LCW6" s="93" t="s">
        <v>66</v>
      </c>
      <c r="LCX6" s="93" t="s">
        <v>66</v>
      </c>
      <c r="LCY6" s="93" t="s">
        <v>66</v>
      </c>
      <c r="LCZ6" s="93" t="s">
        <v>66</v>
      </c>
      <c r="LDA6" s="93" t="s">
        <v>66</v>
      </c>
      <c r="LDB6" s="93" t="s">
        <v>66</v>
      </c>
      <c r="LDC6" s="93" t="s">
        <v>66</v>
      </c>
      <c r="LDD6" s="93" t="s">
        <v>66</v>
      </c>
      <c r="LDE6" s="93" t="s">
        <v>66</v>
      </c>
      <c r="LDF6" s="93" t="s">
        <v>66</v>
      </c>
      <c r="LDG6" s="93" t="s">
        <v>66</v>
      </c>
      <c r="LDH6" s="93" t="s">
        <v>66</v>
      </c>
      <c r="LDI6" s="93" t="s">
        <v>66</v>
      </c>
      <c r="LDJ6" s="93" t="s">
        <v>66</v>
      </c>
      <c r="LDK6" s="93" t="s">
        <v>66</v>
      </c>
      <c r="LDL6" s="93" t="s">
        <v>66</v>
      </c>
      <c r="LDM6" s="93" t="s">
        <v>66</v>
      </c>
      <c r="LDN6" s="93" t="s">
        <v>66</v>
      </c>
      <c r="LDO6" s="93" t="s">
        <v>66</v>
      </c>
      <c r="LDP6" s="93" t="s">
        <v>66</v>
      </c>
      <c r="LDQ6" s="93" t="s">
        <v>66</v>
      </c>
      <c r="LDR6" s="93" t="s">
        <v>66</v>
      </c>
      <c r="LDS6" s="93" t="s">
        <v>66</v>
      </c>
      <c r="LDT6" s="93" t="s">
        <v>66</v>
      </c>
      <c r="LDU6" s="93" t="s">
        <v>66</v>
      </c>
      <c r="LDV6" s="93" t="s">
        <v>66</v>
      </c>
      <c r="LDW6" s="93" t="s">
        <v>66</v>
      </c>
      <c r="LDX6" s="93" t="s">
        <v>66</v>
      </c>
      <c r="LDY6" s="93" t="s">
        <v>66</v>
      </c>
      <c r="LDZ6" s="93" t="s">
        <v>66</v>
      </c>
      <c r="LEA6" s="93" t="s">
        <v>66</v>
      </c>
      <c r="LEB6" s="93" t="s">
        <v>66</v>
      </c>
      <c r="LEC6" s="93" t="s">
        <v>66</v>
      </c>
      <c r="LED6" s="93" t="s">
        <v>66</v>
      </c>
      <c r="LEE6" s="93" t="s">
        <v>66</v>
      </c>
      <c r="LEF6" s="93" t="s">
        <v>66</v>
      </c>
      <c r="LEG6" s="93" t="s">
        <v>66</v>
      </c>
      <c r="LEH6" s="93" t="s">
        <v>66</v>
      </c>
      <c r="LEI6" s="93" t="s">
        <v>66</v>
      </c>
      <c r="LEJ6" s="93" t="s">
        <v>66</v>
      </c>
      <c r="LEK6" s="93" t="s">
        <v>66</v>
      </c>
      <c r="LEL6" s="93" t="s">
        <v>66</v>
      </c>
      <c r="LEM6" s="93" t="s">
        <v>66</v>
      </c>
      <c r="LEN6" s="93" t="s">
        <v>66</v>
      </c>
      <c r="LEO6" s="93" t="s">
        <v>66</v>
      </c>
      <c r="LEP6" s="93" t="s">
        <v>66</v>
      </c>
      <c r="LEQ6" s="93" t="s">
        <v>66</v>
      </c>
      <c r="LER6" s="93" t="s">
        <v>66</v>
      </c>
      <c r="LES6" s="93" t="s">
        <v>66</v>
      </c>
      <c r="LET6" s="93" t="s">
        <v>66</v>
      </c>
      <c r="LEU6" s="93" t="s">
        <v>66</v>
      </c>
      <c r="LEV6" s="93" t="s">
        <v>66</v>
      </c>
      <c r="LEW6" s="93" t="s">
        <v>66</v>
      </c>
      <c r="LEX6" s="93" t="s">
        <v>66</v>
      </c>
      <c r="LEY6" s="93" t="s">
        <v>66</v>
      </c>
      <c r="LEZ6" s="93" t="s">
        <v>66</v>
      </c>
      <c r="LFA6" s="93" t="s">
        <v>66</v>
      </c>
      <c r="LFB6" s="93" t="s">
        <v>66</v>
      </c>
      <c r="LFC6" s="93" t="s">
        <v>66</v>
      </c>
      <c r="LFD6" s="93" t="s">
        <v>66</v>
      </c>
      <c r="LFE6" s="93" t="s">
        <v>66</v>
      </c>
      <c r="LFF6" s="93" t="s">
        <v>66</v>
      </c>
      <c r="LFG6" s="93" t="s">
        <v>66</v>
      </c>
      <c r="LFH6" s="93" t="s">
        <v>66</v>
      </c>
      <c r="LFI6" s="93" t="s">
        <v>66</v>
      </c>
      <c r="LFJ6" s="93" t="s">
        <v>66</v>
      </c>
      <c r="LFK6" s="93" t="s">
        <v>66</v>
      </c>
      <c r="LFL6" s="93" t="s">
        <v>66</v>
      </c>
      <c r="LFM6" s="93" t="s">
        <v>66</v>
      </c>
      <c r="LFN6" s="93" t="s">
        <v>66</v>
      </c>
      <c r="LFO6" s="93" t="s">
        <v>66</v>
      </c>
      <c r="LFP6" s="93" t="s">
        <v>66</v>
      </c>
      <c r="LFQ6" s="93" t="s">
        <v>66</v>
      </c>
      <c r="LFR6" s="93" t="s">
        <v>66</v>
      </c>
      <c r="LFS6" s="93" t="s">
        <v>66</v>
      </c>
      <c r="LFT6" s="93" t="s">
        <v>66</v>
      </c>
      <c r="LFU6" s="93" t="s">
        <v>66</v>
      </c>
      <c r="LFV6" s="93" t="s">
        <v>66</v>
      </c>
      <c r="LFW6" s="93" t="s">
        <v>66</v>
      </c>
      <c r="LFX6" s="93" t="s">
        <v>66</v>
      </c>
      <c r="LFY6" s="93" t="s">
        <v>66</v>
      </c>
      <c r="LFZ6" s="93" t="s">
        <v>66</v>
      </c>
      <c r="LGA6" s="93" t="s">
        <v>66</v>
      </c>
      <c r="LGB6" s="93" t="s">
        <v>66</v>
      </c>
      <c r="LGC6" s="93" t="s">
        <v>66</v>
      </c>
      <c r="LGD6" s="93" t="s">
        <v>66</v>
      </c>
      <c r="LGE6" s="93" t="s">
        <v>66</v>
      </c>
      <c r="LGF6" s="93" t="s">
        <v>66</v>
      </c>
      <c r="LGG6" s="93" t="s">
        <v>66</v>
      </c>
      <c r="LGH6" s="93" t="s">
        <v>66</v>
      </c>
      <c r="LGI6" s="93" t="s">
        <v>66</v>
      </c>
      <c r="LGJ6" s="93" t="s">
        <v>66</v>
      </c>
      <c r="LGK6" s="93" t="s">
        <v>66</v>
      </c>
      <c r="LGL6" s="93" t="s">
        <v>66</v>
      </c>
      <c r="LGM6" s="93" t="s">
        <v>66</v>
      </c>
      <c r="LGN6" s="93" t="s">
        <v>66</v>
      </c>
      <c r="LGO6" s="93" t="s">
        <v>66</v>
      </c>
      <c r="LGP6" s="93" t="s">
        <v>66</v>
      </c>
      <c r="LGQ6" s="93" t="s">
        <v>66</v>
      </c>
      <c r="LGR6" s="93" t="s">
        <v>66</v>
      </c>
      <c r="LGS6" s="93" t="s">
        <v>66</v>
      </c>
      <c r="LGT6" s="93" t="s">
        <v>66</v>
      </c>
      <c r="LGU6" s="93" t="s">
        <v>66</v>
      </c>
      <c r="LGV6" s="93" t="s">
        <v>66</v>
      </c>
      <c r="LGW6" s="93" t="s">
        <v>66</v>
      </c>
      <c r="LGX6" s="93" t="s">
        <v>66</v>
      </c>
      <c r="LGY6" s="93" t="s">
        <v>66</v>
      </c>
      <c r="LGZ6" s="93" t="s">
        <v>66</v>
      </c>
      <c r="LHA6" s="93" t="s">
        <v>66</v>
      </c>
      <c r="LHB6" s="93" t="s">
        <v>66</v>
      </c>
      <c r="LHC6" s="93" t="s">
        <v>66</v>
      </c>
      <c r="LHD6" s="93" t="s">
        <v>66</v>
      </c>
      <c r="LHE6" s="93" t="s">
        <v>66</v>
      </c>
      <c r="LHF6" s="93" t="s">
        <v>66</v>
      </c>
      <c r="LHG6" s="93" t="s">
        <v>66</v>
      </c>
      <c r="LHH6" s="93" t="s">
        <v>66</v>
      </c>
      <c r="LHI6" s="93" t="s">
        <v>66</v>
      </c>
      <c r="LHJ6" s="93" t="s">
        <v>66</v>
      </c>
      <c r="LHK6" s="93" t="s">
        <v>66</v>
      </c>
      <c r="LHL6" s="93" t="s">
        <v>66</v>
      </c>
      <c r="LHM6" s="93" t="s">
        <v>66</v>
      </c>
      <c r="LHN6" s="93" t="s">
        <v>66</v>
      </c>
      <c r="LHO6" s="93" t="s">
        <v>66</v>
      </c>
      <c r="LHP6" s="93" t="s">
        <v>66</v>
      </c>
      <c r="LHQ6" s="93" t="s">
        <v>66</v>
      </c>
      <c r="LHR6" s="93" t="s">
        <v>66</v>
      </c>
      <c r="LHS6" s="93" t="s">
        <v>66</v>
      </c>
      <c r="LHT6" s="93" t="s">
        <v>66</v>
      </c>
      <c r="LHU6" s="93" t="s">
        <v>66</v>
      </c>
      <c r="LHV6" s="93" t="s">
        <v>66</v>
      </c>
      <c r="LHW6" s="93" t="s">
        <v>66</v>
      </c>
      <c r="LHX6" s="93" t="s">
        <v>66</v>
      </c>
      <c r="LHY6" s="93" t="s">
        <v>66</v>
      </c>
      <c r="LHZ6" s="93" t="s">
        <v>66</v>
      </c>
      <c r="LIA6" s="93" t="s">
        <v>66</v>
      </c>
      <c r="LIB6" s="93" t="s">
        <v>66</v>
      </c>
      <c r="LIC6" s="93" t="s">
        <v>66</v>
      </c>
      <c r="LID6" s="93" t="s">
        <v>66</v>
      </c>
      <c r="LIE6" s="93" t="s">
        <v>66</v>
      </c>
      <c r="LIF6" s="93" t="s">
        <v>66</v>
      </c>
      <c r="LIG6" s="93" t="s">
        <v>66</v>
      </c>
      <c r="LIH6" s="93" t="s">
        <v>66</v>
      </c>
      <c r="LII6" s="93" t="s">
        <v>66</v>
      </c>
      <c r="LIJ6" s="93" t="s">
        <v>66</v>
      </c>
      <c r="LIK6" s="93" t="s">
        <v>66</v>
      </c>
      <c r="LIL6" s="93" t="s">
        <v>66</v>
      </c>
      <c r="LIM6" s="93" t="s">
        <v>66</v>
      </c>
      <c r="LIN6" s="93" t="s">
        <v>66</v>
      </c>
      <c r="LIO6" s="93" t="s">
        <v>66</v>
      </c>
      <c r="LIP6" s="93" t="s">
        <v>66</v>
      </c>
      <c r="LIQ6" s="93" t="s">
        <v>66</v>
      </c>
      <c r="LIR6" s="93" t="s">
        <v>66</v>
      </c>
      <c r="LIS6" s="93" t="s">
        <v>66</v>
      </c>
      <c r="LIT6" s="93" t="s">
        <v>66</v>
      </c>
      <c r="LIU6" s="93" t="s">
        <v>66</v>
      </c>
      <c r="LIV6" s="93" t="s">
        <v>66</v>
      </c>
      <c r="LIW6" s="93" t="s">
        <v>66</v>
      </c>
      <c r="LIX6" s="93" t="s">
        <v>66</v>
      </c>
      <c r="LIY6" s="93" t="s">
        <v>66</v>
      </c>
      <c r="LIZ6" s="93" t="s">
        <v>66</v>
      </c>
      <c r="LJA6" s="93" t="s">
        <v>66</v>
      </c>
      <c r="LJB6" s="93" t="s">
        <v>66</v>
      </c>
      <c r="LJC6" s="93" t="s">
        <v>66</v>
      </c>
      <c r="LJD6" s="93" t="s">
        <v>66</v>
      </c>
      <c r="LJE6" s="93" t="s">
        <v>66</v>
      </c>
      <c r="LJF6" s="93" t="s">
        <v>66</v>
      </c>
      <c r="LJG6" s="93" t="s">
        <v>66</v>
      </c>
      <c r="LJH6" s="93" t="s">
        <v>66</v>
      </c>
      <c r="LJI6" s="93" t="s">
        <v>66</v>
      </c>
      <c r="LJJ6" s="93" t="s">
        <v>66</v>
      </c>
      <c r="LJK6" s="93" t="s">
        <v>66</v>
      </c>
      <c r="LJL6" s="93" t="s">
        <v>66</v>
      </c>
      <c r="LJM6" s="93" t="s">
        <v>66</v>
      </c>
      <c r="LJN6" s="93" t="s">
        <v>66</v>
      </c>
      <c r="LJO6" s="93" t="s">
        <v>66</v>
      </c>
      <c r="LJP6" s="93" t="s">
        <v>66</v>
      </c>
      <c r="LJQ6" s="93" t="s">
        <v>66</v>
      </c>
      <c r="LJR6" s="93" t="s">
        <v>66</v>
      </c>
      <c r="LJS6" s="93" t="s">
        <v>66</v>
      </c>
      <c r="LJT6" s="93" t="s">
        <v>66</v>
      </c>
      <c r="LJU6" s="93" t="s">
        <v>66</v>
      </c>
      <c r="LJV6" s="93" t="s">
        <v>66</v>
      </c>
      <c r="LJW6" s="93" t="s">
        <v>66</v>
      </c>
      <c r="LJX6" s="93" t="s">
        <v>66</v>
      </c>
      <c r="LJY6" s="93" t="s">
        <v>66</v>
      </c>
      <c r="LJZ6" s="93" t="s">
        <v>66</v>
      </c>
      <c r="LKA6" s="93" t="s">
        <v>66</v>
      </c>
      <c r="LKB6" s="93" t="s">
        <v>66</v>
      </c>
      <c r="LKC6" s="93" t="s">
        <v>66</v>
      </c>
      <c r="LKD6" s="93" t="s">
        <v>66</v>
      </c>
      <c r="LKE6" s="93" t="s">
        <v>66</v>
      </c>
      <c r="LKF6" s="93" t="s">
        <v>66</v>
      </c>
      <c r="LKG6" s="93" t="s">
        <v>66</v>
      </c>
      <c r="LKH6" s="93" t="s">
        <v>66</v>
      </c>
      <c r="LKI6" s="93" t="s">
        <v>66</v>
      </c>
      <c r="LKJ6" s="93" t="s">
        <v>66</v>
      </c>
      <c r="LKK6" s="93" t="s">
        <v>66</v>
      </c>
      <c r="LKL6" s="93" t="s">
        <v>66</v>
      </c>
      <c r="LKM6" s="93" t="s">
        <v>66</v>
      </c>
      <c r="LKN6" s="93" t="s">
        <v>66</v>
      </c>
      <c r="LKO6" s="93" t="s">
        <v>66</v>
      </c>
      <c r="LKP6" s="93" t="s">
        <v>66</v>
      </c>
      <c r="LKQ6" s="93" t="s">
        <v>66</v>
      </c>
      <c r="LKR6" s="93" t="s">
        <v>66</v>
      </c>
      <c r="LKS6" s="93" t="s">
        <v>66</v>
      </c>
      <c r="LKT6" s="93" t="s">
        <v>66</v>
      </c>
      <c r="LKU6" s="93" t="s">
        <v>66</v>
      </c>
      <c r="LKV6" s="93" t="s">
        <v>66</v>
      </c>
      <c r="LKW6" s="93" t="s">
        <v>66</v>
      </c>
      <c r="LKX6" s="93" t="s">
        <v>66</v>
      </c>
      <c r="LKY6" s="93" t="s">
        <v>66</v>
      </c>
      <c r="LKZ6" s="93" t="s">
        <v>66</v>
      </c>
      <c r="LLA6" s="93" t="s">
        <v>66</v>
      </c>
      <c r="LLB6" s="93" t="s">
        <v>66</v>
      </c>
      <c r="LLC6" s="93" t="s">
        <v>66</v>
      </c>
      <c r="LLD6" s="93" t="s">
        <v>66</v>
      </c>
      <c r="LLE6" s="93" t="s">
        <v>66</v>
      </c>
      <c r="LLF6" s="93" t="s">
        <v>66</v>
      </c>
      <c r="LLG6" s="93" t="s">
        <v>66</v>
      </c>
      <c r="LLH6" s="93" t="s">
        <v>66</v>
      </c>
      <c r="LLI6" s="93" t="s">
        <v>66</v>
      </c>
      <c r="LLJ6" s="93" t="s">
        <v>66</v>
      </c>
      <c r="LLK6" s="93" t="s">
        <v>66</v>
      </c>
      <c r="LLL6" s="93" t="s">
        <v>66</v>
      </c>
      <c r="LLM6" s="93" t="s">
        <v>66</v>
      </c>
      <c r="LLN6" s="93" t="s">
        <v>66</v>
      </c>
      <c r="LLO6" s="93" t="s">
        <v>66</v>
      </c>
      <c r="LLP6" s="93" t="s">
        <v>66</v>
      </c>
      <c r="LLQ6" s="93" t="s">
        <v>66</v>
      </c>
      <c r="LLR6" s="93" t="s">
        <v>66</v>
      </c>
      <c r="LLS6" s="93" t="s">
        <v>66</v>
      </c>
      <c r="LLT6" s="93" t="s">
        <v>66</v>
      </c>
      <c r="LLU6" s="93" t="s">
        <v>66</v>
      </c>
      <c r="LLV6" s="93" t="s">
        <v>66</v>
      </c>
      <c r="LLW6" s="93" t="s">
        <v>66</v>
      </c>
      <c r="LLX6" s="93" t="s">
        <v>66</v>
      </c>
      <c r="LLY6" s="93" t="s">
        <v>66</v>
      </c>
      <c r="LLZ6" s="93" t="s">
        <v>66</v>
      </c>
      <c r="LMA6" s="93" t="s">
        <v>66</v>
      </c>
      <c r="LMB6" s="93" t="s">
        <v>66</v>
      </c>
      <c r="LMC6" s="93" t="s">
        <v>66</v>
      </c>
      <c r="LMD6" s="93" t="s">
        <v>66</v>
      </c>
      <c r="LME6" s="93" t="s">
        <v>66</v>
      </c>
      <c r="LMF6" s="93" t="s">
        <v>66</v>
      </c>
      <c r="LMG6" s="93" t="s">
        <v>66</v>
      </c>
      <c r="LMH6" s="93" t="s">
        <v>66</v>
      </c>
      <c r="LMI6" s="93" t="s">
        <v>66</v>
      </c>
      <c r="LMJ6" s="93" t="s">
        <v>66</v>
      </c>
      <c r="LMK6" s="93" t="s">
        <v>66</v>
      </c>
      <c r="LML6" s="93" t="s">
        <v>66</v>
      </c>
      <c r="LMM6" s="93" t="s">
        <v>66</v>
      </c>
      <c r="LMN6" s="93" t="s">
        <v>66</v>
      </c>
      <c r="LMO6" s="93" t="s">
        <v>66</v>
      </c>
      <c r="LMP6" s="93" t="s">
        <v>66</v>
      </c>
      <c r="LMQ6" s="93" t="s">
        <v>66</v>
      </c>
      <c r="LMR6" s="93" t="s">
        <v>66</v>
      </c>
      <c r="LMS6" s="93" t="s">
        <v>66</v>
      </c>
      <c r="LMT6" s="93" t="s">
        <v>66</v>
      </c>
      <c r="LMU6" s="93" t="s">
        <v>66</v>
      </c>
      <c r="LMV6" s="93" t="s">
        <v>66</v>
      </c>
      <c r="LMW6" s="93" t="s">
        <v>66</v>
      </c>
      <c r="LMX6" s="93" t="s">
        <v>66</v>
      </c>
      <c r="LMY6" s="93" t="s">
        <v>66</v>
      </c>
      <c r="LMZ6" s="93" t="s">
        <v>66</v>
      </c>
      <c r="LNA6" s="93" t="s">
        <v>66</v>
      </c>
      <c r="LNB6" s="93" t="s">
        <v>66</v>
      </c>
      <c r="LNC6" s="93" t="s">
        <v>66</v>
      </c>
      <c r="LND6" s="93" t="s">
        <v>66</v>
      </c>
      <c r="LNE6" s="93" t="s">
        <v>66</v>
      </c>
      <c r="LNF6" s="93" t="s">
        <v>66</v>
      </c>
      <c r="LNG6" s="93" t="s">
        <v>66</v>
      </c>
      <c r="LNH6" s="93" t="s">
        <v>66</v>
      </c>
      <c r="LNI6" s="93" t="s">
        <v>66</v>
      </c>
      <c r="LNJ6" s="93" t="s">
        <v>66</v>
      </c>
      <c r="LNK6" s="93" t="s">
        <v>66</v>
      </c>
      <c r="LNL6" s="93" t="s">
        <v>66</v>
      </c>
      <c r="LNM6" s="93" t="s">
        <v>66</v>
      </c>
      <c r="LNN6" s="93" t="s">
        <v>66</v>
      </c>
      <c r="LNO6" s="93" t="s">
        <v>66</v>
      </c>
      <c r="LNP6" s="93" t="s">
        <v>66</v>
      </c>
      <c r="LNQ6" s="93" t="s">
        <v>66</v>
      </c>
      <c r="LNR6" s="93" t="s">
        <v>66</v>
      </c>
      <c r="LNS6" s="93" t="s">
        <v>66</v>
      </c>
      <c r="LNT6" s="93" t="s">
        <v>66</v>
      </c>
      <c r="LNU6" s="93" t="s">
        <v>66</v>
      </c>
      <c r="LNV6" s="93" t="s">
        <v>66</v>
      </c>
      <c r="LNW6" s="93" t="s">
        <v>66</v>
      </c>
      <c r="LNX6" s="93" t="s">
        <v>66</v>
      </c>
      <c r="LNY6" s="93" t="s">
        <v>66</v>
      </c>
      <c r="LNZ6" s="93" t="s">
        <v>66</v>
      </c>
      <c r="LOA6" s="93" t="s">
        <v>66</v>
      </c>
      <c r="LOB6" s="93" t="s">
        <v>66</v>
      </c>
      <c r="LOC6" s="93" t="s">
        <v>66</v>
      </c>
      <c r="LOD6" s="93" t="s">
        <v>66</v>
      </c>
      <c r="LOE6" s="93" t="s">
        <v>66</v>
      </c>
      <c r="LOF6" s="93" t="s">
        <v>66</v>
      </c>
      <c r="LOG6" s="93" t="s">
        <v>66</v>
      </c>
      <c r="LOH6" s="93" t="s">
        <v>66</v>
      </c>
      <c r="LOI6" s="93" t="s">
        <v>66</v>
      </c>
      <c r="LOJ6" s="93" t="s">
        <v>66</v>
      </c>
      <c r="LOK6" s="93" t="s">
        <v>66</v>
      </c>
      <c r="LOL6" s="93" t="s">
        <v>66</v>
      </c>
      <c r="LOM6" s="93" t="s">
        <v>66</v>
      </c>
      <c r="LON6" s="93" t="s">
        <v>66</v>
      </c>
      <c r="LOO6" s="93" t="s">
        <v>66</v>
      </c>
      <c r="LOP6" s="93" t="s">
        <v>66</v>
      </c>
      <c r="LOQ6" s="93" t="s">
        <v>66</v>
      </c>
      <c r="LOR6" s="93" t="s">
        <v>66</v>
      </c>
      <c r="LOS6" s="93" t="s">
        <v>66</v>
      </c>
      <c r="LOT6" s="93" t="s">
        <v>66</v>
      </c>
      <c r="LOU6" s="93" t="s">
        <v>66</v>
      </c>
      <c r="LOV6" s="93" t="s">
        <v>66</v>
      </c>
      <c r="LOW6" s="93" t="s">
        <v>66</v>
      </c>
      <c r="LOX6" s="93" t="s">
        <v>66</v>
      </c>
      <c r="LOY6" s="93" t="s">
        <v>66</v>
      </c>
      <c r="LOZ6" s="93" t="s">
        <v>66</v>
      </c>
      <c r="LPA6" s="93" t="s">
        <v>66</v>
      </c>
      <c r="LPB6" s="93" t="s">
        <v>66</v>
      </c>
      <c r="LPC6" s="93" t="s">
        <v>66</v>
      </c>
      <c r="LPD6" s="93" t="s">
        <v>66</v>
      </c>
      <c r="LPE6" s="93" t="s">
        <v>66</v>
      </c>
      <c r="LPF6" s="93" t="s">
        <v>66</v>
      </c>
      <c r="LPG6" s="93" t="s">
        <v>66</v>
      </c>
      <c r="LPH6" s="93" t="s">
        <v>66</v>
      </c>
      <c r="LPI6" s="93" t="s">
        <v>66</v>
      </c>
      <c r="LPJ6" s="93" t="s">
        <v>66</v>
      </c>
      <c r="LPK6" s="93" t="s">
        <v>66</v>
      </c>
      <c r="LPL6" s="93" t="s">
        <v>66</v>
      </c>
      <c r="LPM6" s="93" t="s">
        <v>66</v>
      </c>
      <c r="LPN6" s="93" t="s">
        <v>66</v>
      </c>
      <c r="LPO6" s="93" t="s">
        <v>66</v>
      </c>
      <c r="LPP6" s="93" t="s">
        <v>66</v>
      </c>
      <c r="LPQ6" s="93" t="s">
        <v>66</v>
      </c>
      <c r="LPR6" s="93" t="s">
        <v>66</v>
      </c>
      <c r="LPS6" s="93" t="s">
        <v>66</v>
      </c>
      <c r="LPT6" s="93" t="s">
        <v>66</v>
      </c>
      <c r="LPU6" s="93" t="s">
        <v>66</v>
      </c>
      <c r="LPV6" s="93" t="s">
        <v>66</v>
      </c>
      <c r="LPW6" s="93" t="s">
        <v>66</v>
      </c>
      <c r="LPX6" s="93" t="s">
        <v>66</v>
      </c>
      <c r="LPY6" s="93" t="s">
        <v>66</v>
      </c>
      <c r="LPZ6" s="93" t="s">
        <v>66</v>
      </c>
      <c r="LQA6" s="93" t="s">
        <v>66</v>
      </c>
      <c r="LQB6" s="93" t="s">
        <v>66</v>
      </c>
      <c r="LQC6" s="93" t="s">
        <v>66</v>
      </c>
      <c r="LQD6" s="93" t="s">
        <v>66</v>
      </c>
      <c r="LQE6" s="93" t="s">
        <v>66</v>
      </c>
      <c r="LQF6" s="93" t="s">
        <v>66</v>
      </c>
      <c r="LQG6" s="93" t="s">
        <v>66</v>
      </c>
      <c r="LQH6" s="93" t="s">
        <v>66</v>
      </c>
      <c r="LQI6" s="93" t="s">
        <v>66</v>
      </c>
      <c r="LQJ6" s="93" t="s">
        <v>66</v>
      </c>
      <c r="LQK6" s="93" t="s">
        <v>66</v>
      </c>
      <c r="LQL6" s="93" t="s">
        <v>66</v>
      </c>
      <c r="LQM6" s="93" t="s">
        <v>66</v>
      </c>
      <c r="LQN6" s="93" t="s">
        <v>66</v>
      </c>
      <c r="LQO6" s="93" t="s">
        <v>66</v>
      </c>
      <c r="LQP6" s="93" t="s">
        <v>66</v>
      </c>
      <c r="LQQ6" s="93" t="s">
        <v>66</v>
      </c>
      <c r="LQR6" s="93" t="s">
        <v>66</v>
      </c>
      <c r="LQS6" s="93" t="s">
        <v>66</v>
      </c>
      <c r="LQT6" s="93" t="s">
        <v>66</v>
      </c>
      <c r="LQU6" s="93" t="s">
        <v>66</v>
      </c>
      <c r="LQV6" s="93" t="s">
        <v>66</v>
      </c>
      <c r="LQW6" s="93" t="s">
        <v>66</v>
      </c>
      <c r="LQX6" s="93" t="s">
        <v>66</v>
      </c>
      <c r="LQY6" s="93" t="s">
        <v>66</v>
      </c>
      <c r="LQZ6" s="93" t="s">
        <v>66</v>
      </c>
      <c r="LRA6" s="93" t="s">
        <v>66</v>
      </c>
      <c r="LRB6" s="93" t="s">
        <v>66</v>
      </c>
      <c r="LRC6" s="93" t="s">
        <v>66</v>
      </c>
      <c r="LRD6" s="93" t="s">
        <v>66</v>
      </c>
      <c r="LRE6" s="93" t="s">
        <v>66</v>
      </c>
      <c r="LRF6" s="93" t="s">
        <v>66</v>
      </c>
      <c r="LRG6" s="93" t="s">
        <v>66</v>
      </c>
      <c r="LRH6" s="93" t="s">
        <v>66</v>
      </c>
      <c r="LRI6" s="93" t="s">
        <v>66</v>
      </c>
      <c r="LRJ6" s="93" t="s">
        <v>66</v>
      </c>
      <c r="LRK6" s="93" t="s">
        <v>66</v>
      </c>
      <c r="LRL6" s="93" t="s">
        <v>66</v>
      </c>
      <c r="LRM6" s="93" t="s">
        <v>66</v>
      </c>
      <c r="LRN6" s="93" t="s">
        <v>66</v>
      </c>
      <c r="LRO6" s="93" t="s">
        <v>66</v>
      </c>
      <c r="LRP6" s="93" t="s">
        <v>66</v>
      </c>
      <c r="LRQ6" s="93" t="s">
        <v>66</v>
      </c>
      <c r="LRR6" s="93" t="s">
        <v>66</v>
      </c>
      <c r="LRS6" s="93" t="s">
        <v>66</v>
      </c>
      <c r="LRT6" s="93" t="s">
        <v>66</v>
      </c>
      <c r="LRU6" s="93" t="s">
        <v>66</v>
      </c>
      <c r="LRV6" s="93" t="s">
        <v>66</v>
      </c>
      <c r="LRW6" s="93" t="s">
        <v>66</v>
      </c>
      <c r="LRX6" s="93" t="s">
        <v>66</v>
      </c>
      <c r="LRY6" s="93" t="s">
        <v>66</v>
      </c>
      <c r="LRZ6" s="93" t="s">
        <v>66</v>
      </c>
      <c r="LSA6" s="93" t="s">
        <v>66</v>
      </c>
      <c r="LSB6" s="93" t="s">
        <v>66</v>
      </c>
      <c r="LSC6" s="93" t="s">
        <v>66</v>
      </c>
      <c r="LSD6" s="93" t="s">
        <v>66</v>
      </c>
      <c r="LSE6" s="93" t="s">
        <v>66</v>
      </c>
      <c r="LSF6" s="93" t="s">
        <v>66</v>
      </c>
      <c r="LSG6" s="93" t="s">
        <v>66</v>
      </c>
      <c r="LSH6" s="93" t="s">
        <v>66</v>
      </c>
      <c r="LSI6" s="93" t="s">
        <v>66</v>
      </c>
      <c r="LSJ6" s="93" t="s">
        <v>66</v>
      </c>
      <c r="LSK6" s="93" t="s">
        <v>66</v>
      </c>
      <c r="LSL6" s="93" t="s">
        <v>66</v>
      </c>
      <c r="LSM6" s="93" t="s">
        <v>66</v>
      </c>
      <c r="LSN6" s="93" t="s">
        <v>66</v>
      </c>
      <c r="LSO6" s="93" t="s">
        <v>66</v>
      </c>
      <c r="LSP6" s="93" t="s">
        <v>66</v>
      </c>
      <c r="LSQ6" s="93" t="s">
        <v>66</v>
      </c>
      <c r="LSR6" s="93" t="s">
        <v>66</v>
      </c>
      <c r="LSS6" s="93" t="s">
        <v>66</v>
      </c>
      <c r="LST6" s="93" t="s">
        <v>66</v>
      </c>
      <c r="LSU6" s="93" t="s">
        <v>66</v>
      </c>
      <c r="LSV6" s="93" t="s">
        <v>66</v>
      </c>
      <c r="LSW6" s="93" t="s">
        <v>66</v>
      </c>
      <c r="LSX6" s="93" t="s">
        <v>66</v>
      </c>
      <c r="LSY6" s="93" t="s">
        <v>66</v>
      </c>
      <c r="LSZ6" s="93" t="s">
        <v>66</v>
      </c>
      <c r="LTA6" s="93" t="s">
        <v>66</v>
      </c>
      <c r="LTB6" s="93" t="s">
        <v>66</v>
      </c>
      <c r="LTC6" s="93" t="s">
        <v>66</v>
      </c>
      <c r="LTD6" s="93" t="s">
        <v>66</v>
      </c>
      <c r="LTE6" s="93" t="s">
        <v>66</v>
      </c>
      <c r="LTF6" s="93" t="s">
        <v>66</v>
      </c>
      <c r="LTG6" s="93" t="s">
        <v>66</v>
      </c>
      <c r="LTH6" s="93" t="s">
        <v>66</v>
      </c>
      <c r="LTI6" s="93" t="s">
        <v>66</v>
      </c>
      <c r="LTJ6" s="93" t="s">
        <v>66</v>
      </c>
      <c r="LTK6" s="93" t="s">
        <v>66</v>
      </c>
      <c r="LTL6" s="93" t="s">
        <v>66</v>
      </c>
      <c r="LTM6" s="93" t="s">
        <v>66</v>
      </c>
      <c r="LTN6" s="93" t="s">
        <v>66</v>
      </c>
      <c r="LTO6" s="93" t="s">
        <v>66</v>
      </c>
      <c r="LTP6" s="93" t="s">
        <v>66</v>
      </c>
      <c r="LTQ6" s="93" t="s">
        <v>66</v>
      </c>
      <c r="LTR6" s="93" t="s">
        <v>66</v>
      </c>
      <c r="LTS6" s="93" t="s">
        <v>66</v>
      </c>
      <c r="LTT6" s="93" t="s">
        <v>66</v>
      </c>
      <c r="LTU6" s="93" t="s">
        <v>66</v>
      </c>
      <c r="LTV6" s="93" t="s">
        <v>66</v>
      </c>
      <c r="LTW6" s="93" t="s">
        <v>66</v>
      </c>
      <c r="LTX6" s="93" t="s">
        <v>66</v>
      </c>
      <c r="LTY6" s="93" t="s">
        <v>66</v>
      </c>
      <c r="LTZ6" s="93" t="s">
        <v>66</v>
      </c>
      <c r="LUA6" s="93" t="s">
        <v>66</v>
      </c>
      <c r="LUB6" s="93" t="s">
        <v>66</v>
      </c>
      <c r="LUC6" s="93" t="s">
        <v>66</v>
      </c>
      <c r="LUD6" s="93" t="s">
        <v>66</v>
      </c>
      <c r="LUE6" s="93" t="s">
        <v>66</v>
      </c>
      <c r="LUF6" s="93" t="s">
        <v>66</v>
      </c>
      <c r="LUG6" s="93" t="s">
        <v>66</v>
      </c>
      <c r="LUH6" s="93" t="s">
        <v>66</v>
      </c>
      <c r="LUI6" s="93" t="s">
        <v>66</v>
      </c>
      <c r="LUJ6" s="93" t="s">
        <v>66</v>
      </c>
      <c r="LUK6" s="93" t="s">
        <v>66</v>
      </c>
      <c r="LUL6" s="93" t="s">
        <v>66</v>
      </c>
      <c r="LUM6" s="93" t="s">
        <v>66</v>
      </c>
      <c r="LUN6" s="93" t="s">
        <v>66</v>
      </c>
      <c r="LUO6" s="93" t="s">
        <v>66</v>
      </c>
      <c r="LUP6" s="93" t="s">
        <v>66</v>
      </c>
      <c r="LUQ6" s="93" t="s">
        <v>66</v>
      </c>
      <c r="LUR6" s="93" t="s">
        <v>66</v>
      </c>
      <c r="LUS6" s="93" t="s">
        <v>66</v>
      </c>
      <c r="LUT6" s="93" t="s">
        <v>66</v>
      </c>
      <c r="LUU6" s="93" t="s">
        <v>66</v>
      </c>
      <c r="LUV6" s="93" t="s">
        <v>66</v>
      </c>
      <c r="LUW6" s="93" t="s">
        <v>66</v>
      </c>
      <c r="LUX6" s="93" t="s">
        <v>66</v>
      </c>
      <c r="LUY6" s="93" t="s">
        <v>66</v>
      </c>
      <c r="LUZ6" s="93" t="s">
        <v>66</v>
      </c>
      <c r="LVA6" s="93" t="s">
        <v>66</v>
      </c>
      <c r="LVB6" s="93" t="s">
        <v>66</v>
      </c>
      <c r="LVC6" s="93" t="s">
        <v>66</v>
      </c>
      <c r="LVD6" s="93" t="s">
        <v>66</v>
      </c>
      <c r="LVE6" s="93" t="s">
        <v>66</v>
      </c>
      <c r="LVF6" s="93" t="s">
        <v>66</v>
      </c>
      <c r="LVG6" s="93" t="s">
        <v>66</v>
      </c>
      <c r="LVH6" s="93" t="s">
        <v>66</v>
      </c>
      <c r="LVI6" s="93" t="s">
        <v>66</v>
      </c>
      <c r="LVJ6" s="93" t="s">
        <v>66</v>
      </c>
      <c r="LVK6" s="93" t="s">
        <v>66</v>
      </c>
      <c r="LVL6" s="93" t="s">
        <v>66</v>
      </c>
      <c r="LVM6" s="93" t="s">
        <v>66</v>
      </c>
      <c r="LVN6" s="93" t="s">
        <v>66</v>
      </c>
      <c r="LVO6" s="93" t="s">
        <v>66</v>
      </c>
      <c r="LVP6" s="93" t="s">
        <v>66</v>
      </c>
      <c r="LVQ6" s="93" t="s">
        <v>66</v>
      </c>
      <c r="LVR6" s="93" t="s">
        <v>66</v>
      </c>
      <c r="LVS6" s="93" t="s">
        <v>66</v>
      </c>
      <c r="LVT6" s="93" t="s">
        <v>66</v>
      </c>
      <c r="LVU6" s="93" t="s">
        <v>66</v>
      </c>
      <c r="LVV6" s="93" t="s">
        <v>66</v>
      </c>
      <c r="LVW6" s="93" t="s">
        <v>66</v>
      </c>
      <c r="LVX6" s="93" t="s">
        <v>66</v>
      </c>
      <c r="LVY6" s="93" t="s">
        <v>66</v>
      </c>
      <c r="LVZ6" s="93" t="s">
        <v>66</v>
      </c>
      <c r="LWA6" s="93" t="s">
        <v>66</v>
      </c>
      <c r="LWB6" s="93" t="s">
        <v>66</v>
      </c>
      <c r="LWC6" s="93" t="s">
        <v>66</v>
      </c>
      <c r="LWD6" s="93" t="s">
        <v>66</v>
      </c>
      <c r="LWE6" s="93" t="s">
        <v>66</v>
      </c>
      <c r="LWF6" s="93" t="s">
        <v>66</v>
      </c>
      <c r="LWG6" s="93" t="s">
        <v>66</v>
      </c>
      <c r="LWH6" s="93" t="s">
        <v>66</v>
      </c>
      <c r="LWI6" s="93" t="s">
        <v>66</v>
      </c>
      <c r="LWJ6" s="93" t="s">
        <v>66</v>
      </c>
      <c r="LWK6" s="93" t="s">
        <v>66</v>
      </c>
      <c r="LWL6" s="93" t="s">
        <v>66</v>
      </c>
      <c r="LWM6" s="93" t="s">
        <v>66</v>
      </c>
      <c r="LWN6" s="93" t="s">
        <v>66</v>
      </c>
      <c r="LWO6" s="93" t="s">
        <v>66</v>
      </c>
      <c r="LWP6" s="93" t="s">
        <v>66</v>
      </c>
      <c r="LWQ6" s="93" t="s">
        <v>66</v>
      </c>
      <c r="LWR6" s="93" t="s">
        <v>66</v>
      </c>
      <c r="LWS6" s="93" t="s">
        <v>66</v>
      </c>
      <c r="LWT6" s="93" t="s">
        <v>66</v>
      </c>
      <c r="LWU6" s="93" t="s">
        <v>66</v>
      </c>
      <c r="LWV6" s="93" t="s">
        <v>66</v>
      </c>
      <c r="LWW6" s="93" t="s">
        <v>66</v>
      </c>
      <c r="LWX6" s="93" t="s">
        <v>66</v>
      </c>
      <c r="LWY6" s="93" t="s">
        <v>66</v>
      </c>
      <c r="LWZ6" s="93" t="s">
        <v>66</v>
      </c>
      <c r="LXA6" s="93" t="s">
        <v>66</v>
      </c>
      <c r="LXB6" s="93" t="s">
        <v>66</v>
      </c>
      <c r="LXC6" s="93" t="s">
        <v>66</v>
      </c>
      <c r="LXD6" s="93" t="s">
        <v>66</v>
      </c>
      <c r="LXE6" s="93" t="s">
        <v>66</v>
      </c>
      <c r="LXF6" s="93" t="s">
        <v>66</v>
      </c>
      <c r="LXG6" s="93" t="s">
        <v>66</v>
      </c>
      <c r="LXH6" s="93" t="s">
        <v>66</v>
      </c>
      <c r="LXI6" s="93" t="s">
        <v>66</v>
      </c>
      <c r="LXJ6" s="93" t="s">
        <v>66</v>
      </c>
      <c r="LXK6" s="93" t="s">
        <v>66</v>
      </c>
      <c r="LXL6" s="93" t="s">
        <v>66</v>
      </c>
      <c r="LXM6" s="93" t="s">
        <v>66</v>
      </c>
      <c r="LXN6" s="93" t="s">
        <v>66</v>
      </c>
      <c r="LXO6" s="93" t="s">
        <v>66</v>
      </c>
      <c r="LXP6" s="93" t="s">
        <v>66</v>
      </c>
      <c r="LXQ6" s="93" t="s">
        <v>66</v>
      </c>
      <c r="LXR6" s="93" t="s">
        <v>66</v>
      </c>
      <c r="LXS6" s="93" t="s">
        <v>66</v>
      </c>
      <c r="LXT6" s="93" t="s">
        <v>66</v>
      </c>
      <c r="LXU6" s="93" t="s">
        <v>66</v>
      </c>
      <c r="LXV6" s="93" t="s">
        <v>66</v>
      </c>
      <c r="LXW6" s="93" t="s">
        <v>66</v>
      </c>
      <c r="LXX6" s="93" t="s">
        <v>66</v>
      </c>
      <c r="LXY6" s="93" t="s">
        <v>66</v>
      </c>
      <c r="LXZ6" s="93" t="s">
        <v>66</v>
      </c>
      <c r="LYA6" s="93" t="s">
        <v>66</v>
      </c>
      <c r="LYB6" s="93" t="s">
        <v>66</v>
      </c>
      <c r="LYC6" s="93" t="s">
        <v>66</v>
      </c>
      <c r="LYD6" s="93" t="s">
        <v>66</v>
      </c>
      <c r="LYE6" s="93" t="s">
        <v>66</v>
      </c>
      <c r="LYF6" s="93" t="s">
        <v>66</v>
      </c>
      <c r="LYG6" s="93" t="s">
        <v>66</v>
      </c>
      <c r="LYH6" s="93" t="s">
        <v>66</v>
      </c>
      <c r="LYI6" s="93" t="s">
        <v>66</v>
      </c>
      <c r="LYJ6" s="93" t="s">
        <v>66</v>
      </c>
      <c r="LYK6" s="93" t="s">
        <v>66</v>
      </c>
      <c r="LYL6" s="93" t="s">
        <v>66</v>
      </c>
      <c r="LYM6" s="93" t="s">
        <v>66</v>
      </c>
      <c r="LYN6" s="93" t="s">
        <v>66</v>
      </c>
      <c r="LYO6" s="93" t="s">
        <v>66</v>
      </c>
      <c r="LYP6" s="93" t="s">
        <v>66</v>
      </c>
      <c r="LYQ6" s="93" t="s">
        <v>66</v>
      </c>
      <c r="LYR6" s="93" t="s">
        <v>66</v>
      </c>
      <c r="LYS6" s="93" t="s">
        <v>66</v>
      </c>
      <c r="LYT6" s="93" t="s">
        <v>66</v>
      </c>
      <c r="LYU6" s="93" t="s">
        <v>66</v>
      </c>
      <c r="LYV6" s="93" t="s">
        <v>66</v>
      </c>
      <c r="LYW6" s="93" t="s">
        <v>66</v>
      </c>
      <c r="LYX6" s="93" t="s">
        <v>66</v>
      </c>
      <c r="LYY6" s="93" t="s">
        <v>66</v>
      </c>
      <c r="LYZ6" s="93" t="s">
        <v>66</v>
      </c>
      <c r="LZA6" s="93" t="s">
        <v>66</v>
      </c>
      <c r="LZB6" s="93" t="s">
        <v>66</v>
      </c>
      <c r="LZC6" s="93" t="s">
        <v>66</v>
      </c>
      <c r="LZD6" s="93" t="s">
        <v>66</v>
      </c>
      <c r="LZE6" s="93" t="s">
        <v>66</v>
      </c>
      <c r="LZF6" s="93" t="s">
        <v>66</v>
      </c>
      <c r="LZG6" s="93" t="s">
        <v>66</v>
      </c>
      <c r="LZH6" s="93" t="s">
        <v>66</v>
      </c>
      <c r="LZI6" s="93" t="s">
        <v>66</v>
      </c>
      <c r="LZJ6" s="93" t="s">
        <v>66</v>
      </c>
      <c r="LZK6" s="93" t="s">
        <v>66</v>
      </c>
      <c r="LZL6" s="93" t="s">
        <v>66</v>
      </c>
      <c r="LZM6" s="93" t="s">
        <v>66</v>
      </c>
      <c r="LZN6" s="93" t="s">
        <v>66</v>
      </c>
      <c r="LZO6" s="93" t="s">
        <v>66</v>
      </c>
      <c r="LZP6" s="93" t="s">
        <v>66</v>
      </c>
      <c r="LZQ6" s="93" t="s">
        <v>66</v>
      </c>
      <c r="LZR6" s="93" t="s">
        <v>66</v>
      </c>
      <c r="LZS6" s="93" t="s">
        <v>66</v>
      </c>
      <c r="LZT6" s="93" t="s">
        <v>66</v>
      </c>
      <c r="LZU6" s="93" t="s">
        <v>66</v>
      </c>
      <c r="LZV6" s="93" t="s">
        <v>66</v>
      </c>
      <c r="LZW6" s="93" t="s">
        <v>66</v>
      </c>
      <c r="LZX6" s="93" t="s">
        <v>66</v>
      </c>
      <c r="LZY6" s="93" t="s">
        <v>66</v>
      </c>
      <c r="LZZ6" s="93" t="s">
        <v>66</v>
      </c>
      <c r="MAA6" s="93" t="s">
        <v>66</v>
      </c>
      <c r="MAB6" s="93" t="s">
        <v>66</v>
      </c>
      <c r="MAC6" s="93" t="s">
        <v>66</v>
      </c>
      <c r="MAD6" s="93" t="s">
        <v>66</v>
      </c>
      <c r="MAE6" s="93" t="s">
        <v>66</v>
      </c>
      <c r="MAF6" s="93" t="s">
        <v>66</v>
      </c>
      <c r="MAG6" s="93" t="s">
        <v>66</v>
      </c>
      <c r="MAH6" s="93" t="s">
        <v>66</v>
      </c>
      <c r="MAI6" s="93" t="s">
        <v>66</v>
      </c>
      <c r="MAJ6" s="93" t="s">
        <v>66</v>
      </c>
      <c r="MAK6" s="93" t="s">
        <v>66</v>
      </c>
      <c r="MAL6" s="93" t="s">
        <v>66</v>
      </c>
      <c r="MAM6" s="93" t="s">
        <v>66</v>
      </c>
      <c r="MAN6" s="93" t="s">
        <v>66</v>
      </c>
      <c r="MAO6" s="93" t="s">
        <v>66</v>
      </c>
      <c r="MAP6" s="93" t="s">
        <v>66</v>
      </c>
      <c r="MAQ6" s="93" t="s">
        <v>66</v>
      </c>
      <c r="MAR6" s="93" t="s">
        <v>66</v>
      </c>
      <c r="MAS6" s="93" t="s">
        <v>66</v>
      </c>
      <c r="MAT6" s="93" t="s">
        <v>66</v>
      </c>
      <c r="MAU6" s="93" t="s">
        <v>66</v>
      </c>
      <c r="MAV6" s="93" t="s">
        <v>66</v>
      </c>
      <c r="MAW6" s="93" t="s">
        <v>66</v>
      </c>
      <c r="MAX6" s="93" t="s">
        <v>66</v>
      </c>
      <c r="MAY6" s="93" t="s">
        <v>66</v>
      </c>
      <c r="MAZ6" s="93" t="s">
        <v>66</v>
      </c>
      <c r="MBA6" s="93" t="s">
        <v>66</v>
      </c>
      <c r="MBB6" s="93" t="s">
        <v>66</v>
      </c>
      <c r="MBC6" s="93" t="s">
        <v>66</v>
      </c>
      <c r="MBD6" s="93" t="s">
        <v>66</v>
      </c>
      <c r="MBE6" s="93" t="s">
        <v>66</v>
      </c>
      <c r="MBF6" s="93" t="s">
        <v>66</v>
      </c>
      <c r="MBG6" s="93" t="s">
        <v>66</v>
      </c>
      <c r="MBH6" s="93" t="s">
        <v>66</v>
      </c>
      <c r="MBI6" s="93" t="s">
        <v>66</v>
      </c>
      <c r="MBJ6" s="93" t="s">
        <v>66</v>
      </c>
      <c r="MBK6" s="93" t="s">
        <v>66</v>
      </c>
      <c r="MBL6" s="93" t="s">
        <v>66</v>
      </c>
      <c r="MBM6" s="93" t="s">
        <v>66</v>
      </c>
      <c r="MBN6" s="93" t="s">
        <v>66</v>
      </c>
      <c r="MBO6" s="93" t="s">
        <v>66</v>
      </c>
      <c r="MBP6" s="93" t="s">
        <v>66</v>
      </c>
      <c r="MBQ6" s="93" t="s">
        <v>66</v>
      </c>
      <c r="MBR6" s="93" t="s">
        <v>66</v>
      </c>
      <c r="MBS6" s="93" t="s">
        <v>66</v>
      </c>
      <c r="MBT6" s="93" t="s">
        <v>66</v>
      </c>
      <c r="MBU6" s="93" t="s">
        <v>66</v>
      </c>
      <c r="MBV6" s="93" t="s">
        <v>66</v>
      </c>
      <c r="MBW6" s="93" t="s">
        <v>66</v>
      </c>
      <c r="MBX6" s="93" t="s">
        <v>66</v>
      </c>
      <c r="MBY6" s="93" t="s">
        <v>66</v>
      </c>
      <c r="MBZ6" s="93" t="s">
        <v>66</v>
      </c>
      <c r="MCA6" s="93" t="s">
        <v>66</v>
      </c>
      <c r="MCB6" s="93" t="s">
        <v>66</v>
      </c>
      <c r="MCC6" s="93" t="s">
        <v>66</v>
      </c>
      <c r="MCD6" s="93" t="s">
        <v>66</v>
      </c>
      <c r="MCE6" s="93" t="s">
        <v>66</v>
      </c>
      <c r="MCF6" s="93" t="s">
        <v>66</v>
      </c>
      <c r="MCG6" s="93" t="s">
        <v>66</v>
      </c>
      <c r="MCH6" s="93" t="s">
        <v>66</v>
      </c>
      <c r="MCI6" s="93" t="s">
        <v>66</v>
      </c>
      <c r="MCJ6" s="93" t="s">
        <v>66</v>
      </c>
      <c r="MCK6" s="93" t="s">
        <v>66</v>
      </c>
      <c r="MCL6" s="93" t="s">
        <v>66</v>
      </c>
      <c r="MCM6" s="93" t="s">
        <v>66</v>
      </c>
      <c r="MCN6" s="93" t="s">
        <v>66</v>
      </c>
      <c r="MCO6" s="93" t="s">
        <v>66</v>
      </c>
      <c r="MCP6" s="93" t="s">
        <v>66</v>
      </c>
      <c r="MCQ6" s="93" t="s">
        <v>66</v>
      </c>
      <c r="MCR6" s="93" t="s">
        <v>66</v>
      </c>
      <c r="MCS6" s="93" t="s">
        <v>66</v>
      </c>
      <c r="MCT6" s="93" t="s">
        <v>66</v>
      </c>
      <c r="MCU6" s="93" t="s">
        <v>66</v>
      </c>
      <c r="MCV6" s="93" t="s">
        <v>66</v>
      </c>
      <c r="MCW6" s="93" t="s">
        <v>66</v>
      </c>
      <c r="MCX6" s="93" t="s">
        <v>66</v>
      </c>
      <c r="MCY6" s="93" t="s">
        <v>66</v>
      </c>
      <c r="MCZ6" s="93" t="s">
        <v>66</v>
      </c>
      <c r="MDA6" s="93" t="s">
        <v>66</v>
      </c>
      <c r="MDB6" s="93" t="s">
        <v>66</v>
      </c>
      <c r="MDC6" s="93" t="s">
        <v>66</v>
      </c>
      <c r="MDD6" s="93" t="s">
        <v>66</v>
      </c>
      <c r="MDE6" s="93" t="s">
        <v>66</v>
      </c>
      <c r="MDF6" s="93" t="s">
        <v>66</v>
      </c>
      <c r="MDG6" s="93" t="s">
        <v>66</v>
      </c>
      <c r="MDH6" s="93" t="s">
        <v>66</v>
      </c>
      <c r="MDI6" s="93" t="s">
        <v>66</v>
      </c>
      <c r="MDJ6" s="93" t="s">
        <v>66</v>
      </c>
      <c r="MDK6" s="93" t="s">
        <v>66</v>
      </c>
      <c r="MDL6" s="93" t="s">
        <v>66</v>
      </c>
      <c r="MDM6" s="93" t="s">
        <v>66</v>
      </c>
      <c r="MDN6" s="93" t="s">
        <v>66</v>
      </c>
      <c r="MDO6" s="93" t="s">
        <v>66</v>
      </c>
      <c r="MDP6" s="93" t="s">
        <v>66</v>
      </c>
      <c r="MDQ6" s="93" t="s">
        <v>66</v>
      </c>
      <c r="MDR6" s="93" t="s">
        <v>66</v>
      </c>
      <c r="MDS6" s="93" t="s">
        <v>66</v>
      </c>
      <c r="MDT6" s="93" t="s">
        <v>66</v>
      </c>
      <c r="MDU6" s="93" t="s">
        <v>66</v>
      </c>
      <c r="MDV6" s="93" t="s">
        <v>66</v>
      </c>
      <c r="MDW6" s="93" t="s">
        <v>66</v>
      </c>
      <c r="MDX6" s="93" t="s">
        <v>66</v>
      </c>
      <c r="MDY6" s="93" t="s">
        <v>66</v>
      </c>
      <c r="MDZ6" s="93" t="s">
        <v>66</v>
      </c>
      <c r="MEA6" s="93" t="s">
        <v>66</v>
      </c>
      <c r="MEB6" s="93" t="s">
        <v>66</v>
      </c>
      <c r="MEC6" s="93" t="s">
        <v>66</v>
      </c>
      <c r="MED6" s="93" t="s">
        <v>66</v>
      </c>
      <c r="MEE6" s="93" t="s">
        <v>66</v>
      </c>
      <c r="MEF6" s="93" t="s">
        <v>66</v>
      </c>
      <c r="MEG6" s="93" t="s">
        <v>66</v>
      </c>
      <c r="MEH6" s="93" t="s">
        <v>66</v>
      </c>
      <c r="MEI6" s="93" t="s">
        <v>66</v>
      </c>
      <c r="MEJ6" s="93" t="s">
        <v>66</v>
      </c>
      <c r="MEK6" s="93" t="s">
        <v>66</v>
      </c>
      <c r="MEL6" s="93" t="s">
        <v>66</v>
      </c>
      <c r="MEM6" s="93" t="s">
        <v>66</v>
      </c>
      <c r="MEN6" s="93" t="s">
        <v>66</v>
      </c>
      <c r="MEO6" s="93" t="s">
        <v>66</v>
      </c>
      <c r="MEP6" s="93" t="s">
        <v>66</v>
      </c>
      <c r="MEQ6" s="93" t="s">
        <v>66</v>
      </c>
      <c r="MER6" s="93" t="s">
        <v>66</v>
      </c>
      <c r="MES6" s="93" t="s">
        <v>66</v>
      </c>
      <c r="MET6" s="93" t="s">
        <v>66</v>
      </c>
      <c r="MEU6" s="93" t="s">
        <v>66</v>
      </c>
      <c r="MEV6" s="93" t="s">
        <v>66</v>
      </c>
      <c r="MEW6" s="93" t="s">
        <v>66</v>
      </c>
      <c r="MEX6" s="93" t="s">
        <v>66</v>
      </c>
      <c r="MEY6" s="93" t="s">
        <v>66</v>
      </c>
      <c r="MEZ6" s="93" t="s">
        <v>66</v>
      </c>
      <c r="MFA6" s="93" t="s">
        <v>66</v>
      </c>
      <c r="MFB6" s="93" t="s">
        <v>66</v>
      </c>
      <c r="MFC6" s="93" t="s">
        <v>66</v>
      </c>
      <c r="MFD6" s="93" t="s">
        <v>66</v>
      </c>
      <c r="MFE6" s="93" t="s">
        <v>66</v>
      </c>
      <c r="MFF6" s="93" t="s">
        <v>66</v>
      </c>
      <c r="MFG6" s="93" t="s">
        <v>66</v>
      </c>
      <c r="MFH6" s="93" t="s">
        <v>66</v>
      </c>
      <c r="MFI6" s="93" t="s">
        <v>66</v>
      </c>
      <c r="MFJ6" s="93" t="s">
        <v>66</v>
      </c>
      <c r="MFK6" s="93" t="s">
        <v>66</v>
      </c>
      <c r="MFL6" s="93" t="s">
        <v>66</v>
      </c>
      <c r="MFM6" s="93" t="s">
        <v>66</v>
      </c>
      <c r="MFN6" s="93" t="s">
        <v>66</v>
      </c>
      <c r="MFO6" s="93" t="s">
        <v>66</v>
      </c>
      <c r="MFP6" s="93" t="s">
        <v>66</v>
      </c>
      <c r="MFQ6" s="93" t="s">
        <v>66</v>
      </c>
      <c r="MFR6" s="93" t="s">
        <v>66</v>
      </c>
      <c r="MFS6" s="93" t="s">
        <v>66</v>
      </c>
      <c r="MFT6" s="93" t="s">
        <v>66</v>
      </c>
      <c r="MFU6" s="93" t="s">
        <v>66</v>
      </c>
      <c r="MFV6" s="93" t="s">
        <v>66</v>
      </c>
      <c r="MFW6" s="93" t="s">
        <v>66</v>
      </c>
      <c r="MFX6" s="93" t="s">
        <v>66</v>
      </c>
      <c r="MFY6" s="93" t="s">
        <v>66</v>
      </c>
      <c r="MFZ6" s="93" t="s">
        <v>66</v>
      </c>
      <c r="MGA6" s="93" t="s">
        <v>66</v>
      </c>
      <c r="MGB6" s="93" t="s">
        <v>66</v>
      </c>
      <c r="MGC6" s="93" t="s">
        <v>66</v>
      </c>
      <c r="MGD6" s="93" t="s">
        <v>66</v>
      </c>
      <c r="MGE6" s="93" t="s">
        <v>66</v>
      </c>
      <c r="MGF6" s="93" t="s">
        <v>66</v>
      </c>
      <c r="MGG6" s="93" t="s">
        <v>66</v>
      </c>
      <c r="MGH6" s="93" t="s">
        <v>66</v>
      </c>
      <c r="MGI6" s="93" t="s">
        <v>66</v>
      </c>
      <c r="MGJ6" s="93" t="s">
        <v>66</v>
      </c>
      <c r="MGK6" s="93" t="s">
        <v>66</v>
      </c>
      <c r="MGL6" s="93" t="s">
        <v>66</v>
      </c>
      <c r="MGM6" s="93" t="s">
        <v>66</v>
      </c>
      <c r="MGN6" s="93" t="s">
        <v>66</v>
      </c>
      <c r="MGO6" s="93" t="s">
        <v>66</v>
      </c>
      <c r="MGP6" s="93" t="s">
        <v>66</v>
      </c>
      <c r="MGQ6" s="93" t="s">
        <v>66</v>
      </c>
      <c r="MGR6" s="93" t="s">
        <v>66</v>
      </c>
      <c r="MGS6" s="93" t="s">
        <v>66</v>
      </c>
      <c r="MGT6" s="93" t="s">
        <v>66</v>
      </c>
      <c r="MGU6" s="93" t="s">
        <v>66</v>
      </c>
      <c r="MGV6" s="93" t="s">
        <v>66</v>
      </c>
      <c r="MGW6" s="93" t="s">
        <v>66</v>
      </c>
      <c r="MGX6" s="93" t="s">
        <v>66</v>
      </c>
      <c r="MGY6" s="93" t="s">
        <v>66</v>
      </c>
      <c r="MGZ6" s="93" t="s">
        <v>66</v>
      </c>
      <c r="MHA6" s="93" t="s">
        <v>66</v>
      </c>
      <c r="MHB6" s="93" t="s">
        <v>66</v>
      </c>
      <c r="MHC6" s="93" t="s">
        <v>66</v>
      </c>
      <c r="MHD6" s="93" t="s">
        <v>66</v>
      </c>
      <c r="MHE6" s="93" t="s">
        <v>66</v>
      </c>
      <c r="MHF6" s="93" t="s">
        <v>66</v>
      </c>
      <c r="MHG6" s="93" t="s">
        <v>66</v>
      </c>
      <c r="MHH6" s="93" t="s">
        <v>66</v>
      </c>
      <c r="MHI6" s="93" t="s">
        <v>66</v>
      </c>
      <c r="MHJ6" s="93" t="s">
        <v>66</v>
      </c>
      <c r="MHK6" s="93" t="s">
        <v>66</v>
      </c>
      <c r="MHL6" s="93" t="s">
        <v>66</v>
      </c>
      <c r="MHM6" s="93" t="s">
        <v>66</v>
      </c>
      <c r="MHN6" s="93" t="s">
        <v>66</v>
      </c>
      <c r="MHO6" s="93" t="s">
        <v>66</v>
      </c>
      <c r="MHP6" s="93" t="s">
        <v>66</v>
      </c>
      <c r="MHQ6" s="93" t="s">
        <v>66</v>
      </c>
      <c r="MHR6" s="93" t="s">
        <v>66</v>
      </c>
      <c r="MHS6" s="93" t="s">
        <v>66</v>
      </c>
      <c r="MHT6" s="93" t="s">
        <v>66</v>
      </c>
      <c r="MHU6" s="93" t="s">
        <v>66</v>
      </c>
      <c r="MHV6" s="93" t="s">
        <v>66</v>
      </c>
      <c r="MHW6" s="93" t="s">
        <v>66</v>
      </c>
      <c r="MHX6" s="93" t="s">
        <v>66</v>
      </c>
      <c r="MHY6" s="93" t="s">
        <v>66</v>
      </c>
      <c r="MHZ6" s="93" t="s">
        <v>66</v>
      </c>
      <c r="MIA6" s="93" t="s">
        <v>66</v>
      </c>
      <c r="MIB6" s="93" t="s">
        <v>66</v>
      </c>
      <c r="MIC6" s="93" t="s">
        <v>66</v>
      </c>
      <c r="MID6" s="93" t="s">
        <v>66</v>
      </c>
      <c r="MIE6" s="93" t="s">
        <v>66</v>
      </c>
      <c r="MIF6" s="93" t="s">
        <v>66</v>
      </c>
      <c r="MIG6" s="93" t="s">
        <v>66</v>
      </c>
      <c r="MIH6" s="93" t="s">
        <v>66</v>
      </c>
      <c r="MII6" s="93" t="s">
        <v>66</v>
      </c>
      <c r="MIJ6" s="93" t="s">
        <v>66</v>
      </c>
      <c r="MIK6" s="93" t="s">
        <v>66</v>
      </c>
      <c r="MIL6" s="93" t="s">
        <v>66</v>
      </c>
      <c r="MIM6" s="93" t="s">
        <v>66</v>
      </c>
      <c r="MIN6" s="93" t="s">
        <v>66</v>
      </c>
      <c r="MIO6" s="93" t="s">
        <v>66</v>
      </c>
      <c r="MIP6" s="93" t="s">
        <v>66</v>
      </c>
      <c r="MIQ6" s="93" t="s">
        <v>66</v>
      </c>
      <c r="MIR6" s="93" t="s">
        <v>66</v>
      </c>
      <c r="MIS6" s="93" t="s">
        <v>66</v>
      </c>
      <c r="MIT6" s="93" t="s">
        <v>66</v>
      </c>
      <c r="MIU6" s="93" t="s">
        <v>66</v>
      </c>
      <c r="MIV6" s="93" t="s">
        <v>66</v>
      </c>
      <c r="MIW6" s="93" t="s">
        <v>66</v>
      </c>
      <c r="MIX6" s="93" t="s">
        <v>66</v>
      </c>
      <c r="MIY6" s="93" t="s">
        <v>66</v>
      </c>
      <c r="MIZ6" s="93" t="s">
        <v>66</v>
      </c>
      <c r="MJA6" s="93" t="s">
        <v>66</v>
      </c>
      <c r="MJB6" s="93" t="s">
        <v>66</v>
      </c>
      <c r="MJC6" s="93" t="s">
        <v>66</v>
      </c>
      <c r="MJD6" s="93" t="s">
        <v>66</v>
      </c>
      <c r="MJE6" s="93" t="s">
        <v>66</v>
      </c>
      <c r="MJF6" s="93" t="s">
        <v>66</v>
      </c>
      <c r="MJG6" s="93" t="s">
        <v>66</v>
      </c>
      <c r="MJH6" s="93" t="s">
        <v>66</v>
      </c>
      <c r="MJI6" s="93" t="s">
        <v>66</v>
      </c>
      <c r="MJJ6" s="93" t="s">
        <v>66</v>
      </c>
      <c r="MJK6" s="93" t="s">
        <v>66</v>
      </c>
      <c r="MJL6" s="93" t="s">
        <v>66</v>
      </c>
      <c r="MJM6" s="93" t="s">
        <v>66</v>
      </c>
      <c r="MJN6" s="93" t="s">
        <v>66</v>
      </c>
      <c r="MJO6" s="93" t="s">
        <v>66</v>
      </c>
      <c r="MJP6" s="93" t="s">
        <v>66</v>
      </c>
      <c r="MJQ6" s="93" t="s">
        <v>66</v>
      </c>
      <c r="MJR6" s="93" t="s">
        <v>66</v>
      </c>
      <c r="MJS6" s="93" t="s">
        <v>66</v>
      </c>
      <c r="MJT6" s="93" t="s">
        <v>66</v>
      </c>
      <c r="MJU6" s="93" t="s">
        <v>66</v>
      </c>
      <c r="MJV6" s="93" t="s">
        <v>66</v>
      </c>
      <c r="MJW6" s="93" t="s">
        <v>66</v>
      </c>
      <c r="MJX6" s="93" t="s">
        <v>66</v>
      </c>
      <c r="MJY6" s="93" t="s">
        <v>66</v>
      </c>
      <c r="MJZ6" s="93" t="s">
        <v>66</v>
      </c>
      <c r="MKA6" s="93" t="s">
        <v>66</v>
      </c>
      <c r="MKB6" s="93" t="s">
        <v>66</v>
      </c>
      <c r="MKC6" s="93" t="s">
        <v>66</v>
      </c>
      <c r="MKD6" s="93" t="s">
        <v>66</v>
      </c>
      <c r="MKE6" s="93" t="s">
        <v>66</v>
      </c>
      <c r="MKF6" s="93" t="s">
        <v>66</v>
      </c>
      <c r="MKG6" s="93" t="s">
        <v>66</v>
      </c>
      <c r="MKH6" s="93" t="s">
        <v>66</v>
      </c>
      <c r="MKI6" s="93" t="s">
        <v>66</v>
      </c>
      <c r="MKJ6" s="93" t="s">
        <v>66</v>
      </c>
      <c r="MKK6" s="93" t="s">
        <v>66</v>
      </c>
      <c r="MKL6" s="93" t="s">
        <v>66</v>
      </c>
      <c r="MKM6" s="93" t="s">
        <v>66</v>
      </c>
      <c r="MKN6" s="93" t="s">
        <v>66</v>
      </c>
      <c r="MKO6" s="93" t="s">
        <v>66</v>
      </c>
      <c r="MKP6" s="93" t="s">
        <v>66</v>
      </c>
      <c r="MKQ6" s="93" t="s">
        <v>66</v>
      </c>
      <c r="MKR6" s="93" t="s">
        <v>66</v>
      </c>
      <c r="MKS6" s="93" t="s">
        <v>66</v>
      </c>
      <c r="MKT6" s="93" t="s">
        <v>66</v>
      </c>
      <c r="MKU6" s="93" t="s">
        <v>66</v>
      </c>
      <c r="MKV6" s="93" t="s">
        <v>66</v>
      </c>
      <c r="MKW6" s="93" t="s">
        <v>66</v>
      </c>
      <c r="MKX6" s="93" t="s">
        <v>66</v>
      </c>
      <c r="MKY6" s="93" t="s">
        <v>66</v>
      </c>
      <c r="MKZ6" s="93" t="s">
        <v>66</v>
      </c>
      <c r="MLA6" s="93" t="s">
        <v>66</v>
      </c>
      <c r="MLB6" s="93" t="s">
        <v>66</v>
      </c>
      <c r="MLC6" s="93" t="s">
        <v>66</v>
      </c>
      <c r="MLD6" s="93" t="s">
        <v>66</v>
      </c>
      <c r="MLE6" s="93" t="s">
        <v>66</v>
      </c>
      <c r="MLF6" s="93" t="s">
        <v>66</v>
      </c>
      <c r="MLG6" s="93" t="s">
        <v>66</v>
      </c>
      <c r="MLH6" s="93" t="s">
        <v>66</v>
      </c>
      <c r="MLI6" s="93" t="s">
        <v>66</v>
      </c>
      <c r="MLJ6" s="93" t="s">
        <v>66</v>
      </c>
      <c r="MLK6" s="93" t="s">
        <v>66</v>
      </c>
      <c r="MLL6" s="93" t="s">
        <v>66</v>
      </c>
      <c r="MLM6" s="93" t="s">
        <v>66</v>
      </c>
      <c r="MLN6" s="93" t="s">
        <v>66</v>
      </c>
      <c r="MLO6" s="93" t="s">
        <v>66</v>
      </c>
      <c r="MLP6" s="93" t="s">
        <v>66</v>
      </c>
      <c r="MLQ6" s="93" t="s">
        <v>66</v>
      </c>
      <c r="MLR6" s="93" t="s">
        <v>66</v>
      </c>
      <c r="MLS6" s="93" t="s">
        <v>66</v>
      </c>
      <c r="MLT6" s="93" t="s">
        <v>66</v>
      </c>
      <c r="MLU6" s="93" t="s">
        <v>66</v>
      </c>
      <c r="MLV6" s="93" t="s">
        <v>66</v>
      </c>
      <c r="MLW6" s="93" t="s">
        <v>66</v>
      </c>
      <c r="MLX6" s="93" t="s">
        <v>66</v>
      </c>
      <c r="MLY6" s="93" t="s">
        <v>66</v>
      </c>
      <c r="MLZ6" s="93" t="s">
        <v>66</v>
      </c>
      <c r="MMA6" s="93" t="s">
        <v>66</v>
      </c>
      <c r="MMB6" s="93" t="s">
        <v>66</v>
      </c>
      <c r="MMC6" s="93" t="s">
        <v>66</v>
      </c>
      <c r="MMD6" s="93" t="s">
        <v>66</v>
      </c>
      <c r="MME6" s="93" t="s">
        <v>66</v>
      </c>
      <c r="MMF6" s="93" t="s">
        <v>66</v>
      </c>
      <c r="MMG6" s="93" t="s">
        <v>66</v>
      </c>
      <c r="MMH6" s="93" t="s">
        <v>66</v>
      </c>
      <c r="MMI6" s="93" t="s">
        <v>66</v>
      </c>
      <c r="MMJ6" s="93" t="s">
        <v>66</v>
      </c>
      <c r="MMK6" s="93" t="s">
        <v>66</v>
      </c>
      <c r="MML6" s="93" t="s">
        <v>66</v>
      </c>
      <c r="MMM6" s="93" t="s">
        <v>66</v>
      </c>
      <c r="MMN6" s="93" t="s">
        <v>66</v>
      </c>
      <c r="MMO6" s="93" t="s">
        <v>66</v>
      </c>
      <c r="MMP6" s="93" t="s">
        <v>66</v>
      </c>
      <c r="MMQ6" s="93" t="s">
        <v>66</v>
      </c>
      <c r="MMR6" s="93" t="s">
        <v>66</v>
      </c>
      <c r="MMS6" s="93" t="s">
        <v>66</v>
      </c>
      <c r="MMT6" s="93" t="s">
        <v>66</v>
      </c>
      <c r="MMU6" s="93" t="s">
        <v>66</v>
      </c>
      <c r="MMV6" s="93" t="s">
        <v>66</v>
      </c>
      <c r="MMW6" s="93" t="s">
        <v>66</v>
      </c>
      <c r="MMX6" s="93" t="s">
        <v>66</v>
      </c>
      <c r="MMY6" s="93" t="s">
        <v>66</v>
      </c>
      <c r="MMZ6" s="93" t="s">
        <v>66</v>
      </c>
      <c r="MNA6" s="93" t="s">
        <v>66</v>
      </c>
      <c r="MNB6" s="93" t="s">
        <v>66</v>
      </c>
      <c r="MNC6" s="93" t="s">
        <v>66</v>
      </c>
      <c r="MND6" s="93" t="s">
        <v>66</v>
      </c>
      <c r="MNE6" s="93" t="s">
        <v>66</v>
      </c>
      <c r="MNF6" s="93" t="s">
        <v>66</v>
      </c>
      <c r="MNG6" s="93" t="s">
        <v>66</v>
      </c>
      <c r="MNH6" s="93" t="s">
        <v>66</v>
      </c>
      <c r="MNI6" s="93" t="s">
        <v>66</v>
      </c>
      <c r="MNJ6" s="93" t="s">
        <v>66</v>
      </c>
      <c r="MNK6" s="93" t="s">
        <v>66</v>
      </c>
      <c r="MNL6" s="93" t="s">
        <v>66</v>
      </c>
      <c r="MNM6" s="93" t="s">
        <v>66</v>
      </c>
      <c r="MNN6" s="93" t="s">
        <v>66</v>
      </c>
      <c r="MNO6" s="93" t="s">
        <v>66</v>
      </c>
      <c r="MNP6" s="93" t="s">
        <v>66</v>
      </c>
      <c r="MNQ6" s="93" t="s">
        <v>66</v>
      </c>
      <c r="MNR6" s="93" t="s">
        <v>66</v>
      </c>
      <c r="MNS6" s="93" t="s">
        <v>66</v>
      </c>
      <c r="MNT6" s="93" t="s">
        <v>66</v>
      </c>
      <c r="MNU6" s="93" t="s">
        <v>66</v>
      </c>
      <c r="MNV6" s="93" t="s">
        <v>66</v>
      </c>
      <c r="MNW6" s="93" t="s">
        <v>66</v>
      </c>
      <c r="MNX6" s="93" t="s">
        <v>66</v>
      </c>
      <c r="MNY6" s="93" t="s">
        <v>66</v>
      </c>
      <c r="MNZ6" s="93" t="s">
        <v>66</v>
      </c>
      <c r="MOA6" s="93" t="s">
        <v>66</v>
      </c>
      <c r="MOB6" s="93" t="s">
        <v>66</v>
      </c>
      <c r="MOC6" s="93" t="s">
        <v>66</v>
      </c>
      <c r="MOD6" s="93" t="s">
        <v>66</v>
      </c>
      <c r="MOE6" s="93" t="s">
        <v>66</v>
      </c>
      <c r="MOF6" s="93" t="s">
        <v>66</v>
      </c>
      <c r="MOG6" s="93" t="s">
        <v>66</v>
      </c>
      <c r="MOH6" s="93" t="s">
        <v>66</v>
      </c>
      <c r="MOI6" s="93" t="s">
        <v>66</v>
      </c>
      <c r="MOJ6" s="93" t="s">
        <v>66</v>
      </c>
      <c r="MOK6" s="93" t="s">
        <v>66</v>
      </c>
      <c r="MOL6" s="93" t="s">
        <v>66</v>
      </c>
      <c r="MOM6" s="93" t="s">
        <v>66</v>
      </c>
      <c r="MON6" s="93" t="s">
        <v>66</v>
      </c>
      <c r="MOO6" s="93" t="s">
        <v>66</v>
      </c>
      <c r="MOP6" s="93" t="s">
        <v>66</v>
      </c>
      <c r="MOQ6" s="93" t="s">
        <v>66</v>
      </c>
      <c r="MOR6" s="93" t="s">
        <v>66</v>
      </c>
      <c r="MOS6" s="93" t="s">
        <v>66</v>
      </c>
      <c r="MOT6" s="93" t="s">
        <v>66</v>
      </c>
      <c r="MOU6" s="93" t="s">
        <v>66</v>
      </c>
      <c r="MOV6" s="93" t="s">
        <v>66</v>
      </c>
      <c r="MOW6" s="93" t="s">
        <v>66</v>
      </c>
      <c r="MOX6" s="93" t="s">
        <v>66</v>
      </c>
      <c r="MOY6" s="93" t="s">
        <v>66</v>
      </c>
      <c r="MOZ6" s="93" t="s">
        <v>66</v>
      </c>
      <c r="MPA6" s="93" t="s">
        <v>66</v>
      </c>
      <c r="MPB6" s="93" t="s">
        <v>66</v>
      </c>
      <c r="MPC6" s="93" t="s">
        <v>66</v>
      </c>
      <c r="MPD6" s="93" t="s">
        <v>66</v>
      </c>
      <c r="MPE6" s="93" t="s">
        <v>66</v>
      </c>
      <c r="MPF6" s="93" t="s">
        <v>66</v>
      </c>
      <c r="MPG6" s="93" t="s">
        <v>66</v>
      </c>
      <c r="MPH6" s="93" t="s">
        <v>66</v>
      </c>
      <c r="MPI6" s="93" t="s">
        <v>66</v>
      </c>
      <c r="MPJ6" s="93" t="s">
        <v>66</v>
      </c>
      <c r="MPK6" s="93" t="s">
        <v>66</v>
      </c>
      <c r="MPL6" s="93" t="s">
        <v>66</v>
      </c>
      <c r="MPM6" s="93" t="s">
        <v>66</v>
      </c>
      <c r="MPN6" s="93" t="s">
        <v>66</v>
      </c>
      <c r="MPO6" s="93" t="s">
        <v>66</v>
      </c>
      <c r="MPP6" s="93" t="s">
        <v>66</v>
      </c>
      <c r="MPQ6" s="93" t="s">
        <v>66</v>
      </c>
      <c r="MPR6" s="93" t="s">
        <v>66</v>
      </c>
      <c r="MPS6" s="93" t="s">
        <v>66</v>
      </c>
      <c r="MPT6" s="93" t="s">
        <v>66</v>
      </c>
      <c r="MPU6" s="93" t="s">
        <v>66</v>
      </c>
      <c r="MPV6" s="93" t="s">
        <v>66</v>
      </c>
      <c r="MPW6" s="93" t="s">
        <v>66</v>
      </c>
      <c r="MPX6" s="93" t="s">
        <v>66</v>
      </c>
      <c r="MPY6" s="93" t="s">
        <v>66</v>
      </c>
      <c r="MPZ6" s="93" t="s">
        <v>66</v>
      </c>
      <c r="MQA6" s="93" t="s">
        <v>66</v>
      </c>
      <c r="MQB6" s="93" t="s">
        <v>66</v>
      </c>
      <c r="MQC6" s="93" t="s">
        <v>66</v>
      </c>
      <c r="MQD6" s="93" t="s">
        <v>66</v>
      </c>
      <c r="MQE6" s="93" t="s">
        <v>66</v>
      </c>
      <c r="MQF6" s="93" t="s">
        <v>66</v>
      </c>
      <c r="MQG6" s="93" t="s">
        <v>66</v>
      </c>
      <c r="MQH6" s="93" t="s">
        <v>66</v>
      </c>
      <c r="MQI6" s="93" t="s">
        <v>66</v>
      </c>
      <c r="MQJ6" s="93" t="s">
        <v>66</v>
      </c>
      <c r="MQK6" s="93" t="s">
        <v>66</v>
      </c>
      <c r="MQL6" s="93" t="s">
        <v>66</v>
      </c>
      <c r="MQM6" s="93" t="s">
        <v>66</v>
      </c>
      <c r="MQN6" s="93" t="s">
        <v>66</v>
      </c>
      <c r="MQO6" s="93" t="s">
        <v>66</v>
      </c>
      <c r="MQP6" s="93" t="s">
        <v>66</v>
      </c>
      <c r="MQQ6" s="93" t="s">
        <v>66</v>
      </c>
      <c r="MQR6" s="93" t="s">
        <v>66</v>
      </c>
      <c r="MQS6" s="93" t="s">
        <v>66</v>
      </c>
      <c r="MQT6" s="93" t="s">
        <v>66</v>
      </c>
      <c r="MQU6" s="93" t="s">
        <v>66</v>
      </c>
      <c r="MQV6" s="93" t="s">
        <v>66</v>
      </c>
      <c r="MQW6" s="93" t="s">
        <v>66</v>
      </c>
      <c r="MQX6" s="93" t="s">
        <v>66</v>
      </c>
      <c r="MQY6" s="93" t="s">
        <v>66</v>
      </c>
      <c r="MQZ6" s="93" t="s">
        <v>66</v>
      </c>
      <c r="MRA6" s="93" t="s">
        <v>66</v>
      </c>
      <c r="MRB6" s="93" t="s">
        <v>66</v>
      </c>
      <c r="MRC6" s="93" t="s">
        <v>66</v>
      </c>
      <c r="MRD6" s="93" t="s">
        <v>66</v>
      </c>
      <c r="MRE6" s="93" t="s">
        <v>66</v>
      </c>
      <c r="MRF6" s="93" t="s">
        <v>66</v>
      </c>
      <c r="MRG6" s="93" t="s">
        <v>66</v>
      </c>
      <c r="MRH6" s="93" t="s">
        <v>66</v>
      </c>
      <c r="MRI6" s="93" t="s">
        <v>66</v>
      </c>
      <c r="MRJ6" s="93" t="s">
        <v>66</v>
      </c>
      <c r="MRK6" s="93" t="s">
        <v>66</v>
      </c>
      <c r="MRL6" s="93" t="s">
        <v>66</v>
      </c>
      <c r="MRM6" s="93" t="s">
        <v>66</v>
      </c>
      <c r="MRN6" s="93" t="s">
        <v>66</v>
      </c>
      <c r="MRO6" s="93" t="s">
        <v>66</v>
      </c>
      <c r="MRP6" s="93" t="s">
        <v>66</v>
      </c>
      <c r="MRQ6" s="93" t="s">
        <v>66</v>
      </c>
      <c r="MRR6" s="93" t="s">
        <v>66</v>
      </c>
      <c r="MRS6" s="93" t="s">
        <v>66</v>
      </c>
      <c r="MRT6" s="93" t="s">
        <v>66</v>
      </c>
      <c r="MRU6" s="93" t="s">
        <v>66</v>
      </c>
      <c r="MRV6" s="93" t="s">
        <v>66</v>
      </c>
      <c r="MRW6" s="93" t="s">
        <v>66</v>
      </c>
      <c r="MRX6" s="93" t="s">
        <v>66</v>
      </c>
      <c r="MRY6" s="93" t="s">
        <v>66</v>
      </c>
      <c r="MRZ6" s="93" t="s">
        <v>66</v>
      </c>
      <c r="MSA6" s="93" t="s">
        <v>66</v>
      </c>
      <c r="MSB6" s="93" t="s">
        <v>66</v>
      </c>
      <c r="MSC6" s="93" t="s">
        <v>66</v>
      </c>
      <c r="MSD6" s="93" t="s">
        <v>66</v>
      </c>
      <c r="MSE6" s="93" t="s">
        <v>66</v>
      </c>
      <c r="MSF6" s="93" t="s">
        <v>66</v>
      </c>
      <c r="MSG6" s="93" t="s">
        <v>66</v>
      </c>
      <c r="MSH6" s="93" t="s">
        <v>66</v>
      </c>
      <c r="MSI6" s="93" t="s">
        <v>66</v>
      </c>
      <c r="MSJ6" s="93" t="s">
        <v>66</v>
      </c>
      <c r="MSK6" s="93" t="s">
        <v>66</v>
      </c>
      <c r="MSL6" s="93" t="s">
        <v>66</v>
      </c>
      <c r="MSM6" s="93" t="s">
        <v>66</v>
      </c>
      <c r="MSN6" s="93" t="s">
        <v>66</v>
      </c>
      <c r="MSO6" s="93" t="s">
        <v>66</v>
      </c>
      <c r="MSP6" s="93" t="s">
        <v>66</v>
      </c>
      <c r="MSQ6" s="93" t="s">
        <v>66</v>
      </c>
      <c r="MSR6" s="93" t="s">
        <v>66</v>
      </c>
      <c r="MSS6" s="93" t="s">
        <v>66</v>
      </c>
      <c r="MST6" s="93" t="s">
        <v>66</v>
      </c>
      <c r="MSU6" s="93" t="s">
        <v>66</v>
      </c>
      <c r="MSV6" s="93" t="s">
        <v>66</v>
      </c>
      <c r="MSW6" s="93" t="s">
        <v>66</v>
      </c>
      <c r="MSX6" s="93" t="s">
        <v>66</v>
      </c>
      <c r="MSY6" s="93" t="s">
        <v>66</v>
      </c>
      <c r="MSZ6" s="93" t="s">
        <v>66</v>
      </c>
      <c r="MTA6" s="93" t="s">
        <v>66</v>
      </c>
      <c r="MTB6" s="93" t="s">
        <v>66</v>
      </c>
      <c r="MTC6" s="93" t="s">
        <v>66</v>
      </c>
      <c r="MTD6" s="93" t="s">
        <v>66</v>
      </c>
      <c r="MTE6" s="93" t="s">
        <v>66</v>
      </c>
      <c r="MTF6" s="93" t="s">
        <v>66</v>
      </c>
      <c r="MTG6" s="93" t="s">
        <v>66</v>
      </c>
      <c r="MTH6" s="93" t="s">
        <v>66</v>
      </c>
      <c r="MTI6" s="93" t="s">
        <v>66</v>
      </c>
      <c r="MTJ6" s="93" t="s">
        <v>66</v>
      </c>
      <c r="MTK6" s="93" t="s">
        <v>66</v>
      </c>
      <c r="MTL6" s="93" t="s">
        <v>66</v>
      </c>
      <c r="MTM6" s="93" t="s">
        <v>66</v>
      </c>
      <c r="MTN6" s="93" t="s">
        <v>66</v>
      </c>
      <c r="MTO6" s="93" t="s">
        <v>66</v>
      </c>
      <c r="MTP6" s="93" t="s">
        <v>66</v>
      </c>
      <c r="MTQ6" s="93" t="s">
        <v>66</v>
      </c>
      <c r="MTR6" s="93" t="s">
        <v>66</v>
      </c>
      <c r="MTS6" s="93" t="s">
        <v>66</v>
      </c>
      <c r="MTT6" s="93" t="s">
        <v>66</v>
      </c>
      <c r="MTU6" s="93" t="s">
        <v>66</v>
      </c>
      <c r="MTV6" s="93" t="s">
        <v>66</v>
      </c>
      <c r="MTW6" s="93" t="s">
        <v>66</v>
      </c>
      <c r="MTX6" s="93" t="s">
        <v>66</v>
      </c>
      <c r="MTY6" s="93" t="s">
        <v>66</v>
      </c>
      <c r="MTZ6" s="93" t="s">
        <v>66</v>
      </c>
      <c r="MUA6" s="93" t="s">
        <v>66</v>
      </c>
      <c r="MUB6" s="93" t="s">
        <v>66</v>
      </c>
      <c r="MUC6" s="93" t="s">
        <v>66</v>
      </c>
      <c r="MUD6" s="93" t="s">
        <v>66</v>
      </c>
      <c r="MUE6" s="93" t="s">
        <v>66</v>
      </c>
      <c r="MUF6" s="93" t="s">
        <v>66</v>
      </c>
      <c r="MUG6" s="93" t="s">
        <v>66</v>
      </c>
      <c r="MUH6" s="93" t="s">
        <v>66</v>
      </c>
      <c r="MUI6" s="93" t="s">
        <v>66</v>
      </c>
      <c r="MUJ6" s="93" t="s">
        <v>66</v>
      </c>
      <c r="MUK6" s="93" t="s">
        <v>66</v>
      </c>
      <c r="MUL6" s="93" t="s">
        <v>66</v>
      </c>
      <c r="MUM6" s="93" t="s">
        <v>66</v>
      </c>
      <c r="MUN6" s="93" t="s">
        <v>66</v>
      </c>
      <c r="MUO6" s="93" t="s">
        <v>66</v>
      </c>
      <c r="MUP6" s="93" t="s">
        <v>66</v>
      </c>
      <c r="MUQ6" s="93" t="s">
        <v>66</v>
      </c>
      <c r="MUR6" s="93" t="s">
        <v>66</v>
      </c>
      <c r="MUS6" s="93" t="s">
        <v>66</v>
      </c>
      <c r="MUT6" s="93" t="s">
        <v>66</v>
      </c>
      <c r="MUU6" s="93" t="s">
        <v>66</v>
      </c>
      <c r="MUV6" s="93" t="s">
        <v>66</v>
      </c>
      <c r="MUW6" s="93" t="s">
        <v>66</v>
      </c>
      <c r="MUX6" s="93" t="s">
        <v>66</v>
      </c>
      <c r="MUY6" s="93" t="s">
        <v>66</v>
      </c>
      <c r="MUZ6" s="93" t="s">
        <v>66</v>
      </c>
      <c r="MVA6" s="93" t="s">
        <v>66</v>
      </c>
      <c r="MVB6" s="93" t="s">
        <v>66</v>
      </c>
      <c r="MVC6" s="93" t="s">
        <v>66</v>
      </c>
      <c r="MVD6" s="93" t="s">
        <v>66</v>
      </c>
      <c r="MVE6" s="93" t="s">
        <v>66</v>
      </c>
      <c r="MVF6" s="93" t="s">
        <v>66</v>
      </c>
      <c r="MVG6" s="93" t="s">
        <v>66</v>
      </c>
      <c r="MVH6" s="93" t="s">
        <v>66</v>
      </c>
      <c r="MVI6" s="93" t="s">
        <v>66</v>
      </c>
      <c r="MVJ6" s="93" t="s">
        <v>66</v>
      </c>
      <c r="MVK6" s="93" t="s">
        <v>66</v>
      </c>
      <c r="MVL6" s="93" t="s">
        <v>66</v>
      </c>
      <c r="MVM6" s="93" t="s">
        <v>66</v>
      </c>
      <c r="MVN6" s="93" t="s">
        <v>66</v>
      </c>
      <c r="MVO6" s="93" t="s">
        <v>66</v>
      </c>
      <c r="MVP6" s="93" t="s">
        <v>66</v>
      </c>
      <c r="MVQ6" s="93" t="s">
        <v>66</v>
      </c>
      <c r="MVR6" s="93" t="s">
        <v>66</v>
      </c>
      <c r="MVS6" s="93" t="s">
        <v>66</v>
      </c>
      <c r="MVT6" s="93" t="s">
        <v>66</v>
      </c>
      <c r="MVU6" s="93" t="s">
        <v>66</v>
      </c>
      <c r="MVV6" s="93" t="s">
        <v>66</v>
      </c>
      <c r="MVW6" s="93" t="s">
        <v>66</v>
      </c>
      <c r="MVX6" s="93" t="s">
        <v>66</v>
      </c>
      <c r="MVY6" s="93" t="s">
        <v>66</v>
      </c>
      <c r="MVZ6" s="93" t="s">
        <v>66</v>
      </c>
      <c r="MWA6" s="93" t="s">
        <v>66</v>
      </c>
      <c r="MWB6" s="93" t="s">
        <v>66</v>
      </c>
      <c r="MWC6" s="93" t="s">
        <v>66</v>
      </c>
      <c r="MWD6" s="93" t="s">
        <v>66</v>
      </c>
      <c r="MWE6" s="93" t="s">
        <v>66</v>
      </c>
      <c r="MWF6" s="93" t="s">
        <v>66</v>
      </c>
      <c r="MWG6" s="93" t="s">
        <v>66</v>
      </c>
      <c r="MWH6" s="93" t="s">
        <v>66</v>
      </c>
      <c r="MWI6" s="93" t="s">
        <v>66</v>
      </c>
      <c r="MWJ6" s="93" t="s">
        <v>66</v>
      </c>
      <c r="MWK6" s="93" t="s">
        <v>66</v>
      </c>
      <c r="MWL6" s="93" t="s">
        <v>66</v>
      </c>
      <c r="MWM6" s="93" t="s">
        <v>66</v>
      </c>
      <c r="MWN6" s="93" t="s">
        <v>66</v>
      </c>
      <c r="MWO6" s="93" t="s">
        <v>66</v>
      </c>
      <c r="MWP6" s="93" t="s">
        <v>66</v>
      </c>
      <c r="MWQ6" s="93" t="s">
        <v>66</v>
      </c>
      <c r="MWR6" s="93" t="s">
        <v>66</v>
      </c>
      <c r="MWS6" s="93" t="s">
        <v>66</v>
      </c>
      <c r="MWT6" s="93" t="s">
        <v>66</v>
      </c>
      <c r="MWU6" s="93" t="s">
        <v>66</v>
      </c>
      <c r="MWV6" s="93" t="s">
        <v>66</v>
      </c>
      <c r="MWW6" s="93" t="s">
        <v>66</v>
      </c>
      <c r="MWX6" s="93" t="s">
        <v>66</v>
      </c>
      <c r="MWY6" s="93" t="s">
        <v>66</v>
      </c>
      <c r="MWZ6" s="93" t="s">
        <v>66</v>
      </c>
      <c r="MXA6" s="93" t="s">
        <v>66</v>
      </c>
      <c r="MXB6" s="93" t="s">
        <v>66</v>
      </c>
      <c r="MXC6" s="93" t="s">
        <v>66</v>
      </c>
      <c r="MXD6" s="93" t="s">
        <v>66</v>
      </c>
      <c r="MXE6" s="93" t="s">
        <v>66</v>
      </c>
      <c r="MXF6" s="93" t="s">
        <v>66</v>
      </c>
      <c r="MXG6" s="93" t="s">
        <v>66</v>
      </c>
      <c r="MXH6" s="93" t="s">
        <v>66</v>
      </c>
      <c r="MXI6" s="93" t="s">
        <v>66</v>
      </c>
      <c r="MXJ6" s="93" t="s">
        <v>66</v>
      </c>
      <c r="MXK6" s="93" t="s">
        <v>66</v>
      </c>
      <c r="MXL6" s="93" t="s">
        <v>66</v>
      </c>
      <c r="MXM6" s="93" t="s">
        <v>66</v>
      </c>
      <c r="MXN6" s="93" t="s">
        <v>66</v>
      </c>
      <c r="MXO6" s="93" t="s">
        <v>66</v>
      </c>
      <c r="MXP6" s="93" t="s">
        <v>66</v>
      </c>
      <c r="MXQ6" s="93" t="s">
        <v>66</v>
      </c>
      <c r="MXR6" s="93" t="s">
        <v>66</v>
      </c>
      <c r="MXS6" s="93" t="s">
        <v>66</v>
      </c>
      <c r="MXT6" s="93" t="s">
        <v>66</v>
      </c>
      <c r="MXU6" s="93" t="s">
        <v>66</v>
      </c>
      <c r="MXV6" s="93" t="s">
        <v>66</v>
      </c>
      <c r="MXW6" s="93" t="s">
        <v>66</v>
      </c>
      <c r="MXX6" s="93" t="s">
        <v>66</v>
      </c>
      <c r="MXY6" s="93" t="s">
        <v>66</v>
      </c>
      <c r="MXZ6" s="93" t="s">
        <v>66</v>
      </c>
      <c r="MYA6" s="93" t="s">
        <v>66</v>
      </c>
      <c r="MYB6" s="93" t="s">
        <v>66</v>
      </c>
      <c r="MYC6" s="93" t="s">
        <v>66</v>
      </c>
      <c r="MYD6" s="93" t="s">
        <v>66</v>
      </c>
      <c r="MYE6" s="93" t="s">
        <v>66</v>
      </c>
      <c r="MYF6" s="93" t="s">
        <v>66</v>
      </c>
      <c r="MYG6" s="93" t="s">
        <v>66</v>
      </c>
      <c r="MYH6" s="93" t="s">
        <v>66</v>
      </c>
      <c r="MYI6" s="93" t="s">
        <v>66</v>
      </c>
      <c r="MYJ6" s="93" t="s">
        <v>66</v>
      </c>
      <c r="MYK6" s="93" t="s">
        <v>66</v>
      </c>
      <c r="MYL6" s="93" t="s">
        <v>66</v>
      </c>
      <c r="MYM6" s="93" t="s">
        <v>66</v>
      </c>
      <c r="MYN6" s="93" t="s">
        <v>66</v>
      </c>
      <c r="MYO6" s="93" t="s">
        <v>66</v>
      </c>
      <c r="MYP6" s="93" t="s">
        <v>66</v>
      </c>
      <c r="MYQ6" s="93" t="s">
        <v>66</v>
      </c>
      <c r="MYR6" s="93" t="s">
        <v>66</v>
      </c>
      <c r="MYS6" s="93" t="s">
        <v>66</v>
      </c>
      <c r="MYT6" s="93" t="s">
        <v>66</v>
      </c>
      <c r="MYU6" s="93" t="s">
        <v>66</v>
      </c>
      <c r="MYV6" s="93" t="s">
        <v>66</v>
      </c>
      <c r="MYW6" s="93" t="s">
        <v>66</v>
      </c>
      <c r="MYX6" s="93" t="s">
        <v>66</v>
      </c>
      <c r="MYY6" s="93" t="s">
        <v>66</v>
      </c>
      <c r="MYZ6" s="93" t="s">
        <v>66</v>
      </c>
      <c r="MZA6" s="93" t="s">
        <v>66</v>
      </c>
      <c r="MZB6" s="93" t="s">
        <v>66</v>
      </c>
      <c r="MZC6" s="93" t="s">
        <v>66</v>
      </c>
      <c r="MZD6" s="93" t="s">
        <v>66</v>
      </c>
      <c r="MZE6" s="93" t="s">
        <v>66</v>
      </c>
      <c r="MZF6" s="93" t="s">
        <v>66</v>
      </c>
      <c r="MZG6" s="93" t="s">
        <v>66</v>
      </c>
      <c r="MZH6" s="93" t="s">
        <v>66</v>
      </c>
      <c r="MZI6" s="93" t="s">
        <v>66</v>
      </c>
      <c r="MZJ6" s="93" t="s">
        <v>66</v>
      </c>
      <c r="MZK6" s="93" t="s">
        <v>66</v>
      </c>
      <c r="MZL6" s="93" t="s">
        <v>66</v>
      </c>
      <c r="MZM6" s="93" t="s">
        <v>66</v>
      </c>
      <c r="MZN6" s="93" t="s">
        <v>66</v>
      </c>
      <c r="MZO6" s="93" t="s">
        <v>66</v>
      </c>
      <c r="MZP6" s="93" t="s">
        <v>66</v>
      </c>
      <c r="MZQ6" s="93" t="s">
        <v>66</v>
      </c>
      <c r="MZR6" s="93" t="s">
        <v>66</v>
      </c>
      <c r="MZS6" s="93" t="s">
        <v>66</v>
      </c>
      <c r="MZT6" s="93" t="s">
        <v>66</v>
      </c>
      <c r="MZU6" s="93" t="s">
        <v>66</v>
      </c>
      <c r="MZV6" s="93" t="s">
        <v>66</v>
      </c>
      <c r="MZW6" s="93" t="s">
        <v>66</v>
      </c>
      <c r="MZX6" s="93" t="s">
        <v>66</v>
      </c>
      <c r="MZY6" s="93" t="s">
        <v>66</v>
      </c>
      <c r="MZZ6" s="93" t="s">
        <v>66</v>
      </c>
      <c r="NAA6" s="93" t="s">
        <v>66</v>
      </c>
      <c r="NAB6" s="93" t="s">
        <v>66</v>
      </c>
      <c r="NAC6" s="93" t="s">
        <v>66</v>
      </c>
      <c r="NAD6" s="93" t="s">
        <v>66</v>
      </c>
      <c r="NAE6" s="93" t="s">
        <v>66</v>
      </c>
      <c r="NAF6" s="93" t="s">
        <v>66</v>
      </c>
      <c r="NAG6" s="93" t="s">
        <v>66</v>
      </c>
      <c r="NAH6" s="93" t="s">
        <v>66</v>
      </c>
      <c r="NAI6" s="93" t="s">
        <v>66</v>
      </c>
      <c r="NAJ6" s="93" t="s">
        <v>66</v>
      </c>
      <c r="NAK6" s="93" t="s">
        <v>66</v>
      </c>
      <c r="NAL6" s="93" t="s">
        <v>66</v>
      </c>
      <c r="NAM6" s="93" t="s">
        <v>66</v>
      </c>
      <c r="NAN6" s="93" t="s">
        <v>66</v>
      </c>
      <c r="NAO6" s="93" t="s">
        <v>66</v>
      </c>
      <c r="NAP6" s="93" t="s">
        <v>66</v>
      </c>
      <c r="NAQ6" s="93" t="s">
        <v>66</v>
      </c>
      <c r="NAR6" s="93" t="s">
        <v>66</v>
      </c>
      <c r="NAS6" s="93" t="s">
        <v>66</v>
      </c>
      <c r="NAT6" s="93" t="s">
        <v>66</v>
      </c>
      <c r="NAU6" s="93" t="s">
        <v>66</v>
      </c>
      <c r="NAV6" s="93" t="s">
        <v>66</v>
      </c>
      <c r="NAW6" s="93" t="s">
        <v>66</v>
      </c>
      <c r="NAX6" s="93" t="s">
        <v>66</v>
      </c>
      <c r="NAY6" s="93" t="s">
        <v>66</v>
      </c>
      <c r="NAZ6" s="93" t="s">
        <v>66</v>
      </c>
      <c r="NBA6" s="93" t="s">
        <v>66</v>
      </c>
      <c r="NBB6" s="93" t="s">
        <v>66</v>
      </c>
      <c r="NBC6" s="93" t="s">
        <v>66</v>
      </c>
      <c r="NBD6" s="93" t="s">
        <v>66</v>
      </c>
      <c r="NBE6" s="93" t="s">
        <v>66</v>
      </c>
      <c r="NBF6" s="93" t="s">
        <v>66</v>
      </c>
      <c r="NBG6" s="93" t="s">
        <v>66</v>
      </c>
      <c r="NBH6" s="93" t="s">
        <v>66</v>
      </c>
      <c r="NBI6" s="93" t="s">
        <v>66</v>
      </c>
      <c r="NBJ6" s="93" t="s">
        <v>66</v>
      </c>
      <c r="NBK6" s="93" t="s">
        <v>66</v>
      </c>
      <c r="NBL6" s="93" t="s">
        <v>66</v>
      </c>
      <c r="NBM6" s="93" t="s">
        <v>66</v>
      </c>
      <c r="NBN6" s="93" t="s">
        <v>66</v>
      </c>
      <c r="NBO6" s="93" t="s">
        <v>66</v>
      </c>
      <c r="NBP6" s="93" t="s">
        <v>66</v>
      </c>
      <c r="NBQ6" s="93" t="s">
        <v>66</v>
      </c>
      <c r="NBR6" s="93" t="s">
        <v>66</v>
      </c>
      <c r="NBS6" s="93" t="s">
        <v>66</v>
      </c>
      <c r="NBT6" s="93" t="s">
        <v>66</v>
      </c>
      <c r="NBU6" s="93" t="s">
        <v>66</v>
      </c>
      <c r="NBV6" s="93" t="s">
        <v>66</v>
      </c>
      <c r="NBW6" s="93" t="s">
        <v>66</v>
      </c>
      <c r="NBX6" s="93" t="s">
        <v>66</v>
      </c>
      <c r="NBY6" s="93" t="s">
        <v>66</v>
      </c>
      <c r="NBZ6" s="93" t="s">
        <v>66</v>
      </c>
      <c r="NCA6" s="93" t="s">
        <v>66</v>
      </c>
      <c r="NCB6" s="93" t="s">
        <v>66</v>
      </c>
      <c r="NCC6" s="93" t="s">
        <v>66</v>
      </c>
      <c r="NCD6" s="93" t="s">
        <v>66</v>
      </c>
      <c r="NCE6" s="93" t="s">
        <v>66</v>
      </c>
      <c r="NCF6" s="93" t="s">
        <v>66</v>
      </c>
      <c r="NCG6" s="93" t="s">
        <v>66</v>
      </c>
      <c r="NCH6" s="93" t="s">
        <v>66</v>
      </c>
      <c r="NCI6" s="93" t="s">
        <v>66</v>
      </c>
      <c r="NCJ6" s="93" t="s">
        <v>66</v>
      </c>
      <c r="NCK6" s="93" t="s">
        <v>66</v>
      </c>
      <c r="NCL6" s="93" t="s">
        <v>66</v>
      </c>
      <c r="NCM6" s="93" t="s">
        <v>66</v>
      </c>
      <c r="NCN6" s="93" t="s">
        <v>66</v>
      </c>
      <c r="NCO6" s="93" t="s">
        <v>66</v>
      </c>
      <c r="NCP6" s="93" t="s">
        <v>66</v>
      </c>
      <c r="NCQ6" s="93" t="s">
        <v>66</v>
      </c>
      <c r="NCR6" s="93" t="s">
        <v>66</v>
      </c>
      <c r="NCS6" s="93" t="s">
        <v>66</v>
      </c>
      <c r="NCT6" s="93" t="s">
        <v>66</v>
      </c>
      <c r="NCU6" s="93" t="s">
        <v>66</v>
      </c>
      <c r="NCV6" s="93" t="s">
        <v>66</v>
      </c>
      <c r="NCW6" s="93" t="s">
        <v>66</v>
      </c>
      <c r="NCX6" s="93" t="s">
        <v>66</v>
      </c>
      <c r="NCY6" s="93" t="s">
        <v>66</v>
      </c>
      <c r="NCZ6" s="93" t="s">
        <v>66</v>
      </c>
      <c r="NDA6" s="93" t="s">
        <v>66</v>
      </c>
      <c r="NDB6" s="93" t="s">
        <v>66</v>
      </c>
      <c r="NDC6" s="93" t="s">
        <v>66</v>
      </c>
      <c r="NDD6" s="93" t="s">
        <v>66</v>
      </c>
      <c r="NDE6" s="93" t="s">
        <v>66</v>
      </c>
      <c r="NDF6" s="93" t="s">
        <v>66</v>
      </c>
      <c r="NDG6" s="93" t="s">
        <v>66</v>
      </c>
      <c r="NDH6" s="93" t="s">
        <v>66</v>
      </c>
      <c r="NDI6" s="93" t="s">
        <v>66</v>
      </c>
      <c r="NDJ6" s="93" t="s">
        <v>66</v>
      </c>
      <c r="NDK6" s="93" t="s">
        <v>66</v>
      </c>
      <c r="NDL6" s="93" t="s">
        <v>66</v>
      </c>
      <c r="NDM6" s="93" t="s">
        <v>66</v>
      </c>
      <c r="NDN6" s="93" t="s">
        <v>66</v>
      </c>
      <c r="NDO6" s="93" t="s">
        <v>66</v>
      </c>
      <c r="NDP6" s="93" t="s">
        <v>66</v>
      </c>
      <c r="NDQ6" s="93" t="s">
        <v>66</v>
      </c>
      <c r="NDR6" s="93" t="s">
        <v>66</v>
      </c>
      <c r="NDS6" s="93" t="s">
        <v>66</v>
      </c>
      <c r="NDT6" s="93" t="s">
        <v>66</v>
      </c>
      <c r="NDU6" s="93" t="s">
        <v>66</v>
      </c>
      <c r="NDV6" s="93" t="s">
        <v>66</v>
      </c>
      <c r="NDW6" s="93" t="s">
        <v>66</v>
      </c>
      <c r="NDX6" s="93" t="s">
        <v>66</v>
      </c>
      <c r="NDY6" s="93" t="s">
        <v>66</v>
      </c>
      <c r="NDZ6" s="93" t="s">
        <v>66</v>
      </c>
      <c r="NEA6" s="93" t="s">
        <v>66</v>
      </c>
      <c r="NEB6" s="93" t="s">
        <v>66</v>
      </c>
      <c r="NEC6" s="93" t="s">
        <v>66</v>
      </c>
      <c r="NED6" s="93" t="s">
        <v>66</v>
      </c>
      <c r="NEE6" s="93" t="s">
        <v>66</v>
      </c>
      <c r="NEF6" s="93" t="s">
        <v>66</v>
      </c>
      <c r="NEG6" s="93" t="s">
        <v>66</v>
      </c>
      <c r="NEH6" s="93" t="s">
        <v>66</v>
      </c>
      <c r="NEI6" s="93" t="s">
        <v>66</v>
      </c>
      <c r="NEJ6" s="93" t="s">
        <v>66</v>
      </c>
      <c r="NEK6" s="93" t="s">
        <v>66</v>
      </c>
      <c r="NEL6" s="93" t="s">
        <v>66</v>
      </c>
      <c r="NEM6" s="93" t="s">
        <v>66</v>
      </c>
      <c r="NEN6" s="93" t="s">
        <v>66</v>
      </c>
      <c r="NEO6" s="93" t="s">
        <v>66</v>
      </c>
      <c r="NEP6" s="93" t="s">
        <v>66</v>
      </c>
      <c r="NEQ6" s="93" t="s">
        <v>66</v>
      </c>
      <c r="NER6" s="93" t="s">
        <v>66</v>
      </c>
      <c r="NES6" s="93" t="s">
        <v>66</v>
      </c>
      <c r="NET6" s="93" t="s">
        <v>66</v>
      </c>
      <c r="NEU6" s="93" t="s">
        <v>66</v>
      </c>
      <c r="NEV6" s="93" t="s">
        <v>66</v>
      </c>
      <c r="NEW6" s="93" t="s">
        <v>66</v>
      </c>
      <c r="NEX6" s="93" t="s">
        <v>66</v>
      </c>
      <c r="NEY6" s="93" t="s">
        <v>66</v>
      </c>
      <c r="NEZ6" s="93" t="s">
        <v>66</v>
      </c>
      <c r="NFA6" s="93" t="s">
        <v>66</v>
      </c>
      <c r="NFB6" s="93" t="s">
        <v>66</v>
      </c>
      <c r="NFC6" s="93" t="s">
        <v>66</v>
      </c>
      <c r="NFD6" s="93" t="s">
        <v>66</v>
      </c>
      <c r="NFE6" s="93" t="s">
        <v>66</v>
      </c>
      <c r="NFF6" s="93" t="s">
        <v>66</v>
      </c>
      <c r="NFG6" s="93" t="s">
        <v>66</v>
      </c>
      <c r="NFH6" s="93" t="s">
        <v>66</v>
      </c>
      <c r="NFI6" s="93" t="s">
        <v>66</v>
      </c>
      <c r="NFJ6" s="93" t="s">
        <v>66</v>
      </c>
      <c r="NFK6" s="93" t="s">
        <v>66</v>
      </c>
      <c r="NFL6" s="93" t="s">
        <v>66</v>
      </c>
      <c r="NFM6" s="93" t="s">
        <v>66</v>
      </c>
      <c r="NFN6" s="93" t="s">
        <v>66</v>
      </c>
      <c r="NFO6" s="93" t="s">
        <v>66</v>
      </c>
      <c r="NFP6" s="93" t="s">
        <v>66</v>
      </c>
      <c r="NFQ6" s="93" t="s">
        <v>66</v>
      </c>
      <c r="NFR6" s="93" t="s">
        <v>66</v>
      </c>
      <c r="NFS6" s="93" t="s">
        <v>66</v>
      </c>
      <c r="NFT6" s="93" t="s">
        <v>66</v>
      </c>
      <c r="NFU6" s="93" t="s">
        <v>66</v>
      </c>
      <c r="NFV6" s="93" t="s">
        <v>66</v>
      </c>
      <c r="NFW6" s="93" t="s">
        <v>66</v>
      </c>
      <c r="NFX6" s="93" t="s">
        <v>66</v>
      </c>
      <c r="NFY6" s="93" t="s">
        <v>66</v>
      </c>
      <c r="NFZ6" s="93" t="s">
        <v>66</v>
      </c>
      <c r="NGA6" s="93" t="s">
        <v>66</v>
      </c>
      <c r="NGB6" s="93" t="s">
        <v>66</v>
      </c>
      <c r="NGC6" s="93" t="s">
        <v>66</v>
      </c>
      <c r="NGD6" s="93" t="s">
        <v>66</v>
      </c>
      <c r="NGE6" s="93" t="s">
        <v>66</v>
      </c>
      <c r="NGF6" s="93" t="s">
        <v>66</v>
      </c>
      <c r="NGG6" s="93" t="s">
        <v>66</v>
      </c>
      <c r="NGH6" s="93" t="s">
        <v>66</v>
      </c>
      <c r="NGI6" s="93" t="s">
        <v>66</v>
      </c>
      <c r="NGJ6" s="93" t="s">
        <v>66</v>
      </c>
      <c r="NGK6" s="93" t="s">
        <v>66</v>
      </c>
      <c r="NGL6" s="93" t="s">
        <v>66</v>
      </c>
      <c r="NGM6" s="93" t="s">
        <v>66</v>
      </c>
      <c r="NGN6" s="93" t="s">
        <v>66</v>
      </c>
      <c r="NGO6" s="93" t="s">
        <v>66</v>
      </c>
      <c r="NGP6" s="93" t="s">
        <v>66</v>
      </c>
      <c r="NGQ6" s="93" t="s">
        <v>66</v>
      </c>
      <c r="NGR6" s="93" t="s">
        <v>66</v>
      </c>
      <c r="NGS6" s="93" t="s">
        <v>66</v>
      </c>
      <c r="NGT6" s="93" t="s">
        <v>66</v>
      </c>
      <c r="NGU6" s="93" t="s">
        <v>66</v>
      </c>
      <c r="NGV6" s="93" t="s">
        <v>66</v>
      </c>
      <c r="NGW6" s="93" t="s">
        <v>66</v>
      </c>
      <c r="NGX6" s="93" t="s">
        <v>66</v>
      </c>
      <c r="NGY6" s="93" t="s">
        <v>66</v>
      </c>
      <c r="NGZ6" s="93" t="s">
        <v>66</v>
      </c>
      <c r="NHA6" s="93" t="s">
        <v>66</v>
      </c>
      <c r="NHB6" s="93" t="s">
        <v>66</v>
      </c>
      <c r="NHC6" s="93" t="s">
        <v>66</v>
      </c>
      <c r="NHD6" s="93" t="s">
        <v>66</v>
      </c>
      <c r="NHE6" s="93" t="s">
        <v>66</v>
      </c>
      <c r="NHF6" s="93" t="s">
        <v>66</v>
      </c>
      <c r="NHG6" s="93" t="s">
        <v>66</v>
      </c>
      <c r="NHH6" s="93" t="s">
        <v>66</v>
      </c>
      <c r="NHI6" s="93" t="s">
        <v>66</v>
      </c>
      <c r="NHJ6" s="93" t="s">
        <v>66</v>
      </c>
      <c r="NHK6" s="93" t="s">
        <v>66</v>
      </c>
      <c r="NHL6" s="93" t="s">
        <v>66</v>
      </c>
      <c r="NHM6" s="93" t="s">
        <v>66</v>
      </c>
      <c r="NHN6" s="93" t="s">
        <v>66</v>
      </c>
      <c r="NHO6" s="93" t="s">
        <v>66</v>
      </c>
      <c r="NHP6" s="93" t="s">
        <v>66</v>
      </c>
      <c r="NHQ6" s="93" t="s">
        <v>66</v>
      </c>
      <c r="NHR6" s="93" t="s">
        <v>66</v>
      </c>
      <c r="NHS6" s="93" t="s">
        <v>66</v>
      </c>
      <c r="NHT6" s="93" t="s">
        <v>66</v>
      </c>
      <c r="NHU6" s="93" t="s">
        <v>66</v>
      </c>
      <c r="NHV6" s="93" t="s">
        <v>66</v>
      </c>
      <c r="NHW6" s="93" t="s">
        <v>66</v>
      </c>
      <c r="NHX6" s="93" t="s">
        <v>66</v>
      </c>
      <c r="NHY6" s="93" t="s">
        <v>66</v>
      </c>
      <c r="NHZ6" s="93" t="s">
        <v>66</v>
      </c>
      <c r="NIA6" s="93" t="s">
        <v>66</v>
      </c>
      <c r="NIB6" s="93" t="s">
        <v>66</v>
      </c>
      <c r="NIC6" s="93" t="s">
        <v>66</v>
      </c>
      <c r="NID6" s="93" t="s">
        <v>66</v>
      </c>
      <c r="NIE6" s="93" t="s">
        <v>66</v>
      </c>
      <c r="NIF6" s="93" t="s">
        <v>66</v>
      </c>
      <c r="NIG6" s="93" t="s">
        <v>66</v>
      </c>
      <c r="NIH6" s="93" t="s">
        <v>66</v>
      </c>
      <c r="NII6" s="93" t="s">
        <v>66</v>
      </c>
      <c r="NIJ6" s="93" t="s">
        <v>66</v>
      </c>
      <c r="NIK6" s="93" t="s">
        <v>66</v>
      </c>
      <c r="NIL6" s="93" t="s">
        <v>66</v>
      </c>
      <c r="NIM6" s="93" t="s">
        <v>66</v>
      </c>
      <c r="NIN6" s="93" t="s">
        <v>66</v>
      </c>
      <c r="NIO6" s="93" t="s">
        <v>66</v>
      </c>
      <c r="NIP6" s="93" t="s">
        <v>66</v>
      </c>
      <c r="NIQ6" s="93" t="s">
        <v>66</v>
      </c>
      <c r="NIR6" s="93" t="s">
        <v>66</v>
      </c>
      <c r="NIS6" s="93" t="s">
        <v>66</v>
      </c>
      <c r="NIT6" s="93" t="s">
        <v>66</v>
      </c>
      <c r="NIU6" s="93" t="s">
        <v>66</v>
      </c>
      <c r="NIV6" s="93" t="s">
        <v>66</v>
      </c>
      <c r="NIW6" s="93" t="s">
        <v>66</v>
      </c>
      <c r="NIX6" s="93" t="s">
        <v>66</v>
      </c>
      <c r="NIY6" s="93" t="s">
        <v>66</v>
      </c>
      <c r="NIZ6" s="93" t="s">
        <v>66</v>
      </c>
      <c r="NJA6" s="93" t="s">
        <v>66</v>
      </c>
      <c r="NJB6" s="93" t="s">
        <v>66</v>
      </c>
      <c r="NJC6" s="93" t="s">
        <v>66</v>
      </c>
      <c r="NJD6" s="93" t="s">
        <v>66</v>
      </c>
      <c r="NJE6" s="93" t="s">
        <v>66</v>
      </c>
      <c r="NJF6" s="93" t="s">
        <v>66</v>
      </c>
      <c r="NJG6" s="93" t="s">
        <v>66</v>
      </c>
      <c r="NJH6" s="93" t="s">
        <v>66</v>
      </c>
      <c r="NJI6" s="93" t="s">
        <v>66</v>
      </c>
      <c r="NJJ6" s="93" t="s">
        <v>66</v>
      </c>
      <c r="NJK6" s="93" t="s">
        <v>66</v>
      </c>
      <c r="NJL6" s="93" t="s">
        <v>66</v>
      </c>
      <c r="NJM6" s="93" t="s">
        <v>66</v>
      </c>
      <c r="NJN6" s="93" t="s">
        <v>66</v>
      </c>
      <c r="NJO6" s="93" t="s">
        <v>66</v>
      </c>
      <c r="NJP6" s="93" t="s">
        <v>66</v>
      </c>
      <c r="NJQ6" s="93" t="s">
        <v>66</v>
      </c>
      <c r="NJR6" s="93" t="s">
        <v>66</v>
      </c>
      <c r="NJS6" s="93" t="s">
        <v>66</v>
      </c>
      <c r="NJT6" s="93" t="s">
        <v>66</v>
      </c>
      <c r="NJU6" s="93" t="s">
        <v>66</v>
      </c>
      <c r="NJV6" s="93" t="s">
        <v>66</v>
      </c>
      <c r="NJW6" s="93" t="s">
        <v>66</v>
      </c>
      <c r="NJX6" s="93" t="s">
        <v>66</v>
      </c>
      <c r="NJY6" s="93" t="s">
        <v>66</v>
      </c>
      <c r="NJZ6" s="93" t="s">
        <v>66</v>
      </c>
      <c r="NKA6" s="93" t="s">
        <v>66</v>
      </c>
      <c r="NKB6" s="93" t="s">
        <v>66</v>
      </c>
      <c r="NKC6" s="93" t="s">
        <v>66</v>
      </c>
      <c r="NKD6" s="93" t="s">
        <v>66</v>
      </c>
      <c r="NKE6" s="93" t="s">
        <v>66</v>
      </c>
      <c r="NKF6" s="93" t="s">
        <v>66</v>
      </c>
      <c r="NKG6" s="93" t="s">
        <v>66</v>
      </c>
      <c r="NKH6" s="93" t="s">
        <v>66</v>
      </c>
      <c r="NKI6" s="93" t="s">
        <v>66</v>
      </c>
      <c r="NKJ6" s="93" t="s">
        <v>66</v>
      </c>
      <c r="NKK6" s="93" t="s">
        <v>66</v>
      </c>
      <c r="NKL6" s="93" t="s">
        <v>66</v>
      </c>
      <c r="NKM6" s="93" t="s">
        <v>66</v>
      </c>
      <c r="NKN6" s="93" t="s">
        <v>66</v>
      </c>
      <c r="NKO6" s="93" t="s">
        <v>66</v>
      </c>
      <c r="NKP6" s="93" t="s">
        <v>66</v>
      </c>
      <c r="NKQ6" s="93" t="s">
        <v>66</v>
      </c>
      <c r="NKR6" s="93" t="s">
        <v>66</v>
      </c>
      <c r="NKS6" s="93" t="s">
        <v>66</v>
      </c>
      <c r="NKT6" s="93" t="s">
        <v>66</v>
      </c>
      <c r="NKU6" s="93" t="s">
        <v>66</v>
      </c>
      <c r="NKV6" s="93" t="s">
        <v>66</v>
      </c>
      <c r="NKW6" s="93" t="s">
        <v>66</v>
      </c>
      <c r="NKX6" s="93" t="s">
        <v>66</v>
      </c>
      <c r="NKY6" s="93" t="s">
        <v>66</v>
      </c>
      <c r="NKZ6" s="93" t="s">
        <v>66</v>
      </c>
      <c r="NLA6" s="93" t="s">
        <v>66</v>
      </c>
      <c r="NLB6" s="93" t="s">
        <v>66</v>
      </c>
      <c r="NLC6" s="93" t="s">
        <v>66</v>
      </c>
      <c r="NLD6" s="93" t="s">
        <v>66</v>
      </c>
      <c r="NLE6" s="93" t="s">
        <v>66</v>
      </c>
      <c r="NLF6" s="93" t="s">
        <v>66</v>
      </c>
      <c r="NLG6" s="93" t="s">
        <v>66</v>
      </c>
      <c r="NLH6" s="93" t="s">
        <v>66</v>
      </c>
      <c r="NLI6" s="93" t="s">
        <v>66</v>
      </c>
      <c r="NLJ6" s="93" t="s">
        <v>66</v>
      </c>
      <c r="NLK6" s="93" t="s">
        <v>66</v>
      </c>
      <c r="NLL6" s="93" t="s">
        <v>66</v>
      </c>
      <c r="NLM6" s="93" t="s">
        <v>66</v>
      </c>
      <c r="NLN6" s="93" t="s">
        <v>66</v>
      </c>
      <c r="NLO6" s="93" t="s">
        <v>66</v>
      </c>
      <c r="NLP6" s="93" t="s">
        <v>66</v>
      </c>
      <c r="NLQ6" s="93" t="s">
        <v>66</v>
      </c>
      <c r="NLR6" s="93" t="s">
        <v>66</v>
      </c>
      <c r="NLS6" s="93" t="s">
        <v>66</v>
      </c>
      <c r="NLT6" s="93" t="s">
        <v>66</v>
      </c>
      <c r="NLU6" s="93" t="s">
        <v>66</v>
      </c>
      <c r="NLV6" s="93" t="s">
        <v>66</v>
      </c>
      <c r="NLW6" s="93" t="s">
        <v>66</v>
      </c>
      <c r="NLX6" s="93" t="s">
        <v>66</v>
      </c>
      <c r="NLY6" s="93" t="s">
        <v>66</v>
      </c>
      <c r="NLZ6" s="93" t="s">
        <v>66</v>
      </c>
      <c r="NMA6" s="93" t="s">
        <v>66</v>
      </c>
      <c r="NMB6" s="93" t="s">
        <v>66</v>
      </c>
      <c r="NMC6" s="93" t="s">
        <v>66</v>
      </c>
      <c r="NMD6" s="93" t="s">
        <v>66</v>
      </c>
      <c r="NME6" s="93" t="s">
        <v>66</v>
      </c>
      <c r="NMF6" s="93" t="s">
        <v>66</v>
      </c>
      <c r="NMG6" s="93" t="s">
        <v>66</v>
      </c>
      <c r="NMH6" s="93" t="s">
        <v>66</v>
      </c>
      <c r="NMI6" s="93" t="s">
        <v>66</v>
      </c>
      <c r="NMJ6" s="93" t="s">
        <v>66</v>
      </c>
      <c r="NMK6" s="93" t="s">
        <v>66</v>
      </c>
      <c r="NML6" s="93" t="s">
        <v>66</v>
      </c>
      <c r="NMM6" s="93" t="s">
        <v>66</v>
      </c>
      <c r="NMN6" s="93" t="s">
        <v>66</v>
      </c>
      <c r="NMO6" s="93" t="s">
        <v>66</v>
      </c>
      <c r="NMP6" s="93" t="s">
        <v>66</v>
      </c>
      <c r="NMQ6" s="93" t="s">
        <v>66</v>
      </c>
      <c r="NMR6" s="93" t="s">
        <v>66</v>
      </c>
      <c r="NMS6" s="93" t="s">
        <v>66</v>
      </c>
      <c r="NMT6" s="93" t="s">
        <v>66</v>
      </c>
      <c r="NMU6" s="93" t="s">
        <v>66</v>
      </c>
      <c r="NMV6" s="93" t="s">
        <v>66</v>
      </c>
      <c r="NMW6" s="93" t="s">
        <v>66</v>
      </c>
      <c r="NMX6" s="93" t="s">
        <v>66</v>
      </c>
      <c r="NMY6" s="93" t="s">
        <v>66</v>
      </c>
      <c r="NMZ6" s="93" t="s">
        <v>66</v>
      </c>
      <c r="NNA6" s="93" t="s">
        <v>66</v>
      </c>
      <c r="NNB6" s="93" t="s">
        <v>66</v>
      </c>
      <c r="NNC6" s="93" t="s">
        <v>66</v>
      </c>
      <c r="NND6" s="93" t="s">
        <v>66</v>
      </c>
      <c r="NNE6" s="93" t="s">
        <v>66</v>
      </c>
      <c r="NNF6" s="93" t="s">
        <v>66</v>
      </c>
      <c r="NNG6" s="93" t="s">
        <v>66</v>
      </c>
      <c r="NNH6" s="93" t="s">
        <v>66</v>
      </c>
      <c r="NNI6" s="93" t="s">
        <v>66</v>
      </c>
      <c r="NNJ6" s="93" t="s">
        <v>66</v>
      </c>
      <c r="NNK6" s="93" t="s">
        <v>66</v>
      </c>
      <c r="NNL6" s="93" t="s">
        <v>66</v>
      </c>
      <c r="NNM6" s="93" t="s">
        <v>66</v>
      </c>
      <c r="NNN6" s="93" t="s">
        <v>66</v>
      </c>
      <c r="NNO6" s="93" t="s">
        <v>66</v>
      </c>
      <c r="NNP6" s="93" t="s">
        <v>66</v>
      </c>
      <c r="NNQ6" s="93" t="s">
        <v>66</v>
      </c>
      <c r="NNR6" s="93" t="s">
        <v>66</v>
      </c>
      <c r="NNS6" s="93" t="s">
        <v>66</v>
      </c>
      <c r="NNT6" s="93" t="s">
        <v>66</v>
      </c>
      <c r="NNU6" s="93" t="s">
        <v>66</v>
      </c>
      <c r="NNV6" s="93" t="s">
        <v>66</v>
      </c>
      <c r="NNW6" s="93" t="s">
        <v>66</v>
      </c>
      <c r="NNX6" s="93" t="s">
        <v>66</v>
      </c>
      <c r="NNY6" s="93" t="s">
        <v>66</v>
      </c>
      <c r="NNZ6" s="93" t="s">
        <v>66</v>
      </c>
      <c r="NOA6" s="93" t="s">
        <v>66</v>
      </c>
      <c r="NOB6" s="93" t="s">
        <v>66</v>
      </c>
      <c r="NOC6" s="93" t="s">
        <v>66</v>
      </c>
      <c r="NOD6" s="93" t="s">
        <v>66</v>
      </c>
      <c r="NOE6" s="93" t="s">
        <v>66</v>
      </c>
      <c r="NOF6" s="93" t="s">
        <v>66</v>
      </c>
      <c r="NOG6" s="93" t="s">
        <v>66</v>
      </c>
      <c r="NOH6" s="93" t="s">
        <v>66</v>
      </c>
      <c r="NOI6" s="93" t="s">
        <v>66</v>
      </c>
      <c r="NOJ6" s="93" t="s">
        <v>66</v>
      </c>
      <c r="NOK6" s="93" t="s">
        <v>66</v>
      </c>
      <c r="NOL6" s="93" t="s">
        <v>66</v>
      </c>
      <c r="NOM6" s="93" t="s">
        <v>66</v>
      </c>
      <c r="NON6" s="93" t="s">
        <v>66</v>
      </c>
      <c r="NOO6" s="93" t="s">
        <v>66</v>
      </c>
      <c r="NOP6" s="93" t="s">
        <v>66</v>
      </c>
      <c r="NOQ6" s="93" t="s">
        <v>66</v>
      </c>
      <c r="NOR6" s="93" t="s">
        <v>66</v>
      </c>
      <c r="NOS6" s="93" t="s">
        <v>66</v>
      </c>
      <c r="NOT6" s="93" t="s">
        <v>66</v>
      </c>
      <c r="NOU6" s="93" t="s">
        <v>66</v>
      </c>
      <c r="NOV6" s="93" t="s">
        <v>66</v>
      </c>
      <c r="NOW6" s="93" t="s">
        <v>66</v>
      </c>
      <c r="NOX6" s="93" t="s">
        <v>66</v>
      </c>
      <c r="NOY6" s="93" t="s">
        <v>66</v>
      </c>
      <c r="NOZ6" s="93" t="s">
        <v>66</v>
      </c>
      <c r="NPA6" s="93" t="s">
        <v>66</v>
      </c>
      <c r="NPB6" s="93" t="s">
        <v>66</v>
      </c>
      <c r="NPC6" s="93" t="s">
        <v>66</v>
      </c>
      <c r="NPD6" s="93" t="s">
        <v>66</v>
      </c>
      <c r="NPE6" s="93" t="s">
        <v>66</v>
      </c>
      <c r="NPF6" s="93" t="s">
        <v>66</v>
      </c>
      <c r="NPG6" s="93" t="s">
        <v>66</v>
      </c>
      <c r="NPH6" s="93" t="s">
        <v>66</v>
      </c>
      <c r="NPI6" s="93" t="s">
        <v>66</v>
      </c>
      <c r="NPJ6" s="93" t="s">
        <v>66</v>
      </c>
      <c r="NPK6" s="93" t="s">
        <v>66</v>
      </c>
      <c r="NPL6" s="93" t="s">
        <v>66</v>
      </c>
      <c r="NPM6" s="93" t="s">
        <v>66</v>
      </c>
      <c r="NPN6" s="93" t="s">
        <v>66</v>
      </c>
      <c r="NPO6" s="93" t="s">
        <v>66</v>
      </c>
      <c r="NPP6" s="93" t="s">
        <v>66</v>
      </c>
      <c r="NPQ6" s="93" t="s">
        <v>66</v>
      </c>
      <c r="NPR6" s="93" t="s">
        <v>66</v>
      </c>
      <c r="NPS6" s="93" t="s">
        <v>66</v>
      </c>
      <c r="NPT6" s="93" t="s">
        <v>66</v>
      </c>
      <c r="NPU6" s="93" t="s">
        <v>66</v>
      </c>
      <c r="NPV6" s="93" t="s">
        <v>66</v>
      </c>
      <c r="NPW6" s="93" t="s">
        <v>66</v>
      </c>
      <c r="NPX6" s="93" t="s">
        <v>66</v>
      </c>
      <c r="NPY6" s="93" t="s">
        <v>66</v>
      </c>
      <c r="NPZ6" s="93" t="s">
        <v>66</v>
      </c>
      <c r="NQA6" s="93" t="s">
        <v>66</v>
      </c>
      <c r="NQB6" s="93" t="s">
        <v>66</v>
      </c>
      <c r="NQC6" s="93" t="s">
        <v>66</v>
      </c>
      <c r="NQD6" s="93" t="s">
        <v>66</v>
      </c>
      <c r="NQE6" s="93" t="s">
        <v>66</v>
      </c>
      <c r="NQF6" s="93" t="s">
        <v>66</v>
      </c>
      <c r="NQG6" s="93" t="s">
        <v>66</v>
      </c>
      <c r="NQH6" s="93" t="s">
        <v>66</v>
      </c>
      <c r="NQI6" s="93" t="s">
        <v>66</v>
      </c>
      <c r="NQJ6" s="93" t="s">
        <v>66</v>
      </c>
      <c r="NQK6" s="93" t="s">
        <v>66</v>
      </c>
      <c r="NQL6" s="93" t="s">
        <v>66</v>
      </c>
      <c r="NQM6" s="93" t="s">
        <v>66</v>
      </c>
      <c r="NQN6" s="93" t="s">
        <v>66</v>
      </c>
      <c r="NQO6" s="93" t="s">
        <v>66</v>
      </c>
      <c r="NQP6" s="93" t="s">
        <v>66</v>
      </c>
      <c r="NQQ6" s="93" t="s">
        <v>66</v>
      </c>
      <c r="NQR6" s="93" t="s">
        <v>66</v>
      </c>
      <c r="NQS6" s="93" t="s">
        <v>66</v>
      </c>
      <c r="NQT6" s="93" t="s">
        <v>66</v>
      </c>
      <c r="NQU6" s="93" t="s">
        <v>66</v>
      </c>
      <c r="NQV6" s="93" t="s">
        <v>66</v>
      </c>
      <c r="NQW6" s="93" t="s">
        <v>66</v>
      </c>
      <c r="NQX6" s="93" t="s">
        <v>66</v>
      </c>
      <c r="NQY6" s="93" t="s">
        <v>66</v>
      </c>
      <c r="NQZ6" s="93" t="s">
        <v>66</v>
      </c>
      <c r="NRA6" s="93" t="s">
        <v>66</v>
      </c>
      <c r="NRB6" s="93" t="s">
        <v>66</v>
      </c>
      <c r="NRC6" s="93" t="s">
        <v>66</v>
      </c>
      <c r="NRD6" s="93" t="s">
        <v>66</v>
      </c>
      <c r="NRE6" s="93" t="s">
        <v>66</v>
      </c>
      <c r="NRF6" s="93" t="s">
        <v>66</v>
      </c>
      <c r="NRG6" s="93" t="s">
        <v>66</v>
      </c>
      <c r="NRH6" s="93" t="s">
        <v>66</v>
      </c>
      <c r="NRI6" s="93" t="s">
        <v>66</v>
      </c>
      <c r="NRJ6" s="93" t="s">
        <v>66</v>
      </c>
      <c r="NRK6" s="93" t="s">
        <v>66</v>
      </c>
      <c r="NRL6" s="93" t="s">
        <v>66</v>
      </c>
      <c r="NRM6" s="93" t="s">
        <v>66</v>
      </c>
      <c r="NRN6" s="93" t="s">
        <v>66</v>
      </c>
      <c r="NRO6" s="93" t="s">
        <v>66</v>
      </c>
      <c r="NRP6" s="93" t="s">
        <v>66</v>
      </c>
      <c r="NRQ6" s="93" t="s">
        <v>66</v>
      </c>
      <c r="NRR6" s="93" t="s">
        <v>66</v>
      </c>
      <c r="NRS6" s="93" t="s">
        <v>66</v>
      </c>
      <c r="NRT6" s="93" t="s">
        <v>66</v>
      </c>
      <c r="NRU6" s="93" t="s">
        <v>66</v>
      </c>
      <c r="NRV6" s="93" t="s">
        <v>66</v>
      </c>
      <c r="NRW6" s="93" t="s">
        <v>66</v>
      </c>
      <c r="NRX6" s="93" t="s">
        <v>66</v>
      </c>
      <c r="NRY6" s="93" t="s">
        <v>66</v>
      </c>
      <c r="NRZ6" s="93" t="s">
        <v>66</v>
      </c>
      <c r="NSA6" s="93" t="s">
        <v>66</v>
      </c>
      <c r="NSB6" s="93" t="s">
        <v>66</v>
      </c>
      <c r="NSC6" s="93" t="s">
        <v>66</v>
      </c>
      <c r="NSD6" s="93" t="s">
        <v>66</v>
      </c>
      <c r="NSE6" s="93" t="s">
        <v>66</v>
      </c>
      <c r="NSF6" s="93" t="s">
        <v>66</v>
      </c>
      <c r="NSG6" s="93" t="s">
        <v>66</v>
      </c>
      <c r="NSH6" s="93" t="s">
        <v>66</v>
      </c>
      <c r="NSI6" s="93" t="s">
        <v>66</v>
      </c>
      <c r="NSJ6" s="93" t="s">
        <v>66</v>
      </c>
      <c r="NSK6" s="93" t="s">
        <v>66</v>
      </c>
      <c r="NSL6" s="93" t="s">
        <v>66</v>
      </c>
      <c r="NSM6" s="93" t="s">
        <v>66</v>
      </c>
      <c r="NSN6" s="93" t="s">
        <v>66</v>
      </c>
      <c r="NSO6" s="93" t="s">
        <v>66</v>
      </c>
      <c r="NSP6" s="93" t="s">
        <v>66</v>
      </c>
      <c r="NSQ6" s="93" t="s">
        <v>66</v>
      </c>
      <c r="NSR6" s="93" t="s">
        <v>66</v>
      </c>
      <c r="NSS6" s="93" t="s">
        <v>66</v>
      </c>
      <c r="NST6" s="93" t="s">
        <v>66</v>
      </c>
      <c r="NSU6" s="93" t="s">
        <v>66</v>
      </c>
      <c r="NSV6" s="93" t="s">
        <v>66</v>
      </c>
      <c r="NSW6" s="93" t="s">
        <v>66</v>
      </c>
      <c r="NSX6" s="93" t="s">
        <v>66</v>
      </c>
      <c r="NSY6" s="93" t="s">
        <v>66</v>
      </c>
      <c r="NSZ6" s="93" t="s">
        <v>66</v>
      </c>
      <c r="NTA6" s="93" t="s">
        <v>66</v>
      </c>
      <c r="NTB6" s="93" t="s">
        <v>66</v>
      </c>
      <c r="NTC6" s="93" t="s">
        <v>66</v>
      </c>
      <c r="NTD6" s="93" t="s">
        <v>66</v>
      </c>
      <c r="NTE6" s="93" t="s">
        <v>66</v>
      </c>
      <c r="NTF6" s="93" t="s">
        <v>66</v>
      </c>
      <c r="NTG6" s="93" t="s">
        <v>66</v>
      </c>
      <c r="NTH6" s="93" t="s">
        <v>66</v>
      </c>
      <c r="NTI6" s="93" t="s">
        <v>66</v>
      </c>
      <c r="NTJ6" s="93" t="s">
        <v>66</v>
      </c>
      <c r="NTK6" s="93" t="s">
        <v>66</v>
      </c>
      <c r="NTL6" s="93" t="s">
        <v>66</v>
      </c>
      <c r="NTM6" s="93" t="s">
        <v>66</v>
      </c>
      <c r="NTN6" s="93" t="s">
        <v>66</v>
      </c>
      <c r="NTO6" s="93" t="s">
        <v>66</v>
      </c>
      <c r="NTP6" s="93" t="s">
        <v>66</v>
      </c>
      <c r="NTQ6" s="93" t="s">
        <v>66</v>
      </c>
      <c r="NTR6" s="93" t="s">
        <v>66</v>
      </c>
      <c r="NTS6" s="93" t="s">
        <v>66</v>
      </c>
      <c r="NTT6" s="93" t="s">
        <v>66</v>
      </c>
      <c r="NTU6" s="93" t="s">
        <v>66</v>
      </c>
      <c r="NTV6" s="93" t="s">
        <v>66</v>
      </c>
      <c r="NTW6" s="93" t="s">
        <v>66</v>
      </c>
      <c r="NTX6" s="93" t="s">
        <v>66</v>
      </c>
      <c r="NTY6" s="93" t="s">
        <v>66</v>
      </c>
      <c r="NTZ6" s="93" t="s">
        <v>66</v>
      </c>
      <c r="NUA6" s="93" t="s">
        <v>66</v>
      </c>
      <c r="NUB6" s="93" t="s">
        <v>66</v>
      </c>
      <c r="NUC6" s="93" t="s">
        <v>66</v>
      </c>
      <c r="NUD6" s="93" t="s">
        <v>66</v>
      </c>
      <c r="NUE6" s="93" t="s">
        <v>66</v>
      </c>
      <c r="NUF6" s="93" t="s">
        <v>66</v>
      </c>
      <c r="NUG6" s="93" t="s">
        <v>66</v>
      </c>
      <c r="NUH6" s="93" t="s">
        <v>66</v>
      </c>
      <c r="NUI6" s="93" t="s">
        <v>66</v>
      </c>
      <c r="NUJ6" s="93" t="s">
        <v>66</v>
      </c>
      <c r="NUK6" s="93" t="s">
        <v>66</v>
      </c>
      <c r="NUL6" s="93" t="s">
        <v>66</v>
      </c>
      <c r="NUM6" s="93" t="s">
        <v>66</v>
      </c>
      <c r="NUN6" s="93" t="s">
        <v>66</v>
      </c>
      <c r="NUO6" s="93" t="s">
        <v>66</v>
      </c>
      <c r="NUP6" s="93" t="s">
        <v>66</v>
      </c>
      <c r="NUQ6" s="93" t="s">
        <v>66</v>
      </c>
      <c r="NUR6" s="93" t="s">
        <v>66</v>
      </c>
      <c r="NUS6" s="93" t="s">
        <v>66</v>
      </c>
      <c r="NUT6" s="93" t="s">
        <v>66</v>
      </c>
      <c r="NUU6" s="93" t="s">
        <v>66</v>
      </c>
      <c r="NUV6" s="93" t="s">
        <v>66</v>
      </c>
      <c r="NUW6" s="93" t="s">
        <v>66</v>
      </c>
      <c r="NUX6" s="93" t="s">
        <v>66</v>
      </c>
      <c r="NUY6" s="93" t="s">
        <v>66</v>
      </c>
      <c r="NUZ6" s="93" t="s">
        <v>66</v>
      </c>
      <c r="NVA6" s="93" t="s">
        <v>66</v>
      </c>
      <c r="NVB6" s="93" t="s">
        <v>66</v>
      </c>
      <c r="NVC6" s="93" t="s">
        <v>66</v>
      </c>
      <c r="NVD6" s="93" t="s">
        <v>66</v>
      </c>
      <c r="NVE6" s="93" t="s">
        <v>66</v>
      </c>
      <c r="NVF6" s="93" t="s">
        <v>66</v>
      </c>
      <c r="NVG6" s="93" t="s">
        <v>66</v>
      </c>
      <c r="NVH6" s="93" t="s">
        <v>66</v>
      </c>
      <c r="NVI6" s="93" t="s">
        <v>66</v>
      </c>
      <c r="NVJ6" s="93" t="s">
        <v>66</v>
      </c>
      <c r="NVK6" s="93" t="s">
        <v>66</v>
      </c>
      <c r="NVL6" s="93" t="s">
        <v>66</v>
      </c>
      <c r="NVM6" s="93" t="s">
        <v>66</v>
      </c>
      <c r="NVN6" s="93" t="s">
        <v>66</v>
      </c>
      <c r="NVO6" s="93" t="s">
        <v>66</v>
      </c>
      <c r="NVP6" s="93" t="s">
        <v>66</v>
      </c>
      <c r="NVQ6" s="93" t="s">
        <v>66</v>
      </c>
      <c r="NVR6" s="93" t="s">
        <v>66</v>
      </c>
      <c r="NVS6" s="93" t="s">
        <v>66</v>
      </c>
      <c r="NVT6" s="93" t="s">
        <v>66</v>
      </c>
      <c r="NVU6" s="93" t="s">
        <v>66</v>
      </c>
      <c r="NVV6" s="93" t="s">
        <v>66</v>
      </c>
      <c r="NVW6" s="93" t="s">
        <v>66</v>
      </c>
      <c r="NVX6" s="93" t="s">
        <v>66</v>
      </c>
      <c r="NVY6" s="93" t="s">
        <v>66</v>
      </c>
      <c r="NVZ6" s="93" t="s">
        <v>66</v>
      </c>
      <c r="NWA6" s="93" t="s">
        <v>66</v>
      </c>
      <c r="NWB6" s="93" t="s">
        <v>66</v>
      </c>
      <c r="NWC6" s="93" t="s">
        <v>66</v>
      </c>
      <c r="NWD6" s="93" t="s">
        <v>66</v>
      </c>
      <c r="NWE6" s="93" t="s">
        <v>66</v>
      </c>
      <c r="NWF6" s="93" t="s">
        <v>66</v>
      </c>
      <c r="NWG6" s="93" t="s">
        <v>66</v>
      </c>
      <c r="NWH6" s="93" t="s">
        <v>66</v>
      </c>
      <c r="NWI6" s="93" t="s">
        <v>66</v>
      </c>
      <c r="NWJ6" s="93" t="s">
        <v>66</v>
      </c>
      <c r="NWK6" s="93" t="s">
        <v>66</v>
      </c>
      <c r="NWL6" s="93" t="s">
        <v>66</v>
      </c>
      <c r="NWM6" s="93" t="s">
        <v>66</v>
      </c>
      <c r="NWN6" s="93" t="s">
        <v>66</v>
      </c>
      <c r="NWO6" s="93" t="s">
        <v>66</v>
      </c>
      <c r="NWP6" s="93" t="s">
        <v>66</v>
      </c>
      <c r="NWQ6" s="93" t="s">
        <v>66</v>
      </c>
      <c r="NWR6" s="93" t="s">
        <v>66</v>
      </c>
      <c r="NWS6" s="93" t="s">
        <v>66</v>
      </c>
      <c r="NWT6" s="93" t="s">
        <v>66</v>
      </c>
      <c r="NWU6" s="93" t="s">
        <v>66</v>
      </c>
      <c r="NWV6" s="93" t="s">
        <v>66</v>
      </c>
      <c r="NWW6" s="93" t="s">
        <v>66</v>
      </c>
      <c r="NWX6" s="93" t="s">
        <v>66</v>
      </c>
      <c r="NWY6" s="93" t="s">
        <v>66</v>
      </c>
      <c r="NWZ6" s="93" t="s">
        <v>66</v>
      </c>
      <c r="NXA6" s="93" t="s">
        <v>66</v>
      </c>
      <c r="NXB6" s="93" t="s">
        <v>66</v>
      </c>
      <c r="NXC6" s="93" t="s">
        <v>66</v>
      </c>
      <c r="NXD6" s="93" t="s">
        <v>66</v>
      </c>
      <c r="NXE6" s="93" t="s">
        <v>66</v>
      </c>
      <c r="NXF6" s="93" t="s">
        <v>66</v>
      </c>
      <c r="NXG6" s="93" t="s">
        <v>66</v>
      </c>
      <c r="NXH6" s="93" t="s">
        <v>66</v>
      </c>
      <c r="NXI6" s="93" t="s">
        <v>66</v>
      </c>
      <c r="NXJ6" s="93" t="s">
        <v>66</v>
      </c>
      <c r="NXK6" s="93" t="s">
        <v>66</v>
      </c>
      <c r="NXL6" s="93" t="s">
        <v>66</v>
      </c>
      <c r="NXM6" s="93" t="s">
        <v>66</v>
      </c>
      <c r="NXN6" s="93" t="s">
        <v>66</v>
      </c>
      <c r="NXO6" s="93" t="s">
        <v>66</v>
      </c>
      <c r="NXP6" s="93" t="s">
        <v>66</v>
      </c>
      <c r="NXQ6" s="93" t="s">
        <v>66</v>
      </c>
      <c r="NXR6" s="93" t="s">
        <v>66</v>
      </c>
      <c r="NXS6" s="93" t="s">
        <v>66</v>
      </c>
      <c r="NXT6" s="93" t="s">
        <v>66</v>
      </c>
      <c r="NXU6" s="93" t="s">
        <v>66</v>
      </c>
      <c r="NXV6" s="93" t="s">
        <v>66</v>
      </c>
      <c r="NXW6" s="93" t="s">
        <v>66</v>
      </c>
      <c r="NXX6" s="93" t="s">
        <v>66</v>
      </c>
      <c r="NXY6" s="93" t="s">
        <v>66</v>
      </c>
      <c r="NXZ6" s="93" t="s">
        <v>66</v>
      </c>
      <c r="NYA6" s="93" t="s">
        <v>66</v>
      </c>
      <c r="NYB6" s="93" t="s">
        <v>66</v>
      </c>
      <c r="NYC6" s="93" t="s">
        <v>66</v>
      </c>
      <c r="NYD6" s="93" t="s">
        <v>66</v>
      </c>
      <c r="NYE6" s="93" t="s">
        <v>66</v>
      </c>
      <c r="NYF6" s="93" t="s">
        <v>66</v>
      </c>
      <c r="NYG6" s="93" t="s">
        <v>66</v>
      </c>
      <c r="NYH6" s="93" t="s">
        <v>66</v>
      </c>
      <c r="NYI6" s="93" t="s">
        <v>66</v>
      </c>
      <c r="NYJ6" s="93" t="s">
        <v>66</v>
      </c>
      <c r="NYK6" s="93" t="s">
        <v>66</v>
      </c>
      <c r="NYL6" s="93" t="s">
        <v>66</v>
      </c>
      <c r="NYM6" s="93" t="s">
        <v>66</v>
      </c>
      <c r="NYN6" s="93" t="s">
        <v>66</v>
      </c>
      <c r="NYO6" s="93" t="s">
        <v>66</v>
      </c>
      <c r="NYP6" s="93" t="s">
        <v>66</v>
      </c>
      <c r="NYQ6" s="93" t="s">
        <v>66</v>
      </c>
      <c r="NYR6" s="93" t="s">
        <v>66</v>
      </c>
      <c r="NYS6" s="93" t="s">
        <v>66</v>
      </c>
      <c r="NYT6" s="93" t="s">
        <v>66</v>
      </c>
      <c r="NYU6" s="93" t="s">
        <v>66</v>
      </c>
      <c r="NYV6" s="93" t="s">
        <v>66</v>
      </c>
      <c r="NYW6" s="93" t="s">
        <v>66</v>
      </c>
      <c r="NYX6" s="93" t="s">
        <v>66</v>
      </c>
      <c r="NYY6" s="93" t="s">
        <v>66</v>
      </c>
      <c r="NYZ6" s="93" t="s">
        <v>66</v>
      </c>
      <c r="NZA6" s="93" t="s">
        <v>66</v>
      </c>
      <c r="NZB6" s="93" t="s">
        <v>66</v>
      </c>
      <c r="NZC6" s="93" t="s">
        <v>66</v>
      </c>
      <c r="NZD6" s="93" t="s">
        <v>66</v>
      </c>
      <c r="NZE6" s="93" t="s">
        <v>66</v>
      </c>
      <c r="NZF6" s="93" t="s">
        <v>66</v>
      </c>
      <c r="NZG6" s="93" t="s">
        <v>66</v>
      </c>
      <c r="NZH6" s="93" t="s">
        <v>66</v>
      </c>
      <c r="NZI6" s="93" t="s">
        <v>66</v>
      </c>
      <c r="NZJ6" s="93" t="s">
        <v>66</v>
      </c>
      <c r="NZK6" s="93" t="s">
        <v>66</v>
      </c>
      <c r="NZL6" s="93" t="s">
        <v>66</v>
      </c>
      <c r="NZM6" s="93" t="s">
        <v>66</v>
      </c>
      <c r="NZN6" s="93" t="s">
        <v>66</v>
      </c>
      <c r="NZO6" s="93" t="s">
        <v>66</v>
      </c>
      <c r="NZP6" s="93" t="s">
        <v>66</v>
      </c>
      <c r="NZQ6" s="93" t="s">
        <v>66</v>
      </c>
      <c r="NZR6" s="93" t="s">
        <v>66</v>
      </c>
      <c r="NZS6" s="93" t="s">
        <v>66</v>
      </c>
      <c r="NZT6" s="93" t="s">
        <v>66</v>
      </c>
      <c r="NZU6" s="93" t="s">
        <v>66</v>
      </c>
      <c r="NZV6" s="93" t="s">
        <v>66</v>
      </c>
      <c r="NZW6" s="93" t="s">
        <v>66</v>
      </c>
      <c r="NZX6" s="93" t="s">
        <v>66</v>
      </c>
      <c r="NZY6" s="93" t="s">
        <v>66</v>
      </c>
      <c r="NZZ6" s="93" t="s">
        <v>66</v>
      </c>
      <c r="OAA6" s="93" t="s">
        <v>66</v>
      </c>
      <c r="OAB6" s="93" t="s">
        <v>66</v>
      </c>
      <c r="OAC6" s="93" t="s">
        <v>66</v>
      </c>
      <c r="OAD6" s="93" t="s">
        <v>66</v>
      </c>
      <c r="OAE6" s="93" t="s">
        <v>66</v>
      </c>
      <c r="OAF6" s="93" t="s">
        <v>66</v>
      </c>
      <c r="OAG6" s="93" t="s">
        <v>66</v>
      </c>
      <c r="OAH6" s="93" t="s">
        <v>66</v>
      </c>
      <c r="OAI6" s="93" t="s">
        <v>66</v>
      </c>
      <c r="OAJ6" s="93" t="s">
        <v>66</v>
      </c>
      <c r="OAK6" s="93" t="s">
        <v>66</v>
      </c>
      <c r="OAL6" s="93" t="s">
        <v>66</v>
      </c>
      <c r="OAM6" s="93" t="s">
        <v>66</v>
      </c>
      <c r="OAN6" s="93" t="s">
        <v>66</v>
      </c>
      <c r="OAO6" s="93" t="s">
        <v>66</v>
      </c>
      <c r="OAP6" s="93" t="s">
        <v>66</v>
      </c>
      <c r="OAQ6" s="93" t="s">
        <v>66</v>
      </c>
      <c r="OAR6" s="93" t="s">
        <v>66</v>
      </c>
      <c r="OAS6" s="93" t="s">
        <v>66</v>
      </c>
      <c r="OAT6" s="93" t="s">
        <v>66</v>
      </c>
      <c r="OAU6" s="93" t="s">
        <v>66</v>
      </c>
      <c r="OAV6" s="93" t="s">
        <v>66</v>
      </c>
      <c r="OAW6" s="93" t="s">
        <v>66</v>
      </c>
      <c r="OAX6" s="93" t="s">
        <v>66</v>
      </c>
      <c r="OAY6" s="93" t="s">
        <v>66</v>
      </c>
      <c r="OAZ6" s="93" t="s">
        <v>66</v>
      </c>
      <c r="OBA6" s="93" t="s">
        <v>66</v>
      </c>
      <c r="OBB6" s="93" t="s">
        <v>66</v>
      </c>
      <c r="OBC6" s="93" t="s">
        <v>66</v>
      </c>
      <c r="OBD6" s="93" t="s">
        <v>66</v>
      </c>
      <c r="OBE6" s="93" t="s">
        <v>66</v>
      </c>
      <c r="OBF6" s="93" t="s">
        <v>66</v>
      </c>
      <c r="OBG6" s="93" t="s">
        <v>66</v>
      </c>
      <c r="OBH6" s="93" t="s">
        <v>66</v>
      </c>
      <c r="OBI6" s="93" t="s">
        <v>66</v>
      </c>
      <c r="OBJ6" s="93" t="s">
        <v>66</v>
      </c>
      <c r="OBK6" s="93" t="s">
        <v>66</v>
      </c>
      <c r="OBL6" s="93" t="s">
        <v>66</v>
      </c>
      <c r="OBM6" s="93" t="s">
        <v>66</v>
      </c>
      <c r="OBN6" s="93" t="s">
        <v>66</v>
      </c>
      <c r="OBO6" s="93" t="s">
        <v>66</v>
      </c>
      <c r="OBP6" s="93" t="s">
        <v>66</v>
      </c>
      <c r="OBQ6" s="93" t="s">
        <v>66</v>
      </c>
      <c r="OBR6" s="93" t="s">
        <v>66</v>
      </c>
      <c r="OBS6" s="93" t="s">
        <v>66</v>
      </c>
      <c r="OBT6" s="93" t="s">
        <v>66</v>
      </c>
      <c r="OBU6" s="93" t="s">
        <v>66</v>
      </c>
      <c r="OBV6" s="93" t="s">
        <v>66</v>
      </c>
      <c r="OBW6" s="93" t="s">
        <v>66</v>
      </c>
      <c r="OBX6" s="93" t="s">
        <v>66</v>
      </c>
      <c r="OBY6" s="93" t="s">
        <v>66</v>
      </c>
      <c r="OBZ6" s="93" t="s">
        <v>66</v>
      </c>
      <c r="OCA6" s="93" t="s">
        <v>66</v>
      </c>
      <c r="OCB6" s="93" t="s">
        <v>66</v>
      </c>
      <c r="OCC6" s="93" t="s">
        <v>66</v>
      </c>
      <c r="OCD6" s="93" t="s">
        <v>66</v>
      </c>
      <c r="OCE6" s="93" t="s">
        <v>66</v>
      </c>
      <c r="OCF6" s="93" t="s">
        <v>66</v>
      </c>
      <c r="OCG6" s="93" t="s">
        <v>66</v>
      </c>
      <c r="OCH6" s="93" t="s">
        <v>66</v>
      </c>
      <c r="OCI6" s="93" t="s">
        <v>66</v>
      </c>
      <c r="OCJ6" s="93" t="s">
        <v>66</v>
      </c>
      <c r="OCK6" s="93" t="s">
        <v>66</v>
      </c>
      <c r="OCL6" s="93" t="s">
        <v>66</v>
      </c>
      <c r="OCM6" s="93" t="s">
        <v>66</v>
      </c>
      <c r="OCN6" s="93" t="s">
        <v>66</v>
      </c>
      <c r="OCO6" s="93" t="s">
        <v>66</v>
      </c>
      <c r="OCP6" s="93" t="s">
        <v>66</v>
      </c>
      <c r="OCQ6" s="93" t="s">
        <v>66</v>
      </c>
      <c r="OCR6" s="93" t="s">
        <v>66</v>
      </c>
      <c r="OCS6" s="93" t="s">
        <v>66</v>
      </c>
      <c r="OCT6" s="93" t="s">
        <v>66</v>
      </c>
      <c r="OCU6" s="93" t="s">
        <v>66</v>
      </c>
      <c r="OCV6" s="93" t="s">
        <v>66</v>
      </c>
      <c r="OCW6" s="93" t="s">
        <v>66</v>
      </c>
      <c r="OCX6" s="93" t="s">
        <v>66</v>
      </c>
      <c r="OCY6" s="93" t="s">
        <v>66</v>
      </c>
      <c r="OCZ6" s="93" t="s">
        <v>66</v>
      </c>
      <c r="ODA6" s="93" t="s">
        <v>66</v>
      </c>
      <c r="ODB6" s="93" t="s">
        <v>66</v>
      </c>
      <c r="ODC6" s="93" t="s">
        <v>66</v>
      </c>
      <c r="ODD6" s="93" t="s">
        <v>66</v>
      </c>
      <c r="ODE6" s="93" t="s">
        <v>66</v>
      </c>
      <c r="ODF6" s="93" t="s">
        <v>66</v>
      </c>
      <c r="ODG6" s="93" t="s">
        <v>66</v>
      </c>
      <c r="ODH6" s="93" t="s">
        <v>66</v>
      </c>
      <c r="ODI6" s="93" t="s">
        <v>66</v>
      </c>
      <c r="ODJ6" s="93" t="s">
        <v>66</v>
      </c>
      <c r="ODK6" s="93" t="s">
        <v>66</v>
      </c>
      <c r="ODL6" s="93" t="s">
        <v>66</v>
      </c>
      <c r="ODM6" s="93" t="s">
        <v>66</v>
      </c>
      <c r="ODN6" s="93" t="s">
        <v>66</v>
      </c>
      <c r="ODO6" s="93" t="s">
        <v>66</v>
      </c>
      <c r="ODP6" s="93" t="s">
        <v>66</v>
      </c>
      <c r="ODQ6" s="93" t="s">
        <v>66</v>
      </c>
      <c r="ODR6" s="93" t="s">
        <v>66</v>
      </c>
      <c r="ODS6" s="93" t="s">
        <v>66</v>
      </c>
      <c r="ODT6" s="93" t="s">
        <v>66</v>
      </c>
      <c r="ODU6" s="93" t="s">
        <v>66</v>
      </c>
      <c r="ODV6" s="93" t="s">
        <v>66</v>
      </c>
      <c r="ODW6" s="93" t="s">
        <v>66</v>
      </c>
      <c r="ODX6" s="93" t="s">
        <v>66</v>
      </c>
      <c r="ODY6" s="93" t="s">
        <v>66</v>
      </c>
      <c r="ODZ6" s="93" t="s">
        <v>66</v>
      </c>
      <c r="OEA6" s="93" t="s">
        <v>66</v>
      </c>
      <c r="OEB6" s="93" t="s">
        <v>66</v>
      </c>
      <c r="OEC6" s="93" t="s">
        <v>66</v>
      </c>
      <c r="OED6" s="93" t="s">
        <v>66</v>
      </c>
      <c r="OEE6" s="93" t="s">
        <v>66</v>
      </c>
      <c r="OEF6" s="93" t="s">
        <v>66</v>
      </c>
      <c r="OEG6" s="93" t="s">
        <v>66</v>
      </c>
      <c r="OEH6" s="93" t="s">
        <v>66</v>
      </c>
      <c r="OEI6" s="93" t="s">
        <v>66</v>
      </c>
      <c r="OEJ6" s="93" t="s">
        <v>66</v>
      </c>
      <c r="OEK6" s="93" t="s">
        <v>66</v>
      </c>
      <c r="OEL6" s="93" t="s">
        <v>66</v>
      </c>
      <c r="OEM6" s="93" t="s">
        <v>66</v>
      </c>
      <c r="OEN6" s="93" t="s">
        <v>66</v>
      </c>
      <c r="OEO6" s="93" t="s">
        <v>66</v>
      </c>
      <c r="OEP6" s="93" t="s">
        <v>66</v>
      </c>
      <c r="OEQ6" s="93" t="s">
        <v>66</v>
      </c>
      <c r="OER6" s="93" t="s">
        <v>66</v>
      </c>
      <c r="OES6" s="93" t="s">
        <v>66</v>
      </c>
      <c r="OET6" s="93" t="s">
        <v>66</v>
      </c>
      <c r="OEU6" s="93" t="s">
        <v>66</v>
      </c>
      <c r="OEV6" s="93" t="s">
        <v>66</v>
      </c>
      <c r="OEW6" s="93" t="s">
        <v>66</v>
      </c>
      <c r="OEX6" s="93" t="s">
        <v>66</v>
      </c>
      <c r="OEY6" s="93" t="s">
        <v>66</v>
      </c>
      <c r="OEZ6" s="93" t="s">
        <v>66</v>
      </c>
      <c r="OFA6" s="93" t="s">
        <v>66</v>
      </c>
      <c r="OFB6" s="93" t="s">
        <v>66</v>
      </c>
      <c r="OFC6" s="93" t="s">
        <v>66</v>
      </c>
      <c r="OFD6" s="93" t="s">
        <v>66</v>
      </c>
      <c r="OFE6" s="93" t="s">
        <v>66</v>
      </c>
      <c r="OFF6" s="93" t="s">
        <v>66</v>
      </c>
      <c r="OFG6" s="93" t="s">
        <v>66</v>
      </c>
      <c r="OFH6" s="93" t="s">
        <v>66</v>
      </c>
      <c r="OFI6" s="93" t="s">
        <v>66</v>
      </c>
      <c r="OFJ6" s="93" t="s">
        <v>66</v>
      </c>
      <c r="OFK6" s="93" t="s">
        <v>66</v>
      </c>
      <c r="OFL6" s="93" t="s">
        <v>66</v>
      </c>
      <c r="OFM6" s="93" t="s">
        <v>66</v>
      </c>
      <c r="OFN6" s="93" t="s">
        <v>66</v>
      </c>
      <c r="OFO6" s="93" t="s">
        <v>66</v>
      </c>
      <c r="OFP6" s="93" t="s">
        <v>66</v>
      </c>
      <c r="OFQ6" s="93" t="s">
        <v>66</v>
      </c>
      <c r="OFR6" s="93" t="s">
        <v>66</v>
      </c>
      <c r="OFS6" s="93" t="s">
        <v>66</v>
      </c>
      <c r="OFT6" s="93" t="s">
        <v>66</v>
      </c>
      <c r="OFU6" s="93" t="s">
        <v>66</v>
      </c>
      <c r="OFV6" s="93" t="s">
        <v>66</v>
      </c>
      <c r="OFW6" s="93" t="s">
        <v>66</v>
      </c>
      <c r="OFX6" s="93" t="s">
        <v>66</v>
      </c>
      <c r="OFY6" s="93" t="s">
        <v>66</v>
      </c>
      <c r="OFZ6" s="93" t="s">
        <v>66</v>
      </c>
      <c r="OGA6" s="93" t="s">
        <v>66</v>
      </c>
      <c r="OGB6" s="93" t="s">
        <v>66</v>
      </c>
      <c r="OGC6" s="93" t="s">
        <v>66</v>
      </c>
      <c r="OGD6" s="93" t="s">
        <v>66</v>
      </c>
      <c r="OGE6" s="93" t="s">
        <v>66</v>
      </c>
      <c r="OGF6" s="93" t="s">
        <v>66</v>
      </c>
      <c r="OGG6" s="93" t="s">
        <v>66</v>
      </c>
      <c r="OGH6" s="93" t="s">
        <v>66</v>
      </c>
      <c r="OGI6" s="93" t="s">
        <v>66</v>
      </c>
      <c r="OGJ6" s="93" t="s">
        <v>66</v>
      </c>
      <c r="OGK6" s="93" t="s">
        <v>66</v>
      </c>
      <c r="OGL6" s="93" t="s">
        <v>66</v>
      </c>
      <c r="OGM6" s="93" t="s">
        <v>66</v>
      </c>
      <c r="OGN6" s="93" t="s">
        <v>66</v>
      </c>
      <c r="OGO6" s="93" t="s">
        <v>66</v>
      </c>
      <c r="OGP6" s="93" t="s">
        <v>66</v>
      </c>
      <c r="OGQ6" s="93" t="s">
        <v>66</v>
      </c>
      <c r="OGR6" s="93" t="s">
        <v>66</v>
      </c>
      <c r="OGS6" s="93" t="s">
        <v>66</v>
      </c>
      <c r="OGT6" s="93" t="s">
        <v>66</v>
      </c>
      <c r="OGU6" s="93" t="s">
        <v>66</v>
      </c>
      <c r="OGV6" s="93" t="s">
        <v>66</v>
      </c>
      <c r="OGW6" s="93" t="s">
        <v>66</v>
      </c>
      <c r="OGX6" s="93" t="s">
        <v>66</v>
      </c>
      <c r="OGY6" s="93" t="s">
        <v>66</v>
      </c>
      <c r="OGZ6" s="93" t="s">
        <v>66</v>
      </c>
      <c r="OHA6" s="93" t="s">
        <v>66</v>
      </c>
      <c r="OHB6" s="93" t="s">
        <v>66</v>
      </c>
      <c r="OHC6" s="93" t="s">
        <v>66</v>
      </c>
      <c r="OHD6" s="93" t="s">
        <v>66</v>
      </c>
      <c r="OHE6" s="93" t="s">
        <v>66</v>
      </c>
      <c r="OHF6" s="93" t="s">
        <v>66</v>
      </c>
      <c r="OHG6" s="93" t="s">
        <v>66</v>
      </c>
      <c r="OHH6" s="93" t="s">
        <v>66</v>
      </c>
      <c r="OHI6" s="93" t="s">
        <v>66</v>
      </c>
      <c r="OHJ6" s="93" t="s">
        <v>66</v>
      </c>
      <c r="OHK6" s="93" t="s">
        <v>66</v>
      </c>
      <c r="OHL6" s="93" t="s">
        <v>66</v>
      </c>
      <c r="OHM6" s="93" t="s">
        <v>66</v>
      </c>
      <c r="OHN6" s="93" t="s">
        <v>66</v>
      </c>
      <c r="OHO6" s="93" t="s">
        <v>66</v>
      </c>
      <c r="OHP6" s="93" t="s">
        <v>66</v>
      </c>
      <c r="OHQ6" s="93" t="s">
        <v>66</v>
      </c>
      <c r="OHR6" s="93" t="s">
        <v>66</v>
      </c>
      <c r="OHS6" s="93" t="s">
        <v>66</v>
      </c>
      <c r="OHT6" s="93" t="s">
        <v>66</v>
      </c>
      <c r="OHU6" s="93" t="s">
        <v>66</v>
      </c>
      <c r="OHV6" s="93" t="s">
        <v>66</v>
      </c>
      <c r="OHW6" s="93" t="s">
        <v>66</v>
      </c>
      <c r="OHX6" s="93" t="s">
        <v>66</v>
      </c>
      <c r="OHY6" s="93" t="s">
        <v>66</v>
      </c>
      <c r="OHZ6" s="93" t="s">
        <v>66</v>
      </c>
      <c r="OIA6" s="93" t="s">
        <v>66</v>
      </c>
      <c r="OIB6" s="93" t="s">
        <v>66</v>
      </c>
      <c r="OIC6" s="93" t="s">
        <v>66</v>
      </c>
      <c r="OID6" s="93" t="s">
        <v>66</v>
      </c>
      <c r="OIE6" s="93" t="s">
        <v>66</v>
      </c>
      <c r="OIF6" s="93" t="s">
        <v>66</v>
      </c>
      <c r="OIG6" s="93" t="s">
        <v>66</v>
      </c>
      <c r="OIH6" s="93" t="s">
        <v>66</v>
      </c>
      <c r="OII6" s="93" t="s">
        <v>66</v>
      </c>
      <c r="OIJ6" s="93" t="s">
        <v>66</v>
      </c>
      <c r="OIK6" s="93" t="s">
        <v>66</v>
      </c>
      <c r="OIL6" s="93" t="s">
        <v>66</v>
      </c>
      <c r="OIM6" s="93" t="s">
        <v>66</v>
      </c>
      <c r="OIN6" s="93" t="s">
        <v>66</v>
      </c>
      <c r="OIO6" s="93" t="s">
        <v>66</v>
      </c>
      <c r="OIP6" s="93" t="s">
        <v>66</v>
      </c>
      <c r="OIQ6" s="93" t="s">
        <v>66</v>
      </c>
      <c r="OIR6" s="93" t="s">
        <v>66</v>
      </c>
      <c r="OIS6" s="93" t="s">
        <v>66</v>
      </c>
      <c r="OIT6" s="93" t="s">
        <v>66</v>
      </c>
      <c r="OIU6" s="93" t="s">
        <v>66</v>
      </c>
      <c r="OIV6" s="93" t="s">
        <v>66</v>
      </c>
      <c r="OIW6" s="93" t="s">
        <v>66</v>
      </c>
      <c r="OIX6" s="93" t="s">
        <v>66</v>
      </c>
      <c r="OIY6" s="93" t="s">
        <v>66</v>
      </c>
      <c r="OIZ6" s="93" t="s">
        <v>66</v>
      </c>
      <c r="OJA6" s="93" t="s">
        <v>66</v>
      </c>
      <c r="OJB6" s="93" t="s">
        <v>66</v>
      </c>
      <c r="OJC6" s="93" t="s">
        <v>66</v>
      </c>
      <c r="OJD6" s="93" t="s">
        <v>66</v>
      </c>
      <c r="OJE6" s="93" t="s">
        <v>66</v>
      </c>
      <c r="OJF6" s="93" t="s">
        <v>66</v>
      </c>
      <c r="OJG6" s="93" t="s">
        <v>66</v>
      </c>
      <c r="OJH6" s="93" t="s">
        <v>66</v>
      </c>
      <c r="OJI6" s="93" t="s">
        <v>66</v>
      </c>
      <c r="OJJ6" s="93" t="s">
        <v>66</v>
      </c>
      <c r="OJK6" s="93" t="s">
        <v>66</v>
      </c>
      <c r="OJL6" s="93" t="s">
        <v>66</v>
      </c>
      <c r="OJM6" s="93" t="s">
        <v>66</v>
      </c>
      <c r="OJN6" s="93" t="s">
        <v>66</v>
      </c>
      <c r="OJO6" s="93" t="s">
        <v>66</v>
      </c>
      <c r="OJP6" s="93" t="s">
        <v>66</v>
      </c>
      <c r="OJQ6" s="93" t="s">
        <v>66</v>
      </c>
      <c r="OJR6" s="93" t="s">
        <v>66</v>
      </c>
      <c r="OJS6" s="93" t="s">
        <v>66</v>
      </c>
      <c r="OJT6" s="93" t="s">
        <v>66</v>
      </c>
      <c r="OJU6" s="93" t="s">
        <v>66</v>
      </c>
      <c r="OJV6" s="93" t="s">
        <v>66</v>
      </c>
      <c r="OJW6" s="93" t="s">
        <v>66</v>
      </c>
      <c r="OJX6" s="93" t="s">
        <v>66</v>
      </c>
      <c r="OJY6" s="93" t="s">
        <v>66</v>
      </c>
      <c r="OJZ6" s="93" t="s">
        <v>66</v>
      </c>
      <c r="OKA6" s="93" t="s">
        <v>66</v>
      </c>
      <c r="OKB6" s="93" t="s">
        <v>66</v>
      </c>
      <c r="OKC6" s="93" t="s">
        <v>66</v>
      </c>
      <c r="OKD6" s="93" t="s">
        <v>66</v>
      </c>
      <c r="OKE6" s="93" t="s">
        <v>66</v>
      </c>
      <c r="OKF6" s="93" t="s">
        <v>66</v>
      </c>
      <c r="OKG6" s="93" t="s">
        <v>66</v>
      </c>
      <c r="OKH6" s="93" t="s">
        <v>66</v>
      </c>
      <c r="OKI6" s="93" t="s">
        <v>66</v>
      </c>
      <c r="OKJ6" s="93" t="s">
        <v>66</v>
      </c>
      <c r="OKK6" s="93" t="s">
        <v>66</v>
      </c>
      <c r="OKL6" s="93" t="s">
        <v>66</v>
      </c>
      <c r="OKM6" s="93" t="s">
        <v>66</v>
      </c>
      <c r="OKN6" s="93" t="s">
        <v>66</v>
      </c>
      <c r="OKO6" s="93" t="s">
        <v>66</v>
      </c>
      <c r="OKP6" s="93" t="s">
        <v>66</v>
      </c>
      <c r="OKQ6" s="93" t="s">
        <v>66</v>
      </c>
      <c r="OKR6" s="93" t="s">
        <v>66</v>
      </c>
      <c r="OKS6" s="93" t="s">
        <v>66</v>
      </c>
      <c r="OKT6" s="93" t="s">
        <v>66</v>
      </c>
      <c r="OKU6" s="93" t="s">
        <v>66</v>
      </c>
      <c r="OKV6" s="93" t="s">
        <v>66</v>
      </c>
      <c r="OKW6" s="93" t="s">
        <v>66</v>
      </c>
      <c r="OKX6" s="93" t="s">
        <v>66</v>
      </c>
      <c r="OKY6" s="93" t="s">
        <v>66</v>
      </c>
      <c r="OKZ6" s="93" t="s">
        <v>66</v>
      </c>
      <c r="OLA6" s="93" t="s">
        <v>66</v>
      </c>
      <c r="OLB6" s="93" t="s">
        <v>66</v>
      </c>
      <c r="OLC6" s="93" t="s">
        <v>66</v>
      </c>
      <c r="OLD6" s="93" t="s">
        <v>66</v>
      </c>
      <c r="OLE6" s="93" t="s">
        <v>66</v>
      </c>
      <c r="OLF6" s="93" t="s">
        <v>66</v>
      </c>
      <c r="OLG6" s="93" t="s">
        <v>66</v>
      </c>
      <c r="OLH6" s="93" t="s">
        <v>66</v>
      </c>
      <c r="OLI6" s="93" t="s">
        <v>66</v>
      </c>
      <c r="OLJ6" s="93" t="s">
        <v>66</v>
      </c>
      <c r="OLK6" s="93" t="s">
        <v>66</v>
      </c>
      <c r="OLL6" s="93" t="s">
        <v>66</v>
      </c>
      <c r="OLM6" s="93" t="s">
        <v>66</v>
      </c>
      <c r="OLN6" s="93" t="s">
        <v>66</v>
      </c>
      <c r="OLO6" s="93" t="s">
        <v>66</v>
      </c>
      <c r="OLP6" s="93" t="s">
        <v>66</v>
      </c>
      <c r="OLQ6" s="93" t="s">
        <v>66</v>
      </c>
      <c r="OLR6" s="93" t="s">
        <v>66</v>
      </c>
      <c r="OLS6" s="93" t="s">
        <v>66</v>
      </c>
      <c r="OLT6" s="93" t="s">
        <v>66</v>
      </c>
      <c r="OLU6" s="93" t="s">
        <v>66</v>
      </c>
      <c r="OLV6" s="93" t="s">
        <v>66</v>
      </c>
      <c r="OLW6" s="93" t="s">
        <v>66</v>
      </c>
      <c r="OLX6" s="93" t="s">
        <v>66</v>
      </c>
      <c r="OLY6" s="93" t="s">
        <v>66</v>
      </c>
      <c r="OLZ6" s="93" t="s">
        <v>66</v>
      </c>
      <c r="OMA6" s="93" t="s">
        <v>66</v>
      </c>
      <c r="OMB6" s="93" t="s">
        <v>66</v>
      </c>
      <c r="OMC6" s="93" t="s">
        <v>66</v>
      </c>
      <c r="OMD6" s="93" t="s">
        <v>66</v>
      </c>
      <c r="OME6" s="93" t="s">
        <v>66</v>
      </c>
      <c r="OMF6" s="93" t="s">
        <v>66</v>
      </c>
      <c r="OMG6" s="93" t="s">
        <v>66</v>
      </c>
      <c r="OMH6" s="93" t="s">
        <v>66</v>
      </c>
      <c r="OMI6" s="93" t="s">
        <v>66</v>
      </c>
      <c r="OMJ6" s="93" t="s">
        <v>66</v>
      </c>
      <c r="OMK6" s="93" t="s">
        <v>66</v>
      </c>
      <c r="OML6" s="93" t="s">
        <v>66</v>
      </c>
      <c r="OMM6" s="93" t="s">
        <v>66</v>
      </c>
      <c r="OMN6" s="93" t="s">
        <v>66</v>
      </c>
      <c r="OMO6" s="93" t="s">
        <v>66</v>
      </c>
      <c r="OMP6" s="93" t="s">
        <v>66</v>
      </c>
      <c r="OMQ6" s="93" t="s">
        <v>66</v>
      </c>
      <c r="OMR6" s="93" t="s">
        <v>66</v>
      </c>
      <c r="OMS6" s="93" t="s">
        <v>66</v>
      </c>
      <c r="OMT6" s="93" t="s">
        <v>66</v>
      </c>
      <c r="OMU6" s="93" t="s">
        <v>66</v>
      </c>
      <c r="OMV6" s="93" t="s">
        <v>66</v>
      </c>
      <c r="OMW6" s="93" t="s">
        <v>66</v>
      </c>
      <c r="OMX6" s="93" t="s">
        <v>66</v>
      </c>
      <c r="OMY6" s="93" t="s">
        <v>66</v>
      </c>
      <c r="OMZ6" s="93" t="s">
        <v>66</v>
      </c>
      <c r="ONA6" s="93" t="s">
        <v>66</v>
      </c>
      <c r="ONB6" s="93" t="s">
        <v>66</v>
      </c>
      <c r="ONC6" s="93" t="s">
        <v>66</v>
      </c>
      <c r="OND6" s="93" t="s">
        <v>66</v>
      </c>
      <c r="ONE6" s="93" t="s">
        <v>66</v>
      </c>
      <c r="ONF6" s="93" t="s">
        <v>66</v>
      </c>
      <c r="ONG6" s="93" t="s">
        <v>66</v>
      </c>
      <c r="ONH6" s="93" t="s">
        <v>66</v>
      </c>
      <c r="ONI6" s="93" t="s">
        <v>66</v>
      </c>
      <c r="ONJ6" s="93" t="s">
        <v>66</v>
      </c>
      <c r="ONK6" s="93" t="s">
        <v>66</v>
      </c>
      <c r="ONL6" s="93" t="s">
        <v>66</v>
      </c>
      <c r="ONM6" s="93" t="s">
        <v>66</v>
      </c>
      <c r="ONN6" s="93" t="s">
        <v>66</v>
      </c>
      <c r="ONO6" s="93" t="s">
        <v>66</v>
      </c>
      <c r="ONP6" s="93" t="s">
        <v>66</v>
      </c>
      <c r="ONQ6" s="93" t="s">
        <v>66</v>
      </c>
      <c r="ONR6" s="93" t="s">
        <v>66</v>
      </c>
      <c r="ONS6" s="93" t="s">
        <v>66</v>
      </c>
      <c r="ONT6" s="93" t="s">
        <v>66</v>
      </c>
      <c r="ONU6" s="93" t="s">
        <v>66</v>
      </c>
      <c r="ONV6" s="93" t="s">
        <v>66</v>
      </c>
      <c r="ONW6" s="93" t="s">
        <v>66</v>
      </c>
      <c r="ONX6" s="93" t="s">
        <v>66</v>
      </c>
      <c r="ONY6" s="93" t="s">
        <v>66</v>
      </c>
      <c r="ONZ6" s="93" t="s">
        <v>66</v>
      </c>
      <c r="OOA6" s="93" t="s">
        <v>66</v>
      </c>
      <c r="OOB6" s="93" t="s">
        <v>66</v>
      </c>
      <c r="OOC6" s="93" t="s">
        <v>66</v>
      </c>
      <c r="OOD6" s="93" t="s">
        <v>66</v>
      </c>
      <c r="OOE6" s="93" t="s">
        <v>66</v>
      </c>
      <c r="OOF6" s="93" t="s">
        <v>66</v>
      </c>
      <c r="OOG6" s="93" t="s">
        <v>66</v>
      </c>
      <c r="OOH6" s="93" t="s">
        <v>66</v>
      </c>
      <c r="OOI6" s="93" t="s">
        <v>66</v>
      </c>
      <c r="OOJ6" s="93" t="s">
        <v>66</v>
      </c>
      <c r="OOK6" s="93" t="s">
        <v>66</v>
      </c>
      <c r="OOL6" s="93" t="s">
        <v>66</v>
      </c>
      <c r="OOM6" s="93" t="s">
        <v>66</v>
      </c>
      <c r="OON6" s="93" t="s">
        <v>66</v>
      </c>
      <c r="OOO6" s="93" t="s">
        <v>66</v>
      </c>
      <c r="OOP6" s="93" t="s">
        <v>66</v>
      </c>
      <c r="OOQ6" s="93" t="s">
        <v>66</v>
      </c>
      <c r="OOR6" s="93" t="s">
        <v>66</v>
      </c>
      <c r="OOS6" s="93" t="s">
        <v>66</v>
      </c>
      <c r="OOT6" s="93" t="s">
        <v>66</v>
      </c>
      <c r="OOU6" s="93" t="s">
        <v>66</v>
      </c>
      <c r="OOV6" s="93" t="s">
        <v>66</v>
      </c>
      <c r="OOW6" s="93" t="s">
        <v>66</v>
      </c>
      <c r="OOX6" s="93" t="s">
        <v>66</v>
      </c>
      <c r="OOY6" s="93" t="s">
        <v>66</v>
      </c>
      <c r="OOZ6" s="93" t="s">
        <v>66</v>
      </c>
      <c r="OPA6" s="93" t="s">
        <v>66</v>
      </c>
      <c r="OPB6" s="93" t="s">
        <v>66</v>
      </c>
      <c r="OPC6" s="93" t="s">
        <v>66</v>
      </c>
      <c r="OPD6" s="93" t="s">
        <v>66</v>
      </c>
      <c r="OPE6" s="93" t="s">
        <v>66</v>
      </c>
      <c r="OPF6" s="93" t="s">
        <v>66</v>
      </c>
      <c r="OPG6" s="93" t="s">
        <v>66</v>
      </c>
      <c r="OPH6" s="93" t="s">
        <v>66</v>
      </c>
      <c r="OPI6" s="93" t="s">
        <v>66</v>
      </c>
      <c r="OPJ6" s="93" t="s">
        <v>66</v>
      </c>
      <c r="OPK6" s="93" t="s">
        <v>66</v>
      </c>
      <c r="OPL6" s="93" t="s">
        <v>66</v>
      </c>
      <c r="OPM6" s="93" t="s">
        <v>66</v>
      </c>
      <c r="OPN6" s="93" t="s">
        <v>66</v>
      </c>
      <c r="OPO6" s="93" t="s">
        <v>66</v>
      </c>
      <c r="OPP6" s="93" t="s">
        <v>66</v>
      </c>
      <c r="OPQ6" s="93" t="s">
        <v>66</v>
      </c>
      <c r="OPR6" s="93" t="s">
        <v>66</v>
      </c>
      <c r="OPS6" s="93" t="s">
        <v>66</v>
      </c>
      <c r="OPT6" s="93" t="s">
        <v>66</v>
      </c>
      <c r="OPU6" s="93" t="s">
        <v>66</v>
      </c>
      <c r="OPV6" s="93" t="s">
        <v>66</v>
      </c>
      <c r="OPW6" s="93" t="s">
        <v>66</v>
      </c>
      <c r="OPX6" s="93" t="s">
        <v>66</v>
      </c>
      <c r="OPY6" s="93" t="s">
        <v>66</v>
      </c>
      <c r="OPZ6" s="93" t="s">
        <v>66</v>
      </c>
      <c r="OQA6" s="93" t="s">
        <v>66</v>
      </c>
      <c r="OQB6" s="93" t="s">
        <v>66</v>
      </c>
      <c r="OQC6" s="93" t="s">
        <v>66</v>
      </c>
      <c r="OQD6" s="93" t="s">
        <v>66</v>
      </c>
      <c r="OQE6" s="93" t="s">
        <v>66</v>
      </c>
      <c r="OQF6" s="93" t="s">
        <v>66</v>
      </c>
      <c r="OQG6" s="93" t="s">
        <v>66</v>
      </c>
      <c r="OQH6" s="93" t="s">
        <v>66</v>
      </c>
      <c r="OQI6" s="93" t="s">
        <v>66</v>
      </c>
      <c r="OQJ6" s="93" t="s">
        <v>66</v>
      </c>
      <c r="OQK6" s="93" t="s">
        <v>66</v>
      </c>
      <c r="OQL6" s="93" t="s">
        <v>66</v>
      </c>
      <c r="OQM6" s="93" t="s">
        <v>66</v>
      </c>
      <c r="OQN6" s="93" t="s">
        <v>66</v>
      </c>
      <c r="OQO6" s="93" t="s">
        <v>66</v>
      </c>
      <c r="OQP6" s="93" t="s">
        <v>66</v>
      </c>
      <c r="OQQ6" s="93" t="s">
        <v>66</v>
      </c>
      <c r="OQR6" s="93" t="s">
        <v>66</v>
      </c>
      <c r="OQS6" s="93" t="s">
        <v>66</v>
      </c>
      <c r="OQT6" s="93" t="s">
        <v>66</v>
      </c>
      <c r="OQU6" s="93" t="s">
        <v>66</v>
      </c>
      <c r="OQV6" s="93" t="s">
        <v>66</v>
      </c>
      <c r="OQW6" s="93" t="s">
        <v>66</v>
      </c>
      <c r="OQX6" s="93" t="s">
        <v>66</v>
      </c>
      <c r="OQY6" s="93" t="s">
        <v>66</v>
      </c>
      <c r="OQZ6" s="93" t="s">
        <v>66</v>
      </c>
      <c r="ORA6" s="93" t="s">
        <v>66</v>
      </c>
      <c r="ORB6" s="93" t="s">
        <v>66</v>
      </c>
      <c r="ORC6" s="93" t="s">
        <v>66</v>
      </c>
      <c r="ORD6" s="93" t="s">
        <v>66</v>
      </c>
      <c r="ORE6" s="93" t="s">
        <v>66</v>
      </c>
      <c r="ORF6" s="93" t="s">
        <v>66</v>
      </c>
      <c r="ORG6" s="93" t="s">
        <v>66</v>
      </c>
      <c r="ORH6" s="93" t="s">
        <v>66</v>
      </c>
      <c r="ORI6" s="93" t="s">
        <v>66</v>
      </c>
      <c r="ORJ6" s="93" t="s">
        <v>66</v>
      </c>
      <c r="ORK6" s="93" t="s">
        <v>66</v>
      </c>
      <c r="ORL6" s="93" t="s">
        <v>66</v>
      </c>
      <c r="ORM6" s="93" t="s">
        <v>66</v>
      </c>
      <c r="ORN6" s="93" t="s">
        <v>66</v>
      </c>
      <c r="ORO6" s="93" t="s">
        <v>66</v>
      </c>
      <c r="ORP6" s="93" t="s">
        <v>66</v>
      </c>
      <c r="ORQ6" s="93" t="s">
        <v>66</v>
      </c>
      <c r="ORR6" s="93" t="s">
        <v>66</v>
      </c>
      <c r="ORS6" s="93" t="s">
        <v>66</v>
      </c>
      <c r="ORT6" s="93" t="s">
        <v>66</v>
      </c>
      <c r="ORU6" s="93" t="s">
        <v>66</v>
      </c>
      <c r="ORV6" s="93" t="s">
        <v>66</v>
      </c>
      <c r="ORW6" s="93" t="s">
        <v>66</v>
      </c>
      <c r="ORX6" s="93" t="s">
        <v>66</v>
      </c>
      <c r="ORY6" s="93" t="s">
        <v>66</v>
      </c>
      <c r="ORZ6" s="93" t="s">
        <v>66</v>
      </c>
      <c r="OSA6" s="93" t="s">
        <v>66</v>
      </c>
      <c r="OSB6" s="93" t="s">
        <v>66</v>
      </c>
      <c r="OSC6" s="93" t="s">
        <v>66</v>
      </c>
      <c r="OSD6" s="93" t="s">
        <v>66</v>
      </c>
      <c r="OSE6" s="93" t="s">
        <v>66</v>
      </c>
      <c r="OSF6" s="93" t="s">
        <v>66</v>
      </c>
      <c r="OSG6" s="93" t="s">
        <v>66</v>
      </c>
      <c r="OSH6" s="93" t="s">
        <v>66</v>
      </c>
      <c r="OSI6" s="93" t="s">
        <v>66</v>
      </c>
      <c r="OSJ6" s="93" t="s">
        <v>66</v>
      </c>
      <c r="OSK6" s="93" t="s">
        <v>66</v>
      </c>
      <c r="OSL6" s="93" t="s">
        <v>66</v>
      </c>
      <c r="OSM6" s="93" t="s">
        <v>66</v>
      </c>
      <c r="OSN6" s="93" t="s">
        <v>66</v>
      </c>
      <c r="OSO6" s="93" t="s">
        <v>66</v>
      </c>
      <c r="OSP6" s="93" t="s">
        <v>66</v>
      </c>
      <c r="OSQ6" s="93" t="s">
        <v>66</v>
      </c>
      <c r="OSR6" s="93" t="s">
        <v>66</v>
      </c>
      <c r="OSS6" s="93" t="s">
        <v>66</v>
      </c>
      <c r="OST6" s="93" t="s">
        <v>66</v>
      </c>
      <c r="OSU6" s="93" t="s">
        <v>66</v>
      </c>
      <c r="OSV6" s="93" t="s">
        <v>66</v>
      </c>
      <c r="OSW6" s="93" t="s">
        <v>66</v>
      </c>
      <c r="OSX6" s="93" t="s">
        <v>66</v>
      </c>
      <c r="OSY6" s="93" t="s">
        <v>66</v>
      </c>
      <c r="OSZ6" s="93" t="s">
        <v>66</v>
      </c>
      <c r="OTA6" s="93" t="s">
        <v>66</v>
      </c>
      <c r="OTB6" s="93" t="s">
        <v>66</v>
      </c>
      <c r="OTC6" s="93" t="s">
        <v>66</v>
      </c>
      <c r="OTD6" s="93" t="s">
        <v>66</v>
      </c>
      <c r="OTE6" s="93" t="s">
        <v>66</v>
      </c>
      <c r="OTF6" s="93" t="s">
        <v>66</v>
      </c>
      <c r="OTG6" s="93" t="s">
        <v>66</v>
      </c>
      <c r="OTH6" s="93" t="s">
        <v>66</v>
      </c>
      <c r="OTI6" s="93" t="s">
        <v>66</v>
      </c>
      <c r="OTJ6" s="93" t="s">
        <v>66</v>
      </c>
      <c r="OTK6" s="93" t="s">
        <v>66</v>
      </c>
      <c r="OTL6" s="93" t="s">
        <v>66</v>
      </c>
      <c r="OTM6" s="93" t="s">
        <v>66</v>
      </c>
      <c r="OTN6" s="93" t="s">
        <v>66</v>
      </c>
      <c r="OTO6" s="93" t="s">
        <v>66</v>
      </c>
      <c r="OTP6" s="93" t="s">
        <v>66</v>
      </c>
      <c r="OTQ6" s="93" t="s">
        <v>66</v>
      </c>
      <c r="OTR6" s="93" t="s">
        <v>66</v>
      </c>
      <c r="OTS6" s="93" t="s">
        <v>66</v>
      </c>
      <c r="OTT6" s="93" t="s">
        <v>66</v>
      </c>
      <c r="OTU6" s="93" t="s">
        <v>66</v>
      </c>
      <c r="OTV6" s="93" t="s">
        <v>66</v>
      </c>
      <c r="OTW6" s="93" t="s">
        <v>66</v>
      </c>
      <c r="OTX6" s="93" t="s">
        <v>66</v>
      </c>
      <c r="OTY6" s="93" t="s">
        <v>66</v>
      </c>
      <c r="OTZ6" s="93" t="s">
        <v>66</v>
      </c>
      <c r="OUA6" s="93" t="s">
        <v>66</v>
      </c>
      <c r="OUB6" s="93" t="s">
        <v>66</v>
      </c>
      <c r="OUC6" s="93" t="s">
        <v>66</v>
      </c>
      <c r="OUD6" s="93" t="s">
        <v>66</v>
      </c>
      <c r="OUE6" s="93" t="s">
        <v>66</v>
      </c>
      <c r="OUF6" s="93" t="s">
        <v>66</v>
      </c>
      <c r="OUG6" s="93" t="s">
        <v>66</v>
      </c>
      <c r="OUH6" s="93" t="s">
        <v>66</v>
      </c>
      <c r="OUI6" s="93" t="s">
        <v>66</v>
      </c>
      <c r="OUJ6" s="93" t="s">
        <v>66</v>
      </c>
      <c r="OUK6" s="93" t="s">
        <v>66</v>
      </c>
      <c r="OUL6" s="93" t="s">
        <v>66</v>
      </c>
      <c r="OUM6" s="93" t="s">
        <v>66</v>
      </c>
      <c r="OUN6" s="93" t="s">
        <v>66</v>
      </c>
      <c r="OUO6" s="93" t="s">
        <v>66</v>
      </c>
      <c r="OUP6" s="93" t="s">
        <v>66</v>
      </c>
      <c r="OUQ6" s="93" t="s">
        <v>66</v>
      </c>
      <c r="OUR6" s="93" t="s">
        <v>66</v>
      </c>
      <c r="OUS6" s="93" t="s">
        <v>66</v>
      </c>
      <c r="OUT6" s="93" t="s">
        <v>66</v>
      </c>
      <c r="OUU6" s="93" t="s">
        <v>66</v>
      </c>
      <c r="OUV6" s="93" t="s">
        <v>66</v>
      </c>
      <c r="OUW6" s="93" t="s">
        <v>66</v>
      </c>
      <c r="OUX6" s="93" t="s">
        <v>66</v>
      </c>
      <c r="OUY6" s="93" t="s">
        <v>66</v>
      </c>
      <c r="OUZ6" s="93" t="s">
        <v>66</v>
      </c>
      <c r="OVA6" s="93" t="s">
        <v>66</v>
      </c>
      <c r="OVB6" s="93" t="s">
        <v>66</v>
      </c>
      <c r="OVC6" s="93" t="s">
        <v>66</v>
      </c>
      <c r="OVD6" s="93" t="s">
        <v>66</v>
      </c>
      <c r="OVE6" s="93" t="s">
        <v>66</v>
      </c>
      <c r="OVF6" s="93" t="s">
        <v>66</v>
      </c>
      <c r="OVG6" s="93" t="s">
        <v>66</v>
      </c>
      <c r="OVH6" s="93" t="s">
        <v>66</v>
      </c>
      <c r="OVI6" s="93" t="s">
        <v>66</v>
      </c>
      <c r="OVJ6" s="93" t="s">
        <v>66</v>
      </c>
      <c r="OVK6" s="93" t="s">
        <v>66</v>
      </c>
      <c r="OVL6" s="93" t="s">
        <v>66</v>
      </c>
      <c r="OVM6" s="93" t="s">
        <v>66</v>
      </c>
      <c r="OVN6" s="93" t="s">
        <v>66</v>
      </c>
      <c r="OVO6" s="93" t="s">
        <v>66</v>
      </c>
      <c r="OVP6" s="93" t="s">
        <v>66</v>
      </c>
      <c r="OVQ6" s="93" t="s">
        <v>66</v>
      </c>
      <c r="OVR6" s="93" t="s">
        <v>66</v>
      </c>
      <c r="OVS6" s="93" t="s">
        <v>66</v>
      </c>
      <c r="OVT6" s="93" t="s">
        <v>66</v>
      </c>
      <c r="OVU6" s="93" t="s">
        <v>66</v>
      </c>
      <c r="OVV6" s="93" t="s">
        <v>66</v>
      </c>
      <c r="OVW6" s="93" t="s">
        <v>66</v>
      </c>
      <c r="OVX6" s="93" t="s">
        <v>66</v>
      </c>
      <c r="OVY6" s="93" t="s">
        <v>66</v>
      </c>
      <c r="OVZ6" s="93" t="s">
        <v>66</v>
      </c>
      <c r="OWA6" s="93" t="s">
        <v>66</v>
      </c>
      <c r="OWB6" s="93" t="s">
        <v>66</v>
      </c>
      <c r="OWC6" s="93" t="s">
        <v>66</v>
      </c>
      <c r="OWD6" s="93" t="s">
        <v>66</v>
      </c>
      <c r="OWE6" s="93" t="s">
        <v>66</v>
      </c>
      <c r="OWF6" s="93" t="s">
        <v>66</v>
      </c>
      <c r="OWG6" s="93" t="s">
        <v>66</v>
      </c>
      <c r="OWH6" s="93" t="s">
        <v>66</v>
      </c>
      <c r="OWI6" s="93" t="s">
        <v>66</v>
      </c>
      <c r="OWJ6" s="93" t="s">
        <v>66</v>
      </c>
      <c r="OWK6" s="93" t="s">
        <v>66</v>
      </c>
      <c r="OWL6" s="93" t="s">
        <v>66</v>
      </c>
      <c r="OWM6" s="93" t="s">
        <v>66</v>
      </c>
      <c r="OWN6" s="93" t="s">
        <v>66</v>
      </c>
      <c r="OWO6" s="93" t="s">
        <v>66</v>
      </c>
      <c r="OWP6" s="93" t="s">
        <v>66</v>
      </c>
      <c r="OWQ6" s="93" t="s">
        <v>66</v>
      </c>
      <c r="OWR6" s="93" t="s">
        <v>66</v>
      </c>
      <c r="OWS6" s="93" t="s">
        <v>66</v>
      </c>
      <c r="OWT6" s="93" t="s">
        <v>66</v>
      </c>
      <c r="OWU6" s="93" t="s">
        <v>66</v>
      </c>
      <c r="OWV6" s="93" t="s">
        <v>66</v>
      </c>
      <c r="OWW6" s="93" t="s">
        <v>66</v>
      </c>
      <c r="OWX6" s="93" t="s">
        <v>66</v>
      </c>
      <c r="OWY6" s="93" t="s">
        <v>66</v>
      </c>
      <c r="OWZ6" s="93" t="s">
        <v>66</v>
      </c>
      <c r="OXA6" s="93" t="s">
        <v>66</v>
      </c>
      <c r="OXB6" s="93" t="s">
        <v>66</v>
      </c>
      <c r="OXC6" s="93" t="s">
        <v>66</v>
      </c>
      <c r="OXD6" s="93" t="s">
        <v>66</v>
      </c>
      <c r="OXE6" s="93" t="s">
        <v>66</v>
      </c>
      <c r="OXF6" s="93" t="s">
        <v>66</v>
      </c>
      <c r="OXG6" s="93" t="s">
        <v>66</v>
      </c>
      <c r="OXH6" s="93" t="s">
        <v>66</v>
      </c>
      <c r="OXI6" s="93" t="s">
        <v>66</v>
      </c>
      <c r="OXJ6" s="93" t="s">
        <v>66</v>
      </c>
      <c r="OXK6" s="93" t="s">
        <v>66</v>
      </c>
      <c r="OXL6" s="93" t="s">
        <v>66</v>
      </c>
      <c r="OXM6" s="93" t="s">
        <v>66</v>
      </c>
      <c r="OXN6" s="93" t="s">
        <v>66</v>
      </c>
      <c r="OXO6" s="93" t="s">
        <v>66</v>
      </c>
      <c r="OXP6" s="93" t="s">
        <v>66</v>
      </c>
      <c r="OXQ6" s="93" t="s">
        <v>66</v>
      </c>
      <c r="OXR6" s="93" t="s">
        <v>66</v>
      </c>
      <c r="OXS6" s="93" t="s">
        <v>66</v>
      </c>
      <c r="OXT6" s="93" t="s">
        <v>66</v>
      </c>
      <c r="OXU6" s="93" t="s">
        <v>66</v>
      </c>
      <c r="OXV6" s="93" t="s">
        <v>66</v>
      </c>
      <c r="OXW6" s="93" t="s">
        <v>66</v>
      </c>
      <c r="OXX6" s="93" t="s">
        <v>66</v>
      </c>
      <c r="OXY6" s="93" t="s">
        <v>66</v>
      </c>
      <c r="OXZ6" s="93" t="s">
        <v>66</v>
      </c>
      <c r="OYA6" s="93" t="s">
        <v>66</v>
      </c>
      <c r="OYB6" s="93" t="s">
        <v>66</v>
      </c>
      <c r="OYC6" s="93" t="s">
        <v>66</v>
      </c>
      <c r="OYD6" s="93" t="s">
        <v>66</v>
      </c>
      <c r="OYE6" s="93" t="s">
        <v>66</v>
      </c>
      <c r="OYF6" s="93" t="s">
        <v>66</v>
      </c>
      <c r="OYG6" s="93" t="s">
        <v>66</v>
      </c>
      <c r="OYH6" s="93" t="s">
        <v>66</v>
      </c>
      <c r="OYI6" s="93" t="s">
        <v>66</v>
      </c>
      <c r="OYJ6" s="93" t="s">
        <v>66</v>
      </c>
      <c r="OYK6" s="93" t="s">
        <v>66</v>
      </c>
      <c r="OYL6" s="93" t="s">
        <v>66</v>
      </c>
      <c r="OYM6" s="93" t="s">
        <v>66</v>
      </c>
      <c r="OYN6" s="93" t="s">
        <v>66</v>
      </c>
      <c r="OYO6" s="93" t="s">
        <v>66</v>
      </c>
      <c r="OYP6" s="93" t="s">
        <v>66</v>
      </c>
      <c r="OYQ6" s="93" t="s">
        <v>66</v>
      </c>
      <c r="OYR6" s="93" t="s">
        <v>66</v>
      </c>
      <c r="OYS6" s="93" t="s">
        <v>66</v>
      </c>
      <c r="OYT6" s="93" t="s">
        <v>66</v>
      </c>
      <c r="OYU6" s="93" t="s">
        <v>66</v>
      </c>
      <c r="OYV6" s="93" t="s">
        <v>66</v>
      </c>
      <c r="OYW6" s="93" t="s">
        <v>66</v>
      </c>
      <c r="OYX6" s="93" t="s">
        <v>66</v>
      </c>
      <c r="OYY6" s="93" t="s">
        <v>66</v>
      </c>
      <c r="OYZ6" s="93" t="s">
        <v>66</v>
      </c>
      <c r="OZA6" s="93" t="s">
        <v>66</v>
      </c>
      <c r="OZB6" s="93" t="s">
        <v>66</v>
      </c>
      <c r="OZC6" s="93" t="s">
        <v>66</v>
      </c>
      <c r="OZD6" s="93" t="s">
        <v>66</v>
      </c>
      <c r="OZE6" s="93" t="s">
        <v>66</v>
      </c>
      <c r="OZF6" s="93" t="s">
        <v>66</v>
      </c>
      <c r="OZG6" s="93" t="s">
        <v>66</v>
      </c>
      <c r="OZH6" s="93" t="s">
        <v>66</v>
      </c>
      <c r="OZI6" s="93" t="s">
        <v>66</v>
      </c>
      <c r="OZJ6" s="93" t="s">
        <v>66</v>
      </c>
      <c r="OZK6" s="93" t="s">
        <v>66</v>
      </c>
      <c r="OZL6" s="93" t="s">
        <v>66</v>
      </c>
      <c r="OZM6" s="93" t="s">
        <v>66</v>
      </c>
      <c r="OZN6" s="93" t="s">
        <v>66</v>
      </c>
      <c r="OZO6" s="93" t="s">
        <v>66</v>
      </c>
      <c r="OZP6" s="93" t="s">
        <v>66</v>
      </c>
      <c r="OZQ6" s="93" t="s">
        <v>66</v>
      </c>
      <c r="OZR6" s="93" t="s">
        <v>66</v>
      </c>
      <c r="OZS6" s="93" t="s">
        <v>66</v>
      </c>
      <c r="OZT6" s="93" t="s">
        <v>66</v>
      </c>
      <c r="OZU6" s="93" t="s">
        <v>66</v>
      </c>
      <c r="OZV6" s="93" t="s">
        <v>66</v>
      </c>
      <c r="OZW6" s="93" t="s">
        <v>66</v>
      </c>
      <c r="OZX6" s="93" t="s">
        <v>66</v>
      </c>
      <c r="OZY6" s="93" t="s">
        <v>66</v>
      </c>
      <c r="OZZ6" s="93" t="s">
        <v>66</v>
      </c>
      <c r="PAA6" s="93" t="s">
        <v>66</v>
      </c>
      <c r="PAB6" s="93" t="s">
        <v>66</v>
      </c>
      <c r="PAC6" s="93" t="s">
        <v>66</v>
      </c>
      <c r="PAD6" s="93" t="s">
        <v>66</v>
      </c>
      <c r="PAE6" s="93" t="s">
        <v>66</v>
      </c>
      <c r="PAF6" s="93" t="s">
        <v>66</v>
      </c>
      <c r="PAG6" s="93" t="s">
        <v>66</v>
      </c>
      <c r="PAH6" s="93" t="s">
        <v>66</v>
      </c>
      <c r="PAI6" s="93" t="s">
        <v>66</v>
      </c>
      <c r="PAJ6" s="93" t="s">
        <v>66</v>
      </c>
      <c r="PAK6" s="93" t="s">
        <v>66</v>
      </c>
      <c r="PAL6" s="93" t="s">
        <v>66</v>
      </c>
      <c r="PAM6" s="93" t="s">
        <v>66</v>
      </c>
      <c r="PAN6" s="93" t="s">
        <v>66</v>
      </c>
      <c r="PAO6" s="93" t="s">
        <v>66</v>
      </c>
      <c r="PAP6" s="93" t="s">
        <v>66</v>
      </c>
      <c r="PAQ6" s="93" t="s">
        <v>66</v>
      </c>
      <c r="PAR6" s="93" t="s">
        <v>66</v>
      </c>
      <c r="PAS6" s="93" t="s">
        <v>66</v>
      </c>
      <c r="PAT6" s="93" t="s">
        <v>66</v>
      </c>
      <c r="PAU6" s="93" t="s">
        <v>66</v>
      </c>
      <c r="PAV6" s="93" t="s">
        <v>66</v>
      </c>
      <c r="PAW6" s="93" t="s">
        <v>66</v>
      </c>
      <c r="PAX6" s="93" t="s">
        <v>66</v>
      </c>
      <c r="PAY6" s="93" t="s">
        <v>66</v>
      </c>
      <c r="PAZ6" s="93" t="s">
        <v>66</v>
      </c>
      <c r="PBA6" s="93" t="s">
        <v>66</v>
      </c>
      <c r="PBB6" s="93" t="s">
        <v>66</v>
      </c>
      <c r="PBC6" s="93" t="s">
        <v>66</v>
      </c>
      <c r="PBD6" s="93" t="s">
        <v>66</v>
      </c>
      <c r="PBE6" s="93" t="s">
        <v>66</v>
      </c>
      <c r="PBF6" s="93" t="s">
        <v>66</v>
      </c>
      <c r="PBG6" s="93" t="s">
        <v>66</v>
      </c>
      <c r="PBH6" s="93" t="s">
        <v>66</v>
      </c>
      <c r="PBI6" s="93" t="s">
        <v>66</v>
      </c>
      <c r="PBJ6" s="93" t="s">
        <v>66</v>
      </c>
      <c r="PBK6" s="93" t="s">
        <v>66</v>
      </c>
      <c r="PBL6" s="93" t="s">
        <v>66</v>
      </c>
      <c r="PBM6" s="93" t="s">
        <v>66</v>
      </c>
      <c r="PBN6" s="93" t="s">
        <v>66</v>
      </c>
      <c r="PBO6" s="93" t="s">
        <v>66</v>
      </c>
      <c r="PBP6" s="93" t="s">
        <v>66</v>
      </c>
      <c r="PBQ6" s="93" t="s">
        <v>66</v>
      </c>
      <c r="PBR6" s="93" t="s">
        <v>66</v>
      </c>
      <c r="PBS6" s="93" t="s">
        <v>66</v>
      </c>
      <c r="PBT6" s="93" t="s">
        <v>66</v>
      </c>
      <c r="PBU6" s="93" t="s">
        <v>66</v>
      </c>
      <c r="PBV6" s="93" t="s">
        <v>66</v>
      </c>
      <c r="PBW6" s="93" t="s">
        <v>66</v>
      </c>
      <c r="PBX6" s="93" t="s">
        <v>66</v>
      </c>
      <c r="PBY6" s="93" t="s">
        <v>66</v>
      </c>
      <c r="PBZ6" s="93" t="s">
        <v>66</v>
      </c>
      <c r="PCA6" s="93" t="s">
        <v>66</v>
      </c>
      <c r="PCB6" s="93" t="s">
        <v>66</v>
      </c>
      <c r="PCC6" s="93" t="s">
        <v>66</v>
      </c>
      <c r="PCD6" s="93" t="s">
        <v>66</v>
      </c>
      <c r="PCE6" s="93" t="s">
        <v>66</v>
      </c>
      <c r="PCF6" s="93" t="s">
        <v>66</v>
      </c>
      <c r="PCG6" s="93" t="s">
        <v>66</v>
      </c>
      <c r="PCH6" s="93" t="s">
        <v>66</v>
      </c>
      <c r="PCI6" s="93" t="s">
        <v>66</v>
      </c>
      <c r="PCJ6" s="93" t="s">
        <v>66</v>
      </c>
      <c r="PCK6" s="93" t="s">
        <v>66</v>
      </c>
      <c r="PCL6" s="93" t="s">
        <v>66</v>
      </c>
      <c r="PCM6" s="93" t="s">
        <v>66</v>
      </c>
      <c r="PCN6" s="93" t="s">
        <v>66</v>
      </c>
      <c r="PCO6" s="93" t="s">
        <v>66</v>
      </c>
      <c r="PCP6" s="93" t="s">
        <v>66</v>
      </c>
      <c r="PCQ6" s="93" t="s">
        <v>66</v>
      </c>
      <c r="PCR6" s="93" t="s">
        <v>66</v>
      </c>
      <c r="PCS6" s="93" t="s">
        <v>66</v>
      </c>
      <c r="PCT6" s="93" t="s">
        <v>66</v>
      </c>
      <c r="PCU6" s="93" t="s">
        <v>66</v>
      </c>
      <c r="PCV6" s="93" t="s">
        <v>66</v>
      </c>
      <c r="PCW6" s="93" t="s">
        <v>66</v>
      </c>
      <c r="PCX6" s="93" t="s">
        <v>66</v>
      </c>
      <c r="PCY6" s="93" t="s">
        <v>66</v>
      </c>
      <c r="PCZ6" s="93" t="s">
        <v>66</v>
      </c>
      <c r="PDA6" s="93" t="s">
        <v>66</v>
      </c>
      <c r="PDB6" s="93" t="s">
        <v>66</v>
      </c>
      <c r="PDC6" s="93" t="s">
        <v>66</v>
      </c>
      <c r="PDD6" s="93" t="s">
        <v>66</v>
      </c>
      <c r="PDE6" s="93" t="s">
        <v>66</v>
      </c>
      <c r="PDF6" s="93" t="s">
        <v>66</v>
      </c>
      <c r="PDG6" s="93" t="s">
        <v>66</v>
      </c>
      <c r="PDH6" s="93" t="s">
        <v>66</v>
      </c>
      <c r="PDI6" s="93" t="s">
        <v>66</v>
      </c>
      <c r="PDJ6" s="93" t="s">
        <v>66</v>
      </c>
      <c r="PDK6" s="93" t="s">
        <v>66</v>
      </c>
      <c r="PDL6" s="93" t="s">
        <v>66</v>
      </c>
      <c r="PDM6" s="93" t="s">
        <v>66</v>
      </c>
      <c r="PDN6" s="93" t="s">
        <v>66</v>
      </c>
      <c r="PDO6" s="93" t="s">
        <v>66</v>
      </c>
      <c r="PDP6" s="93" t="s">
        <v>66</v>
      </c>
      <c r="PDQ6" s="93" t="s">
        <v>66</v>
      </c>
      <c r="PDR6" s="93" t="s">
        <v>66</v>
      </c>
      <c r="PDS6" s="93" t="s">
        <v>66</v>
      </c>
      <c r="PDT6" s="93" t="s">
        <v>66</v>
      </c>
      <c r="PDU6" s="93" t="s">
        <v>66</v>
      </c>
      <c r="PDV6" s="93" t="s">
        <v>66</v>
      </c>
      <c r="PDW6" s="93" t="s">
        <v>66</v>
      </c>
      <c r="PDX6" s="93" t="s">
        <v>66</v>
      </c>
      <c r="PDY6" s="93" t="s">
        <v>66</v>
      </c>
      <c r="PDZ6" s="93" t="s">
        <v>66</v>
      </c>
      <c r="PEA6" s="93" t="s">
        <v>66</v>
      </c>
      <c r="PEB6" s="93" t="s">
        <v>66</v>
      </c>
      <c r="PEC6" s="93" t="s">
        <v>66</v>
      </c>
      <c r="PED6" s="93" t="s">
        <v>66</v>
      </c>
      <c r="PEE6" s="93" t="s">
        <v>66</v>
      </c>
      <c r="PEF6" s="93" t="s">
        <v>66</v>
      </c>
      <c r="PEG6" s="93" t="s">
        <v>66</v>
      </c>
      <c r="PEH6" s="93" t="s">
        <v>66</v>
      </c>
      <c r="PEI6" s="93" t="s">
        <v>66</v>
      </c>
      <c r="PEJ6" s="93" t="s">
        <v>66</v>
      </c>
      <c r="PEK6" s="93" t="s">
        <v>66</v>
      </c>
      <c r="PEL6" s="93" t="s">
        <v>66</v>
      </c>
      <c r="PEM6" s="93" t="s">
        <v>66</v>
      </c>
      <c r="PEN6" s="93" t="s">
        <v>66</v>
      </c>
      <c r="PEO6" s="93" t="s">
        <v>66</v>
      </c>
      <c r="PEP6" s="93" t="s">
        <v>66</v>
      </c>
      <c r="PEQ6" s="93" t="s">
        <v>66</v>
      </c>
      <c r="PER6" s="93" t="s">
        <v>66</v>
      </c>
      <c r="PES6" s="93" t="s">
        <v>66</v>
      </c>
      <c r="PET6" s="93" t="s">
        <v>66</v>
      </c>
      <c r="PEU6" s="93" t="s">
        <v>66</v>
      </c>
      <c r="PEV6" s="93" t="s">
        <v>66</v>
      </c>
      <c r="PEW6" s="93" t="s">
        <v>66</v>
      </c>
      <c r="PEX6" s="93" t="s">
        <v>66</v>
      </c>
      <c r="PEY6" s="93" t="s">
        <v>66</v>
      </c>
      <c r="PEZ6" s="93" t="s">
        <v>66</v>
      </c>
      <c r="PFA6" s="93" t="s">
        <v>66</v>
      </c>
      <c r="PFB6" s="93" t="s">
        <v>66</v>
      </c>
      <c r="PFC6" s="93" t="s">
        <v>66</v>
      </c>
      <c r="PFD6" s="93" t="s">
        <v>66</v>
      </c>
      <c r="PFE6" s="93" t="s">
        <v>66</v>
      </c>
      <c r="PFF6" s="93" t="s">
        <v>66</v>
      </c>
      <c r="PFG6" s="93" t="s">
        <v>66</v>
      </c>
      <c r="PFH6" s="93" t="s">
        <v>66</v>
      </c>
      <c r="PFI6" s="93" t="s">
        <v>66</v>
      </c>
      <c r="PFJ6" s="93" t="s">
        <v>66</v>
      </c>
      <c r="PFK6" s="93" t="s">
        <v>66</v>
      </c>
      <c r="PFL6" s="93" t="s">
        <v>66</v>
      </c>
      <c r="PFM6" s="93" t="s">
        <v>66</v>
      </c>
      <c r="PFN6" s="93" t="s">
        <v>66</v>
      </c>
      <c r="PFO6" s="93" t="s">
        <v>66</v>
      </c>
      <c r="PFP6" s="93" t="s">
        <v>66</v>
      </c>
      <c r="PFQ6" s="93" t="s">
        <v>66</v>
      </c>
      <c r="PFR6" s="93" t="s">
        <v>66</v>
      </c>
      <c r="PFS6" s="93" t="s">
        <v>66</v>
      </c>
      <c r="PFT6" s="93" t="s">
        <v>66</v>
      </c>
      <c r="PFU6" s="93" t="s">
        <v>66</v>
      </c>
      <c r="PFV6" s="93" t="s">
        <v>66</v>
      </c>
      <c r="PFW6" s="93" t="s">
        <v>66</v>
      </c>
      <c r="PFX6" s="93" t="s">
        <v>66</v>
      </c>
      <c r="PFY6" s="93" t="s">
        <v>66</v>
      </c>
      <c r="PFZ6" s="93" t="s">
        <v>66</v>
      </c>
      <c r="PGA6" s="93" t="s">
        <v>66</v>
      </c>
      <c r="PGB6" s="93" t="s">
        <v>66</v>
      </c>
      <c r="PGC6" s="93" t="s">
        <v>66</v>
      </c>
      <c r="PGD6" s="93" t="s">
        <v>66</v>
      </c>
      <c r="PGE6" s="93" t="s">
        <v>66</v>
      </c>
      <c r="PGF6" s="93" t="s">
        <v>66</v>
      </c>
      <c r="PGG6" s="93" t="s">
        <v>66</v>
      </c>
      <c r="PGH6" s="93" t="s">
        <v>66</v>
      </c>
      <c r="PGI6" s="93" t="s">
        <v>66</v>
      </c>
      <c r="PGJ6" s="93" t="s">
        <v>66</v>
      </c>
      <c r="PGK6" s="93" t="s">
        <v>66</v>
      </c>
      <c r="PGL6" s="93" t="s">
        <v>66</v>
      </c>
      <c r="PGM6" s="93" t="s">
        <v>66</v>
      </c>
      <c r="PGN6" s="93" t="s">
        <v>66</v>
      </c>
      <c r="PGO6" s="93" t="s">
        <v>66</v>
      </c>
      <c r="PGP6" s="93" t="s">
        <v>66</v>
      </c>
      <c r="PGQ6" s="93" t="s">
        <v>66</v>
      </c>
      <c r="PGR6" s="93" t="s">
        <v>66</v>
      </c>
      <c r="PGS6" s="93" t="s">
        <v>66</v>
      </c>
      <c r="PGT6" s="93" t="s">
        <v>66</v>
      </c>
      <c r="PGU6" s="93" t="s">
        <v>66</v>
      </c>
      <c r="PGV6" s="93" t="s">
        <v>66</v>
      </c>
      <c r="PGW6" s="93" t="s">
        <v>66</v>
      </c>
      <c r="PGX6" s="93" t="s">
        <v>66</v>
      </c>
      <c r="PGY6" s="93" t="s">
        <v>66</v>
      </c>
      <c r="PGZ6" s="93" t="s">
        <v>66</v>
      </c>
      <c r="PHA6" s="93" t="s">
        <v>66</v>
      </c>
      <c r="PHB6" s="93" t="s">
        <v>66</v>
      </c>
      <c r="PHC6" s="93" t="s">
        <v>66</v>
      </c>
      <c r="PHD6" s="93" t="s">
        <v>66</v>
      </c>
      <c r="PHE6" s="93" t="s">
        <v>66</v>
      </c>
      <c r="PHF6" s="93" t="s">
        <v>66</v>
      </c>
      <c r="PHG6" s="93" t="s">
        <v>66</v>
      </c>
      <c r="PHH6" s="93" t="s">
        <v>66</v>
      </c>
      <c r="PHI6" s="93" t="s">
        <v>66</v>
      </c>
      <c r="PHJ6" s="93" t="s">
        <v>66</v>
      </c>
      <c r="PHK6" s="93" t="s">
        <v>66</v>
      </c>
      <c r="PHL6" s="93" t="s">
        <v>66</v>
      </c>
      <c r="PHM6" s="93" t="s">
        <v>66</v>
      </c>
      <c r="PHN6" s="93" t="s">
        <v>66</v>
      </c>
      <c r="PHO6" s="93" t="s">
        <v>66</v>
      </c>
      <c r="PHP6" s="93" t="s">
        <v>66</v>
      </c>
      <c r="PHQ6" s="93" t="s">
        <v>66</v>
      </c>
      <c r="PHR6" s="93" t="s">
        <v>66</v>
      </c>
      <c r="PHS6" s="93" t="s">
        <v>66</v>
      </c>
      <c r="PHT6" s="93" t="s">
        <v>66</v>
      </c>
      <c r="PHU6" s="93" t="s">
        <v>66</v>
      </c>
      <c r="PHV6" s="93" t="s">
        <v>66</v>
      </c>
      <c r="PHW6" s="93" t="s">
        <v>66</v>
      </c>
      <c r="PHX6" s="93" t="s">
        <v>66</v>
      </c>
      <c r="PHY6" s="93" t="s">
        <v>66</v>
      </c>
      <c r="PHZ6" s="93" t="s">
        <v>66</v>
      </c>
      <c r="PIA6" s="93" t="s">
        <v>66</v>
      </c>
      <c r="PIB6" s="93" t="s">
        <v>66</v>
      </c>
      <c r="PIC6" s="93" t="s">
        <v>66</v>
      </c>
      <c r="PID6" s="93" t="s">
        <v>66</v>
      </c>
      <c r="PIE6" s="93" t="s">
        <v>66</v>
      </c>
      <c r="PIF6" s="93" t="s">
        <v>66</v>
      </c>
      <c r="PIG6" s="93" t="s">
        <v>66</v>
      </c>
      <c r="PIH6" s="93" t="s">
        <v>66</v>
      </c>
      <c r="PII6" s="93" t="s">
        <v>66</v>
      </c>
      <c r="PIJ6" s="93" t="s">
        <v>66</v>
      </c>
      <c r="PIK6" s="93" t="s">
        <v>66</v>
      </c>
      <c r="PIL6" s="93" t="s">
        <v>66</v>
      </c>
      <c r="PIM6" s="93" t="s">
        <v>66</v>
      </c>
      <c r="PIN6" s="93" t="s">
        <v>66</v>
      </c>
      <c r="PIO6" s="93" t="s">
        <v>66</v>
      </c>
      <c r="PIP6" s="93" t="s">
        <v>66</v>
      </c>
      <c r="PIQ6" s="93" t="s">
        <v>66</v>
      </c>
      <c r="PIR6" s="93" t="s">
        <v>66</v>
      </c>
      <c r="PIS6" s="93" t="s">
        <v>66</v>
      </c>
      <c r="PIT6" s="93" t="s">
        <v>66</v>
      </c>
      <c r="PIU6" s="93" t="s">
        <v>66</v>
      </c>
      <c r="PIV6" s="93" t="s">
        <v>66</v>
      </c>
      <c r="PIW6" s="93" t="s">
        <v>66</v>
      </c>
      <c r="PIX6" s="93" t="s">
        <v>66</v>
      </c>
      <c r="PIY6" s="93" t="s">
        <v>66</v>
      </c>
      <c r="PIZ6" s="93" t="s">
        <v>66</v>
      </c>
      <c r="PJA6" s="93" t="s">
        <v>66</v>
      </c>
      <c r="PJB6" s="93" t="s">
        <v>66</v>
      </c>
      <c r="PJC6" s="93" t="s">
        <v>66</v>
      </c>
      <c r="PJD6" s="93" t="s">
        <v>66</v>
      </c>
      <c r="PJE6" s="93" t="s">
        <v>66</v>
      </c>
      <c r="PJF6" s="93" t="s">
        <v>66</v>
      </c>
      <c r="PJG6" s="93" t="s">
        <v>66</v>
      </c>
      <c r="PJH6" s="93" t="s">
        <v>66</v>
      </c>
      <c r="PJI6" s="93" t="s">
        <v>66</v>
      </c>
      <c r="PJJ6" s="93" t="s">
        <v>66</v>
      </c>
      <c r="PJK6" s="93" t="s">
        <v>66</v>
      </c>
      <c r="PJL6" s="93" t="s">
        <v>66</v>
      </c>
      <c r="PJM6" s="93" t="s">
        <v>66</v>
      </c>
      <c r="PJN6" s="93" t="s">
        <v>66</v>
      </c>
      <c r="PJO6" s="93" t="s">
        <v>66</v>
      </c>
      <c r="PJP6" s="93" t="s">
        <v>66</v>
      </c>
      <c r="PJQ6" s="93" t="s">
        <v>66</v>
      </c>
      <c r="PJR6" s="93" t="s">
        <v>66</v>
      </c>
      <c r="PJS6" s="93" t="s">
        <v>66</v>
      </c>
      <c r="PJT6" s="93" t="s">
        <v>66</v>
      </c>
      <c r="PJU6" s="93" t="s">
        <v>66</v>
      </c>
      <c r="PJV6" s="93" t="s">
        <v>66</v>
      </c>
      <c r="PJW6" s="93" t="s">
        <v>66</v>
      </c>
      <c r="PJX6" s="93" t="s">
        <v>66</v>
      </c>
      <c r="PJY6" s="93" t="s">
        <v>66</v>
      </c>
      <c r="PJZ6" s="93" t="s">
        <v>66</v>
      </c>
      <c r="PKA6" s="93" t="s">
        <v>66</v>
      </c>
      <c r="PKB6" s="93" t="s">
        <v>66</v>
      </c>
      <c r="PKC6" s="93" t="s">
        <v>66</v>
      </c>
      <c r="PKD6" s="93" t="s">
        <v>66</v>
      </c>
      <c r="PKE6" s="93" t="s">
        <v>66</v>
      </c>
      <c r="PKF6" s="93" t="s">
        <v>66</v>
      </c>
      <c r="PKG6" s="93" t="s">
        <v>66</v>
      </c>
      <c r="PKH6" s="93" t="s">
        <v>66</v>
      </c>
      <c r="PKI6" s="93" t="s">
        <v>66</v>
      </c>
      <c r="PKJ6" s="93" t="s">
        <v>66</v>
      </c>
      <c r="PKK6" s="93" t="s">
        <v>66</v>
      </c>
      <c r="PKL6" s="93" t="s">
        <v>66</v>
      </c>
      <c r="PKM6" s="93" t="s">
        <v>66</v>
      </c>
      <c r="PKN6" s="93" t="s">
        <v>66</v>
      </c>
      <c r="PKO6" s="93" t="s">
        <v>66</v>
      </c>
      <c r="PKP6" s="93" t="s">
        <v>66</v>
      </c>
      <c r="PKQ6" s="93" t="s">
        <v>66</v>
      </c>
      <c r="PKR6" s="93" t="s">
        <v>66</v>
      </c>
      <c r="PKS6" s="93" t="s">
        <v>66</v>
      </c>
      <c r="PKT6" s="93" t="s">
        <v>66</v>
      </c>
      <c r="PKU6" s="93" t="s">
        <v>66</v>
      </c>
      <c r="PKV6" s="93" t="s">
        <v>66</v>
      </c>
      <c r="PKW6" s="93" t="s">
        <v>66</v>
      </c>
      <c r="PKX6" s="93" t="s">
        <v>66</v>
      </c>
      <c r="PKY6" s="93" t="s">
        <v>66</v>
      </c>
      <c r="PKZ6" s="93" t="s">
        <v>66</v>
      </c>
      <c r="PLA6" s="93" t="s">
        <v>66</v>
      </c>
      <c r="PLB6" s="93" t="s">
        <v>66</v>
      </c>
      <c r="PLC6" s="93" t="s">
        <v>66</v>
      </c>
      <c r="PLD6" s="93" t="s">
        <v>66</v>
      </c>
      <c r="PLE6" s="93" t="s">
        <v>66</v>
      </c>
      <c r="PLF6" s="93" t="s">
        <v>66</v>
      </c>
      <c r="PLG6" s="93" t="s">
        <v>66</v>
      </c>
      <c r="PLH6" s="93" t="s">
        <v>66</v>
      </c>
      <c r="PLI6" s="93" t="s">
        <v>66</v>
      </c>
      <c r="PLJ6" s="93" t="s">
        <v>66</v>
      </c>
      <c r="PLK6" s="93" t="s">
        <v>66</v>
      </c>
      <c r="PLL6" s="93" t="s">
        <v>66</v>
      </c>
      <c r="PLM6" s="93" t="s">
        <v>66</v>
      </c>
      <c r="PLN6" s="93" t="s">
        <v>66</v>
      </c>
      <c r="PLO6" s="93" t="s">
        <v>66</v>
      </c>
      <c r="PLP6" s="93" t="s">
        <v>66</v>
      </c>
      <c r="PLQ6" s="93" t="s">
        <v>66</v>
      </c>
      <c r="PLR6" s="93" t="s">
        <v>66</v>
      </c>
      <c r="PLS6" s="93" t="s">
        <v>66</v>
      </c>
      <c r="PLT6" s="93" t="s">
        <v>66</v>
      </c>
      <c r="PLU6" s="93" t="s">
        <v>66</v>
      </c>
      <c r="PLV6" s="93" t="s">
        <v>66</v>
      </c>
      <c r="PLW6" s="93" t="s">
        <v>66</v>
      </c>
      <c r="PLX6" s="93" t="s">
        <v>66</v>
      </c>
      <c r="PLY6" s="93" t="s">
        <v>66</v>
      </c>
      <c r="PLZ6" s="93" t="s">
        <v>66</v>
      </c>
      <c r="PMA6" s="93" t="s">
        <v>66</v>
      </c>
      <c r="PMB6" s="93" t="s">
        <v>66</v>
      </c>
      <c r="PMC6" s="93" t="s">
        <v>66</v>
      </c>
      <c r="PMD6" s="93" t="s">
        <v>66</v>
      </c>
      <c r="PME6" s="93" t="s">
        <v>66</v>
      </c>
      <c r="PMF6" s="93" t="s">
        <v>66</v>
      </c>
      <c r="PMG6" s="93" t="s">
        <v>66</v>
      </c>
      <c r="PMH6" s="93" t="s">
        <v>66</v>
      </c>
      <c r="PMI6" s="93" t="s">
        <v>66</v>
      </c>
      <c r="PMJ6" s="93" t="s">
        <v>66</v>
      </c>
      <c r="PMK6" s="93" t="s">
        <v>66</v>
      </c>
      <c r="PML6" s="93" t="s">
        <v>66</v>
      </c>
      <c r="PMM6" s="93" t="s">
        <v>66</v>
      </c>
      <c r="PMN6" s="93" t="s">
        <v>66</v>
      </c>
      <c r="PMO6" s="93" t="s">
        <v>66</v>
      </c>
      <c r="PMP6" s="93" t="s">
        <v>66</v>
      </c>
      <c r="PMQ6" s="93" t="s">
        <v>66</v>
      </c>
      <c r="PMR6" s="93" t="s">
        <v>66</v>
      </c>
      <c r="PMS6" s="93" t="s">
        <v>66</v>
      </c>
      <c r="PMT6" s="93" t="s">
        <v>66</v>
      </c>
      <c r="PMU6" s="93" t="s">
        <v>66</v>
      </c>
      <c r="PMV6" s="93" t="s">
        <v>66</v>
      </c>
      <c r="PMW6" s="93" t="s">
        <v>66</v>
      </c>
      <c r="PMX6" s="93" t="s">
        <v>66</v>
      </c>
      <c r="PMY6" s="93" t="s">
        <v>66</v>
      </c>
      <c r="PMZ6" s="93" t="s">
        <v>66</v>
      </c>
      <c r="PNA6" s="93" t="s">
        <v>66</v>
      </c>
      <c r="PNB6" s="93" t="s">
        <v>66</v>
      </c>
      <c r="PNC6" s="93" t="s">
        <v>66</v>
      </c>
      <c r="PND6" s="93" t="s">
        <v>66</v>
      </c>
      <c r="PNE6" s="93" t="s">
        <v>66</v>
      </c>
      <c r="PNF6" s="93" t="s">
        <v>66</v>
      </c>
      <c r="PNG6" s="93" t="s">
        <v>66</v>
      </c>
      <c r="PNH6" s="93" t="s">
        <v>66</v>
      </c>
      <c r="PNI6" s="93" t="s">
        <v>66</v>
      </c>
      <c r="PNJ6" s="93" t="s">
        <v>66</v>
      </c>
      <c r="PNK6" s="93" t="s">
        <v>66</v>
      </c>
      <c r="PNL6" s="93" t="s">
        <v>66</v>
      </c>
      <c r="PNM6" s="93" t="s">
        <v>66</v>
      </c>
      <c r="PNN6" s="93" t="s">
        <v>66</v>
      </c>
      <c r="PNO6" s="93" t="s">
        <v>66</v>
      </c>
      <c r="PNP6" s="93" t="s">
        <v>66</v>
      </c>
      <c r="PNQ6" s="93" t="s">
        <v>66</v>
      </c>
      <c r="PNR6" s="93" t="s">
        <v>66</v>
      </c>
      <c r="PNS6" s="93" t="s">
        <v>66</v>
      </c>
      <c r="PNT6" s="93" t="s">
        <v>66</v>
      </c>
      <c r="PNU6" s="93" t="s">
        <v>66</v>
      </c>
      <c r="PNV6" s="93" t="s">
        <v>66</v>
      </c>
      <c r="PNW6" s="93" t="s">
        <v>66</v>
      </c>
      <c r="PNX6" s="93" t="s">
        <v>66</v>
      </c>
      <c r="PNY6" s="93" t="s">
        <v>66</v>
      </c>
      <c r="PNZ6" s="93" t="s">
        <v>66</v>
      </c>
      <c r="POA6" s="93" t="s">
        <v>66</v>
      </c>
      <c r="POB6" s="93" t="s">
        <v>66</v>
      </c>
      <c r="POC6" s="93" t="s">
        <v>66</v>
      </c>
      <c r="POD6" s="93" t="s">
        <v>66</v>
      </c>
      <c r="POE6" s="93" t="s">
        <v>66</v>
      </c>
      <c r="POF6" s="93" t="s">
        <v>66</v>
      </c>
      <c r="POG6" s="93" t="s">
        <v>66</v>
      </c>
      <c r="POH6" s="93" t="s">
        <v>66</v>
      </c>
      <c r="POI6" s="93" t="s">
        <v>66</v>
      </c>
      <c r="POJ6" s="93" t="s">
        <v>66</v>
      </c>
      <c r="POK6" s="93" t="s">
        <v>66</v>
      </c>
      <c r="POL6" s="93" t="s">
        <v>66</v>
      </c>
      <c r="POM6" s="93" t="s">
        <v>66</v>
      </c>
      <c r="PON6" s="93" t="s">
        <v>66</v>
      </c>
      <c r="POO6" s="93" t="s">
        <v>66</v>
      </c>
      <c r="POP6" s="93" t="s">
        <v>66</v>
      </c>
      <c r="POQ6" s="93" t="s">
        <v>66</v>
      </c>
      <c r="POR6" s="93" t="s">
        <v>66</v>
      </c>
      <c r="POS6" s="93" t="s">
        <v>66</v>
      </c>
      <c r="POT6" s="93" t="s">
        <v>66</v>
      </c>
      <c r="POU6" s="93" t="s">
        <v>66</v>
      </c>
      <c r="POV6" s="93" t="s">
        <v>66</v>
      </c>
      <c r="POW6" s="93" t="s">
        <v>66</v>
      </c>
      <c r="POX6" s="93" t="s">
        <v>66</v>
      </c>
      <c r="POY6" s="93" t="s">
        <v>66</v>
      </c>
      <c r="POZ6" s="93" t="s">
        <v>66</v>
      </c>
      <c r="PPA6" s="93" t="s">
        <v>66</v>
      </c>
      <c r="PPB6" s="93" t="s">
        <v>66</v>
      </c>
      <c r="PPC6" s="93" t="s">
        <v>66</v>
      </c>
      <c r="PPD6" s="93" t="s">
        <v>66</v>
      </c>
      <c r="PPE6" s="93" t="s">
        <v>66</v>
      </c>
      <c r="PPF6" s="93" t="s">
        <v>66</v>
      </c>
      <c r="PPG6" s="93" t="s">
        <v>66</v>
      </c>
      <c r="PPH6" s="93" t="s">
        <v>66</v>
      </c>
      <c r="PPI6" s="93" t="s">
        <v>66</v>
      </c>
      <c r="PPJ6" s="93" t="s">
        <v>66</v>
      </c>
      <c r="PPK6" s="93" t="s">
        <v>66</v>
      </c>
      <c r="PPL6" s="93" t="s">
        <v>66</v>
      </c>
      <c r="PPM6" s="93" t="s">
        <v>66</v>
      </c>
      <c r="PPN6" s="93" t="s">
        <v>66</v>
      </c>
      <c r="PPO6" s="93" t="s">
        <v>66</v>
      </c>
      <c r="PPP6" s="93" t="s">
        <v>66</v>
      </c>
      <c r="PPQ6" s="93" t="s">
        <v>66</v>
      </c>
      <c r="PPR6" s="93" t="s">
        <v>66</v>
      </c>
      <c r="PPS6" s="93" t="s">
        <v>66</v>
      </c>
      <c r="PPT6" s="93" t="s">
        <v>66</v>
      </c>
      <c r="PPU6" s="93" t="s">
        <v>66</v>
      </c>
      <c r="PPV6" s="93" t="s">
        <v>66</v>
      </c>
      <c r="PPW6" s="93" t="s">
        <v>66</v>
      </c>
      <c r="PPX6" s="93" t="s">
        <v>66</v>
      </c>
      <c r="PPY6" s="93" t="s">
        <v>66</v>
      </c>
      <c r="PPZ6" s="93" t="s">
        <v>66</v>
      </c>
      <c r="PQA6" s="93" t="s">
        <v>66</v>
      </c>
      <c r="PQB6" s="93" t="s">
        <v>66</v>
      </c>
      <c r="PQC6" s="93" t="s">
        <v>66</v>
      </c>
      <c r="PQD6" s="93" t="s">
        <v>66</v>
      </c>
      <c r="PQE6" s="93" t="s">
        <v>66</v>
      </c>
      <c r="PQF6" s="93" t="s">
        <v>66</v>
      </c>
      <c r="PQG6" s="93" t="s">
        <v>66</v>
      </c>
      <c r="PQH6" s="93" t="s">
        <v>66</v>
      </c>
      <c r="PQI6" s="93" t="s">
        <v>66</v>
      </c>
      <c r="PQJ6" s="93" t="s">
        <v>66</v>
      </c>
      <c r="PQK6" s="93" t="s">
        <v>66</v>
      </c>
      <c r="PQL6" s="93" t="s">
        <v>66</v>
      </c>
      <c r="PQM6" s="93" t="s">
        <v>66</v>
      </c>
      <c r="PQN6" s="93" t="s">
        <v>66</v>
      </c>
      <c r="PQO6" s="93" t="s">
        <v>66</v>
      </c>
      <c r="PQP6" s="93" t="s">
        <v>66</v>
      </c>
      <c r="PQQ6" s="93" t="s">
        <v>66</v>
      </c>
      <c r="PQR6" s="93" t="s">
        <v>66</v>
      </c>
      <c r="PQS6" s="93" t="s">
        <v>66</v>
      </c>
      <c r="PQT6" s="93" t="s">
        <v>66</v>
      </c>
      <c r="PQU6" s="93" t="s">
        <v>66</v>
      </c>
      <c r="PQV6" s="93" t="s">
        <v>66</v>
      </c>
      <c r="PQW6" s="93" t="s">
        <v>66</v>
      </c>
      <c r="PQX6" s="93" t="s">
        <v>66</v>
      </c>
      <c r="PQY6" s="93" t="s">
        <v>66</v>
      </c>
      <c r="PQZ6" s="93" t="s">
        <v>66</v>
      </c>
      <c r="PRA6" s="93" t="s">
        <v>66</v>
      </c>
      <c r="PRB6" s="93" t="s">
        <v>66</v>
      </c>
      <c r="PRC6" s="93" t="s">
        <v>66</v>
      </c>
      <c r="PRD6" s="93" t="s">
        <v>66</v>
      </c>
      <c r="PRE6" s="93" t="s">
        <v>66</v>
      </c>
      <c r="PRF6" s="93" t="s">
        <v>66</v>
      </c>
      <c r="PRG6" s="93" t="s">
        <v>66</v>
      </c>
      <c r="PRH6" s="93" t="s">
        <v>66</v>
      </c>
      <c r="PRI6" s="93" t="s">
        <v>66</v>
      </c>
      <c r="PRJ6" s="93" t="s">
        <v>66</v>
      </c>
      <c r="PRK6" s="93" t="s">
        <v>66</v>
      </c>
      <c r="PRL6" s="93" t="s">
        <v>66</v>
      </c>
      <c r="PRM6" s="93" t="s">
        <v>66</v>
      </c>
      <c r="PRN6" s="93" t="s">
        <v>66</v>
      </c>
      <c r="PRO6" s="93" t="s">
        <v>66</v>
      </c>
      <c r="PRP6" s="93" t="s">
        <v>66</v>
      </c>
      <c r="PRQ6" s="93" t="s">
        <v>66</v>
      </c>
      <c r="PRR6" s="93" t="s">
        <v>66</v>
      </c>
      <c r="PRS6" s="93" t="s">
        <v>66</v>
      </c>
      <c r="PRT6" s="93" t="s">
        <v>66</v>
      </c>
      <c r="PRU6" s="93" t="s">
        <v>66</v>
      </c>
      <c r="PRV6" s="93" t="s">
        <v>66</v>
      </c>
      <c r="PRW6" s="93" t="s">
        <v>66</v>
      </c>
      <c r="PRX6" s="93" t="s">
        <v>66</v>
      </c>
      <c r="PRY6" s="93" t="s">
        <v>66</v>
      </c>
      <c r="PRZ6" s="93" t="s">
        <v>66</v>
      </c>
      <c r="PSA6" s="93" t="s">
        <v>66</v>
      </c>
      <c r="PSB6" s="93" t="s">
        <v>66</v>
      </c>
      <c r="PSC6" s="93" t="s">
        <v>66</v>
      </c>
      <c r="PSD6" s="93" t="s">
        <v>66</v>
      </c>
      <c r="PSE6" s="93" t="s">
        <v>66</v>
      </c>
      <c r="PSF6" s="93" t="s">
        <v>66</v>
      </c>
      <c r="PSG6" s="93" t="s">
        <v>66</v>
      </c>
      <c r="PSH6" s="93" t="s">
        <v>66</v>
      </c>
      <c r="PSI6" s="93" t="s">
        <v>66</v>
      </c>
      <c r="PSJ6" s="93" t="s">
        <v>66</v>
      </c>
      <c r="PSK6" s="93" t="s">
        <v>66</v>
      </c>
      <c r="PSL6" s="93" t="s">
        <v>66</v>
      </c>
      <c r="PSM6" s="93" t="s">
        <v>66</v>
      </c>
      <c r="PSN6" s="93" t="s">
        <v>66</v>
      </c>
      <c r="PSO6" s="93" t="s">
        <v>66</v>
      </c>
      <c r="PSP6" s="93" t="s">
        <v>66</v>
      </c>
      <c r="PSQ6" s="93" t="s">
        <v>66</v>
      </c>
      <c r="PSR6" s="93" t="s">
        <v>66</v>
      </c>
      <c r="PSS6" s="93" t="s">
        <v>66</v>
      </c>
      <c r="PST6" s="93" t="s">
        <v>66</v>
      </c>
      <c r="PSU6" s="93" t="s">
        <v>66</v>
      </c>
      <c r="PSV6" s="93" t="s">
        <v>66</v>
      </c>
      <c r="PSW6" s="93" t="s">
        <v>66</v>
      </c>
      <c r="PSX6" s="93" t="s">
        <v>66</v>
      </c>
      <c r="PSY6" s="93" t="s">
        <v>66</v>
      </c>
      <c r="PSZ6" s="93" t="s">
        <v>66</v>
      </c>
      <c r="PTA6" s="93" t="s">
        <v>66</v>
      </c>
      <c r="PTB6" s="93" t="s">
        <v>66</v>
      </c>
      <c r="PTC6" s="93" t="s">
        <v>66</v>
      </c>
      <c r="PTD6" s="93" t="s">
        <v>66</v>
      </c>
      <c r="PTE6" s="93" t="s">
        <v>66</v>
      </c>
      <c r="PTF6" s="93" t="s">
        <v>66</v>
      </c>
      <c r="PTG6" s="93" t="s">
        <v>66</v>
      </c>
      <c r="PTH6" s="93" t="s">
        <v>66</v>
      </c>
      <c r="PTI6" s="93" t="s">
        <v>66</v>
      </c>
      <c r="PTJ6" s="93" t="s">
        <v>66</v>
      </c>
      <c r="PTK6" s="93" t="s">
        <v>66</v>
      </c>
      <c r="PTL6" s="93" t="s">
        <v>66</v>
      </c>
      <c r="PTM6" s="93" t="s">
        <v>66</v>
      </c>
      <c r="PTN6" s="93" t="s">
        <v>66</v>
      </c>
      <c r="PTO6" s="93" t="s">
        <v>66</v>
      </c>
      <c r="PTP6" s="93" t="s">
        <v>66</v>
      </c>
      <c r="PTQ6" s="93" t="s">
        <v>66</v>
      </c>
      <c r="PTR6" s="93" t="s">
        <v>66</v>
      </c>
      <c r="PTS6" s="93" t="s">
        <v>66</v>
      </c>
      <c r="PTT6" s="93" t="s">
        <v>66</v>
      </c>
      <c r="PTU6" s="93" t="s">
        <v>66</v>
      </c>
      <c r="PTV6" s="93" t="s">
        <v>66</v>
      </c>
      <c r="PTW6" s="93" t="s">
        <v>66</v>
      </c>
      <c r="PTX6" s="93" t="s">
        <v>66</v>
      </c>
      <c r="PTY6" s="93" t="s">
        <v>66</v>
      </c>
      <c r="PTZ6" s="93" t="s">
        <v>66</v>
      </c>
      <c r="PUA6" s="93" t="s">
        <v>66</v>
      </c>
      <c r="PUB6" s="93" t="s">
        <v>66</v>
      </c>
      <c r="PUC6" s="93" t="s">
        <v>66</v>
      </c>
      <c r="PUD6" s="93" t="s">
        <v>66</v>
      </c>
      <c r="PUE6" s="93" t="s">
        <v>66</v>
      </c>
      <c r="PUF6" s="93" t="s">
        <v>66</v>
      </c>
      <c r="PUG6" s="93" t="s">
        <v>66</v>
      </c>
      <c r="PUH6" s="93" t="s">
        <v>66</v>
      </c>
      <c r="PUI6" s="93" t="s">
        <v>66</v>
      </c>
      <c r="PUJ6" s="93" t="s">
        <v>66</v>
      </c>
      <c r="PUK6" s="93" t="s">
        <v>66</v>
      </c>
      <c r="PUL6" s="93" t="s">
        <v>66</v>
      </c>
      <c r="PUM6" s="93" t="s">
        <v>66</v>
      </c>
      <c r="PUN6" s="93" t="s">
        <v>66</v>
      </c>
      <c r="PUO6" s="93" t="s">
        <v>66</v>
      </c>
      <c r="PUP6" s="93" t="s">
        <v>66</v>
      </c>
      <c r="PUQ6" s="93" t="s">
        <v>66</v>
      </c>
      <c r="PUR6" s="93" t="s">
        <v>66</v>
      </c>
      <c r="PUS6" s="93" t="s">
        <v>66</v>
      </c>
      <c r="PUT6" s="93" t="s">
        <v>66</v>
      </c>
      <c r="PUU6" s="93" t="s">
        <v>66</v>
      </c>
      <c r="PUV6" s="93" t="s">
        <v>66</v>
      </c>
      <c r="PUW6" s="93" t="s">
        <v>66</v>
      </c>
      <c r="PUX6" s="93" t="s">
        <v>66</v>
      </c>
      <c r="PUY6" s="93" t="s">
        <v>66</v>
      </c>
      <c r="PUZ6" s="93" t="s">
        <v>66</v>
      </c>
      <c r="PVA6" s="93" t="s">
        <v>66</v>
      </c>
      <c r="PVB6" s="93" t="s">
        <v>66</v>
      </c>
      <c r="PVC6" s="93" t="s">
        <v>66</v>
      </c>
      <c r="PVD6" s="93" t="s">
        <v>66</v>
      </c>
      <c r="PVE6" s="93" t="s">
        <v>66</v>
      </c>
      <c r="PVF6" s="93" t="s">
        <v>66</v>
      </c>
      <c r="PVG6" s="93" t="s">
        <v>66</v>
      </c>
      <c r="PVH6" s="93" t="s">
        <v>66</v>
      </c>
      <c r="PVI6" s="93" t="s">
        <v>66</v>
      </c>
      <c r="PVJ6" s="93" t="s">
        <v>66</v>
      </c>
      <c r="PVK6" s="93" t="s">
        <v>66</v>
      </c>
      <c r="PVL6" s="93" t="s">
        <v>66</v>
      </c>
      <c r="PVM6" s="93" t="s">
        <v>66</v>
      </c>
      <c r="PVN6" s="93" t="s">
        <v>66</v>
      </c>
      <c r="PVO6" s="93" t="s">
        <v>66</v>
      </c>
      <c r="PVP6" s="93" t="s">
        <v>66</v>
      </c>
      <c r="PVQ6" s="93" t="s">
        <v>66</v>
      </c>
      <c r="PVR6" s="93" t="s">
        <v>66</v>
      </c>
      <c r="PVS6" s="93" t="s">
        <v>66</v>
      </c>
      <c r="PVT6" s="93" t="s">
        <v>66</v>
      </c>
      <c r="PVU6" s="93" t="s">
        <v>66</v>
      </c>
      <c r="PVV6" s="93" t="s">
        <v>66</v>
      </c>
      <c r="PVW6" s="93" t="s">
        <v>66</v>
      </c>
      <c r="PVX6" s="93" t="s">
        <v>66</v>
      </c>
      <c r="PVY6" s="93" t="s">
        <v>66</v>
      </c>
      <c r="PVZ6" s="93" t="s">
        <v>66</v>
      </c>
      <c r="PWA6" s="93" t="s">
        <v>66</v>
      </c>
      <c r="PWB6" s="93" t="s">
        <v>66</v>
      </c>
      <c r="PWC6" s="93" t="s">
        <v>66</v>
      </c>
      <c r="PWD6" s="93" t="s">
        <v>66</v>
      </c>
      <c r="PWE6" s="93" t="s">
        <v>66</v>
      </c>
      <c r="PWF6" s="93" t="s">
        <v>66</v>
      </c>
      <c r="PWG6" s="93" t="s">
        <v>66</v>
      </c>
      <c r="PWH6" s="93" t="s">
        <v>66</v>
      </c>
      <c r="PWI6" s="93" t="s">
        <v>66</v>
      </c>
      <c r="PWJ6" s="93" t="s">
        <v>66</v>
      </c>
      <c r="PWK6" s="93" t="s">
        <v>66</v>
      </c>
      <c r="PWL6" s="93" t="s">
        <v>66</v>
      </c>
      <c r="PWM6" s="93" t="s">
        <v>66</v>
      </c>
      <c r="PWN6" s="93" t="s">
        <v>66</v>
      </c>
      <c r="PWO6" s="93" t="s">
        <v>66</v>
      </c>
      <c r="PWP6" s="93" t="s">
        <v>66</v>
      </c>
      <c r="PWQ6" s="93" t="s">
        <v>66</v>
      </c>
      <c r="PWR6" s="93" t="s">
        <v>66</v>
      </c>
      <c r="PWS6" s="93" t="s">
        <v>66</v>
      </c>
      <c r="PWT6" s="93" t="s">
        <v>66</v>
      </c>
      <c r="PWU6" s="93" t="s">
        <v>66</v>
      </c>
      <c r="PWV6" s="93" t="s">
        <v>66</v>
      </c>
      <c r="PWW6" s="93" t="s">
        <v>66</v>
      </c>
      <c r="PWX6" s="93" t="s">
        <v>66</v>
      </c>
      <c r="PWY6" s="93" t="s">
        <v>66</v>
      </c>
      <c r="PWZ6" s="93" t="s">
        <v>66</v>
      </c>
      <c r="PXA6" s="93" t="s">
        <v>66</v>
      </c>
      <c r="PXB6" s="93" t="s">
        <v>66</v>
      </c>
      <c r="PXC6" s="93" t="s">
        <v>66</v>
      </c>
      <c r="PXD6" s="93" t="s">
        <v>66</v>
      </c>
      <c r="PXE6" s="93" t="s">
        <v>66</v>
      </c>
      <c r="PXF6" s="93" t="s">
        <v>66</v>
      </c>
      <c r="PXG6" s="93" t="s">
        <v>66</v>
      </c>
      <c r="PXH6" s="93" t="s">
        <v>66</v>
      </c>
      <c r="PXI6" s="93" t="s">
        <v>66</v>
      </c>
      <c r="PXJ6" s="93" t="s">
        <v>66</v>
      </c>
      <c r="PXK6" s="93" t="s">
        <v>66</v>
      </c>
      <c r="PXL6" s="93" t="s">
        <v>66</v>
      </c>
      <c r="PXM6" s="93" t="s">
        <v>66</v>
      </c>
      <c r="PXN6" s="93" t="s">
        <v>66</v>
      </c>
      <c r="PXO6" s="93" t="s">
        <v>66</v>
      </c>
      <c r="PXP6" s="93" t="s">
        <v>66</v>
      </c>
      <c r="PXQ6" s="93" t="s">
        <v>66</v>
      </c>
      <c r="PXR6" s="93" t="s">
        <v>66</v>
      </c>
      <c r="PXS6" s="93" t="s">
        <v>66</v>
      </c>
      <c r="PXT6" s="93" t="s">
        <v>66</v>
      </c>
      <c r="PXU6" s="93" t="s">
        <v>66</v>
      </c>
      <c r="PXV6" s="93" t="s">
        <v>66</v>
      </c>
      <c r="PXW6" s="93" t="s">
        <v>66</v>
      </c>
      <c r="PXX6" s="93" t="s">
        <v>66</v>
      </c>
      <c r="PXY6" s="93" t="s">
        <v>66</v>
      </c>
      <c r="PXZ6" s="93" t="s">
        <v>66</v>
      </c>
      <c r="PYA6" s="93" t="s">
        <v>66</v>
      </c>
      <c r="PYB6" s="93" t="s">
        <v>66</v>
      </c>
      <c r="PYC6" s="93" t="s">
        <v>66</v>
      </c>
      <c r="PYD6" s="93" t="s">
        <v>66</v>
      </c>
      <c r="PYE6" s="93" t="s">
        <v>66</v>
      </c>
      <c r="PYF6" s="93" t="s">
        <v>66</v>
      </c>
      <c r="PYG6" s="93" t="s">
        <v>66</v>
      </c>
      <c r="PYH6" s="93" t="s">
        <v>66</v>
      </c>
      <c r="PYI6" s="93" t="s">
        <v>66</v>
      </c>
      <c r="PYJ6" s="93" t="s">
        <v>66</v>
      </c>
      <c r="PYK6" s="93" t="s">
        <v>66</v>
      </c>
      <c r="PYL6" s="93" t="s">
        <v>66</v>
      </c>
      <c r="PYM6" s="93" t="s">
        <v>66</v>
      </c>
      <c r="PYN6" s="93" t="s">
        <v>66</v>
      </c>
      <c r="PYO6" s="93" t="s">
        <v>66</v>
      </c>
      <c r="PYP6" s="93" t="s">
        <v>66</v>
      </c>
      <c r="PYQ6" s="93" t="s">
        <v>66</v>
      </c>
      <c r="PYR6" s="93" t="s">
        <v>66</v>
      </c>
      <c r="PYS6" s="93" t="s">
        <v>66</v>
      </c>
      <c r="PYT6" s="93" t="s">
        <v>66</v>
      </c>
      <c r="PYU6" s="93" t="s">
        <v>66</v>
      </c>
      <c r="PYV6" s="93" t="s">
        <v>66</v>
      </c>
      <c r="PYW6" s="93" t="s">
        <v>66</v>
      </c>
      <c r="PYX6" s="93" t="s">
        <v>66</v>
      </c>
      <c r="PYY6" s="93" t="s">
        <v>66</v>
      </c>
      <c r="PYZ6" s="93" t="s">
        <v>66</v>
      </c>
      <c r="PZA6" s="93" t="s">
        <v>66</v>
      </c>
      <c r="PZB6" s="93" t="s">
        <v>66</v>
      </c>
      <c r="PZC6" s="93" t="s">
        <v>66</v>
      </c>
      <c r="PZD6" s="93" t="s">
        <v>66</v>
      </c>
      <c r="PZE6" s="93" t="s">
        <v>66</v>
      </c>
      <c r="PZF6" s="93" t="s">
        <v>66</v>
      </c>
      <c r="PZG6" s="93" t="s">
        <v>66</v>
      </c>
      <c r="PZH6" s="93" t="s">
        <v>66</v>
      </c>
      <c r="PZI6" s="93" t="s">
        <v>66</v>
      </c>
      <c r="PZJ6" s="93" t="s">
        <v>66</v>
      </c>
      <c r="PZK6" s="93" t="s">
        <v>66</v>
      </c>
      <c r="PZL6" s="93" t="s">
        <v>66</v>
      </c>
      <c r="PZM6" s="93" t="s">
        <v>66</v>
      </c>
      <c r="PZN6" s="93" t="s">
        <v>66</v>
      </c>
      <c r="PZO6" s="93" t="s">
        <v>66</v>
      </c>
      <c r="PZP6" s="93" t="s">
        <v>66</v>
      </c>
      <c r="PZQ6" s="93" t="s">
        <v>66</v>
      </c>
      <c r="PZR6" s="93" t="s">
        <v>66</v>
      </c>
      <c r="PZS6" s="93" t="s">
        <v>66</v>
      </c>
      <c r="PZT6" s="93" t="s">
        <v>66</v>
      </c>
      <c r="PZU6" s="93" t="s">
        <v>66</v>
      </c>
      <c r="PZV6" s="93" t="s">
        <v>66</v>
      </c>
      <c r="PZW6" s="93" t="s">
        <v>66</v>
      </c>
      <c r="PZX6" s="93" t="s">
        <v>66</v>
      </c>
      <c r="PZY6" s="93" t="s">
        <v>66</v>
      </c>
      <c r="PZZ6" s="93" t="s">
        <v>66</v>
      </c>
      <c r="QAA6" s="93" t="s">
        <v>66</v>
      </c>
      <c r="QAB6" s="93" t="s">
        <v>66</v>
      </c>
      <c r="QAC6" s="93" t="s">
        <v>66</v>
      </c>
      <c r="QAD6" s="93" t="s">
        <v>66</v>
      </c>
      <c r="QAE6" s="93" t="s">
        <v>66</v>
      </c>
      <c r="QAF6" s="93" t="s">
        <v>66</v>
      </c>
      <c r="QAG6" s="93" t="s">
        <v>66</v>
      </c>
      <c r="QAH6" s="93" t="s">
        <v>66</v>
      </c>
      <c r="QAI6" s="93" t="s">
        <v>66</v>
      </c>
      <c r="QAJ6" s="93" t="s">
        <v>66</v>
      </c>
      <c r="QAK6" s="93" t="s">
        <v>66</v>
      </c>
      <c r="QAL6" s="93" t="s">
        <v>66</v>
      </c>
      <c r="QAM6" s="93" t="s">
        <v>66</v>
      </c>
      <c r="QAN6" s="93" t="s">
        <v>66</v>
      </c>
      <c r="QAO6" s="93" t="s">
        <v>66</v>
      </c>
      <c r="QAP6" s="93" t="s">
        <v>66</v>
      </c>
      <c r="QAQ6" s="93" t="s">
        <v>66</v>
      </c>
      <c r="QAR6" s="93" t="s">
        <v>66</v>
      </c>
      <c r="QAS6" s="93" t="s">
        <v>66</v>
      </c>
      <c r="QAT6" s="93" t="s">
        <v>66</v>
      </c>
      <c r="QAU6" s="93" t="s">
        <v>66</v>
      </c>
      <c r="QAV6" s="93" t="s">
        <v>66</v>
      </c>
      <c r="QAW6" s="93" t="s">
        <v>66</v>
      </c>
      <c r="QAX6" s="93" t="s">
        <v>66</v>
      </c>
      <c r="QAY6" s="93" t="s">
        <v>66</v>
      </c>
      <c r="QAZ6" s="93" t="s">
        <v>66</v>
      </c>
      <c r="QBA6" s="93" t="s">
        <v>66</v>
      </c>
      <c r="QBB6" s="93" t="s">
        <v>66</v>
      </c>
      <c r="QBC6" s="93" t="s">
        <v>66</v>
      </c>
      <c r="QBD6" s="93" t="s">
        <v>66</v>
      </c>
      <c r="QBE6" s="93" t="s">
        <v>66</v>
      </c>
      <c r="QBF6" s="93" t="s">
        <v>66</v>
      </c>
      <c r="QBG6" s="93" t="s">
        <v>66</v>
      </c>
      <c r="QBH6" s="93" t="s">
        <v>66</v>
      </c>
      <c r="QBI6" s="93" t="s">
        <v>66</v>
      </c>
      <c r="QBJ6" s="93" t="s">
        <v>66</v>
      </c>
      <c r="QBK6" s="93" t="s">
        <v>66</v>
      </c>
      <c r="QBL6" s="93" t="s">
        <v>66</v>
      </c>
      <c r="QBM6" s="93" t="s">
        <v>66</v>
      </c>
      <c r="QBN6" s="93" t="s">
        <v>66</v>
      </c>
      <c r="QBO6" s="93" t="s">
        <v>66</v>
      </c>
      <c r="QBP6" s="93" t="s">
        <v>66</v>
      </c>
      <c r="QBQ6" s="93" t="s">
        <v>66</v>
      </c>
      <c r="QBR6" s="93" t="s">
        <v>66</v>
      </c>
      <c r="QBS6" s="93" t="s">
        <v>66</v>
      </c>
      <c r="QBT6" s="93" t="s">
        <v>66</v>
      </c>
      <c r="QBU6" s="93" t="s">
        <v>66</v>
      </c>
      <c r="QBV6" s="93" t="s">
        <v>66</v>
      </c>
      <c r="QBW6" s="93" t="s">
        <v>66</v>
      </c>
      <c r="QBX6" s="93" t="s">
        <v>66</v>
      </c>
      <c r="QBY6" s="93" t="s">
        <v>66</v>
      </c>
      <c r="QBZ6" s="93" t="s">
        <v>66</v>
      </c>
      <c r="QCA6" s="93" t="s">
        <v>66</v>
      </c>
      <c r="QCB6" s="93" t="s">
        <v>66</v>
      </c>
      <c r="QCC6" s="93" t="s">
        <v>66</v>
      </c>
      <c r="QCD6" s="93" t="s">
        <v>66</v>
      </c>
      <c r="QCE6" s="93" t="s">
        <v>66</v>
      </c>
      <c r="QCF6" s="93" t="s">
        <v>66</v>
      </c>
      <c r="QCG6" s="93" t="s">
        <v>66</v>
      </c>
      <c r="QCH6" s="93" t="s">
        <v>66</v>
      </c>
      <c r="QCI6" s="93" t="s">
        <v>66</v>
      </c>
      <c r="QCJ6" s="93" t="s">
        <v>66</v>
      </c>
      <c r="QCK6" s="93" t="s">
        <v>66</v>
      </c>
      <c r="QCL6" s="93" t="s">
        <v>66</v>
      </c>
      <c r="QCM6" s="93" t="s">
        <v>66</v>
      </c>
      <c r="QCN6" s="93" t="s">
        <v>66</v>
      </c>
      <c r="QCO6" s="93" t="s">
        <v>66</v>
      </c>
      <c r="QCP6" s="93" t="s">
        <v>66</v>
      </c>
      <c r="QCQ6" s="93" t="s">
        <v>66</v>
      </c>
      <c r="QCR6" s="93" t="s">
        <v>66</v>
      </c>
      <c r="QCS6" s="93" t="s">
        <v>66</v>
      </c>
      <c r="QCT6" s="93" t="s">
        <v>66</v>
      </c>
      <c r="QCU6" s="93" t="s">
        <v>66</v>
      </c>
      <c r="QCV6" s="93" t="s">
        <v>66</v>
      </c>
      <c r="QCW6" s="93" t="s">
        <v>66</v>
      </c>
      <c r="QCX6" s="93" t="s">
        <v>66</v>
      </c>
      <c r="QCY6" s="93" t="s">
        <v>66</v>
      </c>
      <c r="QCZ6" s="93" t="s">
        <v>66</v>
      </c>
      <c r="QDA6" s="93" t="s">
        <v>66</v>
      </c>
      <c r="QDB6" s="93" t="s">
        <v>66</v>
      </c>
      <c r="QDC6" s="93" t="s">
        <v>66</v>
      </c>
      <c r="QDD6" s="93" t="s">
        <v>66</v>
      </c>
      <c r="QDE6" s="93" t="s">
        <v>66</v>
      </c>
      <c r="QDF6" s="93" t="s">
        <v>66</v>
      </c>
      <c r="QDG6" s="93" t="s">
        <v>66</v>
      </c>
      <c r="QDH6" s="93" t="s">
        <v>66</v>
      </c>
      <c r="QDI6" s="93" t="s">
        <v>66</v>
      </c>
      <c r="QDJ6" s="93" t="s">
        <v>66</v>
      </c>
      <c r="QDK6" s="93" t="s">
        <v>66</v>
      </c>
      <c r="QDL6" s="93" t="s">
        <v>66</v>
      </c>
      <c r="QDM6" s="93" t="s">
        <v>66</v>
      </c>
      <c r="QDN6" s="93" t="s">
        <v>66</v>
      </c>
      <c r="QDO6" s="93" t="s">
        <v>66</v>
      </c>
      <c r="QDP6" s="93" t="s">
        <v>66</v>
      </c>
      <c r="QDQ6" s="93" t="s">
        <v>66</v>
      </c>
      <c r="QDR6" s="93" t="s">
        <v>66</v>
      </c>
      <c r="QDS6" s="93" t="s">
        <v>66</v>
      </c>
      <c r="QDT6" s="93" t="s">
        <v>66</v>
      </c>
      <c r="QDU6" s="93" t="s">
        <v>66</v>
      </c>
      <c r="QDV6" s="93" t="s">
        <v>66</v>
      </c>
      <c r="QDW6" s="93" t="s">
        <v>66</v>
      </c>
      <c r="QDX6" s="93" t="s">
        <v>66</v>
      </c>
      <c r="QDY6" s="93" t="s">
        <v>66</v>
      </c>
      <c r="QDZ6" s="93" t="s">
        <v>66</v>
      </c>
      <c r="QEA6" s="93" t="s">
        <v>66</v>
      </c>
      <c r="QEB6" s="93" t="s">
        <v>66</v>
      </c>
      <c r="QEC6" s="93" t="s">
        <v>66</v>
      </c>
      <c r="QED6" s="93" t="s">
        <v>66</v>
      </c>
      <c r="QEE6" s="93" t="s">
        <v>66</v>
      </c>
      <c r="QEF6" s="93" t="s">
        <v>66</v>
      </c>
      <c r="QEG6" s="93" t="s">
        <v>66</v>
      </c>
      <c r="QEH6" s="93" t="s">
        <v>66</v>
      </c>
      <c r="QEI6" s="93" t="s">
        <v>66</v>
      </c>
      <c r="QEJ6" s="93" t="s">
        <v>66</v>
      </c>
      <c r="QEK6" s="93" t="s">
        <v>66</v>
      </c>
      <c r="QEL6" s="93" t="s">
        <v>66</v>
      </c>
      <c r="QEM6" s="93" t="s">
        <v>66</v>
      </c>
      <c r="QEN6" s="93" t="s">
        <v>66</v>
      </c>
      <c r="QEO6" s="93" t="s">
        <v>66</v>
      </c>
      <c r="QEP6" s="93" t="s">
        <v>66</v>
      </c>
      <c r="QEQ6" s="93" t="s">
        <v>66</v>
      </c>
      <c r="QER6" s="93" t="s">
        <v>66</v>
      </c>
      <c r="QES6" s="93" t="s">
        <v>66</v>
      </c>
      <c r="QET6" s="93" t="s">
        <v>66</v>
      </c>
      <c r="QEU6" s="93" t="s">
        <v>66</v>
      </c>
      <c r="QEV6" s="93" t="s">
        <v>66</v>
      </c>
      <c r="QEW6" s="93" t="s">
        <v>66</v>
      </c>
      <c r="QEX6" s="93" t="s">
        <v>66</v>
      </c>
      <c r="QEY6" s="93" t="s">
        <v>66</v>
      </c>
      <c r="QEZ6" s="93" t="s">
        <v>66</v>
      </c>
      <c r="QFA6" s="93" t="s">
        <v>66</v>
      </c>
      <c r="QFB6" s="93" t="s">
        <v>66</v>
      </c>
      <c r="QFC6" s="93" t="s">
        <v>66</v>
      </c>
      <c r="QFD6" s="93" t="s">
        <v>66</v>
      </c>
      <c r="QFE6" s="93" t="s">
        <v>66</v>
      </c>
      <c r="QFF6" s="93" t="s">
        <v>66</v>
      </c>
      <c r="QFG6" s="93" t="s">
        <v>66</v>
      </c>
      <c r="QFH6" s="93" t="s">
        <v>66</v>
      </c>
      <c r="QFI6" s="93" t="s">
        <v>66</v>
      </c>
      <c r="QFJ6" s="93" t="s">
        <v>66</v>
      </c>
      <c r="QFK6" s="93" t="s">
        <v>66</v>
      </c>
      <c r="QFL6" s="93" t="s">
        <v>66</v>
      </c>
      <c r="QFM6" s="93" t="s">
        <v>66</v>
      </c>
      <c r="QFN6" s="93" t="s">
        <v>66</v>
      </c>
      <c r="QFO6" s="93" t="s">
        <v>66</v>
      </c>
      <c r="QFP6" s="93" t="s">
        <v>66</v>
      </c>
      <c r="QFQ6" s="93" t="s">
        <v>66</v>
      </c>
      <c r="QFR6" s="93" t="s">
        <v>66</v>
      </c>
      <c r="QFS6" s="93" t="s">
        <v>66</v>
      </c>
      <c r="QFT6" s="93" t="s">
        <v>66</v>
      </c>
      <c r="QFU6" s="93" t="s">
        <v>66</v>
      </c>
      <c r="QFV6" s="93" t="s">
        <v>66</v>
      </c>
      <c r="QFW6" s="93" t="s">
        <v>66</v>
      </c>
      <c r="QFX6" s="93" t="s">
        <v>66</v>
      </c>
      <c r="QFY6" s="93" t="s">
        <v>66</v>
      </c>
      <c r="QFZ6" s="93" t="s">
        <v>66</v>
      </c>
      <c r="QGA6" s="93" t="s">
        <v>66</v>
      </c>
      <c r="QGB6" s="93" t="s">
        <v>66</v>
      </c>
      <c r="QGC6" s="93" t="s">
        <v>66</v>
      </c>
      <c r="QGD6" s="93" t="s">
        <v>66</v>
      </c>
      <c r="QGE6" s="93" t="s">
        <v>66</v>
      </c>
      <c r="QGF6" s="93" t="s">
        <v>66</v>
      </c>
      <c r="QGG6" s="93" t="s">
        <v>66</v>
      </c>
      <c r="QGH6" s="93" t="s">
        <v>66</v>
      </c>
      <c r="QGI6" s="93" t="s">
        <v>66</v>
      </c>
      <c r="QGJ6" s="93" t="s">
        <v>66</v>
      </c>
      <c r="QGK6" s="93" t="s">
        <v>66</v>
      </c>
      <c r="QGL6" s="93" t="s">
        <v>66</v>
      </c>
      <c r="QGM6" s="93" t="s">
        <v>66</v>
      </c>
      <c r="QGN6" s="93" t="s">
        <v>66</v>
      </c>
      <c r="QGO6" s="93" t="s">
        <v>66</v>
      </c>
      <c r="QGP6" s="93" t="s">
        <v>66</v>
      </c>
      <c r="QGQ6" s="93" t="s">
        <v>66</v>
      </c>
      <c r="QGR6" s="93" t="s">
        <v>66</v>
      </c>
      <c r="QGS6" s="93" t="s">
        <v>66</v>
      </c>
      <c r="QGT6" s="93" t="s">
        <v>66</v>
      </c>
      <c r="QGU6" s="93" t="s">
        <v>66</v>
      </c>
      <c r="QGV6" s="93" t="s">
        <v>66</v>
      </c>
      <c r="QGW6" s="93" t="s">
        <v>66</v>
      </c>
      <c r="QGX6" s="93" t="s">
        <v>66</v>
      </c>
      <c r="QGY6" s="93" t="s">
        <v>66</v>
      </c>
      <c r="QGZ6" s="93" t="s">
        <v>66</v>
      </c>
      <c r="QHA6" s="93" t="s">
        <v>66</v>
      </c>
      <c r="QHB6" s="93" t="s">
        <v>66</v>
      </c>
      <c r="QHC6" s="93" t="s">
        <v>66</v>
      </c>
      <c r="QHD6" s="93" t="s">
        <v>66</v>
      </c>
      <c r="QHE6" s="93" t="s">
        <v>66</v>
      </c>
      <c r="QHF6" s="93" t="s">
        <v>66</v>
      </c>
      <c r="QHG6" s="93" t="s">
        <v>66</v>
      </c>
      <c r="QHH6" s="93" t="s">
        <v>66</v>
      </c>
      <c r="QHI6" s="93" t="s">
        <v>66</v>
      </c>
      <c r="QHJ6" s="93" t="s">
        <v>66</v>
      </c>
      <c r="QHK6" s="93" t="s">
        <v>66</v>
      </c>
      <c r="QHL6" s="93" t="s">
        <v>66</v>
      </c>
      <c r="QHM6" s="93" t="s">
        <v>66</v>
      </c>
      <c r="QHN6" s="93" t="s">
        <v>66</v>
      </c>
      <c r="QHO6" s="93" t="s">
        <v>66</v>
      </c>
      <c r="QHP6" s="93" t="s">
        <v>66</v>
      </c>
      <c r="QHQ6" s="93" t="s">
        <v>66</v>
      </c>
      <c r="QHR6" s="93" t="s">
        <v>66</v>
      </c>
      <c r="QHS6" s="93" t="s">
        <v>66</v>
      </c>
      <c r="QHT6" s="93" t="s">
        <v>66</v>
      </c>
      <c r="QHU6" s="93" t="s">
        <v>66</v>
      </c>
      <c r="QHV6" s="93" t="s">
        <v>66</v>
      </c>
      <c r="QHW6" s="93" t="s">
        <v>66</v>
      </c>
      <c r="QHX6" s="93" t="s">
        <v>66</v>
      </c>
      <c r="QHY6" s="93" t="s">
        <v>66</v>
      </c>
      <c r="QHZ6" s="93" t="s">
        <v>66</v>
      </c>
      <c r="QIA6" s="93" t="s">
        <v>66</v>
      </c>
      <c r="QIB6" s="93" t="s">
        <v>66</v>
      </c>
      <c r="QIC6" s="93" t="s">
        <v>66</v>
      </c>
      <c r="QID6" s="93" t="s">
        <v>66</v>
      </c>
      <c r="QIE6" s="93" t="s">
        <v>66</v>
      </c>
      <c r="QIF6" s="93" t="s">
        <v>66</v>
      </c>
      <c r="QIG6" s="93" t="s">
        <v>66</v>
      </c>
      <c r="QIH6" s="93" t="s">
        <v>66</v>
      </c>
      <c r="QII6" s="93" t="s">
        <v>66</v>
      </c>
      <c r="QIJ6" s="93" t="s">
        <v>66</v>
      </c>
      <c r="QIK6" s="93" t="s">
        <v>66</v>
      </c>
      <c r="QIL6" s="93" t="s">
        <v>66</v>
      </c>
      <c r="QIM6" s="93" t="s">
        <v>66</v>
      </c>
      <c r="QIN6" s="93" t="s">
        <v>66</v>
      </c>
      <c r="QIO6" s="93" t="s">
        <v>66</v>
      </c>
      <c r="QIP6" s="93" t="s">
        <v>66</v>
      </c>
      <c r="QIQ6" s="93" t="s">
        <v>66</v>
      </c>
      <c r="QIR6" s="93" t="s">
        <v>66</v>
      </c>
      <c r="QIS6" s="93" t="s">
        <v>66</v>
      </c>
      <c r="QIT6" s="93" t="s">
        <v>66</v>
      </c>
      <c r="QIU6" s="93" t="s">
        <v>66</v>
      </c>
      <c r="QIV6" s="93" t="s">
        <v>66</v>
      </c>
      <c r="QIW6" s="93" t="s">
        <v>66</v>
      </c>
      <c r="QIX6" s="93" t="s">
        <v>66</v>
      </c>
      <c r="QIY6" s="93" t="s">
        <v>66</v>
      </c>
      <c r="QIZ6" s="93" t="s">
        <v>66</v>
      </c>
      <c r="QJA6" s="93" t="s">
        <v>66</v>
      </c>
      <c r="QJB6" s="93" t="s">
        <v>66</v>
      </c>
      <c r="QJC6" s="93" t="s">
        <v>66</v>
      </c>
      <c r="QJD6" s="93" t="s">
        <v>66</v>
      </c>
      <c r="QJE6" s="93" t="s">
        <v>66</v>
      </c>
      <c r="QJF6" s="93" t="s">
        <v>66</v>
      </c>
      <c r="QJG6" s="93" t="s">
        <v>66</v>
      </c>
      <c r="QJH6" s="93" t="s">
        <v>66</v>
      </c>
      <c r="QJI6" s="93" t="s">
        <v>66</v>
      </c>
      <c r="QJJ6" s="93" t="s">
        <v>66</v>
      </c>
      <c r="QJK6" s="93" t="s">
        <v>66</v>
      </c>
      <c r="QJL6" s="93" t="s">
        <v>66</v>
      </c>
      <c r="QJM6" s="93" t="s">
        <v>66</v>
      </c>
      <c r="QJN6" s="93" t="s">
        <v>66</v>
      </c>
      <c r="QJO6" s="93" t="s">
        <v>66</v>
      </c>
      <c r="QJP6" s="93" t="s">
        <v>66</v>
      </c>
      <c r="QJQ6" s="93" t="s">
        <v>66</v>
      </c>
      <c r="QJR6" s="93" t="s">
        <v>66</v>
      </c>
      <c r="QJS6" s="93" t="s">
        <v>66</v>
      </c>
      <c r="QJT6" s="93" t="s">
        <v>66</v>
      </c>
      <c r="QJU6" s="93" t="s">
        <v>66</v>
      </c>
      <c r="QJV6" s="93" t="s">
        <v>66</v>
      </c>
      <c r="QJW6" s="93" t="s">
        <v>66</v>
      </c>
      <c r="QJX6" s="93" t="s">
        <v>66</v>
      </c>
      <c r="QJY6" s="93" t="s">
        <v>66</v>
      </c>
      <c r="QJZ6" s="93" t="s">
        <v>66</v>
      </c>
      <c r="QKA6" s="93" t="s">
        <v>66</v>
      </c>
      <c r="QKB6" s="93" t="s">
        <v>66</v>
      </c>
      <c r="QKC6" s="93" t="s">
        <v>66</v>
      </c>
      <c r="QKD6" s="93" t="s">
        <v>66</v>
      </c>
      <c r="QKE6" s="93" t="s">
        <v>66</v>
      </c>
      <c r="QKF6" s="93" t="s">
        <v>66</v>
      </c>
      <c r="QKG6" s="93" t="s">
        <v>66</v>
      </c>
      <c r="QKH6" s="93" t="s">
        <v>66</v>
      </c>
      <c r="QKI6" s="93" t="s">
        <v>66</v>
      </c>
      <c r="QKJ6" s="93" t="s">
        <v>66</v>
      </c>
      <c r="QKK6" s="93" t="s">
        <v>66</v>
      </c>
      <c r="QKL6" s="93" t="s">
        <v>66</v>
      </c>
      <c r="QKM6" s="93" t="s">
        <v>66</v>
      </c>
      <c r="QKN6" s="93" t="s">
        <v>66</v>
      </c>
      <c r="QKO6" s="93" t="s">
        <v>66</v>
      </c>
      <c r="QKP6" s="93" t="s">
        <v>66</v>
      </c>
      <c r="QKQ6" s="93" t="s">
        <v>66</v>
      </c>
      <c r="QKR6" s="93" t="s">
        <v>66</v>
      </c>
      <c r="QKS6" s="93" t="s">
        <v>66</v>
      </c>
      <c r="QKT6" s="93" t="s">
        <v>66</v>
      </c>
      <c r="QKU6" s="93" t="s">
        <v>66</v>
      </c>
      <c r="QKV6" s="93" t="s">
        <v>66</v>
      </c>
      <c r="QKW6" s="93" t="s">
        <v>66</v>
      </c>
      <c r="QKX6" s="93" t="s">
        <v>66</v>
      </c>
      <c r="QKY6" s="93" t="s">
        <v>66</v>
      </c>
      <c r="QKZ6" s="93" t="s">
        <v>66</v>
      </c>
      <c r="QLA6" s="93" t="s">
        <v>66</v>
      </c>
      <c r="QLB6" s="93" t="s">
        <v>66</v>
      </c>
      <c r="QLC6" s="93" t="s">
        <v>66</v>
      </c>
      <c r="QLD6" s="93" t="s">
        <v>66</v>
      </c>
      <c r="QLE6" s="93" t="s">
        <v>66</v>
      </c>
      <c r="QLF6" s="93" t="s">
        <v>66</v>
      </c>
      <c r="QLG6" s="93" t="s">
        <v>66</v>
      </c>
      <c r="QLH6" s="93" t="s">
        <v>66</v>
      </c>
      <c r="QLI6" s="93" t="s">
        <v>66</v>
      </c>
      <c r="QLJ6" s="93" t="s">
        <v>66</v>
      </c>
      <c r="QLK6" s="93" t="s">
        <v>66</v>
      </c>
      <c r="QLL6" s="93" t="s">
        <v>66</v>
      </c>
      <c r="QLM6" s="93" t="s">
        <v>66</v>
      </c>
      <c r="QLN6" s="93" t="s">
        <v>66</v>
      </c>
      <c r="QLO6" s="93" t="s">
        <v>66</v>
      </c>
      <c r="QLP6" s="93" t="s">
        <v>66</v>
      </c>
      <c r="QLQ6" s="93" t="s">
        <v>66</v>
      </c>
      <c r="QLR6" s="93" t="s">
        <v>66</v>
      </c>
      <c r="QLS6" s="93" t="s">
        <v>66</v>
      </c>
      <c r="QLT6" s="93" t="s">
        <v>66</v>
      </c>
      <c r="QLU6" s="93" t="s">
        <v>66</v>
      </c>
      <c r="QLV6" s="93" t="s">
        <v>66</v>
      </c>
      <c r="QLW6" s="93" t="s">
        <v>66</v>
      </c>
      <c r="QLX6" s="93" t="s">
        <v>66</v>
      </c>
      <c r="QLY6" s="93" t="s">
        <v>66</v>
      </c>
      <c r="QLZ6" s="93" t="s">
        <v>66</v>
      </c>
      <c r="QMA6" s="93" t="s">
        <v>66</v>
      </c>
      <c r="QMB6" s="93" t="s">
        <v>66</v>
      </c>
      <c r="QMC6" s="93" t="s">
        <v>66</v>
      </c>
      <c r="QMD6" s="93" t="s">
        <v>66</v>
      </c>
      <c r="QME6" s="93" t="s">
        <v>66</v>
      </c>
      <c r="QMF6" s="93" t="s">
        <v>66</v>
      </c>
      <c r="QMG6" s="93" t="s">
        <v>66</v>
      </c>
      <c r="QMH6" s="93" t="s">
        <v>66</v>
      </c>
      <c r="QMI6" s="93" t="s">
        <v>66</v>
      </c>
      <c r="QMJ6" s="93" t="s">
        <v>66</v>
      </c>
      <c r="QMK6" s="93" t="s">
        <v>66</v>
      </c>
      <c r="QML6" s="93" t="s">
        <v>66</v>
      </c>
      <c r="QMM6" s="93" t="s">
        <v>66</v>
      </c>
      <c r="QMN6" s="93" t="s">
        <v>66</v>
      </c>
      <c r="QMO6" s="93" t="s">
        <v>66</v>
      </c>
      <c r="QMP6" s="93" t="s">
        <v>66</v>
      </c>
      <c r="QMQ6" s="93" t="s">
        <v>66</v>
      </c>
      <c r="QMR6" s="93" t="s">
        <v>66</v>
      </c>
      <c r="QMS6" s="93" t="s">
        <v>66</v>
      </c>
      <c r="QMT6" s="93" t="s">
        <v>66</v>
      </c>
      <c r="QMU6" s="93" t="s">
        <v>66</v>
      </c>
      <c r="QMV6" s="93" t="s">
        <v>66</v>
      </c>
      <c r="QMW6" s="93" t="s">
        <v>66</v>
      </c>
      <c r="QMX6" s="93" t="s">
        <v>66</v>
      </c>
      <c r="QMY6" s="93" t="s">
        <v>66</v>
      </c>
      <c r="QMZ6" s="93" t="s">
        <v>66</v>
      </c>
      <c r="QNA6" s="93" t="s">
        <v>66</v>
      </c>
      <c r="QNB6" s="93" t="s">
        <v>66</v>
      </c>
      <c r="QNC6" s="93" t="s">
        <v>66</v>
      </c>
      <c r="QND6" s="93" t="s">
        <v>66</v>
      </c>
      <c r="QNE6" s="93" t="s">
        <v>66</v>
      </c>
      <c r="QNF6" s="93" t="s">
        <v>66</v>
      </c>
      <c r="QNG6" s="93" t="s">
        <v>66</v>
      </c>
      <c r="QNH6" s="93" t="s">
        <v>66</v>
      </c>
      <c r="QNI6" s="93" t="s">
        <v>66</v>
      </c>
      <c r="QNJ6" s="93" t="s">
        <v>66</v>
      </c>
      <c r="QNK6" s="93" t="s">
        <v>66</v>
      </c>
      <c r="QNL6" s="93" t="s">
        <v>66</v>
      </c>
      <c r="QNM6" s="93" t="s">
        <v>66</v>
      </c>
      <c r="QNN6" s="93" t="s">
        <v>66</v>
      </c>
      <c r="QNO6" s="93" t="s">
        <v>66</v>
      </c>
      <c r="QNP6" s="93" t="s">
        <v>66</v>
      </c>
      <c r="QNQ6" s="93" t="s">
        <v>66</v>
      </c>
      <c r="QNR6" s="93" t="s">
        <v>66</v>
      </c>
      <c r="QNS6" s="93" t="s">
        <v>66</v>
      </c>
      <c r="QNT6" s="93" t="s">
        <v>66</v>
      </c>
      <c r="QNU6" s="93" t="s">
        <v>66</v>
      </c>
      <c r="QNV6" s="93" t="s">
        <v>66</v>
      </c>
      <c r="QNW6" s="93" t="s">
        <v>66</v>
      </c>
      <c r="QNX6" s="93" t="s">
        <v>66</v>
      </c>
      <c r="QNY6" s="93" t="s">
        <v>66</v>
      </c>
      <c r="QNZ6" s="93" t="s">
        <v>66</v>
      </c>
      <c r="QOA6" s="93" t="s">
        <v>66</v>
      </c>
      <c r="QOB6" s="93" t="s">
        <v>66</v>
      </c>
      <c r="QOC6" s="93" t="s">
        <v>66</v>
      </c>
      <c r="QOD6" s="93" t="s">
        <v>66</v>
      </c>
      <c r="QOE6" s="93" t="s">
        <v>66</v>
      </c>
      <c r="QOF6" s="93" t="s">
        <v>66</v>
      </c>
      <c r="QOG6" s="93" t="s">
        <v>66</v>
      </c>
      <c r="QOH6" s="93" t="s">
        <v>66</v>
      </c>
      <c r="QOI6" s="93" t="s">
        <v>66</v>
      </c>
      <c r="QOJ6" s="93" t="s">
        <v>66</v>
      </c>
      <c r="QOK6" s="93" t="s">
        <v>66</v>
      </c>
      <c r="QOL6" s="93" t="s">
        <v>66</v>
      </c>
      <c r="QOM6" s="93" t="s">
        <v>66</v>
      </c>
      <c r="QON6" s="93" t="s">
        <v>66</v>
      </c>
      <c r="QOO6" s="93" t="s">
        <v>66</v>
      </c>
      <c r="QOP6" s="93" t="s">
        <v>66</v>
      </c>
      <c r="QOQ6" s="93" t="s">
        <v>66</v>
      </c>
      <c r="QOR6" s="93" t="s">
        <v>66</v>
      </c>
      <c r="QOS6" s="93" t="s">
        <v>66</v>
      </c>
      <c r="QOT6" s="93" t="s">
        <v>66</v>
      </c>
      <c r="QOU6" s="93" t="s">
        <v>66</v>
      </c>
      <c r="QOV6" s="93" t="s">
        <v>66</v>
      </c>
      <c r="QOW6" s="93" t="s">
        <v>66</v>
      </c>
      <c r="QOX6" s="93" t="s">
        <v>66</v>
      </c>
      <c r="QOY6" s="93" t="s">
        <v>66</v>
      </c>
      <c r="QOZ6" s="93" t="s">
        <v>66</v>
      </c>
      <c r="QPA6" s="93" t="s">
        <v>66</v>
      </c>
      <c r="QPB6" s="93" t="s">
        <v>66</v>
      </c>
      <c r="QPC6" s="93" t="s">
        <v>66</v>
      </c>
      <c r="QPD6" s="93" t="s">
        <v>66</v>
      </c>
      <c r="QPE6" s="93" t="s">
        <v>66</v>
      </c>
      <c r="QPF6" s="93" t="s">
        <v>66</v>
      </c>
      <c r="QPG6" s="93" t="s">
        <v>66</v>
      </c>
      <c r="QPH6" s="93" t="s">
        <v>66</v>
      </c>
      <c r="QPI6" s="93" t="s">
        <v>66</v>
      </c>
      <c r="QPJ6" s="93" t="s">
        <v>66</v>
      </c>
      <c r="QPK6" s="93" t="s">
        <v>66</v>
      </c>
      <c r="QPL6" s="93" t="s">
        <v>66</v>
      </c>
      <c r="QPM6" s="93" t="s">
        <v>66</v>
      </c>
      <c r="QPN6" s="93" t="s">
        <v>66</v>
      </c>
      <c r="QPO6" s="93" t="s">
        <v>66</v>
      </c>
      <c r="QPP6" s="93" t="s">
        <v>66</v>
      </c>
      <c r="QPQ6" s="93" t="s">
        <v>66</v>
      </c>
      <c r="QPR6" s="93" t="s">
        <v>66</v>
      </c>
      <c r="QPS6" s="93" t="s">
        <v>66</v>
      </c>
      <c r="QPT6" s="93" t="s">
        <v>66</v>
      </c>
      <c r="QPU6" s="93" t="s">
        <v>66</v>
      </c>
      <c r="QPV6" s="93" t="s">
        <v>66</v>
      </c>
      <c r="QPW6" s="93" t="s">
        <v>66</v>
      </c>
      <c r="QPX6" s="93" t="s">
        <v>66</v>
      </c>
      <c r="QPY6" s="93" t="s">
        <v>66</v>
      </c>
      <c r="QPZ6" s="93" t="s">
        <v>66</v>
      </c>
      <c r="QQA6" s="93" t="s">
        <v>66</v>
      </c>
      <c r="QQB6" s="93" t="s">
        <v>66</v>
      </c>
      <c r="QQC6" s="93" t="s">
        <v>66</v>
      </c>
      <c r="QQD6" s="93" t="s">
        <v>66</v>
      </c>
      <c r="QQE6" s="93" t="s">
        <v>66</v>
      </c>
      <c r="QQF6" s="93" t="s">
        <v>66</v>
      </c>
      <c r="QQG6" s="93" t="s">
        <v>66</v>
      </c>
      <c r="QQH6" s="93" t="s">
        <v>66</v>
      </c>
      <c r="QQI6" s="93" t="s">
        <v>66</v>
      </c>
      <c r="QQJ6" s="93" t="s">
        <v>66</v>
      </c>
      <c r="QQK6" s="93" t="s">
        <v>66</v>
      </c>
      <c r="QQL6" s="93" t="s">
        <v>66</v>
      </c>
      <c r="QQM6" s="93" t="s">
        <v>66</v>
      </c>
      <c r="QQN6" s="93" t="s">
        <v>66</v>
      </c>
      <c r="QQO6" s="93" t="s">
        <v>66</v>
      </c>
      <c r="QQP6" s="93" t="s">
        <v>66</v>
      </c>
      <c r="QQQ6" s="93" t="s">
        <v>66</v>
      </c>
      <c r="QQR6" s="93" t="s">
        <v>66</v>
      </c>
      <c r="QQS6" s="93" t="s">
        <v>66</v>
      </c>
      <c r="QQT6" s="93" t="s">
        <v>66</v>
      </c>
      <c r="QQU6" s="93" t="s">
        <v>66</v>
      </c>
      <c r="QQV6" s="93" t="s">
        <v>66</v>
      </c>
      <c r="QQW6" s="93" t="s">
        <v>66</v>
      </c>
      <c r="QQX6" s="93" t="s">
        <v>66</v>
      </c>
      <c r="QQY6" s="93" t="s">
        <v>66</v>
      </c>
      <c r="QQZ6" s="93" t="s">
        <v>66</v>
      </c>
      <c r="QRA6" s="93" t="s">
        <v>66</v>
      </c>
      <c r="QRB6" s="93" t="s">
        <v>66</v>
      </c>
      <c r="QRC6" s="93" t="s">
        <v>66</v>
      </c>
      <c r="QRD6" s="93" t="s">
        <v>66</v>
      </c>
      <c r="QRE6" s="93" t="s">
        <v>66</v>
      </c>
      <c r="QRF6" s="93" t="s">
        <v>66</v>
      </c>
      <c r="QRG6" s="93" t="s">
        <v>66</v>
      </c>
      <c r="QRH6" s="93" t="s">
        <v>66</v>
      </c>
      <c r="QRI6" s="93" t="s">
        <v>66</v>
      </c>
      <c r="QRJ6" s="93" t="s">
        <v>66</v>
      </c>
      <c r="QRK6" s="93" t="s">
        <v>66</v>
      </c>
      <c r="QRL6" s="93" t="s">
        <v>66</v>
      </c>
      <c r="QRM6" s="93" t="s">
        <v>66</v>
      </c>
      <c r="QRN6" s="93" t="s">
        <v>66</v>
      </c>
      <c r="QRO6" s="93" t="s">
        <v>66</v>
      </c>
      <c r="QRP6" s="93" t="s">
        <v>66</v>
      </c>
      <c r="QRQ6" s="93" t="s">
        <v>66</v>
      </c>
      <c r="QRR6" s="93" t="s">
        <v>66</v>
      </c>
      <c r="QRS6" s="93" t="s">
        <v>66</v>
      </c>
      <c r="QRT6" s="93" t="s">
        <v>66</v>
      </c>
      <c r="QRU6" s="93" t="s">
        <v>66</v>
      </c>
      <c r="QRV6" s="93" t="s">
        <v>66</v>
      </c>
      <c r="QRW6" s="93" t="s">
        <v>66</v>
      </c>
      <c r="QRX6" s="93" t="s">
        <v>66</v>
      </c>
      <c r="QRY6" s="93" t="s">
        <v>66</v>
      </c>
      <c r="QRZ6" s="93" t="s">
        <v>66</v>
      </c>
      <c r="QSA6" s="93" t="s">
        <v>66</v>
      </c>
      <c r="QSB6" s="93" t="s">
        <v>66</v>
      </c>
      <c r="QSC6" s="93" t="s">
        <v>66</v>
      </c>
      <c r="QSD6" s="93" t="s">
        <v>66</v>
      </c>
      <c r="QSE6" s="93" t="s">
        <v>66</v>
      </c>
      <c r="QSF6" s="93" t="s">
        <v>66</v>
      </c>
      <c r="QSG6" s="93" t="s">
        <v>66</v>
      </c>
      <c r="QSH6" s="93" t="s">
        <v>66</v>
      </c>
      <c r="QSI6" s="93" t="s">
        <v>66</v>
      </c>
      <c r="QSJ6" s="93" t="s">
        <v>66</v>
      </c>
      <c r="QSK6" s="93" t="s">
        <v>66</v>
      </c>
      <c r="QSL6" s="93" t="s">
        <v>66</v>
      </c>
      <c r="QSM6" s="93" t="s">
        <v>66</v>
      </c>
      <c r="QSN6" s="93" t="s">
        <v>66</v>
      </c>
      <c r="QSO6" s="93" t="s">
        <v>66</v>
      </c>
      <c r="QSP6" s="93" t="s">
        <v>66</v>
      </c>
      <c r="QSQ6" s="93" t="s">
        <v>66</v>
      </c>
      <c r="QSR6" s="93" t="s">
        <v>66</v>
      </c>
      <c r="QSS6" s="93" t="s">
        <v>66</v>
      </c>
      <c r="QST6" s="93" t="s">
        <v>66</v>
      </c>
      <c r="QSU6" s="93" t="s">
        <v>66</v>
      </c>
      <c r="QSV6" s="93" t="s">
        <v>66</v>
      </c>
      <c r="QSW6" s="93" t="s">
        <v>66</v>
      </c>
      <c r="QSX6" s="93" t="s">
        <v>66</v>
      </c>
      <c r="QSY6" s="93" t="s">
        <v>66</v>
      </c>
      <c r="QSZ6" s="93" t="s">
        <v>66</v>
      </c>
      <c r="QTA6" s="93" t="s">
        <v>66</v>
      </c>
      <c r="QTB6" s="93" t="s">
        <v>66</v>
      </c>
      <c r="QTC6" s="93" t="s">
        <v>66</v>
      </c>
      <c r="QTD6" s="93" t="s">
        <v>66</v>
      </c>
      <c r="QTE6" s="93" t="s">
        <v>66</v>
      </c>
      <c r="QTF6" s="93" t="s">
        <v>66</v>
      </c>
      <c r="QTG6" s="93" t="s">
        <v>66</v>
      </c>
      <c r="QTH6" s="93" t="s">
        <v>66</v>
      </c>
      <c r="QTI6" s="93" t="s">
        <v>66</v>
      </c>
      <c r="QTJ6" s="93" t="s">
        <v>66</v>
      </c>
      <c r="QTK6" s="93" t="s">
        <v>66</v>
      </c>
      <c r="QTL6" s="93" t="s">
        <v>66</v>
      </c>
      <c r="QTM6" s="93" t="s">
        <v>66</v>
      </c>
      <c r="QTN6" s="93" t="s">
        <v>66</v>
      </c>
      <c r="QTO6" s="93" t="s">
        <v>66</v>
      </c>
      <c r="QTP6" s="93" t="s">
        <v>66</v>
      </c>
      <c r="QTQ6" s="93" t="s">
        <v>66</v>
      </c>
      <c r="QTR6" s="93" t="s">
        <v>66</v>
      </c>
      <c r="QTS6" s="93" t="s">
        <v>66</v>
      </c>
      <c r="QTT6" s="93" t="s">
        <v>66</v>
      </c>
      <c r="QTU6" s="93" t="s">
        <v>66</v>
      </c>
      <c r="QTV6" s="93" t="s">
        <v>66</v>
      </c>
      <c r="QTW6" s="93" t="s">
        <v>66</v>
      </c>
      <c r="QTX6" s="93" t="s">
        <v>66</v>
      </c>
      <c r="QTY6" s="93" t="s">
        <v>66</v>
      </c>
      <c r="QTZ6" s="93" t="s">
        <v>66</v>
      </c>
      <c r="QUA6" s="93" t="s">
        <v>66</v>
      </c>
      <c r="QUB6" s="93" t="s">
        <v>66</v>
      </c>
      <c r="QUC6" s="93" t="s">
        <v>66</v>
      </c>
      <c r="QUD6" s="93" t="s">
        <v>66</v>
      </c>
      <c r="QUE6" s="93" t="s">
        <v>66</v>
      </c>
      <c r="QUF6" s="93" t="s">
        <v>66</v>
      </c>
      <c r="QUG6" s="93" t="s">
        <v>66</v>
      </c>
      <c r="QUH6" s="93" t="s">
        <v>66</v>
      </c>
      <c r="QUI6" s="93" t="s">
        <v>66</v>
      </c>
      <c r="QUJ6" s="93" t="s">
        <v>66</v>
      </c>
      <c r="QUK6" s="93" t="s">
        <v>66</v>
      </c>
      <c r="QUL6" s="93" t="s">
        <v>66</v>
      </c>
      <c r="QUM6" s="93" t="s">
        <v>66</v>
      </c>
      <c r="QUN6" s="93" t="s">
        <v>66</v>
      </c>
      <c r="QUO6" s="93" t="s">
        <v>66</v>
      </c>
      <c r="QUP6" s="93" t="s">
        <v>66</v>
      </c>
      <c r="QUQ6" s="93" t="s">
        <v>66</v>
      </c>
      <c r="QUR6" s="93" t="s">
        <v>66</v>
      </c>
      <c r="QUS6" s="93" t="s">
        <v>66</v>
      </c>
      <c r="QUT6" s="93" t="s">
        <v>66</v>
      </c>
      <c r="QUU6" s="93" t="s">
        <v>66</v>
      </c>
      <c r="QUV6" s="93" t="s">
        <v>66</v>
      </c>
      <c r="QUW6" s="93" t="s">
        <v>66</v>
      </c>
      <c r="QUX6" s="93" t="s">
        <v>66</v>
      </c>
      <c r="QUY6" s="93" t="s">
        <v>66</v>
      </c>
      <c r="QUZ6" s="93" t="s">
        <v>66</v>
      </c>
      <c r="QVA6" s="93" t="s">
        <v>66</v>
      </c>
      <c r="QVB6" s="93" t="s">
        <v>66</v>
      </c>
      <c r="QVC6" s="93" t="s">
        <v>66</v>
      </c>
      <c r="QVD6" s="93" t="s">
        <v>66</v>
      </c>
      <c r="QVE6" s="93" t="s">
        <v>66</v>
      </c>
      <c r="QVF6" s="93" t="s">
        <v>66</v>
      </c>
      <c r="QVG6" s="93" t="s">
        <v>66</v>
      </c>
      <c r="QVH6" s="93" t="s">
        <v>66</v>
      </c>
      <c r="QVI6" s="93" t="s">
        <v>66</v>
      </c>
      <c r="QVJ6" s="93" t="s">
        <v>66</v>
      </c>
      <c r="QVK6" s="93" t="s">
        <v>66</v>
      </c>
      <c r="QVL6" s="93" t="s">
        <v>66</v>
      </c>
      <c r="QVM6" s="93" t="s">
        <v>66</v>
      </c>
      <c r="QVN6" s="93" t="s">
        <v>66</v>
      </c>
      <c r="QVO6" s="93" t="s">
        <v>66</v>
      </c>
      <c r="QVP6" s="93" t="s">
        <v>66</v>
      </c>
      <c r="QVQ6" s="93" t="s">
        <v>66</v>
      </c>
      <c r="QVR6" s="93" t="s">
        <v>66</v>
      </c>
      <c r="QVS6" s="93" t="s">
        <v>66</v>
      </c>
      <c r="QVT6" s="93" t="s">
        <v>66</v>
      </c>
      <c r="QVU6" s="93" t="s">
        <v>66</v>
      </c>
      <c r="QVV6" s="93" t="s">
        <v>66</v>
      </c>
      <c r="QVW6" s="93" t="s">
        <v>66</v>
      </c>
      <c r="QVX6" s="93" t="s">
        <v>66</v>
      </c>
      <c r="QVY6" s="93" t="s">
        <v>66</v>
      </c>
      <c r="QVZ6" s="93" t="s">
        <v>66</v>
      </c>
      <c r="QWA6" s="93" t="s">
        <v>66</v>
      </c>
      <c r="QWB6" s="93" t="s">
        <v>66</v>
      </c>
      <c r="QWC6" s="93" t="s">
        <v>66</v>
      </c>
      <c r="QWD6" s="93" t="s">
        <v>66</v>
      </c>
      <c r="QWE6" s="93" t="s">
        <v>66</v>
      </c>
      <c r="QWF6" s="93" t="s">
        <v>66</v>
      </c>
      <c r="QWG6" s="93" t="s">
        <v>66</v>
      </c>
      <c r="QWH6" s="93" t="s">
        <v>66</v>
      </c>
      <c r="QWI6" s="93" t="s">
        <v>66</v>
      </c>
      <c r="QWJ6" s="93" t="s">
        <v>66</v>
      </c>
      <c r="QWK6" s="93" t="s">
        <v>66</v>
      </c>
      <c r="QWL6" s="93" t="s">
        <v>66</v>
      </c>
      <c r="QWM6" s="93" t="s">
        <v>66</v>
      </c>
      <c r="QWN6" s="93" t="s">
        <v>66</v>
      </c>
      <c r="QWO6" s="93" t="s">
        <v>66</v>
      </c>
      <c r="QWP6" s="93" t="s">
        <v>66</v>
      </c>
      <c r="QWQ6" s="93" t="s">
        <v>66</v>
      </c>
      <c r="QWR6" s="93" t="s">
        <v>66</v>
      </c>
      <c r="QWS6" s="93" t="s">
        <v>66</v>
      </c>
      <c r="QWT6" s="93" t="s">
        <v>66</v>
      </c>
      <c r="QWU6" s="93" t="s">
        <v>66</v>
      </c>
      <c r="QWV6" s="93" t="s">
        <v>66</v>
      </c>
      <c r="QWW6" s="93" t="s">
        <v>66</v>
      </c>
      <c r="QWX6" s="93" t="s">
        <v>66</v>
      </c>
      <c r="QWY6" s="93" t="s">
        <v>66</v>
      </c>
      <c r="QWZ6" s="93" t="s">
        <v>66</v>
      </c>
      <c r="QXA6" s="93" t="s">
        <v>66</v>
      </c>
      <c r="QXB6" s="93" t="s">
        <v>66</v>
      </c>
      <c r="QXC6" s="93" t="s">
        <v>66</v>
      </c>
      <c r="QXD6" s="93" t="s">
        <v>66</v>
      </c>
      <c r="QXE6" s="93" t="s">
        <v>66</v>
      </c>
      <c r="QXF6" s="93" t="s">
        <v>66</v>
      </c>
      <c r="QXG6" s="93" t="s">
        <v>66</v>
      </c>
      <c r="QXH6" s="93" t="s">
        <v>66</v>
      </c>
      <c r="QXI6" s="93" t="s">
        <v>66</v>
      </c>
      <c r="QXJ6" s="93" t="s">
        <v>66</v>
      </c>
      <c r="QXK6" s="93" t="s">
        <v>66</v>
      </c>
      <c r="QXL6" s="93" t="s">
        <v>66</v>
      </c>
      <c r="QXM6" s="93" t="s">
        <v>66</v>
      </c>
      <c r="QXN6" s="93" t="s">
        <v>66</v>
      </c>
      <c r="QXO6" s="93" t="s">
        <v>66</v>
      </c>
      <c r="QXP6" s="93" t="s">
        <v>66</v>
      </c>
      <c r="QXQ6" s="93" t="s">
        <v>66</v>
      </c>
      <c r="QXR6" s="93" t="s">
        <v>66</v>
      </c>
      <c r="QXS6" s="93" t="s">
        <v>66</v>
      </c>
      <c r="QXT6" s="93" t="s">
        <v>66</v>
      </c>
      <c r="QXU6" s="93" t="s">
        <v>66</v>
      </c>
      <c r="QXV6" s="93" t="s">
        <v>66</v>
      </c>
      <c r="QXW6" s="93" t="s">
        <v>66</v>
      </c>
      <c r="QXX6" s="93" t="s">
        <v>66</v>
      </c>
      <c r="QXY6" s="93" t="s">
        <v>66</v>
      </c>
      <c r="QXZ6" s="93" t="s">
        <v>66</v>
      </c>
      <c r="QYA6" s="93" t="s">
        <v>66</v>
      </c>
      <c r="QYB6" s="93" t="s">
        <v>66</v>
      </c>
      <c r="QYC6" s="93" t="s">
        <v>66</v>
      </c>
      <c r="QYD6" s="93" t="s">
        <v>66</v>
      </c>
      <c r="QYE6" s="93" t="s">
        <v>66</v>
      </c>
      <c r="QYF6" s="93" t="s">
        <v>66</v>
      </c>
      <c r="QYG6" s="93" t="s">
        <v>66</v>
      </c>
      <c r="QYH6" s="93" t="s">
        <v>66</v>
      </c>
      <c r="QYI6" s="93" t="s">
        <v>66</v>
      </c>
      <c r="QYJ6" s="93" t="s">
        <v>66</v>
      </c>
      <c r="QYK6" s="93" t="s">
        <v>66</v>
      </c>
      <c r="QYL6" s="93" t="s">
        <v>66</v>
      </c>
      <c r="QYM6" s="93" t="s">
        <v>66</v>
      </c>
      <c r="QYN6" s="93" t="s">
        <v>66</v>
      </c>
      <c r="QYO6" s="93" t="s">
        <v>66</v>
      </c>
      <c r="QYP6" s="93" t="s">
        <v>66</v>
      </c>
      <c r="QYQ6" s="93" t="s">
        <v>66</v>
      </c>
      <c r="QYR6" s="93" t="s">
        <v>66</v>
      </c>
      <c r="QYS6" s="93" t="s">
        <v>66</v>
      </c>
      <c r="QYT6" s="93" t="s">
        <v>66</v>
      </c>
      <c r="QYU6" s="93" t="s">
        <v>66</v>
      </c>
      <c r="QYV6" s="93" t="s">
        <v>66</v>
      </c>
      <c r="QYW6" s="93" t="s">
        <v>66</v>
      </c>
      <c r="QYX6" s="93" t="s">
        <v>66</v>
      </c>
      <c r="QYY6" s="93" t="s">
        <v>66</v>
      </c>
      <c r="QYZ6" s="93" t="s">
        <v>66</v>
      </c>
      <c r="QZA6" s="93" t="s">
        <v>66</v>
      </c>
      <c r="QZB6" s="93" t="s">
        <v>66</v>
      </c>
      <c r="QZC6" s="93" t="s">
        <v>66</v>
      </c>
      <c r="QZD6" s="93" t="s">
        <v>66</v>
      </c>
      <c r="QZE6" s="93" t="s">
        <v>66</v>
      </c>
      <c r="QZF6" s="93" t="s">
        <v>66</v>
      </c>
      <c r="QZG6" s="93" t="s">
        <v>66</v>
      </c>
      <c r="QZH6" s="93" t="s">
        <v>66</v>
      </c>
      <c r="QZI6" s="93" t="s">
        <v>66</v>
      </c>
      <c r="QZJ6" s="93" t="s">
        <v>66</v>
      </c>
      <c r="QZK6" s="93" t="s">
        <v>66</v>
      </c>
      <c r="QZL6" s="93" t="s">
        <v>66</v>
      </c>
      <c r="QZM6" s="93" t="s">
        <v>66</v>
      </c>
      <c r="QZN6" s="93" t="s">
        <v>66</v>
      </c>
      <c r="QZO6" s="93" t="s">
        <v>66</v>
      </c>
      <c r="QZP6" s="93" t="s">
        <v>66</v>
      </c>
      <c r="QZQ6" s="93" t="s">
        <v>66</v>
      </c>
      <c r="QZR6" s="93" t="s">
        <v>66</v>
      </c>
      <c r="QZS6" s="93" t="s">
        <v>66</v>
      </c>
      <c r="QZT6" s="93" t="s">
        <v>66</v>
      </c>
      <c r="QZU6" s="93" t="s">
        <v>66</v>
      </c>
      <c r="QZV6" s="93" t="s">
        <v>66</v>
      </c>
      <c r="QZW6" s="93" t="s">
        <v>66</v>
      </c>
      <c r="QZX6" s="93" t="s">
        <v>66</v>
      </c>
      <c r="QZY6" s="93" t="s">
        <v>66</v>
      </c>
      <c r="QZZ6" s="93" t="s">
        <v>66</v>
      </c>
      <c r="RAA6" s="93" t="s">
        <v>66</v>
      </c>
      <c r="RAB6" s="93" t="s">
        <v>66</v>
      </c>
      <c r="RAC6" s="93" t="s">
        <v>66</v>
      </c>
      <c r="RAD6" s="93" t="s">
        <v>66</v>
      </c>
      <c r="RAE6" s="93" t="s">
        <v>66</v>
      </c>
      <c r="RAF6" s="93" t="s">
        <v>66</v>
      </c>
      <c r="RAG6" s="93" t="s">
        <v>66</v>
      </c>
      <c r="RAH6" s="93" t="s">
        <v>66</v>
      </c>
      <c r="RAI6" s="93" t="s">
        <v>66</v>
      </c>
      <c r="RAJ6" s="93" t="s">
        <v>66</v>
      </c>
      <c r="RAK6" s="93" t="s">
        <v>66</v>
      </c>
      <c r="RAL6" s="93" t="s">
        <v>66</v>
      </c>
      <c r="RAM6" s="93" t="s">
        <v>66</v>
      </c>
      <c r="RAN6" s="93" t="s">
        <v>66</v>
      </c>
      <c r="RAO6" s="93" t="s">
        <v>66</v>
      </c>
      <c r="RAP6" s="93" t="s">
        <v>66</v>
      </c>
      <c r="RAQ6" s="93" t="s">
        <v>66</v>
      </c>
      <c r="RAR6" s="93" t="s">
        <v>66</v>
      </c>
      <c r="RAS6" s="93" t="s">
        <v>66</v>
      </c>
      <c r="RAT6" s="93" t="s">
        <v>66</v>
      </c>
      <c r="RAU6" s="93" t="s">
        <v>66</v>
      </c>
      <c r="RAV6" s="93" t="s">
        <v>66</v>
      </c>
      <c r="RAW6" s="93" t="s">
        <v>66</v>
      </c>
      <c r="RAX6" s="93" t="s">
        <v>66</v>
      </c>
      <c r="RAY6" s="93" t="s">
        <v>66</v>
      </c>
      <c r="RAZ6" s="93" t="s">
        <v>66</v>
      </c>
      <c r="RBA6" s="93" t="s">
        <v>66</v>
      </c>
      <c r="RBB6" s="93" t="s">
        <v>66</v>
      </c>
      <c r="RBC6" s="93" t="s">
        <v>66</v>
      </c>
      <c r="RBD6" s="93" t="s">
        <v>66</v>
      </c>
      <c r="RBE6" s="93" t="s">
        <v>66</v>
      </c>
      <c r="RBF6" s="93" t="s">
        <v>66</v>
      </c>
      <c r="RBG6" s="93" t="s">
        <v>66</v>
      </c>
      <c r="RBH6" s="93" t="s">
        <v>66</v>
      </c>
      <c r="RBI6" s="93" t="s">
        <v>66</v>
      </c>
      <c r="RBJ6" s="93" t="s">
        <v>66</v>
      </c>
      <c r="RBK6" s="93" t="s">
        <v>66</v>
      </c>
      <c r="RBL6" s="93" t="s">
        <v>66</v>
      </c>
      <c r="RBM6" s="93" t="s">
        <v>66</v>
      </c>
      <c r="RBN6" s="93" t="s">
        <v>66</v>
      </c>
      <c r="RBO6" s="93" t="s">
        <v>66</v>
      </c>
      <c r="RBP6" s="93" t="s">
        <v>66</v>
      </c>
      <c r="RBQ6" s="93" t="s">
        <v>66</v>
      </c>
      <c r="RBR6" s="93" t="s">
        <v>66</v>
      </c>
      <c r="RBS6" s="93" t="s">
        <v>66</v>
      </c>
      <c r="RBT6" s="93" t="s">
        <v>66</v>
      </c>
      <c r="RBU6" s="93" t="s">
        <v>66</v>
      </c>
      <c r="RBV6" s="93" t="s">
        <v>66</v>
      </c>
      <c r="RBW6" s="93" t="s">
        <v>66</v>
      </c>
      <c r="RBX6" s="93" t="s">
        <v>66</v>
      </c>
      <c r="RBY6" s="93" t="s">
        <v>66</v>
      </c>
      <c r="RBZ6" s="93" t="s">
        <v>66</v>
      </c>
      <c r="RCA6" s="93" t="s">
        <v>66</v>
      </c>
      <c r="RCB6" s="93" t="s">
        <v>66</v>
      </c>
      <c r="RCC6" s="93" t="s">
        <v>66</v>
      </c>
      <c r="RCD6" s="93" t="s">
        <v>66</v>
      </c>
      <c r="RCE6" s="93" t="s">
        <v>66</v>
      </c>
      <c r="RCF6" s="93" t="s">
        <v>66</v>
      </c>
      <c r="RCG6" s="93" t="s">
        <v>66</v>
      </c>
      <c r="RCH6" s="93" t="s">
        <v>66</v>
      </c>
      <c r="RCI6" s="93" t="s">
        <v>66</v>
      </c>
      <c r="RCJ6" s="93" t="s">
        <v>66</v>
      </c>
      <c r="RCK6" s="93" t="s">
        <v>66</v>
      </c>
      <c r="RCL6" s="93" t="s">
        <v>66</v>
      </c>
      <c r="RCM6" s="93" t="s">
        <v>66</v>
      </c>
      <c r="RCN6" s="93" t="s">
        <v>66</v>
      </c>
      <c r="RCO6" s="93" t="s">
        <v>66</v>
      </c>
      <c r="RCP6" s="93" t="s">
        <v>66</v>
      </c>
      <c r="RCQ6" s="93" t="s">
        <v>66</v>
      </c>
      <c r="RCR6" s="93" t="s">
        <v>66</v>
      </c>
      <c r="RCS6" s="93" t="s">
        <v>66</v>
      </c>
      <c r="RCT6" s="93" t="s">
        <v>66</v>
      </c>
      <c r="RCU6" s="93" t="s">
        <v>66</v>
      </c>
      <c r="RCV6" s="93" t="s">
        <v>66</v>
      </c>
      <c r="RCW6" s="93" t="s">
        <v>66</v>
      </c>
      <c r="RCX6" s="93" t="s">
        <v>66</v>
      </c>
      <c r="RCY6" s="93" t="s">
        <v>66</v>
      </c>
      <c r="RCZ6" s="93" t="s">
        <v>66</v>
      </c>
      <c r="RDA6" s="93" t="s">
        <v>66</v>
      </c>
      <c r="RDB6" s="93" t="s">
        <v>66</v>
      </c>
      <c r="RDC6" s="93" t="s">
        <v>66</v>
      </c>
      <c r="RDD6" s="93" t="s">
        <v>66</v>
      </c>
      <c r="RDE6" s="93" t="s">
        <v>66</v>
      </c>
      <c r="RDF6" s="93" t="s">
        <v>66</v>
      </c>
      <c r="RDG6" s="93" t="s">
        <v>66</v>
      </c>
      <c r="RDH6" s="93" t="s">
        <v>66</v>
      </c>
      <c r="RDI6" s="93" t="s">
        <v>66</v>
      </c>
      <c r="RDJ6" s="93" t="s">
        <v>66</v>
      </c>
      <c r="RDK6" s="93" t="s">
        <v>66</v>
      </c>
      <c r="RDL6" s="93" t="s">
        <v>66</v>
      </c>
      <c r="RDM6" s="93" t="s">
        <v>66</v>
      </c>
      <c r="RDN6" s="93" t="s">
        <v>66</v>
      </c>
      <c r="RDO6" s="93" t="s">
        <v>66</v>
      </c>
      <c r="RDP6" s="93" t="s">
        <v>66</v>
      </c>
      <c r="RDQ6" s="93" t="s">
        <v>66</v>
      </c>
      <c r="RDR6" s="93" t="s">
        <v>66</v>
      </c>
      <c r="RDS6" s="93" t="s">
        <v>66</v>
      </c>
      <c r="RDT6" s="93" t="s">
        <v>66</v>
      </c>
      <c r="RDU6" s="93" t="s">
        <v>66</v>
      </c>
      <c r="RDV6" s="93" t="s">
        <v>66</v>
      </c>
      <c r="RDW6" s="93" t="s">
        <v>66</v>
      </c>
      <c r="RDX6" s="93" t="s">
        <v>66</v>
      </c>
      <c r="RDY6" s="93" t="s">
        <v>66</v>
      </c>
      <c r="RDZ6" s="93" t="s">
        <v>66</v>
      </c>
      <c r="REA6" s="93" t="s">
        <v>66</v>
      </c>
      <c r="REB6" s="93" t="s">
        <v>66</v>
      </c>
      <c r="REC6" s="93" t="s">
        <v>66</v>
      </c>
      <c r="RED6" s="93" t="s">
        <v>66</v>
      </c>
      <c r="REE6" s="93" t="s">
        <v>66</v>
      </c>
      <c r="REF6" s="93" t="s">
        <v>66</v>
      </c>
      <c r="REG6" s="93" t="s">
        <v>66</v>
      </c>
      <c r="REH6" s="93" t="s">
        <v>66</v>
      </c>
      <c r="REI6" s="93" t="s">
        <v>66</v>
      </c>
      <c r="REJ6" s="93" t="s">
        <v>66</v>
      </c>
      <c r="REK6" s="93" t="s">
        <v>66</v>
      </c>
      <c r="REL6" s="93" t="s">
        <v>66</v>
      </c>
      <c r="REM6" s="93" t="s">
        <v>66</v>
      </c>
      <c r="REN6" s="93" t="s">
        <v>66</v>
      </c>
      <c r="REO6" s="93" t="s">
        <v>66</v>
      </c>
      <c r="REP6" s="93" t="s">
        <v>66</v>
      </c>
      <c r="REQ6" s="93" t="s">
        <v>66</v>
      </c>
      <c r="RER6" s="93" t="s">
        <v>66</v>
      </c>
      <c r="RES6" s="93" t="s">
        <v>66</v>
      </c>
      <c r="RET6" s="93" t="s">
        <v>66</v>
      </c>
      <c r="REU6" s="93" t="s">
        <v>66</v>
      </c>
      <c r="REV6" s="93" t="s">
        <v>66</v>
      </c>
      <c r="REW6" s="93" t="s">
        <v>66</v>
      </c>
      <c r="REX6" s="93" t="s">
        <v>66</v>
      </c>
      <c r="REY6" s="93" t="s">
        <v>66</v>
      </c>
      <c r="REZ6" s="93" t="s">
        <v>66</v>
      </c>
      <c r="RFA6" s="93" t="s">
        <v>66</v>
      </c>
      <c r="RFB6" s="93" t="s">
        <v>66</v>
      </c>
      <c r="RFC6" s="93" t="s">
        <v>66</v>
      </c>
      <c r="RFD6" s="93" t="s">
        <v>66</v>
      </c>
      <c r="RFE6" s="93" t="s">
        <v>66</v>
      </c>
      <c r="RFF6" s="93" t="s">
        <v>66</v>
      </c>
      <c r="RFG6" s="93" t="s">
        <v>66</v>
      </c>
      <c r="RFH6" s="93" t="s">
        <v>66</v>
      </c>
      <c r="RFI6" s="93" t="s">
        <v>66</v>
      </c>
      <c r="RFJ6" s="93" t="s">
        <v>66</v>
      </c>
      <c r="RFK6" s="93" t="s">
        <v>66</v>
      </c>
      <c r="RFL6" s="93" t="s">
        <v>66</v>
      </c>
      <c r="RFM6" s="93" t="s">
        <v>66</v>
      </c>
      <c r="RFN6" s="93" t="s">
        <v>66</v>
      </c>
      <c r="RFO6" s="93" t="s">
        <v>66</v>
      </c>
      <c r="RFP6" s="93" t="s">
        <v>66</v>
      </c>
      <c r="RFQ6" s="93" t="s">
        <v>66</v>
      </c>
      <c r="RFR6" s="93" t="s">
        <v>66</v>
      </c>
      <c r="RFS6" s="93" t="s">
        <v>66</v>
      </c>
      <c r="RFT6" s="93" t="s">
        <v>66</v>
      </c>
      <c r="RFU6" s="93" t="s">
        <v>66</v>
      </c>
      <c r="RFV6" s="93" t="s">
        <v>66</v>
      </c>
      <c r="RFW6" s="93" t="s">
        <v>66</v>
      </c>
      <c r="RFX6" s="93" t="s">
        <v>66</v>
      </c>
      <c r="RFY6" s="93" t="s">
        <v>66</v>
      </c>
      <c r="RFZ6" s="93" t="s">
        <v>66</v>
      </c>
      <c r="RGA6" s="93" t="s">
        <v>66</v>
      </c>
      <c r="RGB6" s="93" t="s">
        <v>66</v>
      </c>
      <c r="RGC6" s="93" t="s">
        <v>66</v>
      </c>
      <c r="RGD6" s="93" t="s">
        <v>66</v>
      </c>
      <c r="RGE6" s="93" t="s">
        <v>66</v>
      </c>
      <c r="RGF6" s="93" t="s">
        <v>66</v>
      </c>
      <c r="RGG6" s="93" t="s">
        <v>66</v>
      </c>
      <c r="RGH6" s="93" t="s">
        <v>66</v>
      </c>
      <c r="RGI6" s="93" t="s">
        <v>66</v>
      </c>
      <c r="RGJ6" s="93" t="s">
        <v>66</v>
      </c>
      <c r="RGK6" s="93" t="s">
        <v>66</v>
      </c>
      <c r="RGL6" s="93" t="s">
        <v>66</v>
      </c>
      <c r="RGM6" s="93" t="s">
        <v>66</v>
      </c>
      <c r="RGN6" s="93" t="s">
        <v>66</v>
      </c>
      <c r="RGO6" s="93" t="s">
        <v>66</v>
      </c>
      <c r="RGP6" s="93" t="s">
        <v>66</v>
      </c>
      <c r="RGQ6" s="93" t="s">
        <v>66</v>
      </c>
      <c r="RGR6" s="93" t="s">
        <v>66</v>
      </c>
      <c r="RGS6" s="93" t="s">
        <v>66</v>
      </c>
      <c r="RGT6" s="93" t="s">
        <v>66</v>
      </c>
      <c r="RGU6" s="93" t="s">
        <v>66</v>
      </c>
      <c r="RGV6" s="93" t="s">
        <v>66</v>
      </c>
      <c r="RGW6" s="93" t="s">
        <v>66</v>
      </c>
      <c r="RGX6" s="93" t="s">
        <v>66</v>
      </c>
      <c r="RGY6" s="93" t="s">
        <v>66</v>
      </c>
      <c r="RGZ6" s="93" t="s">
        <v>66</v>
      </c>
      <c r="RHA6" s="93" t="s">
        <v>66</v>
      </c>
      <c r="RHB6" s="93" t="s">
        <v>66</v>
      </c>
      <c r="RHC6" s="93" t="s">
        <v>66</v>
      </c>
      <c r="RHD6" s="93" t="s">
        <v>66</v>
      </c>
      <c r="RHE6" s="93" t="s">
        <v>66</v>
      </c>
      <c r="RHF6" s="93" t="s">
        <v>66</v>
      </c>
      <c r="RHG6" s="93" t="s">
        <v>66</v>
      </c>
      <c r="RHH6" s="93" t="s">
        <v>66</v>
      </c>
      <c r="RHI6" s="93" t="s">
        <v>66</v>
      </c>
      <c r="RHJ6" s="93" t="s">
        <v>66</v>
      </c>
      <c r="RHK6" s="93" t="s">
        <v>66</v>
      </c>
      <c r="RHL6" s="93" t="s">
        <v>66</v>
      </c>
      <c r="RHM6" s="93" t="s">
        <v>66</v>
      </c>
      <c r="RHN6" s="93" t="s">
        <v>66</v>
      </c>
      <c r="RHO6" s="93" t="s">
        <v>66</v>
      </c>
      <c r="RHP6" s="93" t="s">
        <v>66</v>
      </c>
      <c r="RHQ6" s="93" t="s">
        <v>66</v>
      </c>
      <c r="RHR6" s="93" t="s">
        <v>66</v>
      </c>
      <c r="RHS6" s="93" t="s">
        <v>66</v>
      </c>
      <c r="RHT6" s="93" t="s">
        <v>66</v>
      </c>
      <c r="RHU6" s="93" t="s">
        <v>66</v>
      </c>
      <c r="RHV6" s="93" t="s">
        <v>66</v>
      </c>
      <c r="RHW6" s="93" t="s">
        <v>66</v>
      </c>
      <c r="RHX6" s="93" t="s">
        <v>66</v>
      </c>
      <c r="RHY6" s="93" t="s">
        <v>66</v>
      </c>
      <c r="RHZ6" s="93" t="s">
        <v>66</v>
      </c>
      <c r="RIA6" s="93" t="s">
        <v>66</v>
      </c>
      <c r="RIB6" s="93" t="s">
        <v>66</v>
      </c>
      <c r="RIC6" s="93" t="s">
        <v>66</v>
      </c>
      <c r="RID6" s="93" t="s">
        <v>66</v>
      </c>
      <c r="RIE6" s="93" t="s">
        <v>66</v>
      </c>
      <c r="RIF6" s="93" t="s">
        <v>66</v>
      </c>
      <c r="RIG6" s="93" t="s">
        <v>66</v>
      </c>
      <c r="RIH6" s="93" t="s">
        <v>66</v>
      </c>
      <c r="RII6" s="93" t="s">
        <v>66</v>
      </c>
      <c r="RIJ6" s="93" t="s">
        <v>66</v>
      </c>
      <c r="RIK6" s="93" t="s">
        <v>66</v>
      </c>
      <c r="RIL6" s="93" t="s">
        <v>66</v>
      </c>
      <c r="RIM6" s="93" t="s">
        <v>66</v>
      </c>
      <c r="RIN6" s="93" t="s">
        <v>66</v>
      </c>
      <c r="RIO6" s="93" t="s">
        <v>66</v>
      </c>
      <c r="RIP6" s="93" t="s">
        <v>66</v>
      </c>
      <c r="RIQ6" s="93" t="s">
        <v>66</v>
      </c>
      <c r="RIR6" s="93" t="s">
        <v>66</v>
      </c>
      <c r="RIS6" s="93" t="s">
        <v>66</v>
      </c>
      <c r="RIT6" s="93" t="s">
        <v>66</v>
      </c>
      <c r="RIU6" s="93" t="s">
        <v>66</v>
      </c>
      <c r="RIV6" s="93" t="s">
        <v>66</v>
      </c>
      <c r="RIW6" s="93" t="s">
        <v>66</v>
      </c>
      <c r="RIX6" s="93" t="s">
        <v>66</v>
      </c>
      <c r="RIY6" s="93" t="s">
        <v>66</v>
      </c>
      <c r="RIZ6" s="93" t="s">
        <v>66</v>
      </c>
      <c r="RJA6" s="93" t="s">
        <v>66</v>
      </c>
      <c r="RJB6" s="93" t="s">
        <v>66</v>
      </c>
      <c r="RJC6" s="93" t="s">
        <v>66</v>
      </c>
      <c r="RJD6" s="93" t="s">
        <v>66</v>
      </c>
      <c r="RJE6" s="93" t="s">
        <v>66</v>
      </c>
      <c r="RJF6" s="93" t="s">
        <v>66</v>
      </c>
      <c r="RJG6" s="93" t="s">
        <v>66</v>
      </c>
      <c r="RJH6" s="93" t="s">
        <v>66</v>
      </c>
      <c r="RJI6" s="93" t="s">
        <v>66</v>
      </c>
      <c r="RJJ6" s="93" t="s">
        <v>66</v>
      </c>
      <c r="RJK6" s="93" t="s">
        <v>66</v>
      </c>
      <c r="RJL6" s="93" t="s">
        <v>66</v>
      </c>
      <c r="RJM6" s="93" t="s">
        <v>66</v>
      </c>
      <c r="RJN6" s="93" t="s">
        <v>66</v>
      </c>
      <c r="RJO6" s="93" t="s">
        <v>66</v>
      </c>
      <c r="RJP6" s="93" t="s">
        <v>66</v>
      </c>
      <c r="RJQ6" s="93" t="s">
        <v>66</v>
      </c>
      <c r="RJR6" s="93" t="s">
        <v>66</v>
      </c>
      <c r="RJS6" s="93" t="s">
        <v>66</v>
      </c>
      <c r="RJT6" s="93" t="s">
        <v>66</v>
      </c>
      <c r="RJU6" s="93" t="s">
        <v>66</v>
      </c>
      <c r="RJV6" s="93" t="s">
        <v>66</v>
      </c>
      <c r="RJW6" s="93" t="s">
        <v>66</v>
      </c>
      <c r="RJX6" s="93" t="s">
        <v>66</v>
      </c>
      <c r="RJY6" s="93" t="s">
        <v>66</v>
      </c>
      <c r="RJZ6" s="93" t="s">
        <v>66</v>
      </c>
      <c r="RKA6" s="93" t="s">
        <v>66</v>
      </c>
      <c r="RKB6" s="93" t="s">
        <v>66</v>
      </c>
      <c r="RKC6" s="93" t="s">
        <v>66</v>
      </c>
      <c r="RKD6" s="93" t="s">
        <v>66</v>
      </c>
      <c r="RKE6" s="93" t="s">
        <v>66</v>
      </c>
      <c r="RKF6" s="93" t="s">
        <v>66</v>
      </c>
      <c r="RKG6" s="93" t="s">
        <v>66</v>
      </c>
      <c r="RKH6" s="93" t="s">
        <v>66</v>
      </c>
      <c r="RKI6" s="93" t="s">
        <v>66</v>
      </c>
      <c r="RKJ6" s="93" t="s">
        <v>66</v>
      </c>
      <c r="RKK6" s="93" t="s">
        <v>66</v>
      </c>
      <c r="RKL6" s="93" t="s">
        <v>66</v>
      </c>
      <c r="RKM6" s="93" t="s">
        <v>66</v>
      </c>
      <c r="RKN6" s="93" t="s">
        <v>66</v>
      </c>
      <c r="RKO6" s="93" t="s">
        <v>66</v>
      </c>
      <c r="RKP6" s="93" t="s">
        <v>66</v>
      </c>
      <c r="RKQ6" s="93" t="s">
        <v>66</v>
      </c>
      <c r="RKR6" s="93" t="s">
        <v>66</v>
      </c>
      <c r="RKS6" s="93" t="s">
        <v>66</v>
      </c>
      <c r="RKT6" s="93" t="s">
        <v>66</v>
      </c>
      <c r="RKU6" s="93" t="s">
        <v>66</v>
      </c>
      <c r="RKV6" s="93" t="s">
        <v>66</v>
      </c>
      <c r="RKW6" s="93" t="s">
        <v>66</v>
      </c>
      <c r="RKX6" s="93" t="s">
        <v>66</v>
      </c>
      <c r="RKY6" s="93" t="s">
        <v>66</v>
      </c>
      <c r="RKZ6" s="93" t="s">
        <v>66</v>
      </c>
      <c r="RLA6" s="93" t="s">
        <v>66</v>
      </c>
      <c r="RLB6" s="93" t="s">
        <v>66</v>
      </c>
      <c r="RLC6" s="93" t="s">
        <v>66</v>
      </c>
      <c r="RLD6" s="93" t="s">
        <v>66</v>
      </c>
      <c r="RLE6" s="93" t="s">
        <v>66</v>
      </c>
      <c r="RLF6" s="93" t="s">
        <v>66</v>
      </c>
      <c r="RLG6" s="93" t="s">
        <v>66</v>
      </c>
      <c r="RLH6" s="93" t="s">
        <v>66</v>
      </c>
      <c r="RLI6" s="93" t="s">
        <v>66</v>
      </c>
      <c r="RLJ6" s="93" t="s">
        <v>66</v>
      </c>
      <c r="RLK6" s="93" t="s">
        <v>66</v>
      </c>
      <c r="RLL6" s="93" t="s">
        <v>66</v>
      </c>
      <c r="RLM6" s="93" t="s">
        <v>66</v>
      </c>
      <c r="RLN6" s="93" t="s">
        <v>66</v>
      </c>
      <c r="RLO6" s="93" t="s">
        <v>66</v>
      </c>
      <c r="RLP6" s="93" t="s">
        <v>66</v>
      </c>
      <c r="RLQ6" s="93" t="s">
        <v>66</v>
      </c>
      <c r="RLR6" s="93" t="s">
        <v>66</v>
      </c>
      <c r="RLS6" s="93" t="s">
        <v>66</v>
      </c>
      <c r="RLT6" s="93" t="s">
        <v>66</v>
      </c>
      <c r="RLU6" s="93" t="s">
        <v>66</v>
      </c>
      <c r="RLV6" s="93" t="s">
        <v>66</v>
      </c>
      <c r="RLW6" s="93" t="s">
        <v>66</v>
      </c>
      <c r="RLX6" s="93" t="s">
        <v>66</v>
      </c>
      <c r="RLY6" s="93" t="s">
        <v>66</v>
      </c>
      <c r="RLZ6" s="93" t="s">
        <v>66</v>
      </c>
      <c r="RMA6" s="93" t="s">
        <v>66</v>
      </c>
      <c r="RMB6" s="93" t="s">
        <v>66</v>
      </c>
      <c r="RMC6" s="93" t="s">
        <v>66</v>
      </c>
      <c r="RMD6" s="93" t="s">
        <v>66</v>
      </c>
      <c r="RME6" s="93" t="s">
        <v>66</v>
      </c>
      <c r="RMF6" s="93" t="s">
        <v>66</v>
      </c>
      <c r="RMG6" s="93" t="s">
        <v>66</v>
      </c>
      <c r="RMH6" s="93" t="s">
        <v>66</v>
      </c>
      <c r="RMI6" s="93" t="s">
        <v>66</v>
      </c>
      <c r="RMJ6" s="93" t="s">
        <v>66</v>
      </c>
      <c r="RMK6" s="93" t="s">
        <v>66</v>
      </c>
      <c r="RML6" s="93" t="s">
        <v>66</v>
      </c>
      <c r="RMM6" s="93" t="s">
        <v>66</v>
      </c>
      <c r="RMN6" s="93" t="s">
        <v>66</v>
      </c>
      <c r="RMO6" s="93" t="s">
        <v>66</v>
      </c>
      <c r="RMP6" s="93" t="s">
        <v>66</v>
      </c>
      <c r="RMQ6" s="93" t="s">
        <v>66</v>
      </c>
      <c r="RMR6" s="93" t="s">
        <v>66</v>
      </c>
      <c r="RMS6" s="93" t="s">
        <v>66</v>
      </c>
      <c r="RMT6" s="93" t="s">
        <v>66</v>
      </c>
      <c r="RMU6" s="93" t="s">
        <v>66</v>
      </c>
      <c r="RMV6" s="93" t="s">
        <v>66</v>
      </c>
      <c r="RMW6" s="93" t="s">
        <v>66</v>
      </c>
      <c r="RMX6" s="93" t="s">
        <v>66</v>
      </c>
      <c r="RMY6" s="93" t="s">
        <v>66</v>
      </c>
      <c r="RMZ6" s="93" t="s">
        <v>66</v>
      </c>
      <c r="RNA6" s="93" t="s">
        <v>66</v>
      </c>
      <c r="RNB6" s="93" t="s">
        <v>66</v>
      </c>
      <c r="RNC6" s="93" t="s">
        <v>66</v>
      </c>
      <c r="RND6" s="93" t="s">
        <v>66</v>
      </c>
      <c r="RNE6" s="93" t="s">
        <v>66</v>
      </c>
      <c r="RNF6" s="93" t="s">
        <v>66</v>
      </c>
      <c r="RNG6" s="93" t="s">
        <v>66</v>
      </c>
      <c r="RNH6" s="93" t="s">
        <v>66</v>
      </c>
      <c r="RNI6" s="93" t="s">
        <v>66</v>
      </c>
      <c r="RNJ6" s="93" t="s">
        <v>66</v>
      </c>
      <c r="RNK6" s="93" t="s">
        <v>66</v>
      </c>
      <c r="RNL6" s="93" t="s">
        <v>66</v>
      </c>
      <c r="RNM6" s="93" t="s">
        <v>66</v>
      </c>
      <c r="RNN6" s="93" t="s">
        <v>66</v>
      </c>
      <c r="RNO6" s="93" t="s">
        <v>66</v>
      </c>
      <c r="RNP6" s="93" t="s">
        <v>66</v>
      </c>
      <c r="RNQ6" s="93" t="s">
        <v>66</v>
      </c>
      <c r="RNR6" s="93" t="s">
        <v>66</v>
      </c>
      <c r="RNS6" s="93" t="s">
        <v>66</v>
      </c>
      <c r="RNT6" s="93" t="s">
        <v>66</v>
      </c>
      <c r="RNU6" s="93" t="s">
        <v>66</v>
      </c>
      <c r="RNV6" s="93" t="s">
        <v>66</v>
      </c>
      <c r="RNW6" s="93" t="s">
        <v>66</v>
      </c>
      <c r="RNX6" s="93" t="s">
        <v>66</v>
      </c>
      <c r="RNY6" s="93" t="s">
        <v>66</v>
      </c>
      <c r="RNZ6" s="93" t="s">
        <v>66</v>
      </c>
      <c r="ROA6" s="93" t="s">
        <v>66</v>
      </c>
      <c r="ROB6" s="93" t="s">
        <v>66</v>
      </c>
      <c r="ROC6" s="93" t="s">
        <v>66</v>
      </c>
      <c r="ROD6" s="93" t="s">
        <v>66</v>
      </c>
      <c r="ROE6" s="93" t="s">
        <v>66</v>
      </c>
      <c r="ROF6" s="93" t="s">
        <v>66</v>
      </c>
      <c r="ROG6" s="93" t="s">
        <v>66</v>
      </c>
      <c r="ROH6" s="93" t="s">
        <v>66</v>
      </c>
      <c r="ROI6" s="93" t="s">
        <v>66</v>
      </c>
      <c r="ROJ6" s="93" t="s">
        <v>66</v>
      </c>
      <c r="ROK6" s="93" t="s">
        <v>66</v>
      </c>
      <c r="ROL6" s="93" t="s">
        <v>66</v>
      </c>
      <c r="ROM6" s="93" t="s">
        <v>66</v>
      </c>
      <c r="RON6" s="93" t="s">
        <v>66</v>
      </c>
      <c r="ROO6" s="93" t="s">
        <v>66</v>
      </c>
      <c r="ROP6" s="93" t="s">
        <v>66</v>
      </c>
      <c r="ROQ6" s="93" t="s">
        <v>66</v>
      </c>
      <c r="ROR6" s="93" t="s">
        <v>66</v>
      </c>
      <c r="ROS6" s="93" t="s">
        <v>66</v>
      </c>
      <c r="ROT6" s="93" t="s">
        <v>66</v>
      </c>
      <c r="ROU6" s="93" t="s">
        <v>66</v>
      </c>
      <c r="ROV6" s="93" t="s">
        <v>66</v>
      </c>
      <c r="ROW6" s="93" t="s">
        <v>66</v>
      </c>
      <c r="ROX6" s="93" t="s">
        <v>66</v>
      </c>
      <c r="ROY6" s="93" t="s">
        <v>66</v>
      </c>
      <c r="ROZ6" s="93" t="s">
        <v>66</v>
      </c>
      <c r="RPA6" s="93" t="s">
        <v>66</v>
      </c>
      <c r="RPB6" s="93" t="s">
        <v>66</v>
      </c>
      <c r="RPC6" s="93" t="s">
        <v>66</v>
      </c>
      <c r="RPD6" s="93" t="s">
        <v>66</v>
      </c>
      <c r="RPE6" s="93" t="s">
        <v>66</v>
      </c>
      <c r="RPF6" s="93" t="s">
        <v>66</v>
      </c>
      <c r="RPG6" s="93" t="s">
        <v>66</v>
      </c>
      <c r="RPH6" s="93" t="s">
        <v>66</v>
      </c>
      <c r="RPI6" s="93" t="s">
        <v>66</v>
      </c>
      <c r="RPJ6" s="93" t="s">
        <v>66</v>
      </c>
      <c r="RPK6" s="93" t="s">
        <v>66</v>
      </c>
      <c r="RPL6" s="93" t="s">
        <v>66</v>
      </c>
      <c r="RPM6" s="93" t="s">
        <v>66</v>
      </c>
      <c r="RPN6" s="93" t="s">
        <v>66</v>
      </c>
      <c r="RPO6" s="93" t="s">
        <v>66</v>
      </c>
      <c r="RPP6" s="93" t="s">
        <v>66</v>
      </c>
      <c r="RPQ6" s="93" t="s">
        <v>66</v>
      </c>
      <c r="RPR6" s="93" t="s">
        <v>66</v>
      </c>
      <c r="RPS6" s="93" t="s">
        <v>66</v>
      </c>
      <c r="RPT6" s="93" t="s">
        <v>66</v>
      </c>
      <c r="RPU6" s="93" t="s">
        <v>66</v>
      </c>
      <c r="RPV6" s="93" t="s">
        <v>66</v>
      </c>
      <c r="RPW6" s="93" t="s">
        <v>66</v>
      </c>
      <c r="RPX6" s="93" t="s">
        <v>66</v>
      </c>
      <c r="RPY6" s="93" t="s">
        <v>66</v>
      </c>
      <c r="RPZ6" s="93" t="s">
        <v>66</v>
      </c>
      <c r="RQA6" s="93" t="s">
        <v>66</v>
      </c>
      <c r="RQB6" s="93" t="s">
        <v>66</v>
      </c>
      <c r="RQC6" s="93" t="s">
        <v>66</v>
      </c>
      <c r="RQD6" s="93" t="s">
        <v>66</v>
      </c>
      <c r="RQE6" s="93" t="s">
        <v>66</v>
      </c>
      <c r="RQF6" s="93" t="s">
        <v>66</v>
      </c>
      <c r="RQG6" s="93" t="s">
        <v>66</v>
      </c>
      <c r="RQH6" s="93" t="s">
        <v>66</v>
      </c>
      <c r="RQI6" s="93" t="s">
        <v>66</v>
      </c>
      <c r="RQJ6" s="93" t="s">
        <v>66</v>
      </c>
      <c r="RQK6" s="93" t="s">
        <v>66</v>
      </c>
      <c r="RQL6" s="93" t="s">
        <v>66</v>
      </c>
      <c r="RQM6" s="93" t="s">
        <v>66</v>
      </c>
      <c r="RQN6" s="93" t="s">
        <v>66</v>
      </c>
      <c r="RQO6" s="93" t="s">
        <v>66</v>
      </c>
      <c r="RQP6" s="93" t="s">
        <v>66</v>
      </c>
      <c r="RQQ6" s="93" t="s">
        <v>66</v>
      </c>
      <c r="RQR6" s="93" t="s">
        <v>66</v>
      </c>
      <c r="RQS6" s="93" t="s">
        <v>66</v>
      </c>
      <c r="RQT6" s="93" t="s">
        <v>66</v>
      </c>
      <c r="RQU6" s="93" t="s">
        <v>66</v>
      </c>
      <c r="RQV6" s="93" t="s">
        <v>66</v>
      </c>
      <c r="RQW6" s="93" t="s">
        <v>66</v>
      </c>
      <c r="RQX6" s="93" t="s">
        <v>66</v>
      </c>
      <c r="RQY6" s="93" t="s">
        <v>66</v>
      </c>
      <c r="RQZ6" s="93" t="s">
        <v>66</v>
      </c>
      <c r="RRA6" s="93" t="s">
        <v>66</v>
      </c>
      <c r="RRB6" s="93" t="s">
        <v>66</v>
      </c>
      <c r="RRC6" s="93" t="s">
        <v>66</v>
      </c>
      <c r="RRD6" s="93" t="s">
        <v>66</v>
      </c>
      <c r="RRE6" s="93" t="s">
        <v>66</v>
      </c>
      <c r="RRF6" s="93" t="s">
        <v>66</v>
      </c>
      <c r="RRG6" s="93" t="s">
        <v>66</v>
      </c>
      <c r="RRH6" s="93" t="s">
        <v>66</v>
      </c>
      <c r="RRI6" s="93" t="s">
        <v>66</v>
      </c>
      <c r="RRJ6" s="93" t="s">
        <v>66</v>
      </c>
      <c r="RRK6" s="93" t="s">
        <v>66</v>
      </c>
      <c r="RRL6" s="93" t="s">
        <v>66</v>
      </c>
      <c r="RRM6" s="93" t="s">
        <v>66</v>
      </c>
      <c r="RRN6" s="93" t="s">
        <v>66</v>
      </c>
      <c r="RRO6" s="93" t="s">
        <v>66</v>
      </c>
      <c r="RRP6" s="93" t="s">
        <v>66</v>
      </c>
      <c r="RRQ6" s="93" t="s">
        <v>66</v>
      </c>
      <c r="RRR6" s="93" t="s">
        <v>66</v>
      </c>
      <c r="RRS6" s="93" t="s">
        <v>66</v>
      </c>
      <c r="RRT6" s="93" t="s">
        <v>66</v>
      </c>
      <c r="RRU6" s="93" t="s">
        <v>66</v>
      </c>
      <c r="RRV6" s="93" t="s">
        <v>66</v>
      </c>
      <c r="RRW6" s="93" t="s">
        <v>66</v>
      </c>
      <c r="RRX6" s="93" t="s">
        <v>66</v>
      </c>
      <c r="RRY6" s="93" t="s">
        <v>66</v>
      </c>
      <c r="RRZ6" s="93" t="s">
        <v>66</v>
      </c>
      <c r="RSA6" s="93" t="s">
        <v>66</v>
      </c>
      <c r="RSB6" s="93" t="s">
        <v>66</v>
      </c>
      <c r="RSC6" s="93" t="s">
        <v>66</v>
      </c>
      <c r="RSD6" s="93" t="s">
        <v>66</v>
      </c>
      <c r="RSE6" s="93" t="s">
        <v>66</v>
      </c>
      <c r="RSF6" s="93" t="s">
        <v>66</v>
      </c>
      <c r="RSG6" s="93" t="s">
        <v>66</v>
      </c>
      <c r="RSH6" s="93" t="s">
        <v>66</v>
      </c>
      <c r="RSI6" s="93" t="s">
        <v>66</v>
      </c>
      <c r="RSJ6" s="93" t="s">
        <v>66</v>
      </c>
      <c r="RSK6" s="93" t="s">
        <v>66</v>
      </c>
      <c r="RSL6" s="93" t="s">
        <v>66</v>
      </c>
      <c r="RSM6" s="93" t="s">
        <v>66</v>
      </c>
      <c r="RSN6" s="93" t="s">
        <v>66</v>
      </c>
      <c r="RSO6" s="93" t="s">
        <v>66</v>
      </c>
      <c r="RSP6" s="93" t="s">
        <v>66</v>
      </c>
      <c r="RSQ6" s="93" t="s">
        <v>66</v>
      </c>
      <c r="RSR6" s="93" t="s">
        <v>66</v>
      </c>
      <c r="RSS6" s="93" t="s">
        <v>66</v>
      </c>
      <c r="RST6" s="93" t="s">
        <v>66</v>
      </c>
      <c r="RSU6" s="93" t="s">
        <v>66</v>
      </c>
      <c r="RSV6" s="93" t="s">
        <v>66</v>
      </c>
      <c r="RSW6" s="93" t="s">
        <v>66</v>
      </c>
      <c r="RSX6" s="93" t="s">
        <v>66</v>
      </c>
      <c r="RSY6" s="93" t="s">
        <v>66</v>
      </c>
      <c r="RSZ6" s="93" t="s">
        <v>66</v>
      </c>
      <c r="RTA6" s="93" t="s">
        <v>66</v>
      </c>
      <c r="RTB6" s="93" t="s">
        <v>66</v>
      </c>
      <c r="RTC6" s="93" t="s">
        <v>66</v>
      </c>
      <c r="RTD6" s="93" t="s">
        <v>66</v>
      </c>
      <c r="RTE6" s="93" t="s">
        <v>66</v>
      </c>
      <c r="RTF6" s="93" t="s">
        <v>66</v>
      </c>
      <c r="RTG6" s="93" t="s">
        <v>66</v>
      </c>
      <c r="RTH6" s="93" t="s">
        <v>66</v>
      </c>
      <c r="RTI6" s="93" t="s">
        <v>66</v>
      </c>
      <c r="RTJ6" s="93" t="s">
        <v>66</v>
      </c>
      <c r="RTK6" s="93" t="s">
        <v>66</v>
      </c>
      <c r="RTL6" s="93" t="s">
        <v>66</v>
      </c>
      <c r="RTM6" s="93" t="s">
        <v>66</v>
      </c>
      <c r="RTN6" s="93" t="s">
        <v>66</v>
      </c>
      <c r="RTO6" s="93" t="s">
        <v>66</v>
      </c>
      <c r="RTP6" s="93" t="s">
        <v>66</v>
      </c>
      <c r="RTQ6" s="93" t="s">
        <v>66</v>
      </c>
      <c r="RTR6" s="93" t="s">
        <v>66</v>
      </c>
      <c r="RTS6" s="93" t="s">
        <v>66</v>
      </c>
      <c r="RTT6" s="93" t="s">
        <v>66</v>
      </c>
      <c r="RTU6" s="93" t="s">
        <v>66</v>
      </c>
      <c r="RTV6" s="93" t="s">
        <v>66</v>
      </c>
      <c r="RTW6" s="93" t="s">
        <v>66</v>
      </c>
      <c r="RTX6" s="93" t="s">
        <v>66</v>
      </c>
      <c r="RTY6" s="93" t="s">
        <v>66</v>
      </c>
      <c r="RTZ6" s="93" t="s">
        <v>66</v>
      </c>
      <c r="RUA6" s="93" t="s">
        <v>66</v>
      </c>
      <c r="RUB6" s="93" t="s">
        <v>66</v>
      </c>
      <c r="RUC6" s="93" t="s">
        <v>66</v>
      </c>
      <c r="RUD6" s="93" t="s">
        <v>66</v>
      </c>
      <c r="RUE6" s="93" t="s">
        <v>66</v>
      </c>
      <c r="RUF6" s="93" t="s">
        <v>66</v>
      </c>
      <c r="RUG6" s="93" t="s">
        <v>66</v>
      </c>
      <c r="RUH6" s="93" t="s">
        <v>66</v>
      </c>
      <c r="RUI6" s="93" t="s">
        <v>66</v>
      </c>
      <c r="RUJ6" s="93" t="s">
        <v>66</v>
      </c>
      <c r="RUK6" s="93" t="s">
        <v>66</v>
      </c>
      <c r="RUL6" s="93" t="s">
        <v>66</v>
      </c>
      <c r="RUM6" s="93" t="s">
        <v>66</v>
      </c>
      <c r="RUN6" s="93" t="s">
        <v>66</v>
      </c>
      <c r="RUO6" s="93" t="s">
        <v>66</v>
      </c>
      <c r="RUP6" s="93" t="s">
        <v>66</v>
      </c>
      <c r="RUQ6" s="93" t="s">
        <v>66</v>
      </c>
      <c r="RUR6" s="93" t="s">
        <v>66</v>
      </c>
      <c r="RUS6" s="93" t="s">
        <v>66</v>
      </c>
      <c r="RUT6" s="93" t="s">
        <v>66</v>
      </c>
      <c r="RUU6" s="93" t="s">
        <v>66</v>
      </c>
      <c r="RUV6" s="93" t="s">
        <v>66</v>
      </c>
      <c r="RUW6" s="93" t="s">
        <v>66</v>
      </c>
      <c r="RUX6" s="93" t="s">
        <v>66</v>
      </c>
      <c r="RUY6" s="93" t="s">
        <v>66</v>
      </c>
      <c r="RUZ6" s="93" t="s">
        <v>66</v>
      </c>
      <c r="RVA6" s="93" t="s">
        <v>66</v>
      </c>
      <c r="RVB6" s="93" t="s">
        <v>66</v>
      </c>
      <c r="RVC6" s="93" t="s">
        <v>66</v>
      </c>
      <c r="RVD6" s="93" t="s">
        <v>66</v>
      </c>
      <c r="RVE6" s="93" t="s">
        <v>66</v>
      </c>
      <c r="RVF6" s="93" t="s">
        <v>66</v>
      </c>
      <c r="RVG6" s="93" t="s">
        <v>66</v>
      </c>
      <c r="RVH6" s="93" t="s">
        <v>66</v>
      </c>
      <c r="RVI6" s="93" t="s">
        <v>66</v>
      </c>
      <c r="RVJ6" s="93" t="s">
        <v>66</v>
      </c>
      <c r="RVK6" s="93" t="s">
        <v>66</v>
      </c>
      <c r="RVL6" s="93" t="s">
        <v>66</v>
      </c>
      <c r="RVM6" s="93" t="s">
        <v>66</v>
      </c>
      <c r="RVN6" s="93" t="s">
        <v>66</v>
      </c>
      <c r="RVO6" s="93" t="s">
        <v>66</v>
      </c>
      <c r="RVP6" s="93" t="s">
        <v>66</v>
      </c>
      <c r="RVQ6" s="93" t="s">
        <v>66</v>
      </c>
      <c r="RVR6" s="93" t="s">
        <v>66</v>
      </c>
      <c r="RVS6" s="93" t="s">
        <v>66</v>
      </c>
      <c r="RVT6" s="93" t="s">
        <v>66</v>
      </c>
      <c r="RVU6" s="93" t="s">
        <v>66</v>
      </c>
      <c r="RVV6" s="93" t="s">
        <v>66</v>
      </c>
      <c r="RVW6" s="93" t="s">
        <v>66</v>
      </c>
      <c r="RVX6" s="93" t="s">
        <v>66</v>
      </c>
      <c r="RVY6" s="93" t="s">
        <v>66</v>
      </c>
      <c r="RVZ6" s="93" t="s">
        <v>66</v>
      </c>
      <c r="RWA6" s="93" t="s">
        <v>66</v>
      </c>
      <c r="RWB6" s="93" t="s">
        <v>66</v>
      </c>
      <c r="RWC6" s="93" t="s">
        <v>66</v>
      </c>
      <c r="RWD6" s="93" t="s">
        <v>66</v>
      </c>
      <c r="RWE6" s="93" t="s">
        <v>66</v>
      </c>
      <c r="RWF6" s="93" t="s">
        <v>66</v>
      </c>
      <c r="RWG6" s="93" t="s">
        <v>66</v>
      </c>
      <c r="RWH6" s="93" t="s">
        <v>66</v>
      </c>
      <c r="RWI6" s="93" t="s">
        <v>66</v>
      </c>
      <c r="RWJ6" s="93" t="s">
        <v>66</v>
      </c>
      <c r="RWK6" s="93" t="s">
        <v>66</v>
      </c>
      <c r="RWL6" s="93" t="s">
        <v>66</v>
      </c>
      <c r="RWM6" s="93" t="s">
        <v>66</v>
      </c>
      <c r="RWN6" s="93" t="s">
        <v>66</v>
      </c>
      <c r="RWO6" s="93" t="s">
        <v>66</v>
      </c>
      <c r="RWP6" s="93" t="s">
        <v>66</v>
      </c>
      <c r="RWQ6" s="93" t="s">
        <v>66</v>
      </c>
      <c r="RWR6" s="93" t="s">
        <v>66</v>
      </c>
      <c r="RWS6" s="93" t="s">
        <v>66</v>
      </c>
      <c r="RWT6" s="93" t="s">
        <v>66</v>
      </c>
      <c r="RWU6" s="93" t="s">
        <v>66</v>
      </c>
      <c r="RWV6" s="93" t="s">
        <v>66</v>
      </c>
      <c r="RWW6" s="93" t="s">
        <v>66</v>
      </c>
      <c r="RWX6" s="93" t="s">
        <v>66</v>
      </c>
      <c r="RWY6" s="93" t="s">
        <v>66</v>
      </c>
      <c r="RWZ6" s="93" t="s">
        <v>66</v>
      </c>
      <c r="RXA6" s="93" t="s">
        <v>66</v>
      </c>
      <c r="RXB6" s="93" t="s">
        <v>66</v>
      </c>
      <c r="RXC6" s="93" t="s">
        <v>66</v>
      </c>
      <c r="RXD6" s="93" t="s">
        <v>66</v>
      </c>
      <c r="RXE6" s="93" t="s">
        <v>66</v>
      </c>
      <c r="RXF6" s="93" t="s">
        <v>66</v>
      </c>
      <c r="RXG6" s="93" t="s">
        <v>66</v>
      </c>
      <c r="RXH6" s="93" t="s">
        <v>66</v>
      </c>
      <c r="RXI6" s="93" t="s">
        <v>66</v>
      </c>
      <c r="RXJ6" s="93" t="s">
        <v>66</v>
      </c>
      <c r="RXK6" s="93" t="s">
        <v>66</v>
      </c>
      <c r="RXL6" s="93" t="s">
        <v>66</v>
      </c>
      <c r="RXM6" s="93" t="s">
        <v>66</v>
      </c>
      <c r="RXN6" s="93" t="s">
        <v>66</v>
      </c>
      <c r="RXO6" s="93" t="s">
        <v>66</v>
      </c>
      <c r="RXP6" s="93" t="s">
        <v>66</v>
      </c>
      <c r="RXQ6" s="93" t="s">
        <v>66</v>
      </c>
      <c r="RXR6" s="93" t="s">
        <v>66</v>
      </c>
      <c r="RXS6" s="93" t="s">
        <v>66</v>
      </c>
      <c r="RXT6" s="93" t="s">
        <v>66</v>
      </c>
      <c r="RXU6" s="93" t="s">
        <v>66</v>
      </c>
      <c r="RXV6" s="93" t="s">
        <v>66</v>
      </c>
      <c r="RXW6" s="93" t="s">
        <v>66</v>
      </c>
      <c r="RXX6" s="93" t="s">
        <v>66</v>
      </c>
      <c r="RXY6" s="93" t="s">
        <v>66</v>
      </c>
      <c r="RXZ6" s="93" t="s">
        <v>66</v>
      </c>
      <c r="RYA6" s="93" t="s">
        <v>66</v>
      </c>
      <c r="RYB6" s="93" t="s">
        <v>66</v>
      </c>
      <c r="RYC6" s="93" t="s">
        <v>66</v>
      </c>
      <c r="RYD6" s="93" t="s">
        <v>66</v>
      </c>
      <c r="RYE6" s="93" t="s">
        <v>66</v>
      </c>
      <c r="RYF6" s="93" t="s">
        <v>66</v>
      </c>
      <c r="RYG6" s="93" t="s">
        <v>66</v>
      </c>
      <c r="RYH6" s="93" t="s">
        <v>66</v>
      </c>
      <c r="RYI6" s="93" t="s">
        <v>66</v>
      </c>
      <c r="RYJ6" s="93" t="s">
        <v>66</v>
      </c>
      <c r="RYK6" s="93" t="s">
        <v>66</v>
      </c>
      <c r="RYL6" s="93" t="s">
        <v>66</v>
      </c>
      <c r="RYM6" s="93" t="s">
        <v>66</v>
      </c>
      <c r="RYN6" s="93" t="s">
        <v>66</v>
      </c>
      <c r="RYO6" s="93" t="s">
        <v>66</v>
      </c>
      <c r="RYP6" s="93" t="s">
        <v>66</v>
      </c>
      <c r="RYQ6" s="93" t="s">
        <v>66</v>
      </c>
      <c r="RYR6" s="93" t="s">
        <v>66</v>
      </c>
      <c r="RYS6" s="93" t="s">
        <v>66</v>
      </c>
      <c r="RYT6" s="93" t="s">
        <v>66</v>
      </c>
      <c r="RYU6" s="93" t="s">
        <v>66</v>
      </c>
      <c r="RYV6" s="93" t="s">
        <v>66</v>
      </c>
      <c r="RYW6" s="93" t="s">
        <v>66</v>
      </c>
      <c r="RYX6" s="93" t="s">
        <v>66</v>
      </c>
      <c r="RYY6" s="93" t="s">
        <v>66</v>
      </c>
      <c r="RYZ6" s="93" t="s">
        <v>66</v>
      </c>
      <c r="RZA6" s="93" t="s">
        <v>66</v>
      </c>
      <c r="RZB6" s="93" t="s">
        <v>66</v>
      </c>
      <c r="RZC6" s="93" t="s">
        <v>66</v>
      </c>
      <c r="RZD6" s="93" t="s">
        <v>66</v>
      </c>
      <c r="RZE6" s="93" t="s">
        <v>66</v>
      </c>
      <c r="RZF6" s="93" t="s">
        <v>66</v>
      </c>
      <c r="RZG6" s="93" t="s">
        <v>66</v>
      </c>
      <c r="RZH6" s="93" t="s">
        <v>66</v>
      </c>
      <c r="RZI6" s="93" t="s">
        <v>66</v>
      </c>
      <c r="RZJ6" s="93" t="s">
        <v>66</v>
      </c>
      <c r="RZK6" s="93" t="s">
        <v>66</v>
      </c>
      <c r="RZL6" s="93" t="s">
        <v>66</v>
      </c>
      <c r="RZM6" s="93" t="s">
        <v>66</v>
      </c>
      <c r="RZN6" s="93" t="s">
        <v>66</v>
      </c>
      <c r="RZO6" s="93" t="s">
        <v>66</v>
      </c>
      <c r="RZP6" s="93" t="s">
        <v>66</v>
      </c>
      <c r="RZQ6" s="93" t="s">
        <v>66</v>
      </c>
      <c r="RZR6" s="93" t="s">
        <v>66</v>
      </c>
      <c r="RZS6" s="93" t="s">
        <v>66</v>
      </c>
      <c r="RZT6" s="93" t="s">
        <v>66</v>
      </c>
      <c r="RZU6" s="93" t="s">
        <v>66</v>
      </c>
      <c r="RZV6" s="93" t="s">
        <v>66</v>
      </c>
      <c r="RZW6" s="93" t="s">
        <v>66</v>
      </c>
      <c r="RZX6" s="93" t="s">
        <v>66</v>
      </c>
      <c r="RZY6" s="93" t="s">
        <v>66</v>
      </c>
      <c r="RZZ6" s="93" t="s">
        <v>66</v>
      </c>
      <c r="SAA6" s="93" t="s">
        <v>66</v>
      </c>
      <c r="SAB6" s="93" t="s">
        <v>66</v>
      </c>
      <c r="SAC6" s="93" t="s">
        <v>66</v>
      </c>
      <c r="SAD6" s="93" t="s">
        <v>66</v>
      </c>
      <c r="SAE6" s="93" t="s">
        <v>66</v>
      </c>
      <c r="SAF6" s="93" t="s">
        <v>66</v>
      </c>
      <c r="SAG6" s="93" t="s">
        <v>66</v>
      </c>
      <c r="SAH6" s="93" t="s">
        <v>66</v>
      </c>
      <c r="SAI6" s="93" t="s">
        <v>66</v>
      </c>
      <c r="SAJ6" s="93" t="s">
        <v>66</v>
      </c>
      <c r="SAK6" s="93" t="s">
        <v>66</v>
      </c>
      <c r="SAL6" s="93" t="s">
        <v>66</v>
      </c>
      <c r="SAM6" s="93" t="s">
        <v>66</v>
      </c>
      <c r="SAN6" s="93" t="s">
        <v>66</v>
      </c>
      <c r="SAO6" s="93" t="s">
        <v>66</v>
      </c>
      <c r="SAP6" s="93" t="s">
        <v>66</v>
      </c>
      <c r="SAQ6" s="93" t="s">
        <v>66</v>
      </c>
      <c r="SAR6" s="93" t="s">
        <v>66</v>
      </c>
      <c r="SAS6" s="93" t="s">
        <v>66</v>
      </c>
      <c r="SAT6" s="93" t="s">
        <v>66</v>
      </c>
      <c r="SAU6" s="93" t="s">
        <v>66</v>
      </c>
      <c r="SAV6" s="93" t="s">
        <v>66</v>
      </c>
      <c r="SAW6" s="93" t="s">
        <v>66</v>
      </c>
      <c r="SAX6" s="93" t="s">
        <v>66</v>
      </c>
      <c r="SAY6" s="93" t="s">
        <v>66</v>
      </c>
      <c r="SAZ6" s="93" t="s">
        <v>66</v>
      </c>
      <c r="SBA6" s="93" t="s">
        <v>66</v>
      </c>
      <c r="SBB6" s="93" t="s">
        <v>66</v>
      </c>
      <c r="SBC6" s="93" t="s">
        <v>66</v>
      </c>
      <c r="SBD6" s="93" t="s">
        <v>66</v>
      </c>
      <c r="SBE6" s="93" t="s">
        <v>66</v>
      </c>
      <c r="SBF6" s="93" t="s">
        <v>66</v>
      </c>
      <c r="SBG6" s="93" t="s">
        <v>66</v>
      </c>
      <c r="SBH6" s="93" t="s">
        <v>66</v>
      </c>
      <c r="SBI6" s="93" t="s">
        <v>66</v>
      </c>
      <c r="SBJ6" s="93" t="s">
        <v>66</v>
      </c>
      <c r="SBK6" s="93" t="s">
        <v>66</v>
      </c>
      <c r="SBL6" s="93" t="s">
        <v>66</v>
      </c>
      <c r="SBM6" s="93" t="s">
        <v>66</v>
      </c>
      <c r="SBN6" s="93" t="s">
        <v>66</v>
      </c>
      <c r="SBO6" s="93" t="s">
        <v>66</v>
      </c>
      <c r="SBP6" s="93" t="s">
        <v>66</v>
      </c>
      <c r="SBQ6" s="93" t="s">
        <v>66</v>
      </c>
      <c r="SBR6" s="93" t="s">
        <v>66</v>
      </c>
      <c r="SBS6" s="93" t="s">
        <v>66</v>
      </c>
      <c r="SBT6" s="93" t="s">
        <v>66</v>
      </c>
      <c r="SBU6" s="93" t="s">
        <v>66</v>
      </c>
      <c r="SBV6" s="93" t="s">
        <v>66</v>
      </c>
      <c r="SBW6" s="93" t="s">
        <v>66</v>
      </c>
      <c r="SBX6" s="93" t="s">
        <v>66</v>
      </c>
      <c r="SBY6" s="93" t="s">
        <v>66</v>
      </c>
      <c r="SBZ6" s="93" t="s">
        <v>66</v>
      </c>
      <c r="SCA6" s="93" t="s">
        <v>66</v>
      </c>
      <c r="SCB6" s="93" t="s">
        <v>66</v>
      </c>
      <c r="SCC6" s="93" t="s">
        <v>66</v>
      </c>
      <c r="SCD6" s="93" t="s">
        <v>66</v>
      </c>
      <c r="SCE6" s="93" t="s">
        <v>66</v>
      </c>
      <c r="SCF6" s="93" t="s">
        <v>66</v>
      </c>
      <c r="SCG6" s="93" t="s">
        <v>66</v>
      </c>
      <c r="SCH6" s="93" t="s">
        <v>66</v>
      </c>
      <c r="SCI6" s="93" t="s">
        <v>66</v>
      </c>
      <c r="SCJ6" s="93" t="s">
        <v>66</v>
      </c>
      <c r="SCK6" s="93" t="s">
        <v>66</v>
      </c>
      <c r="SCL6" s="93" t="s">
        <v>66</v>
      </c>
      <c r="SCM6" s="93" t="s">
        <v>66</v>
      </c>
      <c r="SCN6" s="93" t="s">
        <v>66</v>
      </c>
      <c r="SCO6" s="93" t="s">
        <v>66</v>
      </c>
      <c r="SCP6" s="93" t="s">
        <v>66</v>
      </c>
      <c r="SCQ6" s="93" t="s">
        <v>66</v>
      </c>
      <c r="SCR6" s="93" t="s">
        <v>66</v>
      </c>
      <c r="SCS6" s="93" t="s">
        <v>66</v>
      </c>
      <c r="SCT6" s="93" t="s">
        <v>66</v>
      </c>
      <c r="SCU6" s="93" t="s">
        <v>66</v>
      </c>
      <c r="SCV6" s="93" t="s">
        <v>66</v>
      </c>
      <c r="SCW6" s="93" t="s">
        <v>66</v>
      </c>
      <c r="SCX6" s="93" t="s">
        <v>66</v>
      </c>
      <c r="SCY6" s="93" t="s">
        <v>66</v>
      </c>
      <c r="SCZ6" s="93" t="s">
        <v>66</v>
      </c>
      <c r="SDA6" s="93" t="s">
        <v>66</v>
      </c>
      <c r="SDB6" s="93" t="s">
        <v>66</v>
      </c>
      <c r="SDC6" s="93" t="s">
        <v>66</v>
      </c>
      <c r="SDD6" s="93" t="s">
        <v>66</v>
      </c>
      <c r="SDE6" s="93" t="s">
        <v>66</v>
      </c>
      <c r="SDF6" s="93" t="s">
        <v>66</v>
      </c>
      <c r="SDG6" s="93" t="s">
        <v>66</v>
      </c>
      <c r="SDH6" s="93" t="s">
        <v>66</v>
      </c>
      <c r="SDI6" s="93" t="s">
        <v>66</v>
      </c>
      <c r="SDJ6" s="93" t="s">
        <v>66</v>
      </c>
      <c r="SDK6" s="93" t="s">
        <v>66</v>
      </c>
      <c r="SDL6" s="93" t="s">
        <v>66</v>
      </c>
      <c r="SDM6" s="93" t="s">
        <v>66</v>
      </c>
      <c r="SDN6" s="93" t="s">
        <v>66</v>
      </c>
      <c r="SDO6" s="93" t="s">
        <v>66</v>
      </c>
      <c r="SDP6" s="93" t="s">
        <v>66</v>
      </c>
      <c r="SDQ6" s="93" t="s">
        <v>66</v>
      </c>
      <c r="SDR6" s="93" t="s">
        <v>66</v>
      </c>
      <c r="SDS6" s="93" t="s">
        <v>66</v>
      </c>
      <c r="SDT6" s="93" t="s">
        <v>66</v>
      </c>
      <c r="SDU6" s="93" t="s">
        <v>66</v>
      </c>
      <c r="SDV6" s="93" t="s">
        <v>66</v>
      </c>
      <c r="SDW6" s="93" t="s">
        <v>66</v>
      </c>
      <c r="SDX6" s="93" t="s">
        <v>66</v>
      </c>
      <c r="SDY6" s="93" t="s">
        <v>66</v>
      </c>
      <c r="SDZ6" s="93" t="s">
        <v>66</v>
      </c>
      <c r="SEA6" s="93" t="s">
        <v>66</v>
      </c>
      <c r="SEB6" s="93" t="s">
        <v>66</v>
      </c>
      <c r="SEC6" s="93" t="s">
        <v>66</v>
      </c>
      <c r="SED6" s="93" t="s">
        <v>66</v>
      </c>
      <c r="SEE6" s="93" t="s">
        <v>66</v>
      </c>
      <c r="SEF6" s="93" t="s">
        <v>66</v>
      </c>
      <c r="SEG6" s="93" t="s">
        <v>66</v>
      </c>
      <c r="SEH6" s="93" t="s">
        <v>66</v>
      </c>
      <c r="SEI6" s="93" t="s">
        <v>66</v>
      </c>
      <c r="SEJ6" s="93" t="s">
        <v>66</v>
      </c>
      <c r="SEK6" s="93" t="s">
        <v>66</v>
      </c>
      <c r="SEL6" s="93" t="s">
        <v>66</v>
      </c>
      <c r="SEM6" s="93" t="s">
        <v>66</v>
      </c>
      <c r="SEN6" s="93" t="s">
        <v>66</v>
      </c>
      <c r="SEO6" s="93" t="s">
        <v>66</v>
      </c>
      <c r="SEP6" s="93" t="s">
        <v>66</v>
      </c>
      <c r="SEQ6" s="93" t="s">
        <v>66</v>
      </c>
      <c r="SER6" s="93" t="s">
        <v>66</v>
      </c>
      <c r="SES6" s="93" t="s">
        <v>66</v>
      </c>
      <c r="SET6" s="93" t="s">
        <v>66</v>
      </c>
      <c r="SEU6" s="93" t="s">
        <v>66</v>
      </c>
      <c r="SEV6" s="93" t="s">
        <v>66</v>
      </c>
      <c r="SEW6" s="93" t="s">
        <v>66</v>
      </c>
      <c r="SEX6" s="93" t="s">
        <v>66</v>
      </c>
      <c r="SEY6" s="93" t="s">
        <v>66</v>
      </c>
      <c r="SEZ6" s="93" t="s">
        <v>66</v>
      </c>
      <c r="SFA6" s="93" t="s">
        <v>66</v>
      </c>
      <c r="SFB6" s="93" t="s">
        <v>66</v>
      </c>
      <c r="SFC6" s="93" t="s">
        <v>66</v>
      </c>
      <c r="SFD6" s="93" t="s">
        <v>66</v>
      </c>
      <c r="SFE6" s="93" t="s">
        <v>66</v>
      </c>
      <c r="SFF6" s="93" t="s">
        <v>66</v>
      </c>
      <c r="SFG6" s="93" t="s">
        <v>66</v>
      </c>
      <c r="SFH6" s="93" t="s">
        <v>66</v>
      </c>
      <c r="SFI6" s="93" t="s">
        <v>66</v>
      </c>
      <c r="SFJ6" s="93" t="s">
        <v>66</v>
      </c>
      <c r="SFK6" s="93" t="s">
        <v>66</v>
      </c>
      <c r="SFL6" s="93" t="s">
        <v>66</v>
      </c>
      <c r="SFM6" s="93" t="s">
        <v>66</v>
      </c>
      <c r="SFN6" s="93" t="s">
        <v>66</v>
      </c>
      <c r="SFO6" s="93" t="s">
        <v>66</v>
      </c>
      <c r="SFP6" s="93" t="s">
        <v>66</v>
      </c>
      <c r="SFQ6" s="93" t="s">
        <v>66</v>
      </c>
      <c r="SFR6" s="93" t="s">
        <v>66</v>
      </c>
      <c r="SFS6" s="93" t="s">
        <v>66</v>
      </c>
      <c r="SFT6" s="93" t="s">
        <v>66</v>
      </c>
      <c r="SFU6" s="93" t="s">
        <v>66</v>
      </c>
      <c r="SFV6" s="93" t="s">
        <v>66</v>
      </c>
      <c r="SFW6" s="93" t="s">
        <v>66</v>
      </c>
      <c r="SFX6" s="93" t="s">
        <v>66</v>
      </c>
      <c r="SFY6" s="93" t="s">
        <v>66</v>
      </c>
      <c r="SFZ6" s="93" t="s">
        <v>66</v>
      </c>
      <c r="SGA6" s="93" t="s">
        <v>66</v>
      </c>
      <c r="SGB6" s="93" t="s">
        <v>66</v>
      </c>
      <c r="SGC6" s="93" t="s">
        <v>66</v>
      </c>
      <c r="SGD6" s="93" t="s">
        <v>66</v>
      </c>
      <c r="SGE6" s="93" t="s">
        <v>66</v>
      </c>
      <c r="SGF6" s="93" t="s">
        <v>66</v>
      </c>
      <c r="SGG6" s="93" t="s">
        <v>66</v>
      </c>
      <c r="SGH6" s="93" t="s">
        <v>66</v>
      </c>
      <c r="SGI6" s="93" t="s">
        <v>66</v>
      </c>
      <c r="SGJ6" s="93" t="s">
        <v>66</v>
      </c>
      <c r="SGK6" s="93" t="s">
        <v>66</v>
      </c>
      <c r="SGL6" s="93" t="s">
        <v>66</v>
      </c>
      <c r="SGM6" s="93" t="s">
        <v>66</v>
      </c>
      <c r="SGN6" s="93" t="s">
        <v>66</v>
      </c>
      <c r="SGO6" s="93" t="s">
        <v>66</v>
      </c>
      <c r="SGP6" s="93" t="s">
        <v>66</v>
      </c>
      <c r="SGQ6" s="93" t="s">
        <v>66</v>
      </c>
      <c r="SGR6" s="93" t="s">
        <v>66</v>
      </c>
      <c r="SGS6" s="93" t="s">
        <v>66</v>
      </c>
      <c r="SGT6" s="93" t="s">
        <v>66</v>
      </c>
      <c r="SGU6" s="93" t="s">
        <v>66</v>
      </c>
      <c r="SGV6" s="93" t="s">
        <v>66</v>
      </c>
      <c r="SGW6" s="93" t="s">
        <v>66</v>
      </c>
      <c r="SGX6" s="93" t="s">
        <v>66</v>
      </c>
      <c r="SGY6" s="93" t="s">
        <v>66</v>
      </c>
      <c r="SGZ6" s="93" t="s">
        <v>66</v>
      </c>
      <c r="SHA6" s="93" t="s">
        <v>66</v>
      </c>
      <c r="SHB6" s="93" t="s">
        <v>66</v>
      </c>
      <c r="SHC6" s="93" t="s">
        <v>66</v>
      </c>
      <c r="SHD6" s="93" t="s">
        <v>66</v>
      </c>
      <c r="SHE6" s="93" t="s">
        <v>66</v>
      </c>
      <c r="SHF6" s="93" t="s">
        <v>66</v>
      </c>
      <c r="SHG6" s="93" t="s">
        <v>66</v>
      </c>
      <c r="SHH6" s="93" t="s">
        <v>66</v>
      </c>
      <c r="SHI6" s="93" t="s">
        <v>66</v>
      </c>
      <c r="SHJ6" s="93" t="s">
        <v>66</v>
      </c>
      <c r="SHK6" s="93" t="s">
        <v>66</v>
      </c>
      <c r="SHL6" s="93" t="s">
        <v>66</v>
      </c>
      <c r="SHM6" s="93" t="s">
        <v>66</v>
      </c>
      <c r="SHN6" s="93" t="s">
        <v>66</v>
      </c>
      <c r="SHO6" s="93" t="s">
        <v>66</v>
      </c>
      <c r="SHP6" s="93" t="s">
        <v>66</v>
      </c>
      <c r="SHQ6" s="93" t="s">
        <v>66</v>
      </c>
      <c r="SHR6" s="93" t="s">
        <v>66</v>
      </c>
      <c r="SHS6" s="93" t="s">
        <v>66</v>
      </c>
      <c r="SHT6" s="93" t="s">
        <v>66</v>
      </c>
      <c r="SHU6" s="93" t="s">
        <v>66</v>
      </c>
      <c r="SHV6" s="93" t="s">
        <v>66</v>
      </c>
      <c r="SHW6" s="93" t="s">
        <v>66</v>
      </c>
      <c r="SHX6" s="93" t="s">
        <v>66</v>
      </c>
      <c r="SHY6" s="93" t="s">
        <v>66</v>
      </c>
      <c r="SHZ6" s="93" t="s">
        <v>66</v>
      </c>
      <c r="SIA6" s="93" t="s">
        <v>66</v>
      </c>
      <c r="SIB6" s="93" t="s">
        <v>66</v>
      </c>
      <c r="SIC6" s="93" t="s">
        <v>66</v>
      </c>
      <c r="SID6" s="93" t="s">
        <v>66</v>
      </c>
      <c r="SIE6" s="93" t="s">
        <v>66</v>
      </c>
      <c r="SIF6" s="93" t="s">
        <v>66</v>
      </c>
      <c r="SIG6" s="93" t="s">
        <v>66</v>
      </c>
      <c r="SIH6" s="93" t="s">
        <v>66</v>
      </c>
      <c r="SII6" s="93" t="s">
        <v>66</v>
      </c>
      <c r="SIJ6" s="93" t="s">
        <v>66</v>
      </c>
      <c r="SIK6" s="93" t="s">
        <v>66</v>
      </c>
      <c r="SIL6" s="93" t="s">
        <v>66</v>
      </c>
      <c r="SIM6" s="93" t="s">
        <v>66</v>
      </c>
      <c r="SIN6" s="93" t="s">
        <v>66</v>
      </c>
      <c r="SIO6" s="93" t="s">
        <v>66</v>
      </c>
      <c r="SIP6" s="93" t="s">
        <v>66</v>
      </c>
      <c r="SIQ6" s="93" t="s">
        <v>66</v>
      </c>
      <c r="SIR6" s="93" t="s">
        <v>66</v>
      </c>
      <c r="SIS6" s="93" t="s">
        <v>66</v>
      </c>
      <c r="SIT6" s="93" t="s">
        <v>66</v>
      </c>
      <c r="SIU6" s="93" t="s">
        <v>66</v>
      </c>
      <c r="SIV6" s="93" t="s">
        <v>66</v>
      </c>
      <c r="SIW6" s="93" t="s">
        <v>66</v>
      </c>
      <c r="SIX6" s="93" t="s">
        <v>66</v>
      </c>
      <c r="SIY6" s="93" t="s">
        <v>66</v>
      </c>
      <c r="SIZ6" s="93" t="s">
        <v>66</v>
      </c>
      <c r="SJA6" s="93" t="s">
        <v>66</v>
      </c>
      <c r="SJB6" s="93" t="s">
        <v>66</v>
      </c>
      <c r="SJC6" s="93" t="s">
        <v>66</v>
      </c>
      <c r="SJD6" s="93" t="s">
        <v>66</v>
      </c>
      <c r="SJE6" s="93" t="s">
        <v>66</v>
      </c>
      <c r="SJF6" s="93" t="s">
        <v>66</v>
      </c>
      <c r="SJG6" s="93" t="s">
        <v>66</v>
      </c>
      <c r="SJH6" s="93" t="s">
        <v>66</v>
      </c>
      <c r="SJI6" s="93" t="s">
        <v>66</v>
      </c>
      <c r="SJJ6" s="93" t="s">
        <v>66</v>
      </c>
      <c r="SJK6" s="93" t="s">
        <v>66</v>
      </c>
      <c r="SJL6" s="93" t="s">
        <v>66</v>
      </c>
      <c r="SJM6" s="93" t="s">
        <v>66</v>
      </c>
      <c r="SJN6" s="93" t="s">
        <v>66</v>
      </c>
      <c r="SJO6" s="93" t="s">
        <v>66</v>
      </c>
      <c r="SJP6" s="93" t="s">
        <v>66</v>
      </c>
      <c r="SJQ6" s="93" t="s">
        <v>66</v>
      </c>
      <c r="SJR6" s="93" t="s">
        <v>66</v>
      </c>
      <c r="SJS6" s="93" t="s">
        <v>66</v>
      </c>
      <c r="SJT6" s="93" t="s">
        <v>66</v>
      </c>
      <c r="SJU6" s="93" t="s">
        <v>66</v>
      </c>
      <c r="SJV6" s="93" t="s">
        <v>66</v>
      </c>
      <c r="SJW6" s="93" t="s">
        <v>66</v>
      </c>
      <c r="SJX6" s="93" t="s">
        <v>66</v>
      </c>
      <c r="SJY6" s="93" t="s">
        <v>66</v>
      </c>
      <c r="SJZ6" s="93" t="s">
        <v>66</v>
      </c>
      <c r="SKA6" s="93" t="s">
        <v>66</v>
      </c>
      <c r="SKB6" s="93" t="s">
        <v>66</v>
      </c>
      <c r="SKC6" s="93" t="s">
        <v>66</v>
      </c>
      <c r="SKD6" s="93" t="s">
        <v>66</v>
      </c>
      <c r="SKE6" s="93" t="s">
        <v>66</v>
      </c>
      <c r="SKF6" s="93" t="s">
        <v>66</v>
      </c>
      <c r="SKG6" s="93" t="s">
        <v>66</v>
      </c>
      <c r="SKH6" s="93" t="s">
        <v>66</v>
      </c>
      <c r="SKI6" s="93" t="s">
        <v>66</v>
      </c>
      <c r="SKJ6" s="93" t="s">
        <v>66</v>
      </c>
      <c r="SKK6" s="93" t="s">
        <v>66</v>
      </c>
      <c r="SKL6" s="93" t="s">
        <v>66</v>
      </c>
      <c r="SKM6" s="93" t="s">
        <v>66</v>
      </c>
      <c r="SKN6" s="93" t="s">
        <v>66</v>
      </c>
      <c r="SKO6" s="93" t="s">
        <v>66</v>
      </c>
      <c r="SKP6" s="93" t="s">
        <v>66</v>
      </c>
      <c r="SKQ6" s="93" t="s">
        <v>66</v>
      </c>
      <c r="SKR6" s="93" t="s">
        <v>66</v>
      </c>
      <c r="SKS6" s="93" t="s">
        <v>66</v>
      </c>
      <c r="SKT6" s="93" t="s">
        <v>66</v>
      </c>
      <c r="SKU6" s="93" t="s">
        <v>66</v>
      </c>
      <c r="SKV6" s="93" t="s">
        <v>66</v>
      </c>
      <c r="SKW6" s="93" t="s">
        <v>66</v>
      </c>
      <c r="SKX6" s="93" t="s">
        <v>66</v>
      </c>
      <c r="SKY6" s="93" t="s">
        <v>66</v>
      </c>
      <c r="SKZ6" s="93" t="s">
        <v>66</v>
      </c>
      <c r="SLA6" s="93" t="s">
        <v>66</v>
      </c>
      <c r="SLB6" s="93" t="s">
        <v>66</v>
      </c>
      <c r="SLC6" s="93" t="s">
        <v>66</v>
      </c>
      <c r="SLD6" s="93" t="s">
        <v>66</v>
      </c>
      <c r="SLE6" s="93" t="s">
        <v>66</v>
      </c>
      <c r="SLF6" s="93" t="s">
        <v>66</v>
      </c>
      <c r="SLG6" s="93" t="s">
        <v>66</v>
      </c>
      <c r="SLH6" s="93" t="s">
        <v>66</v>
      </c>
      <c r="SLI6" s="93" t="s">
        <v>66</v>
      </c>
      <c r="SLJ6" s="93" t="s">
        <v>66</v>
      </c>
      <c r="SLK6" s="93" t="s">
        <v>66</v>
      </c>
      <c r="SLL6" s="93" t="s">
        <v>66</v>
      </c>
      <c r="SLM6" s="93" t="s">
        <v>66</v>
      </c>
      <c r="SLN6" s="93" t="s">
        <v>66</v>
      </c>
      <c r="SLO6" s="93" t="s">
        <v>66</v>
      </c>
      <c r="SLP6" s="93" t="s">
        <v>66</v>
      </c>
      <c r="SLQ6" s="93" t="s">
        <v>66</v>
      </c>
      <c r="SLR6" s="93" t="s">
        <v>66</v>
      </c>
      <c r="SLS6" s="93" t="s">
        <v>66</v>
      </c>
      <c r="SLT6" s="93" t="s">
        <v>66</v>
      </c>
      <c r="SLU6" s="93" t="s">
        <v>66</v>
      </c>
      <c r="SLV6" s="93" t="s">
        <v>66</v>
      </c>
      <c r="SLW6" s="93" t="s">
        <v>66</v>
      </c>
      <c r="SLX6" s="93" t="s">
        <v>66</v>
      </c>
      <c r="SLY6" s="93" t="s">
        <v>66</v>
      </c>
      <c r="SLZ6" s="93" t="s">
        <v>66</v>
      </c>
      <c r="SMA6" s="93" t="s">
        <v>66</v>
      </c>
      <c r="SMB6" s="93" t="s">
        <v>66</v>
      </c>
      <c r="SMC6" s="93" t="s">
        <v>66</v>
      </c>
      <c r="SMD6" s="93" t="s">
        <v>66</v>
      </c>
      <c r="SME6" s="93" t="s">
        <v>66</v>
      </c>
      <c r="SMF6" s="93" t="s">
        <v>66</v>
      </c>
      <c r="SMG6" s="93" t="s">
        <v>66</v>
      </c>
      <c r="SMH6" s="93" t="s">
        <v>66</v>
      </c>
      <c r="SMI6" s="93" t="s">
        <v>66</v>
      </c>
      <c r="SMJ6" s="93" t="s">
        <v>66</v>
      </c>
      <c r="SMK6" s="93" t="s">
        <v>66</v>
      </c>
      <c r="SML6" s="93" t="s">
        <v>66</v>
      </c>
      <c r="SMM6" s="93" t="s">
        <v>66</v>
      </c>
      <c r="SMN6" s="93" t="s">
        <v>66</v>
      </c>
      <c r="SMO6" s="93" t="s">
        <v>66</v>
      </c>
      <c r="SMP6" s="93" t="s">
        <v>66</v>
      </c>
      <c r="SMQ6" s="93" t="s">
        <v>66</v>
      </c>
      <c r="SMR6" s="93" t="s">
        <v>66</v>
      </c>
      <c r="SMS6" s="93" t="s">
        <v>66</v>
      </c>
      <c r="SMT6" s="93" t="s">
        <v>66</v>
      </c>
      <c r="SMU6" s="93" t="s">
        <v>66</v>
      </c>
      <c r="SMV6" s="93" t="s">
        <v>66</v>
      </c>
      <c r="SMW6" s="93" t="s">
        <v>66</v>
      </c>
      <c r="SMX6" s="93" t="s">
        <v>66</v>
      </c>
      <c r="SMY6" s="93" t="s">
        <v>66</v>
      </c>
      <c r="SMZ6" s="93" t="s">
        <v>66</v>
      </c>
      <c r="SNA6" s="93" t="s">
        <v>66</v>
      </c>
      <c r="SNB6" s="93" t="s">
        <v>66</v>
      </c>
      <c r="SNC6" s="93" t="s">
        <v>66</v>
      </c>
      <c r="SND6" s="93" t="s">
        <v>66</v>
      </c>
      <c r="SNE6" s="93" t="s">
        <v>66</v>
      </c>
      <c r="SNF6" s="93" t="s">
        <v>66</v>
      </c>
      <c r="SNG6" s="93" t="s">
        <v>66</v>
      </c>
      <c r="SNH6" s="93" t="s">
        <v>66</v>
      </c>
      <c r="SNI6" s="93" t="s">
        <v>66</v>
      </c>
      <c r="SNJ6" s="93" t="s">
        <v>66</v>
      </c>
      <c r="SNK6" s="93" t="s">
        <v>66</v>
      </c>
      <c r="SNL6" s="93" t="s">
        <v>66</v>
      </c>
      <c r="SNM6" s="93" t="s">
        <v>66</v>
      </c>
      <c r="SNN6" s="93" t="s">
        <v>66</v>
      </c>
      <c r="SNO6" s="93" t="s">
        <v>66</v>
      </c>
      <c r="SNP6" s="93" t="s">
        <v>66</v>
      </c>
      <c r="SNQ6" s="93" t="s">
        <v>66</v>
      </c>
      <c r="SNR6" s="93" t="s">
        <v>66</v>
      </c>
      <c r="SNS6" s="93" t="s">
        <v>66</v>
      </c>
      <c r="SNT6" s="93" t="s">
        <v>66</v>
      </c>
      <c r="SNU6" s="93" t="s">
        <v>66</v>
      </c>
      <c r="SNV6" s="93" t="s">
        <v>66</v>
      </c>
      <c r="SNW6" s="93" t="s">
        <v>66</v>
      </c>
      <c r="SNX6" s="93" t="s">
        <v>66</v>
      </c>
      <c r="SNY6" s="93" t="s">
        <v>66</v>
      </c>
      <c r="SNZ6" s="93" t="s">
        <v>66</v>
      </c>
      <c r="SOA6" s="93" t="s">
        <v>66</v>
      </c>
      <c r="SOB6" s="93" t="s">
        <v>66</v>
      </c>
      <c r="SOC6" s="93" t="s">
        <v>66</v>
      </c>
      <c r="SOD6" s="93" t="s">
        <v>66</v>
      </c>
      <c r="SOE6" s="93" t="s">
        <v>66</v>
      </c>
      <c r="SOF6" s="93" t="s">
        <v>66</v>
      </c>
      <c r="SOG6" s="93" t="s">
        <v>66</v>
      </c>
      <c r="SOH6" s="93" t="s">
        <v>66</v>
      </c>
      <c r="SOI6" s="93" t="s">
        <v>66</v>
      </c>
      <c r="SOJ6" s="93" t="s">
        <v>66</v>
      </c>
      <c r="SOK6" s="93" t="s">
        <v>66</v>
      </c>
      <c r="SOL6" s="93" t="s">
        <v>66</v>
      </c>
      <c r="SOM6" s="93" t="s">
        <v>66</v>
      </c>
      <c r="SON6" s="93" t="s">
        <v>66</v>
      </c>
      <c r="SOO6" s="93" t="s">
        <v>66</v>
      </c>
      <c r="SOP6" s="93" t="s">
        <v>66</v>
      </c>
      <c r="SOQ6" s="93" t="s">
        <v>66</v>
      </c>
      <c r="SOR6" s="93" t="s">
        <v>66</v>
      </c>
      <c r="SOS6" s="93" t="s">
        <v>66</v>
      </c>
      <c r="SOT6" s="93" t="s">
        <v>66</v>
      </c>
      <c r="SOU6" s="93" t="s">
        <v>66</v>
      </c>
      <c r="SOV6" s="93" t="s">
        <v>66</v>
      </c>
      <c r="SOW6" s="93" t="s">
        <v>66</v>
      </c>
      <c r="SOX6" s="93" t="s">
        <v>66</v>
      </c>
      <c r="SOY6" s="93" t="s">
        <v>66</v>
      </c>
      <c r="SOZ6" s="93" t="s">
        <v>66</v>
      </c>
      <c r="SPA6" s="93" t="s">
        <v>66</v>
      </c>
      <c r="SPB6" s="93" t="s">
        <v>66</v>
      </c>
      <c r="SPC6" s="93" t="s">
        <v>66</v>
      </c>
      <c r="SPD6" s="93" t="s">
        <v>66</v>
      </c>
      <c r="SPE6" s="93" t="s">
        <v>66</v>
      </c>
      <c r="SPF6" s="93" t="s">
        <v>66</v>
      </c>
      <c r="SPG6" s="93" t="s">
        <v>66</v>
      </c>
      <c r="SPH6" s="93" t="s">
        <v>66</v>
      </c>
      <c r="SPI6" s="93" t="s">
        <v>66</v>
      </c>
      <c r="SPJ6" s="93" t="s">
        <v>66</v>
      </c>
      <c r="SPK6" s="93" t="s">
        <v>66</v>
      </c>
      <c r="SPL6" s="93" t="s">
        <v>66</v>
      </c>
      <c r="SPM6" s="93" t="s">
        <v>66</v>
      </c>
      <c r="SPN6" s="93" t="s">
        <v>66</v>
      </c>
      <c r="SPO6" s="93" t="s">
        <v>66</v>
      </c>
      <c r="SPP6" s="93" t="s">
        <v>66</v>
      </c>
      <c r="SPQ6" s="93" t="s">
        <v>66</v>
      </c>
      <c r="SPR6" s="93" t="s">
        <v>66</v>
      </c>
      <c r="SPS6" s="93" t="s">
        <v>66</v>
      </c>
      <c r="SPT6" s="93" t="s">
        <v>66</v>
      </c>
      <c r="SPU6" s="93" t="s">
        <v>66</v>
      </c>
      <c r="SPV6" s="93" t="s">
        <v>66</v>
      </c>
      <c r="SPW6" s="93" t="s">
        <v>66</v>
      </c>
      <c r="SPX6" s="93" t="s">
        <v>66</v>
      </c>
      <c r="SPY6" s="93" t="s">
        <v>66</v>
      </c>
      <c r="SPZ6" s="93" t="s">
        <v>66</v>
      </c>
      <c r="SQA6" s="93" t="s">
        <v>66</v>
      </c>
      <c r="SQB6" s="93" t="s">
        <v>66</v>
      </c>
      <c r="SQC6" s="93" t="s">
        <v>66</v>
      </c>
      <c r="SQD6" s="93" t="s">
        <v>66</v>
      </c>
      <c r="SQE6" s="93" t="s">
        <v>66</v>
      </c>
      <c r="SQF6" s="93" t="s">
        <v>66</v>
      </c>
      <c r="SQG6" s="93" t="s">
        <v>66</v>
      </c>
      <c r="SQH6" s="93" t="s">
        <v>66</v>
      </c>
      <c r="SQI6" s="93" t="s">
        <v>66</v>
      </c>
      <c r="SQJ6" s="93" t="s">
        <v>66</v>
      </c>
      <c r="SQK6" s="93" t="s">
        <v>66</v>
      </c>
      <c r="SQL6" s="93" t="s">
        <v>66</v>
      </c>
      <c r="SQM6" s="93" t="s">
        <v>66</v>
      </c>
      <c r="SQN6" s="93" t="s">
        <v>66</v>
      </c>
      <c r="SQO6" s="93" t="s">
        <v>66</v>
      </c>
      <c r="SQP6" s="93" t="s">
        <v>66</v>
      </c>
      <c r="SQQ6" s="93" t="s">
        <v>66</v>
      </c>
      <c r="SQR6" s="93" t="s">
        <v>66</v>
      </c>
      <c r="SQS6" s="93" t="s">
        <v>66</v>
      </c>
      <c r="SQT6" s="93" t="s">
        <v>66</v>
      </c>
      <c r="SQU6" s="93" t="s">
        <v>66</v>
      </c>
      <c r="SQV6" s="93" t="s">
        <v>66</v>
      </c>
      <c r="SQW6" s="93" t="s">
        <v>66</v>
      </c>
      <c r="SQX6" s="93" t="s">
        <v>66</v>
      </c>
      <c r="SQY6" s="93" t="s">
        <v>66</v>
      </c>
      <c r="SQZ6" s="93" t="s">
        <v>66</v>
      </c>
      <c r="SRA6" s="93" t="s">
        <v>66</v>
      </c>
      <c r="SRB6" s="93" t="s">
        <v>66</v>
      </c>
      <c r="SRC6" s="93" t="s">
        <v>66</v>
      </c>
      <c r="SRD6" s="93" t="s">
        <v>66</v>
      </c>
      <c r="SRE6" s="93" t="s">
        <v>66</v>
      </c>
      <c r="SRF6" s="93" t="s">
        <v>66</v>
      </c>
      <c r="SRG6" s="93" t="s">
        <v>66</v>
      </c>
      <c r="SRH6" s="93" t="s">
        <v>66</v>
      </c>
      <c r="SRI6" s="93" t="s">
        <v>66</v>
      </c>
      <c r="SRJ6" s="93" t="s">
        <v>66</v>
      </c>
      <c r="SRK6" s="93" t="s">
        <v>66</v>
      </c>
      <c r="SRL6" s="93" t="s">
        <v>66</v>
      </c>
      <c r="SRM6" s="93" t="s">
        <v>66</v>
      </c>
      <c r="SRN6" s="93" t="s">
        <v>66</v>
      </c>
      <c r="SRO6" s="93" t="s">
        <v>66</v>
      </c>
      <c r="SRP6" s="93" t="s">
        <v>66</v>
      </c>
      <c r="SRQ6" s="93" t="s">
        <v>66</v>
      </c>
      <c r="SRR6" s="93" t="s">
        <v>66</v>
      </c>
      <c r="SRS6" s="93" t="s">
        <v>66</v>
      </c>
      <c r="SRT6" s="93" t="s">
        <v>66</v>
      </c>
      <c r="SRU6" s="93" t="s">
        <v>66</v>
      </c>
      <c r="SRV6" s="93" t="s">
        <v>66</v>
      </c>
      <c r="SRW6" s="93" t="s">
        <v>66</v>
      </c>
      <c r="SRX6" s="93" t="s">
        <v>66</v>
      </c>
      <c r="SRY6" s="93" t="s">
        <v>66</v>
      </c>
      <c r="SRZ6" s="93" t="s">
        <v>66</v>
      </c>
      <c r="SSA6" s="93" t="s">
        <v>66</v>
      </c>
      <c r="SSB6" s="93" t="s">
        <v>66</v>
      </c>
      <c r="SSC6" s="93" t="s">
        <v>66</v>
      </c>
      <c r="SSD6" s="93" t="s">
        <v>66</v>
      </c>
      <c r="SSE6" s="93" t="s">
        <v>66</v>
      </c>
      <c r="SSF6" s="93" t="s">
        <v>66</v>
      </c>
      <c r="SSG6" s="93" t="s">
        <v>66</v>
      </c>
      <c r="SSH6" s="93" t="s">
        <v>66</v>
      </c>
      <c r="SSI6" s="93" t="s">
        <v>66</v>
      </c>
      <c r="SSJ6" s="93" t="s">
        <v>66</v>
      </c>
      <c r="SSK6" s="93" t="s">
        <v>66</v>
      </c>
      <c r="SSL6" s="93" t="s">
        <v>66</v>
      </c>
      <c r="SSM6" s="93" t="s">
        <v>66</v>
      </c>
      <c r="SSN6" s="93" t="s">
        <v>66</v>
      </c>
      <c r="SSO6" s="93" t="s">
        <v>66</v>
      </c>
      <c r="SSP6" s="93" t="s">
        <v>66</v>
      </c>
      <c r="SSQ6" s="93" t="s">
        <v>66</v>
      </c>
      <c r="SSR6" s="93" t="s">
        <v>66</v>
      </c>
      <c r="SSS6" s="93" t="s">
        <v>66</v>
      </c>
      <c r="SST6" s="93" t="s">
        <v>66</v>
      </c>
      <c r="SSU6" s="93" t="s">
        <v>66</v>
      </c>
      <c r="SSV6" s="93" t="s">
        <v>66</v>
      </c>
      <c r="SSW6" s="93" t="s">
        <v>66</v>
      </c>
      <c r="SSX6" s="93" t="s">
        <v>66</v>
      </c>
      <c r="SSY6" s="93" t="s">
        <v>66</v>
      </c>
      <c r="SSZ6" s="93" t="s">
        <v>66</v>
      </c>
      <c r="STA6" s="93" t="s">
        <v>66</v>
      </c>
      <c r="STB6" s="93" t="s">
        <v>66</v>
      </c>
      <c r="STC6" s="93" t="s">
        <v>66</v>
      </c>
      <c r="STD6" s="93" t="s">
        <v>66</v>
      </c>
      <c r="STE6" s="93" t="s">
        <v>66</v>
      </c>
      <c r="STF6" s="93" t="s">
        <v>66</v>
      </c>
      <c r="STG6" s="93" t="s">
        <v>66</v>
      </c>
      <c r="STH6" s="93" t="s">
        <v>66</v>
      </c>
      <c r="STI6" s="93" t="s">
        <v>66</v>
      </c>
      <c r="STJ6" s="93" t="s">
        <v>66</v>
      </c>
      <c r="STK6" s="93" t="s">
        <v>66</v>
      </c>
      <c r="STL6" s="93" t="s">
        <v>66</v>
      </c>
      <c r="STM6" s="93" t="s">
        <v>66</v>
      </c>
      <c r="STN6" s="93" t="s">
        <v>66</v>
      </c>
      <c r="STO6" s="93" t="s">
        <v>66</v>
      </c>
      <c r="STP6" s="93" t="s">
        <v>66</v>
      </c>
      <c r="STQ6" s="93" t="s">
        <v>66</v>
      </c>
      <c r="STR6" s="93" t="s">
        <v>66</v>
      </c>
      <c r="STS6" s="93" t="s">
        <v>66</v>
      </c>
      <c r="STT6" s="93" t="s">
        <v>66</v>
      </c>
      <c r="STU6" s="93" t="s">
        <v>66</v>
      </c>
      <c r="STV6" s="93" t="s">
        <v>66</v>
      </c>
      <c r="STW6" s="93" t="s">
        <v>66</v>
      </c>
      <c r="STX6" s="93" t="s">
        <v>66</v>
      </c>
      <c r="STY6" s="93" t="s">
        <v>66</v>
      </c>
      <c r="STZ6" s="93" t="s">
        <v>66</v>
      </c>
      <c r="SUA6" s="93" t="s">
        <v>66</v>
      </c>
      <c r="SUB6" s="93" t="s">
        <v>66</v>
      </c>
      <c r="SUC6" s="93" t="s">
        <v>66</v>
      </c>
      <c r="SUD6" s="93" t="s">
        <v>66</v>
      </c>
      <c r="SUE6" s="93" t="s">
        <v>66</v>
      </c>
      <c r="SUF6" s="93" t="s">
        <v>66</v>
      </c>
      <c r="SUG6" s="93" t="s">
        <v>66</v>
      </c>
      <c r="SUH6" s="93" t="s">
        <v>66</v>
      </c>
      <c r="SUI6" s="93" t="s">
        <v>66</v>
      </c>
      <c r="SUJ6" s="93" t="s">
        <v>66</v>
      </c>
      <c r="SUK6" s="93" t="s">
        <v>66</v>
      </c>
      <c r="SUL6" s="93" t="s">
        <v>66</v>
      </c>
      <c r="SUM6" s="93" t="s">
        <v>66</v>
      </c>
      <c r="SUN6" s="93" t="s">
        <v>66</v>
      </c>
      <c r="SUO6" s="93" t="s">
        <v>66</v>
      </c>
      <c r="SUP6" s="93" t="s">
        <v>66</v>
      </c>
      <c r="SUQ6" s="93" t="s">
        <v>66</v>
      </c>
      <c r="SUR6" s="93" t="s">
        <v>66</v>
      </c>
      <c r="SUS6" s="93" t="s">
        <v>66</v>
      </c>
      <c r="SUT6" s="93" t="s">
        <v>66</v>
      </c>
      <c r="SUU6" s="93" t="s">
        <v>66</v>
      </c>
      <c r="SUV6" s="93" t="s">
        <v>66</v>
      </c>
      <c r="SUW6" s="93" t="s">
        <v>66</v>
      </c>
      <c r="SUX6" s="93" t="s">
        <v>66</v>
      </c>
      <c r="SUY6" s="93" t="s">
        <v>66</v>
      </c>
      <c r="SUZ6" s="93" t="s">
        <v>66</v>
      </c>
      <c r="SVA6" s="93" t="s">
        <v>66</v>
      </c>
      <c r="SVB6" s="93" t="s">
        <v>66</v>
      </c>
      <c r="SVC6" s="93" t="s">
        <v>66</v>
      </c>
      <c r="SVD6" s="93" t="s">
        <v>66</v>
      </c>
      <c r="SVE6" s="93" t="s">
        <v>66</v>
      </c>
      <c r="SVF6" s="93" t="s">
        <v>66</v>
      </c>
      <c r="SVG6" s="93" t="s">
        <v>66</v>
      </c>
      <c r="SVH6" s="93" t="s">
        <v>66</v>
      </c>
      <c r="SVI6" s="93" t="s">
        <v>66</v>
      </c>
      <c r="SVJ6" s="93" t="s">
        <v>66</v>
      </c>
      <c r="SVK6" s="93" t="s">
        <v>66</v>
      </c>
      <c r="SVL6" s="93" t="s">
        <v>66</v>
      </c>
      <c r="SVM6" s="93" t="s">
        <v>66</v>
      </c>
      <c r="SVN6" s="93" t="s">
        <v>66</v>
      </c>
      <c r="SVO6" s="93" t="s">
        <v>66</v>
      </c>
      <c r="SVP6" s="93" t="s">
        <v>66</v>
      </c>
      <c r="SVQ6" s="93" t="s">
        <v>66</v>
      </c>
      <c r="SVR6" s="93" t="s">
        <v>66</v>
      </c>
      <c r="SVS6" s="93" t="s">
        <v>66</v>
      </c>
      <c r="SVT6" s="93" t="s">
        <v>66</v>
      </c>
      <c r="SVU6" s="93" t="s">
        <v>66</v>
      </c>
      <c r="SVV6" s="93" t="s">
        <v>66</v>
      </c>
      <c r="SVW6" s="93" t="s">
        <v>66</v>
      </c>
      <c r="SVX6" s="93" t="s">
        <v>66</v>
      </c>
      <c r="SVY6" s="93" t="s">
        <v>66</v>
      </c>
      <c r="SVZ6" s="93" t="s">
        <v>66</v>
      </c>
      <c r="SWA6" s="93" t="s">
        <v>66</v>
      </c>
      <c r="SWB6" s="93" t="s">
        <v>66</v>
      </c>
      <c r="SWC6" s="93" t="s">
        <v>66</v>
      </c>
      <c r="SWD6" s="93" t="s">
        <v>66</v>
      </c>
      <c r="SWE6" s="93" t="s">
        <v>66</v>
      </c>
      <c r="SWF6" s="93" t="s">
        <v>66</v>
      </c>
      <c r="SWG6" s="93" t="s">
        <v>66</v>
      </c>
      <c r="SWH6" s="93" t="s">
        <v>66</v>
      </c>
      <c r="SWI6" s="93" t="s">
        <v>66</v>
      </c>
      <c r="SWJ6" s="93" t="s">
        <v>66</v>
      </c>
      <c r="SWK6" s="93" t="s">
        <v>66</v>
      </c>
      <c r="SWL6" s="93" t="s">
        <v>66</v>
      </c>
      <c r="SWM6" s="93" t="s">
        <v>66</v>
      </c>
      <c r="SWN6" s="93" t="s">
        <v>66</v>
      </c>
      <c r="SWO6" s="93" t="s">
        <v>66</v>
      </c>
      <c r="SWP6" s="93" t="s">
        <v>66</v>
      </c>
      <c r="SWQ6" s="93" t="s">
        <v>66</v>
      </c>
      <c r="SWR6" s="93" t="s">
        <v>66</v>
      </c>
      <c r="SWS6" s="93" t="s">
        <v>66</v>
      </c>
      <c r="SWT6" s="93" t="s">
        <v>66</v>
      </c>
      <c r="SWU6" s="93" t="s">
        <v>66</v>
      </c>
      <c r="SWV6" s="93" t="s">
        <v>66</v>
      </c>
      <c r="SWW6" s="93" t="s">
        <v>66</v>
      </c>
      <c r="SWX6" s="93" t="s">
        <v>66</v>
      </c>
      <c r="SWY6" s="93" t="s">
        <v>66</v>
      </c>
      <c r="SWZ6" s="93" t="s">
        <v>66</v>
      </c>
      <c r="SXA6" s="93" t="s">
        <v>66</v>
      </c>
      <c r="SXB6" s="93" t="s">
        <v>66</v>
      </c>
      <c r="SXC6" s="93" t="s">
        <v>66</v>
      </c>
      <c r="SXD6" s="93" t="s">
        <v>66</v>
      </c>
      <c r="SXE6" s="93" t="s">
        <v>66</v>
      </c>
      <c r="SXF6" s="93" t="s">
        <v>66</v>
      </c>
      <c r="SXG6" s="93" t="s">
        <v>66</v>
      </c>
      <c r="SXH6" s="93" t="s">
        <v>66</v>
      </c>
      <c r="SXI6" s="93" t="s">
        <v>66</v>
      </c>
      <c r="SXJ6" s="93" t="s">
        <v>66</v>
      </c>
      <c r="SXK6" s="93" t="s">
        <v>66</v>
      </c>
      <c r="SXL6" s="93" t="s">
        <v>66</v>
      </c>
      <c r="SXM6" s="93" t="s">
        <v>66</v>
      </c>
      <c r="SXN6" s="93" t="s">
        <v>66</v>
      </c>
      <c r="SXO6" s="93" t="s">
        <v>66</v>
      </c>
      <c r="SXP6" s="93" t="s">
        <v>66</v>
      </c>
      <c r="SXQ6" s="93" t="s">
        <v>66</v>
      </c>
      <c r="SXR6" s="93" t="s">
        <v>66</v>
      </c>
      <c r="SXS6" s="93" t="s">
        <v>66</v>
      </c>
      <c r="SXT6" s="93" t="s">
        <v>66</v>
      </c>
      <c r="SXU6" s="93" t="s">
        <v>66</v>
      </c>
      <c r="SXV6" s="93" t="s">
        <v>66</v>
      </c>
      <c r="SXW6" s="93" t="s">
        <v>66</v>
      </c>
      <c r="SXX6" s="93" t="s">
        <v>66</v>
      </c>
      <c r="SXY6" s="93" t="s">
        <v>66</v>
      </c>
      <c r="SXZ6" s="93" t="s">
        <v>66</v>
      </c>
      <c r="SYA6" s="93" t="s">
        <v>66</v>
      </c>
      <c r="SYB6" s="93" t="s">
        <v>66</v>
      </c>
      <c r="SYC6" s="93" t="s">
        <v>66</v>
      </c>
      <c r="SYD6" s="93" t="s">
        <v>66</v>
      </c>
      <c r="SYE6" s="93" t="s">
        <v>66</v>
      </c>
      <c r="SYF6" s="93" t="s">
        <v>66</v>
      </c>
      <c r="SYG6" s="93" t="s">
        <v>66</v>
      </c>
      <c r="SYH6" s="93" t="s">
        <v>66</v>
      </c>
      <c r="SYI6" s="93" t="s">
        <v>66</v>
      </c>
      <c r="SYJ6" s="93" t="s">
        <v>66</v>
      </c>
      <c r="SYK6" s="93" t="s">
        <v>66</v>
      </c>
      <c r="SYL6" s="93" t="s">
        <v>66</v>
      </c>
      <c r="SYM6" s="93" t="s">
        <v>66</v>
      </c>
      <c r="SYN6" s="93" t="s">
        <v>66</v>
      </c>
      <c r="SYO6" s="93" t="s">
        <v>66</v>
      </c>
      <c r="SYP6" s="93" t="s">
        <v>66</v>
      </c>
      <c r="SYQ6" s="93" t="s">
        <v>66</v>
      </c>
      <c r="SYR6" s="93" t="s">
        <v>66</v>
      </c>
      <c r="SYS6" s="93" t="s">
        <v>66</v>
      </c>
      <c r="SYT6" s="93" t="s">
        <v>66</v>
      </c>
      <c r="SYU6" s="93" t="s">
        <v>66</v>
      </c>
      <c r="SYV6" s="93" t="s">
        <v>66</v>
      </c>
      <c r="SYW6" s="93" t="s">
        <v>66</v>
      </c>
      <c r="SYX6" s="93" t="s">
        <v>66</v>
      </c>
      <c r="SYY6" s="93" t="s">
        <v>66</v>
      </c>
      <c r="SYZ6" s="93" t="s">
        <v>66</v>
      </c>
      <c r="SZA6" s="93" t="s">
        <v>66</v>
      </c>
      <c r="SZB6" s="93" t="s">
        <v>66</v>
      </c>
      <c r="SZC6" s="93" t="s">
        <v>66</v>
      </c>
      <c r="SZD6" s="93" t="s">
        <v>66</v>
      </c>
      <c r="SZE6" s="93" t="s">
        <v>66</v>
      </c>
      <c r="SZF6" s="93" t="s">
        <v>66</v>
      </c>
      <c r="SZG6" s="93" t="s">
        <v>66</v>
      </c>
      <c r="SZH6" s="93" t="s">
        <v>66</v>
      </c>
      <c r="SZI6" s="93" t="s">
        <v>66</v>
      </c>
      <c r="SZJ6" s="93" t="s">
        <v>66</v>
      </c>
      <c r="SZK6" s="93" t="s">
        <v>66</v>
      </c>
      <c r="SZL6" s="93" t="s">
        <v>66</v>
      </c>
      <c r="SZM6" s="93" t="s">
        <v>66</v>
      </c>
      <c r="SZN6" s="93" t="s">
        <v>66</v>
      </c>
      <c r="SZO6" s="93" t="s">
        <v>66</v>
      </c>
      <c r="SZP6" s="93" t="s">
        <v>66</v>
      </c>
      <c r="SZQ6" s="93" t="s">
        <v>66</v>
      </c>
      <c r="SZR6" s="93" t="s">
        <v>66</v>
      </c>
      <c r="SZS6" s="93" t="s">
        <v>66</v>
      </c>
      <c r="SZT6" s="93" t="s">
        <v>66</v>
      </c>
      <c r="SZU6" s="93" t="s">
        <v>66</v>
      </c>
      <c r="SZV6" s="93" t="s">
        <v>66</v>
      </c>
      <c r="SZW6" s="93" t="s">
        <v>66</v>
      </c>
      <c r="SZX6" s="93" t="s">
        <v>66</v>
      </c>
      <c r="SZY6" s="93" t="s">
        <v>66</v>
      </c>
      <c r="SZZ6" s="93" t="s">
        <v>66</v>
      </c>
      <c r="TAA6" s="93" t="s">
        <v>66</v>
      </c>
      <c r="TAB6" s="93" t="s">
        <v>66</v>
      </c>
      <c r="TAC6" s="93" t="s">
        <v>66</v>
      </c>
      <c r="TAD6" s="93" t="s">
        <v>66</v>
      </c>
      <c r="TAE6" s="93" t="s">
        <v>66</v>
      </c>
      <c r="TAF6" s="93" t="s">
        <v>66</v>
      </c>
      <c r="TAG6" s="93" t="s">
        <v>66</v>
      </c>
      <c r="TAH6" s="93" t="s">
        <v>66</v>
      </c>
      <c r="TAI6" s="93" t="s">
        <v>66</v>
      </c>
      <c r="TAJ6" s="93" t="s">
        <v>66</v>
      </c>
      <c r="TAK6" s="93" t="s">
        <v>66</v>
      </c>
      <c r="TAL6" s="93" t="s">
        <v>66</v>
      </c>
      <c r="TAM6" s="93" t="s">
        <v>66</v>
      </c>
      <c r="TAN6" s="93" t="s">
        <v>66</v>
      </c>
      <c r="TAO6" s="93" t="s">
        <v>66</v>
      </c>
      <c r="TAP6" s="93" t="s">
        <v>66</v>
      </c>
      <c r="TAQ6" s="93" t="s">
        <v>66</v>
      </c>
      <c r="TAR6" s="93" t="s">
        <v>66</v>
      </c>
      <c r="TAS6" s="93" t="s">
        <v>66</v>
      </c>
      <c r="TAT6" s="93" t="s">
        <v>66</v>
      </c>
      <c r="TAU6" s="93" t="s">
        <v>66</v>
      </c>
      <c r="TAV6" s="93" t="s">
        <v>66</v>
      </c>
      <c r="TAW6" s="93" t="s">
        <v>66</v>
      </c>
      <c r="TAX6" s="93" t="s">
        <v>66</v>
      </c>
      <c r="TAY6" s="93" t="s">
        <v>66</v>
      </c>
      <c r="TAZ6" s="93" t="s">
        <v>66</v>
      </c>
      <c r="TBA6" s="93" t="s">
        <v>66</v>
      </c>
      <c r="TBB6" s="93" t="s">
        <v>66</v>
      </c>
      <c r="TBC6" s="93" t="s">
        <v>66</v>
      </c>
      <c r="TBD6" s="93" t="s">
        <v>66</v>
      </c>
      <c r="TBE6" s="93" t="s">
        <v>66</v>
      </c>
      <c r="TBF6" s="93" t="s">
        <v>66</v>
      </c>
      <c r="TBG6" s="93" t="s">
        <v>66</v>
      </c>
      <c r="TBH6" s="93" t="s">
        <v>66</v>
      </c>
      <c r="TBI6" s="93" t="s">
        <v>66</v>
      </c>
      <c r="TBJ6" s="93" t="s">
        <v>66</v>
      </c>
      <c r="TBK6" s="93" t="s">
        <v>66</v>
      </c>
      <c r="TBL6" s="93" t="s">
        <v>66</v>
      </c>
      <c r="TBM6" s="93" t="s">
        <v>66</v>
      </c>
      <c r="TBN6" s="93" t="s">
        <v>66</v>
      </c>
      <c r="TBO6" s="93" t="s">
        <v>66</v>
      </c>
      <c r="TBP6" s="93" t="s">
        <v>66</v>
      </c>
      <c r="TBQ6" s="93" t="s">
        <v>66</v>
      </c>
      <c r="TBR6" s="93" t="s">
        <v>66</v>
      </c>
      <c r="TBS6" s="93" t="s">
        <v>66</v>
      </c>
      <c r="TBT6" s="93" t="s">
        <v>66</v>
      </c>
      <c r="TBU6" s="93" t="s">
        <v>66</v>
      </c>
      <c r="TBV6" s="93" t="s">
        <v>66</v>
      </c>
      <c r="TBW6" s="93" t="s">
        <v>66</v>
      </c>
      <c r="TBX6" s="93" t="s">
        <v>66</v>
      </c>
      <c r="TBY6" s="93" t="s">
        <v>66</v>
      </c>
      <c r="TBZ6" s="93" t="s">
        <v>66</v>
      </c>
      <c r="TCA6" s="93" t="s">
        <v>66</v>
      </c>
      <c r="TCB6" s="93" t="s">
        <v>66</v>
      </c>
      <c r="TCC6" s="93" t="s">
        <v>66</v>
      </c>
      <c r="TCD6" s="93" t="s">
        <v>66</v>
      </c>
      <c r="TCE6" s="93" t="s">
        <v>66</v>
      </c>
      <c r="TCF6" s="93" t="s">
        <v>66</v>
      </c>
      <c r="TCG6" s="93" t="s">
        <v>66</v>
      </c>
      <c r="TCH6" s="93" t="s">
        <v>66</v>
      </c>
      <c r="TCI6" s="93" t="s">
        <v>66</v>
      </c>
      <c r="TCJ6" s="93" t="s">
        <v>66</v>
      </c>
      <c r="TCK6" s="93" t="s">
        <v>66</v>
      </c>
      <c r="TCL6" s="93" t="s">
        <v>66</v>
      </c>
      <c r="TCM6" s="93" t="s">
        <v>66</v>
      </c>
      <c r="TCN6" s="93" t="s">
        <v>66</v>
      </c>
      <c r="TCO6" s="93" t="s">
        <v>66</v>
      </c>
      <c r="TCP6" s="93" t="s">
        <v>66</v>
      </c>
      <c r="TCQ6" s="93" t="s">
        <v>66</v>
      </c>
      <c r="TCR6" s="93" t="s">
        <v>66</v>
      </c>
      <c r="TCS6" s="93" t="s">
        <v>66</v>
      </c>
      <c r="TCT6" s="93" t="s">
        <v>66</v>
      </c>
      <c r="TCU6" s="93" t="s">
        <v>66</v>
      </c>
      <c r="TCV6" s="93" t="s">
        <v>66</v>
      </c>
      <c r="TCW6" s="93" t="s">
        <v>66</v>
      </c>
      <c r="TCX6" s="93" t="s">
        <v>66</v>
      </c>
      <c r="TCY6" s="93" t="s">
        <v>66</v>
      </c>
      <c r="TCZ6" s="93" t="s">
        <v>66</v>
      </c>
      <c r="TDA6" s="93" t="s">
        <v>66</v>
      </c>
      <c r="TDB6" s="93" t="s">
        <v>66</v>
      </c>
      <c r="TDC6" s="93" t="s">
        <v>66</v>
      </c>
      <c r="TDD6" s="93" t="s">
        <v>66</v>
      </c>
      <c r="TDE6" s="93" t="s">
        <v>66</v>
      </c>
      <c r="TDF6" s="93" t="s">
        <v>66</v>
      </c>
      <c r="TDG6" s="93" t="s">
        <v>66</v>
      </c>
      <c r="TDH6" s="93" t="s">
        <v>66</v>
      </c>
      <c r="TDI6" s="93" t="s">
        <v>66</v>
      </c>
      <c r="TDJ6" s="93" t="s">
        <v>66</v>
      </c>
      <c r="TDK6" s="93" t="s">
        <v>66</v>
      </c>
      <c r="TDL6" s="93" t="s">
        <v>66</v>
      </c>
      <c r="TDM6" s="93" t="s">
        <v>66</v>
      </c>
      <c r="TDN6" s="93" t="s">
        <v>66</v>
      </c>
      <c r="TDO6" s="93" t="s">
        <v>66</v>
      </c>
      <c r="TDP6" s="93" t="s">
        <v>66</v>
      </c>
      <c r="TDQ6" s="93" t="s">
        <v>66</v>
      </c>
      <c r="TDR6" s="93" t="s">
        <v>66</v>
      </c>
      <c r="TDS6" s="93" t="s">
        <v>66</v>
      </c>
      <c r="TDT6" s="93" t="s">
        <v>66</v>
      </c>
      <c r="TDU6" s="93" t="s">
        <v>66</v>
      </c>
      <c r="TDV6" s="93" t="s">
        <v>66</v>
      </c>
      <c r="TDW6" s="93" t="s">
        <v>66</v>
      </c>
      <c r="TDX6" s="93" t="s">
        <v>66</v>
      </c>
      <c r="TDY6" s="93" t="s">
        <v>66</v>
      </c>
      <c r="TDZ6" s="93" t="s">
        <v>66</v>
      </c>
      <c r="TEA6" s="93" t="s">
        <v>66</v>
      </c>
      <c r="TEB6" s="93" t="s">
        <v>66</v>
      </c>
      <c r="TEC6" s="93" t="s">
        <v>66</v>
      </c>
      <c r="TED6" s="93" t="s">
        <v>66</v>
      </c>
      <c r="TEE6" s="93" t="s">
        <v>66</v>
      </c>
      <c r="TEF6" s="93" t="s">
        <v>66</v>
      </c>
      <c r="TEG6" s="93" t="s">
        <v>66</v>
      </c>
      <c r="TEH6" s="93" t="s">
        <v>66</v>
      </c>
      <c r="TEI6" s="93" t="s">
        <v>66</v>
      </c>
      <c r="TEJ6" s="93" t="s">
        <v>66</v>
      </c>
      <c r="TEK6" s="93" t="s">
        <v>66</v>
      </c>
      <c r="TEL6" s="93" t="s">
        <v>66</v>
      </c>
      <c r="TEM6" s="93" t="s">
        <v>66</v>
      </c>
      <c r="TEN6" s="93" t="s">
        <v>66</v>
      </c>
      <c r="TEO6" s="93" t="s">
        <v>66</v>
      </c>
      <c r="TEP6" s="93" t="s">
        <v>66</v>
      </c>
      <c r="TEQ6" s="93" t="s">
        <v>66</v>
      </c>
      <c r="TER6" s="93" t="s">
        <v>66</v>
      </c>
      <c r="TES6" s="93" t="s">
        <v>66</v>
      </c>
      <c r="TET6" s="93" t="s">
        <v>66</v>
      </c>
      <c r="TEU6" s="93" t="s">
        <v>66</v>
      </c>
      <c r="TEV6" s="93" t="s">
        <v>66</v>
      </c>
      <c r="TEW6" s="93" t="s">
        <v>66</v>
      </c>
      <c r="TEX6" s="93" t="s">
        <v>66</v>
      </c>
      <c r="TEY6" s="93" t="s">
        <v>66</v>
      </c>
      <c r="TEZ6" s="93" t="s">
        <v>66</v>
      </c>
      <c r="TFA6" s="93" t="s">
        <v>66</v>
      </c>
      <c r="TFB6" s="93" t="s">
        <v>66</v>
      </c>
      <c r="TFC6" s="93" t="s">
        <v>66</v>
      </c>
      <c r="TFD6" s="93" t="s">
        <v>66</v>
      </c>
      <c r="TFE6" s="93" t="s">
        <v>66</v>
      </c>
      <c r="TFF6" s="93" t="s">
        <v>66</v>
      </c>
      <c r="TFG6" s="93" t="s">
        <v>66</v>
      </c>
      <c r="TFH6" s="93" t="s">
        <v>66</v>
      </c>
      <c r="TFI6" s="93" t="s">
        <v>66</v>
      </c>
      <c r="TFJ6" s="93" t="s">
        <v>66</v>
      </c>
      <c r="TFK6" s="93" t="s">
        <v>66</v>
      </c>
      <c r="TFL6" s="93" t="s">
        <v>66</v>
      </c>
      <c r="TFM6" s="93" t="s">
        <v>66</v>
      </c>
      <c r="TFN6" s="93" t="s">
        <v>66</v>
      </c>
      <c r="TFO6" s="93" t="s">
        <v>66</v>
      </c>
      <c r="TFP6" s="93" t="s">
        <v>66</v>
      </c>
      <c r="TFQ6" s="93" t="s">
        <v>66</v>
      </c>
      <c r="TFR6" s="93" t="s">
        <v>66</v>
      </c>
      <c r="TFS6" s="93" t="s">
        <v>66</v>
      </c>
      <c r="TFT6" s="93" t="s">
        <v>66</v>
      </c>
      <c r="TFU6" s="93" t="s">
        <v>66</v>
      </c>
      <c r="TFV6" s="93" t="s">
        <v>66</v>
      </c>
      <c r="TFW6" s="93" t="s">
        <v>66</v>
      </c>
      <c r="TFX6" s="93" t="s">
        <v>66</v>
      </c>
      <c r="TFY6" s="93" t="s">
        <v>66</v>
      </c>
      <c r="TFZ6" s="93" t="s">
        <v>66</v>
      </c>
      <c r="TGA6" s="93" t="s">
        <v>66</v>
      </c>
      <c r="TGB6" s="93" t="s">
        <v>66</v>
      </c>
      <c r="TGC6" s="93" t="s">
        <v>66</v>
      </c>
      <c r="TGD6" s="93" t="s">
        <v>66</v>
      </c>
      <c r="TGE6" s="93" t="s">
        <v>66</v>
      </c>
      <c r="TGF6" s="93" t="s">
        <v>66</v>
      </c>
      <c r="TGG6" s="93" t="s">
        <v>66</v>
      </c>
      <c r="TGH6" s="93" t="s">
        <v>66</v>
      </c>
      <c r="TGI6" s="93" t="s">
        <v>66</v>
      </c>
      <c r="TGJ6" s="93" t="s">
        <v>66</v>
      </c>
      <c r="TGK6" s="93" t="s">
        <v>66</v>
      </c>
      <c r="TGL6" s="93" t="s">
        <v>66</v>
      </c>
      <c r="TGM6" s="93" t="s">
        <v>66</v>
      </c>
      <c r="TGN6" s="93" t="s">
        <v>66</v>
      </c>
      <c r="TGO6" s="93" t="s">
        <v>66</v>
      </c>
      <c r="TGP6" s="93" t="s">
        <v>66</v>
      </c>
      <c r="TGQ6" s="93" t="s">
        <v>66</v>
      </c>
      <c r="TGR6" s="93" t="s">
        <v>66</v>
      </c>
      <c r="TGS6" s="93" t="s">
        <v>66</v>
      </c>
      <c r="TGT6" s="93" t="s">
        <v>66</v>
      </c>
      <c r="TGU6" s="93" t="s">
        <v>66</v>
      </c>
      <c r="TGV6" s="93" t="s">
        <v>66</v>
      </c>
      <c r="TGW6" s="93" t="s">
        <v>66</v>
      </c>
      <c r="TGX6" s="93" t="s">
        <v>66</v>
      </c>
      <c r="TGY6" s="93" t="s">
        <v>66</v>
      </c>
      <c r="TGZ6" s="93" t="s">
        <v>66</v>
      </c>
      <c r="THA6" s="93" t="s">
        <v>66</v>
      </c>
      <c r="THB6" s="93" t="s">
        <v>66</v>
      </c>
      <c r="THC6" s="93" t="s">
        <v>66</v>
      </c>
      <c r="THD6" s="93" t="s">
        <v>66</v>
      </c>
      <c r="THE6" s="93" t="s">
        <v>66</v>
      </c>
      <c r="THF6" s="93" t="s">
        <v>66</v>
      </c>
      <c r="THG6" s="93" t="s">
        <v>66</v>
      </c>
      <c r="THH6" s="93" t="s">
        <v>66</v>
      </c>
      <c r="THI6" s="93" t="s">
        <v>66</v>
      </c>
      <c r="THJ6" s="93" t="s">
        <v>66</v>
      </c>
      <c r="THK6" s="93" t="s">
        <v>66</v>
      </c>
      <c r="THL6" s="93" t="s">
        <v>66</v>
      </c>
      <c r="THM6" s="93" t="s">
        <v>66</v>
      </c>
      <c r="THN6" s="93" t="s">
        <v>66</v>
      </c>
      <c r="THO6" s="93" t="s">
        <v>66</v>
      </c>
      <c r="THP6" s="93" t="s">
        <v>66</v>
      </c>
      <c r="THQ6" s="93" t="s">
        <v>66</v>
      </c>
      <c r="THR6" s="93" t="s">
        <v>66</v>
      </c>
      <c r="THS6" s="93" t="s">
        <v>66</v>
      </c>
      <c r="THT6" s="93" t="s">
        <v>66</v>
      </c>
      <c r="THU6" s="93" t="s">
        <v>66</v>
      </c>
      <c r="THV6" s="93" t="s">
        <v>66</v>
      </c>
      <c r="THW6" s="93" t="s">
        <v>66</v>
      </c>
      <c r="THX6" s="93" t="s">
        <v>66</v>
      </c>
      <c r="THY6" s="93" t="s">
        <v>66</v>
      </c>
      <c r="THZ6" s="93" t="s">
        <v>66</v>
      </c>
      <c r="TIA6" s="93" t="s">
        <v>66</v>
      </c>
      <c r="TIB6" s="93" t="s">
        <v>66</v>
      </c>
      <c r="TIC6" s="93" t="s">
        <v>66</v>
      </c>
      <c r="TID6" s="93" t="s">
        <v>66</v>
      </c>
      <c r="TIE6" s="93" t="s">
        <v>66</v>
      </c>
      <c r="TIF6" s="93" t="s">
        <v>66</v>
      </c>
      <c r="TIG6" s="93" t="s">
        <v>66</v>
      </c>
      <c r="TIH6" s="93" t="s">
        <v>66</v>
      </c>
      <c r="TII6" s="93" t="s">
        <v>66</v>
      </c>
      <c r="TIJ6" s="93" t="s">
        <v>66</v>
      </c>
      <c r="TIK6" s="93" t="s">
        <v>66</v>
      </c>
      <c r="TIL6" s="93" t="s">
        <v>66</v>
      </c>
      <c r="TIM6" s="93" t="s">
        <v>66</v>
      </c>
      <c r="TIN6" s="93" t="s">
        <v>66</v>
      </c>
      <c r="TIO6" s="93" t="s">
        <v>66</v>
      </c>
      <c r="TIP6" s="93" t="s">
        <v>66</v>
      </c>
      <c r="TIQ6" s="93" t="s">
        <v>66</v>
      </c>
      <c r="TIR6" s="93" t="s">
        <v>66</v>
      </c>
      <c r="TIS6" s="93" t="s">
        <v>66</v>
      </c>
      <c r="TIT6" s="93" t="s">
        <v>66</v>
      </c>
      <c r="TIU6" s="93" t="s">
        <v>66</v>
      </c>
      <c r="TIV6" s="93" t="s">
        <v>66</v>
      </c>
      <c r="TIW6" s="93" t="s">
        <v>66</v>
      </c>
      <c r="TIX6" s="93" t="s">
        <v>66</v>
      </c>
      <c r="TIY6" s="93" t="s">
        <v>66</v>
      </c>
      <c r="TIZ6" s="93" t="s">
        <v>66</v>
      </c>
      <c r="TJA6" s="93" t="s">
        <v>66</v>
      </c>
      <c r="TJB6" s="93" t="s">
        <v>66</v>
      </c>
      <c r="TJC6" s="93" t="s">
        <v>66</v>
      </c>
      <c r="TJD6" s="93" t="s">
        <v>66</v>
      </c>
      <c r="TJE6" s="93" t="s">
        <v>66</v>
      </c>
      <c r="TJF6" s="93" t="s">
        <v>66</v>
      </c>
      <c r="TJG6" s="93" t="s">
        <v>66</v>
      </c>
      <c r="TJH6" s="93" t="s">
        <v>66</v>
      </c>
      <c r="TJI6" s="93" t="s">
        <v>66</v>
      </c>
      <c r="TJJ6" s="93" t="s">
        <v>66</v>
      </c>
      <c r="TJK6" s="93" t="s">
        <v>66</v>
      </c>
      <c r="TJL6" s="93" t="s">
        <v>66</v>
      </c>
      <c r="TJM6" s="93" t="s">
        <v>66</v>
      </c>
      <c r="TJN6" s="93" t="s">
        <v>66</v>
      </c>
      <c r="TJO6" s="93" t="s">
        <v>66</v>
      </c>
      <c r="TJP6" s="93" t="s">
        <v>66</v>
      </c>
      <c r="TJQ6" s="93" t="s">
        <v>66</v>
      </c>
      <c r="TJR6" s="93" t="s">
        <v>66</v>
      </c>
      <c r="TJS6" s="93" t="s">
        <v>66</v>
      </c>
      <c r="TJT6" s="93" t="s">
        <v>66</v>
      </c>
      <c r="TJU6" s="93" t="s">
        <v>66</v>
      </c>
      <c r="TJV6" s="93" t="s">
        <v>66</v>
      </c>
      <c r="TJW6" s="93" t="s">
        <v>66</v>
      </c>
      <c r="TJX6" s="93" t="s">
        <v>66</v>
      </c>
      <c r="TJY6" s="93" t="s">
        <v>66</v>
      </c>
      <c r="TJZ6" s="93" t="s">
        <v>66</v>
      </c>
      <c r="TKA6" s="93" t="s">
        <v>66</v>
      </c>
      <c r="TKB6" s="93" t="s">
        <v>66</v>
      </c>
      <c r="TKC6" s="93" t="s">
        <v>66</v>
      </c>
      <c r="TKD6" s="93" t="s">
        <v>66</v>
      </c>
      <c r="TKE6" s="93" t="s">
        <v>66</v>
      </c>
      <c r="TKF6" s="93" t="s">
        <v>66</v>
      </c>
      <c r="TKG6" s="93" t="s">
        <v>66</v>
      </c>
      <c r="TKH6" s="93" t="s">
        <v>66</v>
      </c>
      <c r="TKI6" s="93" t="s">
        <v>66</v>
      </c>
      <c r="TKJ6" s="93" t="s">
        <v>66</v>
      </c>
      <c r="TKK6" s="93" t="s">
        <v>66</v>
      </c>
      <c r="TKL6" s="93" t="s">
        <v>66</v>
      </c>
      <c r="TKM6" s="93" t="s">
        <v>66</v>
      </c>
      <c r="TKN6" s="93" t="s">
        <v>66</v>
      </c>
      <c r="TKO6" s="93" t="s">
        <v>66</v>
      </c>
      <c r="TKP6" s="93" t="s">
        <v>66</v>
      </c>
      <c r="TKQ6" s="93" t="s">
        <v>66</v>
      </c>
      <c r="TKR6" s="93" t="s">
        <v>66</v>
      </c>
      <c r="TKS6" s="93" t="s">
        <v>66</v>
      </c>
      <c r="TKT6" s="93" t="s">
        <v>66</v>
      </c>
      <c r="TKU6" s="93" t="s">
        <v>66</v>
      </c>
      <c r="TKV6" s="93" t="s">
        <v>66</v>
      </c>
      <c r="TKW6" s="93" t="s">
        <v>66</v>
      </c>
      <c r="TKX6" s="93" t="s">
        <v>66</v>
      </c>
      <c r="TKY6" s="93" t="s">
        <v>66</v>
      </c>
      <c r="TKZ6" s="93" t="s">
        <v>66</v>
      </c>
      <c r="TLA6" s="93" t="s">
        <v>66</v>
      </c>
      <c r="TLB6" s="93" t="s">
        <v>66</v>
      </c>
      <c r="TLC6" s="93" t="s">
        <v>66</v>
      </c>
      <c r="TLD6" s="93" t="s">
        <v>66</v>
      </c>
      <c r="TLE6" s="93" t="s">
        <v>66</v>
      </c>
      <c r="TLF6" s="93" t="s">
        <v>66</v>
      </c>
      <c r="TLG6" s="93" t="s">
        <v>66</v>
      </c>
      <c r="TLH6" s="93" t="s">
        <v>66</v>
      </c>
      <c r="TLI6" s="93" t="s">
        <v>66</v>
      </c>
      <c r="TLJ6" s="93" t="s">
        <v>66</v>
      </c>
      <c r="TLK6" s="93" t="s">
        <v>66</v>
      </c>
      <c r="TLL6" s="93" t="s">
        <v>66</v>
      </c>
      <c r="TLM6" s="93" t="s">
        <v>66</v>
      </c>
      <c r="TLN6" s="93" t="s">
        <v>66</v>
      </c>
      <c r="TLO6" s="93" t="s">
        <v>66</v>
      </c>
      <c r="TLP6" s="93" t="s">
        <v>66</v>
      </c>
      <c r="TLQ6" s="93" t="s">
        <v>66</v>
      </c>
      <c r="TLR6" s="93" t="s">
        <v>66</v>
      </c>
      <c r="TLS6" s="93" t="s">
        <v>66</v>
      </c>
      <c r="TLT6" s="93" t="s">
        <v>66</v>
      </c>
      <c r="TLU6" s="93" t="s">
        <v>66</v>
      </c>
      <c r="TLV6" s="93" t="s">
        <v>66</v>
      </c>
      <c r="TLW6" s="93" t="s">
        <v>66</v>
      </c>
      <c r="TLX6" s="93" t="s">
        <v>66</v>
      </c>
      <c r="TLY6" s="93" t="s">
        <v>66</v>
      </c>
      <c r="TLZ6" s="93" t="s">
        <v>66</v>
      </c>
      <c r="TMA6" s="93" t="s">
        <v>66</v>
      </c>
      <c r="TMB6" s="93" t="s">
        <v>66</v>
      </c>
      <c r="TMC6" s="93" t="s">
        <v>66</v>
      </c>
      <c r="TMD6" s="93" t="s">
        <v>66</v>
      </c>
      <c r="TME6" s="93" t="s">
        <v>66</v>
      </c>
      <c r="TMF6" s="93" t="s">
        <v>66</v>
      </c>
      <c r="TMG6" s="93" t="s">
        <v>66</v>
      </c>
      <c r="TMH6" s="93" t="s">
        <v>66</v>
      </c>
      <c r="TMI6" s="93" t="s">
        <v>66</v>
      </c>
      <c r="TMJ6" s="93" t="s">
        <v>66</v>
      </c>
      <c r="TMK6" s="93" t="s">
        <v>66</v>
      </c>
      <c r="TML6" s="93" t="s">
        <v>66</v>
      </c>
      <c r="TMM6" s="93" t="s">
        <v>66</v>
      </c>
      <c r="TMN6" s="93" t="s">
        <v>66</v>
      </c>
      <c r="TMO6" s="93" t="s">
        <v>66</v>
      </c>
      <c r="TMP6" s="93" t="s">
        <v>66</v>
      </c>
      <c r="TMQ6" s="93" t="s">
        <v>66</v>
      </c>
      <c r="TMR6" s="93" t="s">
        <v>66</v>
      </c>
      <c r="TMS6" s="93" t="s">
        <v>66</v>
      </c>
      <c r="TMT6" s="93" t="s">
        <v>66</v>
      </c>
      <c r="TMU6" s="93" t="s">
        <v>66</v>
      </c>
      <c r="TMV6" s="93" t="s">
        <v>66</v>
      </c>
      <c r="TMW6" s="93" t="s">
        <v>66</v>
      </c>
      <c r="TMX6" s="93" t="s">
        <v>66</v>
      </c>
      <c r="TMY6" s="93" t="s">
        <v>66</v>
      </c>
      <c r="TMZ6" s="93" t="s">
        <v>66</v>
      </c>
      <c r="TNA6" s="93" t="s">
        <v>66</v>
      </c>
      <c r="TNB6" s="93" t="s">
        <v>66</v>
      </c>
      <c r="TNC6" s="93" t="s">
        <v>66</v>
      </c>
      <c r="TND6" s="93" t="s">
        <v>66</v>
      </c>
      <c r="TNE6" s="93" t="s">
        <v>66</v>
      </c>
      <c r="TNF6" s="93" t="s">
        <v>66</v>
      </c>
      <c r="TNG6" s="93" t="s">
        <v>66</v>
      </c>
      <c r="TNH6" s="93" t="s">
        <v>66</v>
      </c>
      <c r="TNI6" s="93" t="s">
        <v>66</v>
      </c>
      <c r="TNJ6" s="93" t="s">
        <v>66</v>
      </c>
      <c r="TNK6" s="93" t="s">
        <v>66</v>
      </c>
      <c r="TNL6" s="93" t="s">
        <v>66</v>
      </c>
      <c r="TNM6" s="93" t="s">
        <v>66</v>
      </c>
      <c r="TNN6" s="93" t="s">
        <v>66</v>
      </c>
      <c r="TNO6" s="93" t="s">
        <v>66</v>
      </c>
      <c r="TNP6" s="93" t="s">
        <v>66</v>
      </c>
      <c r="TNQ6" s="93" t="s">
        <v>66</v>
      </c>
      <c r="TNR6" s="93" t="s">
        <v>66</v>
      </c>
      <c r="TNS6" s="93" t="s">
        <v>66</v>
      </c>
      <c r="TNT6" s="93" t="s">
        <v>66</v>
      </c>
      <c r="TNU6" s="93" t="s">
        <v>66</v>
      </c>
      <c r="TNV6" s="93" t="s">
        <v>66</v>
      </c>
      <c r="TNW6" s="93" t="s">
        <v>66</v>
      </c>
      <c r="TNX6" s="93" t="s">
        <v>66</v>
      </c>
      <c r="TNY6" s="93" t="s">
        <v>66</v>
      </c>
      <c r="TNZ6" s="93" t="s">
        <v>66</v>
      </c>
      <c r="TOA6" s="93" t="s">
        <v>66</v>
      </c>
      <c r="TOB6" s="93" t="s">
        <v>66</v>
      </c>
      <c r="TOC6" s="93" t="s">
        <v>66</v>
      </c>
      <c r="TOD6" s="93" t="s">
        <v>66</v>
      </c>
      <c r="TOE6" s="93" t="s">
        <v>66</v>
      </c>
      <c r="TOF6" s="93" t="s">
        <v>66</v>
      </c>
      <c r="TOG6" s="93" t="s">
        <v>66</v>
      </c>
      <c r="TOH6" s="93" t="s">
        <v>66</v>
      </c>
      <c r="TOI6" s="93" t="s">
        <v>66</v>
      </c>
      <c r="TOJ6" s="93" t="s">
        <v>66</v>
      </c>
      <c r="TOK6" s="93" t="s">
        <v>66</v>
      </c>
      <c r="TOL6" s="93" t="s">
        <v>66</v>
      </c>
      <c r="TOM6" s="93" t="s">
        <v>66</v>
      </c>
      <c r="TON6" s="93" t="s">
        <v>66</v>
      </c>
      <c r="TOO6" s="93" t="s">
        <v>66</v>
      </c>
      <c r="TOP6" s="93" t="s">
        <v>66</v>
      </c>
      <c r="TOQ6" s="93" t="s">
        <v>66</v>
      </c>
      <c r="TOR6" s="93" t="s">
        <v>66</v>
      </c>
      <c r="TOS6" s="93" t="s">
        <v>66</v>
      </c>
      <c r="TOT6" s="93" t="s">
        <v>66</v>
      </c>
      <c r="TOU6" s="93" t="s">
        <v>66</v>
      </c>
      <c r="TOV6" s="93" t="s">
        <v>66</v>
      </c>
      <c r="TOW6" s="93" t="s">
        <v>66</v>
      </c>
      <c r="TOX6" s="93" t="s">
        <v>66</v>
      </c>
      <c r="TOY6" s="93" t="s">
        <v>66</v>
      </c>
      <c r="TOZ6" s="93" t="s">
        <v>66</v>
      </c>
      <c r="TPA6" s="93" t="s">
        <v>66</v>
      </c>
      <c r="TPB6" s="93" t="s">
        <v>66</v>
      </c>
      <c r="TPC6" s="93" t="s">
        <v>66</v>
      </c>
      <c r="TPD6" s="93" t="s">
        <v>66</v>
      </c>
      <c r="TPE6" s="93" t="s">
        <v>66</v>
      </c>
      <c r="TPF6" s="93" t="s">
        <v>66</v>
      </c>
      <c r="TPG6" s="93" t="s">
        <v>66</v>
      </c>
      <c r="TPH6" s="93" t="s">
        <v>66</v>
      </c>
      <c r="TPI6" s="93" t="s">
        <v>66</v>
      </c>
      <c r="TPJ6" s="93" t="s">
        <v>66</v>
      </c>
      <c r="TPK6" s="93" t="s">
        <v>66</v>
      </c>
      <c r="TPL6" s="93" t="s">
        <v>66</v>
      </c>
      <c r="TPM6" s="93" t="s">
        <v>66</v>
      </c>
      <c r="TPN6" s="93" t="s">
        <v>66</v>
      </c>
      <c r="TPO6" s="93" t="s">
        <v>66</v>
      </c>
      <c r="TPP6" s="93" t="s">
        <v>66</v>
      </c>
      <c r="TPQ6" s="93" t="s">
        <v>66</v>
      </c>
      <c r="TPR6" s="93" t="s">
        <v>66</v>
      </c>
      <c r="TPS6" s="93" t="s">
        <v>66</v>
      </c>
      <c r="TPT6" s="93" t="s">
        <v>66</v>
      </c>
      <c r="TPU6" s="93" t="s">
        <v>66</v>
      </c>
      <c r="TPV6" s="93" t="s">
        <v>66</v>
      </c>
      <c r="TPW6" s="93" t="s">
        <v>66</v>
      </c>
      <c r="TPX6" s="93" t="s">
        <v>66</v>
      </c>
      <c r="TPY6" s="93" t="s">
        <v>66</v>
      </c>
      <c r="TPZ6" s="93" t="s">
        <v>66</v>
      </c>
      <c r="TQA6" s="93" t="s">
        <v>66</v>
      </c>
      <c r="TQB6" s="93" t="s">
        <v>66</v>
      </c>
      <c r="TQC6" s="93" t="s">
        <v>66</v>
      </c>
      <c r="TQD6" s="93" t="s">
        <v>66</v>
      </c>
      <c r="TQE6" s="93" t="s">
        <v>66</v>
      </c>
      <c r="TQF6" s="93" t="s">
        <v>66</v>
      </c>
      <c r="TQG6" s="93" t="s">
        <v>66</v>
      </c>
      <c r="TQH6" s="93" t="s">
        <v>66</v>
      </c>
      <c r="TQI6" s="93" t="s">
        <v>66</v>
      </c>
      <c r="TQJ6" s="93" t="s">
        <v>66</v>
      </c>
      <c r="TQK6" s="93" t="s">
        <v>66</v>
      </c>
      <c r="TQL6" s="93" t="s">
        <v>66</v>
      </c>
      <c r="TQM6" s="93" t="s">
        <v>66</v>
      </c>
      <c r="TQN6" s="93" t="s">
        <v>66</v>
      </c>
      <c r="TQO6" s="93" t="s">
        <v>66</v>
      </c>
      <c r="TQP6" s="93" t="s">
        <v>66</v>
      </c>
      <c r="TQQ6" s="93" t="s">
        <v>66</v>
      </c>
      <c r="TQR6" s="93" t="s">
        <v>66</v>
      </c>
      <c r="TQS6" s="93" t="s">
        <v>66</v>
      </c>
      <c r="TQT6" s="93" t="s">
        <v>66</v>
      </c>
      <c r="TQU6" s="93" t="s">
        <v>66</v>
      </c>
      <c r="TQV6" s="93" t="s">
        <v>66</v>
      </c>
      <c r="TQW6" s="93" t="s">
        <v>66</v>
      </c>
      <c r="TQX6" s="93" t="s">
        <v>66</v>
      </c>
      <c r="TQY6" s="93" t="s">
        <v>66</v>
      </c>
      <c r="TQZ6" s="93" t="s">
        <v>66</v>
      </c>
      <c r="TRA6" s="93" t="s">
        <v>66</v>
      </c>
      <c r="TRB6" s="93" t="s">
        <v>66</v>
      </c>
      <c r="TRC6" s="93" t="s">
        <v>66</v>
      </c>
      <c r="TRD6" s="93" t="s">
        <v>66</v>
      </c>
      <c r="TRE6" s="93" t="s">
        <v>66</v>
      </c>
      <c r="TRF6" s="93" t="s">
        <v>66</v>
      </c>
      <c r="TRG6" s="93" t="s">
        <v>66</v>
      </c>
      <c r="TRH6" s="93" t="s">
        <v>66</v>
      </c>
      <c r="TRI6" s="93" t="s">
        <v>66</v>
      </c>
      <c r="TRJ6" s="93" t="s">
        <v>66</v>
      </c>
      <c r="TRK6" s="93" t="s">
        <v>66</v>
      </c>
      <c r="TRL6" s="93" t="s">
        <v>66</v>
      </c>
      <c r="TRM6" s="93" t="s">
        <v>66</v>
      </c>
      <c r="TRN6" s="93" t="s">
        <v>66</v>
      </c>
      <c r="TRO6" s="93" t="s">
        <v>66</v>
      </c>
      <c r="TRP6" s="93" t="s">
        <v>66</v>
      </c>
      <c r="TRQ6" s="93" t="s">
        <v>66</v>
      </c>
      <c r="TRR6" s="93" t="s">
        <v>66</v>
      </c>
      <c r="TRS6" s="93" t="s">
        <v>66</v>
      </c>
      <c r="TRT6" s="93" t="s">
        <v>66</v>
      </c>
      <c r="TRU6" s="93" t="s">
        <v>66</v>
      </c>
      <c r="TRV6" s="93" t="s">
        <v>66</v>
      </c>
      <c r="TRW6" s="93" t="s">
        <v>66</v>
      </c>
      <c r="TRX6" s="93" t="s">
        <v>66</v>
      </c>
      <c r="TRY6" s="93" t="s">
        <v>66</v>
      </c>
      <c r="TRZ6" s="93" t="s">
        <v>66</v>
      </c>
      <c r="TSA6" s="93" t="s">
        <v>66</v>
      </c>
      <c r="TSB6" s="93" t="s">
        <v>66</v>
      </c>
      <c r="TSC6" s="93" t="s">
        <v>66</v>
      </c>
      <c r="TSD6" s="93" t="s">
        <v>66</v>
      </c>
      <c r="TSE6" s="93" t="s">
        <v>66</v>
      </c>
      <c r="TSF6" s="93" t="s">
        <v>66</v>
      </c>
      <c r="TSG6" s="93" t="s">
        <v>66</v>
      </c>
      <c r="TSH6" s="93" t="s">
        <v>66</v>
      </c>
      <c r="TSI6" s="93" t="s">
        <v>66</v>
      </c>
      <c r="TSJ6" s="93" t="s">
        <v>66</v>
      </c>
      <c r="TSK6" s="93" t="s">
        <v>66</v>
      </c>
      <c r="TSL6" s="93" t="s">
        <v>66</v>
      </c>
      <c r="TSM6" s="93" t="s">
        <v>66</v>
      </c>
      <c r="TSN6" s="93" t="s">
        <v>66</v>
      </c>
      <c r="TSO6" s="93" t="s">
        <v>66</v>
      </c>
      <c r="TSP6" s="93" t="s">
        <v>66</v>
      </c>
      <c r="TSQ6" s="93" t="s">
        <v>66</v>
      </c>
      <c r="TSR6" s="93" t="s">
        <v>66</v>
      </c>
      <c r="TSS6" s="93" t="s">
        <v>66</v>
      </c>
      <c r="TST6" s="93" t="s">
        <v>66</v>
      </c>
      <c r="TSU6" s="93" t="s">
        <v>66</v>
      </c>
      <c r="TSV6" s="93" t="s">
        <v>66</v>
      </c>
      <c r="TSW6" s="93" t="s">
        <v>66</v>
      </c>
      <c r="TSX6" s="93" t="s">
        <v>66</v>
      </c>
      <c r="TSY6" s="93" t="s">
        <v>66</v>
      </c>
      <c r="TSZ6" s="93" t="s">
        <v>66</v>
      </c>
      <c r="TTA6" s="93" t="s">
        <v>66</v>
      </c>
      <c r="TTB6" s="93" t="s">
        <v>66</v>
      </c>
      <c r="TTC6" s="93" t="s">
        <v>66</v>
      </c>
      <c r="TTD6" s="93" t="s">
        <v>66</v>
      </c>
      <c r="TTE6" s="93" t="s">
        <v>66</v>
      </c>
      <c r="TTF6" s="93" t="s">
        <v>66</v>
      </c>
      <c r="TTG6" s="93" t="s">
        <v>66</v>
      </c>
      <c r="TTH6" s="93" t="s">
        <v>66</v>
      </c>
      <c r="TTI6" s="93" t="s">
        <v>66</v>
      </c>
      <c r="TTJ6" s="93" t="s">
        <v>66</v>
      </c>
      <c r="TTK6" s="93" t="s">
        <v>66</v>
      </c>
      <c r="TTL6" s="93" t="s">
        <v>66</v>
      </c>
      <c r="TTM6" s="93" t="s">
        <v>66</v>
      </c>
      <c r="TTN6" s="93" t="s">
        <v>66</v>
      </c>
      <c r="TTO6" s="93" t="s">
        <v>66</v>
      </c>
      <c r="TTP6" s="93" t="s">
        <v>66</v>
      </c>
      <c r="TTQ6" s="93" t="s">
        <v>66</v>
      </c>
      <c r="TTR6" s="93" t="s">
        <v>66</v>
      </c>
      <c r="TTS6" s="93" t="s">
        <v>66</v>
      </c>
      <c r="TTT6" s="93" t="s">
        <v>66</v>
      </c>
      <c r="TTU6" s="93" t="s">
        <v>66</v>
      </c>
      <c r="TTV6" s="93" t="s">
        <v>66</v>
      </c>
      <c r="TTW6" s="93" t="s">
        <v>66</v>
      </c>
      <c r="TTX6" s="93" t="s">
        <v>66</v>
      </c>
      <c r="TTY6" s="93" t="s">
        <v>66</v>
      </c>
      <c r="TTZ6" s="93" t="s">
        <v>66</v>
      </c>
      <c r="TUA6" s="93" t="s">
        <v>66</v>
      </c>
      <c r="TUB6" s="93" t="s">
        <v>66</v>
      </c>
      <c r="TUC6" s="93" t="s">
        <v>66</v>
      </c>
      <c r="TUD6" s="93" t="s">
        <v>66</v>
      </c>
      <c r="TUE6" s="93" t="s">
        <v>66</v>
      </c>
      <c r="TUF6" s="93" t="s">
        <v>66</v>
      </c>
      <c r="TUG6" s="93" t="s">
        <v>66</v>
      </c>
      <c r="TUH6" s="93" t="s">
        <v>66</v>
      </c>
      <c r="TUI6" s="93" t="s">
        <v>66</v>
      </c>
      <c r="TUJ6" s="93" t="s">
        <v>66</v>
      </c>
      <c r="TUK6" s="93" t="s">
        <v>66</v>
      </c>
      <c r="TUL6" s="93" t="s">
        <v>66</v>
      </c>
      <c r="TUM6" s="93" t="s">
        <v>66</v>
      </c>
      <c r="TUN6" s="93" t="s">
        <v>66</v>
      </c>
      <c r="TUO6" s="93" t="s">
        <v>66</v>
      </c>
      <c r="TUP6" s="93" t="s">
        <v>66</v>
      </c>
      <c r="TUQ6" s="93" t="s">
        <v>66</v>
      </c>
      <c r="TUR6" s="93" t="s">
        <v>66</v>
      </c>
      <c r="TUS6" s="93" t="s">
        <v>66</v>
      </c>
      <c r="TUT6" s="93" t="s">
        <v>66</v>
      </c>
      <c r="TUU6" s="93" t="s">
        <v>66</v>
      </c>
      <c r="TUV6" s="93" t="s">
        <v>66</v>
      </c>
      <c r="TUW6" s="93" t="s">
        <v>66</v>
      </c>
      <c r="TUX6" s="93" t="s">
        <v>66</v>
      </c>
      <c r="TUY6" s="93" t="s">
        <v>66</v>
      </c>
      <c r="TUZ6" s="93" t="s">
        <v>66</v>
      </c>
      <c r="TVA6" s="93" t="s">
        <v>66</v>
      </c>
      <c r="TVB6" s="93" t="s">
        <v>66</v>
      </c>
      <c r="TVC6" s="93" t="s">
        <v>66</v>
      </c>
      <c r="TVD6" s="93" t="s">
        <v>66</v>
      </c>
      <c r="TVE6" s="93" t="s">
        <v>66</v>
      </c>
      <c r="TVF6" s="93" t="s">
        <v>66</v>
      </c>
      <c r="TVG6" s="93" t="s">
        <v>66</v>
      </c>
      <c r="TVH6" s="93" t="s">
        <v>66</v>
      </c>
      <c r="TVI6" s="93" t="s">
        <v>66</v>
      </c>
      <c r="TVJ6" s="93" t="s">
        <v>66</v>
      </c>
      <c r="TVK6" s="93" t="s">
        <v>66</v>
      </c>
      <c r="TVL6" s="93" t="s">
        <v>66</v>
      </c>
      <c r="TVM6" s="93" t="s">
        <v>66</v>
      </c>
      <c r="TVN6" s="93" t="s">
        <v>66</v>
      </c>
      <c r="TVO6" s="93" t="s">
        <v>66</v>
      </c>
      <c r="TVP6" s="93" t="s">
        <v>66</v>
      </c>
      <c r="TVQ6" s="93" t="s">
        <v>66</v>
      </c>
      <c r="TVR6" s="93" t="s">
        <v>66</v>
      </c>
      <c r="TVS6" s="93" t="s">
        <v>66</v>
      </c>
      <c r="TVT6" s="93" t="s">
        <v>66</v>
      </c>
      <c r="TVU6" s="93" t="s">
        <v>66</v>
      </c>
      <c r="TVV6" s="93" t="s">
        <v>66</v>
      </c>
      <c r="TVW6" s="93" t="s">
        <v>66</v>
      </c>
      <c r="TVX6" s="93" t="s">
        <v>66</v>
      </c>
      <c r="TVY6" s="93" t="s">
        <v>66</v>
      </c>
      <c r="TVZ6" s="93" t="s">
        <v>66</v>
      </c>
      <c r="TWA6" s="93" t="s">
        <v>66</v>
      </c>
      <c r="TWB6" s="93" t="s">
        <v>66</v>
      </c>
      <c r="TWC6" s="93" t="s">
        <v>66</v>
      </c>
      <c r="TWD6" s="93" t="s">
        <v>66</v>
      </c>
      <c r="TWE6" s="93" t="s">
        <v>66</v>
      </c>
      <c r="TWF6" s="93" t="s">
        <v>66</v>
      </c>
      <c r="TWG6" s="93" t="s">
        <v>66</v>
      </c>
      <c r="TWH6" s="93" t="s">
        <v>66</v>
      </c>
      <c r="TWI6" s="93" t="s">
        <v>66</v>
      </c>
      <c r="TWJ6" s="93" t="s">
        <v>66</v>
      </c>
      <c r="TWK6" s="93" t="s">
        <v>66</v>
      </c>
      <c r="TWL6" s="93" t="s">
        <v>66</v>
      </c>
      <c r="TWM6" s="93" t="s">
        <v>66</v>
      </c>
      <c r="TWN6" s="93" t="s">
        <v>66</v>
      </c>
      <c r="TWO6" s="93" t="s">
        <v>66</v>
      </c>
      <c r="TWP6" s="93" t="s">
        <v>66</v>
      </c>
      <c r="TWQ6" s="93" t="s">
        <v>66</v>
      </c>
      <c r="TWR6" s="93" t="s">
        <v>66</v>
      </c>
      <c r="TWS6" s="93" t="s">
        <v>66</v>
      </c>
      <c r="TWT6" s="93" t="s">
        <v>66</v>
      </c>
      <c r="TWU6" s="93" t="s">
        <v>66</v>
      </c>
      <c r="TWV6" s="93" t="s">
        <v>66</v>
      </c>
      <c r="TWW6" s="93" t="s">
        <v>66</v>
      </c>
      <c r="TWX6" s="93" t="s">
        <v>66</v>
      </c>
      <c r="TWY6" s="93" t="s">
        <v>66</v>
      </c>
      <c r="TWZ6" s="93" t="s">
        <v>66</v>
      </c>
      <c r="TXA6" s="93" t="s">
        <v>66</v>
      </c>
      <c r="TXB6" s="93" t="s">
        <v>66</v>
      </c>
      <c r="TXC6" s="93" t="s">
        <v>66</v>
      </c>
      <c r="TXD6" s="93" t="s">
        <v>66</v>
      </c>
      <c r="TXE6" s="93" t="s">
        <v>66</v>
      </c>
      <c r="TXF6" s="93" t="s">
        <v>66</v>
      </c>
      <c r="TXG6" s="93" t="s">
        <v>66</v>
      </c>
      <c r="TXH6" s="93" t="s">
        <v>66</v>
      </c>
      <c r="TXI6" s="93" t="s">
        <v>66</v>
      </c>
      <c r="TXJ6" s="93" t="s">
        <v>66</v>
      </c>
      <c r="TXK6" s="93" t="s">
        <v>66</v>
      </c>
      <c r="TXL6" s="93" t="s">
        <v>66</v>
      </c>
      <c r="TXM6" s="93" t="s">
        <v>66</v>
      </c>
      <c r="TXN6" s="93" t="s">
        <v>66</v>
      </c>
      <c r="TXO6" s="93" t="s">
        <v>66</v>
      </c>
      <c r="TXP6" s="93" t="s">
        <v>66</v>
      </c>
      <c r="TXQ6" s="93" t="s">
        <v>66</v>
      </c>
      <c r="TXR6" s="93" t="s">
        <v>66</v>
      </c>
      <c r="TXS6" s="93" t="s">
        <v>66</v>
      </c>
      <c r="TXT6" s="93" t="s">
        <v>66</v>
      </c>
      <c r="TXU6" s="93" t="s">
        <v>66</v>
      </c>
      <c r="TXV6" s="93" t="s">
        <v>66</v>
      </c>
      <c r="TXW6" s="93" t="s">
        <v>66</v>
      </c>
      <c r="TXX6" s="93" t="s">
        <v>66</v>
      </c>
      <c r="TXY6" s="93" t="s">
        <v>66</v>
      </c>
      <c r="TXZ6" s="93" t="s">
        <v>66</v>
      </c>
      <c r="TYA6" s="93" t="s">
        <v>66</v>
      </c>
      <c r="TYB6" s="93" t="s">
        <v>66</v>
      </c>
      <c r="TYC6" s="93" t="s">
        <v>66</v>
      </c>
      <c r="TYD6" s="93" t="s">
        <v>66</v>
      </c>
      <c r="TYE6" s="93" t="s">
        <v>66</v>
      </c>
      <c r="TYF6" s="93" t="s">
        <v>66</v>
      </c>
      <c r="TYG6" s="93" t="s">
        <v>66</v>
      </c>
      <c r="TYH6" s="93" t="s">
        <v>66</v>
      </c>
      <c r="TYI6" s="93" t="s">
        <v>66</v>
      </c>
      <c r="TYJ6" s="93" t="s">
        <v>66</v>
      </c>
      <c r="TYK6" s="93" t="s">
        <v>66</v>
      </c>
      <c r="TYL6" s="93" t="s">
        <v>66</v>
      </c>
      <c r="TYM6" s="93" t="s">
        <v>66</v>
      </c>
      <c r="TYN6" s="93" t="s">
        <v>66</v>
      </c>
      <c r="TYO6" s="93" t="s">
        <v>66</v>
      </c>
      <c r="TYP6" s="93" t="s">
        <v>66</v>
      </c>
      <c r="TYQ6" s="93" t="s">
        <v>66</v>
      </c>
      <c r="TYR6" s="93" t="s">
        <v>66</v>
      </c>
      <c r="TYS6" s="93" t="s">
        <v>66</v>
      </c>
      <c r="TYT6" s="93" t="s">
        <v>66</v>
      </c>
      <c r="TYU6" s="93" t="s">
        <v>66</v>
      </c>
      <c r="TYV6" s="93" t="s">
        <v>66</v>
      </c>
      <c r="TYW6" s="93" t="s">
        <v>66</v>
      </c>
      <c r="TYX6" s="93" t="s">
        <v>66</v>
      </c>
      <c r="TYY6" s="93" t="s">
        <v>66</v>
      </c>
      <c r="TYZ6" s="93" t="s">
        <v>66</v>
      </c>
      <c r="TZA6" s="93" t="s">
        <v>66</v>
      </c>
      <c r="TZB6" s="93" t="s">
        <v>66</v>
      </c>
      <c r="TZC6" s="93" t="s">
        <v>66</v>
      </c>
      <c r="TZD6" s="93" t="s">
        <v>66</v>
      </c>
      <c r="TZE6" s="93" t="s">
        <v>66</v>
      </c>
      <c r="TZF6" s="93" t="s">
        <v>66</v>
      </c>
      <c r="TZG6" s="93" t="s">
        <v>66</v>
      </c>
      <c r="TZH6" s="93" t="s">
        <v>66</v>
      </c>
      <c r="TZI6" s="93" t="s">
        <v>66</v>
      </c>
      <c r="TZJ6" s="93" t="s">
        <v>66</v>
      </c>
      <c r="TZK6" s="93" t="s">
        <v>66</v>
      </c>
      <c r="TZL6" s="93" t="s">
        <v>66</v>
      </c>
      <c r="TZM6" s="93" t="s">
        <v>66</v>
      </c>
      <c r="TZN6" s="93" t="s">
        <v>66</v>
      </c>
      <c r="TZO6" s="93" t="s">
        <v>66</v>
      </c>
      <c r="TZP6" s="93" t="s">
        <v>66</v>
      </c>
      <c r="TZQ6" s="93" t="s">
        <v>66</v>
      </c>
      <c r="TZR6" s="93" t="s">
        <v>66</v>
      </c>
      <c r="TZS6" s="93" t="s">
        <v>66</v>
      </c>
      <c r="TZT6" s="93" t="s">
        <v>66</v>
      </c>
      <c r="TZU6" s="93" t="s">
        <v>66</v>
      </c>
      <c r="TZV6" s="93" t="s">
        <v>66</v>
      </c>
      <c r="TZW6" s="93" t="s">
        <v>66</v>
      </c>
      <c r="TZX6" s="93" t="s">
        <v>66</v>
      </c>
      <c r="TZY6" s="93" t="s">
        <v>66</v>
      </c>
      <c r="TZZ6" s="93" t="s">
        <v>66</v>
      </c>
      <c r="UAA6" s="93" t="s">
        <v>66</v>
      </c>
      <c r="UAB6" s="93" t="s">
        <v>66</v>
      </c>
      <c r="UAC6" s="93" t="s">
        <v>66</v>
      </c>
      <c r="UAD6" s="93" t="s">
        <v>66</v>
      </c>
      <c r="UAE6" s="93" t="s">
        <v>66</v>
      </c>
      <c r="UAF6" s="93" t="s">
        <v>66</v>
      </c>
      <c r="UAG6" s="93" t="s">
        <v>66</v>
      </c>
      <c r="UAH6" s="93" t="s">
        <v>66</v>
      </c>
      <c r="UAI6" s="93" t="s">
        <v>66</v>
      </c>
      <c r="UAJ6" s="93" t="s">
        <v>66</v>
      </c>
      <c r="UAK6" s="93" t="s">
        <v>66</v>
      </c>
      <c r="UAL6" s="93" t="s">
        <v>66</v>
      </c>
      <c r="UAM6" s="93" t="s">
        <v>66</v>
      </c>
      <c r="UAN6" s="93" t="s">
        <v>66</v>
      </c>
      <c r="UAO6" s="93" t="s">
        <v>66</v>
      </c>
      <c r="UAP6" s="93" t="s">
        <v>66</v>
      </c>
      <c r="UAQ6" s="93" t="s">
        <v>66</v>
      </c>
      <c r="UAR6" s="93" t="s">
        <v>66</v>
      </c>
      <c r="UAS6" s="93" t="s">
        <v>66</v>
      </c>
      <c r="UAT6" s="93" t="s">
        <v>66</v>
      </c>
      <c r="UAU6" s="93" t="s">
        <v>66</v>
      </c>
      <c r="UAV6" s="93" t="s">
        <v>66</v>
      </c>
      <c r="UAW6" s="93" t="s">
        <v>66</v>
      </c>
      <c r="UAX6" s="93" t="s">
        <v>66</v>
      </c>
      <c r="UAY6" s="93" t="s">
        <v>66</v>
      </c>
      <c r="UAZ6" s="93" t="s">
        <v>66</v>
      </c>
      <c r="UBA6" s="93" t="s">
        <v>66</v>
      </c>
      <c r="UBB6" s="93" t="s">
        <v>66</v>
      </c>
      <c r="UBC6" s="93" t="s">
        <v>66</v>
      </c>
      <c r="UBD6" s="93" t="s">
        <v>66</v>
      </c>
      <c r="UBE6" s="93" t="s">
        <v>66</v>
      </c>
      <c r="UBF6" s="93" t="s">
        <v>66</v>
      </c>
      <c r="UBG6" s="93" t="s">
        <v>66</v>
      </c>
      <c r="UBH6" s="93" t="s">
        <v>66</v>
      </c>
      <c r="UBI6" s="93" t="s">
        <v>66</v>
      </c>
      <c r="UBJ6" s="93" t="s">
        <v>66</v>
      </c>
      <c r="UBK6" s="93" t="s">
        <v>66</v>
      </c>
      <c r="UBL6" s="93" t="s">
        <v>66</v>
      </c>
      <c r="UBM6" s="93" t="s">
        <v>66</v>
      </c>
      <c r="UBN6" s="93" t="s">
        <v>66</v>
      </c>
      <c r="UBO6" s="93" t="s">
        <v>66</v>
      </c>
      <c r="UBP6" s="93" t="s">
        <v>66</v>
      </c>
      <c r="UBQ6" s="93" t="s">
        <v>66</v>
      </c>
      <c r="UBR6" s="93" t="s">
        <v>66</v>
      </c>
      <c r="UBS6" s="93" t="s">
        <v>66</v>
      </c>
      <c r="UBT6" s="93" t="s">
        <v>66</v>
      </c>
      <c r="UBU6" s="93" t="s">
        <v>66</v>
      </c>
      <c r="UBV6" s="93" t="s">
        <v>66</v>
      </c>
      <c r="UBW6" s="93" t="s">
        <v>66</v>
      </c>
      <c r="UBX6" s="93" t="s">
        <v>66</v>
      </c>
      <c r="UBY6" s="93" t="s">
        <v>66</v>
      </c>
      <c r="UBZ6" s="93" t="s">
        <v>66</v>
      </c>
      <c r="UCA6" s="93" t="s">
        <v>66</v>
      </c>
      <c r="UCB6" s="93" t="s">
        <v>66</v>
      </c>
      <c r="UCC6" s="93" t="s">
        <v>66</v>
      </c>
      <c r="UCD6" s="93" t="s">
        <v>66</v>
      </c>
      <c r="UCE6" s="93" t="s">
        <v>66</v>
      </c>
      <c r="UCF6" s="93" t="s">
        <v>66</v>
      </c>
      <c r="UCG6" s="93" t="s">
        <v>66</v>
      </c>
      <c r="UCH6" s="93" t="s">
        <v>66</v>
      </c>
      <c r="UCI6" s="93" t="s">
        <v>66</v>
      </c>
      <c r="UCJ6" s="93" t="s">
        <v>66</v>
      </c>
      <c r="UCK6" s="93" t="s">
        <v>66</v>
      </c>
      <c r="UCL6" s="93" t="s">
        <v>66</v>
      </c>
      <c r="UCM6" s="93" t="s">
        <v>66</v>
      </c>
      <c r="UCN6" s="93" t="s">
        <v>66</v>
      </c>
      <c r="UCO6" s="93" t="s">
        <v>66</v>
      </c>
      <c r="UCP6" s="93" t="s">
        <v>66</v>
      </c>
      <c r="UCQ6" s="93" t="s">
        <v>66</v>
      </c>
      <c r="UCR6" s="93" t="s">
        <v>66</v>
      </c>
      <c r="UCS6" s="93" t="s">
        <v>66</v>
      </c>
      <c r="UCT6" s="93" t="s">
        <v>66</v>
      </c>
      <c r="UCU6" s="93" t="s">
        <v>66</v>
      </c>
      <c r="UCV6" s="93" t="s">
        <v>66</v>
      </c>
      <c r="UCW6" s="93" t="s">
        <v>66</v>
      </c>
      <c r="UCX6" s="93" t="s">
        <v>66</v>
      </c>
      <c r="UCY6" s="93" t="s">
        <v>66</v>
      </c>
      <c r="UCZ6" s="93" t="s">
        <v>66</v>
      </c>
      <c r="UDA6" s="93" t="s">
        <v>66</v>
      </c>
      <c r="UDB6" s="93" t="s">
        <v>66</v>
      </c>
      <c r="UDC6" s="93" t="s">
        <v>66</v>
      </c>
      <c r="UDD6" s="93" t="s">
        <v>66</v>
      </c>
      <c r="UDE6" s="93" t="s">
        <v>66</v>
      </c>
      <c r="UDF6" s="93" t="s">
        <v>66</v>
      </c>
      <c r="UDG6" s="93" t="s">
        <v>66</v>
      </c>
      <c r="UDH6" s="93" t="s">
        <v>66</v>
      </c>
      <c r="UDI6" s="93" t="s">
        <v>66</v>
      </c>
      <c r="UDJ6" s="93" t="s">
        <v>66</v>
      </c>
      <c r="UDK6" s="93" t="s">
        <v>66</v>
      </c>
      <c r="UDL6" s="93" t="s">
        <v>66</v>
      </c>
      <c r="UDM6" s="93" t="s">
        <v>66</v>
      </c>
      <c r="UDN6" s="93" t="s">
        <v>66</v>
      </c>
      <c r="UDO6" s="93" t="s">
        <v>66</v>
      </c>
      <c r="UDP6" s="93" t="s">
        <v>66</v>
      </c>
      <c r="UDQ6" s="93" t="s">
        <v>66</v>
      </c>
      <c r="UDR6" s="93" t="s">
        <v>66</v>
      </c>
      <c r="UDS6" s="93" t="s">
        <v>66</v>
      </c>
      <c r="UDT6" s="93" t="s">
        <v>66</v>
      </c>
      <c r="UDU6" s="93" t="s">
        <v>66</v>
      </c>
      <c r="UDV6" s="93" t="s">
        <v>66</v>
      </c>
      <c r="UDW6" s="93" t="s">
        <v>66</v>
      </c>
      <c r="UDX6" s="93" t="s">
        <v>66</v>
      </c>
      <c r="UDY6" s="93" t="s">
        <v>66</v>
      </c>
      <c r="UDZ6" s="93" t="s">
        <v>66</v>
      </c>
      <c r="UEA6" s="93" t="s">
        <v>66</v>
      </c>
      <c r="UEB6" s="93" t="s">
        <v>66</v>
      </c>
      <c r="UEC6" s="93" t="s">
        <v>66</v>
      </c>
      <c r="UED6" s="93" t="s">
        <v>66</v>
      </c>
      <c r="UEE6" s="93" t="s">
        <v>66</v>
      </c>
      <c r="UEF6" s="93" t="s">
        <v>66</v>
      </c>
      <c r="UEG6" s="93" t="s">
        <v>66</v>
      </c>
      <c r="UEH6" s="93" t="s">
        <v>66</v>
      </c>
      <c r="UEI6" s="93" t="s">
        <v>66</v>
      </c>
      <c r="UEJ6" s="93" t="s">
        <v>66</v>
      </c>
      <c r="UEK6" s="93" t="s">
        <v>66</v>
      </c>
      <c r="UEL6" s="93" t="s">
        <v>66</v>
      </c>
      <c r="UEM6" s="93" t="s">
        <v>66</v>
      </c>
      <c r="UEN6" s="93" t="s">
        <v>66</v>
      </c>
      <c r="UEO6" s="93" t="s">
        <v>66</v>
      </c>
      <c r="UEP6" s="93" t="s">
        <v>66</v>
      </c>
      <c r="UEQ6" s="93" t="s">
        <v>66</v>
      </c>
      <c r="UER6" s="93" t="s">
        <v>66</v>
      </c>
      <c r="UES6" s="93" t="s">
        <v>66</v>
      </c>
      <c r="UET6" s="93" t="s">
        <v>66</v>
      </c>
      <c r="UEU6" s="93" t="s">
        <v>66</v>
      </c>
      <c r="UEV6" s="93" t="s">
        <v>66</v>
      </c>
      <c r="UEW6" s="93" t="s">
        <v>66</v>
      </c>
      <c r="UEX6" s="93" t="s">
        <v>66</v>
      </c>
      <c r="UEY6" s="93" t="s">
        <v>66</v>
      </c>
      <c r="UEZ6" s="93" t="s">
        <v>66</v>
      </c>
      <c r="UFA6" s="93" t="s">
        <v>66</v>
      </c>
      <c r="UFB6" s="93" t="s">
        <v>66</v>
      </c>
      <c r="UFC6" s="93" t="s">
        <v>66</v>
      </c>
      <c r="UFD6" s="93" t="s">
        <v>66</v>
      </c>
      <c r="UFE6" s="93" t="s">
        <v>66</v>
      </c>
      <c r="UFF6" s="93" t="s">
        <v>66</v>
      </c>
      <c r="UFG6" s="93" t="s">
        <v>66</v>
      </c>
      <c r="UFH6" s="93" t="s">
        <v>66</v>
      </c>
      <c r="UFI6" s="93" t="s">
        <v>66</v>
      </c>
      <c r="UFJ6" s="93" t="s">
        <v>66</v>
      </c>
      <c r="UFK6" s="93" t="s">
        <v>66</v>
      </c>
      <c r="UFL6" s="93" t="s">
        <v>66</v>
      </c>
      <c r="UFM6" s="93" t="s">
        <v>66</v>
      </c>
      <c r="UFN6" s="93" t="s">
        <v>66</v>
      </c>
      <c r="UFO6" s="93" t="s">
        <v>66</v>
      </c>
      <c r="UFP6" s="93" t="s">
        <v>66</v>
      </c>
      <c r="UFQ6" s="93" t="s">
        <v>66</v>
      </c>
      <c r="UFR6" s="93" t="s">
        <v>66</v>
      </c>
      <c r="UFS6" s="93" t="s">
        <v>66</v>
      </c>
      <c r="UFT6" s="93" t="s">
        <v>66</v>
      </c>
      <c r="UFU6" s="93" t="s">
        <v>66</v>
      </c>
      <c r="UFV6" s="93" t="s">
        <v>66</v>
      </c>
      <c r="UFW6" s="93" t="s">
        <v>66</v>
      </c>
      <c r="UFX6" s="93" t="s">
        <v>66</v>
      </c>
      <c r="UFY6" s="93" t="s">
        <v>66</v>
      </c>
      <c r="UFZ6" s="93" t="s">
        <v>66</v>
      </c>
      <c r="UGA6" s="93" t="s">
        <v>66</v>
      </c>
      <c r="UGB6" s="93" t="s">
        <v>66</v>
      </c>
      <c r="UGC6" s="93" t="s">
        <v>66</v>
      </c>
      <c r="UGD6" s="93" t="s">
        <v>66</v>
      </c>
      <c r="UGE6" s="93" t="s">
        <v>66</v>
      </c>
      <c r="UGF6" s="93" t="s">
        <v>66</v>
      </c>
      <c r="UGG6" s="93" t="s">
        <v>66</v>
      </c>
      <c r="UGH6" s="93" t="s">
        <v>66</v>
      </c>
      <c r="UGI6" s="93" t="s">
        <v>66</v>
      </c>
      <c r="UGJ6" s="93" t="s">
        <v>66</v>
      </c>
      <c r="UGK6" s="93" t="s">
        <v>66</v>
      </c>
      <c r="UGL6" s="93" t="s">
        <v>66</v>
      </c>
      <c r="UGM6" s="93" t="s">
        <v>66</v>
      </c>
      <c r="UGN6" s="93" t="s">
        <v>66</v>
      </c>
      <c r="UGO6" s="93" t="s">
        <v>66</v>
      </c>
      <c r="UGP6" s="93" t="s">
        <v>66</v>
      </c>
      <c r="UGQ6" s="93" t="s">
        <v>66</v>
      </c>
      <c r="UGR6" s="93" t="s">
        <v>66</v>
      </c>
      <c r="UGS6" s="93" t="s">
        <v>66</v>
      </c>
      <c r="UGT6" s="93" t="s">
        <v>66</v>
      </c>
      <c r="UGU6" s="93" t="s">
        <v>66</v>
      </c>
      <c r="UGV6" s="93" t="s">
        <v>66</v>
      </c>
      <c r="UGW6" s="93" t="s">
        <v>66</v>
      </c>
      <c r="UGX6" s="93" t="s">
        <v>66</v>
      </c>
      <c r="UGY6" s="93" t="s">
        <v>66</v>
      </c>
      <c r="UGZ6" s="93" t="s">
        <v>66</v>
      </c>
      <c r="UHA6" s="93" t="s">
        <v>66</v>
      </c>
      <c r="UHB6" s="93" t="s">
        <v>66</v>
      </c>
      <c r="UHC6" s="93" t="s">
        <v>66</v>
      </c>
      <c r="UHD6" s="93" t="s">
        <v>66</v>
      </c>
      <c r="UHE6" s="93" t="s">
        <v>66</v>
      </c>
      <c r="UHF6" s="93" t="s">
        <v>66</v>
      </c>
      <c r="UHG6" s="93" t="s">
        <v>66</v>
      </c>
      <c r="UHH6" s="93" t="s">
        <v>66</v>
      </c>
      <c r="UHI6" s="93" t="s">
        <v>66</v>
      </c>
      <c r="UHJ6" s="93" t="s">
        <v>66</v>
      </c>
      <c r="UHK6" s="93" t="s">
        <v>66</v>
      </c>
      <c r="UHL6" s="93" t="s">
        <v>66</v>
      </c>
      <c r="UHM6" s="93" t="s">
        <v>66</v>
      </c>
      <c r="UHN6" s="93" t="s">
        <v>66</v>
      </c>
      <c r="UHO6" s="93" t="s">
        <v>66</v>
      </c>
      <c r="UHP6" s="93" t="s">
        <v>66</v>
      </c>
      <c r="UHQ6" s="93" t="s">
        <v>66</v>
      </c>
      <c r="UHR6" s="93" t="s">
        <v>66</v>
      </c>
      <c r="UHS6" s="93" t="s">
        <v>66</v>
      </c>
      <c r="UHT6" s="93" t="s">
        <v>66</v>
      </c>
      <c r="UHU6" s="93" t="s">
        <v>66</v>
      </c>
      <c r="UHV6" s="93" t="s">
        <v>66</v>
      </c>
      <c r="UHW6" s="93" t="s">
        <v>66</v>
      </c>
      <c r="UHX6" s="93" t="s">
        <v>66</v>
      </c>
      <c r="UHY6" s="93" t="s">
        <v>66</v>
      </c>
      <c r="UHZ6" s="93" t="s">
        <v>66</v>
      </c>
      <c r="UIA6" s="93" t="s">
        <v>66</v>
      </c>
      <c r="UIB6" s="93" t="s">
        <v>66</v>
      </c>
      <c r="UIC6" s="93" t="s">
        <v>66</v>
      </c>
      <c r="UID6" s="93" t="s">
        <v>66</v>
      </c>
      <c r="UIE6" s="93" t="s">
        <v>66</v>
      </c>
      <c r="UIF6" s="93" t="s">
        <v>66</v>
      </c>
      <c r="UIG6" s="93" t="s">
        <v>66</v>
      </c>
      <c r="UIH6" s="93" t="s">
        <v>66</v>
      </c>
      <c r="UII6" s="93" t="s">
        <v>66</v>
      </c>
      <c r="UIJ6" s="93" t="s">
        <v>66</v>
      </c>
      <c r="UIK6" s="93" t="s">
        <v>66</v>
      </c>
      <c r="UIL6" s="93" t="s">
        <v>66</v>
      </c>
      <c r="UIM6" s="93" t="s">
        <v>66</v>
      </c>
      <c r="UIN6" s="93" t="s">
        <v>66</v>
      </c>
      <c r="UIO6" s="93" t="s">
        <v>66</v>
      </c>
      <c r="UIP6" s="93" t="s">
        <v>66</v>
      </c>
      <c r="UIQ6" s="93" t="s">
        <v>66</v>
      </c>
      <c r="UIR6" s="93" t="s">
        <v>66</v>
      </c>
      <c r="UIS6" s="93" t="s">
        <v>66</v>
      </c>
      <c r="UIT6" s="93" t="s">
        <v>66</v>
      </c>
      <c r="UIU6" s="93" t="s">
        <v>66</v>
      </c>
      <c r="UIV6" s="93" t="s">
        <v>66</v>
      </c>
      <c r="UIW6" s="93" t="s">
        <v>66</v>
      </c>
      <c r="UIX6" s="93" t="s">
        <v>66</v>
      </c>
      <c r="UIY6" s="93" t="s">
        <v>66</v>
      </c>
      <c r="UIZ6" s="93" t="s">
        <v>66</v>
      </c>
      <c r="UJA6" s="93" t="s">
        <v>66</v>
      </c>
      <c r="UJB6" s="93" t="s">
        <v>66</v>
      </c>
      <c r="UJC6" s="93" t="s">
        <v>66</v>
      </c>
      <c r="UJD6" s="93" t="s">
        <v>66</v>
      </c>
      <c r="UJE6" s="93" t="s">
        <v>66</v>
      </c>
      <c r="UJF6" s="93" t="s">
        <v>66</v>
      </c>
      <c r="UJG6" s="93" t="s">
        <v>66</v>
      </c>
      <c r="UJH6" s="93" t="s">
        <v>66</v>
      </c>
      <c r="UJI6" s="93" t="s">
        <v>66</v>
      </c>
      <c r="UJJ6" s="93" t="s">
        <v>66</v>
      </c>
      <c r="UJK6" s="93" t="s">
        <v>66</v>
      </c>
      <c r="UJL6" s="93" t="s">
        <v>66</v>
      </c>
      <c r="UJM6" s="93" t="s">
        <v>66</v>
      </c>
      <c r="UJN6" s="93" t="s">
        <v>66</v>
      </c>
      <c r="UJO6" s="93" t="s">
        <v>66</v>
      </c>
      <c r="UJP6" s="93" t="s">
        <v>66</v>
      </c>
      <c r="UJQ6" s="93" t="s">
        <v>66</v>
      </c>
      <c r="UJR6" s="93" t="s">
        <v>66</v>
      </c>
      <c r="UJS6" s="93" t="s">
        <v>66</v>
      </c>
      <c r="UJT6" s="93" t="s">
        <v>66</v>
      </c>
      <c r="UJU6" s="93" t="s">
        <v>66</v>
      </c>
      <c r="UJV6" s="93" t="s">
        <v>66</v>
      </c>
      <c r="UJW6" s="93" t="s">
        <v>66</v>
      </c>
      <c r="UJX6" s="93" t="s">
        <v>66</v>
      </c>
      <c r="UJY6" s="93" t="s">
        <v>66</v>
      </c>
      <c r="UJZ6" s="93" t="s">
        <v>66</v>
      </c>
      <c r="UKA6" s="93" t="s">
        <v>66</v>
      </c>
      <c r="UKB6" s="93" t="s">
        <v>66</v>
      </c>
      <c r="UKC6" s="93" t="s">
        <v>66</v>
      </c>
      <c r="UKD6" s="93" t="s">
        <v>66</v>
      </c>
      <c r="UKE6" s="93" t="s">
        <v>66</v>
      </c>
      <c r="UKF6" s="93" t="s">
        <v>66</v>
      </c>
      <c r="UKG6" s="93" t="s">
        <v>66</v>
      </c>
      <c r="UKH6" s="93" t="s">
        <v>66</v>
      </c>
      <c r="UKI6" s="93" t="s">
        <v>66</v>
      </c>
      <c r="UKJ6" s="93" t="s">
        <v>66</v>
      </c>
      <c r="UKK6" s="93" t="s">
        <v>66</v>
      </c>
      <c r="UKL6" s="93" t="s">
        <v>66</v>
      </c>
      <c r="UKM6" s="93" t="s">
        <v>66</v>
      </c>
      <c r="UKN6" s="93" t="s">
        <v>66</v>
      </c>
      <c r="UKO6" s="93" t="s">
        <v>66</v>
      </c>
      <c r="UKP6" s="93" t="s">
        <v>66</v>
      </c>
      <c r="UKQ6" s="93" t="s">
        <v>66</v>
      </c>
      <c r="UKR6" s="93" t="s">
        <v>66</v>
      </c>
      <c r="UKS6" s="93" t="s">
        <v>66</v>
      </c>
      <c r="UKT6" s="93" t="s">
        <v>66</v>
      </c>
      <c r="UKU6" s="93" t="s">
        <v>66</v>
      </c>
      <c r="UKV6" s="93" t="s">
        <v>66</v>
      </c>
      <c r="UKW6" s="93" t="s">
        <v>66</v>
      </c>
      <c r="UKX6" s="93" t="s">
        <v>66</v>
      </c>
      <c r="UKY6" s="93" t="s">
        <v>66</v>
      </c>
      <c r="UKZ6" s="93" t="s">
        <v>66</v>
      </c>
      <c r="ULA6" s="93" t="s">
        <v>66</v>
      </c>
      <c r="ULB6" s="93" t="s">
        <v>66</v>
      </c>
      <c r="ULC6" s="93" t="s">
        <v>66</v>
      </c>
      <c r="ULD6" s="93" t="s">
        <v>66</v>
      </c>
      <c r="ULE6" s="93" t="s">
        <v>66</v>
      </c>
      <c r="ULF6" s="93" t="s">
        <v>66</v>
      </c>
      <c r="ULG6" s="93" t="s">
        <v>66</v>
      </c>
      <c r="ULH6" s="93" t="s">
        <v>66</v>
      </c>
      <c r="ULI6" s="93" t="s">
        <v>66</v>
      </c>
      <c r="ULJ6" s="93" t="s">
        <v>66</v>
      </c>
      <c r="ULK6" s="93" t="s">
        <v>66</v>
      </c>
      <c r="ULL6" s="93" t="s">
        <v>66</v>
      </c>
      <c r="ULM6" s="93" t="s">
        <v>66</v>
      </c>
      <c r="ULN6" s="93" t="s">
        <v>66</v>
      </c>
      <c r="ULO6" s="93" t="s">
        <v>66</v>
      </c>
      <c r="ULP6" s="93" t="s">
        <v>66</v>
      </c>
      <c r="ULQ6" s="93" t="s">
        <v>66</v>
      </c>
      <c r="ULR6" s="93" t="s">
        <v>66</v>
      </c>
      <c r="ULS6" s="93" t="s">
        <v>66</v>
      </c>
      <c r="ULT6" s="93" t="s">
        <v>66</v>
      </c>
      <c r="ULU6" s="93" t="s">
        <v>66</v>
      </c>
      <c r="ULV6" s="93" t="s">
        <v>66</v>
      </c>
      <c r="ULW6" s="93" t="s">
        <v>66</v>
      </c>
      <c r="ULX6" s="93" t="s">
        <v>66</v>
      </c>
      <c r="ULY6" s="93" t="s">
        <v>66</v>
      </c>
      <c r="ULZ6" s="93" t="s">
        <v>66</v>
      </c>
      <c r="UMA6" s="93" t="s">
        <v>66</v>
      </c>
      <c r="UMB6" s="93" t="s">
        <v>66</v>
      </c>
      <c r="UMC6" s="93" t="s">
        <v>66</v>
      </c>
      <c r="UMD6" s="93" t="s">
        <v>66</v>
      </c>
      <c r="UME6" s="93" t="s">
        <v>66</v>
      </c>
      <c r="UMF6" s="93" t="s">
        <v>66</v>
      </c>
      <c r="UMG6" s="93" t="s">
        <v>66</v>
      </c>
      <c r="UMH6" s="93" t="s">
        <v>66</v>
      </c>
      <c r="UMI6" s="93" t="s">
        <v>66</v>
      </c>
      <c r="UMJ6" s="93" t="s">
        <v>66</v>
      </c>
      <c r="UMK6" s="93" t="s">
        <v>66</v>
      </c>
      <c r="UML6" s="93" t="s">
        <v>66</v>
      </c>
      <c r="UMM6" s="93" t="s">
        <v>66</v>
      </c>
      <c r="UMN6" s="93" t="s">
        <v>66</v>
      </c>
      <c r="UMO6" s="93" t="s">
        <v>66</v>
      </c>
      <c r="UMP6" s="93" t="s">
        <v>66</v>
      </c>
      <c r="UMQ6" s="93" t="s">
        <v>66</v>
      </c>
      <c r="UMR6" s="93" t="s">
        <v>66</v>
      </c>
      <c r="UMS6" s="93" t="s">
        <v>66</v>
      </c>
      <c r="UMT6" s="93" t="s">
        <v>66</v>
      </c>
      <c r="UMU6" s="93" t="s">
        <v>66</v>
      </c>
      <c r="UMV6" s="93" t="s">
        <v>66</v>
      </c>
      <c r="UMW6" s="93" t="s">
        <v>66</v>
      </c>
      <c r="UMX6" s="93" t="s">
        <v>66</v>
      </c>
      <c r="UMY6" s="93" t="s">
        <v>66</v>
      </c>
      <c r="UMZ6" s="93" t="s">
        <v>66</v>
      </c>
      <c r="UNA6" s="93" t="s">
        <v>66</v>
      </c>
      <c r="UNB6" s="93" t="s">
        <v>66</v>
      </c>
      <c r="UNC6" s="93" t="s">
        <v>66</v>
      </c>
      <c r="UND6" s="93" t="s">
        <v>66</v>
      </c>
      <c r="UNE6" s="93" t="s">
        <v>66</v>
      </c>
      <c r="UNF6" s="93" t="s">
        <v>66</v>
      </c>
      <c r="UNG6" s="93" t="s">
        <v>66</v>
      </c>
      <c r="UNH6" s="93" t="s">
        <v>66</v>
      </c>
      <c r="UNI6" s="93" t="s">
        <v>66</v>
      </c>
      <c r="UNJ6" s="93" t="s">
        <v>66</v>
      </c>
      <c r="UNK6" s="93" t="s">
        <v>66</v>
      </c>
      <c r="UNL6" s="93" t="s">
        <v>66</v>
      </c>
      <c r="UNM6" s="93" t="s">
        <v>66</v>
      </c>
      <c r="UNN6" s="93" t="s">
        <v>66</v>
      </c>
      <c r="UNO6" s="93" t="s">
        <v>66</v>
      </c>
      <c r="UNP6" s="93" t="s">
        <v>66</v>
      </c>
      <c r="UNQ6" s="93" t="s">
        <v>66</v>
      </c>
      <c r="UNR6" s="93" t="s">
        <v>66</v>
      </c>
      <c r="UNS6" s="93" t="s">
        <v>66</v>
      </c>
      <c r="UNT6" s="93" t="s">
        <v>66</v>
      </c>
      <c r="UNU6" s="93" t="s">
        <v>66</v>
      </c>
      <c r="UNV6" s="93" t="s">
        <v>66</v>
      </c>
      <c r="UNW6" s="93" t="s">
        <v>66</v>
      </c>
      <c r="UNX6" s="93" t="s">
        <v>66</v>
      </c>
      <c r="UNY6" s="93" t="s">
        <v>66</v>
      </c>
      <c r="UNZ6" s="93" t="s">
        <v>66</v>
      </c>
      <c r="UOA6" s="93" t="s">
        <v>66</v>
      </c>
      <c r="UOB6" s="93" t="s">
        <v>66</v>
      </c>
      <c r="UOC6" s="93" t="s">
        <v>66</v>
      </c>
      <c r="UOD6" s="93" t="s">
        <v>66</v>
      </c>
      <c r="UOE6" s="93" t="s">
        <v>66</v>
      </c>
      <c r="UOF6" s="93" t="s">
        <v>66</v>
      </c>
      <c r="UOG6" s="93" t="s">
        <v>66</v>
      </c>
      <c r="UOH6" s="93" t="s">
        <v>66</v>
      </c>
      <c r="UOI6" s="93" t="s">
        <v>66</v>
      </c>
      <c r="UOJ6" s="93" t="s">
        <v>66</v>
      </c>
      <c r="UOK6" s="93" t="s">
        <v>66</v>
      </c>
      <c r="UOL6" s="93" t="s">
        <v>66</v>
      </c>
      <c r="UOM6" s="93" t="s">
        <v>66</v>
      </c>
      <c r="UON6" s="93" t="s">
        <v>66</v>
      </c>
      <c r="UOO6" s="93" t="s">
        <v>66</v>
      </c>
      <c r="UOP6" s="93" t="s">
        <v>66</v>
      </c>
      <c r="UOQ6" s="93" t="s">
        <v>66</v>
      </c>
      <c r="UOR6" s="93" t="s">
        <v>66</v>
      </c>
      <c r="UOS6" s="93" t="s">
        <v>66</v>
      </c>
      <c r="UOT6" s="93" t="s">
        <v>66</v>
      </c>
      <c r="UOU6" s="93" t="s">
        <v>66</v>
      </c>
      <c r="UOV6" s="93" t="s">
        <v>66</v>
      </c>
      <c r="UOW6" s="93" t="s">
        <v>66</v>
      </c>
      <c r="UOX6" s="93" t="s">
        <v>66</v>
      </c>
      <c r="UOY6" s="93" t="s">
        <v>66</v>
      </c>
      <c r="UOZ6" s="93" t="s">
        <v>66</v>
      </c>
      <c r="UPA6" s="93" t="s">
        <v>66</v>
      </c>
      <c r="UPB6" s="93" t="s">
        <v>66</v>
      </c>
      <c r="UPC6" s="93" t="s">
        <v>66</v>
      </c>
      <c r="UPD6" s="93" t="s">
        <v>66</v>
      </c>
      <c r="UPE6" s="93" t="s">
        <v>66</v>
      </c>
      <c r="UPF6" s="93" t="s">
        <v>66</v>
      </c>
      <c r="UPG6" s="93" t="s">
        <v>66</v>
      </c>
      <c r="UPH6" s="93" t="s">
        <v>66</v>
      </c>
      <c r="UPI6" s="93" t="s">
        <v>66</v>
      </c>
      <c r="UPJ6" s="93" t="s">
        <v>66</v>
      </c>
      <c r="UPK6" s="93" t="s">
        <v>66</v>
      </c>
      <c r="UPL6" s="93" t="s">
        <v>66</v>
      </c>
      <c r="UPM6" s="93" t="s">
        <v>66</v>
      </c>
      <c r="UPN6" s="93" t="s">
        <v>66</v>
      </c>
      <c r="UPO6" s="93" t="s">
        <v>66</v>
      </c>
      <c r="UPP6" s="93" t="s">
        <v>66</v>
      </c>
      <c r="UPQ6" s="93" t="s">
        <v>66</v>
      </c>
      <c r="UPR6" s="93" t="s">
        <v>66</v>
      </c>
      <c r="UPS6" s="93" t="s">
        <v>66</v>
      </c>
      <c r="UPT6" s="93" t="s">
        <v>66</v>
      </c>
      <c r="UPU6" s="93" t="s">
        <v>66</v>
      </c>
      <c r="UPV6" s="93" t="s">
        <v>66</v>
      </c>
      <c r="UPW6" s="93" t="s">
        <v>66</v>
      </c>
      <c r="UPX6" s="93" t="s">
        <v>66</v>
      </c>
      <c r="UPY6" s="93" t="s">
        <v>66</v>
      </c>
      <c r="UPZ6" s="93" t="s">
        <v>66</v>
      </c>
      <c r="UQA6" s="93" t="s">
        <v>66</v>
      </c>
      <c r="UQB6" s="93" t="s">
        <v>66</v>
      </c>
      <c r="UQC6" s="93" t="s">
        <v>66</v>
      </c>
      <c r="UQD6" s="93" t="s">
        <v>66</v>
      </c>
      <c r="UQE6" s="93" t="s">
        <v>66</v>
      </c>
      <c r="UQF6" s="93" t="s">
        <v>66</v>
      </c>
      <c r="UQG6" s="93" t="s">
        <v>66</v>
      </c>
      <c r="UQH6" s="93" t="s">
        <v>66</v>
      </c>
      <c r="UQI6" s="93" t="s">
        <v>66</v>
      </c>
      <c r="UQJ6" s="93" t="s">
        <v>66</v>
      </c>
      <c r="UQK6" s="93" t="s">
        <v>66</v>
      </c>
      <c r="UQL6" s="93" t="s">
        <v>66</v>
      </c>
      <c r="UQM6" s="93" t="s">
        <v>66</v>
      </c>
      <c r="UQN6" s="93" t="s">
        <v>66</v>
      </c>
      <c r="UQO6" s="93" t="s">
        <v>66</v>
      </c>
      <c r="UQP6" s="93" t="s">
        <v>66</v>
      </c>
      <c r="UQQ6" s="93" t="s">
        <v>66</v>
      </c>
      <c r="UQR6" s="93" t="s">
        <v>66</v>
      </c>
      <c r="UQS6" s="93" t="s">
        <v>66</v>
      </c>
      <c r="UQT6" s="93" t="s">
        <v>66</v>
      </c>
      <c r="UQU6" s="93" t="s">
        <v>66</v>
      </c>
      <c r="UQV6" s="93" t="s">
        <v>66</v>
      </c>
      <c r="UQW6" s="93" t="s">
        <v>66</v>
      </c>
      <c r="UQX6" s="93" t="s">
        <v>66</v>
      </c>
      <c r="UQY6" s="93" t="s">
        <v>66</v>
      </c>
      <c r="UQZ6" s="93" t="s">
        <v>66</v>
      </c>
      <c r="URA6" s="93" t="s">
        <v>66</v>
      </c>
      <c r="URB6" s="93" t="s">
        <v>66</v>
      </c>
      <c r="URC6" s="93" t="s">
        <v>66</v>
      </c>
      <c r="URD6" s="93" t="s">
        <v>66</v>
      </c>
      <c r="URE6" s="93" t="s">
        <v>66</v>
      </c>
      <c r="URF6" s="93" t="s">
        <v>66</v>
      </c>
      <c r="URG6" s="93" t="s">
        <v>66</v>
      </c>
      <c r="URH6" s="93" t="s">
        <v>66</v>
      </c>
      <c r="URI6" s="93" t="s">
        <v>66</v>
      </c>
      <c r="URJ6" s="93" t="s">
        <v>66</v>
      </c>
      <c r="URK6" s="93" t="s">
        <v>66</v>
      </c>
      <c r="URL6" s="93" t="s">
        <v>66</v>
      </c>
      <c r="URM6" s="93" t="s">
        <v>66</v>
      </c>
      <c r="URN6" s="93" t="s">
        <v>66</v>
      </c>
      <c r="URO6" s="93" t="s">
        <v>66</v>
      </c>
      <c r="URP6" s="93" t="s">
        <v>66</v>
      </c>
      <c r="URQ6" s="93" t="s">
        <v>66</v>
      </c>
      <c r="URR6" s="93" t="s">
        <v>66</v>
      </c>
      <c r="URS6" s="93" t="s">
        <v>66</v>
      </c>
      <c r="URT6" s="93" t="s">
        <v>66</v>
      </c>
      <c r="URU6" s="93" t="s">
        <v>66</v>
      </c>
      <c r="URV6" s="93" t="s">
        <v>66</v>
      </c>
      <c r="URW6" s="93" t="s">
        <v>66</v>
      </c>
      <c r="URX6" s="93" t="s">
        <v>66</v>
      </c>
      <c r="URY6" s="93" t="s">
        <v>66</v>
      </c>
      <c r="URZ6" s="93" t="s">
        <v>66</v>
      </c>
      <c r="USA6" s="93" t="s">
        <v>66</v>
      </c>
      <c r="USB6" s="93" t="s">
        <v>66</v>
      </c>
      <c r="USC6" s="93" t="s">
        <v>66</v>
      </c>
      <c r="USD6" s="93" t="s">
        <v>66</v>
      </c>
      <c r="USE6" s="93" t="s">
        <v>66</v>
      </c>
      <c r="USF6" s="93" t="s">
        <v>66</v>
      </c>
      <c r="USG6" s="93" t="s">
        <v>66</v>
      </c>
      <c r="USH6" s="93" t="s">
        <v>66</v>
      </c>
      <c r="USI6" s="93" t="s">
        <v>66</v>
      </c>
      <c r="USJ6" s="93" t="s">
        <v>66</v>
      </c>
      <c r="USK6" s="93" t="s">
        <v>66</v>
      </c>
      <c r="USL6" s="93" t="s">
        <v>66</v>
      </c>
      <c r="USM6" s="93" t="s">
        <v>66</v>
      </c>
      <c r="USN6" s="93" t="s">
        <v>66</v>
      </c>
      <c r="USO6" s="93" t="s">
        <v>66</v>
      </c>
      <c r="USP6" s="93" t="s">
        <v>66</v>
      </c>
      <c r="USQ6" s="93" t="s">
        <v>66</v>
      </c>
      <c r="USR6" s="93" t="s">
        <v>66</v>
      </c>
      <c r="USS6" s="93" t="s">
        <v>66</v>
      </c>
      <c r="UST6" s="93" t="s">
        <v>66</v>
      </c>
      <c r="USU6" s="93" t="s">
        <v>66</v>
      </c>
      <c r="USV6" s="93" t="s">
        <v>66</v>
      </c>
      <c r="USW6" s="93" t="s">
        <v>66</v>
      </c>
      <c r="USX6" s="93" t="s">
        <v>66</v>
      </c>
      <c r="USY6" s="93" t="s">
        <v>66</v>
      </c>
      <c r="USZ6" s="93" t="s">
        <v>66</v>
      </c>
      <c r="UTA6" s="93" t="s">
        <v>66</v>
      </c>
      <c r="UTB6" s="93" t="s">
        <v>66</v>
      </c>
      <c r="UTC6" s="93" t="s">
        <v>66</v>
      </c>
      <c r="UTD6" s="93" t="s">
        <v>66</v>
      </c>
      <c r="UTE6" s="93" t="s">
        <v>66</v>
      </c>
      <c r="UTF6" s="93" t="s">
        <v>66</v>
      </c>
      <c r="UTG6" s="93" t="s">
        <v>66</v>
      </c>
      <c r="UTH6" s="93" t="s">
        <v>66</v>
      </c>
      <c r="UTI6" s="93" t="s">
        <v>66</v>
      </c>
      <c r="UTJ6" s="93" t="s">
        <v>66</v>
      </c>
      <c r="UTK6" s="93" t="s">
        <v>66</v>
      </c>
      <c r="UTL6" s="93" t="s">
        <v>66</v>
      </c>
      <c r="UTM6" s="93" t="s">
        <v>66</v>
      </c>
      <c r="UTN6" s="93" t="s">
        <v>66</v>
      </c>
      <c r="UTO6" s="93" t="s">
        <v>66</v>
      </c>
      <c r="UTP6" s="93" t="s">
        <v>66</v>
      </c>
      <c r="UTQ6" s="93" t="s">
        <v>66</v>
      </c>
      <c r="UTR6" s="93" t="s">
        <v>66</v>
      </c>
      <c r="UTS6" s="93" t="s">
        <v>66</v>
      </c>
      <c r="UTT6" s="93" t="s">
        <v>66</v>
      </c>
      <c r="UTU6" s="93" t="s">
        <v>66</v>
      </c>
      <c r="UTV6" s="93" t="s">
        <v>66</v>
      </c>
      <c r="UTW6" s="93" t="s">
        <v>66</v>
      </c>
      <c r="UTX6" s="93" t="s">
        <v>66</v>
      </c>
      <c r="UTY6" s="93" t="s">
        <v>66</v>
      </c>
      <c r="UTZ6" s="93" t="s">
        <v>66</v>
      </c>
      <c r="UUA6" s="93" t="s">
        <v>66</v>
      </c>
      <c r="UUB6" s="93" t="s">
        <v>66</v>
      </c>
      <c r="UUC6" s="93" t="s">
        <v>66</v>
      </c>
      <c r="UUD6" s="93" t="s">
        <v>66</v>
      </c>
      <c r="UUE6" s="93" t="s">
        <v>66</v>
      </c>
      <c r="UUF6" s="93" t="s">
        <v>66</v>
      </c>
      <c r="UUG6" s="93" t="s">
        <v>66</v>
      </c>
      <c r="UUH6" s="93" t="s">
        <v>66</v>
      </c>
      <c r="UUI6" s="93" t="s">
        <v>66</v>
      </c>
      <c r="UUJ6" s="93" t="s">
        <v>66</v>
      </c>
      <c r="UUK6" s="93" t="s">
        <v>66</v>
      </c>
      <c r="UUL6" s="93" t="s">
        <v>66</v>
      </c>
      <c r="UUM6" s="93" t="s">
        <v>66</v>
      </c>
      <c r="UUN6" s="93" t="s">
        <v>66</v>
      </c>
      <c r="UUO6" s="93" t="s">
        <v>66</v>
      </c>
      <c r="UUP6" s="93" t="s">
        <v>66</v>
      </c>
      <c r="UUQ6" s="93" t="s">
        <v>66</v>
      </c>
      <c r="UUR6" s="93" t="s">
        <v>66</v>
      </c>
      <c r="UUS6" s="93" t="s">
        <v>66</v>
      </c>
      <c r="UUT6" s="93" t="s">
        <v>66</v>
      </c>
      <c r="UUU6" s="93" t="s">
        <v>66</v>
      </c>
      <c r="UUV6" s="93" t="s">
        <v>66</v>
      </c>
      <c r="UUW6" s="93" t="s">
        <v>66</v>
      </c>
      <c r="UUX6" s="93" t="s">
        <v>66</v>
      </c>
      <c r="UUY6" s="93" t="s">
        <v>66</v>
      </c>
      <c r="UUZ6" s="93" t="s">
        <v>66</v>
      </c>
      <c r="UVA6" s="93" t="s">
        <v>66</v>
      </c>
      <c r="UVB6" s="93" t="s">
        <v>66</v>
      </c>
      <c r="UVC6" s="93" t="s">
        <v>66</v>
      </c>
      <c r="UVD6" s="93" t="s">
        <v>66</v>
      </c>
      <c r="UVE6" s="93" t="s">
        <v>66</v>
      </c>
      <c r="UVF6" s="93" t="s">
        <v>66</v>
      </c>
      <c r="UVG6" s="93" t="s">
        <v>66</v>
      </c>
      <c r="UVH6" s="93" t="s">
        <v>66</v>
      </c>
      <c r="UVI6" s="93" t="s">
        <v>66</v>
      </c>
      <c r="UVJ6" s="93" t="s">
        <v>66</v>
      </c>
      <c r="UVK6" s="93" t="s">
        <v>66</v>
      </c>
      <c r="UVL6" s="93" t="s">
        <v>66</v>
      </c>
      <c r="UVM6" s="93" t="s">
        <v>66</v>
      </c>
      <c r="UVN6" s="93" t="s">
        <v>66</v>
      </c>
      <c r="UVO6" s="93" t="s">
        <v>66</v>
      </c>
      <c r="UVP6" s="93" t="s">
        <v>66</v>
      </c>
      <c r="UVQ6" s="93" t="s">
        <v>66</v>
      </c>
      <c r="UVR6" s="93" t="s">
        <v>66</v>
      </c>
      <c r="UVS6" s="93" t="s">
        <v>66</v>
      </c>
      <c r="UVT6" s="93" t="s">
        <v>66</v>
      </c>
      <c r="UVU6" s="93" t="s">
        <v>66</v>
      </c>
      <c r="UVV6" s="93" t="s">
        <v>66</v>
      </c>
      <c r="UVW6" s="93" t="s">
        <v>66</v>
      </c>
      <c r="UVX6" s="93" t="s">
        <v>66</v>
      </c>
      <c r="UVY6" s="93" t="s">
        <v>66</v>
      </c>
      <c r="UVZ6" s="93" t="s">
        <v>66</v>
      </c>
      <c r="UWA6" s="93" t="s">
        <v>66</v>
      </c>
      <c r="UWB6" s="93" t="s">
        <v>66</v>
      </c>
      <c r="UWC6" s="93" t="s">
        <v>66</v>
      </c>
      <c r="UWD6" s="93" t="s">
        <v>66</v>
      </c>
      <c r="UWE6" s="93" t="s">
        <v>66</v>
      </c>
      <c r="UWF6" s="93" t="s">
        <v>66</v>
      </c>
      <c r="UWG6" s="93" t="s">
        <v>66</v>
      </c>
      <c r="UWH6" s="93" t="s">
        <v>66</v>
      </c>
      <c r="UWI6" s="93" t="s">
        <v>66</v>
      </c>
      <c r="UWJ6" s="93" t="s">
        <v>66</v>
      </c>
      <c r="UWK6" s="93" t="s">
        <v>66</v>
      </c>
      <c r="UWL6" s="93" t="s">
        <v>66</v>
      </c>
      <c r="UWM6" s="93" t="s">
        <v>66</v>
      </c>
      <c r="UWN6" s="93" t="s">
        <v>66</v>
      </c>
      <c r="UWO6" s="93" t="s">
        <v>66</v>
      </c>
      <c r="UWP6" s="93" t="s">
        <v>66</v>
      </c>
      <c r="UWQ6" s="93" t="s">
        <v>66</v>
      </c>
      <c r="UWR6" s="93" t="s">
        <v>66</v>
      </c>
      <c r="UWS6" s="93" t="s">
        <v>66</v>
      </c>
      <c r="UWT6" s="93" t="s">
        <v>66</v>
      </c>
      <c r="UWU6" s="93" t="s">
        <v>66</v>
      </c>
      <c r="UWV6" s="93" t="s">
        <v>66</v>
      </c>
      <c r="UWW6" s="93" t="s">
        <v>66</v>
      </c>
      <c r="UWX6" s="93" t="s">
        <v>66</v>
      </c>
      <c r="UWY6" s="93" t="s">
        <v>66</v>
      </c>
      <c r="UWZ6" s="93" t="s">
        <v>66</v>
      </c>
      <c r="UXA6" s="93" t="s">
        <v>66</v>
      </c>
      <c r="UXB6" s="93" t="s">
        <v>66</v>
      </c>
      <c r="UXC6" s="93" t="s">
        <v>66</v>
      </c>
      <c r="UXD6" s="93" t="s">
        <v>66</v>
      </c>
      <c r="UXE6" s="93" t="s">
        <v>66</v>
      </c>
      <c r="UXF6" s="93" t="s">
        <v>66</v>
      </c>
      <c r="UXG6" s="93" t="s">
        <v>66</v>
      </c>
      <c r="UXH6" s="93" t="s">
        <v>66</v>
      </c>
      <c r="UXI6" s="93" t="s">
        <v>66</v>
      </c>
      <c r="UXJ6" s="93" t="s">
        <v>66</v>
      </c>
      <c r="UXK6" s="93" t="s">
        <v>66</v>
      </c>
      <c r="UXL6" s="93" t="s">
        <v>66</v>
      </c>
      <c r="UXM6" s="93" t="s">
        <v>66</v>
      </c>
      <c r="UXN6" s="93" t="s">
        <v>66</v>
      </c>
      <c r="UXO6" s="93" t="s">
        <v>66</v>
      </c>
      <c r="UXP6" s="93" t="s">
        <v>66</v>
      </c>
      <c r="UXQ6" s="93" t="s">
        <v>66</v>
      </c>
      <c r="UXR6" s="93" t="s">
        <v>66</v>
      </c>
      <c r="UXS6" s="93" t="s">
        <v>66</v>
      </c>
      <c r="UXT6" s="93" t="s">
        <v>66</v>
      </c>
      <c r="UXU6" s="93" t="s">
        <v>66</v>
      </c>
      <c r="UXV6" s="93" t="s">
        <v>66</v>
      </c>
      <c r="UXW6" s="93" t="s">
        <v>66</v>
      </c>
      <c r="UXX6" s="93" t="s">
        <v>66</v>
      </c>
      <c r="UXY6" s="93" t="s">
        <v>66</v>
      </c>
      <c r="UXZ6" s="93" t="s">
        <v>66</v>
      </c>
      <c r="UYA6" s="93" t="s">
        <v>66</v>
      </c>
      <c r="UYB6" s="93" t="s">
        <v>66</v>
      </c>
      <c r="UYC6" s="93" t="s">
        <v>66</v>
      </c>
      <c r="UYD6" s="93" t="s">
        <v>66</v>
      </c>
      <c r="UYE6" s="93" t="s">
        <v>66</v>
      </c>
      <c r="UYF6" s="93" t="s">
        <v>66</v>
      </c>
      <c r="UYG6" s="93" t="s">
        <v>66</v>
      </c>
      <c r="UYH6" s="93" t="s">
        <v>66</v>
      </c>
      <c r="UYI6" s="93" t="s">
        <v>66</v>
      </c>
      <c r="UYJ6" s="93" t="s">
        <v>66</v>
      </c>
      <c r="UYK6" s="93" t="s">
        <v>66</v>
      </c>
      <c r="UYL6" s="93" t="s">
        <v>66</v>
      </c>
      <c r="UYM6" s="93" t="s">
        <v>66</v>
      </c>
      <c r="UYN6" s="93" t="s">
        <v>66</v>
      </c>
      <c r="UYO6" s="93" t="s">
        <v>66</v>
      </c>
      <c r="UYP6" s="93" t="s">
        <v>66</v>
      </c>
      <c r="UYQ6" s="93" t="s">
        <v>66</v>
      </c>
      <c r="UYR6" s="93" t="s">
        <v>66</v>
      </c>
      <c r="UYS6" s="93" t="s">
        <v>66</v>
      </c>
      <c r="UYT6" s="93" t="s">
        <v>66</v>
      </c>
      <c r="UYU6" s="93" t="s">
        <v>66</v>
      </c>
      <c r="UYV6" s="93" t="s">
        <v>66</v>
      </c>
      <c r="UYW6" s="93" t="s">
        <v>66</v>
      </c>
      <c r="UYX6" s="93" t="s">
        <v>66</v>
      </c>
      <c r="UYY6" s="93" t="s">
        <v>66</v>
      </c>
      <c r="UYZ6" s="93" t="s">
        <v>66</v>
      </c>
      <c r="UZA6" s="93" t="s">
        <v>66</v>
      </c>
      <c r="UZB6" s="93" t="s">
        <v>66</v>
      </c>
      <c r="UZC6" s="93" t="s">
        <v>66</v>
      </c>
      <c r="UZD6" s="93" t="s">
        <v>66</v>
      </c>
      <c r="UZE6" s="93" t="s">
        <v>66</v>
      </c>
      <c r="UZF6" s="93" t="s">
        <v>66</v>
      </c>
      <c r="UZG6" s="93" t="s">
        <v>66</v>
      </c>
      <c r="UZH6" s="93" t="s">
        <v>66</v>
      </c>
      <c r="UZI6" s="93" t="s">
        <v>66</v>
      </c>
      <c r="UZJ6" s="93" t="s">
        <v>66</v>
      </c>
      <c r="UZK6" s="93" t="s">
        <v>66</v>
      </c>
      <c r="UZL6" s="93" t="s">
        <v>66</v>
      </c>
      <c r="UZM6" s="93" t="s">
        <v>66</v>
      </c>
      <c r="UZN6" s="93" t="s">
        <v>66</v>
      </c>
      <c r="UZO6" s="93" t="s">
        <v>66</v>
      </c>
      <c r="UZP6" s="93" t="s">
        <v>66</v>
      </c>
      <c r="UZQ6" s="93" t="s">
        <v>66</v>
      </c>
      <c r="UZR6" s="93" t="s">
        <v>66</v>
      </c>
      <c r="UZS6" s="93" t="s">
        <v>66</v>
      </c>
      <c r="UZT6" s="93" t="s">
        <v>66</v>
      </c>
      <c r="UZU6" s="93" t="s">
        <v>66</v>
      </c>
      <c r="UZV6" s="93" t="s">
        <v>66</v>
      </c>
      <c r="UZW6" s="93" t="s">
        <v>66</v>
      </c>
      <c r="UZX6" s="93" t="s">
        <v>66</v>
      </c>
      <c r="UZY6" s="93" t="s">
        <v>66</v>
      </c>
      <c r="UZZ6" s="93" t="s">
        <v>66</v>
      </c>
      <c r="VAA6" s="93" t="s">
        <v>66</v>
      </c>
      <c r="VAB6" s="93" t="s">
        <v>66</v>
      </c>
      <c r="VAC6" s="93" t="s">
        <v>66</v>
      </c>
      <c r="VAD6" s="93" t="s">
        <v>66</v>
      </c>
      <c r="VAE6" s="93" t="s">
        <v>66</v>
      </c>
      <c r="VAF6" s="93" t="s">
        <v>66</v>
      </c>
      <c r="VAG6" s="93" t="s">
        <v>66</v>
      </c>
      <c r="VAH6" s="93" t="s">
        <v>66</v>
      </c>
      <c r="VAI6" s="93" t="s">
        <v>66</v>
      </c>
      <c r="VAJ6" s="93" t="s">
        <v>66</v>
      </c>
      <c r="VAK6" s="93" t="s">
        <v>66</v>
      </c>
      <c r="VAL6" s="93" t="s">
        <v>66</v>
      </c>
      <c r="VAM6" s="93" t="s">
        <v>66</v>
      </c>
      <c r="VAN6" s="93" t="s">
        <v>66</v>
      </c>
      <c r="VAO6" s="93" t="s">
        <v>66</v>
      </c>
      <c r="VAP6" s="93" t="s">
        <v>66</v>
      </c>
      <c r="VAQ6" s="93" t="s">
        <v>66</v>
      </c>
      <c r="VAR6" s="93" t="s">
        <v>66</v>
      </c>
      <c r="VAS6" s="93" t="s">
        <v>66</v>
      </c>
      <c r="VAT6" s="93" t="s">
        <v>66</v>
      </c>
      <c r="VAU6" s="93" t="s">
        <v>66</v>
      </c>
      <c r="VAV6" s="93" t="s">
        <v>66</v>
      </c>
      <c r="VAW6" s="93" t="s">
        <v>66</v>
      </c>
      <c r="VAX6" s="93" t="s">
        <v>66</v>
      </c>
      <c r="VAY6" s="93" t="s">
        <v>66</v>
      </c>
      <c r="VAZ6" s="93" t="s">
        <v>66</v>
      </c>
      <c r="VBA6" s="93" t="s">
        <v>66</v>
      </c>
      <c r="VBB6" s="93" t="s">
        <v>66</v>
      </c>
      <c r="VBC6" s="93" t="s">
        <v>66</v>
      </c>
      <c r="VBD6" s="93" t="s">
        <v>66</v>
      </c>
      <c r="VBE6" s="93" t="s">
        <v>66</v>
      </c>
      <c r="VBF6" s="93" t="s">
        <v>66</v>
      </c>
      <c r="VBG6" s="93" t="s">
        <v>66</v>
      </c>
      <c r="VBH6" s="93" t="s">
        <v>66</v>
      </c>
      <c r="VBI6" s="93" t="s">
        <v>66</v>
      </c>
      <c r="VBJ6" s="93" t="s">
        <v>66</v>
      </c>
      <c r="VBK6" s="93" t="s">
        <v>66</v>
      </c>
      <c r="VBL6" s="93" t="s">
        <v>66</v>
      </c>
      <c r="VBM6" s="93" t="s">
        <v>66</v>
      </c>
      <c r="VBN6" s="93" t="s">
        <v>66</v>
      </c>
      <c r="VBO6" s="93" t="s">
        <v>66</v>
      </c>
      <c r="VBP6" s="93" t="s">
        <v>66</v>
      </c>
      <c r="VBQ6" s="93" t="s">
        <v>66</v>
      </c>
      <c r="VBR6" s="93" t="s">
        <v>66</v>
      </c>
      <c r="VBS6" s="93" t="s">
        <v>66</v>
      </c>
      <c r="VBT6" s="93" t="s">
        <v>66</v>
      </c>
      <c r="VBU6" s="93" t="s">
        <v>66</v>
      </c>
      <c r="VBV6" s="93" t="s">
        <v>66</v>
      </c>
      <c r="VBW6" s="93" t="s">
        <v>66</v>
      </c>
      <c r="VBX6" s="93" t="s">
        <v>66</v>
      </c>
      <c r="VBY6" s="93" t="s">
        <v>66</v>
      </c>
      <c r="VBZ6" s="93" t="s">
        <v>66</v>
      </c>
      <c r="VCA6" s="93" t="s">
        <v>66</v>
      </c>
      <c r="VCB6" s="93" t="s">
        <v>66</v>
      </c>
      <c r="VCC6" s="93" t="s">
        <v>66</v>
      </c>
      <c r="VCD6" s="93" t="s">
        <v>66</v>
      </c>
      <c r="VCE6" s="93" t="s">
        <v>66</v>
      </c>
      <c r="VCF6" s="93" t="s">
        <v>66</v>
      </c>
      <c r="VCG6" s="93" t="s">
        <v>66</v>
      </c>
      <c r="VCH6" s="93" t="s">
        <v>66</v>
      </c>
      <c r="VCI6" s="93" t="s">
        <v>66</v>
      </c>
      <c r="VCJ6" s="93" t="s">
        <v>66</v>
      </c>
      <c r="VCK6" s="93" t="s">
        <v>66</v>
      </c>
      <c r="VCL6" s="93" t="s">
        <v>66</v>
      </c>
      <c r="VCM6" s="93" t="s">
        <v>66</v>
      </c>
      <c r="VCN6" s="93" t="s">
        <v>66</v>
      </c>
      <c r="VCO6" s="93" t="s">
        <v>66</v>
      </c>
      <c r="VCP6" s="93" t="s">
        <v>66</v>
      </c>
      <c r="VCQ6" s="93" t="s">
        <v>66</v>
      </c>
      <c r="VCR6" s="93" t="s">
        <v>66</v>
      </c>
      <c r="VCS6" s="93" t="s">
        <v>66</v>
      </c>
      <c r="VCT6" s="93" t="s">
        <v>66</v>
      </c>
      <c r="VCU6" s="93" t="s">
        <v>66</v>
      </c>
      <c r="VCV6" s="93" t="s">
        <v>66</v>
      </c>
      <c r="VCW6" s="93" t="s">
        <v>66</v>
      </c>
      <c r="VCX6" s="93" t="s">
        <v>66</v>
      </c>
      <c r="VCY6" s="93" t="s">
        <v>66</v>
      </c>
      <c r="VCZ6" s="93" t="s">
        <v>66</v>
      </c>
      <c r="VDA6" s="93" t="s">
        <v>66</v>
      </c>
      <c r="VDB6" s="93" t="s">
        <v>66</v>
      </c>
      <c r="VDC6" s="93" t="s">
        <v>66</v>
      </c>
      <c r="VDD6" s="93" t="s">
        <v>66</v>
      </c>
      <c r="VDE6" s="93" t="s">
        <v>66</v>
      </c>
      <c r="VDF6" s="93" t="s">
        <v>66</v>
      </c>
      <c r="VDG6" s="93" t="s">
        <v>66</v>
      </c>
      <c r="VDH6" s="93" t="s">
        <v>66</v>
      </c>
      <c r="VDI6" s="93" t="s">
        <v>66</v>
      </c>
      <c r="VDJ6" s="93" t="s">
        <v>66</v>
      </c>
      <c r="VDK6" s="93" t="s">
        <v>66</v>
      </c>
      <c r="VDL6" s="93" t="s">
        <v>66</v>
      </c>
      <c r="VDM6" s="93" t="s">
        <v>66</v>
      </c>
      <c r="VDN6" s="93" t="s">
        <v>66</v>
      </c>
      <c r="VDO6" s="93" t="s">
        <v>66</v>
      </c>
      <c r="VDP6" s="93" t="s">
        <v>66</v>
      </c>
      <c r="VDQ6" s="93" t="s">
        <v>66</v>
      </c>
      <c r="VDR6" s="93" t="s">
        <v>66</v>
      </c>
      <c r="VDS6" s="93" t="s">
        <v>66</v>
      </c>
      <c r="VDT6" s="93" t="s">
        <v>66</v>
      </c>
      <c r="VDU6" s="93" t="s">
        <v>66</v>
      </c>
      <c r="VDV6" s="93" t="s">
        <v>66</v>
      </c>
      <c r="VDW6" s="93" t="s">
        <v>66</v>
      </c>
      <c r="VDX6" s="93" t="s">
        <v>66</v>
      </c>
      <c r="VDY6" s="93" t="s">
        <v>66</v>
      </c>
      <c r="VDZ6" s="93" t="s">
        <v>66</v>
      </c>
      <c r="VEA6" s="93" t="s">
        <v>66</v>
      </c>
      <c r="VEB6" s="93" t="s">
        <v>66</v>
      </c>
      <c r="VEC6" s="93" t="s">
        <v>66</v>
      </c>
      <c r="VED6" s="93" t="s">
        <v>66</v>
      </c>
      <c r="VEE6" s="93" t="s">
        <v>66</v>
      </c>
      <c r="VEF6" s="93" t="s">
        <v>66</v>
      </c>
      <c r="VEG6" s="93" t="s">
        <v>66</v>
      </c>
      <c r="VEH6" s="93" t="s">
        <v>66</v>
      </c>
      <c r="VEI6" s="93" t="s">
        <v>66</v>
      </c>
      <c r="VEJ6" s="93" t="s">
        <v>66</v>
      </c>
      <c r="VEK6" s="93" t="s">
        <v>66</v>
      </c>
      <c r="VEL6" s="93" t="s">
        <v>66</v>
      </c>
      <c r="VEM6" s="93" t="s">
        <v>66</v>
      </c>
      <c r="VEN6" s="93" t="s">
        <v>66</v>
      </c>
      <c r="VEO6" s="93" t="s">
        <v>66</v>
      </c>
      <c r="VEP6" s="93" t="s">
        <v>66</v>
      </c>
      <c r="VEQ6" s="93" t="s">
        <v>66</v>
      </c>
      <c r="VER6" s="93" t="s">
        <v>66</v>
      </c>
      <c r="VES6" s="93" t="s">
        <v>66</v>
      </c>
      <c r="VET6" s="93" t="s">
        <v>66</v>
      </c>
      <c r="VEU6" s="93" t="s">
        <v>66</v>
      </c>
      <c r="VEV6" s="93" t="s">
        <v>66</v>
      </c>
      <c r="VEW6" s="93" t="s">
        <v>66</v>
      </c>
      <c r="VEX6" s="93" t="s">
        <v>66</v>
      </c>
      <c r="VEY6" s="93" t="s">
        <v>66</v>
      </c>
      <c r="VEZ6" s="93" t="s">
        <v>66</v>
      </c>
      <c r="VFA6" s="93" t="s">
        <v>66</v>
      </c>
      <c r="VFB6" s="93" t="s">
        <v>66</v>
      </c>
      <c r="VFC6" s="93" t="s">
        <v>66</v>
      </c>
      <c r="VFD6" s="93" t="s">
        <v>66</v>
      </c>
      <c r="VFE6" s="93" t="s">
        <v>66</v>
      </c>
      <c r="VFF6" s="93" t="s">
        <v>66</v>
      </c>
      <c r="VFG6" s="93" t="s">
        <v>66</v>
      </c>
      <c r="VFH6" s="93" t="s">
        <v>66</v>
      </c>
      <c r="VFI6" s="93" t="s">
        <v>66</v>
      </c>
      <c r="VFJ6" s="93" t="s">
        <v>66</v>
      </c>
      <c r="VFK6" s="93" t="s">
        <v>66</v>
      </c>
      <c r="VFL6" s="93" t="s">
        <v>66</v>
      </c>
      <c r="VFM6" s="93" t="s">
        <v>66</v>
      </c>
      <c r="VFN6" s="93" t="s">
        <v>66</v>
      </c>
      <c r="VFO6" s="93" t="s">
        <v>66</v>
      </c>
      <c r="VFP6" s="93" t="s">
        <v>66</v>
      </c>
      <c r="VFQ6" s="93" t="s">
        <v>66</v>
      </c>
      <c r="VFR6" s="93" t="s">
        <v>66</v>
      </c>
      <c r="VFS6" s="93" t="s">
        <v>66</v>
      </c>
      <c r="VFT6" s="93" t="s">
        <v>66</v>
      </c>
      <c r="VFU6" s="93" t="s">
        <v>66</v>
      </c>
      <c r="VFV6" s="93" t="s">
        <v>66</v>
      </c>
      <c r="VFW6" s="93" t="s">
        <v>66</v>
      </c>
      <c r="VFX6" s="93" t="s">
        <v>66</v>
      </c>
      <c r="VFY6" s="93" t="s">
        <v>66</v>
      </c>
      <c r="VFZ6" s="93" t="s">
        <v>66</v>
      </c>
      <c r="VGA6" s="93" t="s">
        <v>66</v>
      </c>
      <c r="VGB6" s="93" t="s">
        <v>66</v>
      </c>
      <c r="VGC6" s="93" t="s">
        <v>66</v>
      </c>
      <c r="VGD6" s="93" t="s">
        <v>66</v>
      </c>
      <c r="VGE6" s="93" t="s">
        <v>66</v>
      </c>
      <c r="VGF6" s="93" t="s">
        <v>66</v>
      </c>
      <c r="VGG6" s="93" t="s">
        <v>66</v>
      </c>
      <c r="VGH6" s="93" t="s">
        <v>66</v>
      </c>
      <c r="VGI6" s="93" t="s">
        <v>66</v>
      </c>
      <c r="VGJ6" s="93" t="s">
        <v>66</v>
      </c>
      <c r="VGK6" s="93" t="s">
        <v>66</v>
      </c>
      <c r="VGL6" s="93" t="s">
        <v>66</v>
      </c>
      <c r="VGM6" s="93" t="s">
        <v>66</v>
      </c>
      <c r="VGN6" s="93" t="s">
        <v>66</v>
      </c>
      <c r="VGO6" s="93" t="s">
        <v>66</v>
      </c>
      <c r="VGP6" s="93" t="s">
        <v>66</v>
      </c>
      <c r="VGQ6" s="93" t="s">
        <v>66</v>
      </c>
      <c r="VGR6" s="93" t="s">
        <v>66</v>
      </c>
      <c r="VGS6" s="93" t="s">
        <v>66</v>
      </c>
      <c r="VGT6" s="93" t="s">
        <v>66</v>
      </c>
      <c r="VGU6" s="93" t="s">
        <v>66</v>
      </c>
      <c r="VGV6" s="93" t="s">
        <v>66</v>
      </c>
      <c r="VGW6" s="93" t="s">
        <v>66</v>
      </c>
      <c r="VGX6" s="93" t="s">
        <v>66</v>
      </c>
      <c r="VGY6" s="93" t="s">
        <v>66</v>
      </c>
      <c r="VGZ6" s="93" t="s">
        <v>66</v>
      </c>
      <c r="VHA6" s="93" t="s">
        <v>66</v>
      </c>
      <c r="VHB6" s="93" t="s">
        <v>66</v>
      </c>
      <c r="VHC6" s="93" t="s">
        <v>66</v>
      </c>
      <c r="VHD6" s="93" t="s">
        <v>66</v>
      </c>
      <c r="VHE6" s="93" t="s">
        <v>66</v>
      </c>
      <c r="VHF6" s="93" t="s">
        <v>66</v>
      </c>
      <c r="VHG6" s="93" t="s">
        <v>66</v>
      </c>
      <c r="VHH6" s="93" t="s">
        <v>66</v>
      </c>
      <c r="VHI6" s="93" t="s">
        <v>66</v>
      </c>
      <c r="VHJ6" s="93" t="s">
        <v>66</v>
      </c>
      <c r="VHK6" s="93" t="s">
        <v>66</v>
      </c>
      <c r="VHL6" s="93" t="s">
        <v>66</v>
      </c>
      <c r="VHM6" s="93" t="s">
        <v>66</v>
      </c>
      <c r="VHN6" s="93" t="s">
        <v>66</v>
      </c>
      <c r="VHO6" s="93" t="s">
        <v>66</v>
      </c>
      <c r="VHP6" s="93" t="s">
        <v>66</v>
      </c>
      <c r="VHQ6" s="93" t="s">
        <v>66</v>
      </c>
      <c r="VHR6" s="93" t="s">
        <v>66</v>
      </c>
      <c r="VHS6" s="93" t="s">
        <v>66</v>
      </c>
      <c r="VHT6" s="93" t="s">
        <v>66</v>
      </c>
      <c r="VHU6" s="93" t="s">
        <v>66</v>
      </c>
      <c r="VHV6" s="93" t="s">
        <v>66</v>
      </c>
      <c r="VHW6" s="93" t="s">
        <v>66</v>
      </c>
      <c r="VHX6" s="93" t="s">
        <v>66</v>
      </c>
      <c r="VHY6" s="93" t="s">
        <v>66</v>
      </c>
      <c r="VHZ6" s="93" t="s">
        <v>66</v>
      </c>
      <c r="VIA6" s="93" t="s">
        <v>66</v>
      </c>
      <c r="VIB6" s="93" t="s">
        <v>66</v>
      </c>
      <c r="VIC6" s="93" t="s">
        <v>66</v>
      </c>
      <c r="VID6" s="93" t="s">
        <v>66</v>
      </c>
      <c r="VIE6" s="93" t="s">
        <v>66</v>
      </c>
      <c r="VIF6" s="93" t="s">
        <v>66</v>
      </c>
      <c r="VIG6" s="93" t="s">
        <v>66</v>
      </c>
      <c r="VIH6" s="93" t="s">
        <v>66</v>
      </c>
      <c r="VII6" s="93" t="s">
        <v>66</v>
      </c>
      <c r="VIJ6" s="93" t="s">
        <v>66</v>
      </c>
      <c r="VIK6" s="93" t="s">
        <v>66</v>
      </c>
      <c r="VIL6" s="93" t="s">
        <v>66</v>
      </c>
      <c r="VIM6" s="93" t="s">
        <v>66</v>
      </c>
      <c r="VIN6" s="93" t="s">
        <v>66</v>
      </c>
      <c r="VIO6" s="93" t="s">
        <v>66</v>
      </c>
      <c r="VIP6" s="93" t="s">
        <v>66</v>
      </c>
      <c r="VIQ6" s="93" t="s">
        <v>66</v>
      </c>
      <c r="VIR6" s="93" t="s">
        <v>66</v>
      </c>
      <c r="VIS6" s="93" t="s">
        <v>66</v>
      </c>
      <c r="VIT6" s="93" t="s">
        <v>66</v>
      </c>
      <c r="VIU6" s="93" t="s">
        <v>66</v>
      </c>
      <c r="VIV6" s="93" t="s">
        <v>66</v>
      </c>
      <c r="VIW6" s="93" t="s">
        <v>66</v>
      </c>
      <c r="VIX6" s="93" t="s">
        <v>66</v>
      </c>
      <c r="VIY6" s="93" t="s">
        <v>66</v>
      </c>
      <c r="VIZ6" s="93" t="s">
        <v>66</v>
      </c>
      <c r="VJA6" s="93" t="s">
        <v>66</v>
      </c>
      <c r="VJB6" s="93" t="s">
        <v>66</v>
      </c>
      <c r="VJC6" s="93" t="s">
        <v>66</v>
      </c>
      <c r="VJD6" s="93" t="s">
        <v>66</v>
      </c>
      <c r="VJE6" s="93" t="s">
        <v>66</v>
      </c>
      <c r="VJF6" s="93" t="s">
        <v>66</v>
      </c>
      <c r="VJG6" s="93" t="s">
        <v>66</v>
      </c>
      <c r="VJH6" s="93" t="s">
        <v>66</v>
      </c>
      <c r="VJI6" s="93" t="s">
        <v>66</v>
      </c>
      <c r="VJJ6" s="93" t="s">
        <v>66</v>
      </c>
      <c r="VJK6" s="93" t="s">
        <v>66</v>
      </c>
      <c r="VJL6" s="93" t="s">
        <v>66</v>
      </c>
      <c r="VJM6" s="93" t="s">
        <v>66</v>
      </c>
      <c r="VJN6" s="93" t="s">
        <v>66</v>
      </c>
      <c r="VJO6" s="93" t="s">
        <v>66</v>
      </c>
      <c r="VJP6" s="93" t="s">
        <v>66</v>
      </c>
      <c r="VJQ6" s="93" t="s">
        <v>66</v>
      </c>
      <c r="VJR6" s="93" t="s">
        <v>66</v>
      </c>
      <c r="VJS6" s="93" t="s">
        <v>66</v>
      </c>
      <c r="VJT6" s="93" t="s">
        <v>66</v>
      </c>
      <c r="VJU6" s="93" t="s">
        <v>66</v>
      </c>
      <c r="VJV6" s="93" t="s">
        <v>66</v>
      </c>
      <c r="VJW6" s="93" t="s">
        <v>66</v>
      </c>
      <c r="VJX6" s="93" t="s">
        <v>66</v>
      </c>
      <c r="VJY6" s="93" t="s">
        <v>66</v>
      </c>
      <c r="VJZ6" s="93" t="s">
        <v>66</v>
      </c>
      <c r="VKA6" s="93" t="s">
        <v>66</v>
      </c>
      <c r="VKB6" s="93" t="s">
        <v>66</v>
      </c>
      <c r="VKC6" s="93" t="s">
        <v>66</v>
      </c>
      <c r="VKD6" s="93" t="s">
        <v>66</v>
      </c>
      <c r="VKE6" s="93" t="s">
        <v>66</v>
      </c>
      <c r="VKF6" s="93" t="s">
        <v>66</v>
      </c>
      <c r="VKG6" s="93" t="s">
        <v>66</v>
      </c>
      <c r="VKH6" s="93" t="s">
        <v>66</v>
      </c>
      <c r="VKI6" s="93" t="s">
        <v>66</v>
      </c>
      <c r="VKJ6" s="93" t="s">
        <v>66</v>
      </c>
      <c r="VKK6" s="93" t="s">
        <v>66</v>
      </c>
      <c r="VKL6" s="93" t="s">
        <v>66</v>
      </c>
      <c r="VKM6" s="93" t="s">
        <v>66</v>
      </c>
      <c r="VKN6" s="93" t="s">
        <v>66</v>
      </c>
      <c r="VKO6" s="93" t="s">
        <v>66</v>
      </c>
      <c r="VKP6" s="93" t="s">
        <v>66</v>
      </c>
      <c r="VKQ6" s="93" t="s">
        <v>66</v>
      </c>
      <c r="VKR6" s="93" t="s">
        <v>66</v>
      </c>
      <c r="VKS6" s="93" t="s">
        <v>66</v>
      </c>
      <c r="VKT6" s="93" t="s">
        <v>66</v>
      </c>
      <c r="VKU6" s="93" t="s">
        <v>66</v>
      </c>
      <c r="VKV6" s="93" t="s">
        <v>66</v>
      </c>
      <c r="VKW6" s="93" t="s">
        <v>66</v>
      </c>
      <c r="VKX6" s="93" t="s">
        <v>66</v>
      </c>
      <c r="VKY6" s="93" t="s">
        <v>66</v>
      </c>
      <c r="VKZ6" s="93" t="s">
        <v>66</v>
      </c>
      <c r="VLA6" s="93" t="s">
        <v>66</v>
      </c>
      <c r="VLB6" s="93" t="s">
        <v>66</v>
      </c>
      <c r="VLC6" s="93" t="s">
        <v>66</v>
      </c>
      <c r="VLD6" s="93" t="s">
        <v>66</v>
      </c>
      <c r="VLE6" s="93" t="s">
        <v>66</v>
      </c>
      <c r="VLF6" s="93" t="s">
        <v>66</v>
      </c>
      <c r="VLG6" s="93" t="s">
        <v>66</v>
      </c>
      <c r="VLH6" s="93" t="s">
        <v>66</v>
      </c>
      <c r="VLI6" s="93" t="s">
        <v>66</v>
      </c>
      <c r="VLJ6" s="93" t="s">
        <v>66</v>
      </c>
      <c r="VLK6" s="93" t="s">
        <v>66</v>
      </c>
      <c r="VLL6" s="93" t="s">
        <v>66</v>
      </c>
      <c r="VLM6" s="93" t="s">
        <v>66</v>
      </c>
      <c r="VLN6" s="93" t="s">
        <v>66</v>
      </c>
      <c r="VLO6" s="93" t="s">
        <v>66</v>
      </c>
      <c r="VLP6" s="93" t="s">
        <v>66</v>
      </c>
      <c r="VLQ6" s="93" t="s">
        <v>66</v>
      </c>
      <c r="VLR6" s="93" t="s">
        <v>66</v>
      </c>
      <c r="VLS6" s="93" t="s">
        <v>66</v>
      </c>
      <c r="VLT6" s="93" t="s">
        <v>66</v>
      </c>
      <c r="VLU6" s="93" t="s">
        <v>66</v>
      </c>
      <c r="VLV6" s="93" t="s">
        <v>66</v>
      </c>
      <c r="VLW6" s="93" t="s">
        <v>66</v>
      </c>
      <c r="VLX6" s="93" t="s">
        <v>66</v>
      </c>
      <c r="VLY6" s="93" t="s">
        <v>66</v>
      </c>
      <c r="VLZ6" s="93" t="s">
        <v>66</v>
      </c>
      <c r="VMA6" s="93" t="s">
        <v>66</v>
      </c>
      <c r="VMB6" s="93" t="s">
        <v>66</v>
      </c>
      <c r="VMC6" s="93" t="s">
        <v>66</v>
      </c>
      <c r="VMD6" s="93" t="s">
        <v>66</v>
      </c>
      <c r="VME6" s="93" t="s">
        <v>66</v>
      </c>
      <c r="VMF6" s="93" t="s">
        <v>66</v>
      </c>
      <c r="VMG6" s="93" t="s">
        <v>66</v>
      </c>
      <c r="VMH6" s="93" t="s">
        <v>66</v>
      </c>
      <c r="VMI6" s="93" t="s">
        <v>66</v>
      </c>
      <c r="VMJ6" s="93" t="s">
        <v>66</v>
      </c>
      <c r="VMK6" s="93" t="s">
        <v>66</v>
      </c>
      <c r="VML6" s="93" t="s">
        <v>66</v>
      </c>
      <c r="VMM6" s="93" t="s">
        <v>66</v>
      </c>
      <c r="VMN6" s="93" t="s">
        <v>66</v>
      </c>
      <c r="VMO6" s="93" t="s">
        <v>66</v>
      </c>
      <c r="VMP6" s="93" t="s">
        <v>66</v>
      </c>
      <c r="VMQ6" s="93" t="s">
        <v>66</v>
      </c>
      <c r="VMR6" s="93" t="s">
        <v>66</v>
      </c>
      <c r="VMS6" s="93" t="s">
        <v>66</v>
      </c>
      <c r="VMT6" s="93" t="s">
        <v>66</v>
      </c>
      <c r="VMU6" s="93" t="s">
        <v>66</v>
      </c>
      <c r="VMV6" s="93" t="s">
        <v>66</v>
      </c>
      <c r="VMW6" s="93" t="s">
        <v>66</v>
      </c>
      <c r="VMX6" s="93" t="s">
        <v>66</v>
      </c>
      <c r="VMY6" s="93" t="s">
        <v>66</v>
      </c>
      <c r="VMZ6" s="93" t="s">
        <v>66</v>
      </c>
      <c r="VNA6" s="93" t="s">
        <v>66</v>
      </c>
      <c r="VNB6" s="93" t="s">
        <v>66</v>
      </c>
      <c r="VNC6" s="93" t="s">
        <v>66</v>
      </c>
      <c r="VND6" s="93" t="s">
        <v>66</v>
      </c>
      <c r="VNE6" s="93" t="s">
        <v>66</v>
      </c>
      <c r="VNF6" s="93" t="s">
        <v>66</v>
      </c>
      <c r="VNG6" s="93" t="s">
        <v>66</v>
      </c>
      <c r="VNH6" s="93" t="s">
        <v>66</v>
      </c>
      <c r="VNI6" s="93" t="s">
        <v>66</v>
      </c>
      <c r="VNJ6" s="93" t="s">
        <v>66</v>
      </c>
      <c r="VNK6" s="93" t="s">
        <v>66</v>
      </c>
      <c r="VNL6" s="93" t="s">
        <v>66</v>
      </c>
      <c r="VNM6" s="93" t="s">
        <v>66</v>
      </c>
      <c r="VNN6" s="93" t="s">
        <v>66</v>
      </c>
      <c r="VNO6" s="93" t="s">
        <v>66</v>
      </c>
      <c r="VNP6" s="93" t="s">
        <v>66</v>
      </c>
      <c r="VNQ6" s="93" t="s">
        <v>66</v>
      </c>
      <c r="VNR6" s="93" t="s">
        <v>66</v>
      </c>
      <c r="VNS6" s="93" t="s">
        <v>66</v>
      </c>
      <c r="VNT6" s="93" t="s">
        <v>66</v>
      </c>
      <c r="VNU6" s="93" t="s">
        <v>66</v>
      </c>
      <c r="VNV6" s="93" t="s">
        <v>66</v>
      </c>
      <c r="VNW6" s="93" t="s">
        <v>66</v>
      </c>
      <c r="VNX6" s="93" t="s">
        <v>66</v>
      </c>
      <c r="VNY6" s="93" t="s">
        <v>66</v>
      </c>
      <c r="VNZ6" s="93" t="s">
        <v>66</v>
      </c>
      <c r="VOA6" s="93" t="s">
        <v>66</v>
      </c>
      <c r="VOB6" s="93" t="s">
        <v>66</v>
      </c>
      <c r="VOC6" s="93" t="s">
        <v>66</v>
      </c>
      <c r="VOD6" s="93" t="s">
        <v>66</v>
      </c>
      <c r="VOE6" s="93" t="s">
        <v>66</v>
      </c>
      <c r="VOF6" s="93" t="s">
        <v>66</v>
      </c>
      <c r="VOG6" s="93" t="s">
        <v>66</v>
      </c>
      <c r="VOH6" s="93" t="s">
        <v>66</v>
      </c>
      <c r="VOI6" s="93" t="s">
        <v>66</v>
      </c>
      <c r="VOJ6" s="93" t="s">
        <v>66</v>
      </c>
      <c r="VOK6" s="93" t="s">
        <v>66</v>
      </c>
      <c r="VOL6" s="93" t="s">
        <v>66</v>
      </c>
      <c r="VOM6" s="93" t="s">
        <v>66</v>
      </c>
      <c r="VON6" s="93" t="s">
        <v>66</v>
      </c>
      <c r="VOO6" s="93" t="s">
        <v>66</v>
      </c>
      <c r="VOP6" s="93" t="s">
        <v>66</v>
      </c>
      <c r="VOQ6" s="93" t="s">
        <v>66</v>
      </c>
      <c r="VOR6" s="93" t="s">
        <v>66</v>
      </c>
      <c r="VOS6" s="93" t="s">
        <v>66</v>
      </c>
      <c r="VOT6" s="93" t="s">
        <v>66</v>
      </c>
      <c r="VOU6" s="93" t="s">
        <v>66</v>
      </c>
      <c r="VOV6" s="93" t="s">
        <v>66</v>
      </c>
      <c r="VOW6" s="93" t="s">
        <v>66</v>
      </c>
      <c r="VOX6" s="93" t="s">
        <v>66</v>
      </c>
      <c r="VOY6" s="93" t="s">
        <v>66</v>
      </c>
      <c r="VOZ6" s="93" t="s">
        <v>66</v>
      </c>
      <c r="VPA6" s="93" t="s">
        <v>66</v>
      </c>
      <c r="VPB6" s="93" t="s">
        <v>66</v>
      </c>
      <c r="VPC6" s="93" t="s">
        <v>66</v>
      </c>
      <c r="VPD6" s="93" t="s">
        <v>66</v>
      </c>
      <c r="VPE6" s="93" t="s">
        <v>66</v>
      </c>
      <c r="VPF6" s="93" t="s">
        <v>66</v>
      </c>
      <c r="VPG6" s="93" t="s">
        <v>66</v>
      </c>
      <c r="VPH6" s="93" t="s">
        <v>66</v>
      </c>
      <c r="VPI6" s="93" t="s">
        <v>66</v>
      </c>
      <c r="VPJ6" s="93" t="s">
        <v>66</v>
      </c>
      <c r="VPK6" s="93" t="s">
        <v>66</v>
      </c>
      <c r="VPL6" s="93" t="s">
        <v>66</v>
      </c>
      <c r="VPM6" s="93" t="s">
        <v>66</v>
      </c>
      <c r="VPN6" s="93" t="s">
        <v>66</v>
      </c>
      <c r="VPO6" s="93" t="s">
        <v>66</v>
      </c>
      <c r="VPP6" s="93" t="s">
        <v>66</v>
      </c>
      <c r="VPQ6" s="93" t="s">
        <v>66</v>
      </c>
      <c r="VPR6" s="93" t="s">
        <v>66</v>
      </c>
      <c r="VPS6" s="93" t="s">
        <v>66</v>
      </c>
      <c r="VPT6" s="93" t="s">
        <v>66</v>
      </c>
      <c r="VPU6" s="93" t="s">
        <v>66</v>
      </c>
      <c r="VPV6" s="93" t="s">
        <v>66</v>
      </c>
      <c r="VPW6" s="93" t="s">
        <v>66</v>
      </c>
      <c r="VPX6" s="93" t="s">
        <v>66</v>
      </c>
      <c r="VPY6" s="93" t="s">
        <v>66</v>
      </c>
      <c r="VPZ6" s="93" t="s">
        <v>66</v>
      </c>
      <c r="VQA6" s="93" t="s">
        <v>66</v>
      </c>
      <c r="VQB6" s="93" t="s">
        <v>66</v>
      </c>
      <c r="VQC6" s="93" t="s">
        <v>66</v>
      </c>
      <c r="VQD6" s="93" t="s">
        <v>66</v>
      </c>
      <c r="VQE6" s="93" t="s">
        <v>66</v>
      </c>
      <c r="VQF6" s="93" t="s">
        <v>66</v>
      </c>
      <c r="VQG6" s="93" t="s">
        <v>66</v>
      </c>
      <c r="VQH6" s="93" t="s">
        <v>66</v>
      </c>
      <c r="VQI6" s="93" t="s">
        <v>66</v>
      </c>
      <c r="VQJ6" s="93" t="s">
        <v>66</v>
      </c>
      <c r="VQK6" s="93" t="s">
        <v>66</v>
      </c>
      <c r="VQL6" s="93" t="s">
        <v>66</v>
      </c>
      <c r="VQM6" s="93" t="s">
        <v>66</v>
      </c>
      <c r="VQN6" s="93" t="s">
        <v>66</v>
      </c>
      <c r="VQO6" s="93" t="s">
        <v>66</v>
      </c>
      <c r="VQP6" s="93" t="s">
        <v>66</v>
      </c>
      <c r="VQQ6" s="93" t="s">
        <v>66</v>
      </c>
      <c r="VQR6" s="93" t="s">
        <v>66</v>
      </c>
      <c r="VQS6" s="93" t="s">
        <v>66</v>
      </c>
      <c r="VQT6" s="93" t="s">
        <v>66</v>
      </c>
      <c r="VQU6" s="93" t="s">
        <v>66</v>
      </c>
      <c r="VQV6" s="93" t="s">
        <v>66</v>
      </c>
      <c r="VQW6" s="93" t="s">
        <v>66</v>
      </c>
      <c r="VQX6" s="93" t="s">
        <v>66</v>
      </c>
      <c r="VQY6" s="93" t="s">
        <v>66</v>
      </c>
      <c r="VQZ6" s="93" t="s">
        <v>66</v>
      </c>
      <c r="VRA6" s="93" t="s">
        <v>66</v>
      </c>
      <c r="VRB6" s="93" t="s">
        <v>66</v>
      </c>
      <c r="VRC6" s="93" t="s">
        <v>66</v>
      </c>
      <c r="VRD6" s="93" t="s">
        <v>66</v>
      </c>
      <c r="VRE6" s="93" t="s">
        <v>66</v>
      </c>
      <c r="VRF6" s="93" t="s">
        <v>66</v>
      </c>
      <c r="VRG6" s="93" t="s">
        <v>66</v>
      </c>
      <c r="VRH6" s="93" t="s">
        <v>66</v>
      </c>
      <c r="VRI6" s="93" t="s">
        <v>66</v>
      </c>
      <c r="VRJ6" s="93" t="s">
        <v>66</v>
      </c>
      <c r="VRK6" s="93" t="s">
        <v>66</v>
      </c>
      <c r="VRL6" s="93" t="s">
        <v>66</v>
      </c>
      <c r="VRM6" s="93" t="s">
        <v>66</v>
      </c>
      <c r="VRN6" s="93" t="s">
        <v>66</v>
      </c>
      <c r="VRO6" s="93" t="s">
        <v>66</v>
      </c>
      <c r="VRP6" s="93" t="s">
        <v>66</v>
      </c>
      <c r="VRQ6" s="93" t="s">
        <v>66</v>
      </c>
      <c r="VRR6" s="93" t="s">
        <v>66</v>
      </c>
      <c r="VRS6" s="93" t="s">
        <v>66</v>
      </c>
      <c r="VRT6" s="93" t="s">
        <v>66</v>
      </c>
      <c r="VRU6" s="93" t="s">
        <v>66</v>
      </c>
      <c r="VRV6" s="93" t="s">
        <v>66</v>
      </c>
      <c r="VRW6" s="93" t="s">
        <v>66</v>
      </c>
      <c r="VRX6" s="93" t="s">
        <v>66</v>
      </c>
      <c r="VRY6" s="93" t="s">
        <v>66</v>
      </c>
      <c r="VRZ6" s="93" t="s">
        <v>66</v>
      </c>
      <c r="VSA6" s="93" t="s">
        <v>66</v>
      </c>
      <c r="VSB6" s="93" t="s">
        <v>66</v>
      </c>
      <c r="VSC6" s="93" t="s">
        <v>66</v>
      </c>
      <c r="VSD6" s="93" t="s">
        <v>66</v>
      </c>
      <c r="VSE6" s="93" t="s">
        <v>66</v>
      </c>
      <c r="VSF6" s="93" t="s">
        <v>66</v>
      </c>
      <c r="VSG6" s="93" t="s">
        <v>66</v>
      </c>
      <c r="VSH6" s="93" t="s">
        <v>66</v>
      </c>
      <c r="VSI6" s="93" t="s">
        <v>66</v>
      </c>
      <c r="VSJ6" s="93" t="s">
        <v>66</v>
      </c>
      <c r="VSK6" s="93" t="s">
        <v>66</v>
      </c>
      <c r="VSL6" s="93" t="s">
        <v>66</v>
      </c>
      <c r="VSM6" s="93" t="s">
        <v>66</v>
      </c>
      <c r="VSN6" s="93" t="s">
        <v>66</v>
      </c>
      <c r="VSO6" s="93" t="s">
        <v>66</v>
      </c>
      <c r="VSP6" s="93" t="s">
        <v>66</v>
      </c>
      <c r="VSQ6" s="93" t="s">
        <v>66</v>
      </c>
      <c r="VSR6" s="93" t="s">
        <v>66</v>
      </c>
      <c r="VSS6" s="93" t="s">
        <v>66</v>
      </c>
      <c r="VST6" s="93" t="s">
        <v>66</v>
      </c>
      <c r="VSU6" s="93" t="s">
        <v>66</v>
      </c>
      <c r="VSV6" s="93" t="s">
        <v>66</v>
      </c>
      <c r="VSW6" s="93" t="s">
        <v>66</v>
      </c>
      <c r="VSX6" s="93" t="s">
        <v>66</v>
      </c>
      <c r="VSY6" s="93" t="s">
        <v>66</v>
      </c>
      <c r="VSZ6" s="93" t="s">
        <v>66</v>
      </c>
      <c r="VTA6" s="93" t="s">
        <v>66</v>
      </c>
      <c r="VTB6" s="93" t="s">
        <v>66</v>
      </c>
      <c r="VTC6" s="93" t="s">
        <v>66</v>
      </c>
      <c r="VTD6" s="93" t="s">
        <v>66</v>
      </c>
      <c r="VTE6" s="93" t="s">
        <v>66</v>
      </c>
      <c r="VTF6" s="93" t="s">
        <v>66</v>
      </c>
      <c r="VTG6" s="93" t="s">
        <v>66</v>
      </c>
      <c r="VTH6" s="93" t="s">
        <v>66</v>
      </c>
      <c r="VTI6" s="93" t="s">
        <v>66</v>
      </c>
      <c r="VTJ6" s="93" t="s">
        <v>66</v>
      </c>
      <c r="VTK6" s="93" t="s">
        <v>66</v>
      </c>
      <c r="VTL6" s="93" t="s">
        <v>66</v>
      </c>
      <c r="VTM6" s="93" t="s">
        <v>66</v>
      </c>
      <c r="VTN6" s="93" t="s">
        <v>66</v>
      </c>
      <c r="VTO6" s="93" t="s">
        <v>66</v>
      </c>
      <c r="VTP6" s="93" t="s">
        <v>66</v>
      </c>
      <c r="VTQ6" s="93" t="s">
        <v>66</v>
      </c>
      <c r="VTR6" s="93" t="s">
        <v>66</v>
      </c>
      <c r="VTS6" s="93" t="s">
        <v>66</v>
      </c>
      <c r="VTT6" s="93" t="s">
        <v>66</v>
      </c>
      <c r="VTU6" s="93" t="s">
        <v>66</v>
      </c>
      <c r="VTV6" s="93" t="s">
        <v>66</v>
      </c>
      <c r="VTW6" s="93" t="s">
        <v>66</v>
      </c>
      <c r="VTX6" s="93" t="s">
        <v>66</v>
      </c>
      <c r="VTY6" s="93" t="s">
        <v>66</v>
      </c>
      <c r="VTZ6" s="93" t="s">
        <v>66</v>
      </c>
      <c r="VUA6" s="93" t="s">
        <v>66</v>
      </c>
      <c r="VUB6" s="93" t="s">
        <v>66</v>
      </c>
      <c r="VUC6" s="93" t="s">
        <v>66</v>
      </c>
      <c r="VUD6" s="93" t="s">
        <v>66</v>
      </c>
      <c r="VUE6" s="93" t="s">
        <v>66</v>
      </c>
      <c r="VUF6" s="93" t="s">
        <v>66</v>
      </c>
      <c r="VUG6" s="93" t="s">
        <v>66</v>
      </c>
      <c r="VUH6" s="93" t="s">
        <v>66</v>
      </c>
      <c r="VUI6" s="93" t="s">
        <v>66</v>
      </c>
      <c r="VUJ6" s="93" t="s">
        <v>66</v>
      </c>
      <c r="VUK6" s="93" t="s">
        <v>66</v>
      </c>
      <c r="VUL6" s="93" t="s">
        <v>66</v>
      </c>
      <c r="VUM6" s="93" t="s">
        <v>66</v>
      </c>
      <c r="VUN6" s="93" t="s">
        <v>66</v>
      </c>
      <c r="VUO6" s="93" t="s">
        <v>66</v>
      </c>
      <c r="VUP6" s="93" t="s">
        <v>66</v>
      </c>
      <c r="VUQ6" s="93" t="s">
        <v>66</v>
      </c>
      <c r="VUR6" s="93" t="s">
        <v>66</v>
      </c>
      <c r="VUS6" s="93" t="s">
        <v>66</v>
      </c>
      <c r="VUT6" s="93" t="s">
        <v>66</v>
      </c>
      <c r="VUU6" s="93" t="s">
        <v>66</v>
      </c>
      <c r="VUV6" s="93" t="s">
        <v>66</v>
      </c>
      <c r="VUW6" s="93" t="s">
        <v>66</v>
      </c>
      <c r="VUX6" s="93" t="s">
        <v>66</v>
      </c>
      <c r="VUY6" s="93" t="s">
        <v>66</v>
      </c>
      <c r="VUZ6" s="93" t="s">
        <v>66</v>
      </c>
      <c r="VVA6" s="93" t="s">
        <v>66</v>
      </c>
      <c r="VVB6" s="93" t="s">
        <v>66</v>
      </c>
      <c r="VVC6" s="93" t="s">
        <v>66</v>
      </c>
      <c r="VVD6" s="93" t="s">
        <v>66</v>
      </c>
      <c r="VVE6" s="93" t="s">
        <v>66</v>
      </c>
      <c r="VVF6" s="93" t="s">
        <v>66</v>
      </c>
      <c r="VVG6" s="93" t="s">
        <v>66</v>
      </c>
      <c r="VVH6" s="93" t="s">
        <v>66</v>
      </c>
      <c r="VVI6" s="93" t="s">
        <v>66</v>
      </c>
      <c r="VVJ6" s="93" t="s">
        <v>66</v>
      </c>
      <c r="VVK6" s="93" t="s">
        <v>66</v>
      </c>
      <c r="VVL6" s="93" t="s">
        <v>66</v>
      </c>
      <c r="VVM6" s="93" t="s">
        <v>66</v>
      </c>
      <c r="VVN6" s="93" t="s">
        <v>66</v>
      </c>
      <c r="VVO6" s="93" t="s">
        <v>66</v>
      </c>
      <c r="VVP6" s="93" t="s">
        <v>66</v>
      </c>
      <c r="VVQ6" s="93" t="s">
        <v>66</v>
      </c>
      <c r="VVR6" s="93" t="s">
        <v>66</v>
      </c>
      <c r="VVS6" s="93" t="s">
        <v>66</v>
      </c>
      <c r="VVT6" s="93" t="s">
        <v>66</v>
      </c>
      <c r="VVU6" s="93" t="s">
        <v>66</v>
      </c>
      <c r="VVV6" s="93" t="s">
        <v>66</v>
      </c>
      <c r="VVW6" s="93" t="s">
        <v>66</v>
      </c>
      <c r="VVX6" s="93" t="s">
        <v>66</v>
      </c>
      <c r="VVY6" s="93" t="s">
        <v>66</v>
      </c>
      <c r="VVZ6" s="93" t="s">
        <v>66</v>
      </c>
      <c r="VWA6" s="93" t="s">
        <v>66</v>
      </c>
      <c r="VWB6" s="93" t="s">
        <v>66</v>
      </c>
      <c r="VWC6" s="93" t="s">
        <v>66</v>
      </c>
      <c r="VWD6" s="93" t="s">
        <v>66</v>
      </c>
      <c r="VWE6" s="93" t="s">
        <v>66</v>
      </c>
      <c r="VWF6" s="93" t="s">
        <v>66</v>
      </c>
      <c r="VWG6" s="93" t="s">
        <v>66</v>
      </c>
      <c r="VWH6" s="93" t="s">
        <v>66</v>
      </c>
      <c r="VWI6" s="93" t="s">
        <v>66</v>
      </c>
      <c r="VWJ6" s="93" t="s">
        <v>66</v>
      </c>
      <c r="VWK6" s="93" t="s">
        <v>66</v>
      </c>
      <c r="VWL6" s="93" t="s">
        <v>66</v>
      </c>
      <c r="VWM6" s="93" t="s">
        <v>66</v>
      </c>
      <c r="VWN6" s="93" t="s">
        <v>66</v>
      </c>
      <c r="VWO6" s="93" t="s">
        <v>66</v>
      </c>
      <c r="VWP6" s="93" t="s">
        <v>66</v>
      </c>
      <c r="VWQ6" s="93" t="s">
        <v>66</v>
      </c>
      <c r="VWR6" s="93" t="s">
        <v>66</v>
      </c>
      <c r="VWS6" s="93" t="s">
        <v>66</v>
      </c>
      <c r="VWT6" s="93" t="s">
        <v>66</v>
      </c>
      <c r="VWU6" s="93" t="s">
        <v>66</v>
      </c>
      <c r="VWV6" s="93" t="s">
        <v>66</v>
      </c>
      <c r="VWW6" s="93" t="s">
        <v>66</v>
      </c>
      <c r="VWX6" s="93" t="s">
        <v>66</v>
      </c>
      <c r="VWY6" s="93" t="s">
        <v>66</v>
      </c>
      <c r="VWZ6" s="93" t="s">
        <v>66</v>
      </c>
      <c r="VXA6" s="93" t="s">
        <v>66</v>
      </c>
      <c r="VXB6" s="93" t="s">
        <v>66</v>
      </c>
      <c r="VXC6" s="93" t="s">
        <v>66</v>
      </c>
      <c r="VXD6" s="93" t="s">
        <v>66</v>
      </c>
      <c r="VXE6" s="93" t="s">
        <v>66</v>
      </c>
      <c r="VXF6" s="93" t="s">
        <v>66</v>
      </c>
      <c r="VXG6" s="93" t="s">
        <v>66</v>
      </c>
      <c r="VXH6" s="93" t="s">
        <v>66</v>
      </c>
      <c r="VXI6" s="93" t="s">
        <v>66</v>
      </c>
      <c r="VXJ6" s="93" t="s">
        <v>66</v>
      </c>
      <c r="VXK6" s="93" t="s">
        <v>66</v>
      </c>
      <c r="VXL6" s="93" t="s">
        <v>66</v>
      </c>
      <c r="VXM6" s="93" t="s">
        <v>66</v>
      </c>
      <c r="VXN6" s="93" t="s">
        <v>66</v>
      </c>
      <c r="VXO6" s="93" t="s">
        <v>66</v>
      </c>
      <c r="VXP6" s="93" t="s">
        <v>66</v>
      </c>
      <c r="VXQ6" s="93" t="s">
        <v>66</v>
      </c>
      <c r="VXR6" s="93" t="s">
        <v>66</v>
      </c>
      <c r="VXS6" s="93" t="s">
        <v>66</v>
      </c>
      <c r="VXT6" s="93" t="s">
        <v>66</v>
      </c>
      <c r="VXU6" s="93" t="s">
        <v>66</v>
      </c>
      <c r="VXV6" s="93" t="s">
        <v>66</v>
      </c>
      <c r="VXW6" s="93" t="s">
        <v>66</v>
      </c>
      <c r="VXX6" s="93" t="s">
        <v>66</v>
      </c>
      <c r="VXY6" s="93" t="s">
        <v>66</v>
      </c>
      <c r="VXZ6" s="93" t="s">
        <v>66</v>
      </c>
      <c r="VYA6" s="93" t="s">
        <v>66</v>
      </c>
      <c r="VYB6" s="93" t="s">
        <v>66</v>
      </c>
      <c r="VYC6" s="93" t="s">
        <v>66</v>
      </c>
      <c r="VYD6" s="93" t="s">
        <v>66</v>
      </c>
      <c r="VYE6" s="93" t="s">
        <v>66</v>
      </c>
      <c r="VYF6" s="93" t="s">
        <v>66</v>
      </c>
      <c r="VYG6" s="93" t="s">
        <v>66</v>
      </c>
      <c r="VYH6" s="93" t="s">
        <v>66</v>
      </c>
      <c r="VYI6" s="93" t="s">
        <v>66</v>
      </c>
      <c r="VYJ6" s="93" t="s">
        <v>66</v>
      </c>
      <c r="VYK6" s="93" t="s">
        <v>66</v>
      </c>
      <c r="VYL6" s="93" t="s">
        <v>66</v>
      </c>
      <c r="VYM6" s="93" t="s">
        <v>66</v>
      </c>
      <c r="VYN6" s="93" t="s">
        <v>66</v>
      </c>
      <c r="VYO6" s="93" t="s">
        <v>66</v>
      </c>
      <c r="VYP6" s="93" t="s">
        <v>66</v>
      </c>
      <c r="VYQ6" s="93" t="s">
        <v>66</v>
      </c>
      <c r="VYR6" s="93" t="s">
        <v>66</v>
      </c>
      <c r="VYS6" s="93" t="s">
        <v>66</v>
      </c>
      <c r="VYT6" s="93" t="s">
        <v>66</v>
      </c>
      <c r="VYU6" s="93" t="s">
        <v>66</v>
      </c>
      <c r="VYV6" s="93" t="s">
        <v>66</v>
      </c>
      <c r="VYW6" s="93" t="s">
        <v>66</v>
      </c>
      <c r="VYX6" s="93" t="s">
        <v>66</v>
      </c>
      <c r="VYY6" s="93" t="s">
        <v>66</v>
      </c>
      <c r="VYZ6" s="93" t="s">
        <v>66</v>
      </c>
      <c r="VZA6" s="93" t="s">
        <v>66</v>
      </c>
      <c r="VZB6" s="93" t="s">
        <v>66</v>
      </c>
      <c r="VZC6" s="93" t="s">
        <v>66</v>
      </c>
      <c r="VZD6" s="93" t="s">
        <v>66</v>
      </c>
      <c r="VZE6" s="93" t="s">
        <v>66</v>
      </c>
      <c r="VZF6" s="93" t="s">
        <v>66</v>
      </c>
      <c r="VZG6" s="93" t="s">
        <v>66</v>
      </c>
      <c r="VZH6" s="93" t="s">
        <v>66</v>
      </c>
      <c r="VZI6" s="93" t="s">
        <v>66</v>
      </c>
      <c r="VZJ6" s="93" t="s">
        <v>66</v>
      </c>
      <c r="VZK6" s="93" t="s">
        <v>66</v>
      </c>
      <c r="VZL6" s="93" t="s">
        <v>66</v>
      </c>
      <c r="VZM6" s="93" t="s">
        <v>66</v>
      </c>
      <c r="VZN6" s="93" t="s">
        <v>66</v>
      </c>
      <c r="VZO6" s="93" t="s">
        <v>66</v>
      </c>
      <c r="VZP6" s="93" t="s">
        <v>66</v>
      </c>
      <c r="VZQ6" s="93" t="s">
        <v>66</v>
      </c>
      <c r="VZR6" s="93" t="s">
        <v>66</v>
      </c>
      <c r="VZS6" s="93" t="s">
        <v>66</v>
      </c>
      <c r="VZT6" s="93" t="s">
        <v>66</v>
      </c>
      <c r="VZU6" s="93" t="s">
        <v>66</v>
      </c>
      <c r="VZV6" s="93" t="s">
        <v>66</v>
      </c>
      <c r="VZW6" s="93" t="s">
        <v>66</v>
      </c>
      <c r="VZX6" s="93" t="s">
        <v>66</v>
      </c>
      <c r="VZY6" s="93" t="s">
        <v>66</v>
      </c>
      <c r="VZZ6" s="93" t="s">
        <v>66</v>
      </c>
      <c r="WAA6" s="93" t="s">
        <v>66</v>
      </c>
      <c r="WAB6" s="93" t="s">
        <v>66</v>
      </c>
      <c r="WAC6" s="93" t="s">
        <v>66</v>
      </c>
      <c r="WAD6" s="93" t="s">
        <v>66</v>
      </c>
      <c r="WAE6" s="93" t="s">
        <v>66</v>
      </c>
      <c r="WAF6" s="93" t="s">
        <v>66</v>
      </c>
      <c r="WAG6" s="93" t="s">
        <v>66</v>
      </c>
      <c r="WAH6" s="93" t="s">
        <v>66</v>
      </c>
      <c r="WAI6" s="93" t="s">
        <v>66</v>
      </c>
      <c r="WAJ6" s="93" t="s">
        <v>66</v>
      </c>
      <c r="WAK6" s="93" t="s">
        <v>66</v>
      </c>
      <c r="WAL6" s="93" t="s">
        <v>66</v>
      </c>
      <c r="WAM6" s="93" t="s">
        <v>66</v>
      </c>
      <c r="WAN6" s="93" t="s">
        <v>66</v>
      </c>
      <c r="WAO6" s="93" t="s">
        <v>66</v>
      </c>
      <c r="WAP6" s="93" t="s">
        <v>66</v>
      </c>
      <c r="WAQ6" s="93" t="s">
        <v>66</v>
      </c>
      <c r="WAR6" s="93" t="s">
        <v>66</v>
      </c>
      <c r="WAS6" s="93" t="s">
        <v>66</v>
      </c>
      <c r="WAT6" s="93" t="s">
        <v>66</v>
      </c>
      <c r="WAU6" s="93" t="s">
        <v>66</v>
      </c>
      <c r="WAV6" s="93" t="s">
        <v>66</v>
      </c>
      <c r="WAW6" s="93" t="s">
        <v>66</v>
      </c>
      <c r="WAX6" s="93" t="s">
        <v>66</v>
      </c>
      <c r="WAY6" s="93" t="s">
        <v>66</v>
      </c>
      <c r="WAZ6" s="93" t="s">
        <v>66</v>
      </c>
      <c r="WBA6" s="93" t="s">
        <v>66</v>
      </c>
      <c r="WBB6" s="93" t="s">
        <v>66</v>
      </c>
      <c r="WBC6" s="93" t="s">
        <v>66</v>
      </c>
      <c r="WBD6" s="93" t="s">
        <v>66</v>
      </c>
      <c r="WBE6" s="93" t="s">
        <v>66</v>
      </c>
      <c r="WBF6" s="93" t="s">
        <v>66</v>
      </c>
      <c r="WBG6" s="93" t="s">
        <v>66</v>
      </c>
      <c r="WBH6" s="93" t="s">
        <v>66</v>
      </c>
      <c r="WBI6" s="93" t="s">
        <v>66</v>
      </c>
      <c r="WBJ6" s="93" t="s">
        <v>66</v>
      </c>
      <c r="WBK6" s="93" t="s">
        <v>66</v>
      </c>
      <c r="WBL6" s="93" t="s">
        <v>66</v>
      </c>
      <c r="WBM6" s="93" t="s">
        <v>66</v>
      </c>
      <c r="WBN6" s="93" t="s">
        <v>66</v>
      </c>
      <c r="WBO6" s="93" t="s">
        <v>66</v>
      </c>
      <c r="WBP6" s="93" t="s">
        <v>66</v>
      </c>
      <c r="WBQ6" s="93" t="s">
        <v>66</v>
      </c>
      <c r="WBR6" s="93" t="s">
        <v>66</v>
      </c>
      <c r="WBS6" s="93" t="s">
        <v>66</v>
      </c>
      <c r="WBT6" s="93" t="s">
        <v>66</v>
      </c>
      <c r="WBU6" s="93" t="s">
        <v>66</v>
      </c>
      <c r="WBV6" s="93" t="s">
        <v>66</v>
      </c>
      <c r="WBW6" s="93" t="s">
        <v>66</v>
      </c>
      <c r="WBX6" s="93" t="s">
        <v>66</v>
      </c>
      <c r="WBY6" s="93" t="s">
        <v>66</v>
      </c>
      <c r="WBZ6" s="93" t="s">
        <v>66</v>
      </c>
      <c r="WCA6" s="93" t="s">
        <v>66</v>
      </c>
      <c r="WCB6" s="93" t="s">
        <v>66</v>
      </c>
      <c r="WCC6" s="93" t="s">
        <v>66</v>
      </c>
      <c r="WCD6" s="93" t="s">
        <v>66</v>
      </c>
      <c r="WCE6" s="93" t="s">
        <v>66</v>
      </c>
      <c r="WCF6" s="93" t="s">
        <v>66</v>
      </c>
      <c r="WCG6" s="93" t="s">
        <v>66</v>
      </c>
      <c r="WCH6" s="93" t="s">
        <v>66</v>
      </c>
      <c r="WCI6" s="93" t="s">
        <v>66</v>
      </c>
      <c r="WCJ6" s="93" t="s">
        <v>66</v>
      </c>
      <c r="WCK6" s="93" t="s">
        <v>66</v>
      </c>
      <c r="WCL6" s="93" t="s">
        <v>66</v>
      </c>
      <c r="WCM6" s="93" t="s">
        <v>66</v>
      </c>
      <c r="WCN6" s="93" t="s">
        <v>66</v>
      </c>
      <c r="WCO6" s="93" t="s">
        <v>66</v>
      </c>
      <c r="WCP6" s="93" t="s">
        <v>66</v>
      </c>
      <c r="WCQ6" s="93" t="s">
        <v>66</v>
      </c>
      <c r="WCR6" s="93" t="s">
        <v>66</v>
      </c>
      <c r="WCS6" s="93" t="s">
        <v>66</v>
      </c>
      <c r="WCT6" s="93" t="s">
        <v>66</v>
      </c>
      <c r="WCU6" s="93" t="s">
        <v>66</v>
      </c>
      <c r="WCV6" s="93" t="s">
        <v>66</v>
      </c>
      <c r="WCW6" s="93" t="s">
        <v>66</v>
      </c>
      <c r="WCX6" s="93" t="s">
        <v>66</v>
      </c>
      <c r="WCY6" s="93" t="s">
        <v>66</v>
      </c>
      <c r="WCZ6" s="93" t="s">
        <v>66</v>
      </c>
      <c r="WDA6" s="93" t="s">
        <v>66</v>
      </c>
      <c r="WDB6" s="93" t="s">
        <v>66</v>
      </c>
      <c r="WDC6" s="93" t="s">
        <v>66</v>
      </c>
      <c r="WDD6" s="93" t="s">
        <v>66</v>
      </c>
      <c r="WDE6" s="93" t="s">
        <v>66</v>
      </c>
      <c r="WDF6" s="93" t="s">
        <v>66</v>
      </c>
      <c r="WDG6" s="93" t="s">
        <v>66</v>
      </c>
      <c r="WDH6" s="93" t="s">
        <v>66</v>
      </c>
      <c r="WDI6" s="93" t="s">
        <v>66</v>
      </c>
      <c r="WDJ6" s="93" t="s">
        <v>66</v>
      </c>
      <c r="WDK6" s="93" t="s">
        <v>66</v>
      </c>
      <c r="WDL6" s="93" t="s">
        <v>66</v>
      </c>
      <c r="WDM6" s="93" t="s">
        <v>66</v>
      </c>
      <c r="WDN6" s="93" t="s">
        <v>66</v>
      </c>
      <c r="WDO6" s="93" t="s">
        <v>66</v>
      </c>
      <c r="WDP6" s="93" t="s">
        <v>66</v>
      </c>
      <c r="WDQ6" s="93" t="s">
        <v>66</v>
      </c>
      <c r="WDR6" s="93" t="s">
        <v>66</v>
      </c>
      <c r="WDS6" s="93" t="s">
        <v>66</v>
      </c>
      <c r="WDT6" s="93" t="s">
        <v>66</v>
      </c>
      <c r="WDU6" s="93" t="s">
        <v>66</v>
      </c>
      <c r="WDV6" s="93" t="s">
        <v>66</v>
      </c>
      <c r="WDW6" s="93" t="s">
        <v>66</v>
      </c>
      <c r="WDX6" s="93" t="s">
        <v>66</v>
      </c>
      <c r="WDY6" s="93" t="s">
        <v>66</v>
      </c>
      <c r="WDZ6" s="93" t="s">
        <v>66</v>
      </c>
      <c r="WEA6" s="93" t="s">
        <v>66</v>
      </c>
      <c r="WEB6" s="93" t="s">
        <v>66</v>
      </c>
      <c r="WEC6" s="93" t="s">
        <v>66</v>
      </c>
      <c r="WED6" s="93" t="s">
        <v>66</v>
      </c>
      <c r="WEE6" s="93" t="s">
        <v>66</v>
      </c>
      <c r="WEF6" s="93" t="s">
        <v>66</v>
      </c>
      <c r="WEG6" s="93" t="s">
        <v>66</v>
      </c>
      <c r="WEH6" s="93" t="s">
        <v>66</v>
      </c>
      <c r="WEI6" s="93" t="s">
        <v>66</v>
      </c>
      <c r="WEJ6" s="93" t="s">
        <v>66</v>
      </c>
      <c r="WEK6" s="93" t="s">
        <v>66</v>
      </c>
      <c r="WEL6" s="93" t="s">
        <v>66</v>
      </c>
      <c r="WEM6" s="93" t="s">
        <v>66</v>
      </c>
      <c r="WEN6" s="93" t="s">
        <v>66</v>
      </c>
      <c r="WEO6" s="93" t="s">
        <v>66</v>
      </c>
      <c r="WEP6" s="93" t="s">
        <v>66</v>
      </c>
      <c r="WEQ6" s="93" t="s">
        <v>66</v>
      </c>
      <c r="WER6" s="93" t="s">
        <v>66</v>
      </c>
      <c r="WES6" s="93" t="s">
        <v>66</v>
      </c>
      <c r="WET6" s="93" t="s">
        <v>66</v>
      </c>
      <c r="WEU6" s="93" t="s">
        <v>66</v>
      </c>
      <c r="WEV6" s="93" t="s">
        <v>66</v>
      </c>
      <c r="WEW6" s="93" t="s">
        <v>66</v>
      </c>
      <c r="WEX6" s="93" t="s">
        <v>66</v>
      </c>
      <c r="WEY6" s="93" t="s">
        <v>66</v>
      </c>
      <c r="WEZ6" s="93" t="s">
        <v>66</v>
      </c>
      <c r="WFA6" s="93" t="s">
        <v>66</v>
      </c>
      <c r="WFB6" s="93" t="s">
        <v>66</v>
      </c>
      <c r="WFC6" s="93" t="s">
        <v>66</v>
      </c>
      <c r="WFD6" s="93" t="s">
        <v>66</v>
      </c>
      <c r="WFE6" s="93" t="s">
        <v>66</v>
      </c>
      <c r="WFF6" s="93" t="s">
        <v>66</v>
      </c>
      <c r="WFG6" s="93" t="s">
        <v>66</v>
      </c>
      <c r="WFH6" s="93" t="s">
        <v>66</v>
      </c>
      <c r="WFI6" s="93" t="s">
        <v>66</v>
      </c>
      <c r="WFJ6" s="93" t="s">
        <v>66</v>
      </c>
      <c r="WFK6" s="93" t="s">
        <v>66</v>
      </c>
      <c r="WFL6" s="93" t="s">
        <v>66</v>
      </c>
      <c r="WFM6" s="93" t="s">
        <v>66</v>
      </c>
      <c r="WFN6" s="93" t="s">
        <v>66</v>
      </c>
      <c r="WFO6" s="93" t="s">
        <v>66</v>
      </c>
      <c r="WFP6" s="93" t="s">
        <v>66</v>
      </c>
      <c r="WFQ6" s="93" t="s">
        <v>66</v>
      </c>
      <c r="WFR6" s="93" t="s">
        <v>66</v>
      </c>
      <c r="WFS6" s="93" t="s">
        <v>66</v>
      </c>
      <c r="WFT6" s="93" t="s">
        <v>66</v>
      </c>
      <c r="WFU6" s="93" t="s">
        <v>66</v>
      </c>
      <c r="WFV6" s="93" t="s">
        <v>66</v>
      </c>
      <c r="WFW6" s="93" t="s">
        <v>66</v>
      </c>
      <c r="WFX6" s="93" t="s">
        <v>66</v>
      </c>
      <c r="WFY6" s="93" t="s">
        <v>66</v>
      </c>
      <c r="WFZ6" s="93" t="s">
        <v>66</v>
      </c>
      <c r="WGA6" s="93" t="s">
        <v>66</v>
      </c>
      <c r="WGB6" s="93" t="s">
        <v>66</v>
      </c>
      <c r="WGC6" s="93" t="s">
        <v>66</v>
      </c>
      <c r="WGD6" s="93" t="s">
        <v>66</v>
      </c>
      <c r="WGE6" s="93" t="s">
        <v>66</v>
      </c>
      <c r="WGF6" s="93" t="s">
        <v>66</v>
      </c>
      <c r="WGG6" s="93" t="s">
        <v>66</v>
      </c>
      <c r="WGH6" s="93" t="s">
        <v>66</v>
      </c>
      <c r="WGI6" s="93" t="s">
        <v>66</v>
      </c>
      <c r="WGJ6" s="93" t="s">
        <v>66</v>
      </c>
      <c r="WGK6" s="93" t="s">
        <v>66</v>
      </c>
      <c r="WGL6" s="93" t="s">
        <v>66</v>
      </c>
      <c r="WGM6" s="93" t="s">
        <v>66</v>
      </c>
      <c r="WGN6" s="93" t="s">
        <v>66</v>
      </c>
      <c r="WGO6" s="93" t="s">
        <v>66</v>
      </c>
      <c r="WGP6" s="93" t="s">
        <v>66</v>
      </c>
      <c r="WGQ6" s="93" t="s">
        <v>66</v>
      </c>
      <c r="WGR6" s="93" t="s">
        <v>66</v>
      </c>
      <c r="WGS6" s="93" t="s">
        <v>66</v>
      </c>
      <c r="WGT6" s="93" t="s">
        <v>66</v>
      </c>
      <c r="WGU6" s="93" t="s">
        <v>66</v>
      </c>
      <c r="WGV6" s="93" t="s">
        <v>66</v>
      </c>
      <c r="WGW6" s="93" t="s">
        <v>66</v>
      </c>
      <c r="WGX6" s="93" t="s">
        <v>66</v>
      </c>
      <c r="WGY6" s="93" t="s">
        <v>66</v>
      </c>
      <c r="WGZ6" s="93" t="s">
        <v>66</v>
      </c>
      <c r="WHA6" s="93" t="s">
        <v>66</v>
      </c>
      <c r="WHB6" s="93" t="s">
        <v>66</v>
      </c>
      <c r="WHC6" s="93" t="s">
        <v>66</v>
      </c>
      <c r="WHD6" s="93" t="s">
        <v>66</v>
      </c>
      <c r="WHE6" s="93" t="s">
        <v>66</v>
      </c>
      <c r="WHF6" s="93" t="s">
        <v>66</v>
      </c>
      <c r="WHG6" s="93" t="s">
        <v>66</v>
      </c>
      <c r="WHH6" s="93" t="s">
        <v>66</v>
      </c>
      <c r="WHI6" s="93" t="s">
        <v>66</v>
      </c>
      <c r="WHJ6" s="93" t="s">
        <v>66</v>
      </c>
      <c r="WHK6" s="93" t="s">
        <v>66</v>
      </c>
      <c r="WHL6" s="93" t="s">
        <v>66</v>
      </c>
      <c r="WHM6" s="93" t="s">
        <v>66</v>
      </c>
      <c r="WHN6" s="93" t="s">
        <v>66</v>
      </c>
      <c r="WHO6" s="93" t="s">
        <v>66</v>
      </c>
      <c r="WHP6" s="93" t="s">
        <v>66</v>
      </c>
      <c r="WHQ6" s="93" t="s">
        <v>66</v>
      </c>
      <c r="WHR6" s="93" t="s">
        <v>66</v>
      </c>
      <c r="WHS6" s="93" t="s">
        <v>66</v>
      </c>
      <c r="WHT6" s="93" t="s">
        <v>66</v>
      </c>
      <c r="WHU6" s="93" t="s">
        <v>66</v>
      </c>
      <c r="WHV6" s="93" t="s">
        <v>66</v>
      </c>
      <c r="WHW6" s="93" t="s">
        <v>66</v>
      </c>
      <c r="WHX6" s="93" t="s">
        <v>66</v>
      </c>
      <c r="WHY6" s="93" t="s">
        <v>66</v>
      </c>
      <c r="WHZ6" s="93" t="s">
        <v>66</v>
      </c>
      <c r="WIA6" s="93" t="s">
        <v>66</v>
      </c>
      <c r="WIB6" s="93" t="s">
        <v>66</v>
      </c>
      <c r="WIC6" s="93" t="s">
        <v>66</v>
      </c>
      <c r="WID6" s="93" t="s">
        <v>66</v>
      </c>
      <c r="WIE6" s="93" t="s">
        <v>66</v>
      </c>
      <c r="WIF6" s="93" t="s">
        <v>66</v>
      </c>
      <c r="WIG6" s="93" t="s">
        <v>66</v>
      </c>
      <c r="WIH6" s="93" t="s">
        <v>66</v>
      </c>
      <c r="WII6" s="93" t="s">
        <v>66</v>
      </c>
      <c r="WIJ6" s="93" t="s">
        <v>66</v>
      </c>
      <c r="WIK6" s="93" t="s">
        <v>66</v>
      </c>
      <c r="WIL6" s="93" t="s">
        <v>66</v>
      </c>
      <c r="WIM6" s="93" t="s">
        <v>66</v>
      </c>
      <c r="WIN6" s="93" t="s">
        <v>66</v>
      </c>
      <c r="WIO6" s="93" t="s">
        <v>66</v>
      </c>
      <c r="WIP6" s="93" t="s">
        <v>66</v>
      </c>
      <c r="WIQ6" s="93" t="s">
        <v>66</v>
      </c>
      <c r="WIR6" s="93" t="s">
        <v>66</v>
      </c>
      <c r="WIS6" s="93" t="s">
        <v>66</v>
      </c>
      <c r="WIT6" s="93" t="s">
        <v>66</v>
      </c>
      <c r="WIU6" s="93" t="s">
        <v>66</v>
      </c>
      <c r="WIV6" s="93" t="s">
        <v>66</v>
      </c>
      <c r="WIW6" s="93" t="s">
        <v>66</v>
      </c>
      <c r="WIX6" s="93" t="s">
        <v>66</v>
      </c>
      <c r="WIY6" s="93" t="s">
        <v>66</v>
      </c>
      <c r="WIZ6" s="93" t="s">
        <v>66</v>
      </c>
      <c r="WJA6" s="93" t="s">
        <v>66</v>
      </c>
      <c r="WJB6" s="93" t="s">
        <v>66</v>
      </c>
      <c r="WJC6" s="93" t="s">
        <v>66</v>
      </c>
      <c r="WJD6" s="93" t="s">
        <v>66</v>
      </c>
      <c r="WJE6" s="93" t="s">
        <v>66</v>
      </c>
      <c r="WJF6" s="93" t="s">
        <v>66</v>
      </c>
      <c r="WJG6" s="93" t="s">
        <v>66</v>
      </c>
      <c r="WJH6" s="93" t="s">
        <v>66</v>
      </c>
      <c r="WJI6" s="93" t="s">
        <v>66</v>
      </c>
      <c r="WJJ6" s="93" t="s">
        <v>66</v>
      </c>
      <c r="WJK6" s="93" t="s">
        <v>66</v>
      </c>
      <c r="WJL6" s="93" t="s">
        <v>66</v>
      </c>
      <c r="WJM6" s="93" t="s">
        <v>66</v>
      </c>
      <c r="WJN6" s="93" t="s">
        <v>66</v>
      </c>
      <c r="WJO6" s="93" t="s">
        <v>66</v>
      </c>
      <c r="WJP6" s="93" t="s">
        <v>66</v>
      </c>
      <c r="WJQ6" s="93" t="s">
        <v>66</v>
      </c>
      <c r="WJR6" s="93" t="s">
        <v>66</v>
      </c>
      <c r="WJS6" s="93" t="s">
        <v>66</v>
      </c>
      <c r="WJT6" s="93" t="s">
        <v>66</v>
      </c>
      <c r="WJU6" s="93" t="s">
        <v>66</v>
      </c>
      <c r="WJV6" s="93" t="s">
        <v>66</v>
      </c>
      <c r="WJW6" s="93" t="s">
        <v>66</v>
      </c>
      <c r="WJX6" s="93" t="s">
        <v>66</v>
      </c>
      <c r="WJY6" s="93" t="s">
        <v>66</v>
      </c>
      <c r="WJZ6" s="93" t="s">
        <v>66</v>
      </c>
      <c r="WKA6" s="93" t="s">
        <v>66</v>
      </c>
      <c r="WKB6" s="93" t="s">
        <v>66</v>
      </c>
      <c r="WKC6" s="93" t="s">
        <v>66</v>
      </c>
      <c r="WKD6" s="93" t="s">
        <v>66</v>
      </c>
      <c r="WKE6" s="93" t="s">
        <v>66</v>
      </c>
      <c r="WKF6" s="93" t="s">
        <v>66</v>
      </c>
      <c r="WKG6" s="93" t="s">
        <v>66</v>
      </c>
      <c r="WKH6" s="93" t="s">
        <v>66</v>
      </c>
      <c r="WKI6" s="93" t="s">
        <v>66</v>
      </c>
      <c r="WKJ6" s="93" t="s">
        <v>66</v>
      </c>
      <c r="WKK6" s="93" t="s">
        <v>66</v>
      </c>
      <c r="WKL6" s="93" t="s">
        <v>66</v>
      </c>
      <c r="WKM6" s="93" t="s">
        <v>66</v>
      </c>
      <c r="WKN6" s="93" t="s">
        <v>66</v>
      </c>
      <c r="WKO6" s="93" t="s">
        <v>66</v>
      </c>
      <c r="WKP6" s="93" t="s">
        <v>66</v>
      </c>
      <c r="WKQ6" s="93" t="s">
        <v>66</v>
      </c>
      <c r="WKR6" s="93" t="s">
        <v>66</v>
      </c>
      <c r="WKS6" s="93" t="s">
        <v>66</v>
      </c>
      <c r="WKT6" s="93" t="s">
        <v>66</v>
      </c>
      <c r="WKU6" s="93" t="s">
        <v>66</v>
      </c>
      <c r="WKV6" s="93" t="s">
        <v>66</v>
      </c>
      <c r="WKW6" s="93" t="s">
        <v>66</v>
      </c>
      <c r="WKX6" s="93" t="s">
        <v>66</v>
      </c>
      <c r="WKY6" s="93" t="s">
        <v>66</v>
      </c>
      <c r="WKZ6" s="93" t="s">
        <v>66</v>
      </c>
      <c r="WLA6" s="93" t="s">
        <v>66</v>
      </c>
      <c r="WLB6" s="93" t="s">
        <v>66</v>
      </c>
      <c r="WLC6" s="93" t="s">
        <v>66</v>
      </c>
      <c r="WLD6" s="93" t="s">
        <v>66</v>
      </c>
      <c r="WLE6" s="93" t="s">
        <v>66</v>
      </c>
      <c r="WLF6" s="93" t="s">
        <v>66</v>
      </c>
      <c r="WLG6" s="93" t="s">
        <v>66</v>
      </c>
      <c r="WLH6" s="93" t="s">
        <v>66</v>
      </c>
      <c r="WLI6" s="93" t="s">
        <v>66</v>
      </c>
      <c r="WLJ6" s="93" t="s">
        <v>66</v>
      </c>
      <c r="WLK6" s="93" t="s">
        <v>66</v>
      </c>
      <c r="WLL6" s="93" t="s">
        <v>66</v>
      </c>
      <c r="WLM6" s="93" t="s">
        <v>66</v>
      </c>
      <c r="WLN6" s="93" t="s">
        <v>66</v>
      </c>
      <c r="WLO6" s="93" t="s">
        <v>66</v>
      </c>
      <c r="WLP6" s="93" t="s">
        <v>66</v>
      </c>
      <c r="WLQ6" s="93" t="s">
        <v>66</v>
      </c>
      <c r="WLR6" s="93" t="s">
        <v>66</v>
      </c>
      <c r="WLS6" s="93" t="s">
        <v>66</v>
      </c>
      <c r="WLT6" s="93" t="s">
        <v>66</v>
      </c>
      <c r="WLU6" s="93" t="s">
        <v>66</v>
      </c>
      <c r="WLV6" s="93" t="s">
        <v>66</v>
      </c>
      <c r="WLW6" s="93" t="s">
        <v>66</v>
      </c>
      <c r="WLX6" s="93" t="s">
        <v>66</v>
      </c>
      <c r="WLY6" s="93" t="s">
        <v>66</v>
      </c>
      <c r="WLZ6" s="93" t="s">
        <v>66</v>
      </c>
      <c r="WMA6" s="93" t="s">
        <v>66</v>
      </c>
      <c r="WMB6" s="93" t="s">
        <v>66</v>
      </c>
      <c r="WMC6" s="93" t="s">
        <v>66</v>
      </c>
      <c r="WMD6" s="93" t="s">
        <v>66</v>
      </c>
      <c r="WME6" s="93" t="s">
        <v>66</v>
      </c>
      <c r="WMF6" s="93" t="s">
        <v>66</v>
      </c>
      <c r="WMG6" s="93" t="s">
        <v>66</v>
      </c>
      <c r="WMH6" s="93" t="s">
        <v>66</v>
      </c>
      <c r="WMI6" s="93" t="s">
        <v>66</v>
      </c>
      <c r="WMJ6" s="93" t="s">
        <v>66</v>
      </c>
      <c r="WMK6" s="93" t="s">
        <v>66</v>
      </c>
      <c r="WML6" s="93" t="s">
        <v>66</v>
      </c>
      <c r="WMM6" s="93" t="s">
        <v>66</v>
      </c>
      <c r="WMN6" s="93" t="s">
        <v>66</v>
      </c>
      <c r="WMO6" s="93" t="s">
        <v>66</v>
      </c>
      <c r="WMP6" s="93" t="s">
        <v>66</v>
      </c>
      <c r="WMQ6" s="93" t="s">
        <v>66</v>
      </c>
      <c r="WMR6" s="93" t="s">
        <v>66</v>
      </c>
      <c r="WMS6" s="93" t="s">
        <v>66</v>
      </c>
      <c r="WMT6" s="93" t="s">
        <v>66</v>
      </c>
      <c r="WMU6" s="93" t="s">
        <v>66</v>
      </c>
      <c r="WMV6" s="93" t="s">
        <v>66</v>
      </c>
      <c r="WMW6" s="93" t="s">
        <v>66</v>
      </c>
      <c r="WMX6" s="93" t="s">
        <v>66</v>
      </c>
      <c r="WMY6" s="93" t="s">
        <v>66</v>
      </c>
      <c r="WMZ6" s="93" t="s">
        <v>66</v>
      </c>
      <c r="WNA6" s="93" t="s">
        <v>66</v>
      </c>
      <c r="WNB6" s="93" t="s">
        <v>66</v>
      </c>
      <c r="WNC6" s="93" t="s">
        <v>66</v>
      </c>
      <c r="WND6" s="93" t="s">
        <v>66</v>
      </c>
      <c r="WNE6" s="93" t="s">
        <v>66</v>
      </c>
      <c r="WNF6" s="93" t="s">
        <v>66</v>
      </c>
      <c r="WNG6" s="93" t="s">
        <v>66</v>
      </c>
      <c r="WNH6" s="93" t="s">
        <v>66</v>
      </c>
      <c r="WNI6" s="93" t="s">
        <v>66</v>
      </c>
      <c r="WNJ6" s="93" t="s">
        <v>66</v>
      </c>
      <c r="WNK6" s="93" t="s">
        <v>66</v>
      </c>
      <c r="WNL6" s="93" t="s">
        <v>66</v>
      </c>
      <c r="WNM6" s="93" t="s">
        <v>66</v>
      </c>
      <c r="WNN6" s="93" t="s">
        <v>66</v>
      </c>
      <c r="WNO6" s="93" t="s">
        <v>66</v>
      </c>
      <c r="WNP6" s="93" t="s">
        <v>66</v>
      </c>
      <c r="WNQ6" s="93" t="s">
        <v>66</v>
      </c>
      <c r="WNR6" s="93" t="s">
        <v>66</v>
      </c>
      <c r="WNS6" s="93" t="s">
        <v>66</v>
      </c>
      <c r="WNT6" s="93" t="s">
        <v>66</v>
      </c>
      <c r="WNU6" s="93" t="s">
        <v>66</v>
      </c>
      <c r="WNV6" s="93" t="s">
        <v>66</v>
      </c>
      <c r="WNW6" s="93" t="s">
        <v>66</v>
      </c>
      <c r="WNX6" s="93" t="s">
        <v>66</v>
      </c>
      <c r="WNY6" s="93" t="s">
        <v>66</v>
      </c>
      <c r="WNZ6" s="93" t="s">
        <v>66</v>
      </c>
      <c r="WOA6" s="93" t="s">
        <v>66</v>
      </c>
      <c r="WOB6" s="93" t="s">
        <v>66</v>
      </c>
      <c r="WOC6" s="93" t="s">
        <v>66</v>
      </c>
      <c r="WOD6" s="93" t="s">
        <v>66</v>
      </c>
      <c r="WOE6" s="93" t="s">
        <v>66</v>
      </c>
      <c r="WOF6" s="93" t="s">
        <v>66</v>
      </c>
      <c r="WOG6" s="93" t="s">
        <v>66</v>
      </c>
      <c r="WOH6" s="93" t="s">
        <v>66</v>
      </c>
      <c r="WOI6" s="93" t="s">
        <v>66</v>
      </c>
      <c r="WOJ6" s="93" t="s">
        <v>66</v>
      </c>
      <c r="WOK6" s="93" t="s">
        <v>66</v>
      </c>
      <c r="WOL6" s="93" t="s">
        <v>66</v>
      </c>
      <c r="WOM6" s="93" t="s">
        <v>66</v>
      </c>
      <c r="WON6" s="93" t="s">
        <v>66</v>
      </c>
      <c r="WOO6" s="93" t="s">
        <v>66</v>
      </c>
      <c r="WOP6" s="93" t="s">
        <v>66</v>
      </c>
      <c r="WOQ6" s="93" t="s">
        <v>66</v>
      </c>
      <c r="WOR6" s="93" t="s">
        <v>66</v>
      </c>
      <c r="WOS6" s="93" t="s">
        <v>66</v>
      </c>
      <c r="WOT6" s="93" t="s">
        <v>66</v>
      </c>
      <c r="WOU6" s="93" t="s">
        <v>66</v>
      </c>
      <c r="WOV6" s="93" t="s">
        <v>66</v>
      </c>
      <c r="WOW6" s="93" t="s">
        <v>66</v>
      </c>
      <c r="WOX6" s="93" t="s">
        <v>66</v>
      </c>
      <c r="WOY6" s="93" t="s">
        <v>66</v>
      </c>
      <c r="WOZ6" s="93" t="s">
        <v>66</v>
      </c>
      <c r="WPA6" s="93" t="s">
        <v>66</v>
      </c>
      <c r="WPB6" s="93" t="s">
        <v>66</v>
      </c>
      <c r="WPC6" s="93" t="s">
        <v>66</v>
      </c>
      <c r="WPD6" s="93" t="s">
        <v>66</v>
      </c>
      <c r="WPE6" s="93" t="s">
        <v>66</v>
      </c>
      <c r="WPF6" s="93" t="s">
        <v>66</v>
      </c>
      <c r="WPG6" s="93" t="s">
        <v>66</v>
      </c>
      <c r="WPH6" s="93" t="s">
        <v>66</v>
      </c>
      <c r="WPI6" s="93" t="s">
        <v>66</v>
      </c>
      <c r="WPJ6" s="93" t="s">
        <v>66</v>
      </c>
      <c r="WPK6" s="93" t="s">
        <v>66</v>
      </c>
      <c r="WPL6" s="93" t="s">
        <v>66</v>
      </c>
      <c r="WPM6" s="93" t="s">
        <v>66</v>
      </c>
      <c r="WPN6" s="93" t="s">
        <v>66</v>
      </c>
      <c r="WPO6" s="93" t="s">
        <v>66</v>
      </c>
      <c r="WPP6" s="93" t="s">
        <v>66</v>
      </c>
      <c r="WPQ6" s="93" t="s">
        <v>66</v>
      </c>
      <c r="WPR6" s="93" t="s">
        <v>66</v>
      </c>
      <c r="WPS6" s="93" t="s">
        <v>66</v>
      </c>
      <c r="WPT6" s="93" t="s">
        <v>66</v>
      </c>
      <c r="WPU6" s="93" t="s">
        <v>66</v>
      </c>
      <c r="WPV6" s="93" t="s">
        <v>66</v>
      </c>
      <c r="WPW6" s="93" t="s">
        <v>66</v>
      </c>
      <c r="WPX6" s="93" t="s">
        <v>66</v>
      </c>
      <c r="WPY6" s="93" t="s">
        <v>66</v>
      </c>
      <c r="WPZ6" s="93" t="s">
        <v>66</v>
      </c>
      <c r="WQA6" s="93" t="s">
        <v>66</v>
      </c>
      <c r="WQB6" s="93" t="s">
        <v>66</v>
      </c>
      <c r="WQC6" s="93" t="s">
        <v>66</v>
      </c>
      <c r="WQD6" s="93" t="s">
        <v>66</v>
      </c>
      <c r="WQE6" s="93" t="s">
        <v>66</v>
      </c>
      <c r="WQF6" s="93" t="s">
        <v>66</v>
      </c>
      <c r="WQG6" s="93" t="s">
        <v>66</v>
      </c>
      <c r="WQH6" s="93" t="s">
        <v>66</v>
      </c>
      <c r="WQI6" s="93" t="s">
        <v>66</v>
      </c>
      <c r="WQJ6" s="93" t="s">
        <v>66</v>
      </c>
      <c r="WQK6" s="93" t="s">
        <v>66</v>
      </c>
      <c r="WQL6" s="93" t="s">
        <v>66</v>
      </c>
      <c r="WQM6" s="93" t="s">
        <v>66</v>
      </c>
      <c r="WQN6" s="93" t="s">
        <v>66</v>
      </c>
      <c r="WQO6" s="93" t="s">
        <v>66</v>
      </c>
      <c r="WQP6" s="93" t="s">
        <v>66</v>
      </c>
      <c r="WQQ6" s="93" t="s">
        <v>66</v>
      </c>
      <c r="WQR6" s="93" t="s">
        <v>66</v>
      </c>
      <c r="WQS6" s="93" t="s">
        <v>66</v>
      </c>
      <c r="WQT6" s="93" t="s">
        <v>66</v>
      </c>
      <c r="WQU6" s="93" t="s">
        <v>66</v>
      </c>
      <c r="WQV6" s="93" t="s">
        <v>66</v>
      </c>
      <c r="WQW6" s="93" t="s">
        <v>66</v>
      </c>
      <c r="WQX6" s="93" t="s">
        <v>66</v>
      </c>
      <c r="WQY6" s="93" t="s">
        <v>66</v>
      </c>
      <c r="WQZ6" s="93" t="s">
        <v>66</v>
      </c>
      <c r="WRA6" s="93" t="s">
        <v>66</v>
      </c>
      <c r="WRB6" s="93" t="s">
        <v>66</v>
      </c>
      <c r="WRC6" s="93" t="s">
        <v>66</v>
      </c>
      <c r="WRD6" s="93" t="s">
        <v>66</v>
      </c>
      <c r="WRE6" s="93" t="s">
        <v>66</v>
      </c>
      <c r="WRF6" s="93" t="s">
        <v>66</v>
      </c>
      <c r="WRG6" s="93" t="s">
        <v>66</v>
      </c>
      <c r="WRH6" s="93" t="s">
        <v>66</v>
      </c>
      <c r="WRI6" s="93" t="s">
        <v>66</v>
      </c>
      <c r="WRJ6" s="93" t="s">
        <v>66</v>
      </c>
      <c r="WRK6" s="93" t="s">
        <v>66</v>
      </c>
      <c r="WRL6" s="93" t="s">
        <v>66</v>
      </c>
      <c r="WRM6" s="93" t="s">
        <v>66</v>
      </c>
      <c r="WRN6" s="93" t="s">
        <v>66</v>
      </c>
      <c r="WRO6" s="93" t="s">
        <v>66</v>
      </c>
      <c r="WRP6" s="93" t="s">
        <v>66</v>
      </c>
      <c r="WRQ6" s="93" t="s">
        <v>66</v>
      </c>
      <c r="WRR6" s="93" t="s">
        <v>66</v>
      </c>
      <c r="WRS6" s="93" t="s">
        <v>66</v>
      </c>
      <c r="WRT6" s="93" t="s">
        <v>66</v>
      </c>
      <c r="WRU6" s="93" t="s">
        <v>66</v>
      </c>
      <c r="WRV6" s="93" t="s">
        <v>66</v>
      </c>
      <c r="WRW6" s="93" t="s">
        <v>66</v>
      </c>
      <c r="WRX6" s="93" t="s">
        <v>66</v>
      </c>
      <c r="WRY6" s="93" t="s">
        <v>66</v>
      </c>
      <c r="WRZ6" s="93" t="s">
        <v>66</v>
      </c>
      <c r="WSA6" s="93" t="s">
        <v>66</v>
      </c>
      <c r="WSB6" s="93" t="s">
        <v>66</v>
      </c>
      <c r="WSC6" s="93" t="s">
        <v>66</v>
      </c>
      <c r="WSD6" s="93" t="s">
        <v>66</v>
      </c>
      <c r="WSE6" s="93" t="s">
        <v>66</v>
      </c>
      <c r="WSF6" s="93" t="s">
        <v>66</v>
      </c>
      <c r="WSG6" s="93" t="s">
        <v>66</v>
      </c>
      <c r="WSH6" s="93" t="s">
        <v>66</v>
      </c>
      <c r="WSI6" s="93" t="s">
        <v>66</v>
      </c>
      <c r="WSJ6" s="93" t="s">
        <v>66</v>
      </c>
      <c r="WSK6" s="93" t="s">
        <v>66</v>
      </c>
      <c r="WSL6" s="93" t="s">
        <v>66</v>
      </c>
      <c r="WSM6" s="93" t="s">
        <v>66</v>
      </c>
      <c r="WSN6" s="93" t="s">
        <v>66</v>
      </c>
      <c r="WSO6" s="93" t="s">
        <v>66</v>
      </c>
      <c r="WSP6" s="93" t="s">
        <v>66</v>
      </c>
      <c r="WSQ6" s="93" t="s">
        <v>66</v>
      </c>
      <c r="WSR6" s="93" t="s">
        <v>66</v>
      </c>
      <c r="WSS6" s="93" t="s">
        <v>66</v>
      </c>
      <c r="WST6" s="93" t="s">
        <v>66</v>
      </c>
      <c r="WSU6" s="93" t="s">
        <v>66</v>
      </c>
      <c r="WSV6" s="93" t="s">
        <v>66</v>
      </c>
      <c r="WSW6" s="93" t="s">
        <v>66</v>
      </c>
      <c r="WSX6" s="93" t="s">
        <v>66</v>
      </c>
      <c r="WSY6" s="93" t="s">
        <v>66</v>
      </c>
      <c r="WSZ6" s="93" t="s">
        <v>66</v>
      </c>
      <c r="WTA6" s="93" t="s">
        <v>66</v>
      </c>
      <c r="WTB6" s="93" t="s">
        <v>66</v>
      </c>
      <c r="WTC6" s="93" t="s">
        <v>66</v>
      </c>
      <c r="WTD6" s="93" t="s">
        <v>66</v>
      </c>
      <c r="WTE6" s="93" t="s">
        <v>66</v>
      </c>
      <c r="WTF6" s="93" t="s">
        <v>66</v>
      </c>
      <c r="WTG6" s="93" t="s">
        <v>66</v>
      </c>
      <c r="WTH6" s="93" t="s">
        <v>66</v>
      </c>
      <c r="WTI6" s="93" t="s">
        <v>66</v>
      </c>
      <c r="WTJ6" s="93" t="s">
        <v>66</v>
      </c>
      <c r="WTK6" s="93" t="s">
        <v>66</v>
      </c>
      <c r="WTL6" s="93" t="s">
        <v>66</v>
      </c>
      <c r="WTM6" s="93" t="s">
        <v>66</v>
      </c>
      <c r="WTN6" s="93" t="s">
        <v>66</v>
      </c>
      <c r="WTO6" s="93" t="s">
        <v>66</v>
      </c>
      <c r="WTP6" s="93" t="s">
        <v>66</v>
      </c>
      <c r="WTQ6" s="93" t="s">
        <v>66</v>
      </c>
      <c r="WTR6" s="93" t="s">
        <v>66</v>
      </c>
      <c r="WTS6" s="93" t="s">
        <v>66</v>
      </c>
      <c r="WTT6" s="93" t="s">
        <v>66</v>
      </c>
      <c r="WTU6" s="93" t="s">
        <v>66</v>
      </c>
      <c r="WTV6" s="93" t="s">
        <v>66</v>
      </c>
      <c r="WTW6" s="93" t="s">
        <v>66</v>
      </c>
      <c r="WTX6" s="93" t="s">
        <v>66</v>
      </c>
      <c r="WTY6" s="93" t="s">
        <v>66</v>
      </c>
      <c r="WTZ6" s="93" t="s">
        <v>66</v>
      </c>
      <c r="WUA6" s="93" t="s">
        <v>66</v>
      </c>
      <c r="WUB6" s="93" t="s">
        <v>66</v>
      </c>
      <c r="WUC6" s="93" t="s">
        <v>66</v>
      </c>
      <c r="WUD6" s="93" t="s">
        <v>66</v>
      </c>
      <c r="WUE6" s="93" t="s">
        <v>66</v>
      </c>
      <c r="WUF6" s="93" t="s">
        <v>66</v>
      </c>
      <c r="WUG6" s="93" t="s">
        <v>66</v>
      </c>
      <c r="WUH6" s="93" t="s">
        <v>66</v>
      </c>
      <c r="WUI6" s="93" t="s">
        <v>66</v>
      </c>
      <c r="WUJ6" s="93" t="s">
        <v>66</v>
      </c>
      <c r="WUK6" s="93" t="s">
        <v>66</v>
      </c>
      <c r="WUL6" s="93" t="s">
        <v>66</v>
      </c>
      <c r="WUM6" s="93" t="s">
        <v>66</v>
      </c>
      <c r="WUN6" s="93" t="s">
        <v>66</v>
      </c>
      <c r="WUO6" s="93" t="s">
        <v>66</v>
      </c>
      <c r="WUP6" s="93" t="s">
        <v>66</v>
      </c>
      <c r="WUQ6" s="93" t="s">
        <v>66</v>
      </c>
      <c r="WUR6" s="93" t="s">
        <v>66</v>
      </c>
      <c r="WUS6" s="93" t="s">
        <v>66</v>
      </c>
      <c r="WUT6" s="93" t="s">
        <v>66</v>
      </c>
      <c r="WUU6" s="93" t="s">
        <v>66</v>
      </c>
      <c r="WUV6" s="93" t="s">
        <v>66</v>
      </c>
      <c r="WUW6" s="93" t="s">
        <v>66</v>
      </c>
      <c r="WUX6" s="93" t="s">
        <v>66</v>
      </c>
      <c r="WUY6" s="93" t="s">
        <v>66</v>
      </c>
      <c r="WUZ6" s="93" t="s">
        <v>66</v>
      </c>
      <c r="WVA6" s="93" t="s">
        <v>66</v>
      </c>
      <c r="WVB6" s="93" t="s">
        <v>66</v>
      </c>
      <c r="WVC6" s="93" t="s">
        <v>66</v>
      </c>
      <c r="WVD6" s="93" t="s">
        <v>66</v>
      </c>
      <c r="WVE6" s="93" t="s">
        <v>66</v>
      </c>
      <c r="WVF6" s="93" t="s">
        <v>66</v>
      </c>
      <c r="WVG6" s="93" t="s">
        <v>66</v>
      </c>
      <c r="WVH6" s="93" t="s">
        <v>66</v>
      </c>
      <c r="WVI6" s="93" t="s">
        <v>66</v>
      </c>
      <c r="WVJ6" s="93" t="s">
        <v>66</v>
      </c>
      <c r="WVK6" s="93" t="s">
        <v>66</v>
      </c>
      <c r="WVL6" s="93" t="s">
        <v>66</v>
      </c>
      <c r="WVM6" s="93" t="s">
        <v>66</v>
      </c>
      <c r="WVN6" s="93" t="s">
        <v>66</v>
      </c>
      <c r="WVO6" s="93" t="s">
        <v>66</v>
      </c>
      <c r="WVP6" s="93" t="s">
        <v>66</v>
      </c>
      <c r="WVQ6" s="93" t="s">
        <v>66</v>
      </c>
      <c r="WVR6" s="93" t="s">
        <v>66</v>
      </c>
      <c r="WVS6" s="93" t="s">
        <v>66</v>
      </c>
      <c r="WVT6" s="93" t="s">
        <v>66</v>
      </c>
      <c r="WVU6" s="93" t="s">
        <v>66</v>
      </c>
      <c r="WVV6" s="93" t="s">
        <v>66</v>
      </c>
      <c r="WVW6" s="93" t="s">
        <v>66</v>
      </c>
      <c r="WVX6" s="93" t="s">
        <v>66</v>
      </c>
      <c r="WVY6" s="93" t="s">
        <v>66</v>
      </c>
      <c r="WVZ6" s="93" t="s">
        <v>66</v>
      </c>
      <c r="WWA6" s="93" t="s">
        <v>66</v>
      </c>
      <c r="WWB6" s="93" t="s">
        <v>66</v>
      </c>
      <c r="WWC6" s="93" t="s">
        <v>66</v>
      </c>
      <c r="WWD6" s="93" t="s">
        <v>66</v>
      </c>
      <c r="WWE6" s="93" t="s">
        <v>66</v>
      </c>
      <c r="WWF6" s="93" t="s">
        <v>66</v>
      </c>
      <c r="WWG6" s="93" t="s">
        <v>66</v>
      </c>
      <c r="WWH6" s="93" t="s">
        <v>66</v>
      </c>
      <c r="WWI6" s="93" t="s">
        <v>66</v>
      </c>
      <c r="WWJ6" s="93" t="s">
        <v>66</v>
      </c>
      <c r="WWK6" s="93" t="s">
        <v>66</v>
      </c>
      <c r="WWL6" s="93" t="s">
        <v>66</v>
      </c>
      <c r="WWM6" s="93" t="s">
        <v>66</v>
      </c>
      <c r="WWN6" s="93" t="s">
        <v>66</v>
      </c>
      <c r="WWO6" s="93" t="s">
        <v>66</v>
      </c>
      <c r="WWP6" s="93" t="s">
        <v>66</v>
      </c>
      <c r="WWQ6" s="93" t="s">
        <v>66</v>
      </c>
      <c r="WWR6" s="93" t="s">
        <v>66</v>
      </c>
      <c r="WWS6" s="93" t="s">
        <v>66</v>
      </c>
      <c r="WWT6" s="93" t="s">
        <v>66</v>
      </c>
      <c r="WWU6" s="93" t="s">
        <v>66</v>
      </c>
      <c r="WWV6" s="93" t="s">
        <v>66</v>
      </c>
      <c r="WWW6" s="93" t="s">
        <v>66</v>
      </c>
      <c r="WWX6" s="93" t="s">
        <v>66</v>
      </c>
      <c r="WWY6" s="93" t="s">
        <v>66</v>
      </c>
      <c r="WWZ6" s="93" t="s">
        <v>66</v>
      </c>
      <c r="WXA6" s="93" t="s">
        <v>66</v>
      </c>
      <c r="WXB6" s="93" t="s">
        <v>66</v>
      </c>
      <c r="WXC6" s="93" t="s">
        <v>66</v>
      </c>
      <c r="WXD6" s="93" t="s">
        <v>66</v>
      </c>
      <c r="WXE6" s="93" t="s">
        <v>66</v>
      </c>
      <c r="WXF6" s="93" t="s">
        <v>66</v>
      </c>
      <c r="WXG6" s="93" t="s">
        <v>66</v>
      </c>
      <c r="WXH6" s="93" t="s">
        <v>66</v>
      </c>
      <c r="WXI6" s="93" t="s">
        <v>66</v>
      </c>
      <c r="WXJ6" s="93" t="s">
        <v>66</v>
      </c>
      <c r="WXK6" s="93" t="s">
        <v>66</v>
      </c>
      <c r="WXL6" s="93" t="s">
        <v>66</v>
      </c>
      <c r="WXM6" s="93" t="s">
        <v>66</v>
      </c>
      <c r="WXN6" s="93" t="s">
        <v>66</v>
      </c>
      <c r="WXO6" s="93" t="s">
        <v>66</v>
      </c>
      <c r="WXP6" s="93" t="s">
        <v>66</v>
      </c>
      <c r="WXQ6" s="93" t="s">
        <v>66</v>
      </c>
      <c r="WXR6" s="93" t="s">
        <v>66</v>
      </c>
      <c r="WXS6" s="93" t="s">
        <v>66</v>
      </c>
      <c r="WXT6" s="93" t="s">
        <v>66</v>
      </c>
      <c r="WXU6" s="93" t="s">
        <v>66</v>
      </c>
      <c r="WXV6" s="93" t="s">
        <v>66</v>
      </c>
      <c r="WXW6" s="93" t="s">
        <v>66</v>
      </c>
      <c r="WXX6" s="93" t="s">
        <v>66</v>
      </c>
      <c r="WXY6" s="93" t="s">
        <v>66</v>
      </c>
      <c r="WXZ6" s="93" t="s">
        <v>66</v>
      </c>
      <c r="WYA6" s="93" t="s">
        <v>66</v>
      </c>
      <c r="WYB6" s="93" t="s">
        <v>66</v>
      </c>
      <c r="WYC6" s="93" t="s">
        <v>66</v>
      </c>
      <c r="WYD6" s="93" t="s">
        <v>66</v>
      </c>
      <c r="WYE6" s="93" t="s">
        <v>66</v>
      </c>
      <c r="WYF6" s="93" t="s">
        <v>66</v>
      </c>
      <c r="WYG6" s="93" t="s">
        <v>66</v>
      </c>
      <c r="WYH6" s="93" t="s">
        <v>66</v>
      </c>
      <c r="WYI6" s="93" t="s">
        <v>66</v>
      </c>
      <c r="WYJ6" s="93" t="s">
        <v>66</v>
      </c>
      <c r="WYK6" s="93" t="s">
        <v>66</v>
      </c>
      <c r="WYL6" s="93" t="s">
        <v>66</v>
      </c>
      <c r="WYM6" s="93" t="s">
        <v>66</v>
      </c>
      <c r="WYN6" s="93" t="s">
        <v>66</v>
      </c>
      <c r="WYO6" s="93" t="s">
        <v>66</v>
      </c>
      <c r="WYP6" s="93" t="s">
        <v>66</v>
      </c>
      <c r="WYQ6" s="93" t="s">
        <v>66</v>
      </c>
      <c r="WYR6" s="93" t="s">
        <v>66</v>
      </c>
      <c r="WYS6" s="93" t="s">
        <v>66</v>
      </c>
      <c r="WYT6" s="93" t="s">
        <v>66</v>
      </c>
      <c r="WYU6" s="93" t="s">
        <v>66</v>
      </c>
      <c r="WYV6" s="93" t="s">
        <v>66</v>
      </c>
      <c r="WYW6" s="93" t="s">
        <v>66</v>
      </c>
      <c r="WYX6" s="93" t="s">
        <v>66</v>
      </c>
      <c r="WYY6" s="93" t="s">
        <v>66</v>
      </c>
      <c r="WYZ6" s="93" t="s">
        <v>66</v>
      </c>
      <c r="WZA6" s="93" t="s">
        <v>66</v>
      </c>
      <c r="WZB6" s="93" t="s">
        <v>66</v>
      </c>
      <c r="WZC6" s="93" t="s">
        <v>66</v>
      </c>
      <c r="WZD6" s="93" t="s">
        <v>66</v>
      </c>
      <c r="WZE6" s="93" t="s">
        <v>66</v>
      </c>
      <c r="WZF6" s="93" t="s">
        <v>66</v>
      </c>
      <c r="WZG6" s="93" t="s">
        <v>66</v>
      </c>
      <c r="WZH6" s="93" t="s">
        <v>66</v>
      </c>
      <c r="WZI6" s="93" t="s">
        <v>66</v>
      </c>
      <c r="WZJ6" s="93" t="s">
        <v>66</v>
      </c>
      <c r="WZK6" s="93" t="s">
        <v>66</v>
      </c>
      <c r="WZL6" s="93" t="s">
        <v>66</v>
      </c>
      <c r="WZM6" s="93" t="s">
        <v>66</v>
      </c>
      <c r="WZN6" s="93" t="s">
        <v>66</v>
      </c>
      <c r="WZO6" s="93" t="s">
        <v>66</v>
      </c>
      <c r="WZP6" s="93" t="s">
        <v>66</v>
      </c>
      <c r="WZQ6" s="93" t="s">
        <v>66</v>
      </c>
      <c r="WZR6" s="93" t="s">
        <v>66</v>
      </c>
      <c r="WZS6" s="93" t="s">
        <v>66</v>
      </c>
      <c r="WZT6" s="93" t="s">
        <v>66</v>
      </c>
      <c r="WZU6" s="93" t="s">
        <v>66</v>
      </c>
      <c r="WZV6" s="93" t="s">
        <v>66</v>
      </c>
      <c r="WZW6" s="93" t="s">
        <v>66</v>
      </c>
      <c r="WZX6" s="93" t="s">
        <v>66</v>
      </c>
      <c r="WZY6" s="93" t="s">
        <v>66</v>
      </c>
      <c r="WZZ6" s="93" t="s">
        <v>66</v>
      </c>
      <c r="XAA6" s="93" t="s">
        <v>66</v>
      </c>
      <c r="XAB6" s="93" t="s">
        <v>66</v>
      </c>
      <c r="XAC6" s="93" t="s">
        <v>66</v>
      </c>
      <c r="XAD6" s="93" t="s">
        <v>66</v>
      </c>
      <c r="XAE6" s="93" t="s">
        <v>66</v>
      </c>
      <c r="XAF6" s="93" t="s">
        <v>66</v>
      </c>
      <c r="XAG6" s="93" t="s">
        <v>66</v>
      </c>
      <c r="XAH6" s="93" t="s">
        <v>66</v>
      </c>
      <c r="XAI6" s="93" t="s">
        <v>66</v>
      </c>
      <c r="XAJ6" s="93" t="s">
        <v>66</v>
      </c>
      <c r="XAK6" s="93" t="s">
        <v>66</v>
      </c>
      <c r="XAL6" s="93" t="s">
        <v>66</v>
      </c>
      <c r="XAM6" s="93" t="s">
        <v>66</v>
      </c>
      <c r="XAN6" s="93" t="s">
        <v>66</v>
      </c>
      <c r="XAO6" s="93" t="s">
        <v>66</v>
      </c>
      <c r="XAP6" s="93" t="s">
        <v>66</v>
      </c>
      <c r="XAQ6" s="93" t="s">
        <v>66</v>
      </c>
      <c r="XAR6" s="93" t="s">
        <v>66</v>
      </c>
      <c r="XAS6" s="93" t="s">
        <v>66</v>
      </c>
      <c r="XAT6" s="93" t="s">
        <v>66</v>
      </c>
      <c r="XAU6" s="93" t="s">
        <v>66</v>
      </c>
      <c r="XAV6" s="93" t="s">
        <v>66</v>
      </c>
      <c r="XAW6" s="93" t="s">
        <v>66</v>
      </c>
      <c r="XAX6" s="93" t="s">
        <v>66</v>
      </c>
      <c r="XAY6" s="93" t="s">
        <v>66</v>
      </c>
      <c r="XAZ6" s="93" t="s">
        <v>66</v>
      </c>
      <c r="XBA6" s="93" t="s">
        <v>66</v>
      </c>
      <c r="XBB6" s="93" t="s">
        <v>66</v>
      </c>
      <c r="XBC6" s="93" t="s">
        <v>66</v>
      </c>
      <c r="XBD6" s="93" t="s">
        <v>66</v>
      </c>
      <c r="XBE6" s="93" t="s">
        <v>66</v>
      </c>
      <c r="XBF6" s="93" t="s">
        <v>66</v>
      </c>
      <c r="XBG6" s="93" t="s">
        <v>66</v>
      </c>
      <c r="XBH6" s="93" t="s">
        <v>66</v>
      </c>
      <c r="XBI6" s="93" t="s">
        <v>66</v>
      </c>
      <c r="XBJ6" s="93" t="s">
        <v>66</v>
      </c>
      <c r="XBK6" s="93" t="s">
        <v>66</v>
      </c>
      <c r="XBL6" s="93" t="s">
        <v>66</v>
      </c>
      <c r="XBM6" s="93" t="s">
        <v>66</v>
      </c>
      <c r="XBN6" s="93" t="s">
        <v>66</v>
      </c>
      <c r="XBO6" s="93" t="s">
        <v>66</v>
      </c>
      <c r="XBP6" s="93" t="s">
        <v>66</v>
      </c>
      <c r="XBQ6" s="93" t="s">
        <v>66</v>
      </c>
      <c r="XBR6" s="93" t="s">
        <v>66</v>
      </c>
      <c r="XBS6" s="93" t="s">
        <v>66</v>
      </c>
      <c r="XBT6" s="93" t="s">
        <v>66</v>
      </c>
      <c r="XBU6" s="93" t="s">
        <v>66</v>
      </c>
      <c r="XBV6" s="93" t="s">
        <v>66</v>
      </c>
      <c r="XBW6" s="93" t="s">
        <v>66</v>
      </c>
      <c r="XBX6" s="93" t="s">
        <v>66</v>
      </c>
      <c r="XBY6" s="93" t="s">
        <v>66</v>
      </c>
      <c r="XBZ6" s="93" t="s">
        <v>66</v>
      </c>
      <c r="XCA6" s="93" t="s">
        <v>66</v>
      </c>
      <c r="XCB6" s="93" t="s">
        <v>66</v>
      </c>
      <c r="XCC6" s="93" t="s">
        <v>66</v>
      </c>
      <c r="XCD6" s="93" t="s">
        <v>66</v>
      </c>
      <c r="XCE6" s="93" t="s">
        <v>66</v>
      </c>
      <c r="XCF6" s="93" t="s">
        <v>66</v>
      </c>
      <c r="XCG6" s="93" t="s">
        <v>66</v>
      </c>
      <c r="XCH6" s="93" t="s">
        <v>66</v>
      </c>
      <c r="XCI6" s="93" t="s">
        <v>66</v>
      </c>
      <c r="XCJ6" s="93" t="s">
        <v>66</v>
      </c>
      <c r="XCK6" s="93" t="s">
        <v>66</v>
      </c>
      <c r="XCL6" s="93" t="s">
        <v>66</v>
      </c>
      <c r="XCM6" s="93" t="s">
        <v>66</v>
      </c>
      <c r="XCN6" s="93" t="s">
        <v>66</v>
      </c>
      <c r="XCO6" s="93" t="s">
        <v>66</v>
      </c>
      <c r="XCP6" s="93" t="s">
        <v>66</v>
      </c>
      <c r="XCQ6" s="93" t="s">
        <v>66</v>
      </c>
      <c r="XCR6" s="93" t="s">
        <v>66</v>
      </c>
      <c r="XCS6" s="93" t="s">
        <v>66</v>
      </c>
      <c r="XCT6" s="93" t="s">
        <v>66</v>
      </c>
      <c r="XCU6" s="93" t="s">
        <v>66</v>
      </c>
      <c r="XCV6" s="93" t="s">
        <v>66</v>
      </c>
      <c r="XCW6" s="93" t="s">
        <v>66</v>
      </c>
      <c r="XCX6" s="93" t="s">
        <v>66</v>
      </c>
      <c r="XCY6" s="93" t="s">
        <v>66</v>
      </c>
      <c r="XCZ6" s="93" t="s">
        <v>66</v>
      </c>
      <c r="XDA6" s="93" t="s">
        <v>66</v>
      </c>
      <c r="XDB6" s="93" t="s">
        <v>66</v>
      </c>
      <c r="XDC6" s="93" t="s">
        <v>66</v>
      </c>
      <c r="XDD6" s="93" t="s">
        <v>66</v>
      </c>
      <c r="XDE6" s="93" t="s">
        <v>66</v>
      </c>
      <c r="XDF6" s="93" t="s">
        <v>66</v>
      </c>
      <c r="XDG6" s="93" t="s">
        <v>66</v>
      </c>
      <c r="XDH6" s="93" t="s">
        <v>66</v>
      </c>
      <c r="XDI6" s="93" t="s">
        <v>66</v>
      </c>
      <c r="XDJ6" s="93" t="s">
        <v>66</v>
      </c>
      <c r="XDK6" s="93" t="s">
        <v>66</v>
      </c>
      <c r="XDL6" s="93" t="s">
        <v>66</v>
      </c>
      <c r="XDM6" s="93" t="s">
        <v>66</v>
      </c>
      <c r="XDN6" s="93" t="s">
        <v>66</v>
      </c>
      <c r="XDO6" s="93" t="s">
        <v>66</v>
      </c>
      <c r="XDP6" s="93" t="s">
        <v>66</v>
      </c>
      <c r="XDQ6" s="93" t="s">
        <v>66</v>
      </c>
      <c r="XDR6" s="93" t="s">
        <v>66</v>
      </c>
      <c r="XDS6" s="93" t="s">
        <v>66</v>
      </c>
      <c r="XDT6" s="93" t="s">
        <v>66</v>
      </c>
      <c r="XDU6" s="93" t="s">
        <v>66</v>
      </c>
      <c r="XDV6" s="93" t="s">
        <v>66</v>
      </c>
      <c r="XDW6" s="93" t="s">
        <v>66</v>
      </c>
      <c r="XDX6" s="93" t="s">
        <v>66</v>
      </c>
      <c r="XDY6" s="93" t="s">
        <v>66</v>
      </c>
      <c r="XDZ6" s="93" t="s">
        <v>66</v>
      </c>
      <c r="XEA6" s="93" t="s">
        <v>66</v>
      </c>
      <c r="XEB6" s="93" t="s">
        <v>66</v>
      </c>
      <c r="XEC6" s="93" t="s">
        <v>66</v>
      </c>
      <c r="XED6" s="93" t="s">
        <v>66</v>
      </c>
      <c r="XEE6" s="93" t="s">
        <v>66</v>
      </c>
      <c r="XEF6" s="93" t="s">
        <v>66</v>
      </c>
      <c r="XEG6" s="93" t="s">
        <v>66</v>
      </c>
      <c r="XEH6" s="93" t="s">
        <v>66</v>
      </c>
      <c r="XEI6" s="93" t="s">
        <v>66</v>
      </c>
      <c r="XEJ6" s="93" t="s">
        <v>66</v>
      </c>
      <c r="XEK6" s="93" t="s">
        <v>66</v>
      </c>
      <c r="XEL6" s="93" t="s">
        <v>66</v>
      </c>
      <c r="XEM6" s="93" t="s">
        <v>66</v>
      </c>
      <c r="XEN6" s="93" t="s">
        <v>66</v>
      </c>
      <c r="XEO6" s="93" t="s">
        <v>66</v>
      </c>
      <c r="XEP6" s="93" t="s">
        <v>66</v>
      </c>
      <c r="XEQ6" s="93" t="s">
        <v>66</v>
      </c>
      <c r="XER6" s="93" t="s">
        <v>66</v>
      </c>
      <c r="XES6" s="93" t="s">
        <v>66</v>
      </c>
      <c r="XET6" s="93" t="s">
        <v>66</v>
      </c>
    </row>
    <row r="7" spans="1:16374" x14ac:dyDescent="0.35">
      <c r="A7" s="6" t="s">
        <v>35</v>
      </c>
      <c r="B7" s="6">
        <v>5.67</v>
      </c>
      <c r="C7" s="6">
        <v>11.42</v>
      </c>
      <c r="D7" s="6">
        <v>22.22</v>
      </c>
      <c r="E7" s="6">
        <v>60.68</v>
      </c>
      <c r="F7" s="27" t="e">
        <f>#REF!+#REF!+#REF!+#REF!</f>
        <v>#REF!</v>
      </c>
      <c r="G7" s="5"/>
    </row>
    <row r="8" spans="1:16374" x14ac:dyDescent="0.35">
      <c r="A8" s="6" t="s">
        <v>12</v>
      </c>
      <c r="B8" s="6">
        <v>7.94</v>
      </c>
      <c r="C8" s="6">
        <v>15.75</v>
      </c>
      <c r="D8" s="6">
        <v>21.87</v>
      </c>
      <c r="E8" s="6">
        <v>54.42</v>
      </c>
      <c r="F8" s="27" t="e">
        <f>#REF!+#REF!+#REF!+#REF!</f>
        <v>#REF!</v>
      </c>
      <c r="G8" s="5"/>
    </row>
    <row r="9" spans="1:16374" x14ac:dyDescent="0.35">
      <c r="A9" s="6" t="s">
        <v>3</v>
      </c>
      <c r="B9" s="6">
        <v>8.9</v>
      </c>
      <c r="C9" s="6">
        <v>18.760000000000002</v>
      </c>
      <c r="D9" s="6">
        <v>23.06</v>
      </c>
      <c r="E9" s="6">
        <v>49.26</v>
      </c>
      <c r="F9" s="27" t="e">
        <f>#REF!+#REF!+#REF!+#REF!</f>
        <v>#REF!</v>
      </c>
      <c r="G9" s="5"/>
    </row>
    <row r="10" spans="1:16374" x14ac:dyDescent="0.35">
      <c r="A10" s="6" t="s">
        <v>107</v>
      </c>
      <c r="B10" s="6">
        <v>24.12</v>
      </c>
      <c r="C10" s="6">
        <v>24.63</v>
      </c>
      <c r="D10" s="6">
        <v>29.6</v>
      </c>
      <c r="E10" s="6">
        <v>21.6</v>
      </c>
      <c r="F10" s="27" t="e">
        <f>#REF!+#REF!+#REF!+#REF!</f>
        <v>#REF!</v>
      </c>
      <c r="G10" s="5"/>
    </row>
    <row r="11" spans="1:16374" x14ac:dyDescent="0.35">
      <c r="A11" s="6" t="s">
        <v>103</v>
      </c>
      <c r="B11" s="6">
        <v>19.059999999999999</v>
      </c>
      <c r="C11" s="6">
        <v>24.35</v>
      </c>
      <c r="D11" s="6">
        <v>30.11</v>
      </c>
      <c r="E11" s="6">
        <v>26.47</v>
      </c>
    </row>
    <row r="12" spans="1:16374" x14ac:dyDescent="0.35">
      <c r="A12" s="6" t="s">
        <v>105</v>
      </c>
      <c r="B12" s="6">
        <v>23.59</v>
      </c>
      <c r="C12" s="6">
        <v>22.47</v>
      </c>
      <c r="D12" s="6">
        <v>31.46</v>
      </c>
      <c r="E12" s="6">
        <v>22.47</v>
      </c>
    </row>
    <row r="13" spans="1:16374" x14ac:dyDescent="0.35">
      <c r="A13" s="6" t="s">
        <v>17</v>
      </c>
      <c r="B13" s="6">
        <v>38.46</v>
      </c>
      <c r="C13" s="6">
        <v>50.41</v>
      </c>
      <c r="D13" s="6">
        <v>7.41</v>
      </c>
      <c r="E13" s="6">
        <v>3.71</v>
      </c>
      <c r="F13" s="6" t="e">
        <f>#REF!+#REF!+#REF!+#REF!</f>
        <v>#REF!</v>
      </c>
      <c r="G13" s="5"/>
    </row>
    <row r="14" spans="1:16374" x14ac:dyDescent="0.35">
      <c r="A14" s="6" t="s">
        <v>15</v>
      </c>
      <c r="B14" s="6">
        <v>48</v>
      </c>
      <c r="C14" s="6">
        <v>51</v>
      </c>
      <c r="D14" s="6"/>
      <c r="E14" s="6"/>
      <c r="F14" s="6" t="e">
        <f>#REF!+#REF!+#REF!+#REF!</f>
        <v>#REF!</v>
      </c>
      <c r="G14" s="5"/>
    </row>
    <row r="15" spans="1:16374" x14ac:dyDescent="0.35">
      <c r="A15" s="6" t="s">
        <v>113</v>
      </c>
      <c r="B15" s="6">
        <v>11.78</v>
      </c>
      <c r="C15" s="6">
        <v>20.54</v>
      </c>
      <c r="D15" s="6">
        <v>24.25</v>
      </c>
      <c r="E15" s="6">
        <v>43.43</v>
      </c>
      <c r="F15" s="6" t="e">
        <f>#REF!+#REF!+#REF!+#REF!</f>
        <v>#REF!</v>
      </c>
    </row>
    <row r="16" spans="1:16374" x14ac:dyDescent="0.35">
      <c r="A16" s="6" t="s">
        <v>16</v>
      </c>
      <c r="B16" s="6">
        <v>70.39</v>
      </c>
      <c r="C16" s="6">
        <v>28.55</v>
      </c>
      <c r="D16" s="6">
        <v>1.1000000000000001</v>
      </c>
      <c r="E16" s="6"/>
      <c r="F16" s="6" t="e">
        <f>#REF!+#REF!+#REF!+#REF!</f>
        <v>#REF!</v>
      </c>
      <c r="G16" s="5"/>
    </row>
    <row r="17" spans="1:6" x14ac:dyDescent="0.35">
      <c r="A17" s="6" t="s">
        <v>114</v>
      </c>
      <c r="B17" s="6">
        <v>11.27</v>
      </c>
      <c r="C17" s="6">
        <v>21.83</v>
      </c>
      <c r="D17" s="6">
        <v>25.23</v>
      </c>
      <c r="E17" s="6">
        <v>41.67</v>
      </c>
      <c r="F17" s="6"/>
    </row>
    <row r="18" spans="1:6" hidden="1" x14ac:dyDescent="0.35">
      <c r="A18" s="6"/>
      <c r="B18" s="6"/>
      <c r="C18" s="6"/>
      <c r="D18" s="6"/>
      <c r="E18" s="6"/>
      <c r="F18" s="92"/>
    </row>
    <row r="19" spans="1:6" hidden="1" x14ac:dyDescent="0.35">
      <c r="A19" s="6"/>
      <c r="B19" s="6"/>
      <c r="C19" s="6"/>
      <c r="D19" s="6"/>
      <c r="E19" s="6"/>
      <c r="F19" s="92"/>
    </row>
    <row r="20" spans="1:6" hidden="1" x14ac:dyDescent="0.35">
      <c r="A20" s="6"/>
      <c r="B20" s="6"/>
      <c r="C20" s="6"/>
      <c r="D20" s="6"/>
      <c r="E20" s="6"/>
      <c r="F20" s="92"/>
    </row>
    <row r="21" spans="1:6" hidden="1" x14ac:dyDescent="0.35">
      <c r="A21" s="6"/>
      <c r="B21" s="6"/>
      <c r="C21" s="6"/>
      <c r="D21" s="6"/>
      <c r="E21" s="6"/>
      <c r="F21" s="92"/>
    </row>
    <row r="22" spans="1:6" hidden="1" x14ac:dyDescent="0.35">
      <c r="A22" s="6"/>
      <c r="B22" s="6"/>
      <c r="C22" s="6"/>
      <c r="D22" s="6"/>
      <c r="E22" s="6"/>
      <c r="F22" s="92"/>
    </row>
    <row r="23" spans="1:6" hidden="1" x14ac:dyDescent="0.35">
      <c r="A23" s="6"/>
      <c r="B23" s="6"/>
      <c r="C23" s="6"/>
      <c r="D23" s="6"/>
      <c r="E23" s="6"/>
      <c r="F23" s="92"/>
    </row>
    <row r="24" spans="1:6" hidden="1" x14ac:dyDescent="0.35">
      <c r="A24" s="6"/>
      <c r="B24" s="6"/>
      <c r="C24" s="6"/>
      <c r="D24" s="6"/>
      <c r="E24" s="6"/>
      <c r="F24" s="92"/>
    </row>
    <row r="25" spans="1:6" hidden="1" x14ac:dyDescent="0.35">
      <c r="A25" s="6"/>
      <c r="B25" s="6"/>
      <c r="C25" s="6"/>
      <c r="D25" s="6"/>
      <c r="E25" s="6"/>
      <c r="F25" s="92"/>
    </row>
    <row r="26" spans="1:6" hidden="1" x14ac:dyDescent="0.35">
      <c r="A26" s="6"/>
      <c r="B26" s="6"/>
      <c r="C26" s="6"/>
      <c r="D26" s="6"/>
      <c r="E26" s="6"/>
      <c r="F26" s="92"/>
    </row>
    <row r="27" spans="1:6" hidden="1" x14ac:dyDescent="0.35">
      <c r="A27" s="6"/>
      <c r="B27" s="6"/>
      <c r="C27" s="6"/>
      <c r="D27" s="6"/>
      <c r="E27" s="6"/>
      <c r="F27" s="92"/>
    </row>
    <row r="28" spans="1:6" hidden="1" x14ac:dyDescent="0.35">
      <c r="A28" s="6"/>
      <c r="B28" s="6"/>
      <c r="C28" s="6"/>
      <c r="D28" s="6"/>
      <c r="E28" s="6"/>
      <c r="F28" s="92"/>
    </row>
    <row r="29" spans="1:6" hidden="1" x14ac:dyDescent="0.35">
      <c r="A29" s="6"/>
      <c r="B29" s="6"/>
      <c r="C29" s="6"/>
      <c r="D29" s="6"/>
      <c r="E29" s="6"/>
      <c r="F29" s="92"/>
    </row>
    <row r="30" spans="1:6" hidden="1" x14ac:dyDescent="0.35">
      <c r="A30" s="6"/>
      <c r="B30" s="6"/>
      <c r="C30" s="6"/>
      <c r="D30" s="6"/>
      <c r="E30" s="6"/>
      <c r="F30" s="92"/>
    </row>
    <row r="31" spans="1:6" hidden="1" x14ac:dyDescent="0.35">
      <c r="A31" s="6"/>
      <c r="B31" s="6"/>
      <c r="C31" s="6"/>
      <c r="D31" s="6"/>
      <c r="E31" s="6"/>
      <c r="F31" s="92"/>
    </row>
    <row r="32" spans="1:6" x14ac:dyDescent="0.35">
      <c r="A32" s="6" t="s">
        <v>33</v>
      </c>
      <c r="B32" s="6">
        <v>32.590000000000003</v>
      </c>
      <c r="C32" s="6">
        <v>27.38</v>
      </c>
      <c r="D32" s="6">
        <v>24.67</v>
      </c>
      <c r="E32" s="6">
        <v>15.34</v>
      </c>
    </row>
    <row r="33" spans="1:16384" x14ac:dyDescent="0.35">
      <c r="A33" s="6" t="s">
        <v>46</v>
      </c>
      <c r="B33" s="6">
        <v>32.32</v>
      </c>
      <c r="C33" s="6">
        <v>21.73</v>
      </c>
      <c r="D33" s="6">
        <v>45.95</v>
      </c>
      <c r="E33" s="6"/>
    </row>
    <row r="34" spans="1:16384" x14ac:dyDescent="0.35">
      <c r="A34" s="6" t="s">
        <v>123</v>
      </c>
      <c r="B34" s="6">
        <v>20.83</v>
      </c>
      <c r="C34" s="6">
        <v>29.19</v>
      </c>
      <c r="D34" s="6">
        <v>25.58</v>
      </c>
      <c r="E34" s="6">
        <v>24.39</v>
      </c>
    </row>
    <row r="35" spans="1:16384" x14ac:dyDescent="0.35">
      <c r="A35" s="6" t="s">
        <v>129</v>
      </c>
      <c r="B35" s="6">
        <v>28.57</v>
      </c>
      <c r="C35" s="6">
        <v>29.57</v>
      </c>
      <c r="D35" s="6">
        <v>24.36</v>
      </c>
      <c r="E35" s="6">
        <v>17.489999999999998</v>
      </c>
    </row>
    <row r="36" spans="1:16384" x14ac:dyDescent="0.35">
      <c r="A36" s="6" t="s">
        <v>138</v>
      </c>
      <c r="B36" s="6">
        <v>11.72</v>
      </c>
      <c r="C36" s="6">
        <v>19.93</v>
      </c>
      <c r="D36" s="6">
        <v>24.86</v>
      </c>
      <c r="E36" s="6">
        <v>43.49</v>
      </c>
    </row>
    <row r="37" spans="1:16384" x14ac:dyDescent="0.35">
      <c r="A37" s="6" t="s">
        <v>139</v>
      </c>
      <c r="B37" s="6">
        <v>27.15</v>
      </c>
      <c r="C37" s="6">
        <v>24.92</v>
      </c>
      <c r="D37" s="6">
        <v>26.52</v>
      </c>
      <c r="E37" s="6">
        <v>21.4</v>
      </c>
    </row>
    <row r="38" spans="1:16384" x14ac:dyDescent="0.35">
      <c r="A38" s="6" t="s">
        <v>9</v>
      </c>
      <c r="B38" s="6">
        <v>15.83</v>
      </c>
      <c r="C38" s="6">
        <v>14.09</v>
      </c>
      <c r="D38" s="6">
        <v>22.43</v>
      </c>
      <c r="E38" s="6">
        <v>47.65</v>
      </c>
    </row>
    <row r="39" spans="1:16384" x14ac:dyDescent="0.35">
      <c r="A39" s="6" t="s">
        <v>128</v>
      </c>
      <c r="B39" s="6">
        <v>2.6</v>
      </c>
      <c r="C39" s="6">
        <v>14.16</v>
      </c>
      <c r="D39" s="6">
        <v>57.3</v>
      </c>
      <c r="E39" s="6">
        <v>25.92</v>
      </c>
    </row>
    <row r="40" spans="1:16384" ht="26" x14ac:dyDescent="0.35">
      <c r="A40" s="8" t="s">
        <v>11</v>
      </c>
      <c r="B40" s="6">
        <v>16.02</v>
      </c>
      <c r="C40" s="6">
        <v>23.89</v>
      </c>
      <c r="D40" s="6">
        <v>26.52</v>
      </c>
      <c r="E40" s="6">
        <v>33.58</v>
      </c>
    </row>
    <row r="41" spans="1:16384" x14ac:dyDescent="0.35">
      <c r="A41" s="6" t="s">
        <v>8</v>
      </c>
      <c r="B41" s="6">
        <v>18.809999999999999</v>
      </c>
      <c r="C41" s="6">
        <v>31.26</v>
      </c>
      <c r="D41" s="6">
        <v>35.36</v>
      </c>
      <c r="E41" s="6">
        <v>14.57</v>
      </c>
    </row>
    <row r="42" spans="1:16384" x14ac:dyDescent="0.35">
      <c r="A42" s="6" t="s">
        <v>0</v>
      </c>
      <c r="B42" s="6">
        <v>10</v>
      </c>
      <c r="C42" s="6">
        <v>20.059999999999999</v>
      </c>
      <c r="D42" s="6">
        <v>25.8</v>
      </c>
      <c r="E42" s="6">
        <v>44.12</v>
      </c>
    </row>
    <row r="43" spans="1:16384" x14ac:dyDescent="0.35">
      <c r="F43" s="92" t="e">
        <f t="shared" ref="F43:BN43" si="0">AVERAGE(F3:F42)</f>
        <v>#REF!</v>
      </c>
      <c r="G43" s="92" t="e">
        <f t="shared" si="0"/>
        <v>#DIV/0!</v>
      </c>
      <c r="H43" s="92" t="e">
        <f t="shared" si="0"/>
        <v>#DIV/0!</v>
      </c>
      <c r="I43" s="92" t="e">
        <f t="shared" si="0"/>
        <v>#DIV/0!</v>
      </c>
      <c r="J43" s="92" t="e">
        <f t="shared" si="0"/>
        <v>#DIV/0!</v>
      </c>
      <c r="K43" s="92" t="e">
        <f t="shared" si="0"/>
        <v>#DIV/0!</v>
      </c>
      <c r="L43" s="92" t="e">
        <f t="shared" si="0"/>
        <v>#DIV/0!</v>
      </c>
      <c r="M43" s="92" t="e">
        <f t="shared" si="0"/>
        <v>#DIV/0!</v>
      </c>
      <c r="N43" s="92" t="e">
        <f t="shared" si="0"/>
        <v>#DIV/0!</v>
      </c>
      <c r="O43" s="92" t="e">
        <f t="shared" si="0"/>
        <v>#DIV/0!</v>
      </c>
      <c r="P43" s="92" t="e">
        <f t="shared" si="0"/>
        <v>#DIV/0!</v>
      </c>
      <c r="Q43" s="92" t="e">
        <f t="shared" si="0"/>
        <v>#DIV/0!</v>
      </c>
      <c r="R43" s="92" t="e">
        <f t="shared" si="0"/>
        <v>#DIV/0!</v>
      </c>
      <c r="S43" s="92" t="e">
        <f t="shared" si="0"/>
        <v>#DIV/0!</v>
      </c>
      <c r="T43" s="92" t="e">
        <f t="shared" si="0"/>
        <v>#DIV/0!</v>
      </c>
      <c r="U43" s="92" t="e">
        <f t="shared" si="0"/>
        <v>#DIV/0!</v>
      </c>
      <c r="V43" s="92" t="e">
        <f t="shared" si="0"/>
        <v>#DIV/0!</v>
      </c>
      <c r="W43" s="92" t="e">
        <f t="shared" si="0"/>
        <v>#DIV/0!</v>
      </c>
      <c r="X43" s="92" t="e">
        <f t="shared" si="0"/>
        <v>#DIV/0!</v>
      </c>
      <c r="Y43" s="92" t="e">
        <f t="shared" si="0"/>
        <v>#DIV/0!</v>
      </c>
      <c r="Z43" s="92" t="e">
        <f t="shared" si="0"/>
        <v>#DIV/0!</v>
      </c>
      <c r="AA43" s="92" t="e">
        <f t="shared" si="0"/>
        <v>#DIV/0!</v>
      </c>
      <c r="AB43" s="92" t="e">
        <f t="shared" si="0"/>
        <v>#DIV/0!</v>
      </c>
      <c r="AC43" s="92" t="e">
        <f t="shared" si="0"/>
        <v>#DIV/0!</v>
      </c>
      <c r="AD43" s="92" t="e">
        <f t="shared" si="0"/>
        <v>#DIV/0!</v>
      </c>
      <c r="AE43" s="92" t="e">
        <f t="shared" si="0"/>
        <v>#DIV/0!</v>
      </c>
      <c r="AF43" s="92" t="e">
        <f t="shared" si="0"/>
        <v>#DIV/0!</v>
      </c>
      <c r="AG43" s="92" t="e">
        <f t="shared" si="0"/>
        <v>#DIV/0!</v>
      </c>
      <c r="AH43" s="92" t="e">
        <f t="shared" si="0"/>
        <v>#DIV/0!</v>
      </c>
      <c r="AI43" s="92" t="e">
        <f t="shared" si="0"/>
        <v>#DIV/0!</v>
      </c>
      <c r="AJ43" s="92" t="e">
        <f t="shared" si="0"/>
        <v>#DIV/0!</v>
      </c>
      <c r="AK43" s="92" t="e">
        <f t="shared" si="0"/>
        <v>#DIV/0!</v>
      </c>
      <c r="AL43" s="92" t="e">
        <f t="shared" si="0"/>
        <v>#DIV/0!</v>
      </c>
      <c r="AM43" s="92" t="e">
        <f t="shared" si="0"/>
        <v>#DIV/0!</v>
      </c>
      <c r="AN43" s="92" t="e">
        <f t="shared" si="0"/>
        <v>#DIV/0!</v>
      </c>
      <c r="AO43" s="92" t="e">
        <f t="shared" si="0"/>
        <v>#DIV/0!</v>
      </c>
      <c r="AP43" s="92" t="e">
        <f t="shared" si="0"/>
        <v>#DIV/0!</v>
      </c>
      <c r="AQ43" s="92" t="e">
        <f t="shared" si="0"/>
        <v>#DIV/0!</v>
      </c>
      <c r="AR43" s="92" t="e">
        <f t="shared" si="0"/>
        <v>#DIV/0!</v>
      </c>
      <c r="AS43" s="92" t="e">
        <f t="shared" si="0"/>
        <v>#DIV/0!</v>
      </c>
      <c r="AT43" s="92" t="e">
        <f t="shared" si="0"/>
        <v>#DIV/0!</v>
      </c>
      <c r="AU43" s="92" t="e">
        <f t="shared" si="0"/>
        <v>#DIV/0!</v>
      </c>
      <c r="AV43" s="92" t="e">
        <f t="shared" si="0"/>
        <v>#DIV/0!</v>
      </c>
      <c r="AW43" s="92" t="e">
        <f t="shared" si="0"/>
        <v>#DIV/0!</v>
      </c>
      <c r="AX43" s="92" t="e">
        <f t="shared" si="0"/>
        <v>#DIV/0!</v>
      </c>
      <c r="AY43" s="92" t="e">
        <f t="shared" si="0"/>
        <v>#DIV/0!</v>
      </c>
      <c r="AZ43" s="92" t="e">
        <f t="shared" si="0"/>
        <v>#DIV/0!</v>
      </c>
      <c r="BA43" s="92" t="e">
        <f t="shared" si="0"/>
        <v>#DIV/0!</v>
      </c>
      <c r="BB43" s="92" t="e">
        <f t="shared" si="0"/>
        <v>#DIV/0!</v>
      </c>
      <c r="BC43" s="92" t="e">
        <f t="shared" si="0"/>
        <v>#DIV/0!</v>
      </c>
      <c r="BD43" s="92" t="e">
        <f t="shared" si="0"/>
        <v>#DIV/0!</v>
      </c>
      <c r="BE43" s="92" t="e">
        <f t="shared" si="0"/>
        <v>#DIV/0!</v>
      </c>
      <c r="BF43" s="92" t="e">
        <f t="shared" si="0"/>
        <v>#DIV/0!</v>
      </c>
      <c r="BG43" s="92" t="e">
        <f t="shared" si="0"/>
        <v>#DIV/0!</v>
      </c>
      <c r="BH43" s="92" t="e">
        <f t="shared" si="0"/>
        <v>#DIV/0!</v>
      </c>
      <c r="BI43" s="92" t="e">
        <f t="shared" si="0"/>
        <v>#DIV/0!</v>
      </c>
      <c r="BJ43" s="92" t="e">
        <f t="shared" si="0"/>
        <v>#DIV/0!</v>
      </c>
      <c r="BK43" s="92" t="e">
        <f t="shared" si="0"/>
        <v>#DIV/0!</v>
      </c>
      <c r="BL43" s="92" t="e">
        <f t="shared" si="0"/>
        <v>#DIV/0!</v>
      </c>
      <c r="BM43" s="92" t="e">
        <f t="shared" si="0"/>
        <v>#DIV/0!</v>
      </c>
      <c r="BN43" s="92" t="e">
        <f t="shared" si="0"/>
        <v>#DIV/0!</v>
      </c>
      <c r="BO43" s="92" t="e">
        <f t="shared" ref="BO43:DZ43" si="1">AVERAGE(BO3:BO42)</f>
        <v>#DIV/0!</v>
      </c>
      <c r="BP43" s="92" t="e">
        <f t="shared" si="1"/>
        <v>#DIV/0!</v>
      </c>
      <c r="BQ43" s="92" t="e">
        <f t="shared" si="1"/>
        <v>#DIV/0!</v>
      </c>
      <c r="BR43" s="92" t="e">
        <f t="shared" si="1"/>
        <v>#DIV/0!</v>
      </c>
      <c r="BS43" s="92" t="e">
        <f t="shared" si="1"/>
        <v>#DIV/0!</v>
      </c>
      <c r="BT43" s="92" t="e">
        <f t="shared" si="1"/>
        <v>#DIV/0!</v>
      </c>
      <c r="BU43" s="92" t="e">
        <f t="shared" si="1"/>
        <v>#DIV/0!</v>
      </c>
      <c r="BV43" s="92" t="e">
        <f t="shared" si="1"/>
        <v>#DIV/0!</v>
      </c>
      <c r="BW43" s="92" t="e">
        <f t="shared" si="1"/>
        <v>#DIV/0!</v>
      </c>
      <c r="BX43" s="92" t="e">
        <f t="shared" si="1"/>
        <v>#DIV/0!</v>
      </c>
      <c r="BY43" s="92" t="e">
        <f t="shared" si="1"/>
        <v>#DIV/0!</v>
      </c>
      <c r="BZ43" s="92" t="e">
        <f t="shared" si="1"/>
        <v>#DIV/0!</v>
      </c>
      <c r="CA43" s="92" t="e">
        <f t="shared" si="1"/>
        <v>#DIV/0!</v>
      </c>
      <c r="CB43" s="92" t="e">
        <f t="shared" si="1"/>
        <v>#DIV/0!</v>
      </c>
      <c r="CC43" s="92" t="e">
        <f t="shared" si="1"/>
        <v>#DIV/0!</v>
      </c>
      <c r="CD43" s="92" t="e">
        <f t="shared" si="1"/>
        <v>#DIV/0!</v>
      </c>
      <c r="CE43" s="92" t="e">
        <f t="shared" si="1"/>
        <v>#DIV/0!</v>
      </c>
      <c r="CF43" s="92" t="e">
        <f t="shared" si="1"/>
        <v>#DIV/0!</v>
      </c>
      <c r="CG43" s="92" t="e">
        <f t="shared" si="1"/>
        <v>#DIV/0!</v>
      </c>
      <c r="CH43" s="92" t="e">
        <f t="shared" si="1"/>
        <v>#DIV/0!</v>
      </c>
      <c r="CI43" s="92" t="e">
        <f t="shared" si="1"/>
        <v>#DIV/0!</v>
      </c>
      <c r="CJ43" s="92" t="e">
        <f t="shared" si="1"/>
        <v>#DIV/0!</v>
      </c>
      <c r="CK43" s="92" t="e">
        <f t="shared" si="1"/>
        <v>#DIV/0!</v>
      </c>
      <c r="CL43" s="92" t="e">
        <f t="shared" si="1"/>
        <v>#DIV/0!</v>
      </c>
      <c r="CM43" s="92" t="e">
        <f t="shared" si="1"/>
        <v>#DIV/0!</v>
      </c>
      <c r="CN43" s="92" t="e">
        <f t="shared" si="1"/>
        <v>#DIV/0!</v>
      </c>
      <c r="CO43" s="92" t="e">
        <f t="shared" si="1"/>
        <v>#DIV/0!</v>
      </c>
      <c r="CP43" s="92" t="e">
        <f t="shared" si="1"/>
        <v>#DIV/0!</v>
      </c>
      <c r="CQ43" s="92" t="e">
        <f t="shared" si="1"/>
        <v>#DIV/0!</v>
      </c>
      <c r="CR43" s="92" t="e">
        <f t="shared" si="1"/>
        <v>#DIV/0!</v>
      </c>
      <c r="CS43" s="92" t="e">
        <f t="shared" si="1"/>
        <v>#DIV/0!</v>
      </c>
      <c r="CT43" s="92" t="e">
        <f t="shared" si="1"/>
        <v>#DIV/0!</v>
      </c>
      <c r="CU43" s="92" t="e">
        <f t="shared" si="1"/>
        <v>#DIV/0!</v>
      </c>
      <c r="CV43" s="92" t="e">
        <f t="shared" si="1"/>
        <v>#DIV/0!</v>
      </c>
      <c r="CW43" s="92" t="e">
        <f t="shared" si="1"/>
        <v>#DIV/0!</v>
      </c>
      <c r="CX43" s="92" t="e">
        <f t="shared" si="1"/>
        <v>#DIV/0!</v>
      </c>
      <c r="CY43" s="92" t="e">
        <f t="shared" si="1"/>
        <v>#DIV/0!</v>
      </c>
      <c r="CZ43" s="92" t="e">
        <f t="shared" si="1"/>
        <v>#DIV/0!</v>
      </c>
      <c r="DA43" s="92" t="e">
        <f t="shared" si="1"/>
        <v>#DIV/0!</v>
      </c>
      <c r="DB43" s="92" t="e">
        <f t="shared" si="1"/>
        <v>#DIV/0!</v>
      </c>
      <c r="DC43" s="92" t="e">
        <f t="shared" si="1"/>
        <v>#DIV/0!</v>
      </c>
      <c r="DD43" s="92" t="e">
        <f t="shared" si="1"/>
        <v>#DIV/0!</v>
      </c>
      <c r="DE43" s="92" t="e">
        <f t="shared" si="1"/>
        <v>#DIV/0!</v>
      </c>
      <c r="DF43" s="92" t="e">
        <f t="shared" si="1"/>
        <v>#DIV/0!</v>
      </c>
      <c r="DG43" s="92" t="e">
        <f t="shared" si="1"/>
        <v>#DIV/0!</v>
      </c>
      <c r="DH43" s="92" t="e">
        <f t="shared" si="1"/>
        <v>#DIV/0!</v>
      </c>
      <c r="DI43" s="92" t="e">
        <f t="shared" si="1"/>
        <v>#DIV/0!</v>
      </c>
      <c r="DJ43" s="92" t="e">
        <f t="shared" si="1"/>
        <v>#DIV/0!</v>
      </c>
      <c r="DK43" s="92" t="e">
        <f t="shared" si="1"/>
        <v>#DIV/0!</v>
      </c>
      <c r="DL43" s="92" t="e">
        <f t="shared" si="1"/>
        <v>#DIV/0!</v>
      </c>
      <c r="DM43" s="92" t="e">
        <f t="shared" si="1"/>
        <v>#DIV/0!</v>
      </c>
      <c r="DN43" s="92" t="e">
        <f t="shared" si="1"/>
        <v>#DIV/0!</v>
      </c>
      <c r="DO43" s="92" t="e">
        <f t="shared" si="1"/>
        <v>#DIV/0!</v>
      </c>
      <c r="DP43" s="92" t="e">
        <f t="shared" si="1"/>
        <v>#DIV/0!</v>
      </c>
      <c r="DQ43" s="92" t="e">
        <f t="shared" si="1"/>
        <v>#DIV/0!</v>
      </c>
      <c r="DR43" s="92" t="e">
        <f t="shared" si="1"/>
        <v>#DIV/0!</v>
      </c>
      <c r="DS43" s="92" t="e">
        <f t="shared" si="1"/>
        <v>#DIV/0!</v>
      </c>
      <c r="DT43" s="92" t="e">
        <f t="shared" si="1"/>
        <v>#DIV/0!</v>
      </c>
      <c r="DU43" s="92" t="e">
        <f t="shared" si="1"/>
        <v>#DIV/0!</v>
      </c>
      <c r="DV43" s="92" t="e">
        <f t="shared" si="1"/>
        <v>#DIV/0!</v>
      </c>
      <c r="DW43" s="92" t="e">
        <f t="shared" si="1"/>
        <v>#DIV/0!</v>
      </c>
      <c r="DX43" s="92" t="e">
        <f t="shared" si="1"/>
        <v>#DIV/0!</v>
      </c>
      <c r="DY43" s="92" t="e">
        <f t="shared" si="1"/>
        <v>#DIV/0!</v>
      </c>
      <c r="DZ43" s="92" t="e">
        <f t="shared" si="1"/>
        <v>#DIV/0!</v>
      </c>
      <c r="EA43" s="92" t="e">
        <f t="shared" ref="EA43:GL43" si="2">AVERAGE(EA3:EA42)</f>
        <v>#DIV/0!</v>
      </c>
      <c r="EB43" s="92" t="e">
        <f t="shared" si="2"/>
        <v>#DIV/0!</v>
      </c>
      <c r="EC43" s="92" t="e">
        <f t="shared" si="2"/>
        <v>#DIV/0!</v>
      </c>
      <c r="ED43" s="92" t="e">
        <f t="shared" si="2"/>
        <v>#DIV/0!</v>
      </c>
      <c r="EE43" s="92" t="e">
        <f t="shared" si="2"/>
        <v>#DIV/0!</v>
      </c>
      <c r="EF43" s="92" t="e">
        <f t="shared" si="2"/>
        <v>#DIV/0!</v>
      </c>
      <c r="EG43" s="92" t="e">
        <f t="shared" si="2"/>
        <v>#DIV/0!</v>
      </c>
      <c r="EH43" s="92" t="e">
        <f t="shared" si="2"/>
        <v>#DIV/0!</v>
      </c>
      <c r="EI43" s="92" t="e">
        <f t="shared" si="2"/>
        <v>#DIV/0!</v>
      </c>
      <c r="EJ43" s="92" t="e">
        <f t="shared" si="2"/>
        <v>#DIV/0!</v>
      </c>
      <c r="EK43" s="92" t="e">
        <f t="shared" si="2"/>
        <v>#DIV/0!</v>
      </c>
      <c r="EL43" s="92" t="e">
        <f t="shared" si="2"/>
        <v>#DIV/0!</v>
      </c>
      <c r="EM43" s="92" t="e">
        <f t="shared" si="2"/>
        <v>#DIV/0!</v>
      </c>
      <c r="EN43" s="92" t="e">
        <f t="shared" si="2"/>
        <v>#DIV/0!</v>
      </c>
      <c r="EO43" s="92" t="e">
        <f t="shared" si="2"/>
        <v>#DIV/0!</v>
      </c>
      <c r="EP43" s="92" t="e">
        <f t="shared" si="2"/>
        <v>#DIV/0!</v>
      </c>
      <c r="EQ43" s="92" t="e">
        <f t="shared" si="2"/>
        <v>#DIV/0!</v>
      </c>
      <c r="ER43" s="92" t="e">
        <f t="shared" si="2"/>
        <v>#DIV/0!</v>
      </c>
      <c r="ES43" s="92" t="e">
        <f t="shared" si="2"/>
        <v>#DIV/0!</v>
      </c>
      <c r="ET43" s="92" t="e">
        <f t="shared" si="2"/>
        <v>#DIV/0!</v>
      </c>
      <c r="EU43" s="92" t="e">
        <f t="shared" si="2"/>
        <v>#DIV/0!</v>
      </c>
      <c r="EV43" s="92" t="e">
        <f t="shared" si="2"/>
        <v>#DIV/0!</v>
      </c>
      <c r="EW43" s="92" t="e">
        <f t="shared" si="2"/>
        <v>#DIV/0!</v>
      </c>
      <c r="EX43" s="92" t="e">
        <f t="shared" si="2"/>
        <v>#DIV/0!</v>
      </c>
      <c r="EY43" s="92" t="e">
        <f t="shared" si="2"/>
        <v>#DIV/0!</v>
      </c>
      <c r="EZ43" s="92" t="e">
        <f t="shared" si="2"/>
        <v>#DIV/0!</v>
      </c>
      <c r="FA43" s="92" t="e">
        <f t="shared" si="2"/>
        <v>#DIV/0!</v>
      </c>
      <c r="FB43" s="92" t="e">
        <f t="shared" si="2"/>
        <v>#DIV/0!</v>
      </c>
      <c r="FC43" s="92" t="e">
        <f t="shared" si="2"/>
        <v>#DIV/0!</v>
      </c>
      <c r="FD43" s="92" t="e">
        <f t="shared" si="2"/>
        <v>#DIV/0!</v>
      </c>
      <c r="FE43" s="92" t="e">
        <f t="shared" si="2"/>
        <v>#DIV/0!</v>
      </c>
      <c r="FF43" s="92" t="e">
        <f t="shared" si="2"/>
        <v>#DIV/0!</v>
      </c>
      <c r="FG43" s="92" t="e">
        <f t="shared" si="2"/>
        <v>#DIV/0!</v>
      </c>
      <c r="FH43" s="92" t="e">
        <f t="shared" si="2"/>
        <v>#DIV/0!</v>
      </c>
      <c r="FI43" s="92" t="e">
        <f t="shared" si="2"/>
        <v>#DIV/0!</v>
      </c>
      <c r="FJ43" s="92" t="e">
        <f t="shared" si="2"/>
        <v>#DIV/0!</v>
      </c>
      <c r="FK43" s="92" t="e">
        <f t="shared" si="2"/>
        <v>#DIV/0!</v>
      </c>
      <c r="FL43" s="92" t="e">
        <f t="shared" si="2"/>
        <v>#DIV/0!</v>
      </c>
      <c r="FM43" s="92" t="e">
        <f t="shared" si="2"/>
        <v>#DIV/0!</v>
      </c>
      <c r="FN43" s="92" t="e">
        <f t="shared" si="2"/>
        <v>#DIV/0!</v>
      </c>
      <c r="FO43" s="92" t="e">
        <f t="shared" si="2"/>
        <v>#DIV/0!</v>
      </c>
      <c r="FP43" s="92" t="e">
        <f t="shared" si="2"/>
        <v>#DIV/0!</v>
      </c>
      <c r="FQ43" s="92" t="e">
        <f t="shared" si="2"/>
        <v>#DIV/0!</v>
      </c>
      <c r="FR43" s="92" t="e">
        <f t="shared" si="2"/>
        <v>#DIV/0!</v>
      </c>
      <c r="FS43" s="92" t="e">
        <f t="shared" si="2"/>
        <v>#DIV/0!</v>
      </c>
      <c r="FT43" s="92" t="e">
        <f t="shared" si="2"/>
        <v>#DIV/0!</v>
      </c>
      <c r="FU43" s="92" t="e">
        <f t="shared" si="2"/>
        <v>#DIV/0!</v>
      </c>
      <c r="FV43" s="92" t="e">
        <f t="shared" si="2"/>
        <v>#DIV/0!</v>
      </c>
      <c r="FW43" s="92" t="e">
        <f t="shared" si="2"/>
        <v>#DIV/0!</v>
      </c>
      <c r="FX43" s="92" t="e">
        <f t="shared" si="2"/>
        <v>#DIV/0!</v>
      </c>
      <c r="FY43" s="92" t="e">
        <f t="shared" si="2"/>
        <v>#DIV/0!</v>
      </c>
      <c r="FZ43" s="92" t="e">
        <f t="shared" si="2"/>
        <v>#DIV/0!</v>
      </c>
      <c r="GA43" s="92" t="e">
        <f t="shared" si="2"/>
        <v>#DIV/0!</v>
      </c>
      <c r="GB43" s="92" t="e">
        <f t="shared" si="2"/>
        <v>#DIV/0!</v>
      </c>
      <c r="GC43" s="92" t="e">
        <f t="shared" si="2"/>
        <v>#DIV/0!</v>
      </c>
      <c r="GD43" s="92" t="e">
        <f t="shared" si="2"/>
        <v>#DIV/0!</v>
      </c>
      <c r="GE43" s="92" t="e">
        <f t="shared" si="2"/>
        <v>#DIV/0!</v>
      </c>
      <c r="GF43" s="92" t="e">
        <f t="shared" si="2"/>
        <v>#DIV/0!</v>
      </c>
      <c r="GG43" s="92" t="e">
        <f t="shared" si="2"/>
        <v>#DIV/0!</v>
      </c>
      <c r="GH43" s="92" t="e">
        <f t="shared" si="2"/>
        <v>#DIV/0!</v>
      </c>
      <c r="GI43" s="92" t="e">
        <f t="shared" si="2"/>
        <v>#DIV/0!</v>
      </c>
      <c r="GJ43" s="92" t="e">
        <f t="shared" si="2"/>
        <v>#DIV/0!</v>
      </c>
      <c r="GK43" s="92" t="e">
        <f t="shared" si="2"/>
        <v>#DIV/0!</v>
      </c>
      <c r="GL43" s="92" t="e">
        <f t="shared" si="2"/>
        <v>#DIV/0!</v>
      </c>
      <c r="GM43" s="92" t="e">
        <f t="shared" ref="GM43:IX43" si="3">AVERAGE(GM3:GM42)</f>
        <v>#DIV/0!</v>
      </c>
      <c r="GN43" s="92" t="e">
        <f t="shared" si="3"/>
        <v>#DIV/0!</v>
      </c>
      <c r="GO43" s="92" t="e">
        <f t="shared" si="3"/>
        <v>#DIV/0!</v>
      </c>
      <c r="GP43" s="92" t="e">
        <f t="shared" si="3"/>
        <v>#DIV/0!</v>
      </c>
      <c r="GQ43" s="92" t="e">
        <f t="shared" si="3"/>
        <v>#DIV/0!</v>
      </c>
      <c r="GR43" s="92" t="e">
        <f t="shared" si="3"/>
        <v>#DIV/0!</v>
      </c>
      <c r="GS43" s="92" t="e">
        <f t="shared" si="3"/>
        <v>#DIV/0!</v>
      </c>
      <c r="GT43" s="92" t="e">
        <f t="shared" si="3"/>
        <v>#DIV/0!</v>
      </c>
      <c r="GU43" s="92" t="e">
        <f t="shared" si="3"/>
        <v>#DIV/0!</v>
      </c>
      <c r="GV43" s="92" t="e">
        <f t="shared" si="3"/>
        <v>#DIV/0!</v>
      </c>
      <c r="GW43" s="92" t="e">
        <f t="shared" si="3"/>
        <v>#DIV/0!</v>
      </c>
      <c r="GX43" s="92" t="e">
        <f t="shared" si="3"/>
        <v>#DIV/0!</v>
      </c>
      <c r="GY43" s="92" t="e">
        <f t="shared" si="3"/>
        <v>#DIV/0!</v>
      </c>
      <c r="GZ43" s="92" t="e">
        <f t="shared" si="3"/>
        <v>#DIV/0!</v>
      </c>
      <c r="HA43" s="92" t="e">
        <f t="shared" si="3"/>
        <v>#DIV/0!</v>
      </c>
      <c r="HB43" s="92" t="e">
        <f t="shared" si="3"/>
        <v>#DIV/0!</v>
      </c>
      <c r="HC43" s="92" t="e">
        <f t="shared" si="3"/>
        <v>#DIV/0!</v>
      </c>
      <c r="HD43" s="92" t="e">
        <f t="shared" si="3"/>
        <v>#DIV/0!</v>
      </c>
      <c r="HE43" s="92" t="e">
        <f t="shared" si="3"/>
        <v>#DIV/0!</v>
      </c>
      <c r="HF43" s="92" t="e">
        <f t="shared" si="3"/>
        <v>#DIV/0!</v>
      </c>
      <c r="HG43" s="92" t="e">
        <f t="shared" si="3"/>
        <v>#DIV/0!</v>
      </c>
      <c r="HH43" s="92" t="e">
        <f t="shared" si="3"/>
        <v>#DIV/0!</v>
      </c>
      <c r="HI43" s="92" t="e">
        <f t="shared" si="3"/>
        <v>#DIV/0!</v>
      </c>
      <c r="HJ43" s="92" t="e">
        <f t="shared" si="3"/>
        <v>#DIV/0!</v>
      </c>
      <c r="HK43" s="92" t="e">
        <f t="shared" si="3"/>
        <v>#DIV/0!</v>
      </c>
      <c r="HL43" s="92" t="e">
        <f t="shared" si="3"/>
        <v>#DIV/0!</v>
      </c>
      <c r="HM43" s="92" t="e">
        <f t="shared" si="3"/>
        <v>#DIV/0!</v>
      </c>
      <c r="HN43" s="92" t="e">
        <f t="shared" si="3"/>
        <v>#DIV/0!</v>
      </c>
      <c r="HO43" s="92" t="e">
        <f t="shared" si="3"/>
        <v>#DIV/0!</v>
      </c>
      <c r="HP43" s="92" t="e">
        <f t="shared" si="3"/>
        <v>#DIV/0!</v>
      </c>
      <c r="HQ43" s="92" t="e">
        <f t="shared" si="3"/>
        <v>#DIV/0!</v>
      </c>
      <c r="HR43" s="92" t="e">
        <f t="shared" si="3"/>
        <v>#DIV/0!</v>
      </c>
      <c r="HS43" s="92" t="e">
        <f t="shared" si="3"/>
        <v>#DIV/0!</v>
      </c>
      <c r="HT43" s="92" t="e">
        <f t="shared" si="3"/>
        <v>#DIV/0!</v>
      </c>
      <c r="HU43" s="92" t="e">
        <f t="shared" si="3"/>
        <v>#DIV/0!</v>
      </c>
      <c r="HV43" s="92" t="e">
        <f t="shared" si="3"/>
        <v>#DIV/0!</v>
      </c>
      <c r="HW43" s="92" t="e">
        <f t="shared" si="3"/>
        <v>#DIV/0!</v>
      </c>
      <c r="HX43" s="92" t="e">
        <f t="shared" si="3"/>
        <v>#DIV/0!</v>
      </c>
      <c r="HY43" s="92" t="e">
        <f t="shared" si="3"/>
        <v>#DIV/0!</v>
      </c>
      <c r="HZ43" s="92" t="e">
        <f t="shared" si="3"/>
        <v>#DIV/0!</v>
      </c>
      <c r="IA43" s="92" t="e">
        <f t="shared" si="3"/>
        <v>#DIV/0!</v>
      </c>
      <c r="IB43" s="92" t="e">
        <f t="shared" si="3"/>
        <v>#DIV/0!</v>
      </c>
      <c r="IC43" s="92" t="e">
        <f t="shared" si="3"/>
        <v>#DIV/0!</v>
      </c>
      <c r="ID43" s="92" t="e">
        <f t="shared" si="3"/>
        <v>#DIV/0!</v>
      </c>
      <c r="IE43" s="92" t="e">
        <f t="shared" si="3"/>
        <v>#DIV/0!</v>
      </c>
      <c r="IF43" s="92" t="e">
        <f t="shared" si="3"/>
        <v>#DIV/0!</v>
      </c>
      <c r="IG43" s="92" t="e">
        <f t="shared" si="3"/>
        <v>#DIV/0!</v>
      </c>
      <c r="IH43" s="92" t="e">
        <f t="shared" si="3"/>
        <v>#DIV/0!</v>
      </c>
      <c r="II43" s="92" t="e">
        <f t="shared" si="3"/>
        <v>#DIV/0!</v>
      </c>
      <c r="IJ43" s="92" t="e">
        <f t="shared" si="3"/>
        <v>#DIV/0!</v>
      </c>
      <c r="IK43" s="92" t="e">
        <f t="shared" si="3"/>
        <v>#DIV/0!</v>
      </c>
      <c r="IL43" s="92" t="e">
        <f t="shared" si="3"/>
        <v>#DIV/0!</v>
      </c>
      <c r="IM43" s="92" t="e">
        <f t="shared" si="3"/>
        <v>#DIV/0!</v>
      </c>
      <c r="IN43" s="92" t="e">
        <f t="shared" si="3"/>
        <v>#DIV/0!</v>
      </c>
      <c r="IO43" s="92" t="e">
        <f t="shared" si="3"/>
        <v>#DIV/0!</v>
      </c>
      <c r="IP43" s="92" t="e">
        <f t="shared" si="3"/>
        <v>#DIV/0!</v>
      </c>
      <c r="IQ43" s="92" t="e">
        <f t="shared" si="3"/>
        <v>#DIV/0!</v>
      </c>
      <c r="IR43" s="92" t="e">
        <f t="shared" si="3"/>
        <v>#DIV/0!</v>
      </c>
      <c r="IS43" s="92" t="e">
        <f t="shared" si="3"/>
        <v>#DIV/0!</v>
      </c>
      <c r="IT43" s="92" t="e">
        <f t="shared" si="3"/>
        <v>#DIV/0!</v>
      </c>
      <c r="IU43" s="92" t="e">
        <f t="shared" si="3"/>
        <v>#DIV/0!</v>
      </c>
      <c r="IV43" s="92" t="e">
        <f t="shared" si="3"/>
        <v>#DIV/0!</v>
      </c>
      <c r="IW43" s="92" t="e">
        <f t="shared" si="3"/>
        <v>#DIV/0!</v>
      </c>
      <c r="IX43" s="92" t="e">
        <f t="shared" si="3"/>
        <v>#DIV/0!</v>
      </c>
      <c r="IY43" s="92" t="e">
        <f t="shared" ref="IY43:LJ43" si="4">AVERAGE(IY3:IY42)</f>
        <v>#DIV/0!</v>
      </c>
      <c r="IZ43" s="92" t="e">
        <f t="shared" si="4"/>
        <v>#DIV/0!</v>
      </c>
      <c r="JA43" s="92" t="e">
        <f t="shared" si="4"/>
        <v>#DIV/0!</v>
      </c>
      <c r="JB43" s="92" t="e">
        <f t="shared" si="4"/>
        <v>#DIV/0!</v>
      </c>
      <c r="JC43" s="92" t="e">
        <f t="shared" si="4"/>
        <v>#DIV/0!</v>
      </c>
      <c r="JD43" s="92" t="e">
        <f t="shared" si="4"/>
        <v>#DIV/0!</v>
      </c>
      <c r="JE43" s="92" t="e">
        <f t="shared" si="4"/>
        <v>#DIV/0!</v>
      </c>
      <c r="JF43" s="92" t="e">
        <f t="shared" si="4"/>
        <v>#DIV/0!</v>
      </c>
      <c r="JG43" s="92" t="e">
        <f t="shared" si="4"/>
        <v>#DIV/0!</v>
      </c>
      <c r="JH43" s="92" t="e">
        <f t="shared" si="4"/>
        <v>#DIV/0!</v>
      </c>
      <c r="JI43" s="92" t="e">
        <f t="shared" si="4"/>
        <v>#DIV/0!</v>
      </c>
      <c r="JJ43" s="92" t="e">
        <f t="shared" si="4"/>
        <v>#DIV/0!</v>
      </c>
      <c r="JK43" s="92" t="e">
        <f t="shared" si="4"/>
        <v>#DIV/0!</v>
      </c>
      <c r="JL43" s="92" t="e">
        <f t="shared" si="4"/>
        <v>#DIV/0!</v>
      </c>
      <c r="JM43" s="92" t="e">
        <f t="shared" si="4"/>
        <v>#DIV/0!</v>
      </c>
      <c r="JN43" s="92" t="e">
        <f t="shared" si="4"/>
        <v>#DIV/0!</v>
      </c>
      <c r="JO43" s="92" t="e">
        <f t="shared" si="4"/>
        <v>#DIV/0!</v>
      </c>
      <c r="JP43" s="92" t="e">
        <f t="shared" si="4"/>
        <v>#DIV/0!</v>
      </c>
      <c r="JQ43" s="92" t="e">
        <f t="shared" si="4"/>
        <v>#DIV/0!</v>
      </c>
      <c r="JR43" s="92" t="e">
        <f t="shared" si="4"/>
        <v>#DIV/0!</v>
      </c>
      <c r="JS43" s="92" t="e">
        <f t="shared" si="4"/>
        <v>#DIV/0!</v>
      </c>
      <c r="JT43" s="92" t="e">
        <f t="shared" si="4"/>
        <v>#DIV/0!</v>
      </c>
      <c r="JU43" s="92" t="e">
        <f t="shared" si="4"/>
        <v>#DIV/0!</v>
      </c>
      <c r="JV43" s="92" t="e">
        <f t="shared" si="4"/>
        <v>#DIV/0!</v>
      </c>
      <c r="JW43" s="92" t="e">
        <f t="shared" si="4"/>
        <v>#DIV/0!</v>
      </c>
      <c r="JX43" s="92" t="e">
        <f t="shared" si="4"/>
        <v>#DIV/0!</v>
      </c>
      <c r="JY43" s="92" t="e">
        <f t="shared" si="4"/>
        <v>#DIV/0!</v>
      </c>
      <c r="JZ43" s="92" t="e">
        <f t="shared" si="4"/>
        <v>#DIV/0!</v>
      </c>
      <c r="KA43" s="92" t="e">
        <f t="shared" si="4"/>
        <v>#DIV/0!</v>
      </c>
      <c r="KB43" s="92" t="e">
        <f t="shared" si="4"/>
        <v>#DIV/0!</v>
      </c>
      <c r="KC43" s="92" t="e">
        <f t="shared" si="4"/>
        <v>#DIV/0!</v>
      </c>
      <c r="KD43" s="92" t="e">
        <f t="shared" si="4"/>
        <v>#DIV/0!</v>
      </c>
      <c r="KE43" s="92" t="e">
        <f t="shared" si="4"/>
        <v>#DIV/0!</v>
      </c>
      <c r="KF43" s="92" t="e">
        <f t="shared" si="4"/>
        <v>#DIV/0!</v>
      </c>
      <c r="KG43" s="92" t="e">
        <f t="shared" si="4"/>
        <v>#DIV/0!</v>
      </c>
      <c r="KH43" s="92" t="e">
        <f t="shared" si="4"/>
        <v>#DIV/0!</v>
      </c>
      <c r="KI43" s="92" t="e">
        <f t="shared" si="4"/>
        <v>#DIV/0!</v>
      </c>
      <c r="KJ43" s="92" t="e">
        <f t="shared" si="4"/>
        <v>#DIV/0!</v>
      </c>
      <c r="KK43" s="92" t="e">
        <f t="shared" si="4"/>
        <v>#DIV/0!</v>
      </c>
      <c r="KL43" s="92" t="e">
        <f t="shared" si="4"/>
        <v>#DIV/0!</v>
      </c>
      <c r="KM43" s="92" t="e">
        <f t="shared" si="4"/>
        <v>#DIV/0!</v>
      </c>
      <c r="KN43" s="92" t="e">
        <f t="shared" si="4"/>
        <v>#DIV/0!</v>
      </c>
      <c r="KO43" s="92" t="e">
        <f t="shared" si="4"/>
        <v>#DIV/0!</v>
      </c>
      <c r="KP43" s="92" t="e">
        <f t="shared" si="4"/>
        <v>#DIV/0!</v>
      </c>
      <c r="KQ43" s="92" t="e">
        <f t="shared" si="4"/>
        <v>#DIV/0!</v>
      </c>
      <c r="KR43" s="92" t="e">
        <f t="shared" si="4"/>
        <v>#DIV/0!</v>
      </c>
      <c r="KS43" s="92" t="e">
        <f t="shared" si="4"/>
        <v>#DIV/0!</v>
      </c>
      <c r="KT43" s="92" t="e">
        <f t="shared" si="4"/>
        <v>#DIV/0!</v>
      </c>
      <c r="KU43" s="92" t="e">
        <f t="shared" si="4"/>
        <v>#DIV/0!</v>
      </c>
      <c r="KV43" s="92" t="e">
        <f t="shared" si="4"/>
        <v>#DIV/0!</v>
      </c>
      <c r="KW43" s="92" t="e">
        <f t="shared" si="4"/>
        <v>#DIV/0!</v>
      </c>
      <c r="KX43" s="92" t="e">
        <f t="shared" si="4"/>
        <v>#DIV/0!</v>
      </c>
      <c r="KY43" s="92" t="e">
        <f t="shared" si="4"/>
        <v>#DIV/0!</v>
      </c>
      <c r="KZ43" s="92" t="e">
        <f t="shared" si="4"/>
        <v>#DIV/0!</v>
      </c>
      <c r="LA43" s="92" t="e">
        <f t="shared" si="4"/>
        <v>#DIV/0!</v>
      </c>
      <c r="LB43" s="92" t="e">
        <f t="shared" si="4"/>
        <v>#DIV/0!</v>
      </c>
      <c r="LC43" s="92" t="e">
        <f t="shared" si="4"/>
        <v>#DIV/0!</v>
      </c>
      <c r="LD43" s="92" t="e">
        <f t="shared" si="4"/>
        <v>#DIV/0!</v>
      </c>
      <c r="LE43" s="92" t="e">
        <f t="shared" si="4"/>
        <v>#DIV/0!</v>
      </c>
      <c r="LF43" s="92" t="e">
        <f t="shared" si="4"/>
        <v>#DIV/0!</v>
      </c>
      <c r="LG43" s="92" t="e">
        <f t="shared" si="4"/>
        <v>#DIV/0!</v>
      </c>
      <c r="LH43" s="92" t="e">
        <f t="shared" si="4"/>
        <v>#DIV/0!</v>
      </c>
      <c r="LI43" s="92" t="e">
        <f t="shared" si="4"/>
        <v>#DIV/0!</v>
      </c>
      <c r="LJ43" s="92" t="e">
        <f t="shared" si="4"/>
        <v>#DIV/0!</v>
      </c>
      <c r="LK43" s="92" t="e">
        <f t="shared" ref="LK43:NV43" si="5">AVERAGE(LK3:LK42)</f>
        <v>#DIV/0!</v>
      </c>
      <c r="LL43" s="92" t="e">
        <f t="shared" si="5"/>
        <v>#DIV/0!</v>
      </c>
      <c r="LM43" s="92" t="e">
        <f t="shared" si="5"/>
        <v>#DIV/0!</v>
      </c>
      <c r="LN43" s="92" t="e">
        <f t="shared" si="5"/>
        <v>#DIV/0!</v>
      </c>
      <c r="LO43" s="92" t="e">
        <f t="shared" si="5"/>
        <v>#DIV/0!</v>
      </c>
      <c r="LP43" s="92" t="e">
        <f t="shared" si="5"/>
        <v>#DIV/0!</v>
      </c>
      <c r="LQ43" s="92" t="e">
        <f t="shared" si="5"/>
        <v>#DIV/0!</v>
      </c>
      <c r="LR43" s="92" t="e">
        <f t="shared" si="5"/>
        <v>#DIV/0!</v>
      </c>
      <c r="LS43" s="92" t="e">
        <f t="shared" si="5"/>
        <v>#DIV/0!</v>
      </c>
      <c r="LT43" s="92" t="e">
        <f t="shared" si="5"/>
        <v>#DIV/0!</v>
      </c>
      <c r="LU43" s="92" t="e">
        <f t="shared" si="5"/>
        <v>#DIV/0!</v>
      </c>
      <c r="LV43" s="92" t="e">
        <f t="shared" si="5"/>
        <v>#DIV/0!</v>
      </c>
      <c r="LW43" s="92" t="e">
        <f t="shared" si="5"/>
        <v>#DIV/0!</v>
      </c>
      <c r="LX43" s="92" t="e">
        <f t="shared" si="5"/>
        <v>#DIV/0!</v>
      </c>
      <c r="LY43" s="92" t="e">
        <f t="shared" si="5"/>
        <v>#DIV/0!</v>
      </c>
      <c r="LZ43" s="92" t="e">
        <f t="shared" si="5"/>
        <v>#DIV/0!</v>
      </c>
      <c r="MA43" s="92" t="e">
        <f t="shared" si="5"/>
        <v>#DIV/0!</v>
      </c>
      <c r="MB43" s="92" t="e">
        <f t="shared" si="5"/>
        <v>#DIV/0!</v>
      </c>
      <c r="MC43" s="92" t="e">
        <f t="shared" si="5"/>
        <v>#DIV/0!</v>
      </c>
      <c r="MD43" s="92" t="e">
        <f t="shared" si="5"/>
        <v>#DIV/0!</v>
      </c>
      <c r="ME43" s="92" t="e">
        <f t="shared" si="5"/>
        <v>#DIV/0!</v>
      </c>
      <c r="MF43" s="92" t="e">
        <f t="shared" si="5"/>
        <v>#DIV/0!</v>
      </c>
      <c r="MG43" s="92" t="e">
        <f t="shared" si="5"/>
        <v>#DIV/0!</v>
      </c>
      <c r="MH43" s="92" t="e">
        <f t="shared" si="5"/>
        <v>#DIV/0!</v>
      </c>
      <c r="MI43" s="92" t="e">
        <f t="shared" si="5"/>
        <v>#DIV/0!</v>
      </c>
      <c r="MJ43" s="92" t="e">
        <f t="shared" si="5"/>
        <v>#DIV/0!</v>
      </c>
      <c r="MK43" s="92" t="e">
        <f t="shared" si="5"/>
        <v>#DIV/0!</v>
      </c>
      <c r="ML43" s="92" t="e">
        <f t="shared" si="5"/>
        <v>#DIV/0!</v>
      </c>
      <c r="MM43" s="92" t="e">
        <f t="shared" si="5"/>
        <v>#DIV/0!</v>
      </c>
      <c r="MN43" s="92" t="e">
        <f t="shared" si="5"/>
        <v>#DIV/0!</v>
      </c>
      <c r="MO43" s="92" t="e">
        <f t="shared" si="5"/>
        <v>#DIV/0!</v>
      </c>
      <c r="MP43" s="92" t="e">
        <f t="shared" si="5"/>
        <v>#DIV/0!</v>
      </c>
      <c r="MQ43" s="92" t="e">
        <f t="shared" si="5"/>
        <v>#DIV/0!</v>
      </c>
      <c r="MR43" s="92" t="e">
        <f t="shared" si="5"/>
        <v>#DIV/0!</v>
      </c>
      <c r="MS43" s="92" t="e">
        <f t="shared" si="5"/>
        <v>#DIV/0!</v>
      </c>
      <c r="MT43" s="92" t="e">
        <f t="shared" si="5"/>
        <v>#DIV/0!</v>
      </c>
      <c r="MU43" s="92" t="e">
        <f t="shared" si="5"/>
        <v>#DIV/0!</v>
      </c>
      <c r="MV43" s="92" t="e">
        <f t="shared" si="5"/>
        <v>#DIV/0!</v>
      </c>
      <c r="MW43" s="92" t="e">
        <f t="shared" si="5"/>
        <v>#DIV/0!</v>
      </c>
      <c r="MX43" s="92" t="e">
        <f t="shared" si="5"/>
        <v>#DIV/0!</v>
      </c>
      <c r="MY43" s="92" t="e">
        <f t="shared" si="5"/>
        <v>#DIV/0!</v>
      </c>
      <c r="MZ43" s="92" t="e">
        <f t="shared" si="5"/>
        <v>#DIV/0!</v>
      </c>
      <c r="NA43" s="92" t="e">
        <f t="shared" si="5"/>
        <v>#DIV/0!</v>
      </c>
      <c r="NB43" s="92" t="e">
        <f t="shared" si="5"/>
        <v>#DIV/0!</v>
      </c>
      <c r="NC43" s="92" t="e">
        <f t="shared" si="5"/>
        <v>#DIV/0!</v>
      </c>
      <c r="ND43" s="92" t="e">
        <f t="shared" si="5"/>
        <v>#DIV/0!</v>
      </c>
      <c r="NE43" s="92" t="e">
        <f t="shared" si="5"/>
        <v>#DIV/0!</v>
      </c>
      <c r="NF43" s="92" t="e">
        <f t="shared" si="5"/>
        <v>#DIV/0!</v>
      </c>
      <c r="NG43" s="92" t="e">
        <f t="shared" si="5"/>
        <v>#DIV/0!</v>
      </c>
      <c r="NH43" s="92" t="e">
        <f t="shared" si="5"/>
        <v>#DIV/0!</v>
      </c>
      <c r="NI43" s="92" t="e">
        <f t="shared" si="5"/>
        <v>#DIV/0!</v>
      </c>
      <c r="NJ43" s="92" t="e">
        <f t="shared" si="5"/>
        <v>#DIV/0!</v>
      </c>
      <c r="NK43" s="92" t="e">
        <f t="shared" si="5"/>
        <v>#DIV/0!</v>
      </c>
      <c r="NL43" s="92" t="e">
        <f t="shared" si="5"/>
        <v>#DIV/0!</v>
      </c>
      <c r="NM43" s="92" t="e">
        <f t="shared" si="5"/>
        <v>#DIV/0!</v>
      </c>
      <c r="NN43" s="92" t="e">
        <f t="shared" si="5"/>
        <v>#DIV/0!</v>
      </c>
      <c r="NO43" s="92" t="e">
        <f t="shared" si="5"/>
        <v>#DIV/0!</v>
      </c>
      <c r="NP43" s="92" t="e">
        <f t="shared" si="5"/>
        <v>#DIV/0!</v>
      </c>
      <c r="NQ43" s="92" t="e">
        <f t="shared" si="5"/>
        <v>#DIV/0!</v>
      </c>
      <c r="NR43" s="92" t="e">
        <f t="shared" si="5"/>
        <v>#DIV/0!</v>
      </c>
      <c r="NS43" s="92" t="e">
        <f t="shared" si="5"/>
        <v>#DIV/0!</v>
      </c>
      <c r="NT43" s="92" t="e">
        <f t="shared" si="5"/>
        <v>#DIV/0!</v>
      </c>
      <c r="NU43" s="92" t="e">
        <f t="shared" si="5"/>
        <v>#DIV/0!</v>
      </c>
      <c r="NV43" s="92" t="e">
        <f t="shared" si="5"/>
        <v>#DIV/0!</v>
      </c>
      <c r="NW43" s="92" t="e">
        <f t="shared" ref="NW43:QH43" si="6">AVERAGE(NW3:NW42)</f>
        <v>#DIV/0!</v>
      </c>
      <c r="NX43" s="92" t="e">
        <f t="shared" si="6"/>
        <v>#DIV/0!</v>
      </c>
      <c r="NY43" s="92" t="e">
        <f t="shared" si="6"/>
        <v>#DIV/0!</v>
      </c>
      <c r="NZ43" s="92" t="e">
        <f t="shared" si="6"/>
        <v>#DIV/0!</v>
      </c>
      <c r="OA43" s="92" t="e">
        <f t="shared" si="6"/>
        <v>#DIV/0!</v>
      </c>
      <c r="OB43" s="92" t="e">
        <f t="shared" si="6"/>
        <v>#DIV/0!</v>
      </c>
      <c r="OC43" s="92" t="e">
        <f t="shared" si="6"/>
        <v>#DIV/0!</v>
      </c>
      <c r="OD43" s="92" t="e">
        <f t="shared" si="6"/>
        <v>#DIV/0!</v>
      </c>
      <c r="OE43" s="92" t="e">
        <f t="shared" si="6"/>
        <v>#DIV/0!</v>
      </c>
      <c r="OF43" s="92" t="e">
        <f t="shared" si="6"/>
        <v>#DIV/0!</v>
      </c>
      <c r="OG43" s="92" t="e">
        <f t="shared" si="6"/>
        <v>#DIV/0!</v>
      </c>
      <c r="OH43" s="92" t="e">
        <f t="shared" si="6"/>
        <v>#DIV/0!</v>
      </c>
      <c r="OI43" s="92" t="e">
        <f t="shared" si="6"/>
        <v>#DIV/0!</v>
      </c>
      <c r="OJ43" s="92" t="e">
        <f t="shared" si="6"/>
        <v>#DIV/0!</v>
      </c>
      <c r="OK43" s="92" t="e">
        <f t="shared" si="6"/>
        <v>#DIV/0!</v>
      </c>
      <c r="OL43" s="92" t="e">
        <f t="shared" si="6"/>
        <v>#DIV/0!</v>
      </c>
      <c r="OM43" s="92" t="e">
        <f t="shared" si="6"/>
        <v>#DIV/0!</v>
      </c>
      <c r="ON43" s="92" t="e">
        <f t="shared" si="6"/>
        <v>#DIV/0!</v>
      </c>
      <c r="OO43" s="92" t="e">
        <f t="shared" si="6"/>
        <v>#DIV/0!</v>
      </c>
      <c r="OP43" s="92" t="e">
        <f t="shared" si="6"/>
        <v>#DIV/0!</v>
      </c>
      <c r="OQ43" s="92" t="e">
        <f t="shared" si="6"/>
        <v>#DIV/0!</v>
      </c>
      <c r="OR43" s="92" t="e">
        <f t="shared" si="6"/>
        <v>#DIV/0!</v>
      </c>
      <c r="OS43" s="92" t="e">
        <f t="shared" si="6"/>
        <v>#DIV/0!</v>
      </c>
      <c r="OT43" s="92" t="e">
        <f t="shared" si="6"/>
        <v>#DIV/0!</v>
      </c>
      <c r="OU43" s="92" t="e">
        <f t="shared" si="6"/>
        <v>#DIV/0!</v>
      </c>
      <c r="OV43" s="92" t="e">
        <f t="shared" si="6"/>
        <v>#DIV/0!</v>
      </c>
      <c r="OW43" s="92" t="e">
        <f t="shared" si="6"/>
        <v>#DIV/0!</v>
      </c>
      <c r="OX43" s="92" t="e">
        <f t="shared" si="6"/>
        <v>#DIV/0!</v>
      </c>
      <c r="OY43" s="92" t="e">
        <f t="shared" si="6"/>
        <v>#DIV/0!</v>
      </c>
      <c r="OZ43" s="92" t="e">
        <f t="shared" si="6"/>
        <v>#DIV/0!</v>
      </c>
      <c r="PA43" s="92" t="e">
        <f t="shared" si="6"/>
        <v>#DIV/0!</v>
      </c>
      <c r="PB43" s="92" t="e">
        <f t="shared" si="6"/>
        <v>#DIV/0!</v>
      </c>
      <c r="PC43" s="92" t="e">
        <f t="shared" si="6"/>
        <v>#DIV/0!</v>
      </c>
      <c r="PD43" s="92" t="e">
        <f t="shared" si="6"/>
        <v>#DIV/0!</v>
      </c>
      <c r="PE43" s="92" t="e">
        <f t="shared" si="6"/>
        <v>#DIV/0!</v>
      </c>
      <c r="PF43" s="92" t="e">
        <f t="shared" si="6"/>
        <v>#DIV/0!</v>
      </c>
      <c r="PG43" s="92" t="e">
        <f t="shared" si="6"/>
        <v>#DIV/0!</v>
      </c>
      <c r="PH43" s="92" t="e">
        <f t="shared" si="6"/>
        <v>#DIV/0!</v>
      </c>
      <c r="PI43" s="92" t="e">
        <f t="shared" si="6"/>
        <v>#DIV/0!</v>
      </c>
      <c r="PJ43" s="92" t="e">
        <f t="shared" si="6"/>
        <v>#DIV/0!</v>
      </c>
      <c r="PK43" s="92" t="e">
        <f t="shared" si="6"/>
        <v>#DIV/0!</v>
      </c>
      <c r="PL43" s="92" t="e">
        <f t="shared" si="6"/>
        <v>#DIV/0!</v>
      </c>
      <c r="PM43" s="92" t="e">
        <f t="shared" si="6"/>
        <v>#DIV/0!</v>
      </c>
      <c r="PN43" s="92" t="e">
        <f t="shared" si="6"/>
        <v>#DIV/0!</v>
      </c>
      <c r="PO43" s="92" t="e">
        <f t="shared" si="6"/>
        <v>#DIV/0!</v>
      </c>
      <c r="PP43" s="92" t="e">
        <f t="shared" si="6"/>
        <v>#DIV/0!</v>
      </c>
      <c r="PQ43" s="92" t="e">
        <f t="shared" si="6"/>
        <v>#DIV/0!</v>
      </c>
      <c r="PR43" s="92" t="e">
        <f t="shared" si="6"/>
        <v>#DIV/0!</v>
      </c>
      <c r="PS43" s="92" t="e">
        <f t="shared" si="6"/>
        <v>#DIV/0!</v>
      </c>
      <c r="PT43" s="92" t="e">
        <f t="shared" si="6"/>
        <v>#DIV/0!</v>
      </c>
      <c r="PU43" s="92" t="e">
        <f t="shared" si="6"/>
        <v>#DIV/0!</v>
      </c>
      <c r="PV43" s="92" t="e">
        <f t="shared" si="6"/>
        <v>#DIV/0!</v>
      </c>
      <c r="PW43" s="92" t="e">
        <f t="shared" si="6"/>
        <v>#DIV/0!</v>
      </c>
      <c r="PX43" s="92" t="e">
        <f t="shared" si="6"/>
        <v>#DIV/0!</v>
      </c>
      <c r="PY43" s="92" t="e">
        <f t="shared" si="6"/>
        <v>#DIV/0!</v>
      </c>
      <c r="PZ43" s="92" t="e">
        <f t="shared" si="6"/>
        <v>#DIV/0!</v>
      </c>
      <c r="QA43" s="92" t="e">
        <f t="shared" si="6"/>
        <v>#DIV/0!</v>
      </c>
      <c r="QB43" s="92" t="e">
        <f t="shared" si="6"/>
        <v>#DIV/0!</v>
      </c>
      <c r="QC43" s="92" t="e">
        <f t="shared" si="6"/>
        <v>#DIV/0!</v>
      </c>
      <c r="QD43" s="92" t="e">
        <f t="shared" si="6"/>
        <v>#DIV/0!</v>
      </c>
      <c r="QE43" s="92" t="e">
        <f t="shared" si="6"/>
        <v>#DIV/0!</v>
      </c>
      <c r="QF43" s="92" t="e">
        <f t="shared" si="6"/>
        <v>#DIV/0!</v>
      </c>
      <c r="QG43" s="92" t="e">
        <f t="shared" si="6"/>
        <v>#DIV/0!</v>
      </c>
      <c r="QH43" s="92" t="e">
        <f t="shared" si="6"/>
        <v>#DIV/0!</v>
      </c>
      <c r="QI43" s="92" t="e">
        <f t="shared" ref="QI43:ST43" si="7">AVERAGE(QI3:QI42)</f>
        <v>#DIV/0!</v>
      </c>
      <c r="QJ43" s="92" t="e">
        <f t="shared" si="7"/>
        <v>#DIV/0!</v>
      </c>
      <c r="QK43" s="92" t="e">
        <f t="shared" si="7"/>
        <v>#DIV/0!</v>
      </c>
      <c r="QL43" s="92" t="e">
        <f t="shared" si="7"/>
        <v>#DIV/0!</v>
      </c>
      <c r="QM43" s="92" t="e">
        <f t="shared" si="7"/>
        <v>#DIV/0!</v>
      </c>
      <c r="QN43" s="92" t="e">
        <f t="shared" si="7"/>
        <v>#DIV/0!</v>
      </c>
      <c r="QO43" s="92" t="e">
        <f t="shared" si="7"/>
        <v>#DIV/0!</v>
      </c>
      <c r="QP43" s="92" t="e">
        <f t="shared" si="7"/>
        <v>#DIV/0!</v>
      </c>
      <c r="QQ43" s="92" t="e">
        <f t="shared" si="7"/>
        <v>#DIV/0!</v>
      </c>
      <c r="QR43" s="92" t="e">
        <f t="shared" si="7"/>
        <v>#DIV/0!</v>
      </c>
      <c r="QS43" s="92" t="e">
        <f t="shared" si="7"/>
        <v>#DIV/0!</v>
      </c>
      <c r="QT43" s="92" t="e">
        <f t="shared" si="7"/>
        <v>#DIV/0!</v>
      </c>
      <c r="QU43" s="92" t="e">
        <f t="shared" si="7"/>
        <v>#DIV/0!</v>
      </c>
      <c r="QV43" s="92" t="e">
        <f t="shared" si="7"/>
        <v>#DIV/0!</v>
      </c>
      <c r="QW43" s="92" t="e">
        <f t="shared" si="7"/>
        <v>#DIV/0!</v>
      </c>
      <c r="QX43" s="92" t="e">
        <f t="shared" si="7"/>
        <v>#DIV/0!</v>
      </c>
      <c r="QY43" s="92" t="e">
        <f t="shared" si="7"/>
        <v>#DIV/0!</v>
      </c>
      <c r="QZ43" s="92" t="e">
        <f t="shared" si="7"/>
        <v>#DIV/0!</v>
      </c>
      <c r="RA43" s="92" t="e">
        <f t="shared" si="7"/>
        <v>#DIV/0!</v>
      </c>
      <c r="RB43" s="92" t="e">
        <f t="shared" si="7"/>
        <v>#DIV/0!</v>
      </c>
      <c r="RC43" s="92" t="e">
        <f t="shared" si="7"/>
        <v>#DIV/0!</v>
      </c>
      <c r="RD43" s="92" t="e">
        <f t="shared" si="7"/>
        <v>#DIV/0!</v>
      </c>
      <c r="RE43" s="92" t="e">
        <f t="shared" si="7"/>
        <v>#DIV/0!</v>
      </c>
      <c r="RF43" s="92" t="e">
        <f t="shared" si="7"/>
        <v>#DIV/0!</v>
      </c>
      <c r="RG43" s="92" t="e">
        <f t="shared" si="7"/>
        <v>#DIV/0!</v>
      </c>
      <c r="RH43" s="92" t="e">
        <f t="shared" si="7"/>
        <v>#DIV/0!</v>
      </c>
      <c r="RI43" s="92" t="e">
        <f t="shared" si="7"/>
        <v>#DIV/0!</v>
      </c>
      <c r="RJ43" s="92" t="e">
        <f t="shared" si="7"/>
        <v>#DIV/0!</v>
      </c>
      <c r="RK43" s="92" t="e">
        <f t="shared" si="7"/>
        <v>#DIV/0!</v>
      </c>
      <c r="RL43" s="92" t="e">
        <f t="shared" si="7"/>
        <v>#DIV/0!</v>
      </c>
      <c r="RM43" s="92" t="e">
        <f t="shared" si="7"/>
        <v>#DIV/0!</v>
      </c>
      <c r="RN43" s="92" t="e">
        <f t="shared" si="7"/>
        <v>#DIV/0!</v>
      </c>
      <c r="RO43" s="92" t="e">
        <f t="shared" si="7"/>
        <v>#DIV/0!</v>
      </c>
      <c r="RP43" s="92" t="e">
        <f t="shared" si="7"/>
        <v>#DIV/0!</v>
      </c>
      <c r="RQ43" s="92" t="e">
        <f t="shared" si="7"/>
        <v>#DIV/0!</v>
      </c>
      <c r="RR43" s="92" t="e">
        <f t="shared" si="7"/>
        <v>#DIV/0!</v>
      </c>
      <c r="RS43" s="92" t="e">
        <f t="shared" si="7"/>
        <v>#DIV/0!</v>
      </c>
      <c r="RT43" s="92" t="e">
        <f t="shared" si="7"/>
        <v>#DIV/0!</v>
      </c>
      <c r="RU43" s="92" t="e">
        <f t="shared" si="7"/>
        <v>#DIV/0!</v>
      </c>
      <c r="RV43" s="92" t="e">
        <f t="shared" si="7"/>
        <v>#DIV/0!</v>
      </c>
      <c r="RW43" s="92" t="e">
        <f t="shared" si="7"/>
        <v>#DIV/0!</v>
      </c>
      <c r="RX43" s="92" t="e">
        <f t="shared" si="7"/>
        <v>#DIV/0!</v>
      </c>
      <c r="RY43" s="92" t="e">
        <f t="shared" si="7"/>
        <v>#DIV/0!</v>
      </c>
      <c r="RZ43" s="92" t="e">
        <f t="shared" si="7"/>
        <v>#DIV/0!</v>
      </c>
      <c r="SA43" s="92" t="e">
        <f t="shared" si="7"/>
        <v>#DIV/0!</v>
      </c>
      <c r="SB43" s="92" t="e">
        <f t="shared" si="7"/>
        <v>#DIV/0!</v>
      </c>
      <c r="SC43" s="92" t="e">
        <f t="shared" si="7"/>
        <v>#DIV/0!</v>
      </c>
      <c r="SD43" s="92" t="e">
        <f t="shared" si="7"/>
        <v>#DIV/0!</v>
      </c>
      <c r="SE43" s="92" t="e">
        <f t="shared" si="7"/>
        <v>#DIV/0!</v>
      </c>
      <c r="SF43" s="92" t="e">
        <f t="shared" si="7"/>
        <v>#DIV/0!</v>
      </c>
      <c r="SG43" s="92" t="e">
        <f t="shared" si="7"/>
        <v>#DIV/0!</v>
      </c>
      <c r="SH43" s="92" t="e">
        <f t="shared" si="7"/>
        <v>#DIV/0!</v>
      </c>
      <c r="SI43" s="92" t="e">
        <f t="shared" si="7"/>
        <v>#DIV/0!</v>
      </c>
      <c r="SJ43" s="92" t="e">
        <f t="shared" si="7"/>
        <v>#DIV/0!</v>
      </c>
      <c r="SK43" s="92" t="e">
        <f t="shared" si="7"/>
        <v>#DIV/0!</v>
      </c>
      <c r="SL43" s="92" t="e">
        <f t="shared" si="7"/>
        <v>#DIV/0!</v>
      </c>
      <c r="SM43" s="92" t="e">
        <f t="shared" si="7"/>
        <v>#DIV/0!</v>
      </c>
      <c r="SN43" s="92" t="e">
        <f t="shared" si="7"/>
        <v>#DIV/0!</v>
      </c>
      <c r="SO43" s="92" t="e">
        <f t="shared" si="7"/>
        <v>#DIV/0!</v>
      </c>
      <c r="SP43" s="92" t="e">
        <f t="shared" si="7"/>
        <v>#DIV/0!</v>
      </c>
      <c r="SQ43" s="92" t="e">
        <f t="shared" si="7"/>
        <v>#DIV/0!</v>
      </c>
      <c r="SR43" s="92" t="e">
        <f t="shared" si="7"/>
        <v>#DIV/0!</v>
      </c>
      <c r="SS43" s="92" t="e">
        <f t="shared" si="7"/>
        <v>#DIV/0!</v>
      </c>
      <c r="ST43" s="92" t="e">
        <f t="shared" si="7"/>
        <v>#DIV/0!</v>
      </c>
      <c r="SU43" s="92" t="e">
        <f t="shared" ref="SU43:VF43" si="8">AVERAGE(SU3:SU42)</f>
        <v>#DIV/0!</v>
      </c>
      <c r="SV43" s="92" t="e">
        <f t="shared" si="8"/>
        <v>#DIV/0!</v>
      </c>
      <c r="SW43" s="92" t="e">
        <f t="shared" si="8"/>
        <v>#DIV/0!</v>
      </c>
      <c r="SX43" s="92" t="e">
        <f t="shared" si="8"/>
        <v>#DIV/0!</v>
      </c>
      <c r="SY43" s="92" t="e">
        <f t="shared" si="8"/>
        <v>#DIV/0!</v>
      </c>
      <c r="SZ43" s="92" t="e">
        <f t="shared" si="8"/>
        <v>#DIV/0!</v>
      </c>
      <c r="TA43" s="92" t="e">
        <f t="shared" si="8"/>
        <v>#DIV/0!</v>
      </c>
      <c r="TB43" s="92" t="e">
        <f t="shared" si="8"/>
        <v>#DIV/0!</v>
      </c>
      <c r="TC43" s="92" t="e">
        <f t="shared" si="8"/>
        <v>#DIV/0!</v>
      </c>
      <c r="TD43" s="92" t="e">
        <f t="shared" si="8"/>
        <v>#DIV/0!</v>
      </c>
      <c r="TE43" s="92" t="e">
        <f t="shared" si="8"/>
        <v>#DIV/0!</v>
      </c>
      <c r="TF43" s="92" t="e">
        <f t="shared" si="8"/>
        <v>#DIV/0!</v>
      </c>
      <c r="TG43" s="92" t="e">
        <f t="shared" si="8"/>
        <v>#DIV/0!</v>
      </c>
      <c r="TH43" s="92" t="e">
        <f t="shared" si="8"/>
        <v>#DIV/0!</v>
      </c>
      <c r="TI43" s="92" t="e">
        <f t="shared" si="8"/>
        <v>#DIV/0!</v>
      </c>
      <c r="TJ43" s="92" t="e">
        <f t="shared" si="8"/>
        <v>#DIV/0!</v>
      </c>
      <c r="TK43" s="92" t="e">
        <f t="shared" si="8"/>
        <v>#DIV/0!</v>
      </c>
      <c r="TL43" s="92" t="e">
        <f t="shared" si="8"/>
        <v>#DIV/0!</v>
      </c>
      <c r="TM43" s="92" t="e">
        <f t="shared" si="8"/>
        <v>#DIV/0!</v>
      </c>
      <c r="TN43" s="92" t="e">
        <f t="shared" si="8"/>
        <v>#DIV/0!</v>
      </c>
      <c r="TO43" s="92" t="e">
        <f t="shared" si="8"/>
        <v>#DIV/0!</v>
      </c>
      <c r="TP43" s="92" t="e">
        <f t="shared" si="8"/>
        <v>#DIV/0!</v>
      </c>
      <c r="TQ43" s="92" t="e">
        <f t="shared" si="8"/>
        <v>#DIV/0!</v>
      </c>
      <c r="TR43" s="92" t="e">
        <f t="shared" si="8"/>
        <v>#DIV/0!</v>
      </c>
      <c r="TS43" s="92" t="e">
        <f t="shared" si="8"/>
        <v>#DIV/0!</v>
      </c>
      <c r="TT43" s="92" t="e">
        <f t="shared" si="8"/>
        <v>#DIV/0!</v>
      </c>
      <c r="TU43" s="92" t="e">
        <f t="shared" si="8"/>
        <v>#DIV/0!</v>
      </c>
      <c r="TV43" s="92" t="e">
        <f t="shared" si="8"/>
        <v>#DIV/0!</v>
      </c>
      <c r="TW43" s="92" t="e">
        <f t="shared" si="8"/>
        <v>#DIV/0!</v>
      </c>
      <c r="TX43" s="92" t="e">
        <f t="shared" si="8"/>
        <v>#DIV/0!</v>
      </c>
      <c r="TY43" s="92" t="e">
        <f t="shared" si="8"/>
        <v>#DIV/0!</v>
      </c>
      <c r="TZ43" s="92" t="e">
        <f t="shared" si="8"/>
        <v>#DIV/0!</v>
      </c>
      <c r="UA43" s="92" t="e">
        <f t="shared" si="8"/>
        <v>#DIV/0!</v>
      </c>
      <c r="UB43" s="92" t="e">
        <f t="shared" si="8"/>
        <v>#DIV/0!</v>
      </c>
      <c r="UC43" s="92" t="e">
        <f t="shared" si="8"/>
        <v>#DIV/0!</v>
      </c>
      <c r="UD43" s="92" t="e">
        <f t="shared" si="8"/>
        <v>#DIV/0!</v>
      </c>
      <c r="UE43" s="92" t="e">
        <f t="shared" si="8"/>
        <v>#DIV/0!</v>
      </c>
      <c r="UF43" s="92" t="e">
        <f t="shared" si="8"/>
        <v>#DIV/0!</v>
      </c>
      <c r="UG43" s="92" t="e">
        <f t="shared" si="8"/>
        <v>#DIV/0!</v>
      </c>
      <c r="UH43" s="92" t="e">
        <f t="shared" si="8"/>
        <v>#DIV/0!</v>
      </c>
      <c r="UI43" s="92" t="e">
        <f t="shared" si="8"/>
        <v>#DIV/0!</v>
      </c>
      <c r="UJ43" s="92" t="e">
        <f t="shared" si="8"/>
        <v>#DIV/0!</v>
      </c>
      <c r="UK43" s="92" t="e">
        <f t="shared" si="8"/>
        <v>#DIV/0!</v>
      </c>
      <c r="UL43" s="92" t="e">
        <f t="shared" si="8"/>
        <v>#DIV/0!</v>
      </c>
      <c r="UM43" s="92" t="e">
        <f t="shared" si="8"/>
        <v>#DIV/0!</v>
      </c>
      <c r="UN43" s="92" t="e">
        <f t="shared" si="8"/>
        <v>#DIV/0!</v>
      </c>
      <c r="UO43" s="92" t="e">
        <f t="shared" si="8"/>
        <v>#DIV/0!</v>
      </c>
      <c r="UP43" s="92" t="e">
        <f t="shared" si="8"/>
        <v>#DIV/0!</v>
      </c>
      <c r="UQ43" s="92" t="e">
        <f t="shared" si="8"/>
        <v>#DIV/0!</v>
      </c>
      <c r="UR43" s="92" t="e">
        <f t="shared" si="8"/>
        <v>#DIV/0!</v>
      </c>
      <c r="US43" s="92" t="e">
        <f t="shared" si="8"/>
        <v>#DIV/0!</v>
      </c>
      <c r="UT43" s="92" t="e">
        <f t="shared" si="8"/>
        <v>#DIV/0!</v>
      </c>
      <c r="UU43" s="92" t="e">
        <f t="shared" si="8"/>
        <v>#DIV/0!</v>
      </c>
      <c r="UV43" s="92" t="e">
        <f t="shared" si="8"/>
        <v>#DIV/0!</v>
      </c>
      <c r="UW43" s="92" t="e">
        <f t="shared" si="8"/>
        <v>#DIV/0!</v>
      </c>
      <c r="UX43" s="92" t="e">
        <f t="shared" si="8"/>
        <v>#DIV/0!</v>
      </c>
      <c r="UY43" s="92" t="e">
        <f t="shared" si="8"/>
        <v>#DIV/0!</v>
      </c>
      <c r="UZ43" s="92" t="e">
        <f t="shared" si="8"/>
        <v>#DIV/0!</v>
      </c>
      <c r="VA43" s="92" t="e">
        <f t="shared" si="8"/>
        <v>#DIV/0!</v>
      </c>
      <c r="VB43" s="92" t="e">
        <f t="shared" si="8"/>
        <v>#DIV/0!</v>
      </c>
      <c r="VC43" s="92" t="e">
        <f t="shared" si="8"/>
        <v>#DIV/0!</v>
      </c>
      <c r="VD43" s="92" t="e">
        <f t="shared" si="8"/>
        <v>#DIV/0!</v>
      </c>
      <c r="VE43" s="92" t="e">
        <f t="shared" si="8"/>
        <v>#DIV/0!</v>
      </c>
      <c r="VF43" s="92" t="e">
        <f t="shared" si="8"/>
        <v>#DIV/0!</v>
      </c>
      <c r="VG43" s="92" t="e">
        <f t="shared" ref="VG43:XR43" si="9">AVERAGE(VG3:VG42)</f>
        <v>#DIV/0!</v>
      </c>
      <c r="VH43" s="92" t="e">
        <f t="shared" si="9"/>
        <v>#DIV/0!</v>
      </c>
      <c r="VI43" s="92" t="e">
        <f t="shared" si="9"/>
        <v>#DIV/0!</v>
      </c>
      <c r="VJ43" s="92" t="e">
        <f t="shared" si="9"/>
        <v>#DIV/0!</v>
      </c>
      <c r="VK43" s="92" t="e">
        <f t="shared" si="9"/>
        <v>#DIV/0!</v>
      </c>
      <c r="VL43" s="92" t="e">
        <f t="shared" si="9"/>
        <v>#DIV/0!</v>
      </c>
      <c r="VM43" s="92" t="e">
        <f t="shared" si="9"/>
        <v>#DIV/0!</v>
      </c>
      <c r="VN43" s="92" t="e">
        <f t="shared" si="9"/>
        <v>#DIV/0!</v>
      </c>
      <c r="VO43" s="92" t="e">
        <f t="shared" si="9"/>
        <v>#DIV/0!</v>
      </c>
      <c r="VP43" s="92" t="e">
        <f t="shared" si="9"/>
        <v>#DIV/0!</v>
      </c>
      <c r="VQ43" s="92" t="e">
        <f t="shared" si="9"/>
        <v>#DIV/0!</v>
      </c>
      <c r="VR43" s="92" t="e">
        <f t="shared" si="9"/>
        <v>#DIV/0!</v>
      </c>
      <c r="VS43" s="92" t="e">
        <f t="shared" si="9"/>
        <v>#DIV/0!</v>
      </c>
      <c r="VT43" s="92" t="e">
        <f t="shared" si="9"/>
        <v>#DIV/0!</v>
      </c>
      <c r="VU43" s="92" t="e">
        <f t="shared" si="9"/>
        <v>#DIV/0!</v>
      </c>
      <c r="VV43" s="92" t="e">
        <f t="shared" si="9"/>
        <v>#DIV/0!</v>
      </c>
      <c r="VW43" s="92" t="e">
        <f t="shared" si="9"/>
        <v>#DIV/0!</v>
      </c>
      <c r="VX43" s="92" t="e">
        <f t="shared" si="9"/>
        <v>#DIV/0!</v>
      </c>
      <c r="VY43" s="92" t="e">
        <f t="shared" si="9"/>
        <v>#DIV/0!</v>
      </c>
      <c r="VZ43" s="92" t="e">
        <f t="shared" si="9"/>
        <v>#DIV/0!</v>
      </c>
      <c r="WA43" s="92" t="e">
        <f t="shared" si="9"/>
        <v>#DIV/0!</v>
      </c>
      <c r="WB43" s="92" t="e">
        <f t="shared" si="9"/>
        <v>#DIV/0!</v>
      </c>
      <c r="WC43" s="92" t="e">
        <f t="shared" si="9"/>
        <v>#DIV/0!</v>
      </c>
      <c r="WD43" s="92" t="e">
        <f t="shared" si="9"/>
        <v>#DIV/0!</v>
      </c>
      <c r="WE43" s="92" t="e">
        <f t="shared" si="9"/>
        <v>#DIV/0!</v>
      </c>
      <c r="WF43" s="92" t="e">
        <f t="shared" si="9"/>
        <v>#DIV/0!</v>
      </c>
      <c r="WG43" s="92" t="e">
        <f t="shared" si="9"/>
        <v>#DIV/0!</v>
      </c>
      <c r="WH43" s="92" t="e">
        <f t="shared" si="9"/>
        <v>#DIV/0!</v>
      </c>
      <c r="WI43" s="92" t="e">
        <f t="shared" si="9"/>
        <v>#DIV/0!</v>
      </c>
      <c r="WJ43" s="92" t="e">
        <f t="shared" si="9"/>
        <v>#DIV/0!</v>
      </c>
      <c r="WK43" s="92" t="e">
        <f t="shared" si="9"/>
        <v>#DIV/0!</v>
      </c>
      <c r="WL43" s="92" t="e">
        <f t="shared" si="9"/>
        <v>#DIV/0!</v>
      </c>
      <c r="WM43" s="92" t="e">
        <f t="shared" si="9"/>
        <v>#DIV/0!</v>
      </c>
      <c r="WN43" s="92" t="e">
        <f t="shared" si="9"/>
        <v>#DIV/0!</v>
      </c>
      <c r="WO43" s="92" t="e">
        <f t="shared" si="9"/>
        <v>#DIV/0!</v>
      </c>
      <c r="WP43" s="92" t="e">
        <f t="shared" si="9"/>
        <v>#DIV/0!</v>
      </c>
      <c r="WQ43" s="92" t="e">
        <f t="shared" si="9"/>
        <v>#DIV/0!</v>
      </c>
      <c r="WR43" s="92" t="e">
        <f t="shared" si="9"/>
        <v>#DIV/0!</v>
      </c>
      <c r="WS43" s="92" t="e">
        <f t="shared" si="9"/>
        <v>#DIV/0!</v>
      </c>
      <c r="WT43" s="92" t="e">
        <f t="shared" si="9"/>
        <v>#DIV/0!</v>
      </c>
      <c r="WU43" s="92" t="e">
        <f t="shared" si="9"/>
        <v>#DIV/0!</v>
      </c>
      <c r="WV43" s="92" t="e">
        <f t="shared" si="9"/>
        <v>#DIV/0!</v>
      </c>
      <c r="WW43" s="92" t="e">
        <f t="shared" si="9"/>
        <v>#DIV/0!</v>
      </c>
      <c r="WX43" s="92" t="e">
        <f t="shared" si="9"/>
        <v>#DIV/0!</v>
      </c>
      <c r="WY43" s="92" t="e">
        <f t="shared" si="9"/>
        <v>#DIV/0!</v>
      </c>
      <c r="WZ43" s="92" t="e">
        <f t="shared" si="9"/>
        <v>#DIV/0!</v>
      </c>
      <c r="XA43" s="92" t="e">
        <f t="shared" si="9"/>
        <v>#DIV/0!</v>
      </c>
      <c r="XB43" s="92" t="e">
        <f t="shared" si="9"/>
        <v>#DIV/0!</v>
      </c>
      <c r="XC43" s="92" t="e">
        <f t="shared" si="9"/>
        <v>#DIV/0!</v>
      </c>
      <c r="XD43" s="92" t="e">
        <f t="shared" si="9"/>
        <v>#DIV/0!</v>
      </c>
      <c r="XE43" s="92" t="e">
        <f t="shared" si="9"/>
        <v>#DIV/0!</v>
      </c>
      <c r="XF43" s="92" t="e">
        <f t="shared" si="9"/>
        <v>#DIV/0!</v>
      </c>
      <c r="XG43" s="92" t="e">
        <f t="shared" si="9"/>
        <v>#DIV/0!</v>
      </c>
      <c r="XH43" s="92" t="e">
        <f t="shared" si="9"/>
        <v>#DIV/0!</v>
      </c>
      <c r="XI43" s="92" t="e">
        <f t="shared" si="9"/>
        <v>#DIV/0!</v>
      </c>
      <c r="XJ43" s="92" t="e">
        <f t="shared" si="9"/>
        <v>#DIV/0!</v>
      </c>
      <c r="XK43" s="92" t="e">
        <f t="shared" si="9"/>
        <v>#DIV/0!</v>
      </c>
      <c r="XL43" s="92" t="e">
        <f t="shared" si="9"/>
        <v>#DIV/0!</v>
      </c>
      <c r="XM43" s="92" t="e">
        <f t="shared" si="9"/>
        <v>#DIV/0!</v>
      </c>
      <c r="XN43" s="92" t="e">
        <f t="shared" si="9"/>
        <v>#DIV/0!</v>
      </c>
      <c r="XO43" s="92" t="e">
        <f t="shared" si="9"/>
        <v>#DIV/0!</v>
      </c>
      <c r="XP43" s="92" t="e">
        <f t="shared" si="9"/>
        <v>#DIV/0!</v>
      </c>
      <c r="XQ43" s="92" t="e">
        <f t="shared" si="9"/>
        <v>#DIV/0!</v>
      </c>
      <c r="XR43" s="92" t="e">
        <f t="shared" si="9"/>
        <v>#DIV/0!</v>
      </c>
      <c r="XS43" s="92" t="e">
        <f t="shared" ref="XS43:AAD43" si="10">AVERAGE(XS3:XS42)</f>
        <v>#DIV/0!</v>
      </c>
      <c r="XT43" s="92" t="e">
        <f t="shared" si="10"/>
        <v>#DIV/0!</v>
      </c>
      <c r="XU43" s="92" t="e">
        <f t="shared" si="10"/>
        <v>#DIV/0!</v>
      </c>
      <c r="XV43" s="92" t="e">
        <f t="shared" si="10"/>
        <v>#DIV/0!</v>
      </c>
      <c r="XW43" s="92" t="e">
        <f t="shared" si="10"/>
        <v>#DIV/0!</v>
      </c>
      <c r="XX43" s="92" t="e">
        <f t="shared" si="10"/>
        <v>#DIV/0!</v>
      </c>
      <c r="XY43" s="92" t="e">
        <f t="shared" si="10"/>
        <v>#DIV/0!</v>
      </c>
      <c r="XZ43" s="92" t="e">
        <f t="shared" si="10"/>
        <v>#DIV/0!</v>
      </c>
      <c r="YA43" s="92" t="e">
        <f t="shared" si="10"/>
        <v>#DIV/0!</v>
      </c>
      <c r="YB43" s="92" t="e">
        <f t="shared" si="10"/>
        <v>#DIV/0!</v>
      </c>
      <c r="YC43" s="92" t="e">
        <f t="shared" si="10"/>
        <v>#DIV/0!</v>
      </c>
      <c r="YD43" s="92" t="e">
        <f t="shared" si="10"/>
        <v>#DIV/0!</v>
      </c>
      <c r="YE43" s="92" t="e">
        <f t="shared" si="10"/>
        <v>#DIV/0!</v>
      </c>
      <c r="YF43" s="92" t="e">
        <f t="shared" si="10"/>
        <v>#DIV/0!</v>
      </c>
      <c r="YG43" s="92" t="e">
        <f t="shared" si="10"/>
        <v>#DIV/0!</v>
      </c>
      <c r="YH43" s="92" t="e">
        <f t="shared" si="10"/>
        <v>#DIV/0!</v>
      </c>
      <c r="YI43" s="92" t="e">
        <f t="shared" si="10"/>
        <v>#DIV/0!</v>
      </c>
      <c r="YJ43" s="92" t="e">
        <f t="shared" si="10"/>
        <v>#DIV/0!</v>
      </c>
      <c r="YK43" s="92" t="e">
        <f t="shared" si="10"/>
        <v>#DIV/0!</v>
      </c>
      <c r="YL43" s="92" t="e">
        <f t="shared" si="10"/>
        <v>#DIV/0!</v>
      </c>
      <c r="YM43" s="92" t="e">
        <f t="shared" si="10"/>
        <v>#DIV/0!</v>
      </c>
      <c r="YN43" s="92" t="e">
        <f t="shared" si="10"/>
        <v>#DIV/0!</v>
      </c>
      <c r="YO43" s="92" t="e">
        <f t="shared" si="10"/>
        <v>#DIV/0!</v>
      </c>
      <c r="YP43" s="92" t="e">
        <f t="shared" si="10"/>
        <v>#DIV/0!</v>
      </c>
      <c r="YQ43" s="92" t="e">
        <f t="shared" si="10"/>
        <v>#DIV/0!</v>
      </c>
      <c r="YR43" s="92" t="e">
        <f t="shared" si="10"/>
        <v>#DIV/0!</v>
      </c>
      <c r="YS43" s="92" t="e">
        <f t="shared" si="10"/>
        <v>#DIV/0!</v>
      </c>
      <c r="YT43" s="92" t="e">
        <f t="shared" si="10"/>
        <v>#DIV/0!</v>
      </c>
      <c r="YU43" s="92" t="e">
        <f t="shared" si="10"/>
        <v>#DIV/0!</v>
      </c>
      <c r="YV43" s="92" t="e">
        <f t="shared" si="10"/>
        <v>#DIV/0!</v>
      </c>
      <c r="YW43" s="92" t="e">
        <f t="shared" si="10"/>
        <v>#DIV/0!</v>
      </c>
      <c r="YX43" s="92" t="e">
        <f t="shared" si="10"/>
        <v>#DIV/0!</v>
      </c>
      <c r="YY43" s="92" t="e">
        <f t="shared" si="10"/>
        <v>#DIV/0!</v>
      </c>
      <c r="YZ43" s="92" t="e">
        <f t="shared" si="10"/>
        <v>#DIV/0!</v>
      </c>
      <c r="ZA43" s="92" t="e">
        <f t="shared" si="10"/>
        <v>#DIV/0!</v>
      </c>
      <c r="ZB43" s="92" t="e">
        <f t="shared" si="10"/>
        <v>#DIV/0!</v>
      </c>
      <c r="ZC43" s="92" t="e">
        <f t="shared" si="10"/>
        <v>#DIV/0!</v>
      </c>
      <c r="ZD43" s="92" t="e">
        <f t="shared" si="10"/>
        <v>#DIV/0!</v>
      </c>
      <c r="ZE43" s="92" t="e">
        <f t="shared" si="10"/>
        <v>#DIV/0!</v>
      </c>
      <c r="ZF43" s="92" t="e">
        <f t="shared" si="10"/>
        <v>#DIV/0!</v>
      </c>
      <c r="ZG43" s="92" t="e">
        <f t="shared" si="10"/>
        <v>#DIV/0!</v>
      </c>
      <c r="ZH43" s="92" t="e">
        <f t="shared" si="10"/>
        <v>#DIV/0!</v>
      </c>
      <c r="ZI43" s="92" t="e">
        <f t="shared" si="10"/>
        <v>#DIV/0!</v>
      </c>
      <c r="ZJ43" s="92" t="e">
        <f t="shared" si="10"/>
        <v>#DIV/0!</v>
      </c>
      <c r="ZK43" s="92" t="e">
        <f t="shared" si="10"/>
        <v>#DIV/0!</v>
      </c>
      <c r="ZL43" s="92" t="e">
        <f t="shared" si="10"/>
        <v>#DIV/0!</v>
      </c>
      <c r="ZM43" s="92" t="e">
        <f t="shared" si="10"/>
        <v>#DIV/0!</v>
      </c>
      <c r="ZN43" s="92" t="e">
        <f t="shared" si="10"/>
        <v>#DIV/0!</v>
      </c>
      <c r="ZO43" s="92" t="e">
        <f t="shared" si="10"/>
        <v>#DIV/0!</v>
      </c>
      <c r="ZP43" s="92" t="e">
        <f t="shared" si="10"/>
        <v>#DIV/0!</v>
      </c>
      <c r="ZQ43" s="92" t="e">
        <f t="shared" si="10"/>
        <v>#DIV/0!</v>
      </c>
      <c r="ZR43" s="92" t="e">
        <f t="shared" si="10"/>
        <v>#DIV/0!</v>
      </c>
      <c r="ZS43" s="92" t="e">
        <f t="shared" si="10"/>
        <v>#DIV/0!</v>
      </c>
      <c r="ZT43" s="92" t="e">
        <f t="shared" si="10"/>
        <v>#DIV/0!</v>
      </c>
      <c r="ZU43" s="92" t="e">
        <f t="shared" si="10"/>
        <v>#DIV/0!</v>
      </c>
      <c r="ZV43" s="92" t="e">
        <f t="shared" si="10"/>
        <v>#DIV/0!</v>
      </c>
      <c r="ZW43" s="92" t="e">
        <f t="shared" si="10"/>
        <v>#DIV/0!</v>
      </c>
      <c r="ZX43" s="92" t="e">
        <f t="shared" si="10"/>
        <v>#DIV/0!</v>
      </c>
      <c r="ZY43" s="92" t="e">
        <f t="shared" si="10"/>
        <v>#DIV/0!</v>
      </c>
      <c r="ZZ43" s="92" t="e">
        <f t="shared" si="10"/>
        <v>#DIV/0!</v>
      </c>
      <c r="AAA43" s="92" t="e">
        <f t="shared" si="10"/>
        <v>#DIV/0!</v>
      </c>
      <c r="AAB43" s="92" t="e">
        <f t="shared" si="10"/>
        <v>#DIV/0!</v>
      </c>
      <c r="AAC43" s="92" t="e">
        <f t="shared" si="10"/>
        <v>#DIV/0!</v>
      </c>
      <c r="AAD43" s="92" t="e">
        <f t="shared" si="10"/>
        <v>#DIV/0!</v>
      </c>
      <c r="AAE43" s="92" t="e">
        <f t="shared" ref="AAE43:ACP43" si="11">AVERAGE(AAE3:AAE42)</f>
        <v>#DIV/0!</v>
      </c>
      <c r="AAF43" s="92" t="e">
        <f t="shared" si="11"/>
        <v>#DIV/0!</v>
      </c>
      <c r="AAG43" s="92" t="e">
        <f t="shared" si="11"/>
        <v>#DIV/0!</v>
      </c>
      <c r="AAH43" s="92" t="e">
        <f t="shared" si="11"/>
        <v>#DIV/0!</v>
      </c>
      <c r="AAI43" s="92" t="e">
        <f t="shared" si="11"/>
        <v>#DIV/0!</v>
      </c>
      <c r="AAJ43" s="92" t="e">
        <f t="shared" si="11"/>
        <v>#DIV/0!</v>
      </c>
      <c r="AAK43" s="92" t="e">
        <f t="shared" si="11"/>
        <v>#DIV/0!</v>
      </c>
      <c r="AAL43" s="92" t="e">
        <f t="shared" si="11"/>
        <v>#DIV/0!</v>
      </c>
      <c r="AAM43" s="92" t="e">
        <f t="shared" si="11"/>
        <v>#DIV/0!</v>
      </c>
      <c r="AAN43" s="92" t="e">
        <f t="shared" si="11"/>
        <v>#DIV/0!</v>
      </c>
      <c r="AAO43" s="92" t="e">
        <f t="shared" si="11"/>
        <v>#DIV/0!</v>
      </c>
      <c r="AAP43" s="92" t="e">
        <f t="shared" si="11"/>
        <v>#DIV/0!</v>
      </c>
      <c r="AAQ43" s="92" t="e">
        <f t="shared" si="11"/>
        <v>#DIV/0!</v>
      </c>
      <c r="AAR43" s="92" t="e">
        <f t="shared" si="11"/>
        <v>#DIV/0!</v>
      </c>
      <c r="AAS43" s="92" t="e">
        <f t="shared" si="11"/>
        <v>#DIV/0!</v>
      </c>
      <c r="AAT43" s="92" t="e">
        <f t="shared" si="11"/>
        <v>#DIV/0!</v>
      </c>
      <c r="AAU43" s="92" t="e">
        <f t="shared" si="11"/>
        <v>#DIV/0!</v>
      </c>
      <c r="AAV43" s="92" t="e">
        <f t="shared" si="11"/>
        <v>#DIV/0!</v>
      </c>
      <c r="AAW43" s="92" t="e">
        <f t="shared" si="11"/>
        <v>#DIV/0!</v>
      </c>
      <c r="AAX43" s="92" t="e">
        <f t="shared" si="11"/>
        <v>#DIV/0!</v>
      </c>
      <c r="AAY43" s="92" t="e">
        <f t="shared" si="11"/>
        <v>#DIV/0!</v>
      </c>
      <c r="AAZ43" s="92" t="e">
        <f t="shared" si="11"/>
        <v>#DIV/0!</v>
      </c>
      <c r="ABA43" s="92" t="e">
        <f t="shared" si="11"/>
        <v>#DIV/0!</v>
      </c>
      <c r="ABB43" s="92" t="e">
        <f t="shared" si="11"/>
        <v>#DIV/0!</v>
      </c>
      <c r="ABC43" s="92" t="e">
        <f t="shared" si="11"/>
        <v>#DIV/0!</v>
      </c>
      <c r="ABD43" s="92" t="e">
        <f t="shared" si="11"/>
        <v>#DIV/0!</v>
      </c>
      <c r="ABE43" s="92" t="e">
        <f t="shared" si="11"/>
        <v>#DIV/0!</v>
      </c>
      <c r="ABF43" s="92" t="e">
        <f t="shared" si="11"/>
        <v>#DIV/0!</v>
      </c>
      <c r="ABG43" s="92" t="e">
        <f t="shared" si="11"/>
        <v>#DIV/0!</v>
      </c>
      <c r="ABH43" s="92" t="e">
        <f t="shared" si="11"/>
        <v>#DIV/0!</v>
      </c>
      <c r="ABI43" s="92" t="e">
        <f t="shared" si="11"/>
        <v>#DIV/0!</v>
      </c>
      <c r="ABJ43" s="92" t="e">
        <f t="shared" si="11"/>
        <v>#DIV/0!</v>
      </c>
      <c r="ABK43" s="92" t="e">
        <f t="shared" si="11"/>
        <v>#DIV/0!</v>
      </c>
      <c r="ABL43" s="92" t="e">
        <f t="shared" si="11"/>
        <v>#DIV/0!</v>
      </c>
      <c r="ABM43" s="92" t="e">
        <f t="shared" si="11"/>
        <v>#DIV/0!</v>
      </c>
      <c r="ABN43" s="92" t="e">
        <f t="shared" si="11"/>
        <v>#DIV/0!</v>
      </c>
      <c r="ABO43" s="92" t="e">
        <f t="shared" si="11"/>
        <v>#DIV/0!</v>
      </c>
      <c r="ABP43" s="92" t="e">
        <f t="shared" si="11"/>
        <v>#DIV/0!</v>
      </c>
      <c r="ABQ43" s="92" t="e">
        <f t="shared" si="11"/>
        <v>#DIV/0!</v>
      </c>
      <c r="ABR43" s="92" t="e">
        <f t="shared" si="11"/>
        <v>#DIV/0!</v>
      </c>
      <c r="ABS43" s="92" t="e">
        <f t="shared" si="11"/>
        <v>#DIV/0!</v>
      </c>
      <c r="ABT43" s="92" t="e">
        <f t="shared" si="11"/>
        <v>#DIV/0!</v>
      </c>
      <c r="ABU43" s="92" t="e">
        <f t="shared" si="11"/>
        <v>#DIV/0!</v>
      </c>
      <c r="ABV43" s="92" t="e">
        <f t="shared" si="11"/>
        <v>#DIV/0!</v>
      </c>
      <c r="ABW43" s="92" t="e">
        <f t="shared" si="11"/>
        <v>#DIV/0!</v>
      </c>
      <c r="ABX43" s="92" t="e">
        <f t="shared" si="11"/>
        <v>#DIV/0!</v>
      </c>
      <c r="ABY43" s="92" t="e">
        <f t="shared" si="11"/>
        <v>#DIV/0!</v>
      </c>
      <c r="ABZ43" s="92" t="e">
        <f t="shared" si="11"/>
        <v>#DIV/0!</v>
      </c>
      <c r="ACA43" s="92" t="e">
        <f t="shared" si="11"/>
        <v>#DIV/0!</v>
      </c>
      <c r="ACB43" s="92" t="e">
        <f t="shared" si="11"/>
        <v>#DIV/0!</v>
      </c>
      <c r="ACC43" s="92" t="e">
        <f t="shared" si="11"/>
        <v>#DIV/0!</v>
      </c>
      <c r="ACD43" s="92" t="e">
        <f t="shared" si="11"/>
        <v>#DIV/0!</v>
      </c>
      <c r="ACE43" s="92" t="e">
        <f t="shared" si="11"/>
        <v>#DIV/0!</v>
      </c>
      <c r="ACF43" s="92" t="e">
        <f t="shared" si="11"/>
        <v>#DIV/0!</v>
      </c>
      <c r="ACG43" s="92" t="e">
        <f t="shared" si="11"/>
        <v>#DIV/0!</v>
      </c>
      <c r="ACH43" s="92" t="e">
        <f t="shared" si="11"/>
        <v>#DIV/0!</v>
      </c>
      <c r="ACI43" s="92" t="e">
        <f t="shared" si="11"/>
        <v>#DIV/0!</v>
      </c>
      <c r="ACJ43" s="92" t="e">
        <f t="shared" si="11"/>
        <v>#DIV/0!</v>
      </c>
      <c r="ACK43" s="92" t="e">
        <f t="shared" si="11"/>
        <v>#DIV/0!</v>
      </c>
      <c r="ACL43" s="92" t="e">
        <f t="shared" si="11"/>
        <v>#DIV/0!</v>
      </c>
      <c r="ACM43" s="92" t="e">
        <f t="shared" si="11"/>
        <v>#DIV/0!</v>
      </c>
      <c r="ACN43" s="92" t="e">
        <f t="shared" si="11"/>
        <v>#DIV/0!</v>
      </c>
      <c r="ACO43" s="92" t="e">
        <f t="shared" si="11"/>
        <v>#DIV/0!</v>
      </c>
      <c r="ACP43" s="92" t="e">
        <f t="shared" si="11"/>
        <v>#DIV/0!</v>
      </c>
      <c r="ACQ43" s="92" t="e">
        <f t="shared" ref="ACQ43:AFB43" si="12">AVERAGE(ACQ3:ACQ42)</f>
        <v>#DIV/0!</v>
      </c>
      <c r="ACR43" s="92" t="e">
        <f t="shared" si="12"/>
        <v>#DIV/0!</v>
      </c>
      <c r="ACS43" s="92" t="e">
        <f t="shared" si="12"/>
        <v>#DIV/0!</v>
      </c>
      <c r="ACT43" s="92" t="e">
        <f t="shared" si="12"/>
        <v>#DIV/0!</v>
      </c>
      <c r="ACU43" s="92" t="e">
        <f t="shared" si="12"/>
        <v>#DIV/0!</v>
      </c>
      <c r="ACV43" s="92" t="e">
        <f t="shared" si="12"/>
        <v>#DIV/0!</v>
      </c>
      <c r="ACW43" s="92" t="e">
        <f t="shared" si="12"/>
        <v>#DIV/0!</v>
      </c>
      <c r="ACX43" s="92" t="e">
        <f t="shared" si="12"/>
        <v>#DIV/0!</v>
      </c>
      <c r="ACY43" s="92" t="e">
        <f t="shared" si="12"/>
        <v>#DIV/0!</v>
      </c>
      <c r="ACZ43" s="92" t="e">
        <f t="shared" si="12"/>
        <v>#DIV/0!</v>
      </c>
      <c r="ADA43" s="92" t="e">
        <f t="shared" si="12"/>
        <v>#DIV/0!</v>
      </c>
      <c r="ADB43" s="92" t="e">
        <f t="shared" si="12"/>
        <v>#DIV/0!</v>
      </c>
      <c r="ADC43" s="92" t="e">
        <f t="shared" si="12"/>
        <v>#DIV/0!</v>
      </c>
      <c r="ADD43" s="92" t="e">
        <f t="shared" si="12"/>
        <v>#DIV/0!</v>
      </c>
      <c r="ADE43" s="92" t="e">
        <f t="shared" si="12"/>
        <v>#DIV/0!</v>
      </c>
      <c r="ADF43" s="92" t="e">
        <f t="shared" si="12"/>
        <v>#DIV/0!</v>
      </c>
      <c r="ADG43" s="92" t="e">
        <f t="shared" si="12"/>
        <v>#DIV/0!</v>
      </c>
      <c r="ADH43" s="92" t="e">
        <f t="shared" si="12"/>
        <v>#DIV/0!</v>
      </c>
      <c r="ADI43" s="92" t="e">
        <f t="shared" si="12"/>
        <v>#DIV/0!</v>
      </c>
      <c r="ADJ43" s="92" t="e">
        <f t="shared" si="12"/>
        <v>#DIV/0!</v>
      </c>
      <c r="ADK43" s="92" t="e">
        <f t="shared" si="12"/>
        <v>#DIV/0!</v>
      </c>
      <c r="ADL43" s="92" t="e">
        <f t="shared" si="12"/>
        <v>#DIV/0!</v>
      </c>
      <c r="ADM43" s="92" t="e">
        <f t="shared" si="12"/>
        <v>#DIV/0!</v>
      </c>
      <c r="ADN43" s="92" t="e">
        <f t="shared" si="12"/>
        <v>#DIV/0!</v>
      </c>
      <c r="ADO43" s="92" t="e">
        <f t="shared" si="12"/>
        <v>#DIV/0!</v>
      </c>
      <c r="ADP43" s="92" t="e">
        <f t="shared" si="12"/>
        <v>#DIV/0!</v>
      </c>
      <c r="ADQ43" s="92" t="e">
        <f t="shared" si="12"/>
        <v>#DIV/0!</v>
      </c>
      <c r="ADR43" s="92" t="e">
        <f t="shared" si="12"/>
        <v>#DIV/0!</v>
      </c>
      <c r="ADS43" s="92" t="e">
        <f t="shared" si="12"/>
        <v>#DIV/0!</v>
      </c>
      <c r="ADT43" s="92" t="e">
        <f t="shared" si="12"/>
        <v>#DIV/0!</v>
      </c>
      <c r="ADU43" s="92" t="e">
        <f t="shared" si="12"/>
        <v>#DIV/0!</v>
      </c>
      <c r="ADV43" s="92" t="e">
        <f t="shared" si="12"/>
        <v>#DIV/0!</v>
      </c>
      <c r="ADW43" s="92" t="e">
        <f t="shared" si="12"/>
        <v>#DIV/0!</v>
      </c>
      <c r="ADX43" s="92" t="e">
        <f t="shared" si="12"/>
        <v>#DIV/0!</v>
      </c>
      <c r="ADY43" s="92" t="e">
        <f t="shared" si="12"/>
        <v>#DIV/0!</v>
      </c>
      <c r="ADZ43" s="92" t="e">
        <f t="shared" si="12"/>
        <v>#DIV/0!</v>
      </c>
      <c r="AEA43" s="92" t="e">
        <f t="shared" si="12"/>
        <v>#DIV/0!</v>
      </c>
      <c r="AEB43" s="92" t="e">
        <f t="shared" si="12"/>
        <v>#DIV/0!</v>
      </c>
      <c r="AEC43" s="92" t="e">
        <f t="shared" si="12"/>
        <v>#DIV/0!</v>
      </c>
      <c r="AED43" s="92" t="e">
        <f t="shared" si="12"/>
        <v>#DIV/0!</v>
      </c>
      <c r="AEE43" s="92" t="e">
        <f t="shared" si="12"/>
        <v>#DIV/0!</v>
      </c>
      <c r="AEF43" s="92" t="e">
        <f t="shared" si="12"/>
        <v>#DIV/0!</v>
      </c>
      <c r="AEG43" s="92" t="e">
        <f t="shared" si="12"/>
        <v>#DIV/0!</v>
      </c>
      <c r="AEH43" s="92" t="e">
        <f t="shared" si="12"/>
        <v>#DIV/0!</v>
      </c>
      <c r="AEI43" s="92" t="e">
        <f t="shared" si="12"/>
        <v>#DIV/0!</v>
      </c>
      <c r="AEJ43" s="92" t="e">
        <f t="shared" si="12"/>
        <v>#DIV/0!</v>
      </c>
      <c r="AEK43" s="92" t="e">
        <f t="shared" si="12"/>
        <v>#DIV/0!</v>
      </c>
      <c r="AEL43" s="92" t="e">
        <f t="shared" si="12"/>
        <v>#DIV/0!</v>
      </c>
      <c r="AEM43" s="92" t="e">
        <f t="shared" si="12"/>
        <v>#DIV/0!</v>
      </c>
      <c r="AEN43" s="92" t="e">
        <f t="shared" si="12"/>
        <v>#DIV/0!</v>
      </c>
      <c r="AEO43" s="92" t="e">
        <f t="shared" si="12"/>
        <v>#DIV/0!</v>
      </c>
      <c r="AEP43" s="92" t="e">
        <f t="shared" si="12"/>
        <v>#DIV/0!</v>
      </c>
      <c r="AEQ43" s="92" t="e">
        <f t="shared" si="12"/>
        <v>#DIV/0!</v>
      </c>
      <c r="AER43" s="92" t="e">
        <f t="shared" si="12"/>
        <v>#DIV/0!</v>
      </c>
      <c r="AES43" s="92" t="e">
        <f t="shared" si="12"/>
        <v>#DIV/0!</v>
      </c>
      <c r="AET43" s="92" t="e">
        <f t="shared" si="12"/>
        <v>#DIV/0!</v>
      </c>
      <c r="AEU43" s="92" t="e">
        <f t="shared" si="12"/>
        <v>#DIV/0!</v>
      </c>
      <c r="AEV43" s="92" t="e">
        <f t="shared" si="12"/>
        <v>#DIV/0!</v>
      </c>
      <c r="AEW43" s="92" t="e">
        <f t="shared" si="12"/>
        <v>#DIV/0!</v>
      </c>
      <c r="AEX43" s="92" t="e">
        <f t="shared" si="12"/>
        <v>#DIV/0!</v>
      </c>
      <c r="AEY43" s="92" t="e">
        <f t="shared" si="12"/>
        <v>#DIV/0!</v>
      </c>
      <c r="AEZ43" s="92" t="e">
        <f t="shared" si="12"/>
        <v>#DIV/0!</v>
      </c>
      <c r="AFA43" s="92" t="e">
        <f t="shared" si="12"/>
        <v>#DIV/0!</v>
      </c>
      <c r="AFB43" s="92" t="e">
        <f t="shared" si="12"/>
        <v>#DIV/0!</v>
      </c>
      <c r="AFC43" s="92" t="e">
        <f t="shared" ref="AFC43:AHN43" si="13">AVERAGE(AFC3:AFC42)</f>
        <v>#DIV/0!</v>
      </c>
      <c r="AFD43" s="92" t="e">
        <f t="shared" si="13"/>
        <v>#DIV/0!</v>
      </c>
      <c r="AFE43" s="92" t="e">
        <f t="shared" si="13"/>
        <v>#DIV/0!</v>
      </c>
      <c r="AFF43" s="92" t="e">
        <f t="shared" si="13"/>
        <v>#DIV/0!</v>
      </c>
      <c r="AFG43" s="92" t="e">
        <f t="shared" si="13"/>
        <v>#DIV/0!</v>
      </c>
      <c r="AFH43" s="92" t="e">
        <f t="shared" si="13"/>
        <v>#DIV/0!</v>
      </c>
      <c r="AFI43" s="92" t="e">
        <f t="shared" si="13"/>
        <v>#DIV/0!</v>
      </c>
      <c r="AFJ43" s="92" t="e">
        <f t="shared" si="13"/>
        <v>#DIV/0!</v>
      </c>
      <c r="AFK43" s="92" t="e">
        <f t="shared" si="13"/>
        <v>#DIV/0!</v>
      </c>
      <c r="AFL43" s="92" t="e">
        <f t="shared" si="13"/>
        <v>#DIV/0!</v>
      </c>
      <c r="AFM43" s="92" t="e">
        <f t="shared" si="13"/>
        <v>#DIV/0!</v>
      </c>
      <c r="AFN43" s="92" t="e">
        <f t="shared" si="13"/>
        <v>#DIV/0!</v>
      </c>
      <c r="AFO43" s="92" t="e">
        <f t="shared" si="13"/>
        <v>#DIV/0!</v>
      </c>
      <c r="AFP43" s="92" t="e">
        <f t="shared" si="13"/>
        <v>#DIV/0!</v>
      </c>
      <c r="AFQ43" s="92" t="e">
        <f t="shared" si="13"/>
        <v>#DIV/0!</v>
      </c>
      <c r="AFR43" s="92" t="e">
        <f t="shared" si="13"/>
        <v>#DIV/0!</v>
      </c>
      <c r="AFS43" s="92" t="e">
        <f t="shared" si="13"/>
        <v>#DIV/0!</v>
      </c>
      <c r="AFT43" s="92" t="e">
        <f t="shared" si="13"/>
        <v>#DIV/0!</v>
      </c>
      <c r="AFU43" s="92" t="e">
        <f t="shared" si="13"/>
        <v>#DIV/0!</v>
      </c>
      <c r="AFV43" s="92" t="e">
        <f t="shared" si="13"/>
        <v>#DIV/0!</v>
      </c>
      <c r="AFW43" s="92" t="e">
        <f t="shared" si="13"/>
        <v>#DIV/0!</v>
      </c>
      <c r="AFX43" s="92" t="e">
        <f t="shared" si="13"/>
        <v>#DIV/0!</v>
      </c>
      <c r="AFY43" s="92" t="e">
        <f t="shared" si="13"/>
        <v>#DIV/0!</v>
      </c>
      <c r="AFZ43" s="92" t="e">
        <f t="shared" si="13"/>
        <v>#DIV/0!</v>
      </c>
      <c r="AGA43" s="92" t="e">
        <f t="shared" si="13"/>
        <v>#DIV/0!</v>
      </c>
      <c r="AGB43" s="92" t="e">
        <f t="shared" si="13"/>
        <v>#DIV/0!</v>
      </c>
      <c r="AGC43" s="92" t="e">
        <f t="shared" si="13"/>
        <v>#DIV/0!</v>
      </c>
      <c r="AGD43" s="92" t="e">
        <f t="shared" si="13"/>
        <v>#DIV/0!</v>
      </c>
      <c r="AGE43" s="92" t="e">
        <f t="shared" si="13"/>
        <v>#DIV/0!</v>
      </c>
      <c r="AGF43" s="92" t="e">
        <f t="shared" si="13"/>
        <v>#DIV/0!</v>
      </c>
      <c r="AGG43" s="92" t="e">
        <f t="shared" si="13"/>
        <v>#DIV/0!</v>
      </c>
      <c r="AGH43" s="92" t="e">
        <f t="shared" si="13"/>
        <v>#DIV/0!</v>
      </c>
      <c r="AGI43" s="92" t="e">
        <f t="shared" si="13"/>
        <v>#DIV/0!</v>
      </c>
      <c r="AGJ43" s="92" t="e">
        <f t="shared" si="13"/>
        <v>#DIV/0!</v>
      </c>
      <c r="AGK43" s="92" t="e">
        <f t="shared" si="13"/>
        <v>#DIV/0!</v>
      </c>
      <c r="AGL43" s="92" t="e">
        <f t="shared" si="13"/>
        <v>#DIV/0!</v>
      </c>
      <c r="AGM43" s="92" t="e">
        <f t="shared" si="13"/>
        <v>#DIV/0!</v>
      </c>
      <c r="AGN43" s="92" t="e">
        <f t="shared" si="13"/>
        <v>#DIV/0!</v>
      </c>
      <c r="AGO43" s="92" t="e">
        <f t="shared" si="13"/>
        <v>#DIV/0!</v>
      </c>
      <c r="AGP43" s="92" t="e">
        <f t="shared" si="13"/>
        <v>#DIV/0!</v>
      </c>
      <c r="AGQ43" s="92" t="e">
        <f t="shared" si="13"/>
        <v>#DIV/0!</v>
      </c>
      <c r="AGR43" s="92" t="e">
        <f t="shared" si="13"/>
        <v>#DIV/0!</v>
      </c>
      <c r="AGS43" s="92" t="e">
        <f t="shared" si="13"/>
        <v>#DIV/0!</v>
      </c>
      <c r="AGT43" s="92" t="e">
        <f t="shared" si="13"/>
        <v>#DIV/0!</v>
      </c>
      <c r="AGU43" s="92" t="e">
        <f t="shared" si="13"/>
        <v>#DIV/0!</v>
      </c>
      <c r="AGV43" s="92" t="e">
        <f t="shared" si="13"/>
        <v>#DIV/0!</v>
      </c>
      <c r="AGW43" s="92" t="e">
        <f t="shared" si="13"/>
        <v>#DIV/0!</v>
      </c>
      <c r="AGX43" s="92" t="e">
        <f t="shared" si="13"/>
        <v>#DIV/0!</v>
      </c>
      <c r="AGY43" s="92" t="e">
        <f t="shared" si="13"/>
        <v>#DIV/0!</v>
      </c>
      <c r="AGZ43" s="92" t="e">
        <f t="shared" si="13"/>
        <v>#DIV/0!</v>
      </c>
      <c r="AHA43" s="92" t="e">
        <f t="shared" si="13"/>
        <v>#DIV/0!</v>
      </c>
      <c r="AHB43" s="92" t="e">
        <f t="shared" si="13"/>
        <v>#DIV/0!</v>
      </c>
      <c r="AHC43" s="92" t="e">
        <f t="shared" si="13"/>
        <v>#DIV/0!</v>
      </c>
      <c r="AHD43" s="92" t="e">
        <f t="shared" si="13"/>
        <v>#DIV/0!</v>
      </c>
      <c r="AHE43" s="92" t="e">
        <f t="shared" si="13"/>
        <v>#DIV/0!</v>
      </c>
      <c r="AHF43" s="92" t="e">
        <f t="shared" si="13"/>
        <v>#DIV/0!</v>
      </c>
      <c r="AHG43" s="92" t="e">
        <f t="shared" si="13"/>
        <v>#DIV/0!</v>
      </c>
      <c r="AHH43" s="92" t="e">
        <f t="shared" si="13"/>
        <v>#DIV/0!</v>
      </c>
      <c r="AHI43" s="92" t="e">
        <f t="shared" si="13"/>
        <v>#DIV/0!</v>
      </c>
      <c r="AHJ43" s="92" t="e">
        <f t="shared" si="13"/>
        <v>#DIV/0!</v>
      </c>
      <c r="AHK43" s="92" t="e">
        <f t="shared" si="13"/>
        <v>#DIV/0!</v>
      </c>
      <c r="AHL43" s="92" t="e">
        <f t="shared" si="13"/>
        <v>#DIV/0!</v>
      </c>
      <c r="AHM43" s="92" t="e">
        <f t="shared" si="13"/>
        <v>#DIV/0!</v>
      </c>
      <c r="AHN43" s="92" t="e">
        <f t="shared" si="13"/>
        <v>#DIV/0!</v>
      </c>
      <c r="AHO43" s="92" t="e">
        <f t="shared" ref="AHO43:AJZ43" si="14">AVERAGE(AHO3:AHO42)</f>
        <v>#DIV/0!</v>
      </c>
      <c r="AHP43" s="92" t="e">
        <f t="shared" si="14"/>
        <v>#DIV/0!</v>
      </c>
      <c r="AHQ43" s="92" t="e">
        <f t="shared" si="14"/>
        <v>#DIV/0!</v>
      </c>
      <c r="AHR43" s="92" t="e">
        <f t="shared" si="14"/>
        <v>#DIV/0!</v>
      </c>
      <c r="AHS43" s="92" t="e">
        <f t="shared" si="14"/>
        <v>#DIV/0!</v>
      </c>
      <c r="AHT43" s="92" t="e">
        <f t="shared" si="14"/>
        <v>#DIV/0!</v>
      </c>
      <c r="AHU43" s="92" t="e">
        <f t="shared" si="14"/>
        <v>#DIV/0!</v>
      </c>
      <c r="AHV43" s="92" t="e">
        <f t="shared" si="14"/>
        <v>#DIV/0!</v>
      </c>
      <c r="AHW43" s="92" t="e">
        <f t="shared" si="14"/>
        <v>#DIV/0!</v>
      </c>
      <c r="AHX43" s="92" t="e">
        <f t="shared" si="14"/>
        <v>#DIV/0!</v>
      </c>
      <c r="AHY43" s="92" t="e">
        <f t="shared" si="14"/>
        <v>#DIV/0!</v>
      </c>
      <c r="AHZ43" s="92" t="e">
        <f t="shared" si="14"/>
        <v>#DIV/0!</v>
      </c>
      <c r="AIA43" s="92" t="e">
        <f t="shared" si="14"/>
        <v>#DIV/0!</v>
      </c>
      <c r="AIB43" s="92" t="e">
        <f t="shared" si="14"/>
        <v>#DIV/0!</v>
      </c>
      <c r="AIC43" s="92" t="e">
        <f t="shared" si="14"/>
        <v>#DIV/0!</v>
      </c>
      <c r="AID43" s="92" t="e">
        <f t="shared" si="14"/>
        <v>#DIV/0!</v>
      </c>
      <c r="AIE43" s="92" t="e">
        <f t="shared" si="14"/>
        <v>#DIV/0!</v>
      </c>
      <c r="AIF43" s="92" t="e">
        <f t="shared" si="14"/>
        <v>#DIV/0!</v>
      </c>
      <c r="AIG43" s="92" t="e">
        <f t="shared" si="14"/>
        <v>#DIV/0!</v>
      </c>
      <c r="AIH43" s="92" t="e">
        <f t="shared" si="14"/>
        <v>#DIV/0!</v>
      </c>
      <c r="AII43" s="92" t="e">
        <f t="shared" si="14"/>
        <v>#DIV/0!</v>
      </c>
      <c r="AIJ43" s="92" t="e">
        <f t="shared" si="14"/>
        <v>#DIV/0!</v>
      </c>
      <c r="AIK43" s="92" t="e">
        <f t="shared" si="14"/>
        <v>#DIV/0!</v>
      </c>
      <c r="AIL43" s="92" t="e">
        <f t="shared" si="14"/>
        <v>#DIV/0!</v>
      </c>
      <c r="AIM43" s="92" t="e">
        <f t="shared" si="14"/>
        <v>#DIV/0!</v>
      </c>
      <c r="AIN43" s="92" t="e">
        <f t="shared" si="14"/>
        <v>#DIV/0!</v>
      </c>
      <c r="AIO43" s="92" t="e">
        <f t="shared" si="14"/>
        <v>#DIV/0!</v>
      </c>
      <c r="AIP43" s="92" t="e">
        <f t="shared" si="14"/>
        <v>#DIV/0!</v>
      </c>
      <c r="AIQ43" s="92" t="e">
        <f t="shared" si="14"/>
        <v>#DIV/0!</v>
      </c>
      <c r="AIR43" s="92" t="e">
        <f t="shared" si="14"/>
        <v>#DIV/0!</v>
      </c>
      <c r="AIS43" s="92" t="e">
        <f t="shared" si="14"/>
        <v>#DIV/0!</v>
      </c>
      <c r="AIT43" s="92" t="e">
        <f t="shared" si="14"/>
        <v>#DIV/0!</v>
      </c>
      <c r="AIU43" s="92" t="e">
        <f t="shared" si="14"/>
        <v>#DIV/0!</v>
      </c>
      <c r="AIV43" s="92" t="e">
        <f t="shared" si="14"/>
        <v>#DIV/0!</v>
      </c>
      <c r="AIW43" s="92" t="e">
        <f t="shared" si="14"/>
        <v>#DIV/0!</v>
      </c>
      <c r="AIX43" s="92" t="e">
        <f t="shared" si="14"/>
        <v>#DIV/0!</v>
      </c>
      <c r="AIY43" s="92" t="e">
        <f t="shared" si="14"/>
        <v>#DIV/0!</v>
      </c>
      <c r="AIZ43" s="92" t="e">
        <f t="shared" si="14"/>
        <v>#DIV/0!</v>
      </c>
      <c r="AJA43" s="92" t="e">
        <f t="shared" si="14"/>
        <v>#DIV/0!</v>
      </c>
      <c r="AJB43" s="92" t="e">
        <f t="shared" si="14"/>
        <v>#DIV/0!</v>
      </c>
      <c r="AJC43" s="92" t="e">
        <f t="shared" si="14"/>
        <v>#DIV/0!</v>
      </c>
      <c r="AJD43" s="92" t="e">
        <f t="shared" si="14"/>
        <v>#DIV/0!</v>
      </c>
      <c r="AJE43" s="92" t="e">
        <f t="shared" si="14"/>
        <v>#DIV/0!</v>
      </c>
      <c r="AJF43" s="92" t="e">
        <f t="shared" si="14"/>
        <v>#DIV/0!</v>
      </c>
      <c r="AJG43" s="92" t="e">
        <f t="shared" si="14"/>
        <v>#DIV/0!</v>
      </c>
      <c r="AJH43" s="92" t="e">
        <f t="shared" si="14"/>
        <v>#DIV/0!</v>
      </c>
      <c r="AJI43" s="92" t="e">
        <f t="shared" si="14"/>
        <v>#DIV/0!</v>
      </c>
      <c r="AJJ43" s="92" t="e">
        <f t="shared" si="14"/>
        <v>#DIV/0!</v>
      </c>
      <c r="AJK43" s="92" t="e">
        <f t="shared" si="14"/>
        <v>#DIV/0!</v>
      </c>
      <c r="AJL43" s="92" t="e">
        <f t="shared" si="14"/>
        <v>#DIV/0!</v>
      </c>
      <c r="AJM43" s="92" t="e">
        <f t="shared" si="14"/>
        <v>#DIV/0!</v>
      </c>
      <c r="AJN43" s="92" t="e">
        <f t="shared" si="14"/>
        <v>#DIV/0!</v>
      </c>
      <c r="AJO43" s="92" t="e">
        <f t="shared" si="14"/>
        <v>#DIV/0!</v>
      </c>
      <c r="AJP43" s="92" t="e">
        <f t="shared" si="14"/>
        <v>#DIV/0!</v>
      </c>
      <c r="AJQ43" s="92" t="e">
        <f t="shared" si="14"/>
        <v>#DIV/0!</v>
      </c>
      <c r="AJR43" s="92" t="e">
        <f t="shared" si="14"/>
        <v>#DIV/0!</v>
      </c>
      <c r="AJS43" s="92" t="e">
        <f t="shared" si="14"/>
        <v>#DIV/0!</v>
      </c>
      <c r="AJT43" s="92" t="e">
        <f t="shared" si="14"/>
        <v>#DIV/0!</v>
      </c>
      <c r="AJU43" s="92" t="e">
        <f t="shared" si="14"/>
        <v>#DIV/0!</v>
      </c>
      <c r="AJV43" s="92" t="e">
        <f t="shared" si="14"/>
        <v>#DIV/0!</v>
      </c>
      <c r="AJW43" s="92" t="e">
        <f t="shared" si="14"/>
        <v>#DIV/0!</v>
      </c>
      <c r="AJX43" s="92" t="e">
        <f t="shared" si="14"/>
        <v>#DIV/0!</v>
      </c>
      <c r="AJY43" s="92" t="e">
        <f t="shared" si="14"/>
        <v>#DIV/0!</v>
      </c>
      <c r="AJZ43" s="92" t="e">
        <f t="shared" si="14"/>
        <v>#DIV/0!</v>
      </c>
      <c r="AKA43" s="92" t="e">
        <f t="shared" ref="AKA43:AML43" si="15">AVERAGE(AKA3:AKA42)</f>
        <v>#DIV/0!</v>
      </c>
      <c r="AKB43" s="92" t="e">
        <f t="shared" si="15"/>
        <v>#DIV/0!</v>
      </c>
      <c r="AKC43" s="92" t="e">
        <f t="shared" si="15"/>
        <v>#DIV/0!</v>
      </c>
      <c r="AKD43" s="92" t="e">
        <f t="shared" si="15"/>
        <v>#DIV/0!</v>
      </c>
      <c r="AKE43" s="92" t="e">
        <f t="shared" si="15"/>
        <v>#DIV/0!</v>
      </c>
      <c r="AKF43" s="92" t="e">
        <f t="shared" si="15"/>
        <v>#DIV/0!</v>
      </c>
      <c r="AKG43" s="92" t="e">
        <f t="shared" si="15"/>
        <v>#DIV/0!</v>
      </c>
      <c r="AKH43" s="92" t="e">
        <f t="shared" si="15"/>
        <v>#DIV/0!</v>
      </c>
      <c r="AKI43" s="92" t="e">
        <f t="shared" si="15"/>
        <v>#DIV/0!</v>
      </c>
      <c r="AKJ43" s="92" t="e">
        <f t="shared" si="15"/>
        <v>#DIV/0!</v>
      </c>
      <c r="AKK43" s="92" t="e">
        <f t="shared" si="15"/>
        <v>#DIV/0!</v>
      </c>
      <c r="AKL43" s="92" t="e">
        <f t="shared" si="15"/>
        <v>#DIV/0!</v>
      </c>
      <c r="AKM43" s="92" t="e">
        <f t="shared" si="15"/>
        <v>#DIV/0!</v>
      </c>
      <c r="AKN43" s="92" t="e">
        <f t="shared" si="15"/>
        <v>#DIV/0!</v>
      </c>
      <c r="AKO43" s="92" t="e">
        <f t="shared" si="15"/>
        <v>#DIV/0!</v>
      </c>
      <c r="AKP43" s="92" t="e">
        <f t="shared" si="15"/>
        <v>#DIV/0!</v>
      </c>
      <c r="AKQ43" s="92" t="e">
        <f t="shared" si="15"/>
        <v>#DIV/0!</v>
      </c>
      <c r="AKR43" s="92" t="e">
        <f t="shared" si="15"/>
        <v>#DIV/0!</v>
      </c>
      <c r="AKS43" s="92" t="e">
        <f t="shared" si="15"/>
        <v>#DIV/0!</v>
      </c>
      <c r="AKT43" s="92" t="e">
        <f t="shared" si="15"/>
        <v>#DIV/0!</v>
      </c>
      <c r="AKU43" s="92" t="e">
        <f t="shared" si="15"/>
        <v>#DIV/0!</v>
      </c>
      <c r="AKV43" s="92" t="e">
        <f t="shared" si="15"/>
        <v>#DIV/0!</v>
      </c>
      <c r="AKW43" s="92" t="e">
        <f t="shared" si="15"/>
        <v>#DIV/0!</v>
      </c>
      <c r="AKX43" s="92" t="e">
        <f t="shared" si="15"/>
        <v>#DIV/0!</v>
      </c>
      <c r="AKY43" s="92" t="e">
        <f t="shared" si="15"/>
        <v>#DIV/0!</v>
      </c>
      <c r="AKZ43" s="92" t="e">
        <f t="shared" si="15"/>
        <v>#DIV/0!</v>
      </c>
      <c r="ALA43" s="92" t="e">
        <f t="shared" si="15"/>
        <v>#DIV/0!</v>
      </c>
      <c r="ALB43" s="92" t="e">
        <f t="shared" si="15"/>
        <v>#DIV/0!</v>
      </c>
      <c r="ALC43" s="92" t="e">
        <f t="shared" si="15"/>
        <v>#DIV/0!</v>
      </c>
      <c r="ALD43" s="92" t="e">
        <f t="shared" si="15"/>
        <v>#DIV/0!</v>
      </c>
      <c r="ALE43" s="92" t="e">
        <f t="shared" si="15"/>
        <v>#DIV/0!</v>
      </c>
      <c r="ALF43" s="92" t="e">
        <f t="shared" si="15"/>
        <v>#DIV/0!</v>
      </c>
      <c r="ALG43" s="92" t="e">
        <f t="shared" si="15"/>
        <v>#DIV/0!</v>
      </c>
      <c r="ALH43" s="92" t="e">
        <f t="shared" si="15"/>
        <v>#DIV/0!</v>
      </c>
      <c r="ALI43" s="92" t="e">
        <f t="shared" si="15"/>
        <v>#DIV/0!</v>
      </c>
      <c r="ALJ43" s="92" t="e">
        <f t="shared" si="15"/>
        <v>#DIV/0!</v>
      </c>
      <c r="ALK43" s="92" t="e">
        <f t="shared" si="15"/>
        <v>#DIV/0!</v>
      </c>
      <c r="ALL43" s="92" t="e">
        <f t="shared" si="15"/>
        <v>#DIV/0!</v>
      </c>
      <c r="ALM43" s="92" t="e">
        <f t="shared" si="15"/>
        <v>#DIV/0!</v>
      </c>
      <c r="ALN43" s="92" t="e">
        <f t="shared" si="15"/>
        <v>#DIV/0!</v>
      </c>
      <c r="ALO43" s="92" t="e">
        <f t="shared" si="15"/>
        <v>#DIV/0!</v>
      </c>
      <c r="ALP43" s="92" t="e">
        <f t="shared" si="15"/>
        <v>#DIV/0!</v>
      </c>
      <c r="ALQ43" s="92" t="e">
        <f t="shared" si="15"/>
        <v>#DIV/0!</v>
      </c>
      <c r="ALR43" s="92" t="e">
        <f t="shared" si="15"/>
        <v>#DIV/0!</v>
      </c>
      <c r="ALS43" s="92" t="e">
        <f t="shared" si="15"/>
        <v>#DIV/0!</v>
      </c>
      <c r="ALT43" s="92" t="e">
        <f t="shared" si="15"/>
        <v>#DIV/0!</v>
      </c>
      <c r="ALU43" s="92" t="e">
        <f t="shared" si="15"/>
        <v>#DIV/0!</v>
      </c>
      <c r="ALV43" s="92" t="e">
        <f t="shared" si="15"/>
        <v>#DIV/0!</v>
      </c>
      <c r="ALW43" s="92" t="e">
        <f t="shared" si="15"/>
        <v>#DIV/0!</v>
      </c>
      <c r="ALX43" s="92" t="e">
        <f t="shared" si="15"/>
        <v>#DIV/0!</v>
      </c>
      <c r="ALY43" s="92" t="e">
        <f t="shared" si="15"/>
        <v>#DIV/0!</v>
      </c>
      <c r="ALZ43" s="92" t="e">
        <f t="shared" si="15"/>
        <v>#DIV/0!</v>
      </c>
      <c r="AMA43" s="92" t="e">
        <f t="shared" si="15"/>
        <v>#DIV/0!</v>
      </c>
      <c r="AMB43" s="92" t="e">
        <f t="shared" si="15"/>
        <v>#DIV/0!</v>
      </c>
      <c r="AMC43" s="92" t="e">
        <f t="shared" si="15"/>
        <v>#DIV/0!</v>
      </c>
      <c r="AMD43" s="92" t="e">
        <f t="shared" si="15"/>
        <v>#DIV/0!</v>
      </c>
      <c r="AME43" s="92" t="e">
        <f t="shared" si="15"/>
        <v>#DIV/0!</v>
      </c>
      <c r="AMF43" s="92" t="e">
        <f t="shared" si="15"/>
        <v>#DIV/0!</v>
      </c>
      <c r="AMG43" s="92" t="e">
        <f t="shared" si="15"/>
        <v>#DIV/0!</v>
      </c>
      <c r="AMH43" s="92" t="e">
        <f t="shared" si="15"/>
        <v>#DIV/0!</v>
      </c>
      <c r="AMI43" s="92" t="e">
        <f t="shared" si="15"/>
        <v>#DIV/0!</v>
      </c>
      <c r="AMJ43" s="92" t="e">
        <f t="shared" si="15"/>
        <v>#DIV/0!</v>
      </c>
      <c r="AMK43" s="92" t="e">
        <f t="shared" si="15"/>
        <v>#DIV/0!</v>
      </c>
      <c r="AML43" s="92" t="e">
        <f t="shared" si="15"/>
        <v>#DIV/0!</v>
      </c>
      <c r="AMM43" s="92" t="e">
        <f t="shared" ref="AMM43:AOX43" si="16">AVERAGE(AMM3:AMM42)</f>
        <v>#DIV/0!</v>
      </c>
      <c r="AMN43" s="92" t="e">
        <f t="shared" si="16"/>
        <v>#DIV/0!</v>
      </c>
      <c r="AMO43" s="92" t="e">
        <f t="shared" si="16"/>
        <v>#DIV/0!</v>
      </c>
      <c r="AMP43" s="92" t="e">
        <f t="shared" si="16"/>
        <v>#DIV/0!</v>
      </c>
      <c r="AMQ43" s="92" t="e">
        <f t="shared" si="16"/>
        <v>#DIV/0!</v>
      </c>
      <c r="AMR43" s="92" t="e">
        <f t="shared" si="16"/>
        <v>#DIV/0!</v>
      </c>
      <c r="AMS43" s="92" t="e">
        <f t="shared" si="16"/>
        <v>#DIV/0!</v>
      </c>
      <c r="AMT43" s="92" t="e">
        <f t="shared" si="16"/>
        <v>#DIV/0!</v>
      </c>
      <c r="AMU43" s="92" t="e">
        <f t="shared" si="16"/>
        <v>#DIV/0!</v>
      </c>
      <c r="AMV43" s="92" t="e">
        <f t="shared" si="16"/>
        <v>#DIV/0!</v>
      </c>
      <c r="AMW43" s="92" t="e">
        <f t="shared" si="16"/>
        <v>#DIV/0!</v>
      </c>
      <c r="AMX43" s="92" t="e">
        <f t="shared" si="16"/>
        <v>#DIV/0!</v>
      </c>
      <c r="AMY43" s="92" t="e">
        <f t="shared" si="16"/>
        <v>#DIV/0!</v>
      </c>
      <c r="AMZ43" s="92" t="e">
        <f t="shared" si="16"/>
        <v>#DIV/0!</v>
      </c>
      <c r="ANA43" s="92" t="e">
        <f t="shared" si="16"/>
        <v>#DIV/0!</v>
      </c>
      <c r="ANB43" s="92" t="e">
        <f t="shared" si="16"/>
        <v>#DIV/0!</v>
      </c>
      <c r="ANC43" s="92" t="e">
        <f t="shared" si="16"/>
        <v>#DIV/0!</v>
      </c>
      <c r="AND43" s="92" t="e">
        <f t="shared" si="16"/>
        <v>#DIV/0!</v>
      </c>
      <c r="ANE43" s="92" t="e">
        <f t="shared" si="16"/>
        <v>#DIV/0!</v>
      </c>
      <c r="ANF43" s="92" t="e">
        <f t="shared" si="16"/>
        <v>#DIV/0!</v>
      </c>
      <c r="ANG43" s="92" t="e">
        <f t="shared" si="16"/>
        <v>#DIV/0!</v>
      </c>
      <c r="ANH43" s="92" t="e">
        <f t="shared" si="16"/>
        <v>#DIV/0!</v>
      </c>
      <c r="ANI43" s="92" t="e">
        <f t="shared" si="16"/>
        <v>#DIV/0!</v>
      </c>
      <c r="ANJ43" s="92" t="e">
        <f t="shared" si="16"/>
        <v>#DIV/0!</v>
      </c>
      <c r="ANK43" s="92" t="e">
        <f t="shared" si="16"/>
        <v>#DIV/0!</v>
      </c>
      <c r="ANL43" s="92" t="e">
        <f t="shared" si="16"/>
        <v>#DIV/0!</v>
      </c>
      <c r="ANM43" s="92" t="e">
        <f t="shared" si="16"/>
        <v>#DIV/0!</v>
      </c>
      <c r="ANN43" s="92" t="e">
        <f t="shared" si="16"/>
        <v>#DIV/0!</v>
      </c>
      <c r="ANO43" s="92" t="e">
        <f t="shared" si="16"/>
        <v>#DIV/0!</v>
      </c>
      <c r="ANP43" s="92" t="e">
        <f t="shared" si="16"/>
        <v>#DIV/0!</v>
      </c>
      <c r="ANQ43" s="92" t="e">
        <f t="shared" si="16"/>
        <v>#DIV/0!</v>
      </c>
      <c r="ANR43" s="92" t="e">
        <f t="shared" si="16"/>
        <v>#DIV/0!</v>
      </c>
      <c r="ANS43" s="92" t="e">
        <f t="shared" si="16"/>
        <v>#DIV/0!</v>
      </c>
      <c r="ANT43" s="92" t="e">
        <f t="shared" si="16"/>
        <v>#DIV/0!</v>
      </c>
      <c r="ANU43" s="92" t="e">
        <f t="shared" si="16"/>
        <v>#DIV/0!</v>
      </c>
      <c r="ANV43" s="92" t="e">
        <f t="shared" si="16"/>
        <v>#DIV/0!</v>
      </c>
      <c r="ANW43" s="92" t="e">
        <f t="shared" si="16"/>
        <v>#DIV/0!</v>
      </c>
      <c r="ANX43" s="92" t="e">
        <f t="shared" si="16"/>
        <v>#DIV/0!</v>
      </c>
      <c r="ANY43" s="92" t="e">
        <f t="shared" si="16"/>
        <v>#DIV/0!</v>
      </c>
      <c r="ANZ43" s="92" t="e">
        <f t="shared" si="16"/>
        <v>#DIV/0!</v>
      </c>
      <c r="AOA43" s="92" t="e">
        <f t="shared" si="16"/>
        <v>#DIV/0!</v>
      </c>
      <c r="AOB43" s="92" t="e">
        <f t="shared" si="16"/>
        <v>#DIV/0!</v>
      </c>
      <c r="AOC43" s="92" t="e">
        <f t="shared" si="16"/>
        <v>#DIV/0!</v>
      </c>
      <c r="AOD43" s="92" t="e">
        <f t="shared" si="16"/>
        <v>#DIV/0!</v>
      </c>
      <c r="AOE43" s="92" t="e">
        <f t="shared" si="16"/>
        <v>#DIV/0!</v>
      </c>
      <c r="AOF43" s="92" t="e">
        <f t="shared" si="16"/>
        <v>#DIV/0!</v>
      </c>
      <c r="AOG43" s="92" t="e">
        <f t="shared" si="16"/>
        <v>#DIV/0!</v>
      </c>
      <c r="AOH43" s="92" t="e">
        <f t="shared" si="16"/>
        <v>#DIV/0!</v>
      </c>
      <c r="AOI43" s="92" t="e">
        <f t="shared" si="16"/>
        <v>#DIV/0!</v>
      </c>
      <c r="AOJ43" s="92" t="e">
        <f t="shared" si="16"/>
        <v>#DIV/0!</v>
      </c>
      <c r="AOK43" s="92" t="e">
        <f t="shared" si="16"/>
        <v>#DIV/0!</v>
      </c>
      <c r="AOL43" s="92" t="e">
        <f t="shared" si="16"/>
        <v>#DIV/0!</v>
      </c>
      <c r="AOM43" s="92" t="e">
        <f t="shared" si="16"/>
        <v>#DIV/0!</v>
      </c>
      <c r="AON43" s="92" t="e">
        <f t="shared" si="16"/>
        <v>#DIV/0!</v>
      </c>
      <c r="AOO43" s="92" t="e">
        <f t="shared" si="16"/>
        <v>#DIV/0!</v>
      </c>
      <c r="AOP43" s="92" t="e">
        <f t="shared" si="16"/>
        <v>#DIV/0!</v>
      </c>
      <c r="AOQ43" s="92" t="e">
        <f t="shared" si="16"/>
        <v>#DIV/0!</v>
      </c>
      <c r="AOR43" s="92" t="e">
        <f t="shared" si="16"/>
        <v>#DIV/0!</v>
      </c>
      <c r="AOS43" s="92" t="e">
        <f t="shared" si="16"/>
        <v>#DIV/0!</v>
      </c>
      <c r="AOT43" s="92" t="e">
        <f t="shared" si="16"/>
        <v>#DIV/0!</v>
      </c>
      <c r="AOU43" s="92" t="e">
        <f t="shared" si="16"/>
        <v>#DIV/0!</v>
      </c>
      <c r="AOV43" s="92" t="e">
        <f t="shared" si="16"/>
        <v>#DIV/0!</v>
      </c>
      <c r="AOW43" s="92" t="e">
        <f t="shared" si="16"/>
        <v>#DIV/0!</v>
      </c>
      <c r="AOX43" s="92" t="e">
        <f t="shared" si="16"/>
        <v>#DIV/0!</v>
      </c>
      <c r="AOY43" s="92" t="e">
        <f t="shared" ref="AOY43:ARJ43" si="17">AVERAGE(AOY3:AOY42)</f>
        <v>#DIV/0!</v>
      </c>
      <c r="AOZ43" s="92" t="e">
        <f t="shared" si="17"/>
        <v>#DIV/0!</v>
      </c>
      <c r="APA43" s="92" t="e">
        <f t="shared" si="17"/>
        <v>#DIV/0!</v>
      </c>
      <c r="APB43" s="92" t="e">
        <f t="shared" si="17"/>
        <v>#DIV/0!</v>
      </c>
      <c r="APC43" s="92" t="e">
        <f t="shared" si="17"/>
        <v>#DIV/0!</v>
      </c>
      <c r="APD43" s="92" t="e">
        <f t="shared" si="17"/>
        <v>#DIV/0!</v>
      </c>
      <c r="APE43" s="92" t="e">
        <f t="shared" si="17"/>
        <v>#DIV/0!</v>
      </c>
      <c r="APF43" s="92" t="e">
        <f t="shared" si="17"/>
        <v>#DIV/0!</v>
      </c>
      <c r="APG43" s="92" t="e">
        <f t="shared" si="17"/>
        <v>#DIV/0!</v>
      </c>
      <c r="APH43" s="92" t="e">
        <f t="shared" si="17"/>
        <v>#DIV/0!</v>
      </c>
      <c r="API43" s="92" t="e">
        <f t="shared" si="17"/>
        <v>#DIV/0!</v>
      </c>
      <c r="APJ43" s="92" t="e">
        <f t="shared" si="17"/>
        <v>#DIV/0!</v>
      </c>
      <c r="APK43" s="92" t="e">
        <f t="shared" si="17"/>
        <v>#DIV/0!</v>
      </c>
      <c r="APL43" s="92" t="e">
        <f t="shared" si="17"/>
        <v>#DIV/0!</v>
      </c>
      <c r="APM43" s="92" t="e">
        <f t="shared" si="17"/>
        <v>#DIV/0!</v>
      </c>
      <c r="APN43" s="92" t="e">
        <f t="shared" si="17"/>
        <v>#DIV/0!</v>
      </c>
      <c r="APO43" s="92" t="e">
        <f t="shared" si="17"/>
        <v>#DIV/0!</v>
      </c>
      <c r="APP43" s="92" t="e">
        <f t="shared" si="17"/>
        <v>#DIV/0!</v>
      </c>
      <c r="APQ43" s="92" t="e">
        <f t="shared" si="17"/>
        <v>#DIV/0!</v>
      </c>
      <c r="APR43" s="92" t="e">
        <f t="shared" si="17"/>
        <v>#DIV/0!</v>
      </c>
      <c r="APS43" s="92" t="e">
        <f t="shared" si="17"/>
        <v>#DIV/0!</v>
      </c>
      <c r="APT43" s="92" t="e">
        <f t="shared" si="17"/>
        <v>#DIV/0!</v>
      </c>
      <c r="APU43" s="92" t="e">
        <f t="shared" si="17"/>
        <v>#DIV/0!</v>
      </c>
      <c r="APV43" s="92" t="e">
        <f t="shared" si="17"/>
        <v>#DIV/0!</v>
      </c>
      <c r="APW43" s="92" t="e">
        <f t="shared" si="17"/>
        <v>#DIV/0!</v>
      </c>
      <c r="APX43" s="92" t="e">
        <f t="shared" si="17"/>
        <v>#DIV/0!</v>
      </c>
      <c r="APY43" s="92" t="e">
        <f t="shared" si="17"/>
        <v>#DIV/0!</v>
      </c>
      <c r="APZ43" s="92" t="e">
        <f t="shared" si="17"/>
        <v>#DIV/0!</v>
      </c>
      <c r="AQA43" s="92" t="e">
        <f t="shared" si="17"/>
        <v>#DIV/0!</v>
      </c>
      <c r="AQB43" s="92" t="e">
        <f t="shared" si="17"/>
        <v>#DIV/0!</v>
      </c>
      <c r="AQC43" s="92" t="e">
        <f t="shared" si="17"/>
        <v>#DIV/0!</v>
      </c>
      <c r="AQD43" s="92" t="e">
        <f t="shared" si="17"/>
        <v>#DIV/0!</v>
      </c>
      <c r="AQE43" s="92" t="e">
        <f t="shared" si="17"/>
        <v>#DIV/0!</v>
      </c>
      <c r="AQF43" s="92" t="e">
        <f t="shared" si="17"/>
        <v>#DIV/0!</v>
      </c>
      <c r="AQG43" s="92" t="e">
        <f t="shared" si="17"/>
        <v>#DIV/0!</v>
      </c>
      <c r="AQH43" s="92" t="e">
        <f t="shared" si="17"/>
        <v>#DIV/0!</v>
      </c>
      <c r="AQI43" s="92" t="e">
        <f t="shared" si="17"/>
        <v>#DIV/0!</v>
      </c>
      <c r="AQJ43" s="92" t="e">
        <f t="shared" si="17"/>
        <v>#DIV/0!</v>
      </c>
      <c r="AQK43" s="92" t="e">
        <f t="shared" si="17"/>
        <v>#DIV/0!</v>
      </c>
      <c r="AQL43" s="92" t="e">
        <f t="shared" si="17"/>
        <v>#DIV/0!</v>
      </c>
      <c r="AQM43" s="92" t="e">
        <f t="shared" si="17"/>
        <v>#DIV/0!</v>
      </c>
      <c r="AQN43" s="92" t="e">
        <f t="shared" si="17"/>
        <v>#DIV/0!</v>
      </c>
      <c r="AQO43" s="92" t="e">
        <f t="shared" si="17"/>
        <v>#DIV/0!</v>
      </c>
      <c r="AQP43" s="92" t="e">
        <f t="shared" si="17"/>
        <v>#DIV/0!</v>
      </c>
      <c r="AQQ43" s="92" t="e">
        <f t="shared" si="17"/>
        <v>#DIV/0!</v>
      </c>
      <c r="AQR43" s="92" t="e">
        <f t="shared" si="17"/>
        <v>#DIV/0!</v>
      </c>
      <c r="AQS43" s="92" t="e">
        <f t="shared" si="17"/>
        <v>#DIV/0!</v>
      </c>
      <c r="AQT43" s="92" t="e">
        <f t="shared" si="17"/>
        <v>#DIV/0!</v>
      </c>
      <c r="AQU43" s="92" t="e">
        <f t="shared" si="17"/>
        <v>#DIV/0!</v>
      </c>
      <c r="AQV43" s="92" t="e">
        <f t="shared" si="17"/>
        <v>#DIV/0!</v>
      </c>
      <c r="AQW43" s="92" t="e">
        <f t="shared" si="17"/>
        <v>#DIV/0!</v>
      </c>
      <c r="AQX43" s="92" t="e">
        <f t="shared" si="17"/>
        <v>#DIV/0!</v>
      </c>
      <c r="AQY43" s="92" t="e">
        <f t="shared" si="17"/>
        <v>#DIV/0!</v>
      </c>
      <c r="AQZ43" s="92" t="e">
        <f t="shared" si="17"/>
        <v>#DIV/0!</v>
      </c>
      <c r="ARA43" s="92" t="e">
        <f t="shared" si="17"/>
        <v>#DIV/0!</v>
      </c>
      <c r="ARB43" s="92" t="e">
        <f t="shared" si="17"/>
        <v>#DIV/0!</v>
      </c>
      <c r="ARC43" s="92" t="e">
        <f t="shared" si="17"/>
        <v>#DIV/0!</v>
      </c>
      <c r="ARD43" s="92" t="e">
        <f t="shared" si="17"/>
        <v>#DIV/0!</v>
      </c>
      <c r="ARE43" s="92" t="e">
        <f t="shared" si="17"/>
        <v>#DIV/0!</v>
      </c>
      <c r="ARF43" s="92" t="e">
        <f t="shared" si="17"/>
        <v>#DIV/0!</v>
      </c>
      <c r="ARG43" s="92" t="e">
        <f t="shared" si="17"/>
        <v>#DIV/0!</v>
      </c>
      <c r="ARH43" s="92" t="e">
        <f t="shared" si="17"/>
        <v>#DIV/0!</v>
      </c>
      <c r="ARI43" s="92" t="e">
        <f t="shared" si="17"/>
        <v>#DIV/0!</v>
      </c>
      <c r="ARJ43" s="92" t="e">
        <f t="shared" si="17"/>
        <v>#DIV/0!</v>
      </c>
      <c r="ARK43" s="92" t="e">
        <f t="shared" ref="ARK43:ATV43" si="18">AVERAGE(ARK3:ARK42)</f>
        <v>#DIV/0!</v>
      </c>
      <c r="ARL43" s="92" t="e">
        <f t="shared" si="18"/>
        <v>#DIV/0!</v>
      </c>
      <c r="ARM43" s="92" t="e">
        <f t="shared" si="18"/>
        <v>#DIV/0!</v>
      </c>
      <c r="ARN43" s="92" t="e">
        <f t="shared" si="18"/>
        <v>#DIV/0!</v>
      </c>
      <c r="ARO43" s="92" t="e">
        <f t="shared" si="18"/>
        <v>#DIV/0!</v>
      </c>
      <c r="ARP43" s="92" t="e">
        <f t="shared" si="18"/>
        <v>#DIV/0!</v>
      </c>
      <c r="ARQ43" s="92" t="e">
        <f t="shared" si="18"/>
        <v>#DIV/0!</v>
      </c>
      <c r="ARR43" s="92" t="e">
        <f t="shared" si="18"/>
        <v>#DIV/0!</v>
      </c>
      <c r="ARS43" s="92" t="e">
        <f t="shared" si="18"/>
        <v>#DIV/0!</v>
      </c>
      <c r="ART43" s="92" t="e">
        <f t="shared" si="18"/>
        <v>#DIV/0!</v>
      </c>
      <c r="ARU43" s="92" t="e">
        <f t="shared" si="18"/>
        <v>#DIV/0!</v>
      </c>
      <c r="ARV43" s="92" t="e">
        <f t="shared" si="18"/>
        <v>#DIV/0!</v>
      </c>
      <c r="ARW43" s="92" t="e">
        <f t="shared" si="18"/>
        <v>#DIV/0!</v>
      </c>
      <c r="ARX43" s="92" t="e">
        <f t="shared" si="18"/>
        <v>#DIV/0!</v>
      </c>
      <c r="ARY43" s="92" t="e">
        <f t="shared" si="18"/>
        <v>#DIV/0!</v>
      </c>
      <c r="ARZ43" s="92" t="e">
        <f t="shared" si="18"/>
        <v>#DIV/0!</v>
      </c>
      <c r="ASA43" s="92" t="e">
        <f t="shared" si="18"/>
        <v>#DIV/0!</v>
      </c>
      <c r="ASB43" s="92" t="e">
        <f t="shared" si="18"/>
        <v>#DIV/0!</v>
      </c>
      <c r="ASC43" s="92" t="e">
        <f t="shared" si="18"/>
        <v>#DIV/0!</v>
      </c>
      <c r="ASD43" s="92" t="e">
        <f t="shared" si="18"/>
        <v>#DIV/0!</v>
      </c>
      <c r="ASE43" s="92" t="e">
        <f t="shared" si="18"/>
        <v>#DIV/0!</v>
      </c>
      <c r="ASF43" s="92" t="e">
        <f t="shared" si="18"/>
        <v>#DIV/0!</v>
      </c>
      <c r="ASG43" s="92" t="e">
        <f t="shared" si="18"/>
        <v>#DIV/0!</v>
      </c>
      <c r="ASH43" s="92" t="e">
        <f t="shared" si="18"/>
        <v>#DIV/0!</v>
      </c>
      <c r="ASI43" s="92" t="e">
        <f t="shared" si="18"/>
        <v>#DIV/0!</v>
      </c>
      <c r="ASJ43" s="92" t="e">
        <f t="shared" si="18"/>
        <v>#DIV/0!</v>
      </c>
      <c r="ASK43" s="92" t="e">
        <f t="shared" si="18"/>
        <v>#DIV/0!</v>
      </c>
      <c r="ASL43" s="92" t="e">
        <f t="shared" si="18"/>
        <v>#DIV/0!</v>
      </c>
      <c r="ASM43" s="92" t="e">
        <f t="shared" si="18"/>
        <v>#DIV/0!</v>
      </c>
      <c r="ASN43" s="92" t="e">
        <f t="shared" si="18"/>
        <v>#DIV/0!</v>
      </c>
      <c r="ASO43" s="92" t="e">
        <f t="shared" si="18"/>
        <v>#DIV/0!</v>
      </c>
      <c r="ASP43" s="92" t="e">
        <f t="shared" si="18"/>
        <v>#DIV/0!</v>
      </c>
      <c r="ASQ43" s="92" t="e">
        <f t="shared" si="18"/>
        <v>#DIV/0!</v>
      </c>
      <c r="ASR43" s="92" t="e">
        <f t="shared" si="18"/>
        <v>#DIV/0!</v>
      </c>
      <c r="ASS43" s="92" t="e">
        <f t="shared" si="18"/>
        <v>#DIV/0!</v>
      </c>
      <c r="AST43" s="92" t="e">
        <f t="shared" si="18"/>
        <v>#DIV/0!</v>
      </c>
      <c r="ASU43" s="92" t="e">
        <f t="shared" si="18"/>
        <v>#DIV/0!</v>
      </c>
      <c r="ASV43" s="92" t="e">
        <f t="shared" si="18"/>
        <v>#DIV/0!</v>
      </c>
      <c r="ASW43" s="92" t="e">
        <f t="shared" si="18"/>
        <v>#DIV/0!</v>
      </c>
      <c r="ASX43" s="92" t="e">
        <f t="shared" si="18"/>
        <v>#DIV/0!</v>
      </c>
      <c r="ASY43" s="92" t="e">
        <f t="shared" si="18"/>
        <v>#DIV/0!</v>
      </c>
      <c r="ASZ43" s="92" t="e">
        <f t="shared" si="18"/>
        <v>#DIV/0!</v>
      </c>
      <c r="ATA43" s="92" t="e">
        <f t="shared" si="18"/>
        <v>#DIV/0!</v>
      </c>
      <c r="ATB43" s="92" t="e">
        <f t="shared" si="18"/>
        <v>#DIV/0!</v>
      </c>
      <c r="ATC43" s="92" t="e">
        <f t="shared" si="18"/>
        <v>#DIV/0!</v>
      </c>
      <c r="ATD43" s="92" t="e">
        <f t="shared" si="18"/>
        <v>#DIV/0!</v>
      </c>
      <c r="ATE43" s="92" t="e">
        <f t="shared" si="18"/>
        <v>#DIV/0!</v>
      </c>
      <c r="ATF43" s="92" t="e">
        <f t="shared" si="18"/>
        <v>#DIV/0!</v>
      </c>
      <c r="ATG43" s="92" t="e">
        <f t="shared" si="18"/>
        <v>#DIV/0!</v>
      </c>
      <c r="ATH43" s="92" t="e">
        <f t="shared" si="18"/>
        <v>#DIV/0!</v>
      </c>
      <c r="ATI43" s="92" t="e">
        <f t="shared" si="18"/>
        <v>#DIV/0!</v>
      </c>
      <c r="ATJ43" s="92" t="e">
        <f t="shared" si="18"/>
        <v>#DIV/0!</v>
      </c>
      <c r="ATK43" s="92" t="e">
        <f t="shared" si="18"/>
        <v>#DIV/0!</v>
      </c>
      <c r="ATL43" s="92" t="e">
        <f t="shared" si="18"/>
        <v>#DIV/0!</v>
      </c>
      <c r="ATM43" s="92" t="e">
        <f t="shared" si="18"/>
        <v>#DIV/0!</v>
      </c>
      <c r="ATN43" s="92" t="e">
        <f t="shared" si="18"/>
        <v>#DIV/0!</v>
      </c>
      <c r="ATO43" s="92" t="e">
        <f t="shared" si="18"/>
        <v>#DIV/0!</v>
      </c>
      <c r="ATP43" s="92" t="e">
        <f t="shared" si="18"/>
        <v>#DIV/0!</v>
      </c>
      <c r="ATQ43" s="92" t="e">
        <f t="shared" si="18"/>
        <v>#DIV/0!</v>
      </c>
      <c r="ATR43" s="92" t="e">
        <f t="shared" si="18"/>
        <v>#DIV/0!</v>
      </c>
      <c r="ATS43" s="92" t="e">
        <f t="shared" si="18"/>
        <v>#DIV/0!</v>
      </c>
      <c r="ATT43" s="92" t="e">
        <f t="shared" si="18"/>
        <v>#DIV/0!</v>
      </c>
      <c r="ATU43" s="92" t="e">
        <f t="shared" si="18"/>
        <v>#DIV/0!</v>
      </c>
      <c r="ATV43" s="92" t="e">
        <f t="shared" si="18"/>
        <v>#DIV/0!</v>
      </c>
      <c r="ATW43" s="92" t="e">
        <f t="shared" ref="ATW43:AWH43" si="19">AVERAGE(ATW3:ATW42)</f>
        <v>#DIV/0!</v>
      </c>
      <c r="ATX43" s="92" t="e">
        <f t="shared" si="19"/>
        <v>#DIV/0!</v>
      </c>
      <c r="ATY43" s="92" t="e">
        <f t="shared" si="19"/>
        <v>#DIV/0!</v>
      </c>
      <c r="ATZ43" s="92" t="e">
        <f t="shared" si="19"/>
        <v>#DIV/0!</v>
      </c>
      <c r="AUA43" s="92" t="e">
        <f t="shared" si="19"/>
        <v>#DIV/0!</v>
      </c>
      <c r="AUB43" s="92" t="e">
        <f t="shared" si="19"/>
        <v>#DIV/0!</v>
      </c>
      <c r="AUC43" s="92" t="e">
        <f t="shared" si="19"/>
        <v>#DIV/0!</v>
      </c>
      <c r="AUD43" s="92" t="e">
        <f t="shared" si="19"/>
        <v>#DIV/0!</v>
      </c>
      <c r="AUE43" s="92" t="e">
        <f t="shared" si="19"/>
        <v>#DIV/0!</v>
      </c>
      <c r="AUF43" s="92" t="e">
        <f t="shared" si="19"/>
        <v>#DIV/0!</v>
      </c>
      <c r="AUG43" s="92" t="e">
        <f t="shared" si="19"/>
        <v>#DIV/0!</v>
      </c>
      <c r="AUH43" s="92" t="e">
        <f t="shared" si="19"/>
        <v>#DIV/0!</v>
      </c>
      <c r="AUI43" s="92" t="e">
        <f t="shared" si="19"/>
        <v>#DIV/0!</v>
      </c>
      <c r="AUJ43" s="92" t="e">
        <f t="shared" si="19"/>
        <v>#DIV/0!</v>
      </c>
      <c r="AUK43" s="92" t="e">
        <f t="shared" si="19"/>
        <v>#DIV/0!</v>
      </c>
      <c r="AUL43" s="92" t="e">
        <f t="shared" si="19"/>
        <v>#DIV/0!</v>
      </c>
      <c r="AUM43" s="92" t="e">
        <f t="shared" si="19"/>
        <v>#DIV/0!</v>
      </c>
      <c r="AUN43" s="92" t="e">
        <f t="shared" si="19"/>
        <v>#DIV/0!</v>
      </c>
      <c r="AUO43" s="92" t="e">
        <f t="shared" si="19"/>
        <v>#DIV/0!</v>
      </c>
      <c r="AUP43" s="92" t="e">
        <f t="shared" si="19"/>
        <v>#DIV/0!</v>
      </c>
      <c r="AUQ43" s="92" t="e">
        <f t="shared" si="19"/>
        <v>#DIV/0!</v>
      </c>
      <c r="AUR43" s="92" t="e">
        <f t="shared" si="19"/>
        <v>#DIV/0!</v>
      </c>
      <c r="AUS43" s="92" t="e">
        <f t="shared" si="19"/>
        <v>#DIV/0!</v>
      </c>
      <c r="AUT43" s="92" t="e">
        <f t="shared" si="19"/>
        <v>#DIV/0!</v>
      </c>
      <c r="AUU43" s="92" t="e">
        <f t="shared" si="19"/>
        <v>#DIV/0!</v>
      </c>
      <c r="AUV43" s="92" t="e">
        <f t="shared" si="19"/>
        <v>#DIV/0!</v>
      </c>
      <c r="AUW43" s="92" t="e">
        <f t="shared" si="19"/>
        <v>#DIV/0!</v>
      </c>
      <c r="AUX43" s="92" t="e">
        <f t="shared" si="19"/>
        <v>#DIV/0!</v>
      </c>
      <c r="AUY43" s="92" t="e">
        <f t="shared" si="19"/>
        <v>#DIV/0!</v>
      </c>
      <c r="AUZ43" s="92" t="e">
        <f t="shared" si="19"/>
        <v>#DIV/0!</v>
      </c>
      <c r="AVA43" s="92" t="e">
        <f t="shared" si="19"/>
        <v>#DIV/0!</v>
      </c>
      <c r="AVB43" s="92" t="e">
        <f t="shared" si="19"/>
        <v>#DIV/0!</v>
      </c>
      <c r="AVC43" s="92" t="e">
        <f t="shared" si="19"/>
        <v>#DIV/0!</v>
      </c>
      <c r="AVD43" s="92" t="e">
        <f t="shared" si="19"/>
        <v>#DIV/0!</v>
      </c>
      <c r="AVE43" s="92" t="e">
        <f t="shared" si="19"/>
        <v>#DIV/0!</v>
      </c>
      <c r="AVF43" s="92" t="e">
        <f t="shared" si="19"/>
        <v>#DIV/0!</v>
      </c>
      <c r="AVG43" s="92" t="e">
        <f t="shared" si="19"/>
        <v>#DIV/0!</v>
      </c>
      <c r="AVH43" s="92" t="e">
        <f t="shared" si="19"/>
        <v>#DIV/0!</v>
      </c>
      <c r="AVI43" s="92" t="e">
        <f t="shared" si="19"/>
        <v>#DIV/0!</v>
      </c>
      <c r="AVJ43" s="92" t="e">
        <f t="shared" si="19"/>
        <v>#DIV/0!</v>
      </c>
      <c r="AVK43" s="92" t="e">
        <f t="shared" si="19"/>
        <v>#DIV/0!</v>
      </c>
      <c r="AVL43" s="92" t="e">
        <f t="shared" si="19"/>
        <v>#DIV/0!</v>
      </c>
      <c r="AVM43" s="92" t="e">
        <f t="shared" si="19"/>
        <v>#DIV/0!</v>
      </c>
      <c r="AVN43" s="92" t="e">
        <f t="shared" si="19"/>
        <v>#DIV/0!</v>
      </c>
      <c r="AVO43" s="92" t="e">
        <f t="shared" si="19"/>
        <v>#DIV/0!</v>
      </c>
      <c r="AVP43" s="92" t="e">
        <f t="shared" si="19"/>
        <v>#DIV/0!</v>
      </c>
      <c r="AVQ43" s="92" t="e">
        <f t="shared" si="19"/>
        <v>#DIV/0!</v>
      </c>
      <c r="AVR43" s="92" t="e">
        <f t="shared" si="19"/>
        <v>#DIV/0!</v>
      </c>
      <c r="AVS43" s="92" t="e">
        <f t="shared" si="19"/>
        <v>#DIV/0!</v>
      </c>
      <c r="AVT43" s="92" t="e">
        <f t="shared" si="19"/>
        <v>#DIV/0!</v>
      </c>
      <c r="AVU43" s="92" t="e">
        <f t="shared" si="19"/>
        <v>#DIV/0!</v>
      </c>
      <c r="AVV43" s="92" t="e">
        <f t="shared" si="19"/>
        <v>#DIV/0!</v>
      </c>
      <c r="AVW43" s="92" t="e">
        <f t="shared" si="19"/>
        <v>#DIV/0!</v>
      </c>
      <c r="AVX43" s="92" t="e">
        <f t="shared" si="19"/>
        <v>#DIV/0!</v>
      </c>
      <c r="AVY43" s="92" t="e">
        <f t="shared" si="19"/>
        <v>#DIV/0!</v>
      </c>
      <c r="AVZ43" s="92" t="e">
        <f t="shared" si="19"/>
        <v>#DIV/0!</v>
      </c>
      <c r="AWA43" s="92" t="e">
        <f t="shared" si="19"/>
        <v>#DIV/0!</v>
      </c>
      <c r="AWB43" s="92" t="e">
        <f t="shared" si="19"/>
        <v>#DIV/0!</v>
      </c>
      <c r="AWC43" s="92" t="e">
        <f t="shared" si="19"/>
        <v>#DIV/0!</v>
      </c>
      <c r="AWD43" s="92" t="e">
        <f t="shared" si="19"/>
        <v>#DIV/0!</v>
      </c>
      <c r="AWE43" s="92" t="e">
        <f t="shared" si="19"/>
        <v>#DIV/0!</v>
      </c>
      <c r="AWF43" s="92" t="e">
        <f t="shared" si="19"/>
        <v>#DIV/0!</v>
      </c>
      <c r="AWG43" s="92" t="e">
        <f t="shared" si="19"/>
        <v>#DIV/0!</v>
      </c>
      <c r="AWH43" s="92" t="e">
        <f t="shared" si="19"/>
        <v>#DIV/0!</v>
      </c>
      <c r="AWI43" s="92" t="e">
        <f t="shared" ref="AWI43:AYT43" si="20">AVERAGE(AWI3:AWI42)</f>
        <v>#DIV/0!</v>
      </c>
      <c r="AWJ43" s="92" t="e">
        <f t="shared" si="20"/>
        <v>#DIV/0!</v>
      </c>
      <c r="AWK43" s="92" t="e">
        <f t="shared" si="20"/>
        <v>#DIV/0!</v>
      </c>
      <c r="AWL43" s="92" t="e">
        <f t="shared" si="20"/>
        <v>#DIV/0!</v>
      </c>
      <c r="AWM43" s="92" t="e">
        <f t="shared" si="20"/>
        <v>#DIV/0!</v>
      </c>
      <c r="AWN43" s="92" t="e">
        <f t="shared" si="20"/>
        <v>#DIV/0!</v>
      </c>
      <c r="AWO43" s="92" t="e">
        <f t="shared" si="20"/>
        <v>#DIV/0!</v>
      </c>
      <c r="AWP43" s="92" t="e">
        <f t="shared" si="20"/>
        <v>#DIV/0!</v>
      </c>
      <c r="AWQ43" s="92" t="e">
        <f t="shared" si="20"/>
        <v>#DIV/0!</v>
      </c>
      <c r="AWR43" s="92" t="e">
        <f t="shared" si="20"/>
        <v>#DIV/0!</v>
      </c>
      <c r="AWS43" s="92" t="e">
        <f t="shared" si="20"/>
        <v>#DIV/0!</v>
      </c>
      <c r="AWT43" s="92" t="e">
        <f t="shared" si="20"/>
        <v>#DIV/0!</v>
      </c>
      <c r="AWU43" s="92" t="e">
        <f t="shared" si="20"/>
        <v>#DIV/0!</v>
      </c>
      <c r="AWV43" s="92" t="e">
        <f t="shared" si="20"/>
        <v>#DIV/0!</v>
      </c>
      <c r="AWW43" s="92" t="e">
        <f t="shared" si="20"/>
        <v>#DIV/0!</v>
      </c>
      <c r="AWX43" s="92" t="e">
        <f t="shared" si="20"/>
        <v>#DIV/0!</v>
      </c>
      <c r="AWY43" s="92" t="e">
        <f t="shared" si="20"/>
        <v>#DIV/0!</v>
      </c>
      <c r="AWZ43" s="92" t="e">
        <f t="shared" si="20"/>
        <v>#DIV/0!</v>
      </c>
      <c r="AXA43" s="92" t="e">
        <f t="shared" si="20"/>
        <v>#DIV/0!</v>
      </c>
      <c r="AXB43" s="92" t="e">
        <f t="shared" si="20"/>
        <v>#DIV/0!</v>
      </c>
      <c r="AXC43" s="92" t="e">
        <f t="shared" si="20"/>
        <v>#DIV/0!</v>
      </c>
      <c r="AXD43" s="92" t="e">
        <f t="shared" si="20"/>
        <v>#DIV/0!</v>
      </c>
      <c r="AXE43" s="92" t="e">
        <f t="shared" si="20"/>
        <v>#DIV/0!</v>
      </c>
      <c r="AXF43" s="92" t="e">
        <f t="shared" si="20"/>
        <v>#DIV/0!</v>
      </c>
      <c r="AXG43" s="92" t="e">
        <f t="shared" si="20"/>
        <v>#DIV/0!</v>
      </c>
      <c r="AXH43" s="92" t="e">
        <f t="shared" si="20"/>
        <v>#DIV/0!</v>
      </c>
      <c r="AXI43" s="92" t="e">
        <f t="shared" si="20"/>
        <v>#DIV/0!</v>
      </c>
      <c r="AXJ43" s="92" t="e">
        <f t="shared" si="20"/>
        <v>#DIV/0!</v>
      </c>
      <c r="AXK43" s="92" t="e">
        <f t="shared" si="20"/>
        <v>#DIV/0!</v>
      </c>
      <c r="AXL43" s="92" t="e">
        <f t="shared" si="20"/>
        <v>#DIV/0!</v>
      </c>
      <c r="AXM43" s="92" t="e">
        <f t="shared" si="20"/>
        <v>#DIV/0!</v>
      </c>
      <c r="AXN43" s="92" t="e">
        <f t="shared" si="20"/>
        <v>#DIV/0!</v>
      </c>
      <c r="AXO43" s="92" t="e">
        <f t="shared" si="20"/>
        <v>#DIV/0!</v>
      </c>
      <c r="AXP43" s="92" t="e">
        <f t="shared" si="20"/>
        <v>#DIV/0!</v>
      </c>
      <c r="AXQ43" s="92" t="e">
        <f t="shared" si="20"/>
        <v>#DIV/0!</v>
      </c>
      <c r="AXR43" s="92" t="e">
        <f t="shared" si="20"/>
        <v>#DIV/0!</v>
      </c>
      <c r="AXS43" s="92" t="e">
        <f t="shared" si="20"/>
        <v>#DIV/0!</v>
      </c>
      <c r="AXT43" s="92" t="e">
        <f t="shared" si="20"/>
        <v>#DIV/0!</v>
      </c>
      <c r="AXU43" s="92" t="e">
        <f t="shared" si="20"/>
        <v>#DIV/0!</v>
      </c>
      <c r="AXV43" s="92" t="e">
        <f t="shared" si="20"/>
        <v>#DIV/0!</v>
      </c>
      <c r="AXW43" s="92" t="e">
        <f t="shared" si="20"/>
        <v>#DIV/0!</v>
      </c>
      <c r="AXX43" s="92" t="e">
        <f t="shared" si="20"/>
        <v>#DIV/0!</v>
      </c>
      <c r="AXY43" s="92" t="e">
        <f t="shared" si="20"/>
        <v>#DIV/0!</v>
      </c>
      <c r="AXZ43" s="92" t="e">
        <f t="shared" si="20"/>
        <v>#DIV/0!</v>
      </c>
      <c r="AYA43" s="92" t="e">
        <f t="shared" si="20"/>
        <v>#DIV/0!</v>
      </c>
      <c r="AYB43" s="92" t="e">
        <f t="shared" si="20"/>
        <v>#DIV/0!</v>
      </c>
      <c r="AYC43" s="92" t="e">
        <f t="shared" si="20"/>
        <v>#DIV/0!</v>
      </c>
      <c r="AYD43" s="92" t="e">
        <f t="shared" si="20"/>
        <v>#DIV/0!</v>
      </c>
      <c r="AYE43" s="92" t="e">
        <f t="shared" si="20"/>
        <v>#DIV/0!</v>
      </c>
      <c r="AYF43" s="92" t="e">
        <f t="shared" si="20"/>
        <v>#DIV/0!</v>
      </c>
      <c r="AYG43" s="92" t="e">
        <f t="shared" si="20"/>
        <v>#DIV/0!</v>
      </c>
      <c r="AYH43" s="92" t="e">
        <f t="shared" si="20"/>
        <v>#DIV/0!</v>
      </c>
      <c r="AYI43" s="92" t="e">
        <f t="shared" si="20"/>
        <v>#DIV/0!</v>
      </c>
      <c r="AYJ43" s="92" t="e">
        <f t="shared" si="20"/>
        <v>#DIV/0!</v>
      </c>
      <c r="AYK43" s="92" t="e">
        <f t="shared" si="20"/>
        <v>#DIV/0!</v>
      </c>
      <c r="AYL43" s="92" t="e">
        <f t="shared" si="20"/>
        <v>#DIV/0!</v>
      </c>
      <c r="AYM43" s="92" t="e">
        <f t="shared" si="20"/>
        <v>#DIV/0!</v>
      </c>
      <c r="AYN43" s="92" t="e">
        <f t="shared" si="20"/>
        <v>#DIV/0!</v>
      </c>
      <c r="AYO43" s="92" t="e">
        <f t="shared" si="20"/>
        <v>#DIV/0!</v>
      </c>
      <c r="AYP43" s="92" t="e">
        <f t="shared" si="20"/>
        <v>#DIV/0!</v>
      </c>
      <c r="AYQ43" s="92" t="e">
        <f t="shared" si="20"/>
        <v>#DIV/0!</v>
      </c>
      <c r="AYR43" s="92" t="e">
        <f t="shared" si="20"/>
        <v>#DIV/0!</v>
      </c>
      <c r="AYS43" s="92" t="e">
        <f t="shared" si="20"/>
        <v>#DIV/0!</v>
      </c>
      <c r="AYT43" s="92" t="e">
        <f t="shared" si="20"/>
        <v>#DIV/0!</v>
      </c>
      <c r="AYU43" s="92" t="e">
        <f t="shared" ref="AYU43:BBF43" si="21">AVERAGE(AYU3:AYU42)</f>
        <v>#DIV/0!</v>
      </c>
      <c r="AYV43" s="92" t="e">
        <f t="shared" si="21"/>
        <v>#DIV/0!</v>
      </c>
      <c r="AYW43" s="92" t="e">
        <f t="shared" si="21"/>
        <v>#DIV/0!</v>
      </c>
      <c r="AYX43" s="92" t="e">
        <f t="shared" si="21"/>
        <v>#DIV/0!</v>
      </c>
      <c r="AYY43" s="92" t="e">
        <f t="shared" si="21"/>
        <v>#DIV/0!</v>
      </c>
      <c r="AYZ43" s="92" t="e">
        <f t="shared" si="21"/>
        <v>#DIV/0!</v>
      </c>
      <c r="AZA43" s="92" t="e">
        <f t="shared" si="21"/>
        <v>#DIV/0!</v>
      </c>
      <c r="AZB43" s="92" t="e">
        <f t="shared" si="21"/>
        <v>#DIV/0!</v>
      </c>
      <c r="AZC43" s="92" t="e">
        <f t="shared" si="21"/>
        <v>#DIV/0!</v>
      </c>
      <c r="AZD43" s="92" t="e">
        <f t="shared" si="21"/>
        <v>#DIV/0!</v>
      </c>
      <c r="AZE43" s="92" t="e">
        <f t="shared" si="21"/>
        <v>#DIV/0!</v>
      </c>
      <c r="AZF43" s="92" t="e">
        <f t="shared" si="21"/>
        <v>#DIV/0!</v>
      </c>
      <c r="AZG43" s="92" t="e">
        <f t="shared" si="21"/>
        <v>#DIV/0!</v>
      </c>
      <c r="AZH43" s="92" t="e">
        <f t="shared" si="21"/>
        <v>#DIV/0!</v>
      </c>
      <c r="AZI43" s="92" t="e">
        <f t="shared" si="21"/>
        <v>#DIV/0!</v>
      </c>
      <c r="AZJ43" s="92" t="e">
        <f t="shared" si="21"/>
        <v>#DIV/0!</v>
      </c>
      <c r="AZK43" s="92" t="e">
        <f t="shared" si="21"/>
        <v>#DIV/0!</v>
      </c>
      <c r="AZL43" s="92" t="e">
        <f t="shared" si="21"/>
        <v>#DIV/0!</v>
      </c>
      <c r="AZM43" s="92" t="e">
        <f t="shared" si="21"/>
        <v>#DIV/0!</v>
      </c>
      <c r="AZN43" s="92" t="e">
        <f t="shared" si="21"/>
        <v>#DIV/0!</v>
      </c>
      <c r="AZO43" s="92" t="e">
        <f t="shared" si="21"/>
        <v>#DIV/0!</v>
      </c>
      <c r="AZP43" s="92" t="e">
        <f t="shared" si="21"/>
        <v>#DIV/0!</v>
      </c>
      <c r="AZQ43" s="92" t="e">
        <f t="shared" si="21"/>
        <v>#DIV/0!</v>
      </c>
      <c r="AZR43" s="92" t="e">
        <f t="shared" si="21"/>
        <v>#DIV/0!</v>
      </c>
      <c r="AZS43" s="92" t="e">
        <f t="shared" si="21"/>
        <v>#DIV/0!</v>
      </c>
      <c r="AZT43" s="92" t="e">
        <f t="shared" si="21"/>
        <v>#DIV/0!</v>
      </c>
      <c r="AZU43" s="92" t="e">
        <f t="shared" si="21"/>
        <v>#DIV/0!</v>
      </c>
      <c r="AZV43" s="92" t="e">
        <f t="shared" si="21"/>
        <v>#DIV/0!</v>
      </c>
      <c r="AZW43" s="92" t="e">
        <f t="shared" si="21"/>
        <v>#DIV/0!</v>
      </c>
      <c r="AZX43" s="92" t="e">
        <f t="shared" si="21"/>
        <v>#DIV/0!</v>
      </c>
      <c r="AZY43" s="92" t="e">
        <f t="shared" si="21"/>
        <v>#DIV/0!</v>
      </c>
      <c r="AZZ43" s="92" t="e">
        <f t="shared" si="21"/>
        <v>#DIV/0!</v>
      </c>
      <c r="BAA43" s="92" t="e">
        <f t="shared" si="21"/>
        <v>#DIV/0!</v>
      </c>
      <c r="BAB43" s="92" t="e">
        <f t="shared" si="21"/>
        <v>#DIV/0!</v>
      </c>
      <c r="BAC43" s="92" t="e">
        <f t="shared" si="21"/>
        <v>#DIV/0!</v>
      </c>
      <c r="BAD43" s="92" t="e">
        <f t="shared" si="21"/>
        <v>#DIV/0!</v>
      </c>
      <c r="BAE43" s="92" t="e">
        <f t="shared" si="21"/>
        <v>#DIV/0!</v>
      </c>
      <c r="BAF43" s="92" t="e">
        <f t="shared" si="21"/>
        <v>#DIV/0!</v>
      </c>
      <c r="BAG43" s="92" t="e">
        <f t="shared" si="21"/>
        <v>#DIV/0!</v>
      </c>
      <c r="BAH43" s="92" t="e">
        <f t="shared" si="21"/>
        <v>#DIV/0!</v>
      </c>
      <c r="BAI43" s="92" t="e">
        <f t="shared" si="21"/>
        <v>#DIV/0!</v>
      </c>
      <c r="BAJ43" s="92" t="e">
        <f t="shared" si="21"/>
        <v>#DIV/0!</v>
      </c>
      <c r="BAK43" s="92" t="e">
        <f t="shared" si="21"/>
        <v>#DIV/0!</v>
      </c>
      <c r="BAL43" s="92" t="e">
        <f t="shared" si="21"/>
        <v>#DIV/0!</v>
      </c>
      <c r="BAM43" s="92" t="e">
        <f t="shared" si="21"/>
        <v>#DIV/0!</v>
      </c>
      <c r="BAN43" s="92" t="e">
        <f t="shared" si="21"/>
        <v>#DIV/0!</v>
      </c>
      <c r="BAO43" s="92" t="e">
        <f t="shared" si="21"/>
        <v>#DIV/0!</v>
      </c>
      <c r="BAP43" s="92" t="e">
        <f t="shared" si="21"/>
        <v>#DIV/0!</v>
      </c>
      <c r="BAQ43" s="92" t="e">
        <f t="shared" si="21"/>
        <v>#DIV/0!</v>
      </c>
      <c r="BAR43" s="92" t="e">
        <f t="shared" si="21"/>
        <v>#DIV/0!</v>
      </c>
      <c r="BAS43" s="92" t="e">
        <f t="shared" si="21"/>
        <v>#DIV/0!</v>
      </c>
      <c r="BAT43" s="92" t="e">
        <f t="shared" si="21"/>
        <v>#DIV/0!</v>
      </c>
      <c r="BAU43" s="92" t="e">
        <f t="shared" si="21"/>
        <v>#DIV/0!</v>
      </c>
      <c r="BAV43" s="92" t="e">
        <f t="shared" si="21"/>
        <v>#DIV/0!</v>
      </c>
      <c r="BAW43" s="92" t="e">
        <f t="shared" si="21"/>
        <v>#DIV/0!</v>
      </c>
      <c r="BAX43" s="92" t="e">
        <f t="shared" si="21"/>
        <v>#DIV/0!</v>
      </c>
      <c r="BAY43" s="92" t="e">
        <f t="shared" si="21"/>
        <v>#DIV/0!</v>
      </c>
      <c r="BAZ43" s="92" t="e">
        <f t="shared" si="21"/>
        <v>#DIV/0!</v>
      </c>
      <c r="BBA43" s="92" t="e">
        <f t="shared" si="21"/>
        <v>#DIV/0!</v>
      </c>
      <c r="BBB43" s="92" t="e">
        <f t="shared" si="21"/>
        <v>#DIV/0!</v>
      </c>
      <c r="BBC43" s="92" t="e">
        <f t="shared" si="21"/>
        <v>#DIV/0!</v>
      </c>
      <c r="BBD43" s="92" t="e">
        <f t="shared" si="21"/>
        <v>#DIV/0!</v>
      </c>
      <c r="BBE43" s="92" t="e">
        <f t="shared" si="21"/>
        <v>#DIV/0!</v>
      </c>
      <c r="BBF43" s="92" t="e">
        <f t="shared" si="21"/>
        <v>#DIV/0!</v>
      </c>
      <c r="BBG43" s="92" t="e">
        <f t="shared" ref="BBG43:BDR43" si="22">AVERAGE(BBG3:BBG42)</f>
        <v>#DIV/0!</v>
      </c>
      <c r="BBH43" s="92" t="e">
        <f t="shared" si="22"/>
        <v>#DIV/0!</v>
      </c>
      <c r="BBI43" s="92" t="e">
        <f t="shared" si="22"/>
        <v>#DIV/0!</v>
      </c>
      <c r="BBJ43" s="92" t="e">
        <f t="shared" si="22"/>
        <v>#DIV/0!</v>
      </c>
      <c r="BBK43" s="92" t="e">
        <f t="shared" si="22"/>
        <v>#DIV/0!</v>
      </c>
      <c r="BBL43" s="92" t="e">
        <f t="shared" si="22"/>
        <v>#DIV/0!</v>
      </c>
      <c r="BBM43" s="92" t="e">
        <f t="shared" si="22"/>
        <v>#DIV/0!</v>
      </c>
      <c r="BBN43" s="92" t="e">
        <f t="shared" si="22"/>
        <v>#DIV/0!</v>
      </c>
      <c r="BBO43" s="92" t="e">
        <f t="shared" si="22"/>
        <v>#DIV/0!</v>
      </c>
      <c r="BBP43" s="92" t="e">
        <f t="shared" si="22"/>
        <v>#DIV/0!</v>
      </c>
      <c r="BBQ43" s="92" t="e">
        <f t="shared" si="22"/>
        <v>#DIV/0!</v>
      </c>
      <c r="BBR43" s="92" t="e">
        <f t="shared" si="22"/>
        <v>#DIV/0!</v>
      </c>
      <c r="BBS43" s="92" t="e">
        <f t="shared" si="22"/>
        <v>#DIV/0!</v>
      </c>
      <c r="BBT43" s="92" t="e">
        <f t="shared" si="22"/>
        <v>#DIV/0!</v>
      </c>
      <c r="BBU43" s="92" t="e">
        <f t="shared" si="22"/>
        <v>#DIV/0!</v>
      </c>
      <c r="BBV43" s="92" t="e">
        <f t="shared" si="22"/>
        <v>#DIV/0!</v>
      </c>
      <c r="BBW43" s="92" t="e">
        <f t="shared" si="22"/>
        <v>#DIV/0!</v>
      </c>
      <c r="BBX43" s="92" t="e">
        <f t="shared" si="22"/>
        <v>#DIV/0!</v>
      </c>
      <c r="BBY43" s="92" t="e">
        <f t="shared" si="22"/>
        <v>#DIV/0!</v>
      </c>
      <c r="BBZ43" s="92" t="e">
        <f t="shared" si="22"/>
        <v>#DIV/0!</v>
      </c>
      <c r="BCA43" s="92" t="e">
        <f t="shared" si="22"/>
        <v>#DIV/0!</v>
      </c>
      <c r="BCB43" s="92" t="e">
        <f t="shared" si="22"/>
        <v>#DIV/0!</v>
      </c>
      <c r="BCC43" s="92" t="e">
        <f t="shared" si="22"/>
        <v>#DIV/0!</v>
      </c>
      <c r="BCD43" s="92" t="e">
        <f t="shared" si="22"/>
        <v>#DIV/0!</v>
      </c>
      <c r="BCE43" s="92" t="e">
        <f t="shared" si="22"/>
        <v>#DIV/0!</v>
      </c>
      <c r="BCF43" s="92" t="e">
        <f t="shared" si="22"/>
        <v>#DIV/0!</v>
      </c>
      <c r="BCG43" s="92" t="e">
        <f t="shared" si="22"/>
        <v>#DIV/0!</v>
      </c>
      <c r="BCH43" s="92" t="e">
        <f t="shared" si="22"/>
        <v>#DIV/0!</v>
      </c>
      <c r="BCI43" s="92" t="e">
        <f t="shared" si="22"/>
        <v>#DIV/0!</v>
      </c>
      <c r="BCJ43" s="92" t="e">
        <f t="shared" si="22"/>
        <v>#DIV/0!</v>
      </c>
      <c r="BCK43" s="92" t="e">
        <f t="shared" si="22"/>
        <v>#DIV/0!</v>
      </c>
      <c r="BCL43" s="92" t="e">
        <f t="shared" si="22"/>
        <v>#DIV/0!</v>
      </c>
      <c r="BCM43" s="92" t="e">
        <f t="shared" si="22"/>
        <v>#DIV/0!</v>
      </c>
      <c r="BCN43" s="92" t="e">
        <f t="shared" si="22"/>
        <v>#DIV/0!</v>
      </c>
      <c r="BCO43" s="92" t="e">
        <f t="shared" si="22"/>
        <v>#DIV/0!</v>
      </c>
      <c r="BCP43" s="92" t="e">
        <f t="shared" si="22"/>
        <v>#DIV/0!</v>
      </c>
      <c r="BCQ43" s="92" t="e">
        <f t="shared" si="22"/>
        <v>#DIV/0!</v>
      </c>
      <c r="BCR43" s="92" t="e">
        <f t="shared" si="22"/>
        <v>#DIV/0!</v>
      </c>
      <c r="BCS43" s="92" t="e">
        <f t="shared" si="22"/>
        <v>#DIV/0!</v>
      </c>
      <c r="BCT43" s="92" t="e">
        <f t="shared" si="22"/>
        <v>#DIV/0!</v>
      </c>
      <c r="BCU43" s="92" t="e">
        <f t="shared" si="22"/>
        <v>#DIV/0!</v>
      </c>
      <c r="BCV43" s="92" t="e">
        <f t="shared" si="22"/>
        <v>#DIV/0!</v>
      </c>
      <c r="BCW43" s="92" t="e">
        <f t="shared" si="22"/>
        <v>#DIV/0!</v>
      </c>
      <c r="BCX43" s="92" t="e">
        <f t="shared" si="22"/>
        <v>#DIV/0!</v>
      </c>
      <c r="BCY43" s="92" t="e">
        <f t="shared" si="22"/>
        <v>#DIV/0!</v>
      </c>
      <c r="BCZ43" s="92" t="e">
        <f t="shared" si="22"/>
        <v>#DIV/0!</v>
      </c>
      <c r="BDA43" s="92" t="e">
        <f t="shared" si="22"/>
        <v>#DIV/0!</v>
      </c>
      <c r="BDB43" s="92" t="e">
        <f t="shared" si="22"/>
        <v>#DIV/0!</v>
      </c>
      <c r="BDC43" s="92" t="e">
        <f t="shared" si="22"/>
        <v>#DIV/0!</v>
      </c>
      <c r="BDD43" s="92" t="e">
        <f t="shared" si="22"/>
        <v>#DIV/0!</v>
      </c>
      <c r="BDE43" s="92" t="e">
        <f t="shared" si="22"/>
        <v>#DIV/0!</v>
      </c>
      <c r="BDF43" s="92" t="e">
        <f t="shared" si="22"/>
        <v>#DIV/0!</v>
      </c>
      <c r="BDG43" s="92" t="e">
        <f t="shared" si="22"/>
        <v>#DIV/0!</v>
      </c>
      <c r="BDH43" s="92" t="e">
        <f t="shared" si="22"/>
        <v>#DIV/0!</v>
      </c>
      <c r="BDI43" s="92" t="e">
        <f t="shared" si="22"/>
        <v>#DIV/0!</v>
      </c>
      <c r="BDJ43" s="92" t="e">
        <f t="shared" si="22"/>
        <v>#DIV/0!</v>
      </c>
      <c r="BDK43" s="92" t="e">
        <f t="shared" si="22"/>
        <v>#DIV/0!</v>
      </c>
      <c r="BDL43" s="92" t="e">
        <f t="shared" si="22"/>
        <v>#DIV/0!</v>
      </c>
      <c r="BDM43" s="92" t="e">
        <f t="shared" si="22"/>
        <v>#DIV/0!</v>
      </c>
      <c r="BDN43" s="92" t="e">
        <f t="shared" si="22"/>
        <v>#DIV/0!</v>
      </c>
      <c r="BDO43" s="92" t="e">
        <f t="shared" si="22"/>
        <v>#DIV/0!</v>
      </c>
      <c r="BDP43" s="92" t="e">
        <f t="shared" si="22"/>
        <v>#DIV/0!</v>
      </c>
      <c r="BDQ43" s="92" t="e">
        <f t="shared" si="22"/>
        <v>#DIV/0!</v>
      </c>
      <c r="BDR43" s="92" t="e">
        <f t="shared" si="22"/>
        <v>#DIV/0!</v>
      </c>
      <c r="BDS43" s="92" t="e">
        <f t="shared" ref="BDS43:BGD43" si="23">AVERAGE(BDS3:BDS42)</f>
        <v>#DIV/0!</v>
      </c>
      <c r="BDT43" s="92" t="e">
        <f t="shared" si="23"/>
        <v>#DIV/0!</v>
      </c>
      <c r="BDU43" s="92" t="e">
        <f t="shared" si="23"/>
        <v>#DIV/0!</v>
      </c>
      <c r="BDV43" s="92" t="e">
        <f t="shared" si="23"/>
        <v>#DIV/0!</v>
      </c>
      <c r="BDW43" s="92" t="e">
        <f t="shared" si="23"/>
        <v>#DIV/0!</v>
      </c>
      <c r="BDX43" s="92" t="e">
        <f t="shared" si="23"/>
        <v>#DIV/0!</v>
      </c>
      <c r="BDY43" s="92" t="e">
        <f t="shared" si="23"/>
        <v>#DIV/0!</v>
      </c>
      <c r="BDZ43" s="92" t="e">
        <f t="shared" si="23"/>
        <v>#DIV/0!</v>
      </c>
      <c r="BEA43" s="92" t="e">
        <f t="shared" si="23"/>
        <v>#DIV/0!</v>
      </c>
      <c r="BEB43" s="92" t="e">
        <f t="shared" si="23"/>
        <v>#DIV/0!</v>
      </c>
      <c r="BEC43" s="92" t="e">
        <f t="shared" si="23"/>
        <v>#DIV/0!</v>
      </c>
      <c r="BED43" s="92" t="e">
        <f t="shared" si="23"/>
        <v>#DIV/0!</v>
      </c>
      <c r="BEE43" s="92" t="e">
        <f t="shared" si="23"/>
        <v>#DIV/0!</v>
      </c>
      <c r="BEF43" s="92" t="e">
        <f t="shared" si="23"/>
        <v>#DIV/0!</v>
      </c>
      <c r="BEG43" s="92" t="e">
        <f t="shared" si="23"/>
        <v>#DIV/0!</v>
      </c>
      <c r="BEH43" s="92" t="e">
        <f t="shared" si="23"/>
        <v>#DIV/0!</v>
      </c>
      <c r="BEI43" s="92" t="e">
        <f t="shared" si="23"/>
        <v>#DIV/0!</v>
      </c>
      <c r="BEJ43" s="92" t="e">
        <f t="shared" si="23"/>
        <v>#DIV/0!</v>
      </c>
      <c r="BEK43" s="92" t="e">
        <f t="shared" si="23"/>
        <v>#DIV/0!</v>
      </c>
      <c r="BEL43" s="92" t="e">
        <f t="shared" si="23"/>
        <v>#DIV/0!</v>
      </c>
      <c r="BEM43" s="92" t="e">
        <f t="shared" si="23"/>
        <v>#DIV/0!</v>
      </c>
      <c r="BEN43" s="92" t="e">
        <f t="shared" si="23"/>
        <v>#DIV/0!</v>
      </c>
      <c r="BEO43" s="92" t="e">
        <f t="shared" si="23"/>
        <v>#DIV/0!</v>
      </c>
      <c r="BEP43" s="92" t="e">
        <f t="shared" si="23"/>
        <v>#DIV/0!</v>
      </c>
      <c r="BEQ43" s="92" t="e">
        <f t="shared" si="23"/>
        <v>#DIV/0!</v>
      </c>
      <c r="BER43" s="92" t="e">
        <f t="shared" si="23"/>
        <v>#DIV/0!</v>
      </c>
      <c r="BES43" s="92" t="e">
        <f t="shared" si="23"/>
        <v>#DIV/0!</v>
      </c>
      <c r="BET43" s="92" t="e">
        <f t="shared" si="23"/>
        <v>#DIV/0!</v>
      </c>
      <c r="BEU43" s="92" t="e">
        <f t="shared" si="23"/>
        <v>#DIV/0!</v>
      </c>
      <c r="BEV43" s="92" t="e">
        <f t="shared" si="23"/>
        <v>#DIV/0!</v>
      </c>
      <c r="BEW43" s="92" t="e">
        <f t="shared" si="23"/>
        <v>#DIV/0!</v>
      </c>
      <c r="BEX43" s="92" t="e">
        <f t="shared" si="23"/>
        <v>#DIV/0!</v>
      </c>
      <c r="BEY43" s="92" t="e">
        <f t="shared" si="23"/>
        <v>#DIV/0!</v>
      </c>
      <c r="BEZ43" s="92" t="e">
        <f t="shared" si="23"/>
        <v>#DIV/0!</v>
      </c>
      <c r="BFA43" s="92" t="e">
        <f t="shared" si="23"/>
        <v>#DIV/0!</v>
      </c>
      <c r="BFB43" s="92" t="e">
        <f t="shared" si="23"/>
        <v>#DIV/0!</v>
      </c>
      <c r="BFC43" s="92" t="e">
        <f t="shared" si="23"/>
        <v>#DIV/0!</v>
      </c>
      <c r="BFD43" s="92" t="e">
        <f t="shared" si="23"/>
        <v>#DIV/0!</v>
      </c>
      <c r="BFE43" s="92" t="e">
        <f t="shared" si="23"/>
        <v>#DIV/0!</v>
      </c>
      <c r="BFF43" s="92" t="e">
        <f t="shared" si="23"/>
        <v>#DIV/0!</v>
      </c>
      <c r="BFG43" s="92" t="e">
        <f t="shared" si="23"/>
        <v>#DIV/0!</v>
      </c>
      <c r="BFH43" s="92" t="e">
        <f t="shared" si="23"/>
        <v>#DIV/0!</v>
      </c>
      <c r="BFI43" s="92" t="e">
        <f t="shared" si="23"/>
        <v>#DIV/0!</v>
      </c>
      <c r="BFJ43" s="92" t="e">
        <f t="shared" si="23"/>
        <v>#DIV/0!</v>
      </c>
      <c r="BFK43" s="92" t="e">
        <f t="shared" si="23"/>
        <v>#DIV/0!</v>
      </c>
      <c r="BFL43" s="92" t="e">
        <f t="shared" si="23"/>
        <v>#DIV/0!</v>
      </c>
      <c r="BFM43" s="92" t="e">
        <f t="shared" si="23"/>
        <v>#DIV/0!</v>
      </c>
      <c r="BFN43" s="92" t="e">
        <f t="shared" si="23"/>
        <v>#DIV/0!</v>
      </c>
      <c r="BFO43" s="92" t="e">
        <f t="shared" si="23"/>
        <v>#DIV/0!</v>
      </c>
      <c r="BFP43" s="92" t="e">
        <f t="shared" si="23"/>
        <v>#DIV/0!</v>
      </c>
      <c r="BFQ43" s="92" t="e">
        <f t="shared" si="23"/>
        <v>#DIV/0!</v>
      </c>
      <c r="BFR43" s="92" t="e">
        <f t="shared" si="23"/>
        <v>#DIV/0!</v>
      </c>
      <c r="BFS43" s="92" t="e">
        <f t="shared" si="23"/>
        <v>#DIV/0!</v>
      </c>
      <c r="BFT43" s="92" t="e">
        <f t="shared" si="23"/>
        <v>#DIV/0!</v>
      </c>
      <c r="BFU43" s="92" t="e">
        <f t="shared" si="23"/>
        <v>#DIV/0!</v>
      </c>
      <c r="BFV43" s="92" t="e">
        <f t="shared" si="23"/>
        <v>#DIV/0!</v>
      </c>
      <c r="BFW43" s="92" t="e">
        <f t="shared" si="23"/>
        <v>#DIV/0!</v>
      </c>
      <c r="BFX43" s="92" t="e">
        <f t="shared" si="23"/>
        <v>#DIV/0!</v>
      </c>
      <c r="BFY43" s="92" t="e">
        <f t="shared" si="23"/>
        <v>#DIV/0!</v>
      </c>
      <c r="BFZ43" s="92" t="e">
        <f t="shared" si="23"/>
        <v>#DIV/0!</v>
      </c>
      <c r="BGA43" s="92" t="e">
        <f t="shared" si="23"/>
        <v>#DIV/0!</v>
      </c>
      <c r="BGB43" s="92" t="e">
        <f t="shared" si="23"/>
        <v>#DIV/0!</v>
      </c>
      <c r="BGC43" s="92" t="e">
        <f t="shared" si="23"/>
        <v>#DIV/0!</v>
      </c>
      <c r="BGD43" s="92" t="e">
        <f t="shared" si="23"/>
        <v>#DIV/0!</v>
      </c>
      <c r="BGE43" s="92" t="e">
        <f t="shared" ref="BGE43:BIP43" si="24">AVERAGE(BGE3:BGE42)</f>
        <v>#DIV/0!</v>
      </c>
      <c r="BGF43" s="92" t="e">
        <f t="shared" si="24"/>
        <v>#DIV/0!</v>
      </c>
      <c r="BGG43" s="92" t="e">
        <f t="shared" si="24"/>
        <v>#DIV/0!</v>
      </c>
      <c r="BGH43" s="92" t="e">
        <f t="shared" si="24"/>
        <v>#DIV/0!</v>
      </c>
      <c r="BGI43" s="92" t="e">
        <f t="shared" si="24"/>
        <v>#DIV/0!</v>
      </c>
      <c r="BGJ43" s="92" t="e">
        <f t="shared" si="24"/>
        <v>#DIV/0!</v>
      </c>
      <c r="BGK43" s="92" t="e">
        <f t="shared" si="24"/>
        <v>#DIV/0!</v>
      </c>
      <c r="BGL43" s="92" t="e">
        <f t="shared" si="24"/>
        <v>#DIV/0!</v>
      </c>
      <c r="BGM43" s="92" t="e">
        <f t="shared" si="24"/>
        <v>#DIV/0!</v>
      </c>
      <c r="BGN43" s="92" t="e">
        <f t="shared" si="24"/>
        <v>#DIV/0!</v>
      </c>
      <c r="BGO43" s="92" t="e">
        <f t="shared" si="24"/>
        <v>#DIV/0!</v>
      </c>
      <c r="BGP43" s="92" t="e">
        <f t="shared" si="24"/>
        <v>#DIV/0!</v>
      </c>
      <c r="BGQ43" s="92" t="e">
        <f t="shared" si="24"/>
        <v>#DIV/0!</v>
      </c>
      <c r="BGR43" s="92" t="e">
        <f t="shared" si="24"/>
        <v>#DIV/0!</v>
      </c>
      <c r="BGS43" s="92" t="e">
        <f t="shared" si="24"/>
        <v>#DIV/0!</v>
      </c>
      <c r="BGT43" s="92" t="e">
        <f t="shared" si="24"/>
        <v>#DIV/0!</v>
      </c>
      <c r="BGU43" s="92" t="e">
        <f t="shared" si="24"/>
        <v>#DIV/0!</v>
      </c>
      <c r="BGV43" s="92" t="e">
        <f t="shared" si="24"/>
        <v>#DIV/0!</v>
      </c>
      <c r="BGW43" s="92" t="e">
        <f t="shared" si="24"/>
        <v>#DIV/0!</v>
      </c>
      <c r="BGX43" s="92" t="e">
        <f t="shared" si="24"/>
        <v>#DIV/0!</v>
      </c>
      <c r="BGY43" s="92" t="e">
        <f t="shared" si="24"/>
        <v>#DIV/0!</v>
      </c>
      <c r="BGZ43" s="92" t="e">
        <f t="shared" si="24"/>
        <v>#DIV/0!</v>
      </c>
      <c r="BHA43" s="92" t="e">
        <f t="shared" si="24"/>
        <v>#DIV/0!</v>
      </c>
      <c r="BHB43" s="92" t="e">
        <f t="shared" si="24"/>
        <v>#DIV/0!</v>
      </c>
      <c r="BHC43" s="92" t="e">
        <f t="shared" si="24"/>
        <v>#DIV/0!</v>
      </c>
      <c r="BHD43" s="92" t="e">
        <f t="shared" si="24"/>
        <v>#DIV/0!</v>
      </c>
      <c r="BHE43" s="92" t="e">
        <f t="shared" si="24"/>
        <v>#DIV/0!</v>
      </c>
      <c r="BHF43" s="92" t="e">
        <f t="shared" si="24"/>
        <v>#DIV/0!</v>
      </c>
      <c r="BHG43" s="92" t="e">
        <f t="shared" si="24"/>
        <v>#DIV/0!</v>
      </c>
      <c r="BHH43" s="92" t="e">
        <f t="shared" si="24"/>
        <v>#DIV/0!</v>
      </c>
      <c r="BHI43" s="92" t="e">
        <f t="shared" si="24"/>
        <v>#DIV/0!</v>
      </c>
      <c r="BHJ43" s="92" t="e">
        <f t="shared" si="24"/>
        <v>#DIV/0!</v>
      </c>
      <c r="BHK43" s="92" t="e">
        <f t="shared" si="24"/>
        <v>#DIV/0!</v>
      </c>
      <c r="BHL43" s="92" t="e">
        <f t="shared" si="24"/>
        <v>#DIV/0!</v>
      </c>
      <c r="BHM43" s="92" t="e">
        <f t="shared" si="24"/>
        <v>#DIV/0!</v>
      </c>
      <c r="BHN43" s="92" t="e">
        <f t="shared" si="24"/>
        <v>#DIV/0!</v>
      </c>
      <c r="BHO43" s="92" t="e">
        <f t="shared" si="24"/>
        <v>#DIV/0!</v>
      </c>
      <c r="BHP43" s="92" t="e">
        <f t="shared" si="24"/>
        <v>#DIV/0!</v>
      </c>
      <c r="BHQ43" s="92" t="e">
        <f t="shared" si="24"/>
        <v>#DIV/0!</v>
      </c>
      <c r="BHR43" s="92" t="e">
        <f t="shared" si="24"/>
        <v>#DIV/0!</v>
      </c>
      <c r="BHS43" s="92" t="e">
        <f t="shared" si="24"/>
        <v>#DIV/0!</v>
      </c>
      <c r="BHT43" s="92" t="e">
        <f t="shared" si="24"/>
        <v>#DIV/0!</v>
      </c>
      <c r="BHU43" s="92" t="e">
        <f t="shared" si="24"/>
        <v>#DIV/0!</v>
      </c>
      <c r="BHV43" s="92" t="e">
        <f t="shared" si="24"/>
        <v>#DIV/0!</v>
      </c>
      <c r="BHW43" s="92" t="e">
        <f t="shared" si="24"/>
        <v>#DIV/0!</v>
      </c>
      <c r="BHX43" s="92" t="e">
        <f t="shared" si="24"/>
        <v>#DIV/0!</v>
      </c>
      <c r="BHY43" s="92" t="e">
        <f t="shared" si="24"/>
        <v>#DIV/0!</v>
      </c>
      <c r="BHZ43" s="92" t="e">
        <f t="shared" si="24"/>
        <v>#DIV/0!</v>
      </c>
      <c r="BIA43" s="92" t="e">
        <f t="shared" si="24"/>
        <v>#DIV/0!</v>
      </c>
      <c r="BIB43" s="92" t="e">
        <f t="shared" si="24"/>
        <v>#DIV/0!</v>
      </c>
      <c r="BIC43" s="92" t="e">
        <f t="shared" si="24"/>
        <v>#DIV/0!</v>
      </c>
      <c r="BID43" s="92" t="e">
        <f t="shared" si="24"/>
        <v>#DIV/0!</v>
      </c>
      <c r="BIE43" s="92" t="e">
        <f t="shared" si="24"/>
        <v>#DIV/0!</v>
      </c>
      <c r="BIF43" s="92" t="e">
        <f t="shared" si="24"/>
        <v>#DIV/0!</v>
      </c>
      <c r="BIG43" s="92" t="e">
        <f t="shared" si="24"/>
        <v>#DIV/0!</v>
      </c>
      <c r="BIH43" s="92" t="e">
        <f t="shared" si="24"/>
        <v>#DIV/0!</v>
      </c>
      <c r="BII43" s="92" t="e">
        <f t="shared" si="24"/>
        <v>#DIV/0!</v>
      </c>
      <c r="BIJ43" s="92" t="e">
        <f t="shared" si="24"/>
        <v>#DIV/0!</v>
      </c>
      <c r="BIK43" s="92" t="e">
        <f t="shared" si="24"/>
        <v>#DIV/0!</v>
      </c>
      <c r="BIL43" s="92" t="e">
        <f t="shared" si="24"/>
        <v>#DIV/0!</v>
      </c>
      <c r="BIM43" s="92" t="e">
        <f t="shared" si="24"/>
        <v>#DIV/0!</v>
      </c>
      <c r="BIN43" s="92" t="e">
        <f t="shared" si="24"/>
        <v>#DIV/0!</v>
      </c>
      <c r="BIO43" s="92" t="e">
        <f t="shared" si="24"/>
        <v>#DIV/0!</v>
      </c>
      <c r="BIP43" s="92" t="e">
        <f t="shared" si="24"/>
        <v>#DIV/0!</v>
      </c>
      <c r="BIQ43" s="92" t="e">
        <f t="shared" ref="BIQ43:BLB43" si="25">AVERAGE(BIQ3:BIQ42)</f>
        <v>#DIV/0!</v>
      </c>
      <c r="BIR43" s="92" t="e">
        <f t="shared" si="25"/>
        <v>#DIV/0!</v>
      </c>
      <c r="BIS43" s="92" t="e">
        <f t="shared" si="25"/>
        <v>#DIV/0!</v>
      </c>
      <c r="BIT43" s="92" t="e">
        <f t="shared" si="25"/>
        <v>#DIV/0!</v>
      </c>
      <c r="BIU43" s="92" t="e">
        <f t="shared" si="25"/>
        <v>#DIV/0!</v>
      </c>
      <c r="BIV43" s="92" t="e">
        <f t="shared" si="25"/>
        <v>#DIV/0!</v>
      </c>
      <c r="BIW43" s="92" t="e">
        <f t="shared" si="25"/>
        <v>#DIV/0!</v>
      </c>
      <c r="BIX43" s="92" t="e">
        <f t="shared" si="25"/>
        <v>#DIV/0!</v>
      </c>
      <c r="BIY43" s="92" t="e">
        <f t="shared" si="25"/>
        <v>#DIV/0!</v>
      </c>
      <c r="BIZ43" s="92" t="e">
        <f t="shared" si="25"/>
        <v>#DIV/0!</v>
      </c>
      <c r="BJA43" s="92" t="e">
        <f t="shared" si="25"/>
        <v>#DIV/0!</v>
      </c>
      <c r="BJB43" s="92" t="e">
        <f t="shared" si="25"/>
        <v>#DIV/0!</v>
      </c>
      <c r="BJC43" s="92" t="e">
        <f t="shared" si="25"/>
        <v>#DIV/0!</v>
      </c>
      <c r="BJD43" s="92" t="e">
        <f t="shared" si="25"/>
        <v>#DIV/0!</v>
      </c>
      <c r="BJE43" s="92" t="e">
        <f t="shared" si="25"/>
        <v>#DIV/0!</v>
      </c>
      <c r="BJF43" s="92" t="e">
        <f t="shared" si="25"/>
        <v>#DIV/0!</v>
      </c>
      <c r="BJG43" s="92" t="e">
        <f t="shared" si="25"/>
        <v>#DIV/0!</v>
      </c>
      <c r="BJH43" s="92" t="e">
        <f t="shared" si="25"/>
        <v>#DIV/0!</v>
      </c>
      <c r="BJI43" s="92" t="e">
        <f t="shared" si="25"/>
        <v>#DIV/0!</v>
      </c>
      <c r="BJJ43" s="92" t="e">
        <f t="shared" si="25"/>
        <v>#DIV/0!</v>
      </c>
      <c r="BJK43" s="92" t="e">
        <f t="shared" si="25"/>
        <v>#DIV/0!</v>
      </c>
      <c r="BJL43" s="92" t="e">
        <f t="shared" si="25"/>
        <v>#DIV/0!</v>
      </c>
      <c r="BJM43" s="92" t="e">
        <f t="shared" si="25"/>
        <v>#DIV/0!</v>
      </c>
      <c r="BJN43" s="92" t="e">
        <f t="shared" si="25"/>
        <v>#DIV/0!</v>
      </c>
      <c r="BJO43" s="92" t="e">
        <f t="shared" si="25"/>
        <v>#DIV/0!</v>
      </c>
      <c r="BJP43" s="92" t="e">
        <f t="shared" si="25"/>
        <v>#DIV/0!</v>
      </c>
      <c r="BJQ43" s="92" t="e">
        <f t="shared" si="25"/>
        <v>#DIV/0!</v>
      </c>
      <c r="BJR43" s="92" t="e">
        <f t="shared" si="25"/>
        <v>#DIV/0!</v>
      </c>
      <c r="BJS43" s="92" t="e">
        <f t="shared" si="25"/>
        <v>#DIV/0!</v>
      </c>
      <c r="BJT43" s="92" t="e">
        <f t="shared" si="25"/>
        <v>#DIV/0!</v>
      </c>
      <c r="BJU43" s="92" t="e">
        <f t="shared" si="25"/>
        <v>#DIV/0!</v>
      </c>
      <c r="BJV43" s="92" t="e">
        <f t="shared" si="25"/>
        <v>#DIV/0!</v>
      </c>
      <c r="BJW43" s="92" t="e">
        <f t="shared" si="25"/>
        <v>#DIV/0!</v>
      </c>
      <c r="BJX43" s="92" t="e">
        <f t="shared" si="25"/>
        <v>#DIV/0!</v>
      </c>
      <c r="BJY43" s="92" t="e">
        <f t="shared" si="25"/>
        <v>#DIV/0!</v>
      </c>
      <c r="BJZ43" s="92" t="e">
        <f t="shared" si="25"/>
        <v>#DIV/0!</v>
      </c>
      <c r="BKA43" s="92" t="e">
        <f t="shared" si="25"/>
        <v>#DIV/0!</v>
      </c>
      <c r="BKB43" s="92" t="e">
        <f t="shared" si="25"/>
        <v>#DIV/0!</v>
      </c>
      <c r="BKC43" s="92" t="e">
        <f t="shared" si="25"/>
        <v>#DIV/0!</v>
      </c>
      <c r="BKD43" s="92" t="e">
        <f t="shared" si="25"/>
        <v>#DIV/0!</v>
      </c>
      <c r="BKE43" s="92" t="e">
        <f t="shared" si="25"/>
        <v>#DIV/0!</v>
      </c>
      <c r="BKF43" s="92" t="e">
        <f t="shared" si="25"/>
        <v>#DIV/0!</v>
      </c>
      <c r="BKG43" s="92" t="e">
        <f t="shared" si="25"/>
        <v>#DIV/0!</v>
      </c>
      <c r="BKH43" s="92" t="e">
        <f t="shared" si="25"/>
        <v>#DIV/0!</v>
      </c>
      <c r="BKI43" s="92" t="e">
        <f t="shared" si="25"/>
        <v>#DIV/0!</v>
      </c>
      <c r="BKJ43" s="92" t="e">
        <f t="shared" si="25"/>
        <v>#DIV/0!</v>
      </c>
      <c r="BKK43" s="92" t="e">
        <f t="shared" si="25"/>
        <v>#DIV/0!</v>
      </c>
      <c r="BKL43" s="92" t="e">
        <f t="shared" si="25"/>
        <v>#DIV/0!</v>
      </c>
      <c r="BKM43" s="92" t="e">
        <f t="shared" si="25"/>
        <v>#DIV/0!</v>
      </c>
      <c r="BKN43" s="92" t="e">
        <f t="shared" si="25"/>
        <v>#DIV/0!</v>
      </c>
      <c r="BKO43" s="92" t="e">
        <f t="shared" si="25"/>
        <v>#DIV/0!</v>
      </c>
      <c r="BKP43" s="92" t="e">
        <f t="shared" si="25"/>
        <v>#DIV/0!</v>
      </c>
      <c r="BKQ43" s="92" t="e">
        <f t="shared" si="25"/>
        <v>#DIV/0!</v>
      </c>
      <c r="BKR43" s="92" t="e">
        <f t="shared" si="25"/>
        <v>#DIV/0!</v>
      </c>
      <c r="BKS43" s="92" t="e">
        <f t="shared" si="25"/>
        <v>#DIV/0!</v>
      </c>
      <c r="BKT43" s="92" t="e">
        <f t="shared" si="25"/>
        <v>#DIV/0!</v>
      </c>
      <c r="BKU43" s="92" t="e">
        <f t="shared" si="25"/>
        <v>#DIV/0!</v>
      </c>
      <c r="BKV43" s="92" t="e">
        <f t="shared" si="25"/>
        <v>#DIV/0!</v>
      </c>
      <c r="BKW43" s="92" t="e">
        <f t="shared" si="25"/>
        <v>#DIV/0!</v>
      </c>
      <c r="BKX43" s="92" t="e">
        <f t="shared" si="25"/>
        <v>#DIV/0!</v>
      </c>
      <c r="BKY43" s="92" t="e">
        <f t="shared" si="25"/>
        <v>#DIV/0!</v>
      </c>
      <c r="BKZ43" s="92" t="e">
        <f t="shared" si="25"/>
        <v>#DIV/0!</v>
      </c>
      <c r="BLA43" s="92" t="e">
        <f t="shared" si="25"/>
        <v>#DIV/0!</v>
      </c>
      <c r="BLB43" s="92" t="e">
        <f t="shared" si="25"/>
        <v>#DIV/0!</v>
      </c>
      <c r="BLC43" s="92" t="e">
        <f t="shared" ref="BLC43:BNN43" si="26">AVERAGE(BLC3:BLC42)</f>
        <v>#DIV/0!</v>
      </c>
      <c r="BLD43" s="92" t="e">
        <f t="shared" si="26"/>
        <v>#DIV/0!</v>
      </c>
      <c r="BLE43" s="92" t="e">
        <f t="shared" si="26"/>
        <v>#DIV/0!</v>
      </c>
      <c r="BLF43" s="92" t="e">
        <f t="shared" si="26"/>
        <v>#DIV/0!</v>
      </c>
      <c r="BLG43" s="92" t="e">
        <f t="shared" si="26"/>
        <v>#DIV/0!</v>
      </c>
      <c r="BLH43" s="92" t="e">
        <f t="shared" si="26"/>
        <v>#DIV/0!</v>
      </c>
      <c r="BLI43" s="92" t="e">
        <f t="shared" si="26"/>
        <v>#DIV/0!</v>
      </c>
      <c r="BLJ43" s="92" t="e">
        <f t="shared" si="26"/>
        <v>#DIV/0!</v>
      </c>
      <c r="BLK43" s="92" t="e">
        <f t="shared" si="26"/>
        <v>#DIV/0!</v>
      </c>
      <c r="BLL43" s="92" t="e">
        <f t="shared" si="26"/>
        <v>#DIV/0!</v>
      </c>
      <c r="BLM43" s="92" t="e">
        <f t="shared" si="26"/>
        <v>#DIV/0!</v>
      </c>
      <c r="BLN43" s="92" t="e">
        <f t="shared" si="26"/>
        <v>#DIV/0!</v>
      </c>
      <c r="BLO43" s="92" t="e">
        <f t="shared" si="26"/>
        <v>#DIV/0!</v>
      </c>
      <c r="BLP43" s="92" t="e">
        <f t="shared" si="26"/>
        <v>#DIV/0!</v>
      </c>
      <c r="BLQ43" s="92" t="e">
        <f t="shared" si="26"/>
        <v>#DIV/0!</v>
      </c>
      <c r="BLR43" s="92" t="e">
        <f t="shared" si="26"/>
        <v>#DIV/0!</v>
      </c>
      <c r="BLS43" s="92" t="e">
        <f t="shared" si="26"/>
        <v>#DIV/0!</v>
      </c>
      <c r="BLT43" s="92" t="e">
        <f t="shared" si="26"/>
        <v>#DIV/0!</v>
      </c>
      <c r="BLU43" s="92" t="e">
        <f t="shared" si="26"/>
        <v>#DIV/0!</v>
      </c>
      <c r="BLV43" s="92" t="e">
        <f t="shared" si="26"/>
        <v>#DIV/0!</v>
      </c>
      <c r="BLW43" s="92" t="e">
        <f t="shared" si="26"/>
        <v>#DIV/0!</v>
      </c>
      <c r="BLX43" s="92" t="e">
        <f t="shared" si="26"/>
        <v>#DIV/0!</v>
      </c>
      <c r="BLY43" s="92" t="e">
        <f t="shared" si="26"/>
        <v>#DIV/0!</v>
      </c>
      <c r="BLZ43" s="92" t="e">
        <f t="shared" si="26"/>
        <v>#DIV/0!</v>
      </c>
      <c r="BMA43" s="92" t="e">
        <f t="shared" si="26"/>
        <v>#DIV/0!</v>
      </c>
      <c r="BMB43" s="92" t="e">
        <f t="shared" si="26"/>
        <v>#DIV/0!</v>
      </c>
      <c r="BMC43" s="92" t="e">
        <f t="shared" si="26"/>
        <v>#DIV/0!</v>
      </c>
      <c r="BMD43" s="92" t="e">
        <f t="shared" si="26"/>
        <v>#DIV/0!</v>
      </c>
      <c r="BME43" s="92" t="e">
        <f t="shared" si="26"/>
        <v>#DIV/0!</v>
      </c>
      <c r="BMF43" s="92" t="e">
        <f t="shared" si="26"/>
        <v>#DIV/0!</v>
      </c>
      <c r="BMG43" s="92" t="e">
        <f t="shared" si="26"/>
        <v>#DIV/0!</v>
      </c>
      <c r="BMH43" s="92" t="e">
        <f t="shared" si="26"/>
        <v>#DIV/0!</v>
      </c>
      <c r="BMI43" s="92" t="e">
        <f t="shared" si="26"/>
        <v>#DIV/0!</v>
      </c>
      <c r="BMJ43" s="92" t="e">
        <f t="shared" si="26"/>
        <v>#DIV/0!</v>
      </c>
      <c r="BMK43" s="92" t="e">
        <f t="shared" si="26"/>
        <v>#DIV/0!</v>
      </c>
      <c r="BML43" s="92" t="e">
        <f t="shared" si="26"/>
        <v>#DIV/0!</v>
      </c>
      <c r="BMM43" s="92" t="e">
        <f t="shared" si="26"/>
        <v>#DIV/0!</v>
      </c>
      <c r="BMN43" s="92" t="e">
        <f t="shared" si="26"/>
        <v>#DIV/0!</v>
      </c>
      <c r="BMO43" s="92" t="e">
        <f t="shared" si="26"/>
        <v>#DIV/0!</v>
      </c>
      <c r="BMP43" s="92" t="e">
        <f t="shared" si="26"/>
        <v>#DIV/0!</v>
      </c>
      <c r="BMQ43" s="92" t="e">
        <f t="shared" si="26"/>
        <v>#DIV/0!</v>
      </c>
      <c r="BMR43" s="92" t="e">
        <f t="shared" si="26"/>
        <v>#DIV/0!</v>
      </c>
      <c r="BMS43" s="92" t="e">
        <f t="shared" si="26"/>
        <v>#DIV/0!</v>
      </c>
      <c r="BMT43" s="92" t="e">
        <f t="shared" si="26"/>
        <v>#DIV/0!</v>
      </c>
      <c r="BMU43" s="92" t="e">
        <f t="shared" si="26"/>
        <v>#DIV/0!</v>
      </c>
      <c r="BMV43" s="92" t="e">
        <f t="shared" si="26"/>
        <v>#DIV/0!</v>
      </c>
      <c r="BMW43" s="92" t="e">
        <f t="shared" si="26"/>
        <v>#DIV/0!</v>
      </c>
      <c r="BMX43" s="92" t="e">
        <f t="shared" si="26"/>
        <v>#DIV/0!</v>
      </c>
      <c r="BMY43" s="92" t="e">
        <f t="shared" si="26"/>
        <v>#DIV/0!</v>
      </c>
      <c r="BMZ43" s="92" t="e">
        <f t="shared" si="26"/>
        <v>#DIV/0!</v>
      </c>
      <c r="BNA43" s="92" t="e">
        <f t="shared" si="26"/>
        <v>#DIV/0!</v>
      </c>
      <c r="BNB43" s="92" t="e">
        <f t="shared" si="26"/>
        <v>#DIV/0!</v>
      </c>
      <c r="BNC43" s="92" t="e">
        <f t="shared" si="26"/>
        <v>#DIV/0!</v>
      </c>
      <c r="BND43" s="92" t="e">
        <f t="shared" si="26"/>
        <v>#DIV/0!</v>
      </c>
      <c r="BNE43" s="92" t="e">
        <f t="shared" si="26"/>
        <v>#DIV/0!</v>
      </c>
      <c r="BNF43" s="92" t="e">
        <f t="shared" si="26"/>
        <v>#DIV/0!</v>
      </c>
      <c r="BNG43" s="92" t="e">
        <f t="shared" si="26"/>
        <v>#DIV/0!</v>
      </c>
      <c r="BNH43" s="92" t="e">
        <f t="shared" si="26"/>
        <v>#DIV/0!</v>
      </c>
      <c r="BNI43" s="92" t="e">
        <f t="shared" si="26"/>
        <v>#DIV/0!</v>
      </c>
      <c r="BNJ43" s="92" t="e">
        <f t="shared" si="26"/>
        <v>#DIV/0!</v>
      </c>
      <c r="BNK43" s="92" t="e">
        <f t="shared" si="26"/>
        <v>#DIV/0!</v>
      </c>
      <c r="BNL43" s="92" t="e">
        <f t="shared" si="26"/>
        <v>#DIV/0!</v>
      </c>
      <c r="BNM43" s="92" t="e">
        <f t="shared" si="26"/>
        <v>#DIV/0!</v>
      </c>
      <c r="BNN43" s="92" t="e">
        <f t="shared" si="26"/>
        <v>#DIV/0!</v>
      </c>
      <c r="BNO43" s="92" t="e">
        <f t="shared" ref="BNO43:BPZ43" si="27">AVERAGE(BNO3:BNO42)</f>
        <v>#DIV/0!</v>
      </c>
      <c r="BNP43" s="92" t="e">
        <f t="shared" si="27"/>
        <v>#DIV/0!</v>
      </c>
      <c r="BNQ43" s="92" t="e">
        <f t="shared" si="27"/>
        <v>#DIV/0!</v>
      </c>
      <c r="BNR43" s="92" t="e">
        <f t="shared" si="27"/>
        <v>#DIV/0!</v>
      </c>
      <c r="BNS43" s="92" t="e">
        <f t="shared" si="27"/>
        <v>#DIV/0!</v>
      </c>
      <c r="BNT43" s="92" t="e">
        <f t="shared" si="27"/>
        <v>#DIV/0!</v>
      </c>
      <c r="BNU43" s="92" t="e">
        <f t="shared" si="27"/>
        <v>#DIV/0!</v>
      </c>
      <c r="BNV43" s="92" t="e">
        <f t="shared" si="27"/>
        <v>#DIV/0!</v>
      </c>
      <c r="BNW43" s="92" t="e">
        <f t="shared" si="27"/>
        <v>#DIV/0!</v>
      </c>
      <c r="BNX43" s="92" t="e">
        <f t="shared" si="27"/>
        <v>#DIV/0!</v>
      </c>
      <c r="BNY43" s="92" t="e">
        <f t="shared" si="27"/>
        <v>#DIV/0!</v>
      </c>
      <c r="BNZ43" s="92" t="e">
        <f t="shared" si="27"/>
        <v>#DIV/0!</v>
      </c>
      <c r="BOA43" s="92" t="e">
        <f t="shared" si="27"/>
        <v>#DIV/0!</v>
      </c>
      <c r="BOB43" s="92" t="e">
        <f t="shared" si="27"/>
        <v>#DIV/0!</v>
      </c>
      <c r="BOC43" s="92" t="e">
        <f t="shared" si="27"/>
        <v>#DIV/0!</v>
      </c>
      <c r="BOD43" s="92" t="e">
        <f t="shared" si="27"/>
        <v>#DIV/0!</v>
      </c>
      <c r="BOE43" s="92" t="e">
        <f t="shared" si="27"/>
        <v>#DIV/0!</v>
      </c>
      <c r="BOF43" s="92" t="e">
        <f t="shared" si="27"/>
        <v>#DIV/0!</v>
      </c>
      <c r="BOG43" s="92" t="e">
        <f t="shared" si="27"/>
        <v>#DIV/0!</v>
      </c>
      <c r="BOH43" s="92" t="e">
        <f t="shared" si="27"/>
        <v>#DIV/0!</v>
      </c>
      <c r="BOI43" s="92" t="e">
        <f t="shared" si="27"/>
        <v>#DIV/0!</v>
      </c>
      <c r="BOJ43" s="92" t="e">
        <f t="shared" si="27"/>
        <v>#DIV/0!</v>
      </c>
      <c r="BOK43" s="92" t="e">
        <f t="shared" si="27"/>
        <v>#DIV/0!</v>
      </c>
      <c r="BOL43" s="92" t="e">
        <f t="shared" si="27"/>
        <v>#DIV/0!</v>
      </c>
      <c r="BOM43" s="92" t="e">
        <f t="shared" si="27"/>
        <v>#DIV/0!</v>
      </c>
      <c r="BON43" s="92" t="e">
        <f t="shared" si="27"/>
        <v>#DIV/0!</v>
      </c>
      <c r="BOO43" s="92" t="e">
        <f t="shared" si="27"/>
        <v>#DIV/0!</v>
      </c>
      <c r="BOP43" s="92" t="e">
        <f t="shared" si="27"/>
        <v>#DIV/0!</v>
      </c>
      <c r="BOQ43" s="92" t="e">
        <f t="shared" si="27"/>
        <v>#DIV/0!</v>
      </c>
      <c r="BOR43" s="92" t="e">
        <f t="shared" si="27"/>
        <v>#DIV/0!</v>
      </c>
      <c r="BOS43" s="92" t="e">
        <f t="shared" si="27"/>
        <v>#DIV/0!</v>
      </c>
      <c r="BOT43" s="92" t="e">
        <f t="shared" si="27"/>
        <v>#DIV/0!</v>
      </c>
      <c r="BOU43" s="92" t="e">
        <f t="shared" si="27"/>
        <v>#DIV/0!</v>
      </c>
      <c r="BOV43" s="92" t="e">
        <f t="shared" si="27"/>
        <v>#DIV/0!</v>
      </c>
      <c r="BOW43" s="92" t="e">
        <f t="shared" si="27"/>
        <v>#DIV/0!</v>
      </c>
      <c r="BOX43" s="92" t="e">
        <f t="shared" si="27"/>
        <v>#DIV/0!</v>
      </c>
      <c r="BOY43" s="92" t="e">
        <f t="shared" si="27"/>
        <v>#DIV/0!</v>
      </c>
      <c r="BOZ43" s="92" t="e">
        <f t="shared" si="27"/>
        <v>#DIV/0!</v>
      </c>
      <c r="BPA43" s="92" t="e">
        <f t="shared" si="27"/>
        <v>#DIV/0!</v>
      </c>
      <c r="BPB43" s="92" t="e">
        <f t="shared" si="27"/>
        <v>#DIV/0!</v>
      </c>
      <c r="BPC43" s="92" t="e">
        <f t="shared" si="27"/>
        <v>#DIV/0!</v>
      </c>
      <c r="BPD43" s="92" t="e">
        <f t="shared" si="27"/>
        <v>#DIV/0!</v>
      </c>
      <c r="BPE43" s="92" t="e">
        <f t="shared" si="27"/>
        <v>#DIV/0!</v>
      </c>
      <c r="BPF43" s="92" t="e">
        <f t="shared" si="27"/>
        <v>#DIV/0!</v>
      </c>
      <c r="BPG43" s="92" t="e">
        <f t="shared" si="27"/>
        <v>#DIV/0!</v>
      </c>
      <c r="BPH43" s="92" t="e">
        <f t="shared" si="27"/>
        <v>#DIV/0!</v>
      </c>
      <c r="BPI43" s="92" t="e">
        <f t="shared" si="27"/>
        <v>#DIV/0!</v>
      </c>
      <c r="BPJ43" s="92" t="e">
        <f t="shared" si="27"/>
        <v>#DIV/0!</v>
      </c>
      <c r="BPK43" s="92" t="e">
        <f t="shared" si="27"/>
        <v>#DIV/0!</v>
      </c>
      <c r="BPL43" s="92" t="e">
        <f t="shared" si="27"/>
        <v>#DIV/0!</v>
      </c>
      <c r="BPM43" s="92" t="e">
        <f t="shared" si="27"/>
        <v>#DIV/0!</v>
      </c>
      <c r="BPN43" s="92" t="e">
        <f t="shared" si="27"/>
        <v>#DIV/0!</v>
      </c>
      <c r="BPO43" s="92" t="e">
        <f t="shared" si="27"/>
        <v>#DIV/0!</v>
      </c>
      <c r="BPP43" s="92" t="e">
        <f t="shared" si="27"/>
        <v>#DIV/0!</v>
      </c>
      <c r="BPQ43" s="92" t="e">
        <f t="shared" si="27"/>
        <v>#DIV/0!</v>
      </c>
      <c r="BPR43" s="92" t="e">
        <f t="shared" si="27"/>
        <v>#DIV/0!</v>
      </c>
      <c r="BPS43" s="92" t="e">
        <f t="shared" si="27"/>
        <v>#DIV/0!</v>
      </c>
      <c r="BPT43" s="92" t="e">
        <f t="shared" si="27"/>
        <v>#DIV/0!</v>
      </c>
      <c r="BPU43" s="92" t="e">
        <f t="shared" si="27"/>
        <v>#DIV/0!</v>
      </c>
      <c r="BPV43" s="92" t="e">
        <f t="shared" si="27"/>
        <v>#DIV/0!</v>
      </c>
      <c r="BPW43" s="92" t="e">
        <f t="shared" si="27"/>
        <v>#DIV/0!</v>
      </c>
      <c r="BPX43" s="92" t="e">
        <f t="shared" si="27"/>
        <v>#DIV/0!</v>
      </c>
      <c r="BPY43" s="92" t="e">
        <f t="shared" si="27"/>
        <v>#DIV/0!</v>
      </c>
      <c r="BPZ43" s="92" t="e">
        <f t="shared" si="27"/>
        <v>#DIV/0!</v>
      </c>
      <c r="BQA43" s="92" t="e">
        <f t="shared" ref="BQA43:BSL43" si="28">AVERAGE(BQA3:BQA42)</f>
        <v>#DIV/0!</v>
      </c>
      <c r="BQB43" s="92" t="e">
        <f t="shared" si="28"/>
        <v>#DIV/0!</v>
      </c>
      <c r="BQC43" s="92" t="e">
        <f t="shared" si="28"/>
        <v>#DIV/0!</v>
      </c>
      <c r="BQD43" s="92" t="e">
        <f t="shared" si="28"/>
        <v>#DIV/0!</v>
      </c>
      <c r="BQE43" s="92" t="e">
        <f t="shared" si="28"/>
        <v>#DIV/0!</v>
      </c>
      <c r="BQF43" s="92" t="e">
        <f t="shared" si="28"/>
        <v>#DIV/0!</v>
      </c>
      <c r="BQG43" s="92" t="e">
        <f t="shared" si="28"/>
        <v>#DIV/0!</v>
      </c>
      <c r="BQH43" s="92" t="e">
        <f t="shared" si="28"/>
        <v>#DIV/0!</v>
      </c>
      <c r="BQI43" s="92" t="e">
        <f t="shared" si="28"/>
        <v>#DIV/0!</v>
      </c>
      <c r="BQJ43" s="92" t="e">
        <f t="shared" si="28"/>
        <v>#DIV/0!</v>
      </c>
      <c r="BQK43" s="92" t="e">
        <f t="shared" si="28"/>
        <v>#DIV/0!</v>
      </c>
      <c r="BQL43" s="92" t="e">
        <f t="shared" si="28"/>
        <v>#DIV/0!</v>
      </c>
      <c r="BQM43" s="92" t="e">
        <f t="shared" si="28"/>
        <v>#DIV/0!</v>
      </c>
      <c r="BQN43" s="92" t="e">
        <f t="shared" si="28"/>
        <v>#DIV/0!</v>
      </c>
      <c r="BQO43" s="92" t="e">
        <f t="shared" si="28"/>
        <v>#DIV/0!</v>
      </c>
      <c r="BQP43" s="92" t="e">
        <f t="shared" si="28"/>
        <v>#DIV/0!</v>
      </c>
      <c r="BQQ43" s="92" t="e">
        <f t="shared" si="28"/>
        <v>#DIV/0!</v>
      </c>
      <c r="BQR43" s="92" t="e">
        <f t="shared" si="28"/>
        <v>#DIV/0!</v>
      </c>
      <c r="BQS43" s="92" t="e">
        <f t="shared" si="28"/>
        <v>#DIV/0!</v>
      </c>
      <c r="BQT43" s="92" t="e">
        <f t="shared" si="28"/>
        <v>#DIV/0!</v>
      </c>
      <c r="BQU43" s="92" t="e">
        <f t="shared" si="28"/>
        <v>#DIV/0!</v>
      </c>
      <c r="BQV43" s="92" t="e">
        <f t="shared" si="28"/>
        <v>#DIV/0!</v>
      </c>
      <c r="BQW43" s="92" t="e">
        <f t="shared" si="28"/>
        <v>#DIV/0!</v>
      </c>
      <c r="BQX43" s="92" t="e">
        <f t="shared" si="28"/>
        <v>#DIV/0!</v>
      </c>
      <c r="BQY43" s="92" t="e">
        <f t="shared" si="28"/>
        <v>#DIV/0!</v>
      </c>
      <c r="BQZ43" s="92" t="e">
        <f t="shared" si="28"/>
        <v>#DIV/0!</v>
      </c>
      <c r="BRA43" s="92" t="e">
        <f t="shared" si="28"/>
        <v>#DIV/0!</v>
      </c>
      <c r="BRB43" s="92" t="e">
        <f t="shared" si="28"/>
        <v>#DIV/0!</v>
      </c>
      <c r="BRC43" s="92" t="e">
        <f t="shared" si="28"/>
        <v>#DIV/0!</v>
      </c>
      <c r="BRD43" s="92" t="e">
        <f t="shared" si="28"/>
        <v>#DIV/0!</v>
      </c>
      <c r="BRE43" s="92" t="e">
        <f t="shared" si="28"/>
        <v>#DIV/0!</v>
      </c>
      <c r="BRF43" s="92" t="e">
        <f t="shared" si="28"/>
        <v>#DIV/0!</v>
      </c>
      <c r="BRG43" s="92" t="e">
        <f t="shared" si="28"/>
        <v>#DIV/0!</v>
      </c>
      <c r="BRH43" s="92" t="e">
        <f t="shared" si="28"/>
        <v>#DIV/0!</v>
      </c>
      <c r="BRI43" s="92" t="e">
        <f t="shared" si="28"/>
        <v>#DIV/0!</v>
      </c>
      <c r="BRJ43" s="92" t="e">
        <f t="shared" si="28"/>
        <v>#DIV/0!</v>
      </c>
      <c r="BRK43" s="92" t="e">
        <f t="shared" si="28"/>
        <v>#DIV/0!</v>
      </c>
      <c r="BRL43" s="92" t="e">
        <f t="shared" si="28"/>
        <v>#DIV/0!</v>
      </c>
      <c r="BRM43" s="92" t="e">
        <f t="shared" si="28"/>
        <v>#DIV/0!</v>
      </c>
      <c r="BRN43" s="92" t="e">
        <f t="shared" si="28"/>
        <v>#DIV/0!</v>
      </c>
      <c r="BRO43" s="92" t="e">
        <f t="shared" si="28"/>
        <v>#DIV/0!</v>
      </c>
      <c r="BRP43" s="92" t="e">
        <f t="shared" si="28"/>
        <v>#DIV/0!</v>
      </c>
      <c r="BRQ43" s="92" t="e">
        <f t="shared" si="28"/>
        <v>#DIV/0!</v>
      </c>
      <c r="BRR43" s="92" t="e">
        <f t="shared" si="28"/>
        <v>#DIV/0!</v>
      </c>
      <c r="BRS43" s="92" t="e">
        <f t="shared" si="28"/>
        <v>#DIV/0!</v>
      </c>
      <c r="BRT43" s="92" t="e">
        <f t="shared" si="28"/>
        <v>#DIV/0!</v>
      </c>
      <c r="BRU43" s="92" t="e">
        <f t="shared" si="28"/>
        <v>#DIV/0!</v>
      </c>
      <c r="BRV43" s="92" t="e">
        <f t="shared" si="28"/>
        <v>#DIV/0!</v>
      </c>
      <c r="BRW43" s="92" t="e">
        <f t="shared" si="28"/>
        <v>#DIV/0!</v>
      </c>
      <c r="BRX43" s="92" t="e">
        <f t="shared" si="28"/>
        <v>#DIV/0!</v>
      </c>
      <c r="BRY43" s="92" t="e">
        <f t="shared" si="28"/>
        <v>#DIV/0!</v>
      </c>
      <c r="BRZ43" s="92" t="e">
        <f t="shared" si="28"/>
        <v>#DIV/0!</v>
      </c>
      <c r="BSA43" s="92" t="e">
        <f t="shared" si="28"/>
        <v>#DIV/0!</v>
      </c>
      <c r="BSB43" s="92" t="e">
        <f t="shared" si="28"/>
        <v>#DIV/0!</v>
      </c>
      <c r="BSC43" s="92" t="e">
        <f t="shared" si="28"/>
        <v>#DIV/0!</v>
      </c>
      <c r="BSD43" s="92" t="e">
        <f t="shared" si="28"/>
        <v>#DIV/0!</v>
      </c>
      <c r="BSE43" s="92" t="e">
        <f t="shared" si="28"/>
        <v>#DIV/0!</v>
      </c>
      <c r="BSF43" s="92" t="e">
        <f t="shared" si="28"/>
        <v>#DIV/0!</v>
      </c>
      <c r="BSG43" s="92" t="e">
        <f t="shared" si="28"/>
        <v>#DIV/0!</v>
      </c>
      <c r="BSH43" s="92" t="e">
        <f t="shared" si="28"/>
        <v>#DIV/0!</v>
      </c>
      <c r="BSI43" s="92" t="e">
        <f t="shared" si="28"/>
        <v>#DIV/0!</v>
      </c>
      <c r="BSJ43" s="92" t="e">
        <f t="shared" si="28"/>
        <v>#DIV/0!</v>
      </c>
      <c r="BSK43" s="92" t="e">
        <f t="shared" si="28"/>
        <v>#DIV/0!</v>
      </c>
      <c r="BSL43" s="92" t="e">
        <f t="shared" si="28"/>
        <v>#DIV/0!</v>
      </c>
      <c r="BSM43" s="92" t="e">
        <f t="shared" ref="BSM43:BUX43" si="29">AVERAGE(BSM3:BSM42)</f>
        <v>#DIV/0!</v>
      </c>
      <c r="BSN43" s="92" t="e">
        <f t="shared" si="29"/>
        <v>#DIV/0!</v>
      </c>
      <c r="BSO43" s="92" t="e">
        <f t="shared" si="29"/>
        <v>#DIV/0!</v>
      </c>
      <c r="BSP43" s="92" t="e">
        <f t="shared" si="29"/>
        <v>#DIV/0!</v>
      </c>
      <c r="BSQ43" s="92" t="e">
        <f t="shared" si="29"/>
        <v>#DIV/0!</v>
      </c>
      <c r="BSR43" s="92" t="e">
        <f t="shared" si="29"/>
        <v>#DIV/0!</v>
      </c>
      <c r="BSS43" s="92" t="e">
        <f t="shared" si="29"/>
        <v>#DIV/0!</v>
      </c>
      <c r="BST43" s="92" t="e">
        <f t="shared" si="29"/>
        <v>#DIV/0!</v>
      </c>
      <c r="BSU43" s="92" t="e">
        <f t="shared" si="29"/>
        <v>#DIV/0!</v>
      </c>
      <c r="BSV43" s="92" t="e">
        <f t="shared" si="29"/>
        <v>#DIV/0!</v>
      </c>
      <c r="BSW43" s="92" t="e">
        <f t="shared" si="29"/>
        <v>#DIV/0!</v>
      </c>
      <c r="BSX43" s="92" t="e">
        <f t="shared" si="29"/>
        <v>#DIV/0!</v>
      </c>
      <c r="BSY43" s="92" t="e">
        <f t="shared" si="29"/>
        <v>#DIV/0!</v>
      </c>
      <c r="BSZ43" s="92" t="e">
        <f t="shared" si="29"/>
        <v>#DIV/0!</v>
      </c>
      <c r="BTA43" s="92" t="e">
        <f t="shared" si="29"/>
        <v>#DIV/0!</v>
      </c>
      <c r="BTB43" s="92" t="e">
        <f t="shared" si="29"/>
        <v>#DIV/0!</v>
      </c>
      <c r="BTC43" s="92" t="e">
        <f t="shared" si="29"/>
        <v>#DIV/0!</v>
      </c>
      <c r="BTD43" s="92" t="e">
        <f t="shared" si="29"/>
        <v>#DIV/0!</v>
      </c>
      <c r="BTE43" s="92" t="e">
        <f t="shared" si="29"/>
        <v>#DIV/0!</v>
      </c>
      <c r="BTF43" s="92" t="e">
        <f t="shared" si="29"/>
        <v>#DIV/0!</v>
      </c>
      <c r="BTG43" s="92" t="e">
        <f t="shared" si="29"/>
        <v>#DIV/0!</v>
      </c>
      <c r="BTH43" s="92" t="e">
        <f t="shared" si="29"/>
        <v>#DIV/0!</v>
      </c>
      <c r="BTI43" s="92" t="e">
        <f t="shared" si="29"/>
        <v>#DIV/0!</v>
      </c>
      <c r="BTJ43" s="92" t="e">
        <f t="shared" si="29"/>
        <v>#DIV/0!</v>
      </c>
      <c r="BTK43" s="92" t="e">
        <f t="shared" si="29"/>
        <v>#DIV/0!</v>
      </c>
      <c r="BTL43" s="92" t="e">
        <f t="shared" si="29"/>
        <v>#DIV/0!</v>
      </c>
      <c r="BTM43" s="92" t="e">
        <f t="shared" si="29"/>
        <v>#DIV/0!</v>
      </c>
      <c r="BTN43" s="92" t="e">
        <f t="shared" si="29"/>
        <v>#DIV/0!</v>
      </c>
      <c r="BTO43" s="92" t="e">
        <f t="shared" si="29"/>
        <v>#DIV/0!</v>
      </c>
      <c r="BTP43" s="92" t="e">
        <f t="shared" si="29"/>
        <v>#DIV/0!</v>
      </c>
      <c r="BTQ43" s="92" t="e">
        <f t="shared" si="29"/>
        <v>#DIV/0!</v>
      </c>
      <c r="BTR43" s="92" t="e">
        <f t="shared" si="29"/>
        <v>#DIV/0!</v>
      </c>
      <c r="BTS43" s="92" t="e">
        <f t="shared" si="29"/>
        <v>#DIV/0!</v>
      </c>
      <c r="BTT43" s="92" t="e">
        <f t="shared" si="29"/>
        <v>#DIV/0!</v>
      </c>
      <c r="BTU43" s="92" t="e">
        <f t="shared" si="29"/>
        <v>#DIV/0!</v>
      </c>
      <c r="BTV43" s="92" t="e">
        <f t="shared" si="29"/>
        <v>#DIV/0!</v>
      </c>
      <c r="BTW43" s="92" t="e">
        <f t="shared" si="29"/>
        <v>#DIV/0!</v>
      </c>
      <c r="BTX43" s="92" t="e">
        <f t="shared" si="29"/>
        <v>#DIV/0!</v>
      </c>
      <c r="BTY43" s="92" t="e">
        <f t="shared" si="29"/>
        <v>#DIV/0!</v>
      </c>
      <c r="BTZ43" s="92" t="e">
        <f t="shared" si="29"/>
        <v>#DIV/0!</v>
      </c>
      <c r="BUA43" s="92" t="e">
        <f t="shared" si="29"/>
        <v>#DIV/0!</v>
      </c>
      <c r="BUB43" s="92" t="e">
        <f t="shared" si="29"/>
        <v>#DIV/0!</v>
      </c>
      <c r="BUC43" s="92" t="e">
        <f t="shared" si="29"/>
        <v>#DIV/0!</v>
      </c>
      <c r="BUD43" s="92" t="e">
        <f t="shared" si="29"/>
        <v>#DIV/0!</v>
      </c>
      <c r="BUE43" s="92" t="e">
        <f t="shared" si="29"/>
        <v>#DIV/0!</v>
      </c>
      <c r="BUF43" s="92" t="e">
        <f t="shared" si="29"/>
        <v>#DIV/0!</v>
      </c>
      <c r="BUG43" s="92" t="e">
        <f t="shared" si="29"/>
        <v>#DIV/0!</v>
      </c>
      <c r="BUH43" s="92" t="e">
        <f t="shared" si="29"/>
        <v>#DIV/0!</v>
      </c>
      <c r="BUI43" s="92" t="e">
        <f t="shared" si="29"/>
        <v>#DIV/0!</v>
      </c>
      <c r="BUJ43" s="92" t="e">
        <f t="shared" si="29"/>
        <v>#DIV/0!</v>
      </c>
      <c r="BUK43" s="92" t="e">
        <f t="shared" si="29"/>
        <v>#DIV/0!</v>
      </c>
      <c r="BUL43" s="92" t="e">
        <f t="shared" si="29"/>
        <v>#DIV/0!</v>
      </c>
      <c r="BUM43" s="92" t="e">
        <f t="shared" si="29"/>
        <v>#DIV/0!</v>
      </c>
      <c r="BUN43" s="92" t="e">
        <f t="shared" si="29"/>
        <v>#DIV/0!</v>
      </c>
      <c r="BUO43" s="92" t="e">
        <f t="shared" si="29"/>
        <v>#DIV/0!</v>
      </c>
      <c r="BUP43" s="92" t="e">
        <f t="shared" si="29"/>
        <v>#DIV/0!</v>
      </c>
      <c r="BUQ43" s="92" t="e">
        <f t="shared" si="29"/>
        <v>#DIV/0!</v>
      </c>
      <c r="BUR43" s="92" t="e">
        <f t="shared" si="29"/>
        <v>#DIV/0!</v>
      </c>
      <c r="BUS43" s="92" t="e">
        <f t="shared" si="29"/>
        <v>#DIV/0!</v>
      </c>
      <c r="BUT43" s="92" t="e">
        <f t="shared" si="29"/>
        <v>#DIV/0!</v>
      </c>
      <c r="BUU43" s="92" t="e">
        <f t="shared" si="29"/>
        <v>#DIV/0!</v>
      </c>
      <c r="BUV43" s="92" t="e">
        <f t="shared" si="29"/>
        <v>#DIV/0!</v>
      </c>
      <c r="BUW43" s="92" t="e">
        <f t="shared" si="29"/>
        <v>#DIV/0!</v>
      </c>
      <c r="BUX43" s="92" t="e">
        <f t="shared" si="29"/>
        <v>#DIV/0!</v>
      </c>
      <c r="BUY43" s="92" t="e">
        <f t="shared" ref="BUY43:BXJ43" si="30">AVERAGE(BUY3:BUY42)</f>
        <v>#DIV/0!</v>
      </c>
      <c r="BUZ43" s="92" t="e">
        <f t="shared" si="30"/>
        <v>#DIV/0!</v>
      </c>
      <c r="BVA43" s="92" t="e">
        <f t="shared" si="30"/>
        <v>#DIV/0!</v>
      </c>
      <c r="BVB43" s="92" t="e">
        <f t="shared" si="30"/>
        <v>#DIV/0!</v>
      </c>
      <c r="BVC43" s="92" t="e">
        <f t="shared" si="30"/>
        <v>#DIV/0!</v>
      </c>
      <c r="BVD43" s="92" t="e">
        <f t="shared" si="30"/>
        <v>#DIV/0!</v>
      </c>
      <c r="BVE43" s="92" t="e">
        <f t="shared" si="30"/>
        <v>#DIV/0!</v>
      </c>
      <c r="BVF43" s="92" t="e">
        <f t="shared" si="30"/>
        <v>#DIV/0!</v>
      </c>
      <c r="BVG43" s="92" t="e">
        <f t="shared" si="30"/>
        <v>#DIV/0!</v>
      </c>
      <c r="BVH43" s="92" t="e">
        <f t="shared" si="30"/>
        <v>#DIV/0!</v>
      </c>
      <c r="BVI43" s="92" t="e">
        <f t="shared" si="30"/>
        <v>#DIV/0!</v>
      </c>
      <c r="BVJ43" s="92" t="e">
        <f t="shared" si="30"/>
        <v>#DIV/0!</v>
      </c>
      <c r="BVK43" s="92" t="e">
        <f t="shared" si="30"/>
        <v>#DIV/0!</v>
      </c>
      <c r="BVL43" s="92" t="e">
        <f t="shared" si="30"/>
        <v>#DIV/0!</v>
      </c>
      <c r="BVM43" s="92" t="e">
        <f t="shared" si="30"/>
        <v>#DIV/0!</v>
      </c>
      <c r="BVN43" s="92" t="e">
        <f t="shared" si="30"/>
        <v>#DIV/0!</v>
      </c>
      <c r="BVO43" s="92" t="e">
        <f t="shared" si="30"/>
        <v>#DIV/0!</v>
      </c>
      <c r="BVP43" s="92" t="e">
        <f t="shared" si="30"/>
        <v>#DIV/0!</v>
      </c>
      <c r="BVQ43" s="92" t="e">
        <f t="shared" si="30"/>
        <v>#DIV/0!</v>
      </c>
      <c r="BVR43" s="92" t="e">
        <f t="shared" si="30"/>
        <v>#DIV/0!</v>
      </c>
      <c r="BVS43" s="92" t="e">
        <f t="shared" si="30"/>
        <v>#DIV/0!</v>
      </c>
      <c r="BVT43" s="92" t="e">
        <f t="shared" si="30"/>
        <v>#DIV/0!</v>
      </c>
      <c r="BVU43" s="92" t="e">
        <f t="shared" si="30"/>
        <v>#DIV/0!</v>
      </c>
      <c r="BVV43" s="92" t="e">
        <f t="shared" si="30"/>
        <v>#DIV/0!</v>
      </c>
      <c r="BVW43" s="92" t="e">
        <f t="shared" si="30"/>
        <v>#DIV/0!</v>
      </c>
      <c r="BVX43" s="92" t="e">
        <f t="shared" si="30"/>
        <v>#DIV/0!</v>
      </c>
      <c r="BVY43" s="92" t="e">
        <f t="shared" si="30"/>
        <v>#DIV/0!</v>
      </c>
      <c r="BVZ43" s="92" t="e">
        <f t="shared" si="30"/>
        <v>#DIV/0!</v>
      </c>
      <c r="BWA43" s="92" t="e">
        <f t="shared" si="30"/>
        <v>#DIV/0!</v>
      </c>
      <c r="BWB43" s="92" t="e">
        <f t="shared" si="30"/>
        <v>#DIV/0!</v>
      </c>
      <c r="BWC43" s="92" t="e">
        <f t="shared" si="30"/>
        <v>#DIV/0!</v>
      </c>
      <c r="BWD43" s="92" t="e">
        <f t="shared" si="30"/>
        <v>#DIV/0!</v>
      </c>
      <c r="BWE43" s="92" t="e">
        <f t="shared" si="30"/>
        <v>#DIV/0!</v>
      </c>
      <c r="BWF43" s="92" t="e">
        <f t="shared" si="30"/>
        <v>#DIV/0!</v>
      </c>
      <c r="BWG43" s="92" t="e">
        <f t="shared" si="30"/>
        <v>#DIV/0!</v>
      </c>
      <c r="BWH43" s="92" t="e">
        <f t="shared" si="30"/>
        <v>#DIV/0!</v>
      </c>
      <c r="BWI43" s="92" t="e">
        <f t="shared" si="30"/>
        <v>#DIV/0!</v>
      </c>
      <c r="BWJ43" s="92" t="e">
        <f t="shared" si="30"/>
        <v>#DIV/0!</v>
      </c>
      <c r="BWK43" s="92" t="e">
        <f t="shared" si="30"/>
        <v>#DIV/0!</v>
      </c>
      <c r="BWL43" s="92" t="e">
        <f t="shared" si="30"/>
        <v>#DIV/0!</v>
      </c>
      <c r="BWM43" s="92" t="e">
        <f t="shared" si="30"/>
        <v>#DIV/0!</v>
      </c>
      <c r="BWN43" s="92" t="e">
        <f t="shared" si="30"/>
        <v>#DIV/0!</v>
      </c>
      <c r="BWO43" s="92" t="e">
        <f t="shared" si="30"/>
        <v>#DIV/0!</v>
      </c>
      <c r="BWP43" s="92" t="e">
        <f t="shared" si="30"/>
        <v>#DIV/0!</v>
      </c>
      <c r="BWQ43" s="92" t="e">
        <f t="shared" si="30"/>
        <v>#DIV/0!</v>
      </c>
      <c r="BWR43" s="92" t="e">
        <f t="shared" si="30"/>
        <v>#DIV/0!</v>
      </c>
      <c r="BWS43" s="92" t="e">
        <f t="shared" si="30"/>
        <v>#DIV/0!</v>
      </c>
      <c r="BWT43" s="92" t="e">
        <f t="shared" si="30"/>
        <v>#DIV/0!</v>
      </c>
      <c r="BWU43" s="92" t="e">
        <f t="shared" si="30"/>
        <v>#DIV/0!</v>
      </c>
      <c r="BWV43" s="92" t="e">
        <f t="shared" si="30"/>
        <v>#DIV/0!</v>
      </c>
      <c r="BWW43" s="92" t="e">
        <f t="shared" si="30"/>
        <v>#DIV/0!</v>
      </c>
      <c r="BWX43" s="92" t="e">
        <f t="shared" si="30"/>
        <v>#DIV/0!</v>
      </c>
      <c r="BWY43" s="92" t="e">
        <f t="shared" si="30"/>
        <v>#DIV/0!</v>
      </c>
      <c r="BWZ43" s="92" t="e">
        <f t="shared" si="30"/>
        <v>#DIV/0!</v>
      </c>
      <c r="BXA43" s="92" t="e">
        <f t="shared" si="30"/>
        <v>#DIV/0!</v>
      </c>
      <c r="BXB43" s="92" t="e">
        <f t="shared" si="30"/>
        <v>#DIV/0!</v>
      </c>
      <c r="BXC43" s="92" t="e">
        <f t="shared" si="30"/>
        <v>#DIV/0!</v>
      </c>
      <c r="BXD43" s="92" t="e">
        <f t="shared" si="30"/>
        <v>#DIV/0!</v>
      </c>
      <c r="BXE43" s="92" t="e">
        <f t="shared" si="30"/>
        <v>#DIV/0!</v>
      </c>
      <c r="BXF43" s="92" t="e">
        <f t="shared" si="30"/>
        <v>#DIV/0!</v>
      </c>
      <c r="BXG43" s="92" t="e">
        <f t="shared" si="30"/>
        <v>#DIV/0!</v>
      </c>
      <c r="BXH43" s="92" t="e">
        <f t="shared" si="30"/>
        <v>#DIV/0!</v>
      </c>
      <c r="BXI43" s="92" t="e">
        <f t="shared" si="30"/>
        <v>#DIV/0!</v>
      </c>
      <c r="BXJ43" s="92" t="e">
        <f t="shared" si="30"/>
        <v>#DIV/0!</v>
      </c>
      <c r="BXK43" s="92" t="e">
        <f t="shared" ref="BXK43:BZV43" si="31">AVERAGE(BXK3:BXK42)</f>
        <v>#DIV/0!</v>
      </c>
      <c r="BXL43" s="92" t="e">
        <f t="shared" si="31"/>
        <v>#DIV/0!</v>
      </c>
      <c r="BXM43" s="92" t="e">
        <f t="shared" si="31"/>
        <v>#DIV/0!</v>
      </c>
      <c r="BXN43" s="92" t="e">
        <f t="shared" si="31"/>
        <v>#DIV/0!</v>
      </c>
      <c r="BXO43" s="92" t="e">
        <f t="shared" si="31"/>
        <v>#DIV/0!</v>
      </c>
      <c r="BXP43" s="92" t="e">
        <f t="shared" si="31"/>
        <v>#DIV/0!</v>
      </c>
      <c r="BXQ43" s="92" t="e">
        <f t="shared" si="31"/>
        <v>#DIV/0!</v>
      </c>
      <c r="BXR43" s="92" t="e">
        <f t="shared" si="31"/>
        <v>#DIV/0!</v>
      </c>
      <c r="BXS43" s="92" t="e">
        <f t="shared" si="31"/>
        <v>#DIV/0!</v>
      </c>
      <c r="BXT43" s="92" t="e">
        <f t="shared" si="31"/>
        <v>#DIV/0!</v>
      </c>
      <c r="BXU43" s="92" t="e">
        <f t="shared" si="31"/>
        <v>#DIV/0!</v>
      </c>
      <c r="BXV43" s="92" t="e">
        <f t="shared" si="31"/>
        <v>#DIV/0!</v>
      </c>
      <c r="BXW43" s="92" t="e">
        <f t="shared" si="31"/>
        <v>#DIV/0!</v>
      </c>
      <c r="BXX43" s="92" t="e">
        <f t="shared" si="31"/>
        <v>#DIV/0!</v>
      </c>
      <c r="BXY43" s="92" t="e">
        <f t="shared" si="31"/>
        <v>#DIV/0!</v>
      </c>
      <c r="BXZ43" s="92" t="e">
        <f t="shared" si="31"/>
        <v>#DIV/0!</v>
      </c>
      <c r="BYA43" s="92" t="e">
        <f t="shared" si="31"/>
        <v>#DIV/0!</v>
      </c>
      <c r="BYB43" s="92" t="e">
        <f t="shared" si="31"/>
        <v>#DIV/0!</v>
      </c>
      <c r="BYC43" s="92" t="e">
        <f t="shared" si="31"/>
        <v>#DIV/0!</v>
      </c>
      <c r="BYD43" s="92" t="e">
        <f t="shared" si="31"/>
        <v>#DIV/0!</v>
      </c>
      <c r="BYE43" s="92" t="e">
        <f t="shared" si="31"/>
        <v>#DIV/0!</v>
      </c>
      <c r="BYF43" s="92" t="e">
        <f t="shared" si="31"/>
        <v>#DIV/0!</v>
      </c>
      <c r="BYG43" s="92" t="e">
        <f t="shared" si="31"/>
        <v>#DIV/0!</v>
      </c>
      <c r="BYH43" s="92" t="e">
        <f t="shared" si="31"/>
        <v>#DIV/0!</v>
      </c>
      <c r="BYI43" s="92" t="e">
        <f t="shared" si="31"/>
        <v>#DIV/0!</v>
      </c>
      <c r="BYJ43" s="92" t="e">
        <f t="shared" si="31"/>
        <v>#DIV/0!</v>
      </c>
      <c r="BYK43" s="92" t="e">
        <f t="shared" si="31"/>
        <v>#DIV/0!</v>
      </c>
      <c r="BYL43" s="92" t="e">
        <f t="shared" si="31"/>
        <v>#DIV/0!</v>
      </c>
      <c r="BYM43" s="92" t="e">
        <f t="shared" si="31"/>
        <v>#DIV/0!</v>
      </c>
      <c r="BYN43" s="92" t="e">
        <f t="shared" si="31"/>
        <v>#DIV/0!</v>
      </c>
      <c r="BYO43" s="92" t="e">
        <f t="shared" si="31"/>
        <v>#DIV/0!</v>
      </c>
      <c r="BYP43" s="92" t="e">
        <f t="shared" si="31"/>
        <v>#DIV/0!</v>
      </c>
      <c r="BYQ43" s="92" t="e">
        <f t="shared" si="31"/>
        <v>#DIV/0!</v>
      </c>
      <c r="BYR43" s="92" t="e">
        <f t="shared" si="31"/>
        <v>#DIV/0!</v>
      </c>
      <c r="BYS43" s="92" t="e">
        <f t="shared" si="31"/>
        <v>#DIV/0!</v>
      </c>
      <c r="BYT43" s="92" t="e">
        <f t="shared" si="31"/>
        <v>#DIV/0!</v>
      </c>
      <c r="BYU43" s="92" t="e">
        <f t="shared" si="31"/>
        <v>#DIV/0!</v>
      </c>
      <c r="BYV43" s="92" t="e">
        <f t="shared" si="31"/>
        <v>#DIV/0!</v>
      </c>
      <c r="BYW43" s="92" t="e">
        <f t="shared" si="31"/>
        <v>#DIV/0!</v>
      </c>
      <c r="BYX43" s="92" t="e">
        <f t="shared" si="31"/>
        <v>#DIV/0!</v>
      </c>
      <c r="BYY43" s="92" t="e">
        <f t="shared" si="31"/>
        <v>#DIV/0!</v>
      </c>
      <c r="BYZ43" s="92" t="e">
        <f t="shared" si="31"/>
        <v>#DIV/0!</v>
      </c>
      <c r="BZA43" s="92" t="e">
        <f t="shared" si="31"/>
        <v>#DIV/0!</v>
      </c>
      <c r="BZB43" s="92" t="e">
        <f t="shared" si="31"/>
        <v>#DIV/0!</v>
      </c>
      <c r="BZC43" s="92" t="e">
        <f t="shared" si="31"/>
        <v>#DIV/0!</v>
      </c>
      <c r="BZD43" s="92" t="e">
        <f t="shared" si="31"/>
        <v>#DIV/0!</v>
      </c>
      <c r="BZE43" s="92" t="e">
        <f t="shared" si="31"/>
        <v>#DIV/0!</v>
      </c>
      <c r="BZF43" s="92" t="e">
        <f t="shared" si="31"/>
        <v>#DIV/0!</v>
      </c>
      <c r="BZG43" s="92" t="e">
        <f t="shared" si="31"/>
        <v>#DIV/0!</v>
      </c>
      <c r="BZH43" s="92" t="e">
        <f t="shared" si="31"/>
        <v>#DIV/0!</v>
      </c>
      <c r="BZI43" s="92" t="e">
        <f t="shared" si="31"/>
        <v>#DIV/0!</v>
      </c>
      <c r="BZJ43" s="92" t="e">
        <f t="shared" si="31"/>
        <v>#DIV/0!</v>
      </c>
      <c r="BZK43" s="92" t="e">
        <f t="shared" si="31"/>
        <v>#DIV/0!</v>
      </c>
      <c r="BZL43" s="92" t="e">
        <f t="shared" si="31"/>
        <v>#DIV/0!</v>
      </c>
      <c r="BZM43" s="92" t="e">
        <f t="shared" si="31"/>
        <v>#DIV/0!</v>
      </c>
      <c r="BZN43" s="92" t="e">
        <f t="shared" si="31"/>
        <v>#DIV/0!</v>
      </c>
      <c r="BZO43" s="92" t="e">
        <f t="shared" si="31"/>
        <v>#DIV/0!</v>
      </c>
      <c r="BZP43" s="92" t="e">
        <f t="shared" si="31"/>
        <v>#DIV/0!</v>
      </c>
      <c r="BZQ43" s="92" t="e">
        <f t="shared" si="31"/>
        <v>#DIV/0!</v>
      </c>
      <c r="BZR43" s="92" t="e">
        <f t="shared" si="31"/>
        <v>#DIV/0!</v>
      </c>
      <c r="BZS43" s="92" t="e">
        <f t="shared" si="31"/>
        <v>#DIV/0!</v>
      </c>
      <c r="BZT43" s="92" t="e">
        <f t="shared" si="31"/>
        <v>#DIV/0!</v>
      </c>
      <c r="BZU43" s="92" t="e">
        <f t="shared" si="31"/>
        <v>#DIV/0!</v>
      </c>
      <c r="BZV43" s="92" t="e">
        <f t="shared" si="31"/>
        <v>#DIV/0!</v>
      </c>
      <c r="BZW43" s="92" t="e">
        <f t="shared" ref="BZW43:CCH43" si="32">AVERAGE(BZW3:BZW42)</f>
        <v>#DIV/0!</v>
      </c>
      <c r="BZX43" s="92" t="e">
        <f t="shared" si="32"/>
        <v>#DIV/0!</v>
      </c>
      <c r="BZY43" s="92" t="e">
        <f t="shared" si="32"/>
        <v>#DIV/0!</v>
      </c>
      <c r="BZZ43" s="92" t="e">
        <f t="shared" si="32"/>
        <v>#DIV/0!</v>
      </c>
      <c r="CAA43" s="92" t="e">
        <f t="shared" si="32"/>
        <v>#DIV/0!</v>
      </c>
      <c r="CAB43" s="92" t="e">
        <f t="shared" si="32"/>
        <v>#DIV/0!</v>
      </c>
      <c r="CAC43" s="92" t="e">
        <f t="shared" si="32"/>
        <v>#DIV/0!</v>
      </c>
      <c r="CAD43" s="92" t="e">
        <f t="shared" si="32"/>
        <v>#DIV/0!</v>
      </c>
      <c r="CAE43" s="92" t="e">
        <f t="shared" si="32"/>
        <v>#DIV/0!</v>
      </c>
      <c r="CAF43" s="92" t="e">
        <f t="shared" si="32"/>
        <v>#DIV/0!</v>
      </c>
      <c r="CAG43" s="92" t="e">
        <f t="shared" si="32"/>
        <v>#DIV/0!</v>
      </c>
      <c r="CAH43" s="92" t="e">
        <f t="shared" si="32"/>
        <v>#DIV/0!</v>
      </c>
      <c r="CAI43" s="92" t="e">
        <f t="shared" si="32"/>
        <v>#DIV/0!</v>
      </c>
      <c r="CAJ43" s="92" t="e">
        <f t="shared" si="32"/>
        <v>#DIV/0!</v>
      </c>
      <c r="CAK43" s="92" t="e">
        <f t="shared" si="32"/>
        <v>#DIV/0!</v>
      </c>
      <c r="CAL43" s="92" t="e">
        <f t="shared" si="32"/>
        <v>#DIV/0!</v>
      </c>
      <c r="CAM43" s="92" t="e">
        <f t="shared" si="32"/>
        <v>#DIV/0!</v>
      </c>
      <c r="CAN43" s="92" t="e">
        <f t="shared" si="32"/>
        <v>#DIV/0!</v>
      </c>
      <c r="CAO43" s="92" t="e">
        <f t="shared" si="32"/>
        <v>#DIV/0!</v>
      </c>
      <c r="CAP43" s="92" t="e">
        <f t="shared" si="32"/>
        <v>#DIV/0!</v>
      </c>
      <c r="CAQ43" s="92" t="e">
        <f t="shared" si="32"/>
        <v>#DIV/0!</v>
      </c>
      <c r="CAR43" s="92" t="e">
        <f t="shared" si="32"/>
        <v>#DIV/0!</v>
      </c>
      <c r="CAS43" s="92" t="e">
        <f t="shared" si="32"/>
        <v>#DIV/0!</v>
      </c>
      <c r="CAT43" s="92" t="e">
        <f t="shared" si="32"/>
        <v>#DIV/0!</v>
      </c>
      <c r="CAU43" s="92" t="e">
        <f t="shared" si="32"/>
        <v>#DIV/0!</v>
      </c>
      <c r="CAV43" s="92" t="e">
        <f t="shared" si="32"/>
        <v>#DIV/0!</v>
      </c>
      <c r="CAW43" s="92" t="e">
        <f t="shared" si="32"/>
        <v>#DIV/0!</v>
      </c>
      <c r="CAX43" s="92" t="e">
        <f t="shared" si="32"/>
        <v>#DIV/0!</v>
      </c>
      <c r="CAY43" s="92" t="e">
        <f t="shared" si="32"/>
        <v>#DIV/0!</v>
      </c>
      <c r="CAZ43" s="92" t="e">
        <f t="shared" si="32"/>
        <v>#DIV/0!</v>
      </c>
      <c r="CBA43" s="92" t="e">
        <f t="shared" si="32"/>
        <v>#DIV/0!</v>
      </c>
      <c r="CBB43" s="92" t="e">
        <f t="shared" si="32"/>
        <v>#DIV/0!</v>
      </c>
      <c r="CBC43" s="92" t="e">
        <f t="shared" si="32"/>
        <v>#DIV/0!</v>
      </c>
      <c r="CBD43" s="92" t="e">
        <f t="shared" si="32"/>
        <v>#DIV/0!</v>
      </c>
      <c r="CBE43" s="92" t="e">
        <f t="shared" si="32"/>
        <v>#DIV/0!</v>
      </c>
      <c r="CBF43" s="92" t="e">
        <f t="shared" si="32"/>
        <v>#DIV/0!</v>
      </c>
      <c r="CBG43" s="92" t="e">
        <f t="shared" si="32"/>
        <v>#DIV/0!</v>
      </c>
      <c r="CBH43" s="92" t="e">
        <f t="shared" si="32"/>
        <v>#DIV/0!</v>
      </c>
      <c r="CBI43" s="92" t="e">
        <f t="shared" si="32"/>
        <v>#DIV/0!</v>
      </c>
      <c r="CBJ43" s="92" t="e">
        <f t="shared" si="32"/>
        <v>#DIV/0!</v>
      </c>
      <c r="CBK43" s="92" t="e">
        <f t="shared" si="32"/>
        <v>#DIV/0!</v>
      </c>
      <c r="CBL43" s="92" t="e">
        <f t="shared" si="32"/>
        <v>#DIV/0!</v>
      </c>
      <c r="CBM43" s="92" t="e">
        <f t="shared" si="32"/>
        <v>#DIV/0!</v>
      </c>
      <c r="CBN43" s="92" t="e">
        <f t="shared" si="32"/>
        <v>#DIV/0!</v>
      </c>
      <c r="CBO43" s="92" t="e">
        <f t="shared" si="32"/>
        <v>#DIV/0!</v>
      </c>
      <c r="CBP43" s="92" t="e">
        <f t="shared" si="32"/>
        <v>#DIV/0!</v>
      </c>
      <c r="CBQ43" s="92" t="e">
        <f t="shared" si="32"/>
        <v>#DIV/0!</v>
      </c>
      <c r="CBR43" s="92" t="e">
        <f t="shared" si="32"/>
        <v>#DIV/0!</v>
      </c>
      <c r="CBS43" s="92" t="e">
        <f t="shared" si="32"/>
        <v>#DIV/0!</v>
      </c>
      <c r="CBT43" s="92" t="e">
        <f t="shared" si="32"/>
        <v>#DIV/0!</v>
      </c>
      <c r="CBU43" s="92" t="e">
        <f t="shared" si="32"/>
        <v>#DIV/0!</v>
      </c>
      <c r="CBV43" s="92" t="e">
        <f t="shared" si="32"/>
        <v>#DIV/0!</v>
      </c>
      <c r="CBW43" s="92" t="e">
        <f t="shared" si="32"/>
        <v>#DIV/0!</v>
      </c>
      <c r="CBX43" s="92" t="e">
        <f t="shared" si="32"/>
        <v>#DIV/0!</v>
      </c>
      <c r="CBY43" s="92" t="e">
        <f t="shared" si="32"/>
        <v>#DIV/0!</v>
      </c>
      <c r="CBZ43" s="92" t="e">
        <f t="shared" si="32"/>
        <v>#DIV/0!</v>
      </c>
      <c r="CCA43" s="92" t="e">
        <f t="shared" si="32"/>
        <v>#DIV/0!</v>
      </c>
      <c r="CCB43" s="92" t="e">
        <f t="shared" si="32"/>
        <v>#DIV/0!</v>
      </c>
      <c r="CCC43" s="92" t="e">
        <f t="shared" si="32"/>
        <v>#DIV/0!</v>
      </c>
      <c r="CCD43" s="92" t="e">
        <f t="shared" si="32"/>
        <v>#DIV/0!</v>
      </c>
      <c r="CCE43" s="92" t="e">
        <f t="shared" si="32"/>
        <v>#DIV/0!</v>
      </c>
      <c r="CCF43" s="92" t="e">
        <f t="shared" si="32"/>
        <v>#DIV/0!</v>
      </c>
      <c r="CCG43" s="92" t="e">
        <f t="shared" si="32"/>
        <v>#DIV/0!</v>
      </c>
      <c r="CCH43" s="92" t="e">
        <f t="shared" si="32"/>
        <v>#DIV/0!</v>
      </c>
      <c r="CCI43" s="92" t="e">
        <f t="shared" ref="CCI43:CET43" si="33">AVERAGE(CCI3:CCI42)</f>
        <v>#DIV/0!</v>
      </c>
      <c r="CCJ43" s="92" t="e">
        <f t="shared" si="33"/>
        <v>#DIV/0!</v>
      </c>
      <c r="CCK43" s="92" t="e">
        <f t="shared" si="33"/>
        <v>#DIV/0!</v>
      </c>
      <c r="CCL43" s="92" t="e">
        <f t="shared" si="33"/>
        <v>#DIV/0!</v>
      </c>
      <c r="CCM43" s="92" t="e">
        <f t="shared" si="33"/>
        <v>#DIV/0!</v>
      </c>
      <c r="CCN43" s="92" t="e">
        <f t="shared" si="33"/>
        <v>#DIV/0!</v>
      </c>
      <c r="CCO43" s="92" t="e">
        <f t="shared" si="33"/>
        <v>#DIV/0!</v>
      </c>
      <c r="CCP43" s="92" t="e">
        <f t="shared" si="33"/>
        <v>#DIV/0!</v>
      </c>
      <c r="CCQ43" s="92" t="e">
        <f t="shared" si="33"/>
        <v>#DIV/0!</v>
      </c>
      <c r="CCR43" s="92" t="e">
        <f t="shared" si="33"/>
        <v>#DIV/0!</v>
      </c>
      <c r="CCS43" s="92" t="e">
        <f t="shared" si="33"/>
        <v>#DIV/0!</v>
      </c>
      <c r="CCT43" s="92" t="e">
        <f t="shared" si="33"/>
        <v>#DIV/0!</v>
      </c>
      <c r="CCU43" s="92" t="e">
        <f t="shared" si="33"/>
        <v>#DIV/0!</v>
      </c>
      <c r="CCV43" s="92" t="e">
        <f t="shared" si="33"/>
        <v>#DIV/0!</v>
      </c>
      <c r="CCW43" s="92" t="e">
        <f t="shared" si="33"/>
        <v>#DIV/0!</v>
      </c>
      <c r="CCX43" s="92" t="e">
        <f t="shared" si="33"/>
        <v>#DIV/0!</v>
      </c>
      <c r="CCY43" s="92" t="e">
        <f t="shared" si="33"/>
        <v>#DIV/0!</v>
      </c>
      <c r="CCZ43" s="92" t="e">
        <f t="shared" si="33"/>
        <v>#DIV/0!</v>
      </c>
      <c r="CDA43" s="92" t="e">
        <f t="shared" si="33"/>
        <v>#DIV/0!</v>
      </c>
      <c r="CDB43" s="92" t="e">
        <f t="shared" si="33"/>
        <v>#DIV/0!</v>
      </c>
      <c r="CDC43" s="92" t="e">
        <f t="shared" si="33"/>
        <v>#DIV/0!</v>
      </c>
      <c r="CDD43" s="92" t="e">
        <f t="shared" si="33"/>
        <v>#DIV/0!</v>
      </c>
      <c r="CDE43" s="92" t="e">
        <f t="shared" si="33"/>
        <v>#DIV/0!</v>
      </c>
      <c r="CDF43" s="92" t="e">
        <f t="shared" si="33"/>
        <v>#DIV/0!</v>
      </c>
      <c r="CDG43" s="92" t="e">
        <f t="shared" si="33"/>
        <v>#DIV/0!</v>
      </c>
      <c r="CDH43" s="92" t="e">
        <f t="shared" si="33"/>
        <v>#DIV/0!</v>
      </c>
      <c r="CDI43" s="92" t="e">
        <f t="shared" si="33"/>
        <v>#DIV/0!</v>
      </c>
      <c r="CDJ43" s="92" t="e">
        <f t="shared" si="33"/>
        <v>#DIV/0!</v>
      </c>
      <c r="CDK43" s="92" t="e">
        <f t="shared" si="33"/>
        <v>#DIV/0!</v>
      </c>
      <c r="CDL43" s="92" t="e">
        <f t="shared" si="33"/>
        <v>#DIV/0!</v>
      </c>
      <c r="CDM43" s="92" t="e">
        <f t="shared" si="33"/>
        <v>#DIV/0!</v>
      </c>
      <c r="CDN43" s="92" t="e">
        <f t="shared" si="33"/>
        <v>#DIV/0!</v>
      </c>
      <c r="CDO43" s="92" t="e">
        <f t="shared" si="33"/>
        <v>#DIV/0!</v>
      </c>
      <c r="CDP43" s="92" t="e">
        <f t="shared" si="33"/>
        <v>#DIV/0!</v>
      </c>
      <c r="CDQ43" s="92" t="e">
        <f t="shared" si="33"/>
        <v>#DIV/0!</v>
      </c>
      <c r="CDR43" s="92" t="e">
        <f t="shared" si="33"/>
        <v>#DIV/0!</v>
      </c>
      <c r="CDS43" s="92" t="e">
        <f t="shared" si="33"/>
        <v>#DIV/0!</v>
      </c>
      <c r="CDT43" s="92" t="e">
        <f t="shared" si="33"/>
        <v>#DIV/0!</v>
      </c>
      <c r="CDU43" s="92" t="e">
        <f t="shared" si="33"/>
        <v>#DIV/0!</v>
      </c>
      <c r="CDV43" s="92" t="e">
        <f t="shared" si="33"/>
        <v>#DIV/0!</v>
      </c>
      <c r="CDW43" s="92" t="e">
        <f t="shared" si="33"/>
        <v>#DIV/0!</v>
      </c>
      <c r="CDX43" s="92" t="e">
        <f t="shared" si="33"/>
        <v>#DIV/0!</v>
      </c>
      <c r="CDY43" s="92" t="e">
        <f t="shared" si="33"/>
        <v>#DIV/0!</v>
      </c>
      <c r="CDZ43" s="92" t="e">
        <f t="shared" si="33"/>
        <v>#DIV/0!</v>
      </c>
      <c r="CEA43" s="92" t="e">
        <f t="shared" si="33"/>
        <v>#DIV/0!</v>
      </c>
      <c r="CEB43" s="92" t="e">
        <f t="shared" si="33"/>
        <v>#DIV/0!</v>
      </c>
      <c r="CEC43" s="92" t="e">
        <f t="shared" si="33"/>
        <v>#DIV/0!</v>
      </c>
      <c r="CED43" s="92" t="e">
        <f t="shared" si="33"/>
        <v>#DIV/0!</v>
      </c>
      <c r="CEE43" s="92" t="e">
        <f t="shared" si="33"/>
        <v>#DIV/0!</v>
      </c>
      <c r="CEF43" s="92" t="e">
        <f t="shared" si="33"/>
        <v>#DIV/0!</v>
      </c>
      <c r="CEG43" s="92" t="e">
        <f t="shared" si="33"/>
        <v>#DIV/0!</v>
      </c>
      <c r="CEH43" s="92" t="e">
        <f t="shared" si="33"/>
        <v>#DIV/0!</v>
      </c>
      <c r="CEI43" s="92" t="e">
        <f t="shared" si="33"/>
        <v>#DIV/0!</v>
      </c>
      <c r="CEJ43" s="92" t="e">
        <f t="shared" si="33"/>
        <v>#DIV/0!</v>
      </c>
      <c r="CEK43" s="92" t="e">
        <f t="shared" si="33"/>
        <v>#DIV/0!</v>
      </c>
      <c r="CEL43" s="92" t="e">
        <f t="shared" si="33"/>
        <v>#DIV/0!</v>
      </c>
      <c r="CEM43" s="92" t="e">
        <f t="shared" si="33"/>
        <v>#DIV/0!</v>
      </c>
      <c r="CEN43" s="92" t="e">
        <f t="shared" si="33"/>
        <v>#DIV/0!</v>
      </c>
      <c r="CEO43" s="92" t="e">
        <f t="shared" si="33"/>
        <v>#DIV/0!</v>
      </c>
      <c r="CEP43" s="92" t="e">
        <f t="shared" si="33"/>
        <v>#DIV/0!</v>
      </c>
      <c r="CEQ43" s="92" t="e">
        <f t="shared" si="33"/>
        <v>#DIV/0!</v>
      </c>
      <c r="CER43" s="92" t="e">
        <f t="shared" si="33"/>
        <v>#DIV/0!</v>
      </c>
      <c r="CES43" s="92" t="e">
        <f t="shared" si="33"/>
        <v>#DIV/0!</v>
      </c>
      <c r="CET43" s="92" t="e">
        <f t="shared" si="33"/>
        <v>#DIV/0!</v>
      </c>
      <c r="CEU43" s="92" t="e">
        <f t="shared" ref="CEU43:CHF43" si="34">AVERAGE(CEU3:CEU42)</f>
        <v>#DIV/0!</v>
      </c>
      <c r="CEV43" s="92" t="e">
        <f t="shared" si="34"/>
        <v>#DIV/0!</v>
      </c>
      <c r="CEW43" s="92" t="e">
        <f t="shared" si="34"/>
        <v>#DIV/0!</v>
      </c>
      <c r="CEX43" s="92" t="e">
        <f t="shared" si="34"/>
        <v>#DIV/0!</v>
      </c>
      <c r="CEY43" s="92" t="e">
        <f t="shared" si="34"/>
        <v>#DIV/0!</v>
      </c>
      <c r="CEZ43" s="92" t="e">
        <f t="shared" si="34"/>
        <v>#DIV/0!</v>
      </c>
      <c r="CFA43" s="92" t="e">
        <f t="shared" si="34"/>
        <v>#DIV/0!</v>
      </c>
      <c r="CFB43" s="92" t="e">
        <f t="shared" si="34"/>
        <v>#DIV/0!</v>
      </c>
      <c r="CFC43" s="92" t="e">
        <f t="shared" si="34"/>
        <v>#DIV/0!</v>
      </c>
      <c r="CFD43" s="92" t="e">
        <f t="shared" si="34"/>
        <v>#DIV/0!</v>
      </c>
      <c r="CFE43" s="92" t="e">
        <f t="shared" si="34"/>
        <v>#DIV/0!</v>
      </c>
      <c r="CFF43" s="92" t="e">
        <f t="shared" si="34"/>
        <v>#DIV/0!</v>
      </c>
      <c r="CFG43" s="92" t="e">
        <f t="shared" si="34"/>
        <v>#DIV/0!</v>
      </c>
      <c r="CFH43" s="92" t="e">
        <f t="shared" si="34"/>
        <v>#DIV/0!</v>
      </c>
      <c r="CFI43" s="92" t="e">
        <f t="shared" si="34"/>
        <v>#DIV/0!</v>
      </c>
      <c r="CFJ43" s="92" t="e">
        <f t="shared" si="34"/>
        <v>#DIV/0!</v>
      </c>
      <c r="CFK43" s="92" t="e">
        <f t="shared" si="34"/>
        <v>#DIV/0!</v>
      </c>
      <c r="CFL43" s="92" t="e">
        <f t="shared" si="34"/>
        <v>#DIV/0!</v>
      </c>
      <c r="CFM43" s="92" t="e">
        <f t="shared" si="34"/>
        <v>#DIV/0!</v>
      </c>
      <c r="CFN43" s="92" t="e">
        <f t="shared" si="34"/>
        <v>#DIV/0!</v>
      </c>
      <c r="CFO43" s="92" t="e">
        <f t="shared" si="34"/>
        <v>#DIV/0!</v>
      </c>
      <c r="CFP43" s="92" t="e">
        <f t="shared" si="34"/>
        <v>#DIV/0!</v>
      </c>
      <c r="CFQ43" s="92" t="e">
        <f t="shared" si="34"/>
        <v>#DIV/0!</v>
      </c>
      <c r="CFR43" s="92" t="e">
        <f t="shared" si="34"/>
        <v>#DIV/0!</v>
      </c>
      <c r="CFS43" s="92" t="e">
        <f t="shared" si="34"/>
        <v>#DIV/0!</v>
      </c>
      <c r="CFT43" s="92" t="e">
        <f t="shared" si="34"/>
        <v>#DIV/0!</v>
      </c>
      <c r="CFU43" s="92" t="e">
        <f t="shared" si="34"/>
        <v>#DIV/0!</v>
      </c>
      <c r="CFV43" s="92" t="e">
        <f t="shared" si="34"/>
        <v>#DIV/0!</v>
      </c>
      <c r="CFW43" s="92" t="e">
        <f t="shared" si="34"/>
        <v>#DIV/0!</v>
      </c>
      <c r="CFX43" s="92" t="e">
        <f t="shared" si="34"/>
        <v>#DIV/0!</v>
      </c>
      <c r="CFY43" s="92" t="e">
        <f t="shared" si="34"/>
        <v>#DIV/0!</v>
      </c>
      <c r="CFZ43" s="92" t="e">
        <f t="shared" si="34"/>
        <v>#DIV/0!</v>
      </c>
      <c r="CGA43" s="92" t="e">
        <f t="shared" si="34"/>
        <v>#DIV/0!</v>
      </c>
      <c r="CGB43" s="92" t="e">
        <f t="shared" si="34"/>
        <v>#DIV/0!</v>
      </c>
      <c r="CGC43" s="92" t="e">
        <f t="shared" si="34"/>
        <v>#DIV/0!</v>
      </c>
      <c r="CGD43" s="92" t="e">
        <f t="shared" si="34"/>
        <v>#DIV/0!</v>
      </c>
      <c r="CGE43" s="92" t="e">
        <f t="shared" si="34"/>
        <v>#DIV/0!</v>
      </c>
      <c r="CGF43" s="92" t="e">
        <f t="shared" si="34"/>
        <v>#DIV/0!</v>
      </c>
      <c r="CGG43" s="92" t="e">
        <f t="shared" si="34"/>
        <v>#DIV/0!</v>
      </c>
      <c r="CGH43" s="92" t="e">
        <f t="shared" si="34"/>
        <v>#DIV/0!</v>
      </c>
      <c r="CGI43" s="92" t="e">
        <f t="shared" si="34"/>
        <v>#DIV/0!</v>
      </c>
      <c r="CGJ43" s="92" t="e">
        <f t="shared" si="34"/>
        <v>#DIV/0!</v>
      </c>
      <c r="CGK43" s="92" t="e">
        <f t="shared" si="34"/>
        <v>#DIV/0!</v>
      </c>
      <c r="CGL43" s="92" t="e">
        <f t="shared" si="34"/>
        <v>#DIV/0!</v>
      </c>
      <c r="CGM43" s="92" t="e">
        <f t="shared" si="34"/>
        <v>#DIV/0!</v>
      </c>
      <c r="CGN43" s="92" t="e">
        <f t="shared" si="34"/>
        <v>#DIV/0!</v>
      </c>
      <c r="CGO43" s="92" t="e">
        <f t="shared" si="34"/>
        <v>#DIV/0!</v>
      </c>
      <c r="CGP43" s="92" t="e">
        <f t="shared" si="34"/>
        <v>#DIV/0!</v>
      </c>
      <c r="CGQ43" s="92" t="e">
        <f t="shared" si="34"/>
        <v>#DIV/0!</v>
      </c>
      <c r="CGR43" s="92" t="e">
        <f t="shared" si="34"/>
        <v>#DIV/0!</v>
      </c>
      <c r="CGS43" s="92" t="e">
        <f t="shared" si="34"/>
        <v>#DIV/0!</v>
      </c>
      <c r="CGT43" s="92" t="e">
        <f t="shared" si="34"/>
        <v>#DIV/0!</v>
      </c>
      <c r="CGU43" s="92" t="e">
        <f t="shared" si="34"/>
        <v>#DIV/0!</v>
      </c>
      <c r="CGV43" s="92" t="e">
        <f t="shared" si="34"/>
        <v>#DIV/0!</v>
      </c>
      <c r="CGW43" s="92" t="e">
        <f t="shared" si="34"/>
        <v>#DIV/0!</v>
      </c>
      <c r="CGX43" s="92" t="e">
        <f t="shared" si="34"/>
        <v>#DIV/0!</v>
      </c>
      <c r="CGY43" s="92" t="e">
        <f t="shared" si="34"/>
        <v>#DIV/0!</v>
      </c>
      <c r="CGZ43" s="92" t="e">
        <f t="shared" si="34"/>
        <v>#DIV/0!</v>
      </c>
      <c r="CHA43" s="92" t="e">
        <f t="shared" si="34"/>
        <v>#DIV/0!</v>
      </c>
      <c r="CHB43" s="92" t="e">
        <f t="shared" si="34"/>
        <v>#DIV/0!</v>
      </c>
      <c r="CHC43" s="92" t="e">
        <f t="shared" si="34"/>
        <v>#DIV/0!</v>
      </c>
      <c r="CHD43" s="92" t="e">
        <f t="shared" si="34"/>
        <v>#DIV/0!</v>
      </c>
      <c r="CHE43" s="92" t="e">
        <f t="shared" si="34"/>
        <v>#DIV/0!</v>
      </c>
      <c r="CHF43" s="92" t="e">
        <f t="shared" si="34"/>
        <v>#DIV/0!</v>
      </c>
      <c r="CHG43" s="92" t="e">
        <f t="shared" ref="CHG43:CJR43" si="35">AVERAGE(CHG3:CHG42)</f>
        <v>#DIV/0!</v>
      </c>
      <c r="CHH43" s="92" t="e">
        <f t="shared" si="35"/>
        <v>#DIV/0!</v>
      </c>
      <c r="CHI43" s="92" t="e">
        <f t="shared" si="35"/>
        <v>#DIV/0!</v>
      </c>
      <c r="CHJ43" s="92" t="e">
        <f t="shared" si="35"/>
        <v>#DIV/0!</v>
      </c>
      <c r="CHK43" s="92" t="e">
        <f t="shared" si="35"/>
        <v>#DIV/0!</v>
      </c>
      <c r="CHL43" s="92" t="e">
        <f t="shared" si="35"/>
        <v>#DIV/0!</v>
      </c>
      <c r="CHM43" s="92" t="e">
        <f t="shared" si="35"/>
        <v>#DIV/0!</v>
      </c>
      <c r="CHN43" s="92" t="e">
        <f t="shared" si="35"/>
        <v>#DIV/0!</v>
      </c>
      <c r="CHO43" s="92" t="e">
        <f t="shared" si="35"/>
        <v>#DIV/0!</v>
      </c>
      <c r="CHP43" s="92" t="e">
        <f t="shared" si="35"/>
        <v>#DIV/0!</v>
      </c>
      <c r="CHQ43" s="92" t="e">
        <f t="shared" si="35"/>
        <v>#DIV/0!</v>
      </c>
      <c r="CHR43" s="92" t="e">
        <f t="shared" si="35"/>
        <v>#DIV/0!</v>
      </c>
      <c r="CHS43" s="92" t="e">
        <f t="shared" si="35"/>
        <v>#DIV/0!</v>
      </c>
      <c r="CHT43" s="92" t="e">
        <f t="shared" si="35"/>
        <v>#DIV/0!</v>
      </c>
      <c r="CHU43" s="92" t="e">
        <f t="shared" si="35"/>
        <v>#DIV/0!</v>
      </c>
      <c r="CHV43" s="92" t="e">
        <f t="shared" si="35"/>
        <v>#DIV/0!</v>
      </c>
      <c r="CHW43" s="92" t="e">
        <f t="shared" si="35"/>
        <v>#DIV/0!</v>
      </c>
      <c r="CHX43" s="92" t="e">
        <f t="shared" si="35"/>
        <v>#DIV/0!</v>
      </c>
      <c r="CHY43" s="92" t="e">
        <f t="shared" si="35"/>
        <v>#DIV/0!</v>
      </c>
      <c r="CHZ43" s="92" t="e">
        <f t="shared" si="35"/>
        <v>#DIV/0!</v>
      </c>
      <c r="CIA43" s="92" t="e">
        <f t="shared" si="35"/>
        <v>#DIV/0!</v>
      </c>
      <c r="CIB43" s="92" t="e">
        <f t="shared" si="35"/>
        <v>#DIV/0!</v>
      </c>
      <c r="CIC43" s="92" t="e">
        <f t="shared" si="35"/>
        <v>#DIV/0!</v>
      </c>
      <c r="CID43" s="92" t="e">
        <f t="shared" si="35"/>
        <v>#DIV/0!</v>
      </c>
      <c r="CIE43" s="92" t="e">
        <f t="shared" si="35"/>
        <v>#DIV/0!</v>
      </c>
      <c r="CIF43" s="92" t="e">
        <f t="shared" si="35"/>
        <v>#DIV/0!</v>
      </c>
      <c r="CIG43" s="92" t="e">
        <f t="shared" si="35"/>
        <v>#DIV/0!</v>
      </c>
      <c r="CIH43" s="92" t="e">
        <f t="shared" si="35"/>
        <v>#DIV/0!</v>
      </c>
      <c r="CII43" s="92" t="e">
        <f t="shared" si="35"/>
        <v>#DIV/0!</v>
      </c>
      <c r="CIJ43" s="92" t="e">
        <f t="shared" si="35"/>
        <v>#DIV/0!</v>
      </c>
      <c r="CIK43" s="92" t="e">
        <f t="shared" si="35"/>
        <v>#DIV/0!</v>
      </c>
      <c r="CIL43" s="92" t="e">
        <f t="shared" si="35"/>
        <v>#DIV/0!</v>
      </c>
      <c r="CIM43" s="92" t="e">
        <f t="shared" si="35"/>
        <v>#DIV/0!</v>
      </c>
      <c r="CIN43" s="92" t="e">
        <f t="shared" si="35"/>
        <v>#DIV/0!</v>
      </c>
      <c r="CIO43" s="92" t="e">
        <f t="shared" si="35"/>
        <v>#DIV/0!</v>
      </c>
      <c r="CIP43" s="92" t="e">
        <f t="shared" si="35"/>
        <v>#DIV/0!</v>
      </c>
      <c r="CIQ43" s="92" t="e">
        <f t="shared" si="35"/>
        <v>#DIV/0!</v>
      </c>
      <c r="CIR43" s="92" t="e">
        <f t="shared" si="35"/>
        <v>#DIV/0!</v>
      </c>
      <c r="CIS43" s="92" t="e">
        <f t="shared" si="35"/>
        <v>#DIV/0!</v>
      </c>
      <c r="CIT43" s="92" t="e">
        <f t="shared" si="35"/>
        <v>#DIV/0!</v>
      </c>
      <c r="CIU43" s="92" t="e">
        <f t="shared" si="35"/>
        <v>#DIV/0!</v>
      </c>
      <c r="CIV43" s="92" t="e">
        <f t="shared" si="35"/>
        <v>#DIV/0!</v>
      </c>
      <c r="CIW43" s="92" t="e">
        <f t="shared" si="35"/>
        <v>#DIV/0!</v>
      </c>
      <c r="CIX43" s="92" t="e">
        <f t="shared" si="35"/>
        <v>#DIV/0!</v>
      </c>
      <c r="CIY43" s="92" t="e">
        <f t="shared" si="35"/>
        <v>#DIV/0!</v>
      </c>
      <c r="CIZ43" s="92" t="e">
        <f t="shared" si="35"/>
        <v>#DIV/0!</v>
      </c>
      <c r="CJA43" s="92" t="e">
        <f t="shared" si="35"/>
        <v>#DIV/0!</v>
      </c>
      <c r="CJB43" s="92" t="e">
        <f t="shared" si="35"/>
        <v>#DIV/0!</v>
      </c>
      <c r="CJC43" s="92" t="e">
        <f t="shared" si="35"/>
        <v>#DIV/0!</v>
      </c>
      <c r="CJD43" s="92" t="e">
        <f t="shared" si="35"/>
        <v>#DIV/0!</v>
      </c>
      <c r="CJE43" s="92" t="e">
        <f t="shared" si="35"/>
        <v>#DIV/0!</v>
      </c>
      <c r="CJF43" s="92" t="e">
        <f t="shared" si="35"/>
        <v>#DIV/0!</v>
      </c>
      <c r="CJG43" s="92" t="e">
        <f t="shared" si="35"/>
        <v>#DIV/0!</v>
      </c>
      <c r="CJH43" s="92" t="e">
        <f t="shared" si="35"/>
        <v>#DIV/0!</v>
      </c>
      <c r="CJI43" s="92" t="e">
        <f t="shared" si="35"/>
        <v>#DIV/0!</v>
      </c>
      <c r="CJJ43" s="92" t="e">
        <f t="shared" si="35"/>
        <v>#DIV/0!</v>
      </c>
      <c r="CJK43" s="92" t="e">
        <f t="shared" si="35"/>
        <v>#DIV/0!</v>
      </c>
      <c r="CJL43" s="92" t="e">
        <f t="shared" si="35"/>
        <v>#DIV/0!</v>
      </c>
      <c r="CJM43" s="92" t="e">
        <f t="shared" si="35"/>
        <v>#DIV/0!</v>
      </c>
      <c r="CJN43" s="92" t="e">
        <f t="shared" si="35"/>
        <v>#DIV/0!</v>
      </c>
      <c r="CJO43" s="92" t="e">
        <f t="shared" si="35"/>
        <v>#DIV/0!</v>
      </c>
      <c r="CJP43" s="92" t="e">
        <f t="shared" si="35"/>
        <v>#DIV/0!</v>
      </c>
      <c r="CJQ43" s="92" t="e">
        <f t="shared" si="35"/>
        <v>#DIV/0!</v>
      </c>
      <c r="CJR43" s="92" t="e">
        <f t="shared" si="35"/>
        <v>#DIV/0!</v>
      </c>
      <c r="CJS43" s="92" t="e">
        <f t="shared" ref="CJS43:CMD43" si="36">AVERAGE(CJS3:CJS42)</f>
        <v>#DIV/0!</v>
      </c>
      <c r="CJT43" s="92" t="e">
        <f t="shared" si="36"/>
        <v>#DIV/0!</v>
      </c>
      <c r="CJU43" s="92" t="e">
        <f t="shared" si="36"/>
        <v>#DIV/0!</v>
      </c>
      <c r="CJV43" s="92" t="e">
        <f t="shared" si="36"/>
        <v>#DIV/0!</v>
      </c>
      <c r="CJW43" s="92" t="e">
        <f t="shared" si="36"/>
        <v>#DIV/0!</v>
      </c>
      <c r="CJX43" s="92" t="e">
        <f t="shared" si="36"/>
        <v>#DIV/0!</v>
      </c>
      <c r="CJY43" s="92" t="e">
        <f t="shared" si="36"/>
        <v>#DIV/0!</v>
      </c>
      <c r="CJZ43" s="92" t="e">
        <f t="shared" si="36"/>
        <v>#DIV/0!</v>
      </c>
      <c r="CKA43" s="92" t="e">
        <f t="shared" si="36"/>
        <v>#DIV/0!</v>
      </c>
      <c r="CKB43" s="92" t="e">
        <f t="shared" si="36"/>
        <v>#DIV/0!</v>
      </c>
      <c r="CKC43" s="92" t="e">
        <f t="shared" si="36"/>
        <v>#DIV/0!</v>
      </c>
      <c r="CKD43" s="92" t="e">
        <f t="shared" si="36"/>
        <v>#DIV/0!</v>
      </c>
      <c r="CKE43" s="92" t="e">
        <f t="shared" si="36"/>
        <v>#DIV/0!</v>
      </c>
      <c r="CKF43" s="92" t="e">
        <f t="shared" si="36"/>
        <v>#DIV/0!</v>
      </c>
      <c r="CKG43" s="92" t="e">
        <f t="shared" si="36"/>
        <v>#DIV/0!</v>
      </c>
      <c r="CKH43" s="92" t="e">
        <f t="shared" si="36"/>
        <v>#DIV/0!</v>
      </c>
      <c r="CKI43" s="92" t="e">
        <f t="shared" si="36"/>
        <v>#DIV/0!</v>
      </c>
      <c r="CKJ43" s="92" t="e">
        <f t="shared" si="36"/>
        <v>#DIV/0!</v>
      </c>
      <c r="CKK43" s="92" t="e">
        <f t="shared" si="36"/>
        <v>#DIV/0!</v>
      </c>
      <c r="CKL43" s="92" t="e">
        <f t="shared" si="36"/>
        <v>#DIV/0!</v>
      </c>
      <c r="CKM43" s="92" t="e">
        <f t="shared" si="36"/>
        <v>#DIV/0!</v>
      </c>
      <c r="CKN43" s="92" t="e">
        <f t="shared" si="36"/>
        <v>#DIV/0!</v>
      </c>
      <c r="CKO43" s="92" t="e">
        <f t="shared" si="36"/>
        <v>#DIV/0!</v>
      </c>
      <c r="CKP43" s="92" t="e">
        <f t="shared" si="36"/>
        <v>#DIV/0!</v>
      </c>
      <c r="CKQ43" s="92" t="e">
        <f t="shared" si="36"/>
        <v>#DIV/0!</v>
      </c>
      <c r="CKR43" s="92" t="e">
        <f t="shared" si="36"/>
        <v>#DIV/0!</v>
      </c>
      <c r="CKS43" s="92" t="e">
        <f t="shared" si="36"/>
        <v>#DIV/0!</v>
      </c>
      <c r="CKT43" s="92" t="e">
        <f t="shared" si="36"/>
        <v>#DIV/0!</v>
      </c>
      <c r="CKU43" s="92" t="e">
        <f t="shared" si="36"/>
        <v>#DIV/0!</v>
      </c>
      <c r="CKV43" s="92" t="e">
        <f t="shared" si="36"/>
        <v>#DIV/0!</v>
      </c>
      <c r="CKW43" s="92" t="e">
        <f t="shared" si="36"/>
        <v>#DIV/0!</v>
      </c>
      <c r="CKX43" s="92" t="e">
        <f t="shared" si="36"/>
        <v>#DIV/0!</v>
      </c>
      <c r="CKY43" s="92" t="e">
        <f t="shared" si="36"/>
        <v>#DIV/0!</v>
      </c>
      <c r="CKZ43" s="92" t="e">
        <f t="shared" si="36"/>
        <v>#DIV/0!</v>
      </c>
      <c r="CLA43" s="92" t="e">
        <f t="shared" si="36"/>
        <v>#DIV/0!</v>
      </c>
      <c r="CLB43" s="92" t="e">
        <f t="shared" si="36"/>
        <v>#DIV/0!</v>
      </c>
      <c r="CLC43" s="92" t="e">
        <f t="shared" si="36"/>
        <v>#DIV/0!</v>
      </c>
      <c r="CLD43" s="92" t="e">
        <f t="shared" si="36"/>
        <v>#DIV/0!</v>
      </c>
      <c r="CLE43" s="92" t="e">
        <f t="shared" si="36"/>
        <v>#DIV/0!</v>
      </c>
      <c r="CLF43" s="92" t="e">
        <f t="shared" si="36"/>
        <v>#DIV/0!</v>
      </c>
      <c r="CLG43" s="92" t="e">
        <f t="shared" si="36"/>
        <v>#DIV/0!</v>
      </c>
      <c r="CLH43" s="92" t="e">
        <f t="shared" si="36"/>
        <v>#DIV/0!</v>
      </c>
      <c r="CLI43" s="92" t="e">
        <f t="shared" si="36"/>
        <v>#DIV/0!</v>
      </c>
      <c r="CLJ43" s="92" t="e">
        <f t="shared" si="36"/>
        <v>#DIV/0!</v>
      </c>
      <c r="CLK43" s="92" t="e">
        <f t="shared" si="36"/>
        <v>#DIV/0!</v>
      </c>
      <c r="CLL43" s="92" t="e">
        <f t="shared" si="36"/>
        <v>#DIV/0!</v>
      </c>
      <c r="CLM43" s="92" t="e">
        <f t="shared" si="36"/>
        <v>#DIV/0!</v>
      </c>
      <c r="CLN43" s="92" t="e">
        <f t="shared" si="36"/>
        <v>#DIV/0!</v>
      </c>
      <c r="CLO43" s="92" t="e">
        <f t="shared" si="36"/>
        <v>#DIV/0!</v>
      </c>
      <c r="CLP43" s="92" t="e">
        <f t="shared" si="36"/>
        <v>#DIV/0!</v>
      </c>
      <c r="CLQ43" s="92" t="e">
        <f t="shared" si="36"/>
        <v>#DIV/0!</v>
      </c>
      <c r="CLR43" s="92" t="e">
        <f t="shared" si="36"/>
        <v>#DIV/0!</v>
      </c>
      <c r="CLS43" s="92" t="e">
        <f t="shared" si="36"/>
        <v>#DIV/0!</v>
      </c>
      <c r="CLT43" s="92" t="e">
        <f t="shared" si="36"/>
        <v>#DIV/0!</v>
      </c>
      <c r="CLU43" s="92" t="e">
        <f t="shared" si="36"/>
        <v>#DIV/0!</v>
      </c>
      <c r="CLV43" s="92" t="e">
        <f t="shared" si="36"/>
        <v>#DIV/0!</v>
      </c>
      <c r="CLW43" s="92" t="e">
        <f t="shared" si="36"/>
        <v>#DIV/0!</v>
      </c>
      <c r="CLX43" s="92" t="e">
        <f t="shared" si="36"/>
        <v>#DIV/0!</v>
      </c>
      <c r="CLY43" s="92" t="e">
        <f t="shared" si="36"/>
        <v>#DIV/0!</v>
      </c>
      <c r="CLZ43" s="92" t="e">
        <f t="shared" si="36"/>
        <v>#DIV/0!</v>
      </c>
      <c r="CMA43" s="92" t="e">
        <f t="shared" si="36"/>
        <v>#DIV/0!</v>
      </c>
      <c r="CMB43" s="92" t="e">
        <f t="shared" si="36"/>
        <v>#DIV/0!</v>
      </c>
      <c r="CMC43" s="92" t="e">
        <f t="shared" si="36"/>
        <v>#DIV/0!</v>
      </c>
      <c r="CMD43" s="92" t="e">
        <f t="shared" si="36"/>
        <v>#DIV/0!</v>
      </c>
      <c r="CME43" s="92" t="e">
        <f t="shared" ref="CME43:COP43" si="37">AVERAGE(CME3:CME42)</f>
        <v>#DIV/0!</v>
      </c>
      <c r="CMF43" s="92" t="e">
        <f t="shared" si="37"/>
        <v>#DIV/0!</v>
      </c>
      <c r="CMG43" s="92" t="e">
        <f t="shared" si="37"/>
        <v>#DIV/0!</v>
      </c>
      <c r="CMH43" s="92" t="e">
        <f t="shared" si="37"/>
        <v>#DIV/0!</v>
      </c>
      <c r="CMI43" s="92" t="e">
        <f t="shared" si="37"/>
        <v>#DIV/0!</v>
      </c>
      <c r="CMJ43" s="92" t="e">
        <f t="shared" si="37"/>
        <v>#DIV/0!</v>
      </c>
      <c r="CMK43" s="92" t="e">
        <f t="shared" si="37"/>
        <v>#DIV/0!</v>
      </c>
      <c r="CML43" s="92" t="e">
        <f t="shared" si="37"/>
        <v>#DIV/0!</v>
      </c>
      <c r="CMM43" s="92" t="e">
        <f t="shared" si="37"/>
        <v>#DIV/0!</v>
      </c>
      <c r="CMN43" s="92" t="e">
        <f t="shared" si="37"/>
        <v>#DIV/0!</v>
      </c>
      <c r="CMO43" s="92" t="e">
        <f t="shared" si="37"/>
        <v>#DIV/0!</v>
      </c>
      <c r="CMP43" s="92" t="e">
        <f t="shared" si="37"/>
        <v>#DIV/0!</v>
      </c>
      <c r="CMQ43" s="92" t="e">
        <f t="shared" si="37"/>
        <v>#DIV/0!</v>
      </c>
      <c r="CMR43" s="92" t="e">
        <f t="shared" si="37"/>
        <v>#DIV/0!</v>
      </c>
      <c r="CMS43" s="92" t="e">
        <f t="shared" si="37"/>
        <v>#DIV/0!</v>
      </c>
      <c r="CMT43" s="92" t="e">
        <f t="shared" si="37"/>
        <v>#DIV/0!</v>
      </c>
      <c r="CMU43" s="92" t="e">
        <f t="shared" si="37"/>
        <v>#DIV/0!</v>
      </c>
      <c r="CMV43" s="92" t="e">
        <f t="shared" si="37"/>
        <v>#DIV/0!</v>
      </c>
      <c r="CMW43" s="92" t="e">
        <f t="shared" si="37"/>
        <v>#DIV/0!</v>
      </c>
      <c r="CMX43" s="92" t="e">
        <f t="shared" si="37"/>
        <v>#DIV/0!</v>
      </c>
      <c r="CMY43" s="92" t="e">
        <f t="shared" si="37"/>
        <v>#DIV/0!</v>
      </c>
      <c r="CMZ43" s="92" t="e">
        <f t="shared" si="37"/>
        <v>#DIV/0!</v>
      </c>
      <c r="CNA43" s="92" t="e">
        <f t="shared" si="37"/>
        <v>#DIV/0!</v>
      </c>
      <c r="CNB43" s="92" t="e">
        <f t="shared" si="37"/>
        <v>#DIV/0!</v>
      </c>
      <c r="CNC43" s="92" t="e">
        <f t="shared" si="37"/>
        <v>#DIV/0!</v>
      </c>
      <c r="CND43" s="92" t="e">
        <f t="shared" si="37"/>
        <v>#DIV/0!</v>
      </c>
      <c r="CNE43" s="92" t="e">
        <f t="shared" si="37"/>
        <v>#DIV/0!</v>
      </c>
      <c r="CNF43" s="92" t="e">
        <f t="shared" si="37"/>
        <v>#DIV/0!</v>
      </c>
      <c r="CNG43" s="92" t="e">
        <f t="shared" si="37"/>
        <v>#DIV/0!</v>
      </c>
      <c r="CNH43" s="92" t="e">
        <f t="shared" si="37"/>
        <v>#DIV/0!</v>
      </c>
      <c r="CNI43" s="92" t="e">
        <f t="shared" si="37"/>
        <v>#DIV/0!</v>
      </c>
      <c r="CNJ43" s="92" t="e">
        <f t="shared" si="37"/>
        <v>#DIV/0!</v>
      </c>
      <c r="CNK43" s="92" t="e">
        <f t="shared" si="37"/>
        <v>#DIV/0!</v>
      </c>
      <c r="CNL43" s="92" t="e">
        <f t="shared" si="37"/>
        <v>#DIV/0!</v>
      </c>
      <c r="CNM43" s="92" t="e">
        <f t="shared" si="37"/>
        <v>#DIV/0!</v>
      </c>
      <c r="CNN43" s="92" t="e">
        <f t="shared" si="37"/>
        <v>#DIV/0!</v>
      </c>
      <c r="CNO43" s="92" t="e">
        <f t="shared" si="37"/>
        <v>#DIV/0!</v>
      </c>
      <c r="CNP43" s="92" t="e">
        <f t="shared" si="37"/>
        <v>#DIV/0!</v>
      </c>
      <c r="CNQ43" s="92" t="e">
        <f t="shared" si="37"/>
        <v>#DIV/0!</v>
      </c>
      <c r="CNR43" s="92" t="e">
        <f t="shared" si="37"/>
        <v>#DIV/0!</v>
      </c>
      <c r="CNS43" s="92" t="e">
        <f t="shared" si="37"/>
        <v>#DIV/0!</v>
      </c>
      <c r="CNT43" s="92" t="e">
        <f t="shared" si="37"/>
        <v>#DIV/0!</v>
      </c>
      <c r="CNU43" s="92" t="e">
        <f t="shared" si="37"/>
        <v>#DIV/0!</v>
      </c>
      <c r="CNV43" s="92" t="e">
        <f t="shared" si="37"/>
        <v>#DIV/0!</v>
      </c>
      <c r="CNW43" s="92" t="e">
        <f t="shared" si="37"/>
        <v>#DIV/0!</v>
      </c>
      <c r="CNX43" s="92" t="e">
        <f t="shared" si="37"/>
        <v>#DIV/0!</v>
      </c>
      <c r="CNY43" s="92" t="e">
        <f t="shared" si="37"/>
        <v>#DIV/0!</v>
      </c>
      <c r="CNZ43" s="92" t="e">
        <f t="shared" si="37"/>
        <v>#DIV/0!</v>
      </c>
      <c r="COA43" s="92" t="e">
        <f t="shared" si="37"/>
        <v>#DIV/0!</v>
      </c>
      <c r="COB43" s="92" t="e">
        <f t="shared" si="37"/>
        <v>#DIV/0!</v>
      </c>
      <c r="COC43" s="92" t="e">
        <f t="shared" si="37"/>
        <v>#DIV/0!</v>
      </c>
      <c r="COD43" s="92" t="e">
        <f t="shared" si="37"/>
        <v>#DIV/0!</v>
      </c>
      <c r="COE43" s="92" t="e">
        <f t="shared" si="37"/>
        <v>#DIV/0!</v>
      </c>
      <c r="COF43" s="92" t="e">
        <f t="shared" si="37"/>
        <v>#DIV/0!</v>
      </c>
      <c r="COG43" s="92" t="e">
        <f t="shared" si="37"/>
        <v>#DIV/0!</v>
      </c>
      <c r="COH43" s="92" t="e">
        <f t="shared" si="37"/>
        <v>#DIV/0!</v>
      </c>
      <c r="COI43" s="92" t="e">
        <f t="shared" si="37"/>
        <v>#DIV/0!</v>
      </c>
      <c r="COJ43" s="92" t="e">
        <f t="shared" si="37"/>
        <v>#DIV/0!</v>
      </c>
      <c r="COK43" s="92" t="e">
        <f t="shared" si="37"/>
        <v>#DIV/0!</v>
      </c>
      <c r="COL43" s="92" t="e">
        <f t="shared" si="37"/>
        <v>#DIV/0!</v>
      </c>
      <c r="COM43" s="92" t="e">
        <f t="shared" si="37"/>
        <v>#DIV/0!</v>
      </c>
      <c r="CON43" s="92" t="e">
        <f t="shared" si="37"/>
        <v>#DIV/0!</v>
      </c>
      <c r="COO43" s="92" t="e">
        <f t="shared" si="37"/>
        <v>#DIV/0!</v>
      </c>
      <c r="COP43" s="92" t="e">
        <f t="shared" si="37"/>
        <v>#DIV/0!</v>
      </c>
      <c r="COQ43" s="92" t="e">
        <f t="shared" ref="COQ43:CRB43" si="38">AVERAGE(COQ3:COQ42)</f>
        <v>#DIV/0!</v>
      </c>
      <c r="COR43" s="92" t="e">
        <f t="shared" si="38"/>
        <v>#DIV/0!</v>
      </c>
      <c r="COS43" s="92" t="e">
        <f t="shared" si="38"/>
        <v>#DIV/0!</v>
      </c>
      <c r="COT43" s="92" t="e">
        <f t="shared" si="38"/>
        <v>#DIV/0!</v>
      </c>
      <c r="COU43" s="92" t="e">
        <f t="shared" si="38"/>
        <v>#DIV/0!</v>
      </c>
      <c r="COV43" s="92" t="e">
        <f t="shared" si="38"/>
        <v>#DIV/0!</v>
      </c>
      <c r="COW43" s="92" t="e">
        <f t="shared" si="38"/>
        <v>#DIV/0!</v>
      </c>
      <c r="COX43" s="92" t="e">
        <f t="shared" si="38"/>
        <v>#DIV/0!</v>
      </c>
      <c r="COY43" s="92" t="e">
        <f t="shared" si="38"/>
        <v>#DIV/0!</v>
      </c>
      <c r="COZ43" s="92" t="e">
        <f t="shared" si="38"/>
        <v>#DIV/0!</v>
      </c>
      <c r="CPA43" s="92" t="e">
        <f t="shared" si="38"/>
        <v>#DIV/0!</v>
      </c>
      <c r="CPB43" s="92" t="e">
        <f t="shared" si="38"/>
        <v>#DIV/0!</v>
      </c>
      <c r="CPC43" s="92" t="e">
        <f t="shared" si="38"/>
        <v>#DIV/0!</v>
      </c>
      <c r="CPD43" s="92" t="e">
        <f t="shared" si="38"/>
        <v>#DIV/0!</v>
      </c>
      <c r="CPE43" s="92" t="e">
        <f t="shared" si="38"/>
        <v>#DIV/0!</v>
      </c>
      <c r="CPF43" s="92" t="e">
        <f t="shared" si="38"/>
        <v>#DIV/0!</v>
      </c>
      <c r="CPG43" s="92" t="e">
        <f t="shared" si="38"/>
        <v>#DIV/0!</v>
      </c>
      <c r="CPH43" s="92" t="e">
        <f t="shared" si="38"/>
        <v>#DIV/0!</v>
      </c>
      <c r="CPI43" s="92" t="e">
        <f t="shared" si="38"/>
        <v>#DIV/0!</v>
      </c>
      <c r="CPJ43" s="92" t="e">
        <f t="shared" si="38"/>
        <v>#DIV/0!</v>
      </c>
      <c r="CPK43" s="92" t="e">
        <f t="shared" si="38"/>
        <v>#DIV/0!</v>
      </c>
      <c r="CPL43" s="92" t="e">
        <f t="shared" si="38"/>
        <v>#DIV/0!</v>
      </c>
      <c r="CPM43" s="92" t="e">
        <f t="shared" si="38"/>
        <v>#DIV/0!</v>
      </c>
      <c r="CPN43" s="92" t="e">
        <f t="shared" si="38"/>
        <v>#DIV/0!</v>
      </c>
      <c r="CPO43" s="92" t="e">
        <f t="shared" si="38"/>
        <v>#DIV/0!</v>
      </c>
      <c r="CPP43" s="92" t="e">
        <f t="shared" si="38"/>
        <v>#DIV/0!</v>
      </c>
      <c r="CPQ43" s="92" t="e">
        <f t="shared" si="38"/>
        <v>#DIV/0!</v>
      </c>
      <c r="CPR43" s="92" t="e">
        <f t="shared" si="38"/>
        <v>#DIV/0!</v>
      </c>
      <c r="CPS43" s="92" t="e">
        <f t="shared" si="38"/>
        <v>#DIV/0!</v>
      </c>
      <c r="CPT43" s="92" t="e">
        <f t="shared" si="38"/>
        <v>#DIV/0!</v>
      </c>
      <c r="CPU43" s="92" t="e">
        <f t="shared" si="38"/>
        <v>#DIV/0!</v>
      </c>
      <c r="CPV43" s="92" t="e">
        <f t="shared" si="38"/>
        <v>#DIV/0!</v>
      </c>
      <c r="CPW43" s="92" t="e">
        <f t="shared" si="38"/>
        <v>#DIV/0!</v>
      </c>
      <c r="CPX43" s="92" t="e">
        <f t="shared" si="38"/>
        <v>#DIV/0!</v>
      </c>
      <c r="CPY43" s="92" t="e">
        <f t="shared" si="38"/>
        <v>#DIV/0!</v>
      </c>
      <c r="CPZ43" s="92" t="e">
        <f t="shared" si="38"/>
        <v>#DIV/0!</v>
      </c>
      <c r="CQA43" s="92" t="e">
        <f t="shared" si="38"/>
        <v>#DIV/0!</v>
      </c>
      <c r="CQB43" s="92" t="e">
        <f t="shared" si="38"/>
        <v>#DIV/0!</v>
      </c>
      <c r="CQC43" s="92" t="e">
        <f t="shared" si="38"/>
        <v>#DIV/0!</v>
      </c>
      <c r="CQD43" s="92" t="e">
        <f t="shared" si="38"/>
        <v>#DIV/0!</v>
      </c>
      <c r="CQE43" s="92" t="e">
        <f t="shared" si="38"/>
        <v>#DIV/0!</v>
      </c>
      <c r="CQF43" s="92" t="e">
        <f t="shared" si="38"/>
        <v>#DIV/0!</v>
      </c>
      <c r="CQG43" s="92" t="e">
        <f t="shared" si="38"/>
        <v>#DIV/0!</v>
      </c>
      <c r="CQH43" s="92" t="e">
        <f t="shared" si="38"/>
        <v>#DIV/0!</v>
      </c>
      <c r="CQI43" s="92" t="e">
        <f t="shared" si="38"/>
        <v>#DIV/0!</v>
      </c>
      <c r="CQJ43" s="92" t="e">
        <f t="shared" si="38"/>
        <v>#DIV/0!</v>
      </c>
      <c r="CQK43" s="92" t="e">
        <f t="shared" si="38"/>
        <v>#DIV/0!</v>
      </c>
      <c r="CQL43" s="92" t="e">
        <f t="shared" si="38"/>
        <v>#DIV/0!</v>
      </c>
      <c r="CQM43" s="92" t="e">
        <f t="shared" si="38"/>
        <v>#DIV/0!</v>
      </c>
      <c r="CQN43" s="92" t="e">
        <f t="shared" si="38"/>
        <v>#DIV/0!</v>
      </c>
      <c r="CQO43" s="92" t="e">
        <f t="shared" si="38"/>
        <v>#DIV/0!</v>
      </c>
      <c r="CQP43" s="92" t="e">
        <f t="shared" si="38"/>
        <v>#DIV/0!</v>
      </c>
      <c r="CQQ43" s="92" t="e">
        <f t="shared" si="38"/>
        <v>#DIV/0!</v>
      </c>
      <c r="CQR43" s="92" t="e">
        <f t="shared" si="38"/>
        <v>#DIV/0!</v>
      </c>
      <c r="CQS43" s="92" t="e">
        <f t="shared" si="38"/>
        <v>#DIV/0!</v>
      </c>
      <c r="CQT43" s="92" t="e">
        <f t="shared" si="38"/>
        <v>#DIV/0!</v>
      </c>
      <c r="CQU43" s="92" t="e">
        <f t="shared" si="38"/>
        <v>#DIV/0!</v>
      </c>
      <c r="CQV43" s="92" t="e">
        <f t="shared" si="38"/>
        <v>#DIV/0!</v>
      </c>
      <c r="CQW43" s="92" t="e">
        <f t="shared" si="38"/>
        <v>#DIV/0!</v>
      </c>
      <c r="CQX43" s="92" t="e">
        <f t="shared" si="38"/>
        <v>#DIV/0!</v>
      </c>
      <c r="CQY43" s="92" t="e">
        <f t="shared" si="38"/>
        <v>#DIV/0!</v>
      </c>
      <c r="CQZ43" s="92" t="e">
        <f t="shared" si="38"/>
        <v>#DIV/0!</v>
      </c>
      <c r="CRA43" s="92" t="e">
        <f t="shared" si="38"/>
        <v>#DIV/0!</v>
      </c>
      <c r="CRB43" s="92" t="e">
        <f t="shared" si="38"/>
        <v>#DIV/0!</v>
      </c>
      <c r="CRC43" s="92" t="e">
        <f t="shared" ref="CRC43:CTN43" si="39">AVERAGE(CRC3:CRC42)</f>
        <v>#DIV/0!</v>
      </c>
      <c r="CRD43" s="92" t="e">
        <f t="shared" si="39"/>
        <v>#DIV/0!</v>
      </c>
      <c r="CRE43" s="92" t="e">
        <f t="shared" si="39"/>
        <v>#DIV/0!</v>
      </c>
      <c r="CRF43" s="92" t="e">
        <f t="shared" si="39"/>
        <v>#DIV/0!</v>
      </c>
      <c r="CRG43" s="92" t="e">
        <f t="shared" si="39"/>
        <v>#DIV/0!</v>
      </c>
      <c r="CRH43" s="92" t="e">
        <f t="shared" si="39"/>
        <v>#DIV/0!</v>
      </c>
      <c r="CRI43" s="92" t="e">
        <f t="shared" si="39"/>
        <v>#DIV/0!</v>
      </c>
      <c r="CRJ43" s="92" t="e">
        <f t="shared" si="39"/>
        <v>#DIV/0!</v>
      </c>
      <c r="CRK43" s="92" t="e">
        <f t="shared" si="39"/>
        <v>#DIV/0!</v>
      </c>
      <c r="CRL43" s="92" t="e">
        <f t="shared" si="39"/>
        <v>#DIV/0!</v>
      </c>
      <c r="CRM43" s="92" t="e">
        <f t="shared" si="39"/>
        <v>#DIV/0!</v>
      </c>
      <c r="CRN43" s="92" t="e">
        <f t="shared" si="39"/>
        <v>#DIV/0!</v>
      </c>
      <c r="CRO43" s="92" t="e">
        <f t="shared" si="39"/>
        <v>#DIV/0!</v>
      </c>
      <c r="CRP43" s="92" t="e">
        <f t="shared" si="39"/>
        <v>#DIV/0!</v>
      </c>
      <c r="CRQ43" s="92" t="e">
        <f t="shared" si="39"/>
        <v>#DIV/0!</v>
      </c>
      <c r="CRR43" s="92" t="e">
        <f t="shared" si="39"/>
        <v>#DIV/0!</v>
      </c>
      <c r="CRS43" s="92" t="e">
        <f t="shared" si="39"/>
        <v>#DIV/0!</v>
      </c>
      <c r="CRT43" s="92" t="e">
        <f t="shared" si="39"/>
        <v>#DIV/0!</v>
      </c>
      <c r="CRU43" s="92" t="e">
        <f t="shared" si="39"/>
        <v>#DIV/0!</v>
      </c>
      <c r="CRV43" s="92" t="e">
        <f t="shared" si="39"/>
        <v>#DIV/0!</v>
      </c>
      <c r="CRW43" s="92" t="e">
        <f t="shared" si="39"/>
        <v>#DIV/0!</v>
      </c>
      <c r="CRX43" s="92" t="e">
        <f t="shared" si="39"/>
        <v>#DIV/0!</v>
      </c>
      <c r="CRY43" s="92" t="e">
        <f t="shared" si="39"/>
        <v>#DIV/0!</v>
      </c>
      <c r="CRZ43" s="92" t="e">
        <f t="shared" si="39"/>
        <v>#DIV/0!</v>
      </c>
      <c r="CSA43" s="92" t="e">
        <f t="shared" si="39"/>
        <v>#DIV/0!</v>
      </c>
      <c r="CSB43" s="92" t="e">
        <f t="shared" si="39"/>
        <v>#DIV/0!</v>
      </c>
      <c r="CSC43" s="92" t="e">
        <f t="shared" si="39"/>
        <v>#DIV/0!</v>
      </c>
      <c r="CSD43" s="92" t="e">
        <f t="shared" si="39"/>
        <v>#DIV/0!</v>
      </c>
      <c r="CSE43" s="92" t="e">
        <f t="shared" si="39"/>
        <v>#DIV/0!</v>
      </c>
      <c r="CSF43" s="92" t="e">
        <f t="shared" si="39"/>
        <v>#DIV/0!</v>
      </c>
      <c r="CSG43" s="92" t="e">
        <f t="shared" si="39"/>
        <v>#DIV/0!</v>
      </c>
      <c r="CSH43" s="92" t="e">
        <f t="shared" si="39"/>
        <v>#DIV/0!</v>
      </c>
      <c r="CSI43" s="92" t="e">
        <f t="shared" si="39"/>
        <v>#DIV/0!</v>
      </c>
      <c r="CSJ43" s="92" t="e">
        <f t="shared" si="39"/>
        <v>#DIV/0!</v>
      </c>
      <c r="CSK43" s="92" t="e">
        <f t="shared" si="39"/>
        <v>#DIV/0!</v>
      </c>
      <c r="CSL43" s="92" t="e">
        <f t="shared" si="39"/>
        <v>#DIV/0!</v>
      </c>
      <c r="CSM43" s="92" t="e">
        <f t="shared" si="39"/>
        <v>#DIV/0!</v>
      </c>
      <c r="CSN43" s="92" t="e">
        <f t="shared" si="39"/>
        <v>#DIV/0!</v>
      </c>
      <c r="CSO43" s="92" t="e">
        <f t="shared" si="39"/>
        <v>#DIV/0!</v>
      </c>
      <c r="CSP43" s="92" t="e">
        <f t="shared" si="39"/>
        <v>#DIV/0!</v>
      </c>
      <c r="CSQ43" s="92" t="e">
        <f t="shared" si="39"/>
        <v>#DIV/0!</v>
      </c>
      <c r="CSR43" s="92" t="e">
        <f t="shared" si="39"/>
        <v>#DIV/0!</v>
      </c>
      <c r="CSS43" s="92" t="e">
        <f t="shared" si="39"/>
        <v>#DIV/0!</v>
      </c>
      <c r="CST43" s="92" t="e">
        <f t="shared" si="39"/>
        <v>#DIV/0!</v>
      </c>
      <c r="CSU43" s="92" t="e">
        <f t="shared" si="39"/>
        <v>#DIV/0!</v>
      </c>
      <c r="CSV43" s="92" t="e">
        <f t="shared" si="39"/>
        <v>#DIV/0!</v>
      </c>
      <c r="CSW43" s="92" t="e">
        <f t="shared" si="39"/>
        <v>#DIV/0!</v>
      </c>
      <c r="CSX43" s="92" t="e">
        <f t="shared" si="39"/>
        <v>#DIV/0!</v>
      </c>
      <c r="CSY43" s="92" t="e">
        <f t="shared" si="39"/>
        <v>#DIV/0!</v>
      </c>
      <c r="CSZ43" s="92" t="e">
        <f t="shared" si="39"/>
        <v>#DIV/0!</v>
      </c>
      <c r="CTA43" s="92" t="e">
        <f t="shared" si="39"/>
        <v>#DIV/0!</v>
      </c>
      <c r="CTB43" s="92" t="e">
        <f t="shared" si="39"/>
        <v>#DIV/0!</v>
      </c>
      <c r="CTC43" s="92" t="e">
        <f t="shared" si="39"/>
        <v>#DIV/0!</v>
      </c>
      <c r="CTD43" s="92" t="e">
        <f t="shared" si="39"/>
        <v>#DIV/0!</v>
      </c>
      <c r="CTE43" s="92" t="e">
        <f t="shared" si="39"/>
        <v>#DIV/0!</v>
      </c>
      <c r="CTF43" s="92" t="e">
        <f t="shared" si="39"/>
        <v>#DIV/0!</v>
      </c>
      <c r="CTG43" s="92" t="e">
        <f t="shared" si="39"/>
        <v>#DIV/0!</v>
      </c>
      <c r="CTH43" s="92" t="e">
        <f t="shared" si="39"/>
        <v>#DIV/0!</v>
      </c>
      <c r="CTI43" s="92" t="e">
        <f t="shared" si="39"/>
        <v>#DIV/0!</v>
      </c>
      <c r="CTJ43" s="92" t="e">
        <f t="shared" si="39"/>
        <v>#DIV/0!</v>
      </c>
      <c r="CTK43" s="92" t="e">
        <f t="shared" si="39"/>
        <v>#DIV/0!</v>
      </c>
      <c r="CTL43" s="92" t="e">
        <f t="shared" si="39"/>
        <v>#DIV/0!</v>
      </c>
      <c r="CTM43" s="92" t="e">
        <f t="shared" si="39"/>
        <v>#DIV/0!</v>
      </c>
      <c r="CTN43" s="92" t="e">
        <f t="shared" si="39"/>
        <v>#DIV/0!</v>
      </c>
      <c r="CTO43" s="92" t="e">
        <f t="shared" ref="CTO43:CVZ43" si="40">AVERAGE(CTO3:CTO42)</f>
        <v>#DIV/0!</v>
      </c>
      <c r="CTP43" s="92" t="e">
        <f t="shared" si="40"/>
        <v>#DIV/0!</v>
      </c>
      <c r="CTQ43" s="92" t="e">
        <f t="shared" si="40"/>
        <v>#DIV/0!</v>
      </c>
      <c r="CTR43" s="92" t="e">
        <f t="shared" si="40"/>
        <v>#DIV/0!</v>
      </c>
      <c r="CTS43" s="92" t="e">
        <f t="shared" si="40"/>
        <v>#DIV/0!</v>
      </c>
      <c r="CTT43" s="92" t="e">
        <f t="shared" si="40"/>
        <v>#DIV/0!</v>
      </c>
      <c r="CTU43" s="92" t="e">
        <f t="shared" si="40"/>
        <v>#DIV/0!</v>
      </c>
      <c r="CTV43" s="92" t="e">
        <f t="shared" si="40"/>
        <v>#DIV/0!</v>
      </c>
      <c r="CTW43" s="92" t="e">
        <f t="shared" si="40"/>
        <v>#DIV/0!</v>
      </c>
      <c r="CTX43" s="92" t="e">
        <f t="shared" si="40"/>
        <v>#DIV/0!</v>
      </c>
      <c r="CTY43" s="92" t="e">
        <f t="shared" si="40"/>
        <v>#DIV/0!</v>
      </c>
      <c r="CTZ43" s="92" t="e">
        <f t="shared" si="40"/>
        <v>#DIV/0!</v>
      </c>
      <c r="CUA43" s="92" t="e">
        <f t="shared" si="40"/>
        <v>#DIV/0!</v>
      </c>
      <c r="CUB43" s="92" t="e">
        <f t="shared" si="40"/>
        <v>#DIV/0!</v>
      </c>
      <c r="CUC43" s="92" t="e">
        <f t="shared" si="40"/>
        <v>#DIV/0!</v>
      </c>
      <c r="CUD43" s="92" t="e">
        <f t="shared" si="40"/>
        <v>#DIV/0!</v>
      </c>
      <c r="CUE43" s="92" t="e">
        <f t="shared" si="40"/>
        <v>#DIV/0!</v>
      </c>
      <c r="CUF43" s="92" t="e">
        <f t="shared" si="40"/>
        <v>#DIV/0!</v>
      </c>
      <c r="CUG43" s="92" t="e">
        <f t="shared" si="40"/>
        <v>#DIV/0!</v>
      </c>
      <c r="CUH43" s="92" t="e">
        <f t="shared" si="40"/>
        <v>#DIV/0!</v>
      </c>
      <c r="CUI43" s="92" t="e">
        <f t="shared" si="40"/>
        <v>#DIV/0!</v>
      </c>
      <c r="CUJ43" s="92" t="e">
        <f t="shared" si="40"/>
        <v>#DIV/0!</v>
      </c>
      <c r="CUK43" s="92" t="e">
        <f t="shared" si="40"/>
        <v>#DIV/0!</v>
      </c>
      <c r="CUL43" s="92" t="e">
        <f t="shared" si="40"/>
        <v>#DIV/0!</v>
      </c>
      <c r="CUM43" s="92" t="e">
        <f t="shared" si="40"/>
        <v>#DIV/0!</v>
      </c>
      <c r="CUN43" s="92" t="e">
        <f t="shared" si="40"/>
        <v>#DIV/0!</v>
      </c>
      <c r="CUO43" s="92" t="e">
        <f t="shared" si="40"/>
        <v>#DIV/0!</v>
      </c>
      <c r="CUP43" s="92" t="e">
        <f t="shared" si="40"/>
        <v>#DIV/0!</v>
      </c>
      <c r="CUQ43" s="92" t="e">
        <f t="shared" si="40"/>
        <v>#DIV/0!</v>
      </c>
      <c r="CUR43" s="92" t="e">
        <f t="shared" si="40"/>
        <v>#DIV/0!</v>
      </c>
      <c r="CUS43" s="92" t="e">
        <f t="shared" si="40"/>
        <v>#DIV/0!</v>
      </c>
      <c r="CUT43" s="92" t="e">
        <f t="shared" si="40"/>
        <v>#DIV/0!</v>
      </c>
      <c r="CUU43" s="92" t="e">
        <f t="shared" si="40"/>
        <v>#DIV/0!</v>
      </c>
      <c r="CUV43" s="92" t="e">
        <f t="shared" si="40"/>
        <v>#DIV/0!</v>
      </c>
      <c r="CUW43" s="92" t="e">
        <f t="shared" si="40"/>
        <v>#DIV/0!</v>
      </c>
      <c r="CUX43" s="92" t="e">
        <f t="shared" si="40"/>
        <v>#DIV/0!</v>
      </c>
      <c r="CUY43" s="92" t="e">
        <f t="shared" si="40"/>
        <v>#DIV/0!</v>
      </c>
      <c r="CUZ43" s="92" t="e">
        <f t="shared" si="40"/>
        <v>#DIV/0!</v>
      </c>
      <c r="CVA43" s="92" t="e">
        <f t="shared" si="40"/>
        <v>#DIV/0!</v>
      </c>
      <c r="CVB43" s="92" t="e">
        <f t="shared" si="40"/>
        <v>#DIV/0!</v>
      </c>
      <c r="CVC43" s="92" t="e">
        <f t="shared" si="40"/>
        <v>#DIV/0!</v>
      </c>
      <c r="CVD43" s="92" t="e">
        <f t="shared" si="40"/>
        <v>#DIV/0!</v>
      </c>
      <c r="CVE43" s="92" t="e">
        <f t="shared" si="40"/>
        <v>#DIV/0!</v>
      </c>
      <c r="CVF43" s="92" t="e">
        <f t="shared" si="40"/>
        <v>#DIV/0!</v>
      </c>
      <c r="CVG43" s="92" t="e">
        <f t="shared" si="40"/>
        <v>#DIV/0!</v>
      </c>
      <c r="CVH43" s="92" t="e">
        <f t="shared" si="40"/>
        <v>#DIV/0!</v>
      </c>
      <c r="CVI43" s="92" t="e">
        <f t="shared" si="40"/>
        <v>#DIV/0!</v>
      </c>
      <c r="CVJ43" s="92" t="e">
        <f t="shared" si="40"/>
        <v>#DIV/0!</v>
      </c>
      <c r="CVK43" s="92" t="e">
        <f t="shared" si="40"/>
        <v>#DIV/0!</v>
      </c>
      <c r="CVL43" s="92" t="e">
        <f t="shared" si="40"/>
        <v>#DIV/0!</v>
      </c>
      <c r="CVM43" s="92" t="e">
        <f t="shared" si="40"/>
        <v>#DIV/0!</v>
      </c>
      <c r="CVN43" s="92" t="e">
        <f t="shared" si="40"/>
        <v>#DIV/0!</v>
      </c>
      <c r="CVO43" s="92" t="e">
        <f t="shared" si="40"/>
        <v>#DIV/0!</v>
      </c>
      <c r="CVP43" s="92" t="e">
        <f t="shared" si="40"/>
        <v>#DIV/0!</v>
      </c>
      <c r="CVQ43" s="92" t="e">
        <f t="shared" si="40"/>
        <v>#DIV/0!</v>
      </c>
      <c r="CVR43" s="92" t="e">
        <f t="shared" si="40"/>
        <v>#DIV/0!</v>
      </c>
      <c r="CVS43" s="92" t="e">
        <f t="shared" si="40"/>
        <v>#DIV/0!</v>
      </c>
      <c r="CVT43" s="92" t="e">
        <f t="shared" si="40"/>
        <v>#DIV/0!</v>
      </c>
      <c r="CVU43" s="92" t="e">
        <f t="shared" si="40"/>
        <v>#DIV/0!</v>
      </c>
      <c r="CVV43" s="92" t="e">
        <f t="shared" si="40"/>
        <v>#DIV/0!</v>
      </c>
      <c r="CVW43" s="92" t="e">
        <f t="shared" si="40"/>
        <v>#DIV/0!</v>
      </c>
      <c r="CVX43" s="92" t="e">
        <f t="shared" si="40"/>
        <v>#DIV/0!</v>
      </c>
      <c r="CVY43" s="92" t="e">
        <f t="shared" si="40"/>
        <v>#DIV/0!</v>
      </c>
      <c r="CVZ43" s="92" t="e">
        <f t="shared" si="40"/>
        <v>#DIV/0!</v>
      </c>
      <c r="CWA43" s="92" t="e">
        <f t="shared" ref="CWA43:CYL43" si="41">AVERAGE(CWA3:CWA42)</f>
        <v>#DIV/0!</v>
      </c>
      <c r="CWB43" s="92" t="e">
        <f t="shared" si="41"/>
        <v>#DIV/0!</v>
      </c>
      <c r="CWC43" s="92" t="e">
        <f t="shared" si="41"/>
        <v>#DIV/0!</v>
      </c>
      <c r="CWD43" s="92" t="e">
        <f t="shared" si="41"/>
        <v>#DIV/0!</v>
      </c>
      <c r="CWE43" s="92" t="e">
        <f t="shared" si="41"/>
        <v>#DIV/0!</v>
      </c>
      <c r="CWF43" s="92" t="e">
        <f t="shared" si="41"/>
        <v>#DIV/0!</v>
      </c>
      <c r="CWG43" s="92" t="e">
        <f t="shared" si="41"/>
        <v>#DIV/0!</v>
      </c>
      <c r="CWH43" s="92" t="e">
        <f t="shared" si="41"/>
        <v>#DIV/0!</v>
      </c>
      <c r="CWI43" s="92" t="e">
        <f t="shared" si="41"/>
        <v>#DIV/0!</v>
      </c>
      <c r="CWJ43" s="92" t="e">
        <f t="shared" si="41"/>
        <v>#DIV/0!</v>
      </c>
      <c r="CWK43" s="92" t="e">
        <f t="shared" si="41"/>
        <v>#DIV/0!</v>
      </c>
      <c r="CWL43" s="92" t="e">
        <f t="shared" si="41"/>
        <v>#DIV/0!</v>
      </c>
      <c r="CWM43" s="92" t="e">
        <f t="shared" si="41"/>
        <v>#DIV/0!</v>
      </c>
      <c r="CWN43" s="92" t="e">
        <f t="shared" si="41"/>
        <v>#DIV/0!</v>
      </c>
      <c r="CWO43" s="92" t="e">
        <f t="shared" si="41"/>
        <v>#DIV/0!</v>
      </c>
      <c r="CWP43" s="92" t="e">
        <f t="shared" si="41"/>
        <v>#DIV/0!</v>
      </c>
      <c r="CWQ43" s="92" t="e">
        <f t="shared" si="41"/>
        <v>#DIV/0!</v>
      </c>
      <c r="CWR43" s="92" t="e">
        <f t="shared" si="41"/>
        <v>#DIV/0!</v>
      </c>
      <c r="CWS43" s="92" t="e">
        <f t="shared" si="41"/>
        <v>#DIV/0!</v>
      </c>
      <c r="CWT43" s="92" t="e">
        <f t="shared" si="41"/>
        <v>#DIV/0!</v>
      </c>
      <c r="CWU43" s="92" t="e">
        <f t="shared" si="41"/>
        <v>#DIV/0!</v>
      </c>
      <c r="CWV43" s="92" t="e">
        <f t="shared" si="41"/>
        <v>#DIV/0!</v>
      </c>
      <c r="CWW43" s="92" t="e">
        <f t="shared" si="41"/>
        <v>#DIV/0!</v>
      </c>
      <c r="CWX43" s="92" t="e">
        <f t="shared" si="41"/>
        <v>#DIV/0!</v>
      </c>
      <c r="CWY43" s="92" t="e">
        <f t="shared" si="41"/>
        <v>#DIV/0!</v>
      </c>
      <c r="CWZ43" s="92" t="e">
        <f t="shared" si="41"/>
        <v>#DIV/0!</v>
      </c>
      <c r="CXA43" s="92" t="e">
        <f t="shared" si="41"/>
        <v>#DIV/0!</v>
      </c>
      <c r="CXB43" s="92" t="e">
        <f t="shared" si="41"/>
        <v>#DIV/0!</v>
      </c>
      <c r="CXC43" s="92" t="e">
        <f t="shared" si="41"/>
        <v>#DIV/0!</v>
      </c>
      <c r="CXD43" s="92" t="e">
        <f t="shared" si="41"/>
        <v>#DIV/0!</v>
      </c>
      <c r="CXE43" s="92" t="e">
        <f t="shared" si="41"/>
        <v>#DIV/0!</v>
      </c>
      <c r="CXF43" s="92" t="e">
        <f t="shared" si="41"/>
        <v>#DIV/0!</v>
      </c>
      <c r="CXG43" s="92" t="e">
        <f t="shared" si="41"/>
        <v>#DIV/0!</v>
      </c>
      <c r="CXH43" s="92" t="e">
        <f t="shared" si="41"/>
        <v>#DIV/0!</v>
      </c>
      <c r="CXI43" s="92" t="e">
        <f t="shared" si="41"/>
        <v>#DIV/0!</v>
      </c>
      <c r="CXJ43" s="92" t="e">
        <f t="shared" si="41"/>
        <v>#DIV/0!</v>
      </c>
      <c r="CXK43" s="92" t="e">
        <f t="shared" si="41"/>
        <v>#DIV/0!</v>
      </c>
      <c r="CXL43" s="92" t="e">
        <f t="shared" si="41"/>
        <v>#DIV/0!</v>
      </c>
      <c r="CXM43" s="92" t="e">
        <f t="shared" si="41"/>
        <v>#DIV/0!</v>
      </c>
      <c r="CXN43" s="92" t="e">
        <f t="shared" si="41"/>
        <v>#DIV/0!</v>
      </c>
      <c r="CXO43" s="92" t="e">
        <f t="shared" si="41"/>
        <v>#DIV/0!</v>
      </c>
      <c r="CXP43" s="92" t="e">
        <f t="shared" si="41"/>
        <v>#DIV/0!</v>
      </c>
      <c r="CXQ43" s="92" t="e">
        <f t="shared" si="41"/>
        <v>#DIV/0!</v>
      </c>
      <c r="CXR43" s="92" t="e">
        <f t="shared" si="41"/>
        <v>#DIV/0!</v>
      </c>
      <c r="CXS43" s="92" t="e">
        <f t="shared" si="41"/>
        <v>#DIV/0!</v>
      </c>
      <c r="CXT43" s="92" t="e">
        <f t="shared" si="41"/>
        <v>#DIV/0!</v>
      </c>
      <c r="CXU43" s="92" t="e">
        <f t="shared" si="41"/>
        <v>#DIV/0!</v>
      </c>
      <c r="CXV43" s="92" t="e">
        <f t="shared" si="41"/>
        <v>#DIV/0!</v>
      </c>
      <c r="CXW43" s="92" t="e">
        <f t="shared" si="41"/>
        <v>#DIV/0!</v>
      </c>
      <c r="CXX43" s="92" t="e">
        <f t="shared" si="41"/>
        <v>#DIV/0!</v>
      </c>
      <c r="CXY43" s="92" t="e">
        <f t="shared" si="41"/>
        <v>#DIV/0!</v>
      </c>
      <c r="CXZ43" s="92" t="e">
        <f t="shared" si="41"/>
        <v>#DIV/0!</v>
      </c>
      <c r="CYA43" s="92" t="e">
        <f t="shared" si="41"/>
        <v>#DIV/0!</v>
      </c>
      <c r="CYB43" s="92" t="e">
        <f t="shared" si="41"/>
        <v>#DIV/0!</v>
      </c>
      <c r="CYC43" s="92" t="e">
        <f t="shared" si="41"/>
        <v>#DIV/0!</v>
      </c>
      <c r="CYD43" s="92" t="e">
        <f t="shared" si="41"/>
        <v>#DIV/0!</v>
      </c>
      <c r="CYE43" s="92" t="e">
        <f t="shared" si="41"/>
        <v>#DIV/0!</v>
      </c>
      <c r="CYF43" s="92" t="e">
        <f t="shared" si="41"/>
        <v>#DIV/0!</v>
      </c>
      <c r="CYG43" s="92" t="e">
        <f t="shared" si="41"/>
        <v>#DIV/0!</v>
      </c>
      <c r="CYH43" s="92" t="e">
        <f t="shared" si="41"/>
        <v>#DIV/0!</v>
      </c>
      <c r="CYI43" s="92" t="e">
        <f t="shared" si="41"/>
        <v>#DIV/0!</v>
      </c>
      <c r="CYJ43" s="92" t="e">
        <f t="shared" si="41"/>
        <v>#DIV/0!</v>
      </c>
      <c r="CYK43" s="92" t="e">
        <f t="shared" si="41"/>
        <v>#DIV/0!</v>
      </c>
      <c r="CYL43" s="92" t="e">
        <f t="shared" si="41"/>
        <v>#DIV/0!</v>
      </c>
      <c r="CYM43" s="92" t="e">
        <f t="shared" ref="CYM43:DAX43" si="42">AVERAGE(CYM3:CYM42)</f>
        <v>#DIV/0!</v>
      </c>
      <c r="CYN43" s="92" t="e">
        <f t="shared" si="42"/>
        <v>#DIV/0!</v>
      </c>
      <c r="CYO43" s="92" t="e">
        <f t="shared" si="42"/>
        <v>#DIV/0!</v>
      </c>
      <c r="CYP43" s="92" t="e">
        <f t="shared" si="42"/>
        <v>#DIV/0!</v>
      </c>
      <c r="CYQ43" s="92" t="e">
        <f t="shared" si="42"/>
        <v>#DIV/0!</v>
      </c>
      <c r="CYR43" s="92" t="e">
        <f t="shared" si="42"/>
        <v>#DIV/0!</v>
      </c>
      <c r="CYS43" s="92" t="e">
        <f t="shared" si="42"/>
        <v>#DIV/0!</v>
      </c>
      <c r="CYT43" s="92" t="e">
        <f t="shared" si="42"/>
        <v>#DIV/0!</v>
      </c>
      <c r="CYU43" s="92" t="e">
        <f t="shared" si="42"/>
        <v>#DIV/0!</v>
      </c>
      <c r="CYV43" s="92" t="e">
        <f t="shared" si="42"/>
        <v>#DIV/0!</v>
      </c>
      <c r="CYW43" s="92" t="e">
        <f t="shared" si="42"/>
        <v>#DIV/0!</v>
      </c>
      <c r="CYX43" s="92" t="e">
        <f t="shared" si="42"/>
        <v>#DIV/0!</v>
      </c>
      <c r="CYY43" s="92" t="e">
        <f t="shared" si="42"/>
        <v>#DIV/0!</v>
      </c>
      <c r="CYZ43" s="92" t="e">
        <f t="shared" si="42"/>
        <v>#DIV/0!</v>
      </c>
      <c r="CZA43" s="92" t="e">
        <f t="shared" si="42"/>
        <v>#DIV/0!</v>
      </c>
      <c r="CZB43" s="92" t="e">
        <f t="shared" si="42"/>
        <v>#DIV/0!</v>
      </c>
      <c r="CZC43" s="92" t="e">
        <f t="shared" si="42"/>
        <v>#DIV/0!</v>
      </c>
      <c r="CZD43" s="92" t="e">
        <f t="shared" si="42"/>
        <v>#DIV/0!</v>
      </c>
      <c r="CZE43" s="92" t="e">
        <f t="shared" si="42"/>
        <v>#DIV/0!</v>
      </c>
      <c r="CZF43" s="92" t="e">
        <f t="shared" si="42"/>
        <v>#DIV/0!</v>
      </c>
      <c r="CZG43" s="92" t="e">
        <f t="shared" si="42"/>
        <v>#DIV/0!</v>
      </c>
      <c r="CZH43" s="92" t="e">
        <f t="shared" si="42"/>
        <v>#DIV/0!</v>
      </c>
      <c r="CZI43" s="92" t="e">
        <f t="shared" si="42"/>
        <v>#DIV/0!</v>
      </c>
      <c r="CZJ43" s="92" t="e">
        <f t="shared" si="42"/>
        <v>#DIV/0!</v>
      </c>
      <c r="CZK43" s="92" t="e">
        <f t="shared" si="42"/>
        <v>#DIV/0!</v>
      </c>
      <c r="CZL43" s="92" t="e">
        <f t="shared" si="42"/>
        <v>#DIV/0!</v>
      </c>
      <c r="CZM43" s="92" t="e">
        <f t="shared" si="42"/>
        <v>#DIV/0!</v>
      </c>
      <c r="CZN43" s="92" t="e">
        <f t="shared" si="42"/>
        <v>#DIV/0!</v>
      </c>
      <c r="CZO43" s="92" t="e">
        <f t="shared" si="42"/>
        <v>#DIV/0!</v>
      </c>
      <c r="CZP43" s="92" t="e">
        <f t="shared" si="42"/>
        <v>#DIV/0!</v>
      </c>
      <c r="CZQ43" s="92" t="e">
        <f t="shared" si="42"/>
        <v>#DIV/0!</v>
      </c>
      <c r="CZR43" s="92" t="e">
        <f t="shared" si="42"/>
        <v>#DIV/0!</v>
      </c>
      <c r="CZS43" s="92" t="e">
        <f t="shared" si="42"/>
        <v>#DIV/0!</v>
      </c>
      <c r="CZT43" s="92" t="e">
        <f t="shared" si="42"/>
        <v>#DIV/0!</v>
      </c>
      <c r="CZU43" s="92" t="e">
        <f t="shared" si="42"/>
        <v>#DIV/0!</v>
      </c>
      <c r="CZV43" s="92" t="e">
        <f t="shared" si="42"/>
        <v>#DIV/0!</v>
      </c>
      <c r="CZW43" s="92" t="e">
        <f t="shared" si="42"/>
        <v>#DIV/0!</v>
      </c>
      <c r="CZX43" s="92" t="e">
        <f t="shared" si="42"/>
        <v>#DIV/0!</v>
      </c>
      <c r="CZY43" s="92" t="e">
        <f t="shared" si="42"/>
        <v>#DIV/0!</v>
      </c>
      <c r="CZZ43" s="92" t="e">
        <f t="shared" si="42"/>
        <v>#DIV/0!</v>
      </c>
      <c r="DAA43" s="92" t="e">
        <f t="shared" si="42"/>
        <v>#DIV/0!</v>
      </c>
      <c r="DAB43" s="92" t="e">
        <f t="shared" si="42"/>
        <v>#DIV/0!</v>
      </c>
      <c r="DAC43" s="92" t="e">
        <f t="shared" si="42"/>
        <v>#DIV/0!</v>
      </c>
      <c r="DAD43" s="92" t="e">
        <f t="shared" si="42"/>
        <v>#DIV/0!</v>
      </c>
      <c r="DAE43" s="92" t="e">
        <f t="shared" si="42"/>
        <v>#DIV/0!</v>
      </c>
      <c r="DAF43" s="92" t="e">
        <f t="shared" si="42"/>
        <v>#DIV/0!</v>
      </c>
      <c r="DAG43" s="92" t="e">
        <f t="shared" si="42"/>
        <v>#DIV/0!</v>
      </c>
      <c r="DAH43" s="92" t="e">
        <f t="shared" si="42"/>
        <v>#DIV/0!</v>
      </c>
      <c r="DAI43" s="92" t="e">
        <f t="shared" si="42"/>
        <v>#DIV/0!</v>
      </c>
      <c r="DAJ43" s="92" t="e">
        <f t="shared" si="42"/>
        <v>#DIV/0!</v>
      </c>
      <c r="DAK43" s="92" t="e">
        <f t="shared" si="42"/>
        <v>#DIV/0!</v>
      </c>
      <c r="DAL43" s="92" t="e">
        <f t="shared" si="42"/>
        <v>#DIV/0!</v>
      </c>
      <c r="DAM43" s="92" t="e">
        <f t="shared" si="42"/>
        <v>#DIV/0!</v>
      </c>
      <c r="DAN43" s="92" t="e">
        <f t="shared" si="42"/>
        <v>#DIV/0!</v>
      </c>
      <c r="DAO43" s="92" t="e">
        <f t="shared" si="42"/>
        <v>#DIV/0!</v>
      </c>
      <c r="DAP43" s="92" t="e">
        <f t="shared" si="42"/>
        <v>#DIV/0!</v>
      </c>
      <c r="DAQ43" s="92" t="e">
        <f t="shared" si="42"/>
        <v>#DIV/0!</v>
      </c>
      <c r="DAR43" s="92" t="e">
        <f t="shared" si="42"/>
        <v>#DIV/0!</v>
      </c>
      <c r="DAS43" s="92" t="e">
        <f t="shared" si="42"/>
        <v>#DIV/0!</v>
      </c>
      <c r="DAT43" s="92" t="e">
        <f t="shared" si="42"/>
        <v>#DIV/0!</v>
      </c>
      <c r="DAU43" s="92" t="e">
        <f t="shared" si="42"/>
        <v>#DIV/0!</v>
      </c>
      <c r="DAV43" s="92" t="e">
        <f t="shared" si="42"/>
        <v>#DIV/0!</v>
      </c>
      <c r="DAW43" s="92" t="e">
        <f t="shared" si="42"/>
        <v>#DIV/0!</v>
      </c>
      <c r="DAX43" s="92" t="e">
        <f t="shared" si="42"/>
        <v>#DIV/0!</v>
      </c>
      <c r="DAY43" s="92" t="e">
        <f t="shared" ref="DAY43:DDJ43" si="43">AVERAGE(DAY3:DAY42)</f>
        <v>#DIV/0!</v>
      </c>
      <c r="DAZ43" s="92" t="e">
        <f t="shared" si="43"/>
        <v>#DIV/0!</v>
      </c>
      <c r="DBA43" s="92" t="e">
        <f t="shared" si="43"/>
        <v>#DIV/0!</v>
      </c>
      <c r="DBB43" s="92" t="e">
        <f t="shared" si="43"/>
        <v>#DIV/0!</v>
      </c>
      <c r="DBC43" s="92" t="e">
        <f t="shared" si="43"/>
        <v>#DIV/0!</v>
      </c>
      <c r="DBD43" s="92" t="e">
        <f t="shared" si="43"/>
        <v>#DIV/0!</v>
      </c>
      <c r="DBE43" s="92" t="e">
        <f t="shared" si="43"/>
        <v>#DIV/0!</v>
      </c>
      <c r="DBF43" s="92" t="e">
        <f t="shared" si="43"/>
        <v>#DIV/0!</v>
      </c>
      <c r="DBG43" s="92" t="e">
        <f t="shared" si="43"/>
        <v>#DIV/0!</v>
      </c>
      <c r="DBH43" s="92" t="e">
        <f t="shared" si="43"/>
        <v>#DIV/0!</v>
      </c>
      <c r="DBI43" s="92" t="e">
        <f t="shared" si="43"/>
        <v>#DIV/0!</v>
      </c>
      <c r="DBJ43" s="92" t="e">
        <f t="shared" si="43"/>
        <v>#DIV/0!</v>
      </c>
      <c r="DBK43" s="92" t="e">
        <f t="shared" si="43"/>
        <v>#DIV/0!</v>
      </c>
      <c r="DBL43" s="92" t="e">
        <f t="shared" si="43"/>
        <v>#DIV/0!</v>
      </c>
      <c r="DBM43" s="92" t="e">
        <f t="shared" si="43"/>
        <v>#DIV/0!</v>
      </c>
      <c r="DBN43" s="92" t="e">
        <f t="shared" si="43"/>
        <v>#DIV/0!</v>
      </c>
      <c r="DBO43" s="92" t="e">
        <f t="shared" si="43"/>
        <v>#DIV/0!</v>
      </c>
      <c r="DBP43" s="92" t="e">
        <f t="shared" si="43"/>
        <v>#DIV/0!</v>
      </c>
      <c r="DBQ43" s="92" t="e">
        <f t="shared" si="43"/>
        <v>#DIV/0!</v>
      </c>
      <c r="DBR43" s="92" t="e">
        <f t="shared" si="43"/>
        <v>#DIV/0!</v>
      </c>
      <c r="DBS43" s="92" t="e">
        <f t="shared" si="43"/>
        <v>#DIV/0!</v>
      </c>
      <c r="DBT43" s="92" t="e">
        <f t="shared" si="43"/>
        <v>#DIV/0!</v>
      </c>
      <c r="DBU43" s="92" t="e">
        <f t="shared" si="43"/>
        <v>#DIV/0!</v>
      </c>
      <c r="DBV43" s="92" t="e">
        <f t="shared" si="43"/>
        <v>#DIV/0!</v>
      </c>
      <c r="DBW43" s="92" t="e">
        <f t="shared" si="43"/>
        <v>#DIV/0!</v>
      </c>
      <c r="DBX43" s="92" t="e">
        <f t="shared" si="43"/>
        <v>#DIV/0!</v>
      </c>
      <c r="DBY43" s="92" t="e">
        <f t="shared" si="43"/>
        <v>#DIV/0!</v>
      </c>
      <c r="DBZ43" s="92" t="e">
        <f t="shared" si="43"/>
        <v>#DIV/0!</v>
      </c>
      <c r="DCA43" s="92" t="e">
        <f t="shared" si="43"/>
        <v>#DIV/0!</v>
      </c>
      <c r="DCB43" s="92" t="e">
        <f t="shared" si="43"/>
        <v>#DIV/0!</v>
      </c>
      <c r="DCC43" s="92" t="e">
        <f t="shared" si="43"/>
        <v>#DIV/0!</v>
      </c>
      <c r="DCD43" s="92" t="e">
        <f t="shared" si="43"/>
        <v>#DIV/0!</v>
      </c>
      <c r="DCE43" s="92" t="e">
        <f t="shared" si="43"/>
        <v>#DIV/0!</v>
      </c>
      <c r="DCF43" s="92" t="e">
        <f t="shared" si="43"/>
        <v>#DIV/0!</v>
      </c>
      <c r="DCG43" s="92" t="e">
        <f t="shared" si="43"/>
        <v>#DIV/0!</v>
      </c>
      <c r="DCH43" s="92" t="e">
        <f t="shared" si="43"/>
        <v>#DIV/0!</v>
      </c>
      <c r="DCI43" s="92" t="e">
        <f t="shared" si="43"/>
        <v>#DIV/0!</v>
      </c>
      <c r="DCJ43" s="92" t="e">
        <f t="shared" si="43"/>
        <v>#DIV/0!</v>
      </c>
      <c r="DCK43" s="92" t="e">
        <f t="shared" si="43"/>
        <v>#DIV/0!</v>
      </c>
      <c r="DCL43" s="92" t="e">
        <f t="shared" si="43"/>
        <v>#DIV/0!</v>
      </c>
      <c r="DCM43" s="92" t="e">
        <f t="shared" si="43"/>
        <v>#DIV/0!</v>
      </c>
      <c r="DCN43" s="92" t="e">
        <f t="shared" si="43"/>
        <v>#DIV/0!</v>
      </c>
      <c r="DCO43" s="92" t="e">
        <f t="shared" si="43"/>
        <v>#DIV/0!</v>
      </c>
      <c r="DCP43" s="92" t="e">
        <f t="shared" si="43"/>
        <v>#DIV/0!</v>
      </c>
      <c r="DCQ43" s="92" t="e">
        <f t="shared" si="43"/>
        <v>#DIV/0!</v>
      </c>
      <c r="DCR43" s="92" t="e">
        <f t="shared" si="43"/>
        <v>#DIV/0!</v>
      </c>
      <c r="DCS43" s="92" t="e">
        <f t="shared" si="43"/>
        <v>#DIV/0!</v>
      </c>
      <c r="DCT43" s="92" t="e">
        <f t="shared" si="43"/>
        <v>#DIV/0!</v>
      </c>
      <c r="DCU43" s="92" t="e">
        <f t="shared" si="43"/>
        <v>#DIV/0!</v>
      </c>
      <c r="DCV43" s="92" t="e">
        <f t="shared" si="43"/>
        <v>#DIV/0!</v>
      </c>
      <c r="DCW43" s="92" t="e">
        <f t="shared" si="43"/>
        <v>#DIV/0!</v>
      </c>
      <c r="DCX43" s="92" t="e">
        <f t="shared" si="43"/>
        <v>#DIV/0!</v>
      </c>
      <c r="DCY43" s="92" t="e">
        <f t="shared" si="43"/>
        <v>#DIV/0!</v>
      </c>
      <c r="DCZ43" s="92" t="e">
        <f t="shared" si="43"/>
        <v>#DIV/0!</v>
      </c>
      <c r="DDA43" s="92" t="e">
        <f t="shared" si="43"/>
        <v>#DIV/0!</v>
      </c>
      <c r="DDB43" s="92" t="e">
        <f t="shared" si="43"/>
        <v>#DIV/0!</v>
      </c>
      <c r="DDC43" s="92" t="e">
        <f t="shared" si="43"/>
        <v>#DIV/0!</v>
      </c>
      <c r="DDD43" s="92" t="e">
        <f t="shared" si="43"/>
        <v>#DIV/0!</v>
      </c>
      <c r="DDE43" s="92" t="e">
        <f t="shared" si="43"/>
        <v>#DIV/0!</v>
      </c>
      <c r="DDF43" s="92" t="e">
        <f t="shared" si="43"/>
        <v>#DIV/0!</v>
      </c>
      <c r="DDG43" s="92" t="e">
        <f t="shared" si="43"/>
        <v>#DIV/0!</v>
      </c>
      <c r="DDH43" s="92" t="e">
        <f t="shared" si="43"/>
        <v>#DIV/0!</v>
      </c>
      <c r="DDI43" s="92" t="e">
        <f t="shared" si="43"/>
        <v>#DIV/0!</v>
      </c>
      <c r="DDJ43" s="92" t="e">
        <f t="shared" si="43"/>
        <v>#DIV/0!</v>
      </c>
      <c r="DDK43" s="92" t="e">
        <f t="shared" ref="DDK43:DFV43" si="44">AVERAGE(DDK3:DDK42)</f>
        <v>#DIV/0!</v>
      </c>
      <c r="DDL43" s="92" t="e">
        <f t="shared" si="44"/>
        <v>#DIV/0!</v>
      </c>
      <c r="DDM43" s="92" t="e">
        <f t="shared" si="44"/>
        <v>#DIV/0!</v>
      </c>
      <c r="DDN43" s="92" t="e">
        <f t="shared" si="44"/>
        <v>#DIV/0!</v>
      </c>
      <c r="DDO43" s="92" t="e">
        <f t="shared" si="44"/>
        <v>#DIV/0!</v>
      </c>
      <c r="DDP43" s="92" t="e">
        <f t="shared" si="44"/>
        <v>#DIV/0!</v>
      </c>
      <c r="DDQ43" s="92" t="e">
        <f t="shared" si="44"/>
        <v>#DIV/0!</v>
      </c>
      <c r="DDR43" s="92" t="e">
        <f t="shared" si="44"/>
        <v>#DIV/0!</v>
      </c>
      <c r="DDS43" s="92" t="e">
        <f t="shared" si="44"/>
        <v>#DIV/0!</v>
      </c>
      <c r="DDT43" s="92" t="e">
        <f t="shared" si="44"/>
        <v>#DIV/0!</v>
      </c>
      <c r="DDU43" s="92" t="e">
        <f t="shared" si="44"/>
        <v>#DIV/0!</v>
      </c>
      <c r="DDV43" s="92" t="e">
        <f t="shared" si="44"/>
        <v>#DIV/0!</v>
      </c>
      <c r="DDW43" s="92" t="e">
        <f t="shared" si="44"/>
        <v>#DIV/0!</v>
      </c>
      <c r="DDX43" s="92" t="e">
        <f t="shared" si="44"/>
        <v>#DIV/0!</v>
      </c>
      <c r="DDY43" s="92" t="e">
        <f t="shared" si="44"/>
        <v>#DIV/0!</v>
      </c>
      <c r="DDZ43" s="92" t="e">
        <f t="shared" si="44"/>
        <v>#DIV/0!</v>
      </c>
      <c r="DEA43" s="92" t="e">
        <f t="shared" si="44"/>
        <v>#DIV/0!</v>
      </c>
      <c r="DEB43" s="92" t="e">
        <f t="shared" si="44"/>
        <v>#DIV/0!</v>
      </c>
      <c r="DEC43" s="92" t="e">
        <f t="shared" si="44"/>
        <v>#DIV/0!</v>
      </c>
      <c r="DED43" s="92" t="e">
        <f t="shared" si="44"/>
        <v>#DIV/0!</v>
      </c>
      <c r="DEE43" s="92" t="e">
        <f t="shared" si="44"/>
        <v>#DIV/0!</v>
      </c>
      <c r="DEF43" s="92" t="e">
        <f t="shared" si="44"/>
        <v>#DIV/0!</v>
      </c>
      <c r="DEG43" s="92" t="e">
        <f t="shared" si="44"/>
        <v>#DIV/0!</v>
      </c>
      <c r="DEH43" s="92" t="e">
        <f t="shared" si="44"/>
        <v>#DIV/0!</v>
      </c>
      <c r="DEI43" s="92" t="e">
        <f t="shared" si="44"/>
        <v>#DIV/0!</v>
      </c>
      <c r="DEJ43" s="92" t="e">
        <f t="shared" si="44"/>
        <v>#DIV/0!</v>
      </c>
      <c r="DEK43" s="92" t="e">
        <f t="shared" si="44"/>
        <v>#DIV/0!</v>
      </c>
      <c r="DEL43" s="92" t="e">
        <f t="shared" si="44"/>
        <v>#DIV/0!</v>
      </c>
      <c r="DEM43" s="92" t="e">
        <f t="shared" si="44"/>
        <v>#DIV/0!</v>
      </c>
      <c r="DEN43" s="92" t="e">
        <f t="shared" si="44"/>
        <v>#DIV/0!</v>
      </c>
      <c r="DEO43" s="92" t="e">
        <f t="shared" si="44"/>
        <v>#DIV/0!</v>
      </c>
      <c r="DEP43" s="92" t="e">
        <f t="shared" si="44"/>
        <v>#DIV/0!</v>
      </c>
      <c r="DEQ43" s="92" t="e">
        <f t="shared" si="44"/>
        <v>#DIV/0!</v>
      </c>
      <c r="DER43" s="92" t="e">
        <f t="shared" si="44"/>
        <v>#DIV/0!</v>
      </c>
      <c r="DES43" s="92" t="e">
        <f t="shared" si="44"/>
        <v>#DIV/0!</v>
      </c>
      <c r="DET43" s="92" t="e">
        <f t="shared" si="44"/>
        <v>#DIV/0!</v>
      </c>
      <c r="DEU43" s="92" t="e">
        <f t="shared" si="44"/>
        <v>#DIV/0!</v>
      </c>
      <c r="DEV43" s="92" t="e">
        <f t="shared" si="44"/>
        <v>#DIV/0!</v>
      </c>
      <c r="DEW43" s="92" t="e">
        <f t="shared" si="44"/>
        <v>#DIV/0!</v>
      </c>
      <c r="DEX43" s="92" t="e">
        <f t="shared" si="44"/>
        <v>#DIV/0!</v>
      </c>
      <c r="DEY43" s="92" t="e">
        <f t="shared" si="44"/>
        <v>#DIV/0!</v>
      </c>
      <c r="DEZ43" s="92" t="e">
        <f t="shared" si="44"/>
        <v>#DIV/0!</v>
      </c>
      <c r="DFA43" s="92" t="e">
        <f t="shared" si="44"/>
        <v>#DIV/0!</v>
      </c>
      <c r="DFB43" s="92" t="e">
        <f t="shared" si="44"/>
        <v>#DIV/0!</v>
      </c>
      <c r="DFC43" s="92" t="e">
        <f t="shared" si="44"/>
        <v>#DIV/0!</v>
      </c>
      <c r="DFD43" s="92" t="e">
        <f t="shared" si="44"/>
        <v>#DIV/0!</v>
      </c>
      <c r="DFE43" s="92" t="e">
        <f t="shared" si="44"/>
        <v>#DIV/0!</v>
      </c>
      <c r="DFF43" s="92" t="e">
        <f t="shared" si="44"/>
        <v>#DIV/0!</v>
      </c>
      <c r="DFG43" s="92" t="e">
        <f t="shared" si="44"/>
        <v>#DIV/0!</v>
      </c>
      <c r="DFH43" s="92" t="e">
        <f t="shared" si="44"/>
        <v>#DIV/0!</v>
      </c>
      <c r="DFI43" s="92" t="e">
        <f t="shared" si="44"/>
        <v>#DIV/0!</v>
      </c>
      <c r="DFJ43" s="92" t="e">
        <f t="shared" si="44"/>
        <v>#DIV/0!</v>
      </c>
      <c r="DFK43" s="92" t="e">
        <f t="shared" si="44"/>
        <v>#DIV/0!</v>
      </c>
      <c r="DFL43" s="92" t="e">
        <f t="shared" si="44"/>
        <v>#DIV/0!</v>
      </c>
      <c r="DFM43" s="92" t="e">
        <f t="shared" si="44"/>
        <v>#DIV/0!</v>
      </c>
      <c r="DFN43" s="92" t="e">
        <f t="shared" si="44"/>
        <v>#DIV/0!</v>
      </c>
      <c r="DFO43" s="92" t="e">
        <f t="shared" si="44"/>
        <v>#DIV/0!</v>
      </c>
      <c r="DFP43" s="92" t="e">
        <f t="shared" si="44"/>
        <v>#DIV/0!</v>
      </c>
      <c r="DFQ43" s="92" t="e">
        <f t="shared" si="44"/>
        <v>#DIV/0!</v>
      </c>
      <c r="DFR43" s="92" t="e">
        <f t="shared" si="44"/>
        <v>#DIV/0!</v>
      </c>
      <c r="DFS43" s="92" t="e">
        <f t="shared" si="44"/>
        <v>#DIV/0!</v>
      </c>
      <c r="DFT43" s="92" t="e">
        <f t="shared" si="44"/>
        <v>#DIV/0!</v>
      </c>
      <c r="DFU43" s="92" t="e">
        <f t="shared" si="44"/>
        <v>#DIV/0!</v>
      </c>
      <c r="DFV43" s="92" t="e">
        <f t="shared" si="44"/>
        <v>#DIV/0!</v>
      </c>
      <c r="DFW43" s="92" t="e">
        <f t="shared" ref="DFW43:DIH43" si="45">AVERAGE(DFW3:DFW42)</f>
        <v>#DIV/0!</v>
      </c>
      <c r="DFX43" s="92" t="e">
        <f t="shared" si="45"/>
        <v>#DIV/0!</v>
      </c>
      <c r="DFY43" s="92" t="e">
        <f t="shared" si="45"/>
        <v>#DIV/0!</v>
      </c>
      <c r="DFZ43" s="92" t="e">
        <f t="shared" si="45"/>
        <v>#DIV/0!</v>
      </c>
      <c r="DGA43" s="92" t="e">
        <f t="shared" si="45"/>
        <v>#DIV/0!</v>
      </c>
      <c r="DGB43" s="92" t="e">
        <f t="shared" si="45"/>
        <v>#DIV/0!</v>
      </c>
      <c r="DGC43" s="92" t="e">
        <f t="shared" si="45"/>
        <v>#DIV/0!</v>
      </c>
      <c r="DGD43" s="92" t="e">
        <f t="shared" si="45"/>
        <v>#DIV/0!</v>
      </c>
      <c r="DGE43" s="92" t="e">
        <f t="shared" si="45"/>
        <v>#DIV/0!</v>
      </c>
      <c r="DGF43" s="92" t="e">
        <f t="shared" si="45"/>
        <v>#DIV/0!</v>
      </c>
      <c r="DGG43" s="92" t="e">
        <f t="shared" si="45"/>
        <v>#DIV/0!</v>
      </c>
      <c r="DGH43" s="92" t="e">
        <f t="shared" si="45"/>
        <v>#DIV/0!</v>
      </c>
      <c r="DGI43" s="92" t="e">
        <f t="shared" si="45"/>
        <v>#DIV/0!</v>
      </c>
      <c r="DGJ43" s="92" t="e">
        <f t="shared" si="45"/>
        <v>#DIV/0!</v>
      </c>
      <c r="DGK43" s="92" t="e">
        <f t="shared" si="45"/>
        <v>#DIV/0!</v>
      </c>
      <c r="DGL43" s="92" t="e">
        <f t="shared" si="45"/>
        <v>#DIV/0!</v>
      </c>
      <c r="DGM43" s="92" t="e">
        <f t="shared" si="45"/>
        <v>#DIV/0!</v>
      </c>
      <c r="DGN43" s="92" t="e">
        <f t="shared" si="45"/>
        <v>#DIV/0!</v>
      </c>
      <c r="DGO43" s="92" t="e">
        <f t="shared" si="45"/>
        <v>#DIV/0!</v>
      </c>
      <c r="DGP43" s="92" t="e">
        <f t="shared" si="45"/>
        <v>#DIV/0!</v>
      </c>
      <c r="DGQ43" s="92" t="e">
        <f t="shared" si="45"/>
        <v>#DIV/0!</v>
      </c>
      <c r="DGR43" s="92" t="e">
        <f t="shared" si="45"/>
        <v>#DIV/0!</v>
      </c>
      <c r="DGS43" s="92" t="e">
        <f t="shared" si="45"/>
        <v>#DIV/0!</v>
      </c>
      <c r="DGT43" s="92" t="e">
        <f t="shared" si="45"/>
        <v>#DIV/0!</v>
      </c>
      <c r="DGU43" s="92" t="e">
        <f t="shared" si="45"/>
        <v>#DIV/0!</v>
      </c>
      <c r="DGV43" s="92" t="e">
        <f t="shared" si="45"/>
        <v>#DIV/0!</v>
      </c>
      <c r="DGW43" s="92" t="e">
        <f t="shared" si="45"/>
        <v>#DIV/0!</v>
      </c>
      <c r="DGX43" s="92" t="e">
        <f t="shared" si="45"/>
        <v>#DIV/0!</v>
      </c>
      <c r="DGY43" s="92" t="e">
        <f t="shared" si="45"/>
        <v>#DIV/0!</v>
      </c>
      <c r="DGZ43" s="92" t="e">
        <f t="shared" si="45"/>
        <v>#DIV/0!</v>
      </c>
      <c r="DHA43" s="92" t="e">
        <f t="shared" si="45"/>
        <v>#DIV/0!</v>
      </c>
      <c r="DHB43" s="92" t="e">
        <f t="shared" si="45"/>
        <v>#DIV/0!</v>
      </c>
      <c r="DHC43" s="92" t="e">
        <f t="shared" si="45"/>
        <v>#DIV/0!</v>
      </c>
      <c r="DHD43" s="92" t="e">
        <f t="shared" si="45"/>
        <v>#DIV/0!</v>
      </c>
      <c r="DHE43" s="92" t="e">
        <f t="shared" si="45"/>
        <v>#DIV/0!</v>
      </c>
      <c r="DHF43" s="92" t="e">
        <f t="shared" si="45"/>
        <v>#DIV/0!</v>
      </c>
      <c r="DHG43" s="92" t="e">
        <f t="shared" si="45"/>
        <v>#DIV/0!</v>
      </c>
      <c r="DHH43" s="92" t="e">
        <f t="shared" si="45"/>
        <v>#DIV/0!</v>
      </c>
      <c r="DHI43" s="92" t="e">
        <f t="shared" si="45"/>
        <v>#DIV/0!</v>
      </c>
      <c r="DHJ43" s="92" t="e">
        <f t="shared" si="45"/>
        <v>#DIV/0!</v>
      </c>
      <c r="DHK43" s="92" t="e">
        <f t="shared" si="45"/>
        <v>#DIV/0!</v>
      </c>
      <c r="DHL43" s="92" t="e">
        <f t="shared" si="45"/>
        <v>#DIV/0!</v>
      </c>
      <c r="DHM43" s="92" t="e">
        <f t="shared" si="45"/>
        <v>#DIV/0!</v>
      </c>
      <c r="DHN43" s="92" t="e">
        <f t="shared" si="45"/>
        <v>#DIV/0!</v>
      </c>
      <c r="DHO43" s="92" t="e">
        <f t="shared" si="45"/>
        <v>#DIV/0!</v>
      </c>
      <c r="DHP43" s="92" t="e">
        <f t="shared" si="45"/>
        <v>#DIV/0!</v>
      </c>
      <c r="DHQ43" s="92" t="e">
        <f t="shared" si="45"/>
        <v>#DIV/0!</v>
      </c>
      <c r="DHR43" s="92" t="e">
        <f t="shared" si="45"/>
        <v>#DIV/0!</v>
      </c>
      <c r="DHS43" s="92" t="e">
        <f t="shared" si="45"/>
        <v>#DIV/0!</v>
      </c>
      <c r="DHT43" s="92" t="e">
        <f t="shared" si="45"/>
        <v>#DIV/0!</v>
      </c>
      <c r="DHU43" s="92" t="e">
        <f t="shared" si="45"/>
        <v>#DIV/0!</v>
      </c>
      <c r="DHV43" s="92" t="e">
        <f t="shared" si="45"/>
        <v>#DIV/0!</v>
      </c>
      <c r="DHW43" s="92" t="e">
        <f t="shared" si="45"/>
        <v>#DIV/0!</v>
      </c>
      <c r="DHX43" s="92" t="e">
        <f t="shared" si="45"/>
        <v>#DIV/0!</v>
      </c>
      <c r="DHY43" s="92" t="e">
        <f t="shared" si="45"/>
        <v>#DIV/0!</v>
      </c>
      <c r="DHZ43" s="92" t="e">
        <f t="shared" si="45"/>
        <v>#DIV/0!</v>
      </c>
      <c r="DIA43" s="92" t="e">
        <f t="shared" si="45"/>
        <v>#DIV/0!</v>
      </c>
      <c r="DIB43" s="92" t="e">
        <f t="shared" si="45"/>
        <v>#DIV/0!</v>
      </c>
      <c r="DIC43" s="92" t="e">
        <f t="shared" si="45"/>
        <v>#DIV/0!</v>
      </c>
      <c r="DID43" s="92" t="e">
        <f t="shared" si="45"/>
        <v>#DIV/0!</v>
      </c>
      <c r="DIE43" s="92" t="e">
        <f t="shared" si="45"/>
        <v>#DIV/0!</v>
      </c>
      <c r="DIF43" s="92" t="e">
        <f t="shared" si="45"/>
        <v>#DIV/0!</v>
      </c>
      <c r="DIG43" s="92" t="e">
        <f t="shared" si="45"/>
        <v>#DIV/0!</v>
      </c>
      <c r="DIH43" s="92" t="e">
        <f t="shared" si="45"/>
        <v>#DIV/0!</v>
      </c>
      <c r="DII43" s="92" t="e">
        <f t="shared" ref="DII43:DKT43" si="46">AVERAGE(DII3:DII42)</f>
        <v>#DIV/0!</v>
      </c>
      <c r="DIJ43" s="92" t="e">
        <f t="shared" si="46"/>
        <v>#DIV/0!</v>
      </c>
      <c r="DIK43" s="92" t="e">
        <f t="shared" si="46"/>
        <v>#DIV/0!</v>
      </c>
      <c r="DIL43" s="92" t="e">
        <f t="shared" si="46"/>
        <v>#DIV/0!</v>
      </c>
      <c r="DIM43" s="92" t="e">
        <f t="shared" si="46"/>
        <v>#DIV/0!</v>
      </c>
      <c r="DIN43" s="92" t="e">
        <f t="shared" si="46"/>
        <v>#DIV/0!</v>
      </c>
      <c r="DIO43" s="92" t="e">
        <f t="shared" si="46"/>
        <v>#DIV/0!</v>
      </c>
      <c r="DIP43" s="92" t="e">
        <f t="shared" si="46"/>
        <v>#DIV/0!</v>
      </c>
      <c r="DIQ43" s="92" t="e">
        <f t="shared" si="46"/>
        <v>#DIV/0!</v>
      </c>
      <c r="DIR43" s="92" t="e">
        <f t="shared" si="46"/>
        <v>#DIV/0!</v>
      </c>
      <c r="DIS43" s="92" t="e">
        <f t="shared" si="46"/>
        <v>#DIV/0!</v>
      </c>
      <c r="DIT43" s="92" t="e">
        <f t="shared" si="46"/>
        <v>#DIV/0!</v>
      </c>
      <c r="DIU43" s="92" t="e">
        <f t="shared" si="46"/>
        <v>#DIV/0!</v>
      </c>
      <c r="DIV43" s="92" t="e">
        <f t="shared" si="46"/>
        <v>#DIV/0!</v>
      </c>
      <c r="DIW43" s="92" t="e">
        <f t="shared" si="46"/>
        <v>#DIV/0!</v>
      </c>
      <c r="DIX43" s="92" t="e">
        <f t="shared" si="46"/>
        <v>#DIV/0!</v>
      </c>
      <c r="DIY43" s="92" t="e">
        <f t="shared" si="46"/>
        <v>#DIV/0!</v>
      </c>
      <c r="DIZ43" s="92" t="e">
        <f t="shared" si="46"/>
        <v>#DIV/0!</v>
      </c>
      <c r="DJA43" s="92" t="e">
        <f t="shared" si="46"/>
        <v>#DIV/0!</v>
      </c>
      <c r="DJB43" s="92" t="e">
        <f t="shared" si="46"/>
        <v>#DIV/0!</v>
      </c>
      <c r="DJC43" s="92" t="e">
        <f t="shared" si="46"/>
        <v>#DIV/0!</v>
      </c>
      <c r="DJD43" s="92" t="e">
        <f t="shared" si="46"/>
        <v>#DIV/0!</v>
      </c>
      <c r="DJE43" s="92" t="e">
        <f t="shared" si="46"/>
        <v>#DIV/0!</v>
      </c>
      <c r="DJF43" s="92" t="e">
        <f t="shared" si="46"/>
        <v>#DIV/0!</v>
      </c>
      <c r="DJG43" s="92" t="e">
        <f t="shared" si="46"/>
        <v>#DIV/0!</v>
      </c>
      <c r="DJH43" s="92" t="e">
        <f t="shared" si="46"/>
        <v>#DIV/0!</v>
      </c>
      <c r="DJI43" s="92" t="e">
        <f t="shared" si="46"/>
        <v>#DIV/0!</v>
      </c>
      <c r="DJJ43" s="92" t="e">
        <f t="shared" si="46"/>
        <v>#DIV/0!</v>
      </c>
      <c r="DJK43" s="92" t="e">
        <f t="shared" si="46"/>
        <v>#DIV/0!</v>
      </c>
      <c r="DJL43" s="92" t="e">
        <f t="shared" si="46"/>
        <v>#DIV/0!</v>
      </c>
      <c r="DJM43" s="92" t="e">
        <f t="shared" si="46"/>
        <v>#DIV/0!</v>
      </c>
      <c r="DJN43" s="92" t="e">
        <f t="shared" si="46"/>
        <v>#DIV/0!</v>
      </c>
      <c r="DJO43" s="92" t="e">
        <f t="shared" si="46"/>
        <v>#DIV/0!</v>
      </c>
      <c r="DJP43" s="92" t="e">
        <f t="shared" si="46"/>
        <v>#DIV/0!</v>
      </c>
      <c r="DJQ43" s="92" t="e">
        <f t="shared" si="46"/>
        <v>#DIV/0!</v>
      </c>
      <c r="DJR43" s="92" t="e">
        <f t="shared" si="46"/>
        <v>#DIV/0!</v>
      </c>
      <c r="DJS43" s="92" t="e">
        <f t="shared" si="46"/>
        <v>#DIV/0!</v>
      </c>
      <c r="DJT43" s="92" t="e">
        <f t="shared" si="46"/>
        <v>#DIV/0!</v>
      </c>
      <c r="DJU43" s="92" t="e">
        <f t="shared" si="46"/>
        <v>#DIV/0!</v>
      </c>
      <c r="DJV43" s="92" t="e">
        <f t="shared" si="46"/>
        <v>#DIV/0!</v>
      </c>
      <c r="DJW43" s="92" t="e">
        <f t="shared" si="46"/>
        <v>#DIV/0!</v>
      </c>
      <c r="DJX43" s="92" t="e">
        <f t="shared" si="46"/>
        <v>#DIV/0!</v>
      </c>
      <c r="DJY43" s="92" t="e">
        <f t="shared" si="46"/>
        <v>#DIV/0!</v>
      </c>
      <c r="DJZ43" s="92" t="e">
        <f t="shared" si="46"/>
        <v>#DIV/0!</v>
      </c>
      <c r="DKA43" s="92" t="e">
        <f t="shared" si="46"/>
        <v>#DIV/0!</v>
      </c>
      <c r="DKB43" s="92" t="e">
        <f t="shared" si="46"/>
        <v>#DIV/0!</v>
      </c>
      <c r="DKC43" s="92" t="e">
        <f t="shared" si="46"/>
        <v>#DIV/0!</v>
      </c>
      <c r="DKD43" s="92" t="e">
        <f t="shared" si="46"/>
        <v>#DIV/0!</v>
      </c>
      <c r="DKE43" s="92" t="e">
        <f t="shared" si="46"/>
        <v>#DIV/0!</v>
      </c>
      <c r="DKF43" s="92" t="e">
        <f t="shared" si="46"/>
        <v>#DIV/0!</v>
      </c>
      <c r="DKG43" s="92" t="e">
        <f t="shared" si="46"/>
        <v>#DIV/0!</v>
      </c>
      <c r="DKH43" s="92" t="e">
        <f t="shared" si="46"/>
        <v>#DIV/0!</v>
      </c>
      <c r="DKI43" s="92" t="e">
        <f t="shared" si="46"/>
        <v>#DIV/0!</v>
      </c>
      <c r="DKJ43" s="92" t="e">
        <f t="shared" si="46"/>
        <v>#DIV/0!</v>
      </c>
      <c r="DKK43" s="92" t="e">
        <f t="shared" si="46"/>
        <v>#DIV/0!</v>
      </c>
      <c r="DKL43" s="92" t="e">
        <f t="shared" si="46"/>
        <v>#DIV/0!</v>
      </c>
      <c r="DKM43" s="92" t="e">
        <f t="shared" si="46"/>
        <v>#DIV/0!</v>
      </c>
      <c r="DKN43" s="92" t="e">
        <f t="shared" si="46"/>
        <v>#DIV/0!</v>
      </c>
      <c r="DKO43" s="92" t="e">
        <f t="shared" si="46"/>
        <v>#DIV/0!</v>
      </c>
      <c r="DKP43" s="92" t="e">
        <f t="shared" si="46"/>
        <v>#DIV/0!</v>
      </c>
      <c r="DKQ43" s="92" t="e">
        <f t="shared" si="46"/>
        <v>#DIV/0!</v>
      </c>
      <c r="DKR43" s="92" t="e">
        <f t="shared" si="46"/>
        <v>#DIV/0!</v>
      </c>
      <c r="DKS43" s="92" t="e">
        <f t="shared" si="46"/>
        <v>#DIV/0!</v>
      </c>
      <c r="DKT43" s="92" t="e">
        <f t="shared" si="46"/>
        <v>#DIV/0!</v>
      </c>
      <c r="DKU43" s="92" t="e">
        <f t="shared" ref="DKU43:DNF43" si="47">AVERAGE(DKU3:DKU42)</f>
        <v>#DIV/0!</v>
      </c>
      <c r="DKV43" s="92" t="e">
        <f t="shared" si="47"/>
        <v>#DIV/0!</v>
      </c>
      <c r="DKW43" s="92" t="e">
        <f t="shared" si="47"/>
        <v>#DIV/0!</v>
      </c>
      <c r="DKX43" s="92" t="e">
        <f t="shared" si="47"/>
        <v>#DIV/0!</v>
      </c>
      <c r="DKY43" s="92" t="e">
        <f t="shared" si="47"/>
        <v>#DIV/0!</v>
      </c>
      <c r="DKZ43" s="92" t="e">
        <f t="shared" si="47"/>
        <v>#DIV/0!</v>
      </c>
      <c r="DLA43" s="92" t="e">
        <f t="shared" si="47"/>
        <v>#DIV/0!</v>
      </c>
      <c r="DLB43" s="92" t="e">
        <f t="shared" si="47"/>
        <v>#DIV/0!</v>
      </c>
      <c r="DLC43" s="92" t="e">
        <f t="shared" si="47"/>
        <v>#DIV/0!</v>
      </c>
      <c r="DLD43" s="92" t="e">
        <f t="shared" si="47"/>
        <v>#DIV/0!</v>
      </c>
      <c r="DLE43" s="92" t="e">
        <f t="shared" si="47"/>
        <v>#DIV/0!</v>
      </c>
      <c r="DLF43" s="92" t="e">
        <f t="shared" si="47"/>
        <v>#DIV/0!</v>
      </c>
      <c r="DLG43" s="92" t="e">
        <f t="shared" si="47"/>
        <v>#DIV/0!</v>
      </c>
      <c r="DLH43" s="92" t="e">
        <f t="shared" si="47"/>
        <v>#DIV/0!</v>
      </c>
      <c r="DLI43" s="92" t="e">
        <f t="shared" si="47"/>
        <v>#DIV/0!</v>
      </c>
      <c r="DLJ43" s="92" t="e">
        <f t="shared" si="47"/>
        <v>#DIV/0!</v>
      </c>
      <c r="DLK43" s="92" t="e">
        <f t="shared" si="47"/>
        <v>#DIV/0!</v>
      </c>
      <c r="DLL43" s="92" t="e">
        <f t="shared" si="47"/>
        <v>#DIV/0!</v>
      </c>
      <c r="DLM43" s="92" t="e">
        <f t="shared" si="47"/>
        <v>#DIV/0!</v>
      </c>
      <c r="DLN43" s="92" t="e">
        <f t="shared" si="47"/>
        <v>#DIV/0!</v>
      </c>
      <c r="DLO43" s="92" t="e">
        <f t="shared" si="47"/>
        <v>#DIV/0!</v>
      </c>
      <c r="DLP43" s="92" t="e">
        <f t="shared" si="47"/>
        <v>#DIV/0!</v>
      </c>
      <c r="DLQ43" s="92" t="e">
        <f t="shared" si="47"/>
        <v>#DIV/0!</v>
      </c>
      <c r="DLR43" s="92" t="e">
        <f t="shared" si="47"/>
        <v>#DIV/0!</v>
      </c>
      <c r="DLS43" s="92" t="e">
        <f t="shared" si="47"/>
        <v>#DIV/0!</v>
      </c>
      <c r="DLT43" s="92" t="e">
        <f t="shared" si="47"/>
        <v>#DIV/0!</v>
      </c>
      <c r="DLU43" s="92" t="e">
        <f t="shared" si="47"/>
        <v>#DIV/0!</v>
      </c>
      <c r="DLV43" s="92" t="e">
        <f t="shared" si="47"/>
        <v>#DIV/0!</v>
      </c>
      <c r="DLW43" s="92" t="e">
        <f t="shared" si="47"/>
        <v>#DIV/0!</v>
      </c>
      <c r="DLX43" s="92" t="e">
        <f t="shared" si="47"/>
        <v>#DIV/0!</v>
      </c>
      <c r="DLY43" s="92" t="e">
        <f t="shared" si="47"/>
        <v>#DIV/0!</v>
      </c>
      <c r="DLZ43" s="92" t="e">
        <f t="shared" si="47"/>
        <v>#DIV/0!</v>
      </c>
      <c r="DMA43" s="92" t="e">
        <f t="shared" si="47"/>
        <v>#DIV/0!</v>
      </c>
      <c r="DMB43" s="92" t="e">
        <f t="shared" si="47"/>
        <v>#DIV/0!</v>
      </c>
      <c r="DMC43" s="92" t="e">
        <f t="shared" si="47"/>
        <v>#DIV/0!</v>
      </c>
      <c r="DMD43" s="92" t="e">
        <f t="shared" si="47"/>
        <v>#DIV/0!</v>
      </c>
      <c r="DME43" s="92" t="e">
        <f t="shared" si="47"/>
        <v>#DIV/0!</v>
      </c>
      <c r="DMF43" s="92" t="e">
        <f t="shared" si="47"/>
        <v>#DIV/0!</v>
      </c>
      <c r="DMG43" s="92" t="e">
        <f t="shared" si="47"/>
        <v>#DIV/0!</v>
      </c>
      <c r="DMH43" s="92" t="e">
        <f t="shared" si="47"/>
        <v>#DIV/0!</v>
      </c>
      <c r="DMI43" s="92" t="e">
        <f t="shared" si="47"/>
        <v>#DIV/0!</v>
      </c>
      <c r="DMJ43" s="92" t="e">
        <f t="shared" si="47"/>
        <v>#DIV/0!</v>
      </c>
      <c r="DMK43" s="92" t="e">
        <f t="shared" si="47"/>
        <v>#DIV/0!</v>
      </c>
      <c r="DML43" s="92" t="e">
        <f t="shared" si="47"/>
        <v>#DIV/0!</v>
      </c>
      <c r="DMM43" s="92" t="e">
        <f t="shared" si="47"/>
        <v>#DIV/0!</v>
      </c>
      <c r="DMN43" s="92" t="e">
        <f t="shared" si="47"/>
        <v>#DIV/0!</v>
      </c>
      <c r="DMO43" s="92" t="e">
        <f t="shared" si="47"/>
        <v>#DIV/0!</v>
      </c>
      <c r="DMP43" s="92" t="e">
        <f t="shared" si="47"/>
        <v>#DIV/0!</v>
      </c>
      <c r="DMQ43" s="92" t="e">
        <f t="shared" si="47"/>
        <v>#DIV/0!</v>
      </c>
      <c r="DMR43" s="92" t="e">
        <f t="shared" si="47"/>
        <v>#DIV/0!</v>
      </c>
      <c r="DMS43" s="92" t="e">
        <f t="shared" si="47"/>
        <v>#DIV/0!</v>
      </c>
      <c r="DMT43" s="92" t="e">
        <f t="shared" si="47"/>
        <v>#DIV/0!</v>
      </c>
      <c r="DMU43" s="92" t="e">
        <f t="shared" si="47"/>
        <v>#DIV/0!</v>
      </c>
      <c r="DMV43" s="92" t="e">
        <f t="shared" si="47"/>
        <v>#DIV/0!</v>
      </c>
      <c r="DMW43" s="92" t="e">
        <f t="shared" si="47"/>
        <v>#DIV/0!</v>
      </c>
      <c r="DMX43" s="92" t="e">
        <f t="shared" si="47"/>
        <v>#DIV/0!</v>
      </c>
      <c r="DMY43" s="92" t="e">
        <f t="shared" si="47"/>
        <v>#DIV/0!</v>
      </c>
      <c r="DMZ43" s="92" t="e">
        <f t="shared" si="47"/>
        <v>#DIV/0!</v>
      </c>
      <c r="DNA43" s="92" t="e">
        <f t="shared" si="47"/>
        <v>#DIV/0!</v>
      </c>
      <c r="DNB43" s="92" t="e">
        <f t="shared" si="47"/>
        <v>#DIV/0!</v>
      </c>
      <c r="DNC43" s="92" t="e">
        <f t="shared" si="47"/>
        <v>#DIV/0!</v>
      </c>
      <c r="DND43" s="92" t="e">
        <f t="shared" si="47"/>
        <v>#DIV/0!</v>
      </c>
      <c r="DNE43" s="92" t="e">
        <f t="shared" si="47"/>
        <v>#DIV/0!</v>
      </c>
      <c r="DNF43" s="92" t="e">
        <f t="shared" si="47"/>
        <v>#DIV/0!</v>
      </c>
      <c r="DNG43" s="92" t="e">
        <f t="shared" ref="DNG43:DPR43" si="48">AVERAGE(DNG3:DNG42)</f>
        <v>#DIV/0!</v>
      </c>
      <c r="DNH43" s="92" t="e">
        <f t="shared" si="48"/>
        <v>#DIV/0!</v>
      </c>
      <c r="DNI43" s="92" t="e">
        <f t="shared" si="48"/>
        <v>#DIV/0!</v>
      </c>
      <c r="DNJ43" s="92" t="e">
        <f t="shared" si="48"/>
        <v>#DIV/0!</v>
      </c>
      <c r="DNK43" s="92" t="e">
        <f t="shared" si="48"/>
        <v>#DIV/0!</v>
      </c>
      <c r="DNL43" s="92" t="e">
        <f t="shared" si="48"/>
        <v>#DIV/0!</v>
      </c>
      <c r="DNM43" s="92" t="e">
        <f t="shared" si="48"/>
        <v>#DIV/0!</v>
      </c>
      <c r="DNN43" s="92" t="e">
        <f t="shared" si="48"/>
        <v>#DIV/0!</v>
      </c>
      <c r="DNO43" s="92" t="e">
        <f t="shared" si="48"/>
        <v>#DIV/0!</v>
      </c>
      <c r="DNP43" s="92" t="e">
        <f t="shared" si="48"/>
        <v>#DIV/0!</v>
      </c>
      <c r="DNQ43" s="92" t="e">
        <f t="shared" si="48"/>
        <v>#DIV/0!</v>
      </c>
      <c r="DNR43" s="92" t="e">
        <f t="shared" si="48"/>
        <v>#DIV/0!</v>
      </c>
      <c r="DNS43" s="92" t="e">
        <f t="shared" si="48"/>
        <v>#DIV/0!</v>
      </c>
      <c r="DNT43" s="92" t="e">
        <f t="shared" si="48"/>
        <v>#DIV/0!</v>
      </c>
      <c r="DNU43" s="92" t="e">
        <f t="shared" si="48"/>
        <v>#DIV/0!</v>
      </c>
      <c r="DNV43" s="92" t="e">
        <f t="shared" si="48"/>
        <v>#DIV/0!</v>
      </c>
      <c r="DNW43" s="92" t="e">
        <f t="shared" si="48"/>
        <v>#DIV/0!</v>
      </c>
      <c r="DNX43" s="92" t="e">
        <f t="shared" si="48"/>
        <v>#DIV/0!</v>
      </c>
      <c r="DNY43" s="92" t="e">
        <f t="shared" si="48"/>
        <v>#DIV/0!</v>
      </c>
      <c r="DNZ43" s="92" t="e">
        <f t="shared" si="48"/>
        <v>#DIV/0!</v>
      </c>
      <c r="DOA43" s="92" t="e">
        <f t="shared" si="48"/>
        <v>#DIV/0!</v>
      </c>
      <c r="DOB43" s="92" t="e">
        <f t="shared" si="48"/>
        <v>#DIV/0!</v>
      </c>
      <c r="DOC43" s="92" t="e">
        <f t="shared" si="48"/>
        <v>#DIV/0!</v>
      </c>
      <c r="DOD43" s="92" t="e">
        <f t="shared" si="48"/>
        <v>#DIV/0!</v>
      </c>
      <c r="DOE43" s="92" t="e">
        <f t="shared" si="48"/>
        <v>#DIV/0!</v>
      </c>
      <c r="DOF43" s="92" t="e">
        <f t="shared" si="48"/>
        <v>#DIV/0!</v>
      </c>
      <c r="DOG43" s="92" t="e">
        <f t="shared" si="48"/>
        <v>#DIV/0!</v>
      </c>
      <c r="DOH43" s="92" t="e">
        <f t="shared" si="48"/>
        <v>#DIV/0!</v>
      </c>
      <c r="DOI43" s="92" t="e">
        <f t="shared" si="48"/>
        <v>#DIV/0!</v>
      </c>
      <c r="DOJ43" s="92" t="e">
        <f t="shared" si="48"/>
        <v>#DIV/0!</v>
      </c>
      <c r="DOK43" s="92" t="e">
        <f t="shared" si="48"/>
        <v>#DIV/0!</v>
      </c>
      <c r="DOL43" s="92" t="e">
        <f t="shared" si="48"/>
        <v>#DIV/0!</v>
      </c>
      <c r="DOM43" s="92" t="e">
        <f t="shared" si="48"/>
        <v>#DIV/0!</v>
      </c>
      <c r="DON43" s="92" t="e">
        <f t="shared" si="48"/>
        <v>#DIV/0!</v>
      </c>
      <c r="DOO43" s="92" t="e">
        <f t="shared" si="48"/>
        <v>#DIV/0!</v>
      </c>
      <c r="DOP43" s="92" t="e">
        <f t="shared" si="48"/>
        <v>#DIV/0!</v>
      </c>
      <c r="DOQ43" s="92" t="e">
        <f t="shared" si="48"/>
        <v>#DIV/0!</v>
      </c>
      <c r="DOR43" s="92" t="e">
        <f t="shared" si="48"/>
        <v>#DIV/0!</v>
      </c>
      <c r="DOS43" s="92" t="e">
        <f t="shared" si="48"/>
        <v>#DIV/0!</v>
      </c>
      <c r="DOT43" s="92" t="e">
        <f t="shared" si="48"/>
        <v>#DIV/0!</v>
      </c>
      <c r="DOU43" s="92" t="e">
        <f t="shared" si="48"/>
        <v>#DIV/0!</v>
      </c>
      <c r="DOV43" s="92" t="e">
        <f t="shared" si="48"/>
        <v>#DIV/0!</v>
      </c>
      <c r="DOW43" s="92" t="e">
        <f t="shared" si="48"/>
        <v>#DIV/0!</v>
      </c>
      <c r="DOX43" s="92" t="e">
        <f t="shared" si="48"/>
        <v>#DIV/0!</v>
      </c>
      <c r="DOY43" s="92" t="e">
        <f t="shared" si="48"/>
        <v>#DIV/0!</v>
      </c>
      <c r="DOZ43" s="92" t="e">
        <f t="shared" si="48"/>
        <v>#DIV/0!</v>
      </c>
      <c r="DPA43" s="92" t="e">
        <f t="shared" si="48"/>
        <v>#DIV/0!</v>
      </c>
      <c r="DPB43" s="92" t="e">
        <f t="shared" si="48"/>
        <v>#DIV/0!</v>
      </c>
      <c r="DPC43" s="92" t="e">
        <f t="shared" si="48"/>
        <v>#DIV/0!</v>
      </c>
      <c r="DPD43" s="92" t="e">
        <f t="shared" si="48"/>
        <v>#DIV/0!</v>
      </c>
      <c r="DPE43" s="92" t="e">
        <f t="shared" si="48"/>
        <v>#DIV/0!</v>
      </c>
      <c r="DPF43" s="92" t="e">
        <f t="shared" si="48"/>
        <v>#DIV/0!</v>
      </c>
      <c r="DPG43" s="92" t="e">
        <f t="shared" si="48"/>
        <v>#DIV/0!</v>
      </c>
      <c r="DPH43" s="92" t="e">
        <f t="shared" si="48"/>
        <v>#DIV/0!</v>
      </c>
      <c r="DPI43" s="92" t="e">
        <f t="shared" si="48"/>
        <v>#DIV/0!</v>
      </c>
      <c r="DPJ43" s="92" t="e">
        <f t="shared" si="48"/>
        <v>#DIV/0!</v>
      </c>
      <c r="DPK43" s="92" t="e">
        <f t="shared" si="48"/>
        <v>#DIV/0!</v>
      </c>
      <c r="DPL43" s="92" t="e">
        <f t="shared" si="48"/>
        <v>#DIV/0!</v>
      </c>
      <c r="DPM43" s="92" t="e">
        <f t="shared" si="48"/>
        <v>#DIV/0!</v>
      </c>
      <c r="DPN43" s="92" t="e">
        <f t="shared" si="48"/>
        <v>#DIV/0!</v>
      </c>
      <c r="DPO43" s="92" t="e">
        <f t="shared" si="48"/>
        <v>#DIV/0!</v>
      </c>
      <c r="DPP43" s="92" t="e">
        <f t="shared" si="48"/>
        <v>#DIV/0!</v>
      </c>
      <c r="DPQ43" s="92" t="e">
        <f t="shared" si="48"/>
        <v>#DIV/0!</v>
      </c>
      <c r="DPR43" s="92" t="e">
        <f t="shared" si="48"/>
        <v>#DIV/0!</v>
      </c>
      <c r="DPS43" s="92" t="e">
        <f t="shared" ref="DPS43:DSD43" si="49">AVERAGE(DPS3:DPS42)</f>
        <v>#DIV/0!</v>
      </c>
      <c r="DPT43" s="92" t="e">
        <f t="shared" si="49"/>
        <v>#DIV/0!</v>
      </c>
      <c r="DPU43" s="92" t="e">
        <f t="shared" si="49"/>
        <v>#DIV/0!</v>
      </c>
      <c r="DPV43" s="92" t="e">
        <f t="shared" si="49"/>
        <v>#DIV/0!</v>
      </c>
      <c r="DPW43" s="92" t="e">
        <f t="shared" si="49"/>
        <v>#DIV/0!</v>
      </c>
      <c r="DPX43" s="92" t="e">
        <f t="shared" si="49"/>
        <v>#DIV/0!</v>
      </c>
      <c r="DPY43" s="92" t="e">
        <f t="shared" si="49"/>
        <v>#DIV/0!</v>
      </c>
      <c r="DPZ43" s="92" t="e">
        <f t="shared" si="49"/>
        <v>#DIV/0!</v>
      </c>
      <c r="DQA43" s="92" t="e">
        <f t="shared" si="49"/>
        <v>#DIV/0!</v>
      </c>
      <c r="DQB43" s="92" t="e">
        <f t="shared" si="49"/>
        <v>#DIV/0!</v>
      </c>
      <c r="DQC43" s="92" t="e">
        <f t="shared" si="49"/>
        <v>#DIV/0!</v>
      </c>
      <c r="DQD43" s="92" t="e">
        <f t="shared" si="49"/>
        <v>#DIV/0!</v>
      </c>
      <c r="DQE43" s="92" t="e">
        <f t="shared" si="49"/>
        <v>#DIV/0!</v>
      </c>
      <c r="DQF43" s="92" t="e">
        <f t="shared" si="49"/>
        <v>#DIV/0!</v>
      </c>
      <c r="DQG43" s="92" t="e">
        <f t="shared" si="49"/>
        <v>#DIV/0!</v>
      </c>
      <c r="DQH43" s="92" t="e">
        <f t="shared" si="49"/>
        <v>#DIV/0!</v>
      </c>
      <c r="DQI43" s="92" t="e">
        <f t="shared" si="49"/>
        <v>#DIV/0!</v>
      </c>
      <c r="DQJ43" s="92" t="e">
        <f t="shared" si="49"/>
        <v>#DIV/0!</v>
      </c>
      <c r="DQK43" s="92" t="e">
        <f t="shared" si="49"/>
        <v>#DIV/0!</v>
      </c>
      <c r="DQL43" s="92" t="e">
        <f t="shared" si="49"/>
        <v>#DIV/0!</v>
      </c>
      <c r="DQM43" s="92" t="e">
        <f t="shared" si="49"/>
        <v>#DIV/0!</v>
      </c>
      <c r="DQN43" s="92" t="e">
        <f t="shared" si="49"/>
        <v>#DIV/0!</v>
      </c>
      <c r="DQO43" s="92" t="e">
        <f t="shared" si="49"/>
        <v>#DIV/0!</v>
      </c>
      <c r="DQP43" s="92" t="e">
        <f t="shared" si="49"/>
        <v>#DIV/0!</v>
      </c>
      <c r="DQQ43" s="92" t="e">
        <f t="shared" si="49"/>
        <v>#DIV/0!</v>
      </c>
      <c r="DQR43" s="92" t="e">
        <f t="shared" si="49"/>
        <v>#DIV/0!</v>
      </c>
      <c r="DQS43" s="92" t="e">
        <f t="shared" si="49"/>
        <v>#DIV/0!</v>
      </c>
      <c r="DQT43" s="92" t="e">
        <f t="shared" si="49"/>
        <v>#DIV/0!</v>
      </c>
      <c r="DQU43" s="92" t="e">
        <f t="shared" si="49"/>
        <v>#DIV/0!</v>
      </c>
      <c r="DQV43" s="92" t="e">
        <f t="shared" si="49"/>
        <v>#DIV/0!</v>
      </c>
      <c r="DQW43" s="92" t="e">
        <f t="shared" si="49"/>
        <v>#DIV/0!</v>
      </c>
      <c r="DQX43" s="92" t="e">
        <f t="shared" si="49"/>
        <v>#DIV/0!</v>
      </c>
      <c r="DQY43" s="92" t="e">
        <f t="shared" si="49"/>
        <v>#DIV/0!</v>
      </c>
      <c r="DQZ43" s="92" t="e">
        <f t="shared" si="49"/>
        <v>#DIV/0!</v>
      </c>
      <c r="DRA43" s="92" t="e">
        <f t="shared" si="49"/>
        <v>#DIV/0!</v>
      </c>
      <c r="DRB43" s="92" t="e">
        <f t="shared" si="49"/>
        <v>#DIV/0!</v>
      </c>
      <c r="DRC43" s="92" t="e">
        <f t="shared" si="49"/>
        <v>#DIV/0!</v>
      </c>
      <c r="DRD43" s="92" t="e">
        <f t="shared" si="49"/>
        <v>#DIV/0!</v>
      </c>
      <c r="DRE43" s="92" t="e">
        <f t="shared" si="49"/>
        <v>#DIV/0!</v>
      </c>
      <c r="DRF43" s="92" t="e">
        <f t="shared" si="49"/>
        <v>#DIV/0!</v>
      </c>
      <c r="DRG43" s="92" t="e">
        <f t="shared" si="49"/>
        <v>#DIV/0!</v>
      </c>
      <c r="DRH43" s="92" t="e">
        <f t="shared" si="49"/>
        <v>#DIV/0!</v>
      </c>
      <c r="DRI43" s="92" t="e">
        <f t="shared" si="49"/>
        <v>#DIV/0!</v>
      </c>
      <c r="DRJ43" s="92" t="e">
        <f t="shared" si="49"/>
        <v>#DIV/0!</v>
      </c>
      <c r="DRK43" s="92" t="e">
        <f t="shared" si="49"/>
        <v>#DIV/0!</v>
      </c>
      <c r="DRL43" s="92" t="e">
        <f t="shared" si="49"/>
        <v>#DIV/0!</v>
      </c>
      <c r="DRM43" s="92" t="e">
        <f t="shared" si="49"/>
        <v>#DIV/0!</v>
      </c>
      <c r="DRN43" s="92" t="e">
        <f t="shared" si="49"/>
        <v>#DIV/0!</v>
      </c>
      <c r="DRO43" s="92" t="e">
        <f t="shared" si="49"/>
        <v>#DIV/0!</v>
      </c>
      <c r="DRP43" s="92" t="e">
        <f t="shared" si="49"/>
        <v>#DIV/0!</v>
      </c>
      <c r="DRQ43" s="92" t="e">
        <f t="shared" si="49"/>
        <v>#DIV/0!</v>
      </c>
      <c r="DRR43" s="92" t="e">
        <f t="shared" si="49"/>
        <v>#DIV/0!</v>
      </c>
      <c r="DRS43" s="92" t="e">
        <f t="shared" si="49"/>
        <v>#DIV/0!</v>
      </c>
      <c r="DRT43" s="92" t="e">
        <f t="shared" si="49"/>
        <v>#DIV/0!</v>
      </c>
      <c r="DRU43" s="92" t="e">
        <f t="shared" si="49"/>
        <v>#DIV/0!</v>
      </c>
      <c r="DRV43" s="92" t="e">
        <f t="shared" si="49"/>
        <v>#DIV/0!</v>
      </c>
      <c r="DRW43" s="92" t="e">
        <f t="shared" si="49"/>
        <v>#DIV/0!</v>
      </c>
      <c r="DRX43" s="92" t="e">
        <f t="shared" si="49"/>
        <v>#DIV/0!</v>
      </c>
      <c r="DRY43" s="92" t="e">
        <f t="shared" si="49"/>
        <v>#DIV/0!</v>
      </c>
      <c r="DRZ43" s="92" t="e">
        <f t="shared" si="49"/>
        <v>#DIV/0!</v>
      </c>
      <c r="DSA43" s="92" t="e">
        <f t="shared" si="49"/>
        <v>#DIV/0!</v>
      </c>
      <c r="DSB43" s="92" t="e">
        <f t="shared" si="49"/>
        <v>#DIV/0!</v>
      </c>
      <c r="DSC43" s="92" t="e">
        <f t="shared" si="49"/>
        <v>#DIV/0!</v>
      </c>
      <c r="DSD43" s="92" t="e">
        <f t="shared" si="49"/>
        <v>#DIV/0!</v>
      </c>
      <c r="DSE43" s="92" t="e">
        <f t="shared" ref="DSE43:DUP43" si="50">AVERAGE(DSE3:DSE42)</f>
        <v>#DIV/0!</v>
      </c>
      <c r="DSF43" s="92" t="e">
        <f t="shared" si="50"/>
        <v>#DIV/0!</v>
      </c>
      <c r="DSG43" s="92" t="e">
        <f t="shared" si="50"/>
        <v>#DIV/0!</v>
      </c>
      <c r="DSH43" s="92" t="e">
        <f t="shared" si="50"/>
        <v>#DIV/0!</v>
      </c>
      <c r="DSI43" s="92" t="e">
        <f t="shared" si="50"/>
        <v>#DIV/0!</v>
      </c>
      <c r="DSJ43" s="92" t="e">
        <f t="shared" si="50"/>
        <v>#DIV/0!</v>
      </c>
      <c r="DSK43" s="92" t="e">
        <f t="shared" si="50"/>
        <v>#DIV/0!</v>
      </c>
      <c r="DSL43" s="92" t="e">
        <f t="shared" si="50"/>
        <v>#DIV/0!</v>
      </c>
      <c r="DSM43" s="92" t="e">
        <f t="shared" si="50"/>
        <v>#DIV/0!</v>
      </c>
      <c r="DSN43" s="92" t="e">
        <f t="shared" si="50"/>
        <v>#DIV/0!</v>
      </c>
      <c r="DSO43" s="92" t="e">
        <f t="shared" si="50"/>
        <v>#DIV/0!</v>
      </c>
      <c r="DSP43" s="92" t="e">
        <f t="shared" si="50"/>
        <v>#DIV/0!</v>
      </c>
      <c r="DSQ43" s="92" t="e">
        <f t="shared" si="50"/>
        <v>#DIV/0!</v>
      </c>
      <c r="DSR43" s="92" t="e">
        <f t="shared" si="50"/>
        <v>#DIV/0!</v>
      </c>
      <c r="DSS43" s="92" t="e">
        <f t="shared" si="50"/>
        <v>#DIV/0!</v>
      </c>
      <c r="DST43" s="92" t="e">
        <f t="shared" si="50"/>
        <v>#DIV/0!</v>
      </c>
      <c r="DSU43" s="92" t="e">
        <f t="shared" si="50"/>
        <v>#DIV/0!</v>
      </c>
      <c r="DSV43" s="92" t="e">
        <f t="shared" si="50"/>
        <v>#DIV/0!</v>
      </c>
      <c r="DSW43" s="92" t="e">
        <f t="shared" si="50"/>
        <v>#DIV/0!</v>
      </c>
      <c r="DSX43" s="92" t="e">
        <f t="shared" si="50"/>
        <v>#DIV/0!</v>
      </c>
      <c r="DSY43" s="92" t="e">
        <f t="shared" si="50"/>
        <v>#DIV/0!</v>
      </c>
      <c r="DSZ43" s="92" t="e">
        <f t="shared" si="50"/>
        <v>#DIV/0!</v>
      </c>
      <c r="DTA43" s="92" t="e">
        <f t="shared" si="50"/>
        <v>#DIV/0!</v>
      </c>
      <c r="DTB43" s="92" t="e">
        <f t="shared" si="50"/>
        <v>#DIV/0!</v>
      </c>
      <c r="DTC43" s="92" t="e">
        <f t="shared" si="50"/>
        <v>#DIV/0!</v>
      </c>
      <c r="DTD43" s="92" t="e">
        <f t="shared" si="50"/>
        <v>#DIV/0!</v>
      </c>
      <c r="DTE43" s="92" t="e">
        <f t="shared" si="50"/>
        <v>#DIV/0!</v>
      </c>
      <c r="DTF43" s="92" t="e">
        <f t="shared" si="50"/>
        <v>#DIV/0!</v>
      </c>
      <c r="DTG43" s="92" t="e">
        <f t="shared" si="50"/>
        <v>#DIV/0!</v>
      </c>
      <c r="DTH43" s="92" t="e">
        <f t="shared" si="50"/>
        <v>#DIV/0!</v>
      </c>
      <c r="DTI43" s="92" t="e">
        <f t="shared" si="50"/>
        <v>#DIV/0!</v>
      </c>
      <c r="DTJ43" s="92" t="e">
        <f t="shared" si="50"/>
        <v>#DIV/0!</v>
      </c>
      <c r="DTK43" s="92" t="e">
        <f t="shared" si="50"/>
        <v>#DIV/0!</v>
      </c>
      <c r="DTL43" s="92" t="e">
        <f t="shared" si="50"/>
        <v>#DIV/0!</v>
      </c>
      <c r="DTM43" s="92" t="e">
        <f t="shared" si="50"/>
        <v>#DIV/0!</v>
      </c>
      <c r="DTN43" s="92" t="e">
        <f t="shared" si="50"/>
        <v>#DIV/0!</v>
      </c>
      <c r="DTO43" s="92" t="e">
        <f t="shared" si="50"/>
        <v>#DIV/0!</v>
      </c>
      <c r="DTP43" s="92" t="e">
        <f t="shared" si="50"/>
        <v>#DIV/0!</v>
      </c>
      <c r="DTQ43" s="92" t="e">
        <f t="shared" si="50"/>
        <v>#DIV/0!</v>
      </c>
      <c r="DTR43" s="92" t="e">
        <f t="shared" si="50"/>
        <v>#DIV/0!</v>
      </c>
      <c r="DTS43" s="92" t="e">
        <f t="shared" si="50"/>
        <v>#DIV/0!</v>
      </c>
      <c r="DTT43" s="92" t="e">
        <f t="shared" si="50"/>
        <v>#DIV/0!</v>
      </c>
      <c r="DTU43" s="92" t="e">
        <f t="shared" si="50"/>
        <v>#DIV/0!</v>
      </c>
      <c r="DTV43" s="92" t="e">
        <f t="shared" si="50"/>
        <v>#DIV/0!</v>
      </c>
      <c r="DTW43" s="92" t="e">
        <f t="shared" si="50"/>
        <v>#DIV/0!</v>
      </c>
      <c r="DTX43" s="92" t="e">
        <f t="shared" si="50"/>
        <v>#DIV/0!</v>
      </c>
      <c r="DTY43" s="92" t="e">
        <f t="shared" si="50"/>
        <v>#DIV/0!</v>
      </c>
      <c r="DTZ43" s="92" t="e">
        <f t="shared" si="50"/>
        <v>#DIV/0!</v>
      </c>
      <c r="DUA43" s="92" t="e">
        <f t="shared" si="50"/>
        <v>#DIV/0!</v>
      </c>
      <c r="DUB43" s="92" t="e">
        <f t="shared" si="50"/>
        <v>#DIV/0!</v>
      </c>
      <c r="DUC43" s="92" t="e">
        <f t="shared" si="50"/>
        <v>#DIV/0!</v>
      </c>
      <c r="DUD43" s="92" t="e">
        <f t="shared" si="50"/>
        <v>#DIV/0!</v>
      </c>
      <c r="DUE43" s="92" t="e">
        <f t="shared" si="50"/>
        <v>#DIV/0!</v>
      </c>
      <c r="DUF43" s="92" t="e">
        <f t="shared" si="50"/>
        <v>#DIV/0!</v>
      </c>
      <c r="DUG43" s="92" t="e">
        <f t="shared" si="50"/>
        <v>#DIV/0!</v>
      </c>
      <c r="DUH43" s="92" t="e">
        <f t="shared" si="50"/>
        <v>#DIV/0!</v>
      </c>
      <c r="DUI43" s="92" t="e">
        <f t="shared" si="50"/>
        <v>#DIV/0!</v>
      </c>
      <c r="DUJ43" s="92" t="e">
        <f t="shared" si="50"/>
        <v>#DIV/0!</v>
      </c>
      <c r="DUK43" s="92" t="e">
        <f t="shared" si="50"/>
        <v>#DIV/0!</v>
      </c>
      <c r="DUL43" s="92" t="e">
        <f t="shared" si="50"/>
        <v>#DIV/0!</v>
      </c>
      <c r="DUM43" s="92" t="e">
        <f t="shared" si="50"/>
        <v>#DIV/0!</v>
      </c>
      <c r="DUN43" s="92" t="e">
        <f t="shared" si="50"/>
        <v>#DIV/0!</v>
      </c>
      <c r="DUO43" s="92" t="e">
        <f t="shared" si="50"/>
        <v>#DIV/0!</v>
      </c>
      <c r="DUP43" s="92" t="e">
        <f t="shared" si="50"/>
        <v>#DIV/0!</v>
      </c>
      <c r="DUQ43" s="92" t="e">
        <f t="shared" ref="DUQ43:DXB43" si="51">AVERAGE(DUQ3:DUQ42)</f>
        <v>#DIV/0!</v>
      </c>
      <c r="DUR43" s="92" t="e">
        <f t="shared" si="51"/>
        <v>#DIV/0!</v>
      </c>
      <c r="DUS43" s="92" t="e">
        <f t="shared" si="51"/>
        <v>#DIV/0!</v>
      </c>
      <c r="DUT43" s="92" t="e">
        <f t="shared" si="51"/>
        <v>#DIV/0!</v>
      </c>
      <c r="DUU43" s="92" t="e">
        <f t="shared" si="51"/>
        <v>#DIV/0!</v>
      </c>
      <c r="DUV43" s="92" t="e">
        <f t="shared" si="51"/>
        <v>#DIV/0!</v>
      </c>
      <c r="DUW43" s="92" t="e">
        <f t="shared" si="51"/>
        <v>#DIV/0!</v>
      </c>
      <c r="DUX43" s="92" t="e">
        <f t="shared" si="51"/>
        <v>#DIV/0!</v>
      </c>
      <c r="DUY43" s="92" t="e">
        <f t="shared" si="51"/>
        <v>#DIV/0!</v>
      </c>
      <c r="DUZ43" s="92" t="e">
        <f t="shared" si="51"/>
        <v>#DIV/0!</v>
      </c>
      <c r="DVA43" s="92" t="e">
        <f t="shared" si="51"/>
        <v>#DIV/0!</v>
      </c>
      <c r="DVB43" s="92" t="e">
        <f t="shared" si="51"/>
        <v>#DIV/0!</v>
      </c>
      <c r="DVC43" s="92" t="e">
        <f t="shared" si="51"/>
        <v>#DIV/0!</v>
      </c>
      <c r="DVD43" s="92" t="e">
        <f t="shared" si="51"/>
        <v>#DIV/0!</v>
      </c>
      <c r="DVE43" s="92" t="e">
        <f t="shared" si="51"/>
        <v>#DIV/0!</v>
      </c>
      <c r="DVF43" s="92" t="e">
        <f t="shared" si="51"/>
        <v>#DIV/0!</v>
      </c>
      <c r="DVG43" s="92" t="e">
        <f t="shared" si="51"/>
        <v>#DIV/0!</v>
      </c>
      <c r="DVH43" s="92" t="e">
        <f t="shared" si="51"/>
        <v>#DIV/0!</v>
      </c>
      <c r="DVI43" s="92" t="e">
        <f t="shared" si="51"/>
        <v>#DIV/0!</v>
      </c>
      <c r="DVJ43" s="92" t="e">
        <f t="shared" si="51"/>
        <v>#DIV/0!</v>
      </c>
      <c r="DVK43" s="92" t="e">
        <f t="shared" si="51"/>
        <v>#DIV/0!</v>
      </c>
      <c r="DVL43" s="92" t="e">
        <f t="shared" si="51"/>
        <v>#DIV/0!</v>
      </c>
      <c r="DVM43" s="92" t="e">
        <f t="shared" si="51"/>
        <v>#DIV/0!</v>
      </c>
      <c r="DVN43" s="92" t="e">
        <f t="shared" si="51"/>
        <v>#DIV/0!</v>
      </c>
      <c r="DVO43" s="92" t="e">
        <f t="shared" si="51"/>
        <v>#DIV/0!</v>
      </c>
      <c r="DVP43" s="92" t="e">
        <f t="shared" si="51"/>
        <v>#DIV/0!</v>
      </c>
      <c r="DVQ43" s="92" t="e">
        <f t="shared" si="51"/>
        <v>#DIV/0!</v>
      </c>
      <c r="DVR43" s="92" t="e">
        <f t="shared" si="51"/>
        <v>#DIV/0!</v>
      </c>
      <c r="DVS43" s="92" t="e">
        <f t="shared" si="51"/>
        <v>#DIV/0!</v>
      </c>
      <c r="DVT43" s="92" t="e">
        <f t="shared" si="51"/>
        <v>#DIV/0!</v>
      </c>
      <c r="DVU43" s="92" t="e">
        <f t="shared" si="51"/>
        <v>#DIV/0!</v>
      </c>
      <c r="DVV43" s="92" t="e">
        <f t="shared" si="51"/>
        <v>#DIV/0!</v>
      </c>
      <c r="DVW43" s="92" t="e">
        <f t="shared" si="51"/>
        <v>#DIV/0!</v>
      </c>
      <c r="DVX43" s="92" t="e">
        <f t="shared" si="51"/>
        <v>#DIV/0!</v>
      </c>
      <c r="DVY43" s="92" t="e">
        <f t="shared" si="51"/>
        <v>#DIV/0!</v>
      </c>
      <c r="DVZ43" s="92" t="e">
        <f t="shared" si="51"/>
        <v>#DIV/0!</v>
      </c>
      <c r="DWA43" s="92" t="e">
        <f t="shared" si="51"/>
        <v>#DIV/0!</v>
      </c>
      <c r="DWB43" s="92" t="e">
        <f t="shared" si="51"/>
        <v>#DIV/0!</v>
      </c>
      <c r="DWC43" s="92" t="e">
        <f t="shared" si="51"/>
        <v>#DIV/0!</v>
      </c>
      <c r="DWD43" s="92" t="e">
        <f t="shared" si="51"/>
        <v>#DIV/0!</v>
      </c>
      <c r="DWE43" s="92" t="e">
        <f t="shared" si="51"/>
        <v>#DIV/0!</v>
      </c>
      <c r="DWF43" s="92" t="e">
        <f t="shared" si="51"/>
        <v>#DIV/0!</v>
      </c>
      <c r="DWG43" s="92" t="e">
        <f t="shared" si="51"/>
        <v>#DIV/0!</v>
      </c>
      <c r="DWH43" s="92" t="e">
        <f t="shared" si="51"/>
        <v>#DIV/0!</v>
      </c>
      <c r="DWI43" s="92" t="e">
        <f t="shared" si="51"/>
        <v>#DIV/0!</v>
      </c>
      <c r="DWJ43" s="92" t="e">
        <f t="shared" si="51"/>
        <v>#DIV/0!</v>
      </c>
      <c r="DWK43" s="92" t="e">
        <f t="shared" si="51"/>
        <v>#DIV/0!</v>
      </c>
      <c r="DWL43" s="92" t="e">
        <f t="shared" si="51"/>
        <v>#DIV/0!</v>
      </c>
      <c r="DWM43" s="92" t="e">
        <f t="shared" si="51"/>
        <v>#DIV/0!</v>
      </c>
      <c r="DWN43" s="92" t="e">
        <f t="shared" si="51"/>
        <v>#DIV/0!</v>
      </c>
      <c r="DWO43" s="92" t="e">
        <f t="shared" si="51"/>
        <v>#DIV/0!</v>
      </c>
      <c r="DWP43" s="92" t="e">
        <f t="shared" si="51"/>
        <v>#DIV/0!</v>
      </c>
      <c r="DWQ43" s="92" t="e">
        <f t="shared" si="51"/>
        <v>#DIV/0!</v>
      </c>
      <c r="DWR43" s="92" t="e">
        <f t="shared" si="51"/>
        <v>#DIV/0!</v>
      </c>
      <c r="DWS43" s="92" t="e">
        <f t="shared" si="51"/>
        <v>#DIV/0!</v>
      </c>
      <c r="DWT43" s="92" t="e">
        <f t="shared" si="51"/>
        <v>#DIV/0!</v>
      </c>
      <c r="DWU43" s="92" t="e">
        <f t="shared" si="51"/>
        <v>#DIV/0!</v>
      </c>
      <c r="DWV43" s="92" t="e">
        <f t="shared" si="51"/>
        <v>#DIV/0!</v>
      </c>
      <c r="DWW43" s="92" t="e">
        <f t="shared" si="51"/>
        <v>#DIV/0!</v>
      </c>
      <c r="DWX43" s="92" t="e">
        <f t="shared" si="51"/>
        <v>#DIV/0!</v>
      </c>
      <c r="DWY43" s="92" t="e">
        <f t="shared" si="51"/>
        <v>#DIV/0!</v>
      </c>
      <c r="DWZ43" s="92" t="e">
        <f t="shared" si="51"/>
        <v>#DIV/0!</v>
      </c>
      <c r="DXA43" s="92" t="e">
        <f t="shared" si="51"/>
        <v>#DIV/0!</v>
      </c>
      <c r="DXB43" s="92" t="e">
        <f t="shared" si="51"/>
        <v>#DIV/0!</v>
      </c>
      <c r="DXC43" s="92" t="e">
        <f t="shared" ref="DXC43:DZN43" si="52">AVERAGE(DXC3:DXC42)</f>
        <v>#DIV/0!</v>
      </c>
      <c r="DXD43" s="92" t="e">
        <f t="shared" si="52"/>
        <v>#DIV/0!</v>
      </c>
      <c r="DXE43" s="92" t="e">
        <f t="shared" si="52"/>
        <v>#DIV/0!</v>
      </c>
      <c r="DXF43" s="92" t="e">
        <f t="shared" si="52"/>
        <v>#DIV/0!</v>
      </c>
      <c r="DXG43" s="92" t="e">
        <f t="shared" si="52"/>
        <v>#DIV/0!</v>
      </c>
      <c r="DXH43" s="92" t="e">
        <f t="shared" si="52"/>
        <v>#DIV/0!</v>
      </c>
      <c r="DXI43" s="92" t="e">
        <f t="shared" si="52"/>
        <v>#DIV/0!</v>
      </c>
      <c r="DXJ43" s="92" t="e">
        <f t="shared" si="52"/>
        <v>#DIV/0!</v>
      </c>
      <c r="DXK43" s="92" t="e">
        <f t="shared" si="52"/>
        <v>#DIV/0!</v>
      </c>
      <c r="DXL43" s="92" t="e">
        <f t="shared" si="52"/>
        <v>#DIV/0!</v>
      </c>
      <c r="DXM43" s="92" t="e">
        <f t="shared" si="52"/>
        <v>#DIV/0!</v>
      </c>
      <c r="DXN43" s="92" t="e">
        <f t="shared" si="52"/>
        <v>#DIV/0!</v>
      </c>
      <c r="DXO43" s="92" t="e">
        <f t="shared" si="52"/>
        <v>#DIV/0!</v>
      </c>
      <c r="DXP43" s="92" t="e">
        <f t="shared" si="52"/>
        <v>#DIV/0!</v>
      </c>
      <c r="DXQ43" s="92" t="e">
        <f t="shared" si="52"/>
        <v>#DIV/0!</v>
      </c>
      <c r="DXR43" s="92" t="e">
        <f t="shared" si="52"/>
        <v>#DIV/0!</v>
      </c>
      <c r="DXS43" s="92" t="e">
        <f t="shared" si="52"/>
        <v>#DIV/0!</v>
      </c>
      <c r="DXT43" s="92" t="e">
        <f t="shared" si="52"/>
        <v>#DIV/0!</v>
      </c>
      <c r="DXU43" s="92" t="e">
        <f t="shared" si="52"/>
        <v>#DIV/0!</v>
      </c>
      <c r="DXV43" s="92" t="e">
        <f t="shared" si="52"/>
        <v>#DIV/0!</v>
      </c>
      <c r="DXW43" s="92" t="e">
        <f t="shared" si="52"/>
        <v>#DIV/0!</v>
      </c>
      <c r="DXX43" s="92" t="e">
        <f t="shared" si="52"/>
        <v>#DIV/0!</v>
      </c>
      <c r="DXY43" s="92" t="e">
        <f t="shared" si="52"/>
        <v>#DIV/0!</v>
      </c>
      <c r="DXZ43" s="92" t="e">
        <f t="shared" si="52"/>
        <v>#DIV/0!</v>
      </c>
      <c r="DYA43" s="92" t="e">
        <f t="shared" si="52"/>
        <v>#DIV/0!</v>
      </c>
      <c r="DYB43" s="92" t="e">
        <f t="shared" si="52"/>
        <v>#DIV/0!</v>
      </c>
      <c r="DYC43" s="92" t="e">
        <f t="shared" si="52"/>
        <v>#DIV/0!</v>
      </c>
      <c r="DYD43" s="92" t="e">
        <f t="shared" si="52"/>
        <v>#DIV/0!</v>
      </c>
      <c r="DYE43" s="92" t="e">
        <f t="shared" si="52"/>
        <v>#DIV/0!</v>
      </c>
      <c r="DYF43" s="92" t="e">
        <f t="shared" si="52"/>
        <v>#DIV/0!</v>
      </c>
      <c r="DYG43" s="92" t="e">
        <f t="shared" si="52"/>
        <v>#DIV/0!</v>
      </c>
      <c r="DYH43" s="92" t="e">
        <f t="shared" si="52"/>
        <v>#DIV/0!</v>
      </c>
      <c r="DYI43" s="92" t="e">
        <f t="shared" si="52"/>
        <v>#DIV/0!</v>
      </c>
      <c r="DYJ43" s="92" t="e">
        <f t="shared" si="52"/>
        <v>#DIV/0!</v>
      </c>
      <c r="DYK43" s="92" t="e">
        <f t="shared" si="52"/>
        <v>#DIV/0!</v>
      </c>
      <c r="DYL43" s="92" t="e">
        <f t="shared" si="52"/>
        <v>#DIV/0!</v>
      </c>
      <c r="DYM43" s="92" t="e">
        <f t="shared" si="52"/>
        <v>#DIV/0!</v>
      </c>
      <c r="DYN43" s="92" t="e">
        <f t="shared" si="52"/>
        <v>#DIV/0!</v>
      </c>
      <c r="DYO43" s="92" t="e">
        <f t="shared" si="52"/>
        <v>#DIV/0!</v>
      </c>
      <c r="DYP43" s="92" t="e">
        <f t="shared" si="52"/>
        <v>#DIV/0!</v>
      </c>
      <c r="DYQ43" s="92" t="e">
        <f t="shared" si="52"/>
        <v>#DIV/0!</v>
      </c>
      <c r="DYR43" s="92" t="e">
        <f t="shared" si="52"/>
        <v>#DIV/0!</v>
      </c>
      <c r="DYS43" s="92" t="e">
        <f t="shared" si="52"/>
        <v>#DIV/0!</v>
      </c>
      <c r="DYT43" s="92" t="e">
        <f t="shared" si="52"/>
        <v>#DIV/0!</v>
      </c>
      <c r="DYU43" s="92" t="e">
        <f t="shared" si="52"/>
        <v>#DIV/0!</v>
      </c>
      <c r="DYV43" s="92" t="e">
        <f t="shared" si="52"/>
        <v>#DIV/0!</v>
      </c>
      <c r="DYW43" s="92" t="e">
        <f t="shared" si="52"/>
        <v>#DIV/0!</v>
      </c>
      <c r="DYX43" s="92" t="e">
        <f t="shared" si="52"/>
        <v>#DIV/0!</v>
      </c>
      <c r="DYY43" s="92" t="e">
        <f t="shared" si="52"/>
        <v>#DIV/0!</v>
      </c>
      <c r="DYZ43" s="92" t="e">
        <f t="shared" si="52"/>
        <v>#DIV/0!</v>
      </c>
      <c r="DZA43" s="92" t="e">
        <f t="shared" si="52"/>
        <v>#DIV/0!</v>
      </c>
      <c r="DZB43" s="92" t="e">
        <f t="shared" si="52"/>
        <v>#DIV/0!</v>
      </c>
      <c r="DZC43" s="92" t="e">
        <f t="shared" si="52"/>
        <v>#DIV/0!</v>
      </c>
      <c r="DZD43" s="92" t="e">
        <f t="shared" si="52"/>
        <v>#DIV/0!</v>
      </c>
      <c r="DZE43" s="92" t="e">
        <f t="shared" si="52"/>
        <v>#DIV/0!</v>
      </c>
      <c r="DZF43" s="92" t="e">
        <f t="shared" si="52"/>
        <v>#DIV/0!</v>
      </c>
      <c r="DZG43" s="92" t="e">
        <f t="shared" si="52"/>
        <v>#DIV/0!</v>
      </c>
      <c r="DZH43" s="92" t="e">
        <f t="shared" si="52"/>
        <v>#DIV/0!</v>
      </c>
      <c r="DZI43" s="92" t="e">
        <f t="shared" si="52"/>
        <v>#DIV/0!</v>
      </c>
      <c r="DZJ43" s="92" t="e">
        <f t="shared" si="52"/>
        <v>#DIV/0!</v>
      </c>
      <c r="DZK43" s="92" t="e">
        <f t="shared" si="52"/>
        <v>#DIV/0!</v>
      </c>
      <c r="DZL43" s="92" t="e">
        <f t="shared" si="52"/>
        <v>#DIV/0!</v>
      </c>
      <c r="DZM43" s="92" t="e">
        <f t="shared" si="52"/>
        <v>#DIV/0!</v>
      </c>
      <c r="DZN43" s="92" t="e">
        <f t="shared" si="52"/>
        <v>#DIV/0!</v>
      </c>
      <c r="DZO43" s="92" t="e">
        <f t="shared" ref="DZO43:EBZ43" si="53">AVERAGE(DZO3:DZO42)</f>
        <v>#DIV/0!</v>
      </c>
      <c r="DZP43" s="92" t="e">
        <f t="shared" si="53"/>
        <v>#DIV/0!</v>
      </c>
      <c r="DZQ43" s="92" t="e">
        <f t="shared" si="53"/>
        <v>#DIV/0!</v>
      </c>
      <c r="DZR43" s="92" t="e">
        <f t="shared" si="53"/>
        <v>#DIV/0!</v>
      </c>
      <c r="DZS43" s="92" t="e">
        <f t="shared" si="53"/>
        <v>#DIV/0!</v>
      </c>
      <c r="DZT43" s="92" t="e">
        <f t="shared" si="53"/>
        <v>#DIV/0!</v>
      </c>
      <c r="DZU43" s="92" t="e">
        <f t="shared" si="53"/>
        <v>#DIV/0!</v>
      </c>
      <c r="DZV43" s="92" t="e">
        <f t="shared" si="53"/>
        <v>#DIV/0!</v>
      </c>
      <c r="DZW43" s="92" t="e">
        <f t="shared" si="53"/>
        <v>#DIV/0!</v>
      </c>
      <c r="DZX43" s="92" t="e">
        <f t="shared" si="53"/>
        <v>#DIV/0!</v>
      </c>
      <c r="DZY43" s="92" t="e">
        <f t="shared" si="53"/>
        <v>#DIV/0!</v>
      </c>
      <c r="DZZ43" s="92" t="e">
        <f t="shared" si="53"/>
        <v>#DIV/0!</v>
      </c>
      <c r="EAA43" s="92" t="e">
        <f t="shared" si="53"/>
        <v>#DIV/0!</v>
      </c>
      <c r="EAB43" s="92" t="e">
        <f t="shared" si="53"/>
        <v>#DIV/0!</v>
      </c>
      <c r="EAC43" s="92" t="e">
        <f t="shared" si="53"/>
        <v>#DIV/0!</v>
      </c>
      <c r="EAD43" s="92" t="e">
        <f t="shared" si="53"/>
        <v>#DIV/0!</v>
      </c>
      <c r="EAE43" s="92" t="e">
        <f t="shared" si="53"/>
        <v>#DIV/0!</v>
      </c>
      <c r="EAF43" s="92" t="e">
        <f t="shared" si="53"/>
        <v>#DIV/0!</v>
      </c>
      <c r="EAG43" s="92" t="e">
        <f t="shared" si="53"/>
        <v>#DIV/0!</v>
      </c>
      <c r="EAH43" s="92" t="e">
        <f t="shared" si="53"/>
        <v>#DIV/0!</v>
      </c>
      <c r="EAI43" s="92" t="e">
        <f t="shared" si="53"/>
        <v>#DIV/0!</v>
      </c>
      <c r="EAJ43" s="92" t="e">
        <f t="shared" si="53"/>
        <v>#DIV/0!</v>
      </c>
      <c r="EAK43" s="92" t="e">
        <f t="shared" si="53"/>
        <v>#DIV/0!</v>
      </c>
      <c r="EAL43" s="92" t="e">
        <f t="shared" si="53"/>
        <v>#DIV/0!</v>
      </c>
      <c r="EAM43" s="92" t="e">
        <f t="shared" si="53"/>
        <v>#DIV/0!</v>
      </c>
      <c r="EAN43" s="92" t="e">
        <f t="shared" si="53"/>
        <v>#DIV/0!</v>
      </c>
      <c r="EAO43" s="92" t="e">
        <f t="shared" si="53"/>
        <v>#DIV/0!</v>
      </c>
      <c r="EAP43" s="92" t="e">
        <f t="shared" si="53"/>
        <v>#DIV/0!</v>
      </c>
      <c r="EAQ43" s="92" t="e">
        <f t="shared" si="53"/>
        <v>#DIV/0!</v>
      </c>
      <c r="EAR43" s="92" t="e">
        <f t="shared" si="53"/>
        <v>#DIV/0!</v>
      </c>
      <c r="EAS43" s="92" t="e">
        <f t="shared" si="53"/>
        <v>#DIV/0!</v>
      </c>
      <c r="EAT43" s="92" t="e">
        <f t="shared" si="53"/>
        <v>#DIV/0!</v>
      </c>
      <c r="EAU43" s="92" t="e">
        <f t="shared" si="53"/>
        <v>#DIV/0!</v>
      </c>
      <c r="EAV43" s="92" t="e">
        <f t="shared" si="53"/>
        <v>#DIV/0!</v>
      </c>
      <c r="EAW43" s="92" t="e">
        <f t="shared" si="53"/>
        <v>#DIV/0!</v>
      </c>
      <c r="EAX43" s="92" t="e">
        <f t="shared" si="53"/>
        <v>#DIV/0!</v>
      </c>
      <c r="EAY43" s="92" t="e">
        <f t="shared" si="53"/>
        <v>#DIV/0!</v>
      </c>
      <c r="EAZ43" s="92" t="e">
        <f t="shared" si="53"/>
        <v>#DIV/0!</v>
      </c>
      <c r="EBA43" s="92" t="e">
        <f t="shared" si="53"/>
        <v>#DIV/0!</v>
      </c>
      <c r="EBB43" s="92" t="e">
        <f t="shared" si="53"/>
        <v>#DIV/0!</v>
      </c>
      <c r="EBC43" s="92" t="e">
        <f t="shared" si="53"/>
        <v>#DIV/0!</v>
      </c>
      <c r="EBD43" s="92" t="e">
        <f t="shared" si="53"/>
        <v>#DIV/0!</v>
      </c>
      <c r="EBE43" s="92" t="e">
        <f t="shared" si="53"/>
        <v>#DIV/0!</v>
      </c>
      <c r="EBF43" s="92" t="e">
        <f t="shared" si="53"/>
        <v>#DIV/0!</v>
      </c>
      <c r="EBG43" s="92" t="e">
        <f t="shared" si="53"/>
        <v>#DIV/0!</v>
      </c>
      <c r="EBH43" s="92" t="e">
        <f t="shared" si="53"/>
        <v>#DIV/0!</v>
      </c>
      <c r="EBI43" s="92" t="e">
        <f t="shared" si="53"/>
        <v>#DIV/0!</v>
      </c>
      <c r="EBJ43" s="92" t="e">
        <f t="shared" si="53"/>
        <v>#DIV/0!</v>
      </c>
      <c r="EBK43" s="92" t="e">
        <f t="shared" si="53"/>
        <v>#DIV/0!</v>
      </c>
      <c r="EBL43" s="92" t="e">
        <f t="shared" si="53"/>
        <v>#DIV/0!</v>
      </c>
      <c r="EBM43" s="92" t="e">
        <f t="shared" si="53"/>
        <v>#DIV/0!</v>
      </c>
      <c r="EBN43" s="92" t="e">
        <f t="shared" si="53"/>
        <v>#DIV/0!</v>
      </c>
      <c r="EBO43" s="92" t="e">
        <f t="shared" si="53"/>
        <v>#DIV/0!</v>
      </c>
      <c r="EBP43" s="92" t="e">
        <f t="shared" si="53"/>
        <v>#DIV/0!</v>
      </c>
      <c r="EBQ43" s="92" t="e">
        <f t="shared" si="53"/>
        <v>#DIV/0!</v>
      </c>
      <c r="EBR43" s="92" t="e">
        <f t="shared" si="53"/>
        <v>#DIV/0!</v>
      </c>
      <c r="EBS43" s="92" t="e">
        <f t="shared" si="53"/>
        <v>#DIV/0!</v>
      </c>
      <c r="EBT43" s="92" t="e">
        <f t="shared" si="53"/>
        <v>#DIV/0!</v>
      </c>
      <c r="EBU43" s="92" t="e">
        <f t="shared" si="53"/>
        <v>#DIV/0!</v>
      </c>
      <c r="EBV43" s="92" t="e">
        <f t="shared" si="53"/>
        <v>#DIV/0!</v>
      </c>
      <c r="EBW43" s="92" t="e">
        <f t="shared" si="53"/>
        <v>#DIV/0!</v>
      </c>
      <c r="EBX43" s="92" t="e">
        <f t="shared" si="53"/>
        <v>#DIV/0!</v>
      </c>
      <c r="EBY43" s="92" t="e">
        <f t="shared" si="53"/>
        <v>#DIV/0!</v>
      </c>
      <c r="EBZ43" s="92" t="e">
        <f t="shared" si="53"/>
        <v>#DIV/0!</v>
      </c>
      <c r="ECA43" s="92" t="e">
        <f t="shared" ref="ECA43:EEL43" si="54">AVERAGE(ECA3:ECA42)</f>
        <v>#DIV/0!</v>
      </c>
      <c r="ECB43" s="92" t="e">
        <f t="shared" si="54"/>
        <v>#DIV/0!</v>
      </c>
      <c r="ECC43" s="92" t="e">
        <f t="shared" si="54"/>
        <v>#DIV/0!</v>
      </c>
      <c r="ECD43" s="92" t="e">
        <f t="shared" si="54"/>
        <v>#DIV/0!</v>
      </c>
      <c r="ECE43" s="92" t="e">
        <f t="shared" si="54"/>
        <v>#DIV/0!</v>
      </c>
      <c r="ECF43" s="92" t="e">
        <f t="shared" si="54"/>
        <v>#DIV/0!</v>
      </c>
      <c r="ECG43" s="92" t="e">
        <f t="shared" si="54"/>
        <v>#DIV/0!</v>
      </c>
      <c r="ECH43" s="92" t="e">
        <f t="shared" si="54"/>
        <v>#DIV/0!</v>
      </c>
      <c r="ECI43" s="92" t="e">
        <f t="shared" si="54"/>
        <v>#DIV/0!</v>
      </c>
      <c r="ECJ43" s="92" t="e">
        <f t="shared" si="54"/>
        <v>#DIV/0!</v>
      </c>
      <c r="ECK43" s="92" t="e">
        <f t="shared" si="54"/>
        <v>#DIV/0!</v>
      </c>
      <c r="ECL43" s="92" t="e">
        <f t="shared" si="54"/>
        <v>#DIV/0!</v>
      </c>
      <c r="ECM43" s="92" t="e">
        <f t="shared" si="54"/>
        <v>#DIV/0!</v>
      </c>
      <c r="ECN43" s="92" t="e">
        <f t="shared" si="54"/>
        <v>#DIV/0!</v>
      </c>
      <c r="ECO43" s="92" t="e">
        <f t="shared" si="54"/>
        <v>#DIV/0!</v>
      </c>
      <c r="ECP43" s="92" t="e">
        <f t="shared" si="54"/>
        <v>#DIV/0!</v>
      </c>
      <c r="ECQ43" s="92" t="e">
        <f t="shared" si="54"/>
        <v>#DIV/0!</v>
      </c>
      <c r="ECR43" s="92" t="e">
        <f t="shared" si="54"/>
        <v>#DIV/0!</v>
      </c>
      <c r="ECS43" s="92" t="e">
        <f t="shared" si="54"/>
        <v>#DIV/0!</v>
      </c>
      <c r="ECT43" s="92" t="e">
        <f t="shared" si="54"/>
        <v>#DIV/0!</v>
      </c>
      <c r="ECU43" s="92" t="e">
        <f t="shared" si="54"/>
        <v>#DIV/0!</v>
      </c>
      <c r="ECV43" s="92" t="e">
        <f t="shared" si="54"/>
        <v>#DIV/0!</v>
      </c>
      <c r="ECW43" s="92" t="e">
        <f t="shared" si="54"/>
        <v>#DIV/0!</v>
      </c>
      <c r="ECX43" s="92" t="e">
        <f t="shared" si="54"/>
        <v>#DIV/0!</v>
      </c>
      <c r="ECY43" s="92" t="e">
        <f t="shared" si="54"/>
        <v>#DIV/0!</v>
      </c>
      <c r="ECZ43" s="92" t="e">
        <f t="shared" si="54"/>
        <v>#DIV/0!</v>
      </c>
      <c r="EDA43" s="92" t="e">
        <f t="shared" si="54"/>
        <v>#DIV/0!</v>
      </c>
      <c r="EDB43" s="92" t="e">
        <f t="shared" si="54"/>
        <v>#DIV/0!</v>
      </c>
      <c r="EDC43" s="92" t="e">
        <f t="shared" si="54"/>
        <v>#DIV/0!</v>
      </c>
      <c r="EDD43" s="92" t="e">
        <f t="shared" si="54"/>
        <v>#DIV/0!</v>
      </c>
      <c r="EDE43" s="92" t="e">
        <f t="shared" si="54"/>
        <v>#DIV/0!</v>
      </c>
      <c r="EDF43" s="92" t="e">
        <f t="shared" si="54"/>
        <v>#DIV/0!</v>
      </c>
      <c r="EDG43" s="92" t="e">
        <f t="shared" si="54"/>
        <v>#DIV/0!</v>
      </c>
      <c r="EDH43" s="92" t="e">
        <f t="shared" si="54"/>
        <v>#DIV/0!</v>
      </c>
      <c r="EDI43" s="92" t="e">
        <f t="shared" si="54"/>
        <v>#DIV/0!</v>
      </c>
      <c r="EDJ43" s="92" t="e">
        <f t="shared" si="54"/>
        <v>#DIV/0!</v>
      </c>
      <c r="EDK43" s="92" t="e">
        <f t="shared" si="54"/>
        <v>#DIV/0!</v>
      </c>
      <c r="EDL43" s="92" t="e">
        <f t="shared" si="54"/>
        <v>#DIV/0!</v>
      </c>
      <c r="EDM43" s="92" t="e">
        <f t="shared" si="54"/>
        <v>#DIV/0!</v>
      </c>
      <c r="EDN43" s="92" t="e">
        <f t="shared" si="54"/>
        <v>#DIV/0!</v>
      </c>
      <c r="EDO43" s="92" t="e">
        <f t="shared" si="54"/>
        <v>#DIV/0!</v>
      </c>
      <c r="EDP43" s="92" t="e">
        <f t="shared" si="54"/>
        <v>#DIV/0!</v>
      </c>
      <c r="EDQ43" s="92" t="e">
        <f t="shared" si="54"/>
        <v>#DIV/0!</v>
      </c>
      <c r="EDR43" s="92" t="e">
        <f t="shared" si="54"/>
        <v>#DIV/0!</v>
      </c>
      <c r="EDS43" s="92" t="e">
        <f t="shared" si="54"/>
        <v>#DIV/0!</v>
      </c>
      <c r="EDT43" s="92" t="e">
        <f t="shared" si="54"/>
        <v>#DIV/0!</v>
      </c>
      <c r="EDU43" s="92" t="e">
        <f t="shared" si="54"/>
        <v>#DIV/0!</v>
      </c>
      <c r="EDV43" s="92" t="e">
        <f t="shared" si="54"/>
        <v>#DIV/0!</v>
      </c>
      <c r="EDW43" s="92" t="e">
        <f t="shared" si="54"/>
        <v>#DIV/0!</v>
      </c>
      <c r="EDX43" s="92" t="e">
        <f t="shared" si="54"/>
        <v>#DIV/0!</v>
      </c>
      <c r="EDY43" s="92" t="e">
        <f t="shared" si="54"/>
        <v>#DIV/0!</v>
      </c>
      <c r="EDZ43" s="92" t="e">
        <f t="shared" si="54"/>
        <v>#DIV/0!</v>
      </c>
      <c r="EEA43" s="92" t="e">
        <f t="shared" si="54"/>
        <v>#DIV/0!</v>
      </c>
      <c r="EEB43" s="92" t="e">
        <f t="shared" si="54"/>
        <v>#DIV/0!</v>
      </c>
      <c r="EEC43" s="92" t="e">
        <f t="shared" si="54"/>
        <v>#DIV/0!</v>
      </c>
      <c r="EED43" s="92" t="e">
        <f t="shared" si="54"/>
        <v>#DIV/0!</v>
      </c>
      <c r="EEE43" s="92" t="e">
        <f t="shared" si="54"/>
        <v>#DIV/0!</v>
      </c>
      <c r="EEF43" s="92" t="e">
        <f t="shared" si="54"/>
        <v>#DIV/0!</v>
      </c>
      <c r="EEG43" s="92" t="e">
        <f t="shared" si="54"/>
        <v>#DIV/0!</v>
      </c>
      <c r="EEH43" s="92" t="e">
        <f t="shared" si="54"/>
        <v>#DIV/0!</v>
      </c>
      <c r="EEI43" s="92" t="e">
        <f t="shared" si="54"/>
        <v>#DIV/0!</v>
      </c>
      <c r="EEJ43" s="92" t="e">
        <f t="shared" si="54"/>
        <v>#DIV/0!</v>
      </c>
      <c r="EEK43" s="92" t="e">
        <f t="shared" si="54"/>
        <v>#DIV/0!</v>
      </c>
      <c r="EEL43" s="92" t="e">
        <f t="shared" si="54"/>
        <v>#DIV/0!</v>
      </c>
      <c r="EEM43" s="92" t="e">
        <f t="shared" ref="EEM43:EGX43" si="55">AVERAGE(EEM3:EEM42)</f>
        <v>#DIV/0!</v>
      </c>
      <c r="EEN43" s="92" t="e">
        <f t="shared" si="55"/>
        <v>#DIV/0!</v>
      </c>
      <c r="EEO43" s="92" t="e">
        <f t="shared" si="55"/>
        <v>#DIV/0!</v>
      </c>
      <c r="EEP43" s="92" t="e">
        <f t="shared" si="55"/>
        <v>#DIV/0!</v>
      </c>
      <c r="EEQ43" s="92" t="e">
        <f t="shared" si="55"/>
        <v>#DIV/0!</v>
      </c>
      <c r="EER43" s="92" t="e">
        <f t="shared" si="55"/>
        <v>#DIV/0!</v>
      </c>
      <c r="EES43" s="92" t="e">
        <f t="shared" si="55"/>
        <v>#DIV/0!</v>
      </c>
      <c r="EET43" s="92" t="e">
        <f t="shared" si="55"/>
        <v>#DIV/0!</v>
      </c>
      <c r="EEU43" s="92" t="e">
        <f t="shared" si="55"/>
        <v>#DIV/0!</v>
      </c>
      <c r="EEV43" s="92" t="e">
        <f t="shared" si="55"/>
        <v>#DIV/0!</v>
      </c>
      <c r="EEW43" s="92" t="e">
        <f t="shared" si="55"/>
        <v>#DIV/0!</v>
      </c>
      <c r="EEX43" s="92" t="e">
        <f t="shared" si="55"/>
        <v>#DIV/0!</v>
      </c>
      <c r="EEY43" s="92" t="e">
        <f t="shared" si="55"/>
        <v>#DIV/0!</v>
      </c>
      <c r="EEZ43" s="92" t="e">
        <f t="shared" si="55"/>
        <v>#DIV/0!</v>
      </c>
      <c r="EFA43" s="92" t="e">
        <f t="shared" si="55"/>
        <v>#DIV/0!</v>
      </c>
      <c r="EFB43" s="92" t="e">
        <f t="shared" si="55"/>
        <v>#DIV/0!</v>
      </c>
      <c r="EFC43" s="92" t="e">
        <f t="shared" si="55"/>
        <v>#DIV/0!</v>
      </c>
      <c r="EFD43" s="92" t="e">
        <f t="shared" si="55"/>
        <v>#DIV/0!</v>
      </c>
      <c r="EFE43" s="92" t="e">
        <f t="shared" si="55"/>
        <v>#DIV/0!</v>
      </c>
      <c r="EFF43" s="92" t="e">
        <f t="shared" si="55"/>
        <v>#DIV/0!</v>
      </c>
      <c r="EFG43" s="92" t="e">
        <f t="shared" si="55"/>
        <v>#DIV/0!</v>
      </c>
      <c r="EFH43" s="92" t="e">
        <f t="shared" si="55"/>
        <v>#DIV/0!</v>
      </c>
      <c r="EFI43" s="92" t="e">
        <f t="shared" si="55"/>
        <v>#DIV/0!</v>
      </c>
      <c r="EFJ43" s="92" t="e">
        <f t="shared" si="55"/>
        <v>#DIV/0!</v>
      </c>
      <c r="EFK43" s="92" t="e">
        <f t="shared" si="55"/>
        <v>#DIV/0!</v>
      </c>
      <c r="EFL43" s="92" t="e">
        <f t="shared" si="55"/>
        <v>#DIV/0!</v>
      </c>
      <c r="EFM43" s="92" t="e">
        <f t="shared" si="55"/>
        <v>#DIV/0!</v>
      </c>
      <c r="EFN43" s="92" t="e">
        <f t="shared" si="55"/>
        <v>#DIV/0!</v>
      </c>
      <c r="EFO43" s="92" t="e">
        <f t="shared" si="55"/>
        <v>#DIV/0!</v>
      </c>
      <c r="EFP43" s="92" t="e">
        <f t="shared" si="55"/>
        <v>#DIV/0!</v>
      </c>
      <c r="EFQ43" s="92" t="e">
        <f t="shared" si="55"/>
        <v>#DIV/0!</v>
      </c>
      <c r="EFR43" s="92" t="e">
        <f t="shared" si="55"/>
        <v>#DIV/0!</v>
      </c>
      <c r="EFS43" s="92" t="e">
        <f t="shared" si="55"/>
        <v>#DIV/0!</v>
      </c>
      <c r="EFT43" s="92" t="e">
        <f t="shared" si="55"/>
        <v>#DIV/0!</v>
      </c>
      <c r="EFU43" s="92" t="e">
        <f t="shared" si="55"/>
        <v>#DIV/0!</v>
      </c>
      <c r="EFV43" s="92" t="e">
        <f t="shared" si="55"/>
        <v>#DIV/0!</v>
      </c>
      <c r="EFW43" s="92" t="e">
        <f t="shared" si="55"/>
        <v>#DIV/0!</v>
      </c>
      <c r="EFX43" s="92" t="e">
        <f t="shared" si="55"/>
        <v>#DIV/0!</v>
      </c>
      <c r="EFY43" s="92" t="e">
        <f t="shared" si="55"/>
        <v>#DIV/0!</v>
      </c>
      <c r="EFZ43" s="92" t="e">
        <f t="shared" si="55"/>
        <v>#DIV/0!</v>
      </c>
      <c r="EGA43" s="92" t="e">
        <f t="shared" si="55"/>
        <v>#DIV/0!</v>
      </c>
      <c r="EGB43" s="92" t="e">
        <f t="shared" si="55"/>
        <v>#DIV/0!</v>
      </c>
      <c r="EGC43" s="92" t="e">
        <f t="shared" si="55"/>
        <v>#DIV/0!</v>
      </c>
      <c r="EGD43" s="92" t="e">
        <f t="shared" si="55"/>
        <v>#DIV/0!</v>
      </c>
      <c r="EGE43" s="92" t="e">
        <f t="shared" si="55"/>
        <v>#DIV/0!</v>
      </c>
      <c r="EGF43" s="92" t="e">
        <f t="shared" si="55"/>
        <v>#DIV/0!</v>
      </c>
      <c r="EGG43" s="92" t="e">
        <f t="shared" si="55"/>
        <v>#DIV/0!</v>
      </c>
      <c r="EGH43" s="92" t="e">
        <f t="shared" si="55"/>
        <v>#DIV/0!</v>
      </c>
      <c r="EGI43" s="92" t="e">
        <f t="shared" si="55"/>
        <v>#DIV/0!</v>
      </c>
      <c r="EGJ43" s="92" t="e">
        <f t="shared" si="55"/>
        <v>#DIV/0!</v>
      </c>
      <c r="EGK43" s="92" t="e">
        <f t="shared" si="55"/>
        <v>#DIV/0!</v>
      </c>
      <c r="EGL43" s="92" t="e">
        <f t="shared" si="55"/>
        <v>#DIV/0!</v>
      </c>
      <c r="EGM43" s="92" t="e">
        <f t="shared" si="55"/>
        <v>#DIV/0!</v>
      </c>
      <c r="EGN43" s="92" t="e">
        <f t="shared" si="55"/>
        <v>#DIV/0!</v>
      </c>
      <c r="EGO43" s="92" t="e">
        <f t="shared" si="55"/>
        <v>#DIV/0!</v>
      </c>
      <c r="EGP43" s="92" t="e">
        <f t="shared" si="55"/>
        <v>#DIV/0!</v>
      </c>
      <c r="EGQ43" s="92" t="e">
        <f t="shared" si="55"/>
        <v>#DIV/0!</v>
      </c>
      <c r="EGR43" s="92" t="e">
        <f t="shared" si="55"/>
        <v>#DIV/0!</v>
      </c>
      <c r="EGS43" s="92" t="e">
        <f t="shared" si="55"/>
        <v>#DIV/0!</v>
      </c>
      <c r="EGT43" s="92" t="e">
        <f t="shared" si="55"/>
        <v>#DIV/0!</v>
      </c>
      <c r="EGU43" s="92" t="e">
        <f t="shared" si="55"/>
        <v>#DIV/0!</v>
      </c>
      <c r="EGV43" s="92" t="e">
        <f t="shared" si="55"/>
        <v>#DIV/0!</v>
      </c>
      <c r="EGW43" s="92" t="e">
        <f t="shared" si="55"/>
        <v>#DIV/0!</v>
      </c>
      <c r="EGX43" s="92" t="e">
        <f t="shared" si="55"/>
        <v>#DIV/0!</v>
      </c>
      <c r="EGY43" s="92" t="e">
        <f t="shared" ref="EGY43:EJJ43" si="56">AVERAGE(EGY3:EGY42)</f>
        <v>#DIV/0!</v>
      </c>
      <c r="EGZ43" s="92" t="e">
        <f t="shared" si="56"/>
        <v>#DIV/0!</v>
      </c>
      <c r="EHA43" s="92" t="e">
        <f t="shared" si="56"/>
        <v>#DIV/0!</v>
      </c>
      <c r="EHB43" s="92" t="e">
        <f t="shared" si="56"/>
        <v>#DIV/0!</v>
      </c>
      <c r="EHC43" s="92" t="e">
        <f t="shared" si="56"/>
        <v>#DIV/0!</v>
      </c>
      <c r="EHD43" s="92" t="e">
        <f t="shared" si="56"/>
        <v>#DIV/0!</v>
      </c>
      <c r="EHE43" s="92" t="e">
        <f t="shared" si="56"/>
        <v>#DIV/0!</v>
      </c>
      <c r="EHF43" s="92" t="e">
        <f t="shared" si="56"/>
        <v>#DIV/0!</v>
      </c>
      <c r="EHG43" s="92" t="e">
        <f t="shared" si="56"/>
        <v>#DIV/0!</v>
      </c>
      <c r="EHH43" s="92" t="e">
        <f t="shared" si="56"/>
        <v>#DIV/0!</v>
      </c>
      <c r="EHI43" s="92" t="e">
        <f t="shared" si="56"/>
        <v>#DIV/0!</v>
      </c>
      <c r="EHJ43" s="92" t="e">
        <f t="shared" si="56"/>
        <v>#DIV/0!</v>
      </c>
      <c r="EHK43" s="92" t="e">
        <f t="shared" si="56"/>
        <v>#DIV/0!</v>
      </c>
      <c r="EHL43" s="92" t="e">
        <f t="shared" si="56"/>
        <v>#DIV/0!</v>
      </c>
      <c r="EHM43" s="92" t="e">
        <f t="shared" si="56"/>
        <v>#DIV/0!</v>
      </c>
      <c r="EHN43" s="92" t="e">
        <f t="shared" si="56"/>
        <v>#DIV/0!</v>
      </c>
      <c r="EHO43" s="92" t="e">
        <f t="shared" si="56"/>
        <v>#DIV/0!</v>
      </c>
      <c r="EHP43" s="92" t="e">
        <f t="shared" si="56"/>
        <v>#DIV/0!</v>
      </c>
      <c r="EHQ43" s="92" t="e">
        <f t="shared" si="56"/>
        <v>#DIV/0!</v>
      </c>
      <c r="EHR43" s="92" t="e">
        <f t="shared" si="56"/>
        <v>#DIV/0!</v>
      </c>
      <c r="EHS43" s="92" t="e">
        <f t="shared" si="56"/>
        <v>#DIV/0!</v>
      </c>
      <c r="EHT43" s="92" t="e">
        <f t="shared" si="56"/>
        <v>#DIV/0!</v>
      </c>
      <c r="EHU43" s="92" t="e">
        <f t="shared" si="56"/>
        <v>#DIV/0!</v>
      </c>
      <c r="EHV43" s="92" t="e">
        <f t="shared" si="56"/>
        <v>#DIV/0!</v>
      </c>
      <c r="EHW43" s="92" t="e">
        <f t="shared" si="56"/>
        <v>#DIV/0!</v>
      </c>
      <c r="EHX43" s="92" t="e">
        <f t="shared" si="56"/>
        <v>#DIV/0!</v>
      </c>
      <c r="EHY43" s="92" t="e">
        <f t="shared" si="56"/>
        <v>#DIV/0!</v>
      </c>
      <c r="EHZ43" s="92" t="e">
        <f t="shared" si="56"/>
        <v>#DIV/0!</v>
      </c>
      <c r="EIA43" s="92" t="e">
        <f t="shared" si="56"/>
        <v>#DIV/0!</v>
      </c>
      <c r="EIB43" s="92" t="e">
        <f t="shared" si="56"/>
        <v>#DIV/0!</v>
      </c>
      <c r="EIC43" s="92" t="e">
        <f t="shared" si="56"/>
        <v>#DIV/0!</v>
      </c>
      <c r="EID43" s="92" t="e">
        <f t="shared" si="56"/>
        <v>#DIV/0!</v>
      </c>
      <c r="EIE43" s="92" t="e">
        <f t="shared" si="56"/>
        <v>#DIV/0!</v>
      </c>
      <c r="EIF43" s="92" t="e">
        <f t="shared" si="56"/>
        <v>#DIV/0!</v>
      </c>
      <c r="EIG43" s="92" t="e">
        <f t="shared" si="56"/>
        <v>#DIV/0!</v>
      </c>
      <c r="EIH43" s="92" t="e">
        <f t="shared" si="56"/>
        <v>#DIV/0!</v>
      </c>
      <c r="EII43" s="92" t="e">
        <f t="shared" si="56"/>
        <v>#DIV/0!</v>
      </c>
      <c r="EIJ43" s="92" t="e">
        <f t="shared" si="56"/>
        <v>#DIV/0!</v>
      </c>
      <c r="EIK43" s="92" t="e">
        <f t="shared" si="56"/>
        <v>#DIV/0!</v>
      </c>
      <c r="EIL43" s="92" t="e">
        <f t="shared" si="56"/>
        <v>#DIV/0!</v>
      </c>
      <c r="EIM43" s="92" t="e">
        <f t="shared" si="56"/>
        <v>#DIV/0!</v>
      </c>
      <c r="EIN43" s="92" t="e">
        <f t="shared" si="56"/>
        <v>#DIV/0!</v>
      </c>
      <c r="EIO43" s="92" t="e">
        <f t="shared" si="56"/>
        <v>#DIV/0!</v>
      </c>
      <c r="EIP43" s="92" t="e">
        <f t="shared" si="56"/>
        <v>#DIV/0!</v>
      </c>
      <c r="EIQ43" s="92" t="e">
        <f t="shared" si="56"/>
        <v>#DIV/0!</v>
      </c>
      <c r="EIR43" s="92" t="e">
        <f t="shared" si="56"/>
        <v>#DIV/0!</v>
      </c>
      <c r="EIS43" s="92" t="e">
        <f t="shared" si="56"/>
        <v>#DIV/0!</v>
      </c>
      <c r="EIT43" s="92" t="e">
        <f t="shared" si="56"/>
        <v>#DIV/0!</v>
      </c>
      <c r="EIU43" s="92" t="e">
        <f t="shared" si="56"/>
        <v>#DIV/0!</v>
      </c>
      <c r="EIV43" s="92" t="e">
        <f t="shared" si="56"/>
        <v>#DIV/0!</v>
      </c>
      <c r="EIW43" s="92" t="e">
        <f t="shared" si="56"/>
        <v>#DIV/0!</v>
      </c>
      <c r="EIX43" s="92" t="e">
        <f t="shared" si="56"/>
        <v>#DIV/0!</v>
      </c>
      <c r="EIY43" s="92" t="e">
        <f t="shared" si="56"/>
        <v>#DIV/0!</v>
      </c>
      <c r="EIZ43" s="92" t="e">
        <f t="shared" si="56"/>
        <v>#DIV/0!</v>
      </c>
      <c r="EJA43" s="92" t="e">
        <f t="shared" si="56"/>
        <v>#DIV/0!</v>
      </c>
      <c r="EJB43" s="92" t="e">
        <f t="shared" si="56"/>
        <v>#DIV/0!</v>
      </c>
      <c r="EJC43" s="92" t="e">
        <f t="shared" si="56"/>
        <v>#DIV/0!</v>
      </c>
      <c r="EJD43" s="92" t="e">
        <f t="shared" si="56"/>
        <v>#DIV/0!</v>
      </c>
      <c r="EJE43" s="92" t="e">
        <f t="shared" si="56"/>
        <v>#DIV/0!</v>
      </c>
      <c r="EJF43" s="92" t="e">
        <f t="shared" si="56"/>
        <v>#DIV/0!</v>
      </c>
      <c r="EJG43" s="92" t="e">
        <f t="shared" si="56"/>
        <v>#DIV/0!</v>
      </c>
      <c r="EJH43" s="92" t="e">
        <f t="shared" si="56"/>
        <v>#DIV/0!</v>
      </c>
      <c r="EJI43" s="92" t="e">
        <f t="shared" si="56"/>
        <v>#DIV/0!</v>
      </c>
      <c r="EJJ43" s="92" t="e">
        <f t="shared" si="56"/>
        <v>#DIV/0!</v>
      </c>
      <c r="EJK43" s="92" t="e">
        <f t="shared" ref="EJK43:ELV43" si="57">AVERAGE(EJK3:EJK42)</f>
        <v>#DIV/0!</v>
      </c>
      <c r="EJL43" s="92" t="e">
        <f t="shared" si="57"/>
        <v>#DIV/0!</v>
      </c>
      <c r="EJM43" s="92" t="e">
        <f t="shared" si="57"/>
        <v>#DIV/0!</v>
      </c>
      <c r="EJN43" s="92" t="e">
        <f t="shared" si="57"/>
        <v>#DIV/0!</v>
      </c>
      <c r="EJO43" s="92" t="e">
        <f t="shared" si="57"/>
        <v>#DIV/0!</v>
      </c>
      <c r="EJP43" s="92" t="e">
        <f t="shared" si="57"/>
        <v>#DIV/0!</v>
      </c>
      <c r="EJQ43" s="92" t="e">
        <f t="shared" si="57"/>
        <v>#DIV/0!</v>
      </c>
      <c r="EJR43" s="92" t="e">
        <f t="shared" si="57"/>
        <v>#DIV/0!</v>
      </c>
      <c r="EJS43" s="92" t="e">
        <f t="shared" si="57"/>
        <v>#DIV/0!</v>
      </c>
      <c r="EJT43" s="92" t="e">
        <f t="shared" si="57"/>
        <v>#DIV/0!</v>
      </c>
      <c r="EJU43" s="92" t="e">
        <f t="shared" si="57"/>
        <v>#DIV/0!</v>
      </c>
      <c r="EJV43" s="92" t="e">
        <f t="shared" si="57"/>
        <v>#DIV/0!</v>
      </c>
      <c r="EJW43" s="92" t="e">
        <f t="shared" si="57"/>
        <v>#DIV/0!</v>
      </c>
      <c r="EJX43" s="92" t="e">
        <f t="shared" si="57"/>
        <v>#DIV/0!</v>
      </c>
      <c r="EJY43" s="92" t="e">
        <f t="shared" si="57"/>
        <v>#DIV/0!</v>
      </c>
      <c r="EJZ43" s="92" t="e">
        <f t="shared" si="57"/>
        <v>#DIV/0!</v>
      </c>
      <c r="EKA43" s="92" t="e">
        <f t="shared" si="57"/>
        <v>#DIV/0!</v>
      </c>
      <c r="EKB43" s="92" t="e">
        <f t="shared" si="57"/>
        <v>#DIV/0!</v>
      </c>
      <c r="EKC43" s="92" t="e">
        <f t="shared" si="57"/>
        <v>#DIV/0!</v>
      </c>
      <c r="EKD43" s="92" t="e">
        <f t="shared" si="57"/>
        <v>#DIV/0!</v>
      </c>
      <c r="EKE43" s="92" t="e">
        <f t="shared" si="57"/>
        <v>#DIV/0!</v>
      </c>
      <c r="EKF43" s="92" t="e">
        <f t="shared" si="57"/>
        <v>#DIV/0!</v>
      </c>
      <c r="EKG43" s="92" t="e">
        <f t="shared" si="57"/>
        <v>#DIV/0!</v>
      </c>
      <c r="EKH43" s="92" t="e">
        <f t="shared" si="57"/>
        <v>#DIV/0!</v>
      </c>
      <c r="EKI43" s="92" t="e">
        <f t="shared" si="57"/>
        <v>#DIV/0!</v>
      </c>
      <c r="EKJ43" s="92" t="e">
        <f t="shared" si="57"/>
        <v>#DIV/0!</v>
      </c>
      <c r="EKK43" s="92" t="e">
        <f t="shared" si="57"/>
        <v>#DIV/0!</v>
      </c>
      <c r="EKL43" s="92" t="e">
        <f t="shared" si="57"/>
        <v>#DIV/0!</v>
      </c>
      <c r="EKM43" s="92" t="e">
        <f t="shared" si="57"/>
        <v>#DIV/0!</v>
      </c>
      <c r="EKN43" s="92" t="e">
        <f t="shared" si="57"/>
        <v>#DIV/0!</v>
      </c>
      <c r="EKO43" s="92" t="e">
        <f t="shared" si="57"/>
        <v>#DIV/0!</v>
      </c>
      <c r="EKP43" s="92" t="e">
        <f t="shared" si="57"/>
        <v>#DIV/0!</v>
      </c>
      <c r="EKQ43" s="92" t="e">
        <f t="shared" si="57"/>
        <v>#DIV/0!</v>
      </c>
      <c r="EKR43" s="92" t="e">
        <f t="shared" si="57"/>
        <v>#DIV/0!</v>
      </c>
      <c r="EKS43" s="92" t="e">
        <f t="shared" si="57"/>
        <v>#DIV/0!</v>
      </c>
      <c r="EKT43" s="92" t="e">
        <f t="shared" si="57"/>
        <v>#DIV/0!</v>
      </c>
      <c r="EKU43" s="92" t="e">
        <f t="shared" si="57"/>
        <v>#DIV/0!</v>
      </c>
      <c r="EKV43" s="92" t="e">
        <f t="shared" si="57"/>
        <v>#DIV/0!</v>
      </c>
      <c r="EKW43" s="92" t="e">
        <f t="shared" si="57"/>
        <v>#DIV/0!</v>
      </c>
      <c r="EKX43" s="92" t="e">
        <f t="shared" si="57"/>
        <v>#DIV/0!</v>
      </c>
      <c r="EKY43" s="92" t="e">
        <f t="shared" si="57"/>
        <v>#DIV/0!</v>
      </c>
      <c r="EKZ43" s="92" t="e">
        <f t="shared" si="57"/>
        <v>#DIV/0!</v>
      </c>
      <c r="ELA43" s="92" t="e">
        <f t="shared" si="57"/>
        <v>#DIV/0!</v>
      </c>
      <c r="ELB43" s="92" t="e">
        <f t="shared" si="57"/>
        <v>#DIV/0!</v>
      </c>
      <c r="ELC43" s="92" t="e">
        <f t="shared" si="57"/>
        <v>#DIV/0!</v>
      </c>
      <c r="ELD43" s="92" t="e">
        <f t="shared" si="57"/>
        <v>#DIV/0!</v>
      </c>
      <c r="ELE43" s="92" t="e">
        <f t="shared" si="57"/>
        <v>#DIV/0!</v>
      </c>
      <c r="ELF43" s="92" t="e">
        <f t="shared" si="57"/>
        <v>#DIV/0!</v>
      </c>
      <c r="ELG43" s="92" t="e">
        <f t="shared" si="57"/>
        <v>#DIV/0!</v>
      </c>
      <c r="ELH43" s="92" t="e">
        <f t="shared" si="57"/>
        <v>#DIV/0!</v>
      </c>
      <c r="ELI43" s="92" t="e">
        <f t="shared" si="57"/>
        <v>#DIV/0!</v>
      </c>
      <c r="ELJ43" s="92" t="e">
        <f t="shared" si="57"/>
        <v>#DIV/0!</v>
      </c>
      <c r="ELK43" s="92" t="e">
        <f t="shared" si="57"/>
        <v>#DIV/0!</v>
      </c>
      <c r="ELL43" s="92" t="e">
        <f t="shared" si="57"/>
        <v>#DIV/0!</v>
      </c>
      <c r="ELM43" s="92" t="e">
        <f t="shared" si="57"/>
        <v>#DIV/0!</v>
      </c>
      <c r="ELN43" s="92" t="e">
        <f t="shared" si="57"/>
        <v>#DIV/0!</v>
      </c>
      <c r="ELO43" s="92" t="e">
        <f t="shared" si="57"/>
        <v>#DIV/0!</v>
      </c>
      <c r="ELP43" s="92" t="e">
        <f t="shared" si="57"/>
        <v>#DIV/0!</v>
      </c>
      <c r="ELQ43" s="92" t="e">
        <f t="shared" si="57"/>
        <v>#DIV/0!</v>
      </c>
      <c r="ELR43" s="92" t="e">
        <f t="shared" si="57"/>
        <v>#DIV/0!</v>
      </c>
      <c r="ELS43" s="92" t="e">
        <f t="shared" si="57"/>
        <v>#DIV/0!</v>
      </c>
      <c r="ELT43" s="92" t="e">
        <f t="shared" si="57"/>
        <v>#DIV/0!</v>
      </c>
      <c r="ELU43" s="92" t="e">
        <f t="shared" si="57"/>
        <v>#DIV/0!</v>
      </c>
      <c r="ELV43" s="92" t="e">
        <f t="shared" si="57"/>
        <v>#DIV/0!</v>
      </c>
      <c r="ELW43" s="92" t="e">
        <f t="shared" ref="ELW43:EOH43" si="58">AVERAGE(ELW3:ELW42)</f>
        <v>#DIV/0!</v>
      </c>
      <c r="ELX43" s="92" t="e">
        <f t="shared" si="58"/>
        <v>#DIV/0!</v>
      </c>
      <c r="ELY43" s="92" t="e">
        <f t="shared" si="58"/>
        <v>#DIV/0!</v>
      </c>
      <c r="ELZ43" s="92" t="e">
        <f t="shared" si="58"/>
        <v>#DIV/0!</v>
      </c>
      <c r="EMA43" s="92" t="e">
        <f t="shared" si="58"/>
        <v>#DIV/0!</v>
      </c>
      <c r="EMB43" s="92" t="e">
        <f t="shared" si="58"/>
        <v>#DIV/0!</v>
      </c>
      <c r="EMC43" s="92" t="e">
        <f t="shared" si="58"/>
        <v>#DIV/0!</v>
      </c>
      <c r="EMD43" s="92" t="e">
        <f t="shared" si="58"/>
        <v>#DIV/0!</v>
      </c>
      <c r="EME43" s="92" t="e">
        <f t="shared" si="58"/>
        <v>#DIV/0!</v>
      </c>
      <c r="EMF43" s="92" t="e">
        <f t="shared" si="58"/>
        <v>#DIV/0!</v>
      </c>
      <c r="EMG43" s="92" t="e">
        <f t="shared" si="58"/>
        <v>#DIV/0!</v>
      </c>
      <c r="EMH43" s="92" t="e">
        <f t="shared" si="58"/>
        <v>#DIV/0!</v>
      </c>
      <c r="EMI43" s="92" t="e">
        <f t="shared" si="58"/>
        <v>#DIV/0!</v>
      </c>
      <c r="EMJ43" s="92" t="e">
        <f t="shared" si="58"/>
        <v>#DIV/0!</v>
      </c>
      <c r="EMK43" s="92" t="e">
        <f t="shared" si="58"/>
        <v>#DIV/0!</v>
      </c>
      <c r="EML43" s="92" t="e">
        <f t="shared" si="58"/>
        <v>#DIV/0!</v>
      </c>
      <c r="EMM43" s="92" t="e">
        <f t="shared" si="58"/>
        <v>#DIV/0!</v>
      </c>
      <c r="EMN43" s="92" t="e">
        <f t="shared" si="58"/>
        <v>#DIV/0!</v>
      </c>
      <c r="EMO43" s="92" t="e">
        <f t="shared" si="58"/>
        <v>#DIV/0!</v>
      </c>
      <c r="EMP43" s="92" t="e">
        <f t="shared" si="58"/>
        <v>#DIV/0!</v>
      </c>
      <c r="EMQ43" s="92" t="e">
        <f t="shared" si="58"/>
        <v>#DIV/0!</v>
      </c>
      <c r="EMR43" s="92" t="e">
        <f t="shared" si="58"/>
        <v>#DIV/0!</v>
      </c>
      <c r="EMS43" s="92" t="e">
        <f t="shared" si="58"/>
        <v>#DIV/0!</v>
      </c>
      <c r="EMT43" s="92" t="e">
        <f t="shared" si="58"/>
        <v>#DIV/0!</v>
      </c>
      <c r="EMU43" s="92" t="e">
        <f t="shared" si="58"/>
        <v>#DIV/0!</v>
      </c>
      <c r="EMV43" s="92" t="e">
        <f t="shared" si="58"/>
        <v>#DIV/0!</v>
      </c>
      <c r="EMW43" s="92" t="e">
        <f t="shared" si="58"/>
        <v>#DIV/0!</v>
      </c>
      <c r="EMX43" s="92" t="e">
        <f t="shared" si="58"/>
        <v>#DIV/0!</v>
      </c>
      <c r="EMY43" s="92" t="e">
        <f t="shared" si="58"/>
        <v>#DIV/0!</v>
      </c>
      <c r="EMZ43" s="92" t="e">
        <f t="shared" si="58"/>
        <v>#DIV/0!</v>
      </c>
      <c r="ENA43" s="92" t="e">
        <f t="shared" si="58"/>
        <v>#DIV/0!</v>
      </c>
      <c r="ENB43" s="92" t="e">
        <f t="shared" si="58"/>
        <v>#DIV/0!</v>
      </c>
      <c r="ENC43" s="92" t="e">
        <f t="shared" si="58"/>
        <v>#DIV/0!</v>
      </c>
      <c r="END43" s="92" t="e">
        <f t="shared" si="58"/>
        <v>#DIV/0!</v>
      </c>
      <c r="ENE43" s="92" t="e">
        <f t="shared" si="58"/>
        <v>#DIV/0!</v>
      </c>
      <c r="ENF43" s="92" t="e">
        <f t="shared" si="58"/>
        <v>#DIV/0!</v>
      </c>
      <c r="ENG43" s="92" t="e">
        <f t="shared" si="58"/>
        <v>#DIV/0!</v>
      </c>
      <c r="ENH43" s="92" t="e">
        <f t="shared" si="58"/>
        <v>#DIV/0!</v>
      </c>
      <c r="ENI43" s="92" t="e">
        <f t="shared" si="58"/>
        <v>#DIV/0!</v>
      </c>
      <c r="ENJ43" s="92" t="e">
        <f t="shared" si="58"/>
        <v>#DIV/0!</v>
      </c>
      <c r="ENK43" s="92" t="e">
        <f t="shared" si="58"/>
        <v>#DIV/0!</v>
      </c>
      <c r="ENL43" s="92" t="e">
        <f t="shared" si="58"/>
        <v>#DIV/0!</v>
      </c>
      <c r="ENM43" s="92" t="e">
        <f t="shared" si="58"/>
        <v>#DIV/0!</v>
      </c>
      <c r="ENN43" s="92" t="e">
        <f t="shared" si="58"/>
        <v>#DIV/0!</v>
      </c>
      <c r="ENO43" s="92" t="e">
        <f t="shared" si="58"/>
        <v>#DIV/0!</v>
      </c>
      <c r="ENP43" s="92" t="e">
        <f t="shared" si="58"/>
        <v>#DIV/0!</v>
      </c>
      <c r="ENQ43" s="92" t="e">
        <f t="shared" si="58"/>
        <v>#DIV/0!</v>
      </c>
      <c r="ENR43" s="92" t="e">
        <f t="shared" si="58"/>
        <v>#DIV/0!</v>
      </c>
      <c r="ENS43" s="92" t="e">
        <f t="shared" si="58"/>
        <v>#DIV/0!</v>
      </c>
      <c r="ENT43" s="92" t="e">
        <f t="shared" si="58"/>
        <v>#DIV/0!</v>
      </c>
      <c r="ENU43" s="92" t="e">
        <f t="shared" si="58"/>
        <v>#DIV/0!</v>
      </c>
      <c r="ENV43" s="92" t="e">
        <f t="shared" si="58"/>
        <v>#DIV/0!</v>
      </c>
      <c r="ENW43" s="92" t="e">
        <f t="shared" si="58"/>
        <v>#DIV/0!</v>
      </c>
      <c r="ENX43" s="92" t="e">
        <f t="shared" si="58"/>
        <v>#DIV/0!</v>
      </c>
      <c r="ENY43" s="92" t="e">
        <f t="shared" si="58"/>
        <v>#DIV/0!</v>
      </c>
      <c r="ENZ43" s="92" t="e">
        <f t="shared" si="58"/>
        <v>#DIV/0!</v>
      </c>
      <c r="EOA43" s="92" t="e">
        <f t="shared" si="58"/>
        <v>#DIV/0!</v>
      </c>
      <c r="EOB43" s="92" t="e">
        <f t="shared" si="58"/>
        <v>#DIV/0!</v>
      </c>
      <c r="EOC43" s="92" t="e">
        <f t="shared" si="58"/>
        <v>#DIV/0!</v>
      </c>
      <c r="EOD43" s="92" t="e">
        <f t="shared" si="58"/>
        <v>#DIV/0!</v>
      </c>
      <c r="EOE43" s="92" t="e">
        <f t="shared" si="58"/>
        <v>#DIV/0!</v>
      </c>
      <c r="EOF43" s="92" t="e">
        <f t="shared" si="58"/>
        <v>#DIV/0!</v>
      </c>
      <c r="EOG43" s="92" t="e">
        <f t="shared" si="58"/>
        <v>#DIV/0!</v>
      </c>
      <c r="EOH43" s="92" t="e">
        <f t="shared" si="58"/>
        <v>#DIV/0!</v>
      </c>
      <c r="EOI43" s="92" t="e">
        <f t="shared" ref="EOI43:EQT43" si="59">AVERAGE(EOI3:EOI42)</f>
        <v>#DIV/0!</v>
      </c>
      <c r="EOJ43" s="92" t="e">
        <f t="shared" si="59"/>
        <v>#DIV/0!</v>
      </c>
      <c r="EOK43" s="92" t="e">
        <f t="shared" si="59"/>
        <v>#DIV/0!</v>
      </c>
      <c r="EOL43" s="92" t="e">
        <f t="shared" si="59"/>
        <v>#DIV/0!</v>
      </c>
      <c r="EOM43" s="92" t="e">
        <f t="shared" si="59"/>
        <v>#DIV/0!</v>
      </c>
      <c r="EON43" s="92" t="e">
        <f t="shared" si="59"/>
        <v>#DIV/0!</v>
      </c>
      <c r="EOO43" s="92" t="e">
        <f t="shared" si="59"/>
        <v>#DIV/0!</v>
      </c>
      <c r="EOP43" s="92" t="e">
        <f t="shared" si="59"/>
        <v>#DIV/0!</v>
      </c>
      <c r="EOQ43" s="92" t="e">
        <f t="shared" si="59"/>
        <v>#DIV/0!</v>
      </c>
      <c r="EOR43" s="92" t="e">
        <f t="shared" si="59"/>
        <v>#DIV/0!</v>
      </c>
      <c r="EOS43" s="92" t="e">
        <f t="shared" si="59"/>
        <v>#DIV/0!</v>
      </c>
      <c r="EOT43" s="92" t="e">
        <f t="shared" si="59"/>
        <v>#DIV/0!</v>
      </c>
      <c r="EOU43" s="92" t="e">
        <f t="shared" si="59"/>
        <v>#DIV/0!</v>
      </c>
      <c r="EOV43" s="92" t="e">
        <f t="shared" si="59"/>
        <v>#DIV/0!</v>
      </c>
      <c r="EOW43" s="92" t="e">
        <f t="shared" si="59"/>
        <v>#DIV/0!</v>
      </c>
      <c r="EOX43" s="92" t="e">
        <f t="shared" si="59"/>
        <v>#DIV/0!</v>
      </c>
      <c r="EOY43" s="92" t="e">
        <f t="shared" si="59"/>
        <v>#DIV/0!</v>
      </c>
      <c r="EOZ43" s="92" t="e">
        <f t="shared" si="59"/>
        <v>#DIV/0!</v>
      </c>
      <c r="EPA43" s="92" t="e">
        <f t="shared" si="59"/>
        <v>#DIV/0!</v>
      </c>
      <c r="EPB43" s="92" t="e">
        <f t="shared" si="59"/>
        <v>#DIV/0!</v>
      </c>
      <c r="EPC43" s="92" t="e">
        <f t="shared" si="59"/>
        <v>#DIV/0!</v>
      </c>
      <c r="EPD43" s="92" t="e">
        <f t="shared" si="59"/>
        <v>#DIV/0!</v>
      </c>
      <c r="EPE43" s="92" t="e">
        <f t="shared" si="59"/>
        <v>#DIV/0!</v>
      </c>
      <c r="EPF43" s="92" t="e">
        <f t="shared" si="59"/>
        <v>#DIV/0!</v>
      </c>
      <c r="EPG43" s="92" t="e">
        <f t="shared" si="59"/>
        <v>#DIV/0!</v>
      </c>
      <c r="EPH43" s="92" t="e">
        <f t="shared" si="59"/>
        <v>#DIV/0!</v>
      </c>
      <c r="EPI43" s="92" t="e">
        <f t="shared" si="59"/>
        <v>#DIV/0!</v>
      </c>
      <c r="EPJ43" s="92" t="e">
        <f t="shared" si="59"/>
        <v>#DIV/0!</v>
      </c>
      <c r="EPK43" s="92" t="e">
        <f t="shared" si="59"/>
        <v>#DIV/0!</v>
      </c>
      <c r="EPL43" s="92" t="e">
        <f t="shared" si="59"/>
        <v>#DIV/0!</v>
      </c>
      <c r="EPM43" s="92" t="e">
        <f t="shared" si="59"/>
        <v>#DIV/0!</v>
      </c>
      <c r="EPN43" s="92" t="e">
        <f t="shared" si="59"/>
        <v>#DIV/0!</v>
      </c>
      <c r="EPO43" s="92" t="e">
        <f t="shared" si="59"/>
        <v>#DIV/0!</v>
      </c>
      <c r="EPP43" s="92" t="e">
        <f t="shared" si="59"/>
        <v>#DIV/0!</v>
      </c>
      <c r="EPQ43" s="92" t="e">
        <f t="shared" si="59"/>
        <v>#DIV/0!</v>
      </c>
      <c r="EPR43" s="92" t="e">
        <f t="shared" si="59"/>
        <v>#DIV/0!</v>
      </c>
      <c r="EPS43" s="92" t="e">
        <f t="shared" si="59"/>
        <v>#DIV/0!</v>
      </c>
      <c r="EPT43" s="92" t="e">
        <f t="shared" si="59"/>
        <v>#DIV/0!</v>
      </c>
      <c r="EPU43" s="92" t="e">
        <f t="shared" si="59"/>
        <v>#DIV/0!</v>
      </c>
      <c r="EPV43" s="92" t="e">
        <f t="shared" si="59"/>
        <v>#DIV/0!</v>
      </c>
      <c r="EPW43" s="92" t="e">
        <f t="shared" si="59"/>
        <v>#DIV/0!</v>
      </c>
      <c r="EPX43" s="92" t="e">
        <f t="shared" si="59"/>
        <v>#DIV/0!</v>
      </c>
      <c r="EPY43" s="92" t="e">
        <f t="shared" si="59"/>
        <v>#DIV/0!</v>
      </c>
      <c r="EPZ43" s="92" t="e">
        <f t="shared" si="59"/>
        <v>#DIV/0!</v>
      </c>
      <c r="EQA43" s="92" t="e">
        <f t="shared" si="59"/>
        <v>#DIV/0!</v>
      </c>
      <c r="EQB43" s="92" t="e">
        <f t="shared" si="59"/>
        <v>#DIV/0!</v>
      </c>
      <c r="EQC43" s="92" t="e">
        <f t="shared" si="59"/>
        <v>#DIV/0!</v>
      </c>
      <c r="EQD43" s="92" t="e">
        <f t="shared" si="59"/>
        <v>#DIV/0!</v>
      </c>
      <c r="EQE43" s="92" t="e">
        <f t="shared" si="59"/>
        <v>#DIV/0!</v>
      </c>
      <c r="EQF43" s="92" t="e">
        <f t="shared" si="59"/>
        <v>#DIV/0!</v>
      </c>
      <c r="EQG43" s="92" t="e">
        <f t="shared" si="59"/>
        <v>#DIV/0!</v>
      </c>
      <c r="EQH43" s="92" t="e">
        <f t="shared" si="59"/>
        <v>#DIV/0!</v>
      </c>
      <c r="EQI43" s="92" t="e">
        <f t="shared" si="59"/>
        <v>#DIV/0!</v>
      </c>
      <c r="EQJ43" s="92" t="e">
        <f t="shared" si="59"/>
        <v>#DIV/0!</v>
      </c>
      <c r="EQK43" s="92" t="e">
        <f t="shared" si="59"/>
        <v>#DIV/0!</v>
      </c>
      <c r="EQL43" s="92" t="e">
        <f t="shared" si="59"/>
        <v>#DIV/0!</v>
      </c>
      <c r="EQM43" s="92" t="e">
        <f t="shared" si="59"/>
        <v>#DIV/0!</v>
      </c>
      <c r="EQN43" s="92" t="e">
        <f t="shared" si="59"/>
        <v>#DIV/0!</v>
      </c>
      <c r="EQO43" s="92" t="e">
        <f t="shared" si="59"/>
        <v>#DIV/0!</v>
      </c>
      <c r="EQP43" s="92" t="e">
        <f t="shared" si="59"/>
        <v>#DIV/0!</v>
      </c>
      <c r="EQQ43" s="92" t="e">
        <f t="shared" si="59"/>
        <v>#DIV/0!</v>
      </c>
      <c r="EQR43" s="92" t="e">
        <f t="shared" si="59"/>
        <v>#DIV/0!</v>
      </c>
      <c r="EQS43" s="92" t="e">
        <f t="shared" si="59"/>
        <v>#DIV/0!</v>
      </c>
      <c r="EQT43" s="92" t="e">
        <f t="shared" si="59"/>
        <v>#DIV/0!</v>
      </c>
      <c r="EQU43" s="92" t="e">
        <f t="shared" ref="EQU43:ETF43" si="60">AVERAGE(EQU3:EQU42)</f>
        <v>#DIV/0!</v>
      </c>
      <c r="EQV43" s="92" t="e">
        <f t="shared" si="60"/>
        <v>#DIV/0!</v>
      </c>
      <c r="EQW43" s="92" t="e">
        <f t="shared" si="60"/>
        <v>#DIV/0!</v>
      </c>
      <c r="EQX43" s="92" t="e">
        <f t="shared" si="60"/>
        <v>#DIV/0!</v>
      </c>
      <c r="EQY43" s="92" t="e">
        <f t="shared" si="60"/>
        <v>#DIV/0!</v>
      </c>
      <c r="EQZ43" s="92" t="e">
        <f t="shared" si="60"/>
        <v>#DIV/0!</v>
      </c>
      <c r="ERA43" s="92" t="e">
        <f t="shared" si="60"/>
        <v>#DIV/0!</v>
      </c>
      <c r="ERB43" s="92" t="e">
        <f t="shared" si="60"/>
        <v>#DIV/0!</v>
      </c>
      <c r="ERC43" s="92" t="e">
        <f t="shared" si="60"/>
        <v>#DIV/0!</v>
      </c>
      <c r="ERD43" s="92" t="e">
        <f t="shared" si="60"/>
        <v>#DIV/0!</v>
      </c>
      <c r="ERE43" s="92" t="e">
        <f t="shared" si="60"/>
        <v>#DIV/0!</v>
      </c>
      <c r="ERF43" s="92" t="e">
        <f t="shared" si="60"/>
        <v>#DIV/0!</v>
      </c>
      <c r="ERG43" s="92" t="e">
        <f t="shared" si="60"/>
        <v>#DIV/0!</v>
      </c>
      <c r="ERH43" s="92" t="e">
        <f t="shared" si="60"/>
        <v>#DIV/0!</v>
      </c>
      <c r="ERI43" s="92" t="e">
        <f t="shared" si="60"/>
        <v>#DIV/0!</v>
      </c>
      <c r="ERJ43" s="92" t="e">
        <f t="shared" si="60"/>
        <v>#DIV/0!</v>
      </c>
      <c r="ERK43" s="92" t="e">
        <f t="shared" si="60"/>
        <v>#DIV/0!</v>
      </c>
      <c r="ERL43" s="92" t="e">
        <f t="shared" si="60"/>
        <v>#DIV/0!</v>
      </c>
      <c r="ERM43" s="92" t="e">
        <f t="shared" si="60"/>
        <v>#DIV/0!</v>
      </c>
      <c r="ERN43" s="92" t="e">
        <f t="shared" si="60"/>
        <v>#DIV/0!</v>
      </c>
      <c r="ERO43" s="92" t="e">
        <f t="shared" si="60"/>
        <v>#DIV/0!</v>
      </c>
      <c r="ERP43" s="92" t="e">
        <f t="shared" si="60"/>
        <v>#DIV/0!</v>
      </c>
      <c r="ERQ43" s="92" t="e">
        <f t="shared" si="60"/>
        <v>#DIV/0!</v>
      </c>
      <c r="ERR43" s="92" t="e">
        <f t="shared" si="60"/>
        <v>#DIV/0!</v>
      </c>
      <c r="ERS43" s="92" t="e">
        <f t="shared" si="60"/>
        <v>#DIV/0!</v>
      </c>
      <c r="ERT43" s="92" t="e">
        <f t="shared" si="60"/>
        <v>#DIV/0!</v>
      </c>
      <c r="ERU43" s="92" t="e">
        <f t="shared" si="60"/>
        <v>#DIV/0!</v>
      </c>
      <c r="ERV43" s="92" t="e">
        <f t="shared" si="60"/>
        <v>#DIV/0!</v>
      </c>
      <c r="ERW43" s="92" t="e">
        <f t="shared" si="60"/>
        <v>#DIV/0!</v>
      </c>
      <c r="ERX43" s="92" t="e">
        <f t="shared" si="60"/>
        <v>#DIV/0!</v>
      </c>
      <c r="ERY43" s="92" t="e">
        <f t="shared" si="60"/>
        <v>#DIV/0!</v>
      </c>
      <c r="ERZ43" s="92" t="e">
        <f t="shared" si="60"/>
        <v>#DIV/0!</v>
      </c>
      <c r="ESA43" s="92" t="e">
        <f t="shared" si="60"/>
        <v>#DIV/0!</v>
      </c>
      <c r="ESB43" s="92" t="e">
        <f t="shared" si="60"/>
        <v>#DIV/0!</v>
      </c>
      <c r="ESC43" s="92" t="e">
        <f t="shared" si="60"/>
        <v>#DIV/0!</v>
      </c>
      <c r="ESD43" s="92" t="e">
        <f t="shared" si="60"/>
        <v>#DIV/0!</v>
      </c>
      <c r="ESE43" s="92" t="e">
        <f t="shared" si="60"/>
        <v>#DIV/0!</v>
      </c>
      <c r="ESF43" s="92" t="e">
        <f t="shared" si="60"/>
        <v>#DIV/0!</v>
      </c>
      <c r="ESG43" s="92" t="e">
        <f t="shared" si="60"/>
        <v>#DIV/0!</v>
      </c>
      <c r="ESH43" s="92" t="e">
        <f t="shared" si="60"/>
        <v>#DIV/0!</v>
      </c>
      <c r="ESI43" s="92" t="e">
        <f t="shared" si="60"/>
        <v>#DIV/0!</v>
      </c>
      <c r="ESJ43" s="92" t="e">
        <f t="shared" si="60"/>
        <v>#DIV/0!</v>
      </c>
      <c r="ESK43" s="92" t="e">
        <f t="shared" si="60"/>
        <v>#DIV/0!</v>
      </c>
      <c r="ESL43" s="92" t="e">
        <f t="shared" si="60"/>
        <v>#DIV/0!</v>
      </c>
      <c r="ESM43" s="92" t="e">
        <f t="shared" si="60"/>
        <v>#DIV/0!</v>
      </c>
      <c r="ESN43" s="92" t="e">
        <f t="shared" si="60"/>
        <v>#DIV/0!</v>
      </c>
      <c r="ESO43" s="92" t="e">
        <f t="shared" si="60"/>
        <v>#DIV/0!</v>
      </c>
      <c r="ESP43" s="92" t="e">
        <f t="shared" si="60"/>
        <v>#DIV/0!</v>
      </c>
      <c r="ESQ43" s="92" t="e">
        <f t="shared" si="60"/>
        <v>#DIV/0!</v>
      </c>
      <c r="ESR43" s="92" t="e">
        <f t="shared" si="60"/>
        <v>#DIV/0!</v>
      </c>
      <c r="ESS43" s="92" t="e">
        <f t="shared" si="60"/>
        <v>#DIV/0!</v>
      </c>
      <c r="EST43" s="92" t="e">
        <f t="shared" si="60"/>
        <v>#DIV/0!</v>
      </c>
      <c r="ESU43" s="92" t="e">
        <f t="shared" si="60"/>
        <v>#DIV/0!</v>
      </c>
      <c r="ESV43" s="92" t="e">
        <f t="shared" si="60"/>
        <v>#DIV/0!</v>
      </c>
      <c r="ESW43" s="92" t="e">
        <f t="shared" si="60"/>
        <v>#DIV/0!</v>
      </c>
      <c r="ESX43" s="92" t="e">
        <f t="shared" si="60"/>
        <v>#DIV/0!</v>
      </c>
      <c r="ESY43" s="92" t="e">
        <f t="shared" si="60"/>
        <v>#DIV/0!</v>
      </c>
      <c r="ESZ43" s="92" t="e">
        <f t="shared" si="60"/>
        <v>#DIV/0!</v>
      </c>
      <c r="ETA43" s="92" t="e">
        <f t="shared" si="60"/>
        <v>#DIV/0!</v>
      </c>
      <c r="ETB43" s="92" t="e">
        <f t="shared" si="60"/>
        <v>#DIV/0!</v>
      </c>
      <c r="ETC43" s="92" t="e">
        <f t="shared" si="60"/>
        <v>#DIV/0!</v>
      </c>
      <c r="ETD43" s="92" t="e">
        <f t="shared" si="60"/>
        <v>#DIV/0!</v>
      </c>
      <c r="ETE43" s="92" t="e">
        <f t="shared" si="60"/>
        <v>#DIV/0!</v>
      </c>
      <c r="ETF43" s="92" t="e">
        <f t="shared" si="60"/>
        <v>#DIV/0!</v>
      </c>
      <c r="ETG43" s="92" t="e">
        <f t="shared" ref="ETG43:EVR43" si="61">AVERAGE(ETG3:ETG42)</f>
        <v>#DIV/0!</v>
      </c>
      <c r="ETH43" s="92" t="e">
        <f t="shared" si="61"/>
        <v>#DIV/0!</v>
      </c>
      <c r="ETI43" s="92" t="e">
        <f t="shared" si="61"/>
        <v>#DIV/0!</v>
      </c>
      <c r="ETJ43" s="92" t="e">
        <f t="shared" si="61"/>
        <v>#DIV/0!</v>
      </c>
      <c r="ETK43" s="92" t="e">
        <f t="shared" si="61"/>
        <v>#DIV/0!</v>
      </c>
      <c r="ETL43" s="92" t="e">
        <f t="shared" si="61"/>
        <v>#DIV/0!</v>
      </c>
      <c r="ETM43" s="92" t="e">
        <f t="shared" si="61"/>
        <v>#DIV/0!</v>
      </c>
      <c r="ETN43" s="92" t="e">
        <f t="shared" si="61"/>
        <v>#DIV/0!</v>
      </c>
      <c r="ETO43" s="92" t="e">
        <f t="shared" si="61"/>
        <v>#DIV/0!</v>
      </c>
      <c r="ETP43" s="92" t="e">
        <f t="shared" si="61"/>
        <v>#DIV/0!</v>
      </c>
      <c r="ETQ43" s="92" t="e">
        <f t="shared" si="61"/>
        <v>#DIV/0!</v>
      </c>
      <c r="ETR43" s="92" t="e">
        <f t="shared" si="61"/>
        <v>#DIV/0!</v>
      </c>
      <c r="ETS43" s="92" t="e">
        <f t="shared" si="61"/>
        <v>#DIV/0!</v>
      </c>
      <c r="ETT43" s="92" t="e">
        <f t="shared" si="61"/>
        <v>#DIV/0!</v>
      </c>
      <c r="ETU43" s="92" t="e">
        <f t="shared" si="61"/>
        <v>#DIV/0!</v>
      </c>
      <c r="ETV43" s="92" t="e">
        <f t="shared" si="61"/>
        <v>#DIV/0!</v>
      </c>
      <c r="ETW43" s="92" t="e">
        <f t="shared" si="61"/>
        <v>#DIV/0!</v>
      </c>
      <c r="ETX43" s="92" t="e">
        <f t="shared" si="61"/>
        <v>#DIV/0!</v>
      </c>
      <c r="ETY43" s="92" t="e">
        <f t="shared" si="61"/>
        <v>#DIV/0!</v>
      </c>
      <c r="ETZ43" s="92" t="e">
        <f t="shared" si="61"/>
        <v>#DIV/0!</v>
      </c>
      <c r="EUA43" s="92" t="e">
        <f t="shared" si="61"/>
        <v>#DIV/0!</v>
      </c>
      <c r="EUB43" s="92" t="e">
        <f t="shared" si="61"/>
        <v>#DIV/0!</v>
      </c>
      <c r="EUC43" s="92" t="e">
        <f t="shared" si="61"/>
        <v>#DIV/0!</v>
      </c>
      <c r="EUD43" s="92" t="e">
        <f t="shared" si="61"/>
        <v>#DIV/0!</v>
      </c>
      <c r="EUE43" s="92" t="e">
        <f t="shared" si="61"/>
        <v>#DIV/0!</v>
      </c>
      <c r="EUF43" s="92" t="e">
        <f t="shared" si="61"/>
        <v>#DIV/0!</v>
      </c>
      <c r="EUG43" s="92" t="e">
        <f t="shared" si="61"/>
        <v>#DIV/0!</v>
      </c>
      <c r="EUH43" s="92" t="e">
        <f t="shared" si="61"/>
        <v>#DIV/0!</v>
      </c>
      <c r="EUI43" s="92" t="e">
        <f t="shared" si="61"/>
        <v>#DIV/0!</v>
      </c>
      <c r="EUJ43" s="92" t="e">
        <f t="shared" si="61"/>
        <v>#DIV/0!</v>
      </c>
      <c r="EUK43" s="92" t="e">
        <f t="shared" si="61"/>
        <v>#DIV/0!</v>
      </c>
      <c r="EUL43" s="92" t="e">
        <f t="shared" si="61"/>
        <v>#DIV/0!</v>
      </c>
      <c r="EUM43" s="92" t="e">
        <f t="shared" si="61"/>
        <v>#DIV/0!</v>
      </c>
      <c r="EUN43" s="92" t="e">
        <f t="shared" si="61"/>
        <v>#DIV/0!</v>
      </c>
      <c r="EUO43" s="92" t="e">
        <f t="shared" si="61"/>
        <v>#DIV/0!</v>
      </c>
      <c r="EUP43" s="92" t="e">
        <f t="shared" si="61"/>
        <v>#DIV/0!</v>
      </c>
      <c r="EUQ43" s="92" t="e">
        <f t="shared" si="61"/>
        <v>#DIV/0!</v>
      </c>
      <c r="EUR43" s="92" t="e">
        <f t="shared" si="61"/>
        <v>#DIV/0!</v>
      </c>
      <c r="EUS43" s="92" t="e">
        <f t="shared" si="61"/>
        <v>#DIV/0!</v>
      </c>
      <c r="EUT43" s="92" t="e">
        <f t="shared" si="61"/>
        <v>#DIV/0!</v>
      </c>
      <c r="EUU43" s="92" t="e">
        <f t="shared" si="61"/>
        <v>#DIV/0!</v>
      </c>
      <c r="EUV43" s="92" t="e">
        <f t="shared" si="61"/>
        <v>#DIV/0!</v>
      </c>
      <c r="EUW43" s="92" t="e">
        <f t="shared" si="61"/>
        <v>#DIV/0!</v>
      </c>
      <c r="EUX43" s="92" t="e">
        <f t="shared" si="61"/>
        <v>#DIV/0!</v>
      </c>
      <c r="EUY43" s="92" t="e">
        <f t="shared" si="61"/>
        <v>#DIV/0!</v>
      </c>
      <c r="EUZ43" s="92" t="e">
        <f t="shared" si="61"/>
        <v>#DIV/0!</v>
      </c>
      <c r="EVA43" s="92" t="e">
        <f t="shared" si="61"/>
        <v>#DIV/0!</v>
      </c>
      <c r="EVB43" s="92" t="e">
        <f t="shared" si="61"/>
        <v>#DIV/0!</v>
      </c>
      <c r="EVC43" s="92" t="e">
        <f t="shared" si="61"/>
        <v>#DIV/0!</v>
      </c>
      <c r="EVD43" s="92" t="e">
        <f t="shared" si="61"/>
        <v>#DIV/0!</v>
      </c>
      <c r="EVE43" s="92" t="e">
        <f t="shared" si="61"/>
        <v>#DIV/0!</v>
      </c>
      <c r="EVF43" s="92" t="e">
        <f t="shared" si="61"/>
        <v>#DIV/0!</v>
      </c>
      <c r="EVG43" s="92" t="e">
        <f t="shared" si="61"/>
        <v>#DIV/0!</v>
      </c>
      <c r="EVH43" s="92" t="e">
        <f t="shared" si="61"/>
        <v>#DIV/0!</v>
      </c>
      <c r="EVI43" s="92" t="e">
        <f t="shared" si="61"/>
        <v>#DIV/0!</v>
      </c>
      <c r="EVJ43" s="92" t="e">
        <f t="shared" si="61"/>
        <v>#DIV/0!</v>
      </c>
      <c r="EVK43" s="92" t="e">
        <f t="shared" si="61"/>
        <v>#DIV/0!</v>
      </c>
      <c r="EVL43" s="92" t="e">
        <f t="shared" si="61"/>
        <v>#DIV/0!</v>
      </c>
      <c r="EVM43" s="92" t="e">
        <f t="shared" si="61"/>
        <v>#DIV/0!</v>
      </c>
      <c r="EVN43" s="92" t="e">
        <f t="shared" si="61"/>
        <v>#DIV/0!</v>
      </c>
      <c r="EVO43" s="92" t="e">
        <f t="shared" si="61"/>
        <v>#DIV/0!</v>
      </c>
      <c r="EVP43" s="92" t="e">
        <f t="shared" si="61"/>
        <v>#DIV/0!</v>
      </c>
      <c r="EVQ43" s="92" t="e">
        <f t="shared" si="61"/>
        <v>#DIV/0!</v>
      </c>
      <c r="EVR43" s="92" t="e">
        <f t="shared" si="61"/>
        <v>#DIV/0!</v>
      </c>
      <c r="EVS43" s="92" t="e">
        <f t="shared" ref="EVS43:EYD43" si="62">AVERAGE(EVS3:EVS42)</f>
        <v>#DIV/0!</v>
      </c>
      <c r="EVT43" s="92" t="e">
        <f t="shared" si="62"/>
        <v>#DIV/0!</v>
      </c>
      <c r="EVU43" s="92" t="e">
        <f t="shared" si="62"/>
        <v>#DIV/0!</v>
      </c>
      <c r="EVV43" s="92" t="e">
        <f t="shared" si="62"/>
        <v>#DIV/0!</v>
      </c>
      <c r="EVW43" s="92" t="e">
        <f t="shared" si="62"/>
        <v>#DIV/0!</v>
      </c>
      <c r="EVX43" s="92" t="e">
        <f t="shared" si="62"/>
        <v>#DIV/0!</v>
      </c>
      <c r="EVY43" s="92" t="e">
        <f t="shared" si="62"/>
        <v>#DIV/0!</v>
      </c>
      <c r="EVZ43" s="92" t="e">
        <f t="shared" si="62"/>
        <v>#DIV/0!</v>
      </c>
      <c r="EWA43" s="92" t="e">
        <f t="shared" si="62"/>
        <v>#DIV/0!</v>
      </c>
      <c r="EWB43" s="92" t="e">
        <f t="shared" si="62"/>
        <v>#DIV/0!</v>
      </c>
      <c r="EWC43" s="92" t="e">
        <f t="shared" si="62"/>
        <v>#DIV/0!</v>
      </c>
      <c r="EWD43" s="92" t="e">
        <f t="shared" si="62"/>
        <v>#DIV/0!</v>
      </c>
      <c r="EWE43" s="92" t="e">
        <f t="shared" si="62"/>
        <v>#DIV/0!</v>
      </c>
      <c r="EWF43" s="92" t="e">
        <f t="shared" si="62"/>
        <v>#DIV/0!</v>
      </c>
      <c r="EWG43" s="92" t="e">
        <f t="shared" si="62"/>
        <v>#DIV/0!</v>
      </c>
      <c r="EWH43" s="92" t="e">
        <f t="shared" si="62"/>
        <v>#DIV/0!</v>
      </c>
      <c r="EWI43" s="92" t="e">
        <f t="shared" si="62"/>
        <v>#DIV/0!</v>
      </c>
      <c r="EWJ43" s="92" t="e">
        <f t="shared" si="62"/>
        <v>#DIV/0!</v>
      </c>
      <c r="EWK43" s="92" t="e">
        <f t="shared" si="62"/>
        <v>#DIV/0!</v>
      </c>
      <c r="EWL43" s="92" t="e">
        <f t="shared" si="62"/>
        <v>#DIV/0!</v>
      </c>
      <c r="EWM43" s="92" t="e">
        <f t="shared" si="62"/>
        <v>#DIV/0!</v>
      </c>
      <c r="EWN43" s="92" t="e">
        <f t="shared" si="62"/>
        <v>#DIV/0!</v>
      </c>
      <c r="EWO43" s="92" t="e">
        <f t="shared" si="62"/>
        <v>#DIV/0!</v>
      </c>
      <c r="EWP43" s="92" t="e">
        <f t="shared" si="62"/>
        <v>#DIV/0!</v>
      </c>
      <c r="EWQ43" s="92" t="e">
        <f t="shared" si="62"/>
        <v>#DIV/0!</v>
      </c>
      <c r="EWR43" s="92" t="e">
        <f t="shared" si="62"/>
        <v>#DIV/0!</v>
      </c>
      <c r="EWS43" s="92" t="e">
        <f t="shared" si="62"/>
        <v>#DIV/0!</v>
      </c>
      <c r="EWT43" s="92" t="e">
        <f t="shared" si="62"/>
        <v>#DIV/0!</v>
      </c>
      <c r="EWU43" s="92" t="e">
        <f t="shared" si="62"/>
        <v>#DIV/0!</v>
      </c>
      <c r="EWV43" s="92" t="e">
        <f t="shared" si="62"/>
        <v>#DIV/0!</v>
      </c>
      <c r="EWW43" s="92" t="e">
        <f t="shared" si="62"/>
        <v>#DIV/0!</v>
      </c>
      <c r="EWX43" s="92" t="e">
        <f t="shared" si="62"/>
        <v>#DIV/0!</v>
      </c>
      <c r="EWY43" s="92" t="e">
        <f t="shared" si="62"/>
        <v>#DIV/0!</v>
      </c>
      <c r="EWZ43" s="92" t="e">
        <f t="shared" si="62"/>
        <v>#DIV/0!</v>
      </c>
      <c r="EXA43" s="92" t="e">
        <f t="shared" si="62"/>
        <v>#DIV/0!</v>
      </c>
      <c r="EXB43" s="92" t="e">
        <f t="shared" si="62"/>
        <v>#DIV/0!</v>
      </c>
      <c r="EXC43" s="92" t="e">
        <f t="shared" si="62"/>
        <v>#DIV/0!</v>
      </c>
      <c r="EXD43" s="92" t="e">
        <f t="shared" si="62"/>
        <v>#DIV/0!</v>
      </c>
      <c r="EXE43" s="92" t="e">
        <f t="shared" si="62"/>
        <v>#DIV/0!</v>
      </c>
      <c r="EXF43" s="92" t="e">
        <f t="shared" si="62"/>
        <v>#DIV/0!</v>
      </c>
      <c r="EXG43" s="92" t="e">
        <f t="shared" si="62"/>
        <v>#DIV/0!</v>
      </c>
      <c r="EXH43" s="92" t="e">
        <f t="shared" si="62"/>
        <v>#DIV/0!</v>
      </c>
      <c r="EXI43" s="92" t="e">
        <f t="shared" si="62"/>
        <v>#DIV/0!</v>
      </c>
      <c r="EXJ43" s="92" t="e">
        <f t="shared" si="62"/>
        <v>#DIV/0!</v>
      </c>
      <c r="EXK43" s="92" t="e">
        <f t="shared" si="62"/>
        <v>#DIV/0!</v>
      </c>
      <c r="EXL43" s="92" t="e">
        <f t="shared" si="62"/>
        <v>#DIV/0!</v>
      </c>
      <c r="EXM43" s="92" t="e">
        <f t="shared" si="62"/>
        <v>#DIV/0!</v>
      </c>
      <c r="EXN43" s="92" t="e">
        <f t="shared" si="62"/>
        <v>#DIV/0!</v>
      </c>
      <c r="EXO43" s="92" t="e">
        <f t="shared" si="62"/>
        <v>#DIV/0!</v>
      </c>
      <c r="EXP43" s="92" t="e">
        <f t="shared" si="62"/>
        <v>#DIV/0!</v>
      </c>
      <c r="EXQ43" s="92" t="e">
        <f t="shared" si="62"/>
        <v>#DIV/0!</v>
      </c>
      <c r="EXR43" s="92" t="e">
        <f t="shared" si="62"/>
        <v>#DIV/0!</v>
      </c>
      <c r="EXS43" s="92" t="e">
        <f t="shared" si="62"/>
        <v>#DIV/0!</v>
      </c>
      <c r="EXT43" s="92" t="e">
        <f t="shared" si="62"/>
        <v>#DIV/0!</v>
      </c>
      <c r="EXU43" s="92" t="e">
        <f t="shared" si="62"/>
        <v>#DIV/0!</v>
      </c>
      <c r="EXV43" s="92" t="e">
        <f t="shared" si="62"/>
        <v>#DIV/0!</v>
      </c>
      <c r="EXW43" s="92" t="e">
        <f t="shared" si="62"/>
        <v>#DIV/0!</v>
      </c>
      <c r="EXX43" s="92" t="e">
        <f t="shared" si="62"/>
        <v>#DIV/0!</v>
      </c>
      <c r="EXY43" s="92" t="e">
        <f t="shared" si="62"/>
        <v>#DIV/0!</v>
      </c>
      <c r="EXZ43" s="92" t="e">
        <f t="shared" si="62"/>
        <v>#DIV/0!</v>
      </c>
      <c r="EYA43" s="92" t="e">
        <f t="shared" si="62"/>
        <v>#DIV/0!</v>
      </c>
      <c r="EYB43" s="92" t="e">
        <f t="shared" si="62"/>
        <v>#DIV/0!</v>
      </c>
      <c r="EYC43" s="92" t="e">
        <f t="shared" si="62"/>
        <v>#DIV/0!</v>
      </c>
      <c r="EYD43" s="92" t="e">
        <f t="shared" si="62"/>
        <v>#DIV/0!</v>
      </c>
      <c r="EYE43" s="92" t="e">
        <f t="shared" ref="EYE43:FAP43" si="63">AVERAGE(EYE3:EYE42)</f>
        <v>#DIV/0!</v>
      </c>
      <c r="EYF43" s="92" t="e">
        <f t="shared" si="63"/>
        <v>#DIV/0!</v>
      </c>
      <c r="EYG43" s="92" t="e">
        <f t="shared" si="63"/>
        <v>#DIV/0!</v>
      </c>
      <c r="EYH43" s="92" t="e">
        <f t="shared" si="63"/>
        <v>#DIV/0!</v>
      </c>
      <c r="EYI43" s="92" t="e">
        <f t="shared" si="63"/>
        <v>#DIV/0!</v>
      </c>
      <c r="EYJ43" s="92" t="e">
        <f t="shared" si="63"/>
        <v>#DIV/0!</v>
      </c>
      <c r="EYK43" s="92" t="e">
        <f t="shared" si="63"/>
        <v>#DIV/0!</v>
      </c>
      <c r="EYL43" s="92" t="e">
        <f t="shared" si="63"/>
        <v>#DIV/0!</v>
      </c>
      <c r="EYM43" s="92" t="e">
        <f t="shared" si="63"/>
        <v>#DIV/0!</v>
      </c>
      <c r="EYN43" s="92" t="e">
        <f t="shared" si="63"/>
        <v>#DIV/0!</v>
      </c>
      <c r="EYO43" s="92" t="e">
        <f t="shared" si="63"/>
        <v>#DIV/0!</v>
      </c>
      <c r="EYP43" s="92" t="e">
        <f t="shared" si="63"/>
        <v>#DIV/0!</v>
      </c>
      <c r="EYQ43" s="92" t="e">
        <f t="shared" si="63"/>
        <v>#DIV/0!</v>
      </c>
      <c r="EYR43" s="92" t="e">
        <f t="shared" si="63"/>
        <v>#DIV/0!</v>
      </c>
      <c r="EYS43" s="92" t="e">
        <f t="shared" si="63"/>
        <v>#DIV/0!</v>
      </c>
      <c r="EYT43" s="92" t="e">
        <f t="shared" si="63"/>
        <v>#DIV/0!</v>
      </c>
      <c r="EYU43" s="92" t="e">
        <f t="shared" si="63"/>
        <v>#DIV/0!</v>
      </c>
      <c r="EYV43" s="92" t="e">
        <f t="shared" si="63"/>
        <v>#DIV/0!</v>
      </c>
      <c r="EYW43" s="92" t="e">
        <f t="shared" si="63"/>
        <v>#DIV/0!</v>
      </c>
      <c r="EYX43" s="92" t="e">
        <f t="shared" si="63"/>
        <v>#DIV/0!</v>
      </c>
      <c r="EYY43" s="92" t="e">
        <f t="shared" si="63"/>
        <v>#DIV/0!</v>
      </c>
      <c r="EYZ43" s="92" t="e">
        <f t="shared" si="63"/>
        <v>#DIV/0!</v>
      </c>
      <c r="EZA43" s="92" t="e">
        <f t="shared" si="63"/>
        <v>#DIV/0!</v>
      </c>
      <c r="EZB43" s="92" t="e">
        <f t="shared" si="63"/>
        <v>#DIV/0!</v>
      </c>
      <c r="EZC43" s="92" t="e">
        <f t="shared" si="63"/>
        <v>#DIV/0!</v>
      </c>
      <c r="EZD43" s="92" t="e">
        <f t="shared" si="63"/>
        <v>#DIV/0!</v>
      </c>
      <c r="EZE43" s="92" t="e">
        <f t="shared" si="63"/>
        <v>#DIV/0!</v>
      </c>
      <c r="EZF43" s="92" t="e">
        <f t="shared" si="63"/>
        <v>#DIV/0!</v>
      </c>
      <c r="EZG43" s="92" t="e">
        <f t="shared" si="63"/>
        <v>#DIV/0!</v>
      </c>
      <c r="EZH43" s="92" t="e">
        <f t="shared" si="63"/>
        <v>#DIV/0!</v>
      </c>
      <c r="EZI43" s="92" t="e">
        <f t="shared" si="63"/>
        <v>#DIV/0!</v>
      </c>
      <c r="EZJ43" s="92" t="e">
        <f t="shared" si="63"/>
        <v>#DIV/0!</v>
      </c>
      <c r="EZK43" s="92" t="e">
        <f t="shared" si="63"/>
        <v>#DIV/0!</v>
      </c>
      <c r="EZL43" s="92" t="e">
        <f t="shared" si="63"/>
        <v>#DIV/0!</v>
      </c>
      <c r="EZM43" s="92" t="e">
        <f t="shared" si="63"/>
        <v>#DIV/0!</v>
      </c>
      <c r="EZN43" s="92" t="e">
        <f t="shared" si="63"/>
        <v>#DIV/0!</v>
      </c>
      <c r="EZO43" s="92" t="e">
        <f t="shared" si="63"/>
        <v>#DIV/0!</v>
      </c>
      <c r="EZP43" s="92" t="e">
        <f t="shared" si="63"/>
        <v>#DIV/0!</v>
      </c>
      <c r="EZQ43" s="92" t="e">
        <f t="shared" si="63"/>
        <v>#DIV/0!</v>
      </c>
      <c r="EZR43" s="92" t="e">
        <f t="shared" si="63"/>
        <v>#DIV/0!</v>
      </c>
      <c r="EZS43" s="92" t="e">
        <f t="shared" si="63"/>
        <v>#DIV/0!</v>
      </c>
      <c r="EZT43" s="92" t="e">
        <f t="shared" si="63"/>
        <v>#DIV/0!</v>
      </c>
      <c r="EZU43" s="92" t="e">
        <f t="shared" si="63"/>
        <v>#DIV/0!</v>
      </c>
      <c r="EZV43" s="92" t="e">
        <f t="shared" si="63"/>
        <v>#DIV/0!</v>
      </c>
      <c r="EZW43" s="92" t="e">
        <f t="shared" si="63"/>
        <v>#DIV/0!</v>
      </c>
      <c r="EZX43" s="92" t="e">
        <f t="shared" si="63"/>
        <v>#DIV/0!</v>
      </c>
      <c r="EZY43" s="92" t="e">
        <f t="shared" si="63"/>
        <v>#DIV/0!</v>
      </c>
      <c r="EZZ43" s="92" t="e">
        <f t="shared" si="63"/>
        <v>#DIV/0!</v>
      </c>
      <c r="FAA43" s="92" t="e">
        <f t="shared" si="63"/>
        <v>#DIV/0!</v>
      </c>
      <c r="FAB43" s="92" t="e">
        <f t="shared" si="63"/>
        <v>#DIV/0!</v>
      </c>
      <c r="FAC43" s="92" t="e">
        <f t="shared" si="63"/>
        <v>#DIV/0!</v>
      </c>
      <c r="FAD43" s="92" t="e">
        <f t="shared" si="63"/>
        <v>#DIV/0!</v>
      </c>
      <c r="FAE43" s="92" t="e">
        <f t="shared" si="63"/>
        <v>#DIV/0!</v>
      </c>
      <c r="FAF43" s="92" t="e">
        <f t="shared" si="63"/>
        <v>#DIV/0!</v>
      </c>
      <c r="FAG43" s="92" t="e">
        <f t="shared" si="63"/>
        <v>#DIV/0!</v>
      </c>
      <c r="FAH43" s="92" t="e">
        <f t="shared" si="63"/>
        <v>#DIV/0!</v>
      </c>
      <c r="FAI43" s="92" t="e">
        <f t="shared" si="63"/>
        <v>#DIV/0!</v>
      </c>
      <c r="FAJ43" s="92" t="e">
        <f t="shared" si="63"/>
        <v>#DIV/0!</v>
      </c>
      <c r="FAK43" s="92" t="e">
        <f t="shared" si="63"/>
        <v>#DIV/0!</v>
      </c>
      <c r="FAL43" s="92" t="e">
        <f t="shared" si="63"/>
        <v>#DIV/0!</v>
      </c>
      <c r="FAM43" s="92" t="e">
        <f t="shared" si="63"/>
        <v>#DIV/0!</v>
      </c>
      <c r="FAN43" s="92" t="e">
        <f t="shared" si="63"/>
        <v>#DIV/0!</v>
      </c>
      <c r="FAO43" s="92" t="e">
        <f t="shared" si="63"/>
        <v>#DIV/0!</v>
      </c>
      <c r="FAP43" s="92" t="e">
        <f t="shared" si="63"/>
        <v>#DIV/0!</v>
      </c>
      <c r="FAQ43" s="92" t="e">
        <f t="shared" ref="FAQ43:FDB43" si="64">AVERAGE(FAQ3:FAQ42)</f>
        <v>#DIV/0!</v>
      </c>
      <c r="FAR43" s="92" t="e">
        <f t="shared" si="64"/>
        <v>#DIV/0!</v>
      </c>
      <c r="FAS43" s="92" t="e">
        <f t="shared" si="64"/>
        <v>#DIV/0!</v>
      </c>
      <c r="FAT43" s="92" t="e">
        <f t="shared" si="64"/>
        <v>#DIV/0!</v>
      </c>
      <c r="FAU43" s="92" t="e">
        <f t="shared" si="64"/>
        <v>#DIV/0!</v>
      </c>
      <c r="FAV43" s="92" t="e">
        <f t="shared" si="64"/>
        <v>#DIV/0!</v>
      </c>
      <c r="FAW43" s="92" t="e">
        <f t="shared" si="64"/>
        <v>#DIV/0!</v>
      </c>
      <c r="FAX43" s="92" t="e">
        <f t="shared" si="64"/>
        <v>#DIV/0!</v>
      </c>
      <c r="FAY43" s="92" t="e">
        <f t="shared" si="64"/>
        <v>#DIV/0!</v>
      </c>
      <c r="FAZ43" s="92" t="e">
        <f t="shared" si="64"/>
        <v>#DIV/0!</v>
      </c>
      <c r="FBA43" s="92" t="e">
        <f t="shared" si="64"/>
        <v>#DIV/0!</v>
      </c>
      <c r="FBB43" s="92" t="e">
        <f t="shared" si="64"/>
        <v>#DIV/0!</v>
      </c>
      <c r="FBC43" s="92" t="e">
        <f t="shared" si="64"/>
        <v>#DIV/0!</v>
      </c>
      <c r="FBD43" s="92" t="e">
        <f t="shared" si="64"/>
        <v>#DIV/0!</v>
      </c>
      <c r="FBE43" s="92" t="e">
        <f t="shared" si="64"/>
        <v>#DIV/0!</v>
      </c>
      <c r="FBF43" s="92" t="e">
        <f t="shared" si="64"/>
        <v>#DIV/0!</v>
      </c>
      <c r="FBG43" s="92" t="e">
        <f t="shared" si="64"/>
        <v>#DIV/0!</v>
      </c>
      <c r="FBH43" s="92" t="e">
        <f t="shared" si="64"/>
        <v>#DIV/0!</v>
      </c>
      <c r="FBI43" s="92" t="e">
        <f t="shared" si="64"/>
        <v>#DIV/0!</v>
      </c>
      <c r="FBJ43" s="92" t="e">
        <f t="shared" si="64"/>
        <v>#DIV/0!</v>
      </c>
      <c r="FBK43" s="92" t="e">
        <f t="shared" si="64"/>
        <v>#DIV/0!</v>
      </c>
      <c r="FBL43" s="92" t="e">
        <f t="shared" si="64"/>
        <v>#DIV/0!</v>
      </c>
      <c r="FBM43" s="92" t="e">
        <f t="shared" si="64"/>
        <v>#DIV/0!</v>
      </c>
      <c r="FBN43" s="92" t="e">
        <f t="shared" si="64"/>
        <v>#DIV/0!</v>
      </c>
      <c r="FBO43" s="92" t="e">
        <f t="shared" si="64"/>
        <v>#DIV/0!</v>
      </c>
      <c r="FBP43" s="92" t="e">
        <f t="shared" si="64"/>
        <v>#DIV/0!</v>
      </c>
      <c r="FBQ43" s="92" t="e">
        <f t="shared" si="64"/>
        <v>#DIV/0!</v>
      </c>
      <c r="FBR43" s="92" t="e">
        <f t="shared" si="64"/>
        <v>#DIV/0!</v>
      </c>
      <c r="FBS43" s="92" t="e">
        <f t="shared" si="64"/>
        <v>#DIV/0!</v>
      </c>
      <c r="FBT43" s="92" t="e">
        <f t="shared" si="64"/>
        <v>#DIV/0!</v>
      </c>
      <c r="FBU43" s="92" t="e">
        <f t="shared" si="64"/>
        <v>#DIV/0!</v>
      </c>
      <c r="FBV43" s="92" t="e">
        <f t="shared" si="64"/>
        <v>#DIV/0!</v>
      </c>
      <c r="FBW43" s="92" t="e">
        <f t="shared" si="64"/>
        <v>#DIV/0!</v>
      </c>
      <c r="FBX43" s="92" t="e">
        <f t="shared" si="64"/>
        <v>#DIV/0!</v>
      </c>
      <c r="FBY43" s="92" t="e">
        <f t="shared" si="64"/>
        <v>#DIV/0!</v>
      </c>
      <c r="FBZ43" s="92" t="e">
        <f t="shared" si="64"/>
        <v>#DIV/0!</v>
      </c>
      <c r="FCA43" s="92" t="e">
        <f t="shared" si="64"/>
        <v>#DIV/0!</v>
      </c>
      <c r="FCB43" s="92" t="e">
        <f t="shared" si="64"/>
        <v>#DIV/0!</v>
      </c>
      <c r="FCC43" s="92" t="e">
        <f t="shared" si="64"/>
        <v>#DIV/0!</v>
      </c>
      <c r="FCD43" s="92" t="e">
        <f t="shared" si="64"/>
        <v>#DIV/0!</v>
      </c>
      <c r="FCE43" s="92" t="e">
        <f t="shared" si="64"/>
        <v>#DIV/0!</v>
      </c>
      <c r="FCF43" s="92" t="e">
        <f t="shared" si="64"/>
        <v>#DIV/0!</v>
      </c>
      <c r="FCG43" s="92" t="e">
        <f t="shared" si="64"/>
        <v>#DIV/0!</v>
      </c>
      <c r="FCH43" s="92" t="e">
        <f t="shared" si="64"/>
        <v>#DIV/0!</v>
      </c>
      <c r="FCI43" s="92" t="e">
        <f t="shared" si="64"/>
        <v>#DIV/0!</v>
      </c>
      <c r="FCJ43" s="92" t="e">
        <f t="shared" si="64"/>
        <v>#DIV/0!</v>
      </c>
      <c r="FCK43" s="92" t="e">
        <f t="shared" si="64"/>
        <v>#DIV/0!</v>
      </c>
      <c r="FCL43" s="92" t="e">
        <f t="shared" si="64"/>
        <v>#DIV/0!</v>
      </c>
      <c r="FCM43" s="92" t="e">
        <f t="shared" si="64"/>
        <v>#DIV/0!</v>
      </c>
      <c r="FCN43" s="92" t="e">
        <f t="shared" si="64"/>
        <v>#DIV/0!</v>
      </c>
      <c r="FCO43" s="92" t="e">
        <f t="shared" si="64"/>
        <v>#DIV/0!</v>
      </c>
      <c r="FCP43" s="92" t="e">
        <f t="shared" si="64"/>
        <v>#DIV/0!</v>
      </c>
      <c r="FCQ43" s="92" t="e">
        <f t="shared" si="64"/>
        <v>#DIV/0!</v>
      </c>
      <c r="FCR43" s="92" t="e">
        <f t="shared" si="64"/>
        <v>#DIV/0!</v>
      </c>
      <c r="FCS43" s="92" t="e">
        <f t="shared" si="64"/>
        <v>#DIV/0!</v>
      </c>
      <c r="FCT43" s="92" t="e">
        <f t="shared" si="64"/>
        <v>#DIV/0!</v>
      </c>
      <c r="FCU43" s="92" t="e">
        <f t="shared" si="64"/>
        <v>#DIV/0!</v>
      </c>
      <c r="FCV43" s="92" t="e">
        <f t="shared" si="64"/>
        <v>#DIV/0!</v>
      </c>
      <c r="FCW43" s="92" t="e">
        <f t="shared" si="64"/>
        <v>#DIV/0!</v>
      </c>
      <c r="FCX43" s="92" t="e">
        <f t="shared" si="64"/>
        <v>#DIV/0!</v>
      </c>
      <c r="FCY43" s="92" t="e">
        <f t="shared" si="64"/>
        <v>#DIV/0!</v>
      </c>
      <c r="FCZ43" s="92" t="e">
        <f t="shared" si="64"/>
        <v>#DIV/0!</v>
      </c>
      <c r="FDA43" s="92" t="e">
        <f t="shared" si="64"/>
        <v>#DIV/0!</v>
      </c>
      <c r="FDB43" s="92" t="e">
        <f t="shared" si="64"/>
        <v>#DIV/0!</v>
      </c>
      <c r="FDC43" s="92" t="e">
        <f t="shared" ref="FDC43:FFN43" si="65">AVERAGE(FDC3:FDC42)</f>
        <v>#DIV/0!</v>
      </c>
      <c r="FDD43" s="92" t="e">
        <f t="shared" si="65"/>
        <v>#DIV/0!</v>
      </c>
      <c r="FDE43" s="92" t="e">
        <f t="shared" si="65"/>
        <v>#DIV/0!</v>
      </c>
      <c r="FDF43" s="92" t="e">
        <f t="shared" si="65"/>
        <v>#DIV/0!</v>
      </c>
      <c r="FDG43" s="92" t="e">
        <f t="shared" si="65"/>
        <v>#DIV/0!</v>
      </c>
      <c r="FDH43" s="92" t="e">
        <f t="shared" si="65"/>
        <v>#DIV/0!</v>
      </c>
      <c r="FDI43" s="92" t="e">
        <f t="shared" si="65"/>
        <v>#DIV/0!</v>
      </c>
      <c r="FDJ43" s="92" t="e">
        <f t="shared" si="65"/>
        <v>#DIV/0!</v>
      </c>
      <c r="FDK43" s="92" t="e">
        <f t="shared" si="65"/>
        <v>#DIV/0!</v>
      </c>
      <c r="FDL43" s="92" t="e">
        <f t="shared" si="65"/>
        <v>#DIV/0!</v>
      </c>
      <c r="FDM43" s="92" t="e">
        <f t="shared" si="65"/>
        <v>#DIV/0!</v>
      </c>
      <c r="FDN43" s="92" t="e">
        <f t="shared" si="65"/>
        <v>#DIV/0!</v>
      </c>
      <c r="FDO43" s="92" t="e">
        <f t="shared" si="65"/>
        <v>#DIV/0!</v>
      </c>
      <c r="FDP43" s="92" t="e">
        <f t="shared" si="65"/>
        <v>#DIV/0!</v>
      </c>
      <c r="FDQ43" s="92" t="e">
        <f t="shared" si="65"/>
        <v>#DIV/0!</v>
      </c>
      <c r="FDR43" s="92" t="e">
        <f t="shared" si="65"/>
        <v>#DIV/0!</v>
      </c>
      <c r="FDS43" s="92" t="e">
        <f t="shared" si="65"/>
        <v>#DIV/0!</v>
      </c>
      <c r="FDT43" s="92" t="e">
        <f t="shared" si="65"/>
        <v>#DIV/0!</v>
      </c>
      <c r="FDU43" s="92" t="e">
        <f t="shared" si="65"/>
        <v>#DIV/0!</v>
      </c>
      <c r="FDV43" s="92" t="e">
        <f t="shared" si="65"/>
        <v>#DIV/0!</v>
      </c>
      <c r="FDW43" s="92" t="e">
        <f t="shared" si="65"/>
        <v>#DIV/0!</v>
      </c>
      <c r="FDX43" s="92" t="e">
        <f t="shared" si="65"/>
        <v>#DIV/0!</v>
      </c>
      <c r="FDY43" s="92" t="e">
        <f t="shared" si="65"/>
        <v>#DIV/0!</v>
      </c>
      <c r="FDZ43" s="92" t="e">
        <f t="shared" si="65"/>
        <v>#DIV/0!</v>
      </c>
      <c r="FEA43" s="92" t="e">
        <f t="shared" si="65"/>
        <v>#DIV/0!</v>
      </c>
      <c r="FEB43" s="92" t="e">
        <f t="shared" si="65"/>
        <v>#DIV/0!</v>
      </c>
      <c r="FEC43" s="92" t="e">
        <f t="shared" si="65"/>
        <v>#DIV/0!</v>
      </c>
      <c r="FED43" s="92" t="e">
        <f t="shared" si="65"/>
        <v>#DIV/0!</v>
      </c>
      <c r="FEE43" s="92" t="e">
        <f t="shared" si="65"/>
        <v>#DIV/0!</v>
      </c>
      <c r="FEF43" s="92" t="e">
        <f t="shared" si="65"/>
        <v>#DIV/0!</v>
      </c>
      <c r="FEG43" s="92" t="e">
        <f t="shared" si="65"/>
        <v>#DIV/0!</v>
      </c>
      <c r="FEH43" s="92" t="e">
        <f t="shared" si="65"/>
        <v>#DIV/0!</v>
      </c>
      <c r="FEI43" s="92" t="e">
        <f t="shared" si="65"/>
        <v>#DIV/0!</v>
      </c>
      <c r="FEJ43" s="92" t="e">
        <f t="shared" si="65"/>
        <v>#DIV/0!</v>
      </c>
      <c r="FEK43" s="92" t="e">
        <f t="shared" si="65"/>
        <v>#DIV/0!</v>
      </c>
      <c r="FEL43" s="92" t="e">
        <f t="shared" si="65"/>
        <v>#DIV/0!</v>
      </c>
      <c r="FEM43" s="92" t="e">
        <f t="shared" si="65"/>
        <v>#DIV/0!</v>
      </c>
      <c r="FEN43" s="92" t="e">
        <f t="shared" si="65"/>
        <v>#DIV/0!</v>
      </c>
      <c r="FEO43" s="92" t="e">
        <f t="shared" si="65"/>
        <v>#DIV/0!</v>
      </c>
      <c r="FEP43" s="92" t="e">
        <f t="shared" si="65"/>
        <v>#DIV/0!</v>
      </c>
      <c r="FEQ43" s="92" t="e">
        <f t="shared" si="65"/>
        <v>#DIV/0!</v>
      </c>
      <c r="FER43" s="92" t="e">
        <f t="shared" si="65"/>
        <v>#DIV/0!</v>
      </c>
      <c r="FES43" s="92" t="e">
        <f t="shared" si="65"/>
        <v>#DIV/0!</v>
      </c>
      <c r="FET43" s="92" t="e">
        <f t="shared" si="65"/>
        <v>#DIV/0!</v>
      </c>
      <c r="FEU43" s="92" t="e">
        <f t="shared" si="65"/>
        <v>#DIV/0!</v>
      </c>
      <c r="FEV43" s="92" t="e">
        <f t="shared" si="65"/>
        <v>#DIV/0!</v>
      </c>
      <c r="FEW43" s="92" t="e">
        <f t="shared" si="65"/>
        <v>#DIV/0!</v>
      </c>
      <c r="FEX43" s="92" t="e">
        <f t="shared" si="65"/>
        <v>#DIV/0!</v>
      </c>
      <c r="FEY43" s="92" t="e">
        <f t="shared" si="65"/>
        <v>#DIV/0!</v>
      </c>
      <c r="FEZ43" s="92" t="e">
        <f t="shared" si="65"/>
        <v>#DIV/0!</v>
      </c>
      <c r="FFA43" s="92" t="e">
        <f t="shared" si="65"/>
        <v>#DIV/0!</v>
      </c>
      <c r="FFB43" s="92" t="e">
        <f t="shared" si="65"/>
        <v>#DIV/0!</v>
      </c>
      <c r="FFC43" s="92" t="e">
        <f t="shared" si="65"/>
        <v>#DIV/0!</v>
      </c>
      <c r="FFD43" s="92" t="e">
        <f t="shared" si="65"/>
        <v>#DIV/0!</v>
      </c>
      <c r="FFE43" s="92" t="e">
        <f t="shared" si="65"/>
        <v>#DIV/0!</v>
      </c>
      <c r="FFF43" s="92" t="e">
        <f t="shared" si="65"/>
        <v>#DIV/0!</v>
      </c>
      <c r="FFG43" s="92" t="e">
        <f t="shared" si="65"/>
        <v>#DIV/0!</v>
      </c>
      <c r="FFH43" s="92" t="e">
        <f t="shared" si="65"/>
        <v>#DIV/0!</v>
      </c>
      <c r="FFI43" s="92" t="e">
        <f t="shared" si="65"/>
        <v>#DIV/0!</v>
      </c>
      <c r="FFJ43" s="92" t="e">
        <f t="shared" si="65"/>
        <v>#DIV/0!</v>
      </c>
      <c r="FFK43" s="92" t="e">
        <f t="shared" si="65"/>
        <v>#DIV/0!</v>
      </c>
      <c r="FFL43" s="92" t="e">
        <f t="shared" si="65"/>
        <v>#DIV/0!</v>
      </c>
      <c r="FFM43" s="92" t="e">
        <f t="shared" si="65"/>
        <v>#DIV/0!</v>
      </c>
      <c r="FFN43" s="92" t="e">
        <f t="shared" si="65"/>
        <v>#DIV/0!</v>
      </c>
      <c r="FFO43" s="92" t="e">
        <f t="shared" ref="FFO43:FHZ43" si="66">AVERAGE(FFO3:FFO42)</f>
        <v>#DIV/0!</v>
      </c>
      <c r="FFP43" s="92" t="e">
        <f t="shared" si="66"/>
        <v>#DIV/0!</v>
      </c>
      <c r="FFQ43" s="92" t="e">
        <f t="shared" si="66"/>
        <v>#DIV/0!</v>
      </c>
      <c r="FFR43" s="92" t="e">
        <f t="shared" si="66"/>
        <v>#DIV/0!</v>
      </c>
      <c r="FFS43" s="92" t="e">
        <f t="shared" si="66"/>
        <v>#DIV/0!</v>
      </c>
      <c r="FFT43" s="92" t="e">
        <f t="shared" si="66"/>
        <v>#DIV/0!</v>
      </c>
      <c r="FFU43" s="92" t="e">
        <f t="shared" si="66"/>
        <v>#DIV/0!</v>
      </c>
      <c r="FFV43" s="92" t="e">
        <f t="shared" si="66"/>
        <v>#DIV/0!</v>
      </c>
      <c r="FFW43" s="92" t="e">
        <f t="shared" si="66"/>
        <v>#DIV/0!</v>
      </c>
      <c r="FFX43" s="92" t="e">
        <f t="shared" si="66"/>
        <v>#DIV/0!</v>
      </c>
      <c r="FFY43" s="92" t="e">
        <f t="shared" si="66"/>
        <v>#DIV/0!</v>
      </c>
      <c r="FFZ43" s="92" t="e">
        <f t="shared" si="66"/>
        <v>#DIV/0!</v>
      </c>
      <c r="FGA43" s="92" t="e">
        <f t="shared" si="66"/>
        <v>#DIV/0!</v>
      </c>
      <c r="FGB43" s="92" t="e">
        <f t="shared" si="66"/>
        <v>#DIV/0!</v>
      </c>
      <c r="FGC43" s="92" t="e">
        <f t="shared" si="66"/>
        <v>#DIV/0!</v>
      </c>
      <c r="FGD43" s="92" t="e">
        <f t="shared" si="66"/>
        <v>#DIV/0!</v>
      </c>
      <c r="FGE43" s="92" t="e">
        <f t="shared" si="66"/>
        <v>#DIV/0!</v>
      </c>
      <c r="FGF43" s="92" t="e">
        <f t="shared" si="66"/>
        <v>#DIV/0!</v>
      </c>
      <c r="FGG43" s="92" t="e">
        <f t="shared" si="66"/>
        <v>#DIV/0!</v>
      </c>
      <c r="FGH43" s="92" t="e">
        <f t="shared" si="66"/>
        <v>#DIV/0!</v>
      </c>
      <c r="FGI43" s="92" t="e">
        <f t="shared" si="66"/>
        <v>#DIV/0!</v>
      </c>
      <c r="FGJ43" s="92" t="e">
        <f t="shared" si="66"/>
        <v>#DIV/0!</v>
      </c>
      <c r="FGK43" s="92" t="e">
        <f t="shared" si="66"/>
        <v>#DIV/0!</v>
      </c>
      <c r="FGL43" s="92" t="e">
        <f t="shared" si="66"/>
        <v>#DIV/0!</v>
      </c>
      <c r="FGM43" s="92" t="e">
        <f t="shared" si="66"/>
        <v>#DIV/0!</v>
      </c>
      <c r="FGN43" s="92" t="e">
        <f t="shared" si="66"/>
        <v>#DIV/0!</v>
      </c>
      <c r="FGO43" s="92" t="e">
        <f t="shared" si="66"/>
        <v>#DIV/0!</v>
      </c>
      <c r="FGP43" s="92" t="e">
        <f t="shared" si="66"/>
        <v>#DIV/0!</v>
      </c>
      <c r="FGQ43" s="92" t="e">
        <f t="shared" si="66"/>
        <v>#DIV/0!</v>
      </c>
      <c r="FGR43" s="92" t="e">
        <f t="shared" si="66"/>
        <v>#DIV/0!</v>
      </c>
      <c r="FGS43" s="92" t="e">
        <f t="shared" si="66"/>
        <v>#DIV/0!</v>
      </c>
      <c r="FGT43" s="92" t="e">
        <f t="shared" si="66"/>
        <v>#DIV/0!</v>
      </c>
      <c r="FGU43" s="92" t="e">
        <f t="shared" si="66"/>
        <v>#DIV/0!</v>
      </c>
      <c r="FGV43" s="92" t="e">
        <f t="shared" si="66"/>
        <v>#DIV/0!</v>
      </c>
      <c r="FGW43" s="92" t="e">
        <f t="shared" si="66"/>
        <v>#DIV/0!</v>
      </c>
      <c r="FGX43" s="92" t="e">
        <f t="shared" si="66"/>
        <v>#DIV/0!</v>
      </c>
      <c r="FGY43" s="92" t="e">
        <f t="shared" si="66"/>
        <v>#DIV/0!</v>
      </c>
      <c r="FGZ43" s="92" t="e">
        <f t="shared" si="66"/>
        <v>#DIV/0!</v>
      </c>
      <c r="FHA43" s="92" t="e">
        <f t="shared" si="66"/>
        <v>#DIV/0!</v>
      </c>
      <c r="FHB43" s="92" t="e">
        <f t="shared" si="66"/>
        <v>#DIV/0!</v>
      </c>
      <c r="FHC43" s="92" t="e">
        <f t="shared" si="66"/>
        <v>#DIV/0!</v>
      </c>
      <c r="FHD43" s="92" t="e">
        <f t="shared" si="66"/>
        <v>#DIV/0!</v>
      </c>
      <c r="FHE43" s="92" t="e">
        <f t="shared" si="66"/>
        <v>#DIV/0!</v>
      </c>
      <c r="FHF43" s="92" t="e">
        <f t="shared" si="66"/>
        <v>#DIV/0!</v>
      </c>
      <c r="FHG43" s="92" t="e">
        <f t="shared" si="66"/>
        <v>#DIV/0!</v>
      </c>
      <c r="FHH43" s="92" t="e">
        <f t="shared" si="66"/>
        <v>#DIV/0!</v>
      </c>
      <c r="FHI43" s="92" t="e">
        <f t="shared" si="66"/>
        <v>#DIV/0!</v>
      </c>
      <c r="FHJ43" s="92" t="e">
        <f t="shared" si="66"/>
        <v>#DIV/0!</v>
      </c>
      <c r="FHK43" s="92" t="e">
        <f t="shared" si="66"/>
        <v>#DIV/0!</v>
      </c>
      <c r="FHL43" s="92" t="e">
        <f t="shared" si="66"/>
        <v>#DIV/0!</v>
      </c>
      <c r="FHM43" s="92" t="e">
        <f t="shared" si="66"/>
        <v>#DIV/0!</v>
      </c>
      <c r="FHN43" s="92" t="e">
        <f t="shared" si="66"/>
        <v>#DIV/0!</v>
      </c>
      <c r="FHO43" s="92" t="e">
        <f t="shared" si="66"/>
        <v>#DIV/0!</v>
      </c>
      <c r="FHP43" s="92" t="e">
        <f t="shared" si="66"/>
        <v>#DIV/0!</v>
      </c>
      <c r="FHQ43" s="92" t="e">
        <f t="shared" si="66"/>
        <v>#DIV/0!</v>
      </c>
      <c r="FHR43" s="92" t="e">
        <f t="shared" si="66"/>
        <v>#DIV/0!</v>
      </c>
      <c r="FHS43" s="92" t="e">
        <f t="shared" si="66"/>
        <v>#DIV/0!</v>
      </c>
      <c r="FHT43" s="92" t="e">
        <f t="shared" si="66"/>
        <v>#DIV/0!</v>
      </c>
      <c r="FHU43" s="92" t="e">
        <f t="shared" si="66"/>
        <v>#DIV/0!</v>
      </c>
      <c r="FHV43" s="92" t="e">
        <f t="shared" si="66"/>
        <v>#DIV/0!</v>
      </c>
      <c r="FHW43" s="92" t="e">
        <f t="shared" si="66"/>
        <v>#DIV/0!</v>
      </c>
      <c r="FHX43" s="92" t="e">
        <f t="shared" si="66"/>
        <v>#DIV/0!</v>
      </c>
      <c r="FHY43" s="92" t="e">
        <f t="shared" si="66"/>
        <v>#DIV/0!</v>
      </c>
      <c r="FHZ43" s="92" t="e">
        <f t="shared" si="66"/>
        <v>#DIV/0!</v>
      </c>
      <c r="FIA43" s="92" t="e">
        <f t="shared" ref="FIA43:FKL43" si="67">AVERAGE(FIA3:FIA42)</f>
        <v>#DIV/0!</v>
      </c>
      <c r="FIB43" s="92" t="e">
        <f t="shared" si="67"/>
        <v>#DIV/0!</v>
      </c>
      <c r="FIC43" s="92" t="e">
        <f t="shared" si="67"/>
        <v>#DIV/0!</v>
      </c>
      <c r="FID43" s="92" t="e">
        <f t="shared" si="67"/>
        <v>#DIV/0!</v>
      </c>
      <c r="FIE43" s="92" t="e">
        <f t="shared" si="67"/>
        <v>#DIV/0!</v>
      </c>
      <c r="FIF43" s="92" t="e">
        <f t="shared" si="67"/>
        <v>#DIV/0!</v>
      </c>
      <c r="FIG43" s="92" t="e">
        <f t="shared" si="67"/>
        <v>#DIV/0!</v>
      </c>
      <c r="FIH43" s="92" t="e">
        <f t="shared" si="67"/>
        <v>#DIV/0!</v>
      </c>
      <c r="FII43" s="92" t="e">
        <f t="shared" si="67"/>
        <v>#DIV/0!</v>
      </c>
      <c r="FIJ43" s="92" t="e">
        <f t="shared" si="67"/>
        <v>#DIV/0!</v>
      </c>
      <c r="FIK43" s="92" t="e">
        <f t="shared" si="67"/>
        <v>#DIV/0!</v>
      </c>
      <c r="FIL43" s="92" t="e">
        <f t="shared" si="67"/>
        <v>#DIV/0!</v>
      </c>
      <c r="FIM43" s="92" t="e">
        <f t="shared" si="67"/>
        <v>#DIV/0!</v>
      </c>
      <c r="FIN43" s="92" t="e">
        <f t="shared" si="67"/>
        <v>#DIV/0!</v>
      </c>
      <c r="FIO43" s="92" t="e">
        <f t="shared" si="67"/>
        <v>#DIV/0!</v>
      </c>
      <c r="FIP43" s="92" t="e">
        <f t="shared" si="67"/>
        <v>#DIV/0!</v>
      </c>
      <c r="FIQ43" s="92" t="e">
        <f t="shared" si="67"/>
        <v>#DIV/0!</v>
      </c>
      <c r="FIR43" s="92" t="e">
        <f t="shared" si="67"/>
        <v>#DIV/0!</v>
      </c>
      <c r="FIS43" s="92" t="e">
        <f t="shared" si="67"/>
        <v>#DIV/0!</v>
      </c>
      <c r="FIT43" s="92" t="e">
        <f t="shared" si="67"/>
        <v>#DIV/0!</v>
      </c>
      <c r="FIU43" s="92" t="e">
        <f t="shared" si="67"/>
        <v>#DIV/0!</v>
      </c>
      <c r="FIV43" s="92" t="e">
        <f t="shared" si="67"/>
        <v>#DIV/0!</v>
      </c>
      <c r="FIW43" s="92" t="e">
        <f t="shared" si="67"/>
        <v>#DIV/0!</v>
      </c>
      <c r="FIX43" s="92" t="e">
        <f t="shared" si="67"/>
        <v>#DIV/0!</v>
      </c>
      <c r="FIY43" s="92" t="e">
        <f t="shared" si="67"/>
        <v>#DIV/0!</v>
      </c>
      <c r="FIZ43" s="92" t="e">
        <f t="shared" si="67"/>
        <v>#DIV/0!</v>
      </c>
      <c r="FJA43" s="92" t="e">
        <f t="shared" si="67"/>
        <v>#DIV/0!</v>
      </c>
      <c r="FJB43" s="92" t="e">
        <f t="shared" si="67"/>
        <v>#DIV/0!</v>
      </c>
      <c r="FJC43" s="92" t="e">
        <f t="shared" si="67"/>
        <v>#DIV/0!</v>
      </c>
      <c r="FJD43" s="92" t="e">
        <f t="shared" si="67"/>
        <v>#DIV/0!</v>
      </c>
      <c r="FJE43" s="92" t="e">
        <f t="shared" si="67"/>
        <v>#DIV/0!</v>
      </c>
      <c r="FJF43" s="92" t="e">
        <f t="shared" si="67"/>
        <v>#DIV/0!</v>
      </c>
      <c r="FJG43" s="92" t="e">
        <f t="shared" si="67"/>
        <v>#DIV/0!</v>
      </c>
      <c r="FJH43" s="92" t="e">
        <f t="shared" si="67"/>
        <v>#DIV/0!</v>
      </c>
      <c r="FJI43" s="92" t="e">
        <f t="shared" si="67"/>
        <v>#DIV/0!</v>
      </c>
      <c r="FJJ43" s="92" t="e">
        <f t="shared" si="67"/>
        <v>#DIV/0!</v>
      </c>
      <c r="FJK43" s="92" t="e">
        <f t="shared" si="67"/>
        <v>#DIV/0!</v>
      </c>
      <c r="FJL43" s="92" t="e">
        <f t="shared" si="67"/>
        <v>#DIV/0!</v>
      </c>
      <c r="FJM43" s="92" t="e">
        <f t="shared" si="67"/>
        <v>#DIV/0!</v>
      </c>
      <c r="FJN43" s="92" t="e">
        <f t="shared" si="67"/>
        <v>#DIV/0!</v>
      </c>
      <c r="FJO43" s="92" t="e">
        <f t="shared" si="67"/>
        <v>#DIV/0!</v>
      </c>
      <c r="FJP43" s="92" t="e">
        <f t="shared" si="67"/>
        <v>#DIV/0!</v>
      </c>
      <c r="FJQ43" s="92" t="e">
        <f t="shared" si="67"/>
        <v>#DIV/0!</v>
      </c>
      <c r="FJR43" s="92" t="e">
        <f t="shared" si="67"/>
        <v>#DIV/0!</v>
      </c>
      <c r="FJS43" s="92" t="e">
        <f t="shared" si="67"/>
        <v>#DIV/0!</v>
      </c>
      <c r="FJT43" s="92" t="e">
        <f t="shared" si="67"/>
        <v>#DIV/0!</v>
      </c>
      <c r="FJU43" s="92" t="e">
        <f t="shared" si="67"/>
        <v>#DIV/0!</v>
      </c>
      <c r="FJV43" s="92" t="e">
        <f t="shared" si="67"/>
        <v>#DIV/0!</v>
      </c>
      <c r="FJW43" s="92" t="e">
        <f t="shared" si="67"/>
        <v>#DIV/0!</v>
      </c>
      <c r="FJX43" s="92" t="e">
        <f t="shared" si="67"/>
        <v>#DIV/0!</v>
      </c>
      <c r="FJY43" s="92" t="e">
        <f t="shared" si="67"/>
        <v>#DIV/0!</v>
      </c>
      <c r="FJZ43" s="92" t="e">
        <f t="shared" si="67"/>
        <v>#DIV/0!</v>
      </c>
      <c r="FKA43" s="92" t="e">
        <f t="shared" si="67"/>
        <v>#DIV/0!</v>
      </c>
      <c r="FKB43" s="92" t="e">
        <f t="shared" si="67"/>
        <v>#DIV/0!</v>
      </c>
      <c r="FKC43" s="92" t="e">
        <f t="shared" si="67"/>
        <v>#DIV/0!</v>
      </c>
      <c r="FKD43" s="92" t="e">
        <f t="shared" si="67"/>
        <v>#DIV/0!</v>
      </c>
      <c r="FKE43" s="92" t="e">
        <f t="shared" si="67"/>
        <v>#DIV/0!</v>
      </c>
      <c r="FKF43" s="92" t="e">
        <f t="shared" si="67"/>
        <v>#DIV/0!</v>
      </c>
      <c r="FKG43" s="92" t="e">
        <f t="shared" si="67"/>
        <v>#DIV/0!</v>
      </c>
      <c r="FKH43" s="92" t="e">
        <f t="shared" si="67"/>
        <v>#DIV/0!</v>
      </c>
      <c r="FKI43" s="92" t="e">
        <f t="shared" si="67"/>
        <v>#DIV/0!</v>
      </c>
      <c r="FKJ43" s="92" t="e">
        <f t="shared" si="67"/>
        <v>#DIV/0!</v>
      </c>
      <c r="FKK43" s="92" t="e">
        <f t="shared" si="67"/>
        <v>#DIV/0!</v>
      </c>
      <c r="FKL43" s="92" t="e">
        <f t="shared" si="67"/>
        <v>#DIV/0!</v>
      </c>
      <c r="FKM43" s="92" t="e">
        <f t="shared" ref="FKM43:FMX43" si="68">AVERAGE(FKM3:FKM42)</f>
        <v>#DIV/0!</v>
      </c>
      <c r="FKN43" s="92" t="e">
        <f t="shared" si="68"/>
        <v>#DIV/0!</v>
      </c>
      <c r="FKO43" s="92" t="e">
        <f t="shared" si="68"/>
        <v>#DIV/0!</v>
      </c>
      <c r="FKP43" s="92" t="e">
        <f t="shared" si="68"/>
        <v>#DIV/0!</v>
      </c>
      <c r="FKQ43" s="92" t="e">
        <f t="shared" si="68"/>
        <v>#DIV/0!</v>
      </c>
      <c r="FKR43" s="92" t="e">
        <f t="shared" si="68"/>
        <v>#DIV/0!</v>
      </c>
      <c r="FKS43" s="92" t="e">
        <f t="shared" si="68"/>
        <v>#DIV/0!</v>
      </c>
      <c r="FKT43" s="92" t="e">
        <f t="shared" si="68"/>
        <v>#DIV/0!</v>
      </c>
      <c r="FKU43" s="92" t="e">
        <f t="shared" si="68"/>
        <v>#DIV/0!</v>
      </c>
      <c r="FKV43" s="92" t="e">
        <f t="shared" si="68"/>
        <v>#DIV/0!</v>
      </c>
      <c r="FKW43" s="92" t="e">
        <f t="shared" si="68"/>
        <v>#DIV/0!</v>
      </c>
      <c r="FKX43" s="92" t="e">
        <f t="shared" si="68"/>
        <v>#DIV/0!</v>
      </c>
      <c r="FKY43" s="92" t="e">
        <f t="shared" si="68"/>
        <v>#DIV/0!</v>
      </c>
      <c r="FKZ43" s="92" t="e">
        <f t="shared" si="68"/>
        <v>#DIV/0!</v>
      </c>
      <c r="FLA43" s="92" t="e">
        <f t="shared" si="68"/>
        <v>#DIV/0!</v>
      </c>
      <c r="FLB43" s="92" t="e">
        <f t="shared" si="68"/>
        <v>#DIV/0!</v>
      </c>
      <c r="FLC43" s="92" t="e">
        <f t="shared" si="68"/>
        <v>#DIV/0!</v>
      </c>
      <c r="FLD43" s="92" t="e">
        <f t="shared" si="68"/>
        <v>#DIV/0!</v>
      </c>
      <c r="FLE43" s="92" t="e">
        <f t="shared" si="68"/>
        <v>#DIV/0!</v>
      </c>
      <c r="FLF43" s="92" t="e">
        <f t="shared" si="68"/>
        <v>#DIV/0!</v>
      </c>
      <c r="FLG43" s="92" t="e">
        <f t="shared" si="68"/>
        <v>#DIV/0!</v>
      </c>
      <c r="FLH43" s="92" t="e">
        <f t="shared" si="68"/>
        <v>#DIV/0!</v>
      </c>
      <c r="FLI43" s="92" t="e">
        <f t="shared" si="68"/>
        <v>#DIV/0!</v>
      </c>
      <c r="FLJ43" s="92" t="e">
        <f t="shared" si="68"/>
        <v>#DIV/0!</v>
      </c>
      <c r="FLK43" s="92" t="e">
        <f t="shared" si="68"/>
        <v>#DIV/0!</v>
      </c>
      <c r="FLL43" s="92" t="e">
        <f t="shared" si="68"/>
        <v>#DIV/0!</v>
      </c>
      <c r="FLM43" s="92" t="e">
        <f t="shared" si="68"/>
        <v>#DIV/0!</v>
      </c>
      <c r="FLN43" s="92" t="e">
        <f t="shared" si="68"/>
        <v>#DIV/0!</v>
      </c>
      <c r="FLO43" s="92" t="e">
        <f t="shared" si="68"/>
        <v>#DIV/0!</v>
      </c>
      <c r="FLP43" s="92" t="e">
        <f t="shared" si="68"/>
        <v>#DIV/0!</v>
      </c>
      <c r="FLQ43" s="92" t="e">
        <f t="shared" si="68"/>
        <v>#DIV/0!</v>
      </c>
      <c r="FLR43" s="92" t="e">
        <f t="shared" si="68"/>
        <v>#DIV/0!</v>
      </c>
      <c r="FLS43" s="92" t="e">
        <f t="shared" si="68"/>
        <v>#DIV/0!</v>
      </c>
      <c r="FLT43" s="92" t="e">
        <f t="shared" si="68"/>
        <v>#DIV/0!</v>
      </c>
      <c r="FLU43" s="92" t="e">
        <f t="shared" si="68"/>
        <v>#DIV/0!</v>
      </c>
      <c r="FLV43" s="92" t="e">
        <f t="shared" si="68"/>
        <v>#DIV/0!</v>
      </c>
      <c r="FLW43" s="92" t="e">
        <f t="shared" si="68"/>
        <v>#DIV/0!</v>
      </c>
      <c r="FLX43" s="92" t="e">
        <f t="shared" si="68"/>
        <v>#DIV/0!</v>
      </c>
      <c r="FLY43" s="92" t="e">
        <f t="shared" si="68"/>
        <v>#DIV/0!</v>
      </c>
      <c r="FLZ43" s="92" t="e">
        <f t="shared" si="68"/>
        <v>#DIV/0!</v>
      </c>
      <c r="FMA43" s="92" t="e">
        <f t="shared" si="68"/>
        <v>#DIV/0!</v>
      </c>
      <c r="FMB43" s="92" t="e">
        <f t="shared" si="68"/>
        <v>#DIV/0!</v>
      </c>
      <c r="FMC43" s="92" t="e">
        <f t="shared" si="68"/>
        <v>#DIV/0!</v>
      </c>
      <c r="FMD43" s="92" t="e">
        <f t="shared" si="68"/>
        <v>#DIV/0!</v>
      </c>
      <c r="FME43" s="92" t="e">
        <f t="shared" si="68"/>
        <v>#DIV/0!</v>
      </c>
      <c r="FMF43" s="92" t="e">
        <f t="shared" si="68"/>
        <v>#DIV/0!</v>
      </c>
      <c r="FMG43" s="92" t="e">
        <f t="shared" si="68"/>
        <v>#DIV/0!</v>
      </c>
      <c r="FMH43" s="92" t="e">
        <f t="shared" si="68"/>
        <v>#DIV/0!</v>
      </c>
      <c r="FMI43" s="92" t="e">
        <f t="shared" si="68"/>
        <v>#DIV/0!</v>
      </c>
      <c r="FMJ43" s="92" t="e">
        <f t="shared" si="68"/>
        <v>#DIV/0!</v>
      </c>
      <c r="FMK43" s="92" t="e">
        <f t="shared" si="68"/>
        <v>#DIV/0!</v>
      </c>
      <c r="FML43" s="92" t="e">
        <f t="shared" si="68"/>
        <v>#DIV/0!</v>
      </c>
      <c r="FMM43" s="92" t="e">
        <f t="shared" si="68"/>
        <v>#DIV/0!</v>
      </c>
      <c r="FMN43" s="92" t="e">
        <f t="shared" si="68"/>
        <v>#DIV/0!</v>
      </c>
      <c r="FMO43" s="92" t="e">
        <f t="shared" si="68"/>
        <v>#DIV/0!</v>
      </c>
      <c r="FMP43" s="92" t="e">
        <f t="shared" si="68"/>
        <v>#DIV/0!</v>
      </c>
      <c r="FMQ43" s="92" t="e">
        <f t="shared" si="68"/>
        <v>#DIV/0!</v>
      </c>
      <c r="FMR43" s="92" t="e">
        <f t="shared" si="68"/>
        <v>#DIV/0!</v>
      </c>
      <c r="FMS43" s="92" t="e">
        <f t="shared" si="68"/>
        <v>#DIV/0!</v>
      </c>
      <c r="FMT43" s="92" t="e">
        <f t="shared" si="68"/>
        <v>#DIV/0!</v>
      </c>
      <c r="FMU43" s="92" t="e">
        <f t="shared" si="68"/>
        <v>#DIV/0!</v>
      </c>
      <c r="FMV43" s="92" t="e">
        <f t="shared" si="68"/>
        <v>#DIV/0!</v>
      </c>
      <c r="FMW43" s="92" t="e">
        <f t="shared" si="68"/>
        <v>#DIV/0!</v>
      </c>
      <c r="FMX43" s="92" t="e">
        <f t="shared" si="68"/>
        <v>#DIV/0!</v>
      </c>
      <c r="FMY43" s="92" t="e">
        <f t="shared" ref="FMY43:FPJ43" si="69">AVERAGE(FMY3:FMY42)</f>
        <v>#DIV/0!</v>
      </c>
      <c r="FMZ43" s="92" t="e">
        <f t="shared" si="69"/>
        <v>#DIV/0!</v>
      </c>
      <c r="FNA43" s="92" t="e">
        <f t="shared" si="69"/>
        <v>#DIV/0!</v>
      </c>
      <c r="FNB43" s="92" t="e">
        <f t="shared" si="69"/>
        <v>#DIV/0!</v>
      </c>
      <c r="FNC43" s="92" t="e">
        <f t="shared" si="69"/>
        <v>#DIV/0!</v>
      </c>
      <c r="FND43" s="92" t="e">
        <f t="shared" si="69"/>
        <v>#DIV/0!</v>
      </c>
      <c r="FNE43" s="92" t="e">
        <f t="shared" si="69"/>
        <v>#DIV/0!</v>
      </c>
      <c r="FNF43" s="92" t="e">
        <f t="shared" si="69"/>
        <v>#DIV/0!</v>
      </c>
      <c r="FNG43" s="92" t="e">
        <f t="shared" si="69"/>
        <v>#DIV/0!</v>
      </c>
      <c r="FNH43" s="92" t="e">
        <f t="shared" si="69"/>
        <v>#DIV/0!</v>
      </c>
      <c r="FNI43" s="92" t="e">
        <f t="shared" si="69"/>
        <v>#DIV/0!</v>
      </c>
      <c r="FNJ43" s="92" t="e">
        <f t="shared" si="69"/>
        <v>#DIV/0!</v>
      </c>
      <c r="FNK43" s="92" t="e">
        <f t="shared" si="69"/>
        <v>#DIV/0!</v>
      </c>
      <c r="FNL43" s="92" t="e">
        <f t="shared" si="69"/>
        <v>#DIV/0!</v>
      </c>
      <c r="FNM43" s="92" t="e">
        <f t="shared" si="69"/>
        <v>#DIV/0!</v>
      </c>
      <c r="FNN43" s="92" t="e">
        <f t="shared" si="69"/>
        <v>#DIV/0!</v>
      </c>
      <c r="FNO43" s="92" t="e">
        <f t="shared" si="69"/>
        <v>#DIV/0!</v>
      </c>
      <c r="FNP43" s="92" t="e">
        <f t="shared" si="69"/>
        <v>#DIV/0!</v>
      </c>
      <c r="FNQ43" s="92" t="e">
        <f t="shared" si="69"/>
        <v>#DIV/0!</v>
      </c>
      <c r="FNR43" s="92" t="e">
        <f t="shared" si="69"/>
        <v>#DIV/0!</v>
      </c>
      <c r="FNS43" s="92" t="e">
        <f t="shared" si="69"/>
        <v>#DIV/0!</v>
      </c>
      <c r="FNT43" s="92" t="e">
        <f t="shared" si="69"/>
        <v>#DIV/0!</v>
      </c>
      <c r="FNU43" s="92" t="e">
        <f t="shared" si="69"/>
        <v>#DIV/0!</v>
      </c>
      <c r="FNV43" s="92" t="e">
        <f t="shared" si="69"/>
        <v>#DIV/0!</v>
      </c>
      <c r="FNW43" s="92" t="e">
        <f t="shared" si="69"/>
        <v>#DIV/0!</v>
      </c>
      <c r="FNX43" s="92" t="e">
        <f t="shared" si="69"/>
        <v>#DIV/0!</v>
      </c>
      <c r="FNY43" s="92" t="e">
        <f t="shared" si="69"/>
        <v>#DIV/0!</v>
      </c>
      <c r="FNZ43" s="92" t="e">
        <f t="shared" si="69"/>
        <v>#DIV/0!</v>
      </c>
      <c r="FOA43" s="92" t="e">
        <f t="shared" si="69"/>
        <v>#DIV/0!</v>
      </c>
      <c r="FOB43" s="92" t="e">
        <f t="shared" si="69"/>
        <v>#DIV/0!</v>
      </c>
      <c r="FOC43" s="92" t="e">
        <f t="shared" si="69"/>
        <v>#DIV/0!</v>
      </c>
      <c r="FOD43" s="92" t="e">
        <f t="shared" si="69"/>
        <v>#DIV/0!</v>
      </c>
      <c r="FOE43" s="92" t="e">
        <f t="shared" si="69"/>
        <v>#DIV/0!</v>
      </c>
      <c r="FOF43" s="92" t="e">
        <f t="shared" si="69"/>
        <v>#DIV/0!</v>
      </c>
      <c r="FOG43" s="92" t="e">
        <f t="shared" si="69"/>
        <v>#DIV/0!</v>
      </c>
      <c r="FOH43" s="92" t="e">
        <f t="shared" si="69"/>
        <v>#DIV/0!</v>
      </c>
      <c r="FOI43" s="92" t="e">
        <f t="shared" si="69"/>
        <v>#DIV/0!</v>
      </c>
      <c r="FOJ43" s="92" t="e">
        <f t="shared" si="69"/>
        <v>#DIV/0!</v>
      </c>
      <c r="FOK43" s="92" t="e">
        <f t="shared" si="69"/>
        <v>#DIV/0!</v>
      </c>
      <c r="FOL43" s="92" t="e">
        <f t="shared" si="69"/>
        <v>#DIV/0!</v>
      </c>
      <c r="FOM43" s="92" t="e">
        <f t="shared" si="69"/>
        <v>#DIV/0!</v>
      </c>
      <c r="FON43" s="92" t="e">
        <f t="shared" si="69"/>
        <v>#DIV/0!</v>
      </c>
      <c r="FOO43" s="92" t="e">
        <f t="shared" si="69"/>
        <v>#DIV/0!</v>
      </c>
      <c r="FOP43" s="92" t="e">
        <f t="shared" si="69"/>
        <v>#DIV/0!</v>
      </c>
      <c r="FOQ43" s="92" t="e">
        <f t="shared" si="69"/>
        <v>#DIV/0!</v>
      </c>
      <c r="FOR43" s="92" t="e">
        <f t="shared" si="69"/>
        <v>#DIV/0!</v>
      </c>
      <c r="FOS43" s="92" t="e">
        <f t="shared" si="69"/>
        <v>#DIV/0!</v>
      </c>
      <c r="FOT43" s="92" t="e">
        <f t="shared" si="69"/>
        <v>#DIV/0!</v>
      </c>
      <c r="FOU43" s="92" t="e">
        <f t="shared" si="69"/>
        <v>#DIV/0!</v>
      </c>
      <c r="FOV43" s="92" t="e">
        <f t="shared" si="69"/>
        <v>#DIV/0!</v>
      </c>
      <c r="FOW43" s="92" t="e">
        <f t="shared" si="69"/>
        <v>#DIV/0!</v>
      </c>
      <c r="FOX43" s="92" t="e">
        <f t="shared" si="69"/>
        <v>#DIV/0!</v>
      </c>
      <c r="FOY43" s="92" t="e">
        <f t="shared" si="69"/>
        <v>#DIV/0!</v>
      </c>
      <c r="FOZ43" s="92" t="e">
        <f t="shared" si="69"/>
        <v>#DIV/0!</v>
      </c>
      <c r="FPA43" s="92" t="e">
        <f t="shared" si="69"/>
        <v>#DIV/0!</v>
      </c>
      <c r="FPB43" s="92" t="e">
        <f t="shared" si="69"/>
        <v>#DIV/0!</v>
      </c>
      <c r="FPC43" s="92" t="e">
        <f t="shared" si="69"/>
        <v>#DIV/0!</v>
      </c>
      <c r="FPD43" s="92" t="e">
        <f t="shared" si="69"/>
        <v>#DIV/0!</v>
      </c>
      <c r="FPE43" s="92" t="e">
        <f t="shared" si="69"/>
        <v>#DIV/0!</v>
      </c>
      <c r="FPF43" s="92" t="e">
        <f t="shared" si="69"/>
        <v>#DIV/0!</v>
      </c>
      <c r="FPG43" s="92" t="e">
        <f t="shared" si="69"/>
        <v>#DIV/0!</v>
      </c>
      <c r="FPH43" s="92" t="e">
        <f t="shared" si="69"/>
        <v>#DIV/0!</v>
      </c>
      <c r="FPI43" s="92" t="e">
        <f t="shared" si="69"/>
        <v>#DIV/0!</v>
      </c>
      <c r="FPJ43" s="92" t="e">
        <f t="shared" si="69"/>
        <v>#DIV/0!</v>
      </c>
      <c r="FPK43" s="92" t="e">
        <f t="shared" ref="FPK43:FRV43" si="70">AVERAGE(FPK3:FPK42)</f>
        <v>#DIV/0!</v>
      </c>
      <c r="FPL43" s="92" t="e">
        <f t="shared" si="70"/>
        <v>#DIV/0!</v>
      </c>
      <c r="FPM43" s="92" t="e">
        <f t="shared" si="70"/>
        <v>#DIV/0!</v>
      </c>
      <c r="FPN43" s="92" t="e">
        <f t="shared" si="70"/>
        <v>#DIV/0!</v>
      </c>
      <c r="FPO43" s="92" t="e">
        <f t="shared" si="70"/>
        <v>#DIV/0!</v>
      </c>
      <c r="FPP43" s="92" t="e">
        <f t="shared" si="70"/>
        <v>#DIV/0!</v>
      </c>
      <c r="FPQ43" s="92" t="e">
        <f t="shared" si="70"/>
        <v>#DIV/0!</v>
      </c>
      <c r="FPR43" s="92" t="e">
        <f t="shared" si="70"/>
        <v>#DIV/0!</v>
      </c>
      <c r="FPS43" s="92" t="e">
        <f t="shared" si="70"/>
        <v>#DIV/0!</v>
      </c>
      <c r="FPT43" s="92" t="e">
        <f t="shared" si="70"/>
        <v>#DIV/0!</v>
      </c>
      <c r="FPU43" s="92" t="e">
        <f t="shared" si="70"/>
        <v>#DIV/0!</v>
      </c>
      <c r="FPV43" s="92" t="e">
        <f t="shared" si="70"/>
        <v>#DIV/0!</v>
      </c>
      <c r="FPW43" s="92" t="e">
        <f t="shared" si="70"/>
        <v>#DIV/0!</v>
      </c>
      <c r="FPX43" s="92" t="e">
        <f t="shared" si="70"/>
        <v>#DIV/0!</v>
      </c>
      <c r="FPY43" s="92" t="e">
        <f t="shared" si="70"/>
        <v>#DIV/0!</v>
      </c>
      <c r="FPZ43" s="92" t="e">
        <f t="shared" si="70"/>
        <v>#DIV/0!</v>
      </c>
      <c r="FQA43" s="92" t="e">
        <f t="shared" si="70"/>
        <v>#DIV/0!</v>
      </c>
      <c r="FQB43" s="92" t="e">
        <f t="shared" si="70"/>
        <v>#DIV/0!</v>
      </c>
      <c r="FQC43" s="92" t="e">
        <f t="shared" si="70"/>
        <v>#DIV/0!</v>
      </c>
      <c r="FQD43" s="92" t="e">
        <f t="shared" si="70"/>
        <v>#DIV/0!</v>
      </c>
      <c r="FQE43" s="92" t="e">
        <f t="shared" si="70"/>
        <v>#DIV/0!</v>
      </c>
      <c r="FQF43" s="92" t="e">
        <f t="shared" si="70"/>
        <v>#DIV/0!</v>
      </c>
      <c r="FQG43" s="92" t="e">
        <f t="shared" si="70"/>
        <v>#DIV/0!</v>
      </c>
      <c r="FQH43" s="92" t="e">
        <f t="shared" si="70"/>
        <v>#DIV/0!</v>
      </c>
      <c r="FQI43" s="92" t="e">
        <f t="shared" si="70"/>
        <v>#DIV/0!</v>
      </c>
      <c r="FQJ43" s="92" t="e">
        <f t="shared" si="70"/>
        <v>#DIV/0!</v>
      </c>
      <c r="FQK43" s="92" t="e">
        <f t="shared" si="70"/>
        <v>#DIV/0!</v>
      </c>
      <c r="FQL43" s="92" t="e">
        <f t="shared" si="70"/>
        <v>#DIV/0!</v>
      </c>
      <c r="FQM43" s="92" t="e">
        <f t="shared" si="70"/>
        <v>#DIV/0!</v>
      </c>
      <c r="FQN43" s="92" t="e">
        <f t="shared" si="70"/>
        <v>#DIV/0!</v>
      </c>
      <c r="FQO43" s="92" t="e">
        <f t="shared" si="70"/>
        <v>#DIV/0!</v>
      </c>
      <c r="FQP43" s="92" t="e">
        <f t="shared" si="70"/>
        <v>#DIV/0!</v>
      </c>
      <c r="FQQ43" s="92" t="e">
        <f t="shared" si="70"/>
        <v>#DIV/0!</v>
      </c>
      <c r="FQR43" s="92" t="e">
        <f t="shared" si="70"/>
        <v>#DIV/0!</v>
      </c>
      <c r="FQS43" s="92" t="e">
        <f t="shared" si="70"/>
        <v>#DIV/0!</v>
      </c>
      <c r="FQT43" s="92" t="e">
        <f t="shared" si="70"/>
        <v>#DIV/0!</v>
      </c>
      <c r="FQU43" s="92" t="e">
        <f t="shared" si="70"/>
        <v>#DIV/0!</v>
      </c>
      <c r="FQV43" s="92" t="e">
        <f t="shared" si="70"/>
        <v>#DIV/0!</v>
      </c>
      <c r="FQW43" s="92" t="e">
        <f t="shared" si="70"/>
        <v>#DIV/0!</v>
      </c>
      <c r="FQX43" s="92" t="e">
        <f t="shared" si="70"/>
        <v>#DIV/0!</v>
      </c>
      <c r="FQY43" s="92" t="e">
        <f t="shared" si="70"/>
        <v>#DIV/0!</v>
      </c>
      <c r="FQZ43" s="92" t="e">
        <f t="shared" si="70"/>
        <v>#DIV/0!</v>
      </c>
      <c r="FRA43" s="92" t="e">
        <f t="shared" si="70"/>
        <v>#DIV/0!</v>
      </c>
      <c r="FRB43" s="92" t="e">
        <f t="shared" si="70"/>
        <v>#DIV/0!</v>
      </c>
      <c r="FRC43" s="92" t="e">
        <f t="shared" si="70"/>
        <v>#DIV/0!</v>
      </c>
      <c r="FRD43" s="92" t="e">
        <f t="shared" si="70"/>
        <v>#DIV/0!</v>
      </c>
      <c r="FRE43" s="92" t="e">
        <f t="shared" si="70"/>
        <v>#DIV/0!</v>
      </c>
      <c r="FRF43" s="92" t="e">
        <f t="shared" si="70"/>
        <v>#DIV/0!</v>
      </c>
      <c r="FRG43" s="92" t="e">
        <f t="shared" si="70"/>
        <v>#DIV/0!</v>
      </c>
      <c r="FRH43" s="92" t="e">
        <f t="shared" si="70"/>
        <v>#DIV/0!</v>
      </c>
      <c r="FRI43" s="92" t="e">
        <f t="shared" si="70"/>
        <v>#DIV/0!</v>
      </c>
      <c r="FRJ43" s="92" t="e">
        <f t="shared" si="70"/>
        <v>#DIV/0!</v>
      </c>
      <c r="FRK43" s="92" t="e">
        <f t="shared" si="70"/>
        <v>#DIV/0!</v>
      </c>
      <c r="FRL43" s="92" t="e">
        <f t="shared" si="70"/>
        <v>#DIV/0!</v>
      </c>
      <c r="FRM43" s="92" t="e">
        <f t="shared" si="70"/>
        <v>#DIV/0!</v>
      </c>
      <c r="FRN43" s="92" t="e">
        <f t="shared" si="70"/>
        <v>#DIV/0!</v>
      </c>
      <c r="FRO43" s="92" t="e">
        <f t="shared" si="70"/>
        <v>#DIV/0!</v>
      </c>
      <c r="FRP43" s="92" t="e">
        <f t="shared" si="70"/>
        <v>#DIV/0!</v>
      </c>
      <c r="FRQ43" s="92" t="e">
        <f t="shared" si="70"/>
        <v>#DIV/0!</v>
      </c>
      <c r="FRR43" s="92" t="e">
        <f t="shared" si="70"/>
        <v>#DIV/0!</v>
      </c>
      <c r="FRS43" s="92" t="e">
        <f t="shared" si="70"/>
        <v>#DIV/0!</v>
      </c>
      <c r="FRT43" s="92" t="e">
        <f t="shared" si="70"/>
        <v>#DIV/0!</v>
      </c>
      <c r="FRU43" s="92" t="e">
        <f t="shared" si="70"/>
        <v>#DIV/0!</v>
      </c>
      <c r="FRV43" s="92" t="e">
        <f t="shared" si="70"/>
        <v>#DIV/0!</v>
      </c>
      <c r="FRW43" s="92" t="e">
        <f t="shared" ref="FRW43:FUH43" si="71">AVERAGE(FRW3:FRW42)</f>
        <v>#DIV/0!</v>
      </c>
      <c r="FRX43" s="92" t="e">
        <f t="shared" si="71"/>
        <v>#DIV/0!</v>
      </c>
      <c r="FRY43" s="92" t="e">
        <f t="shared" si="71"/>
        <v>#DIV/0!</v>
      </c>
      <c r="FRZ43" s="92" t="e">
        <f t="shared" si="71"/>
        <v>#DIV/0!</v>
      </c>
      <c r="FSA43" s="92" t="e">
        <f t="shared" si="71"/>
        <v>#DIV/0!</v>
      </c>
      <c r="FSB43" s="92" t="e">
        <f t="shared" si="71"/>
        <v>#DIV/0!</v>
      </c>
      <c r="FSC43" s="92" t="e">
        <f t="shared" si="71"/>
        <v>#DIV/0!</v>
      </c>
      <c r="FSD43" s="92" t="e">
        <f t="shared" si="71"/>
        <v>#DIV/0!</v>
      </c>
      <c r="FSE43" s="92" t="e">
        <f t="shared" si="71"/>
        <v>#DIV/0!</v>
      </c>
      <c r="FSF43" s="92" t="e">
        <f t="shared" si="71"/>
        <v>#DIV/0!</v>
      </c>
      <c r="FSG43" s="92" t="e">
        <f t="shared" si="71"/>
        <v>#DIV/0!</v>
      </c>
      <c r="FSH43" s="92" t="e">
        <f t="shared" si="71"/>
        <v>#DIV/0!</v>
      </c>
      <c r="FSI43" s="92" t="e">
        <f t="shared" si="71"/>
        <v>#DIV/0!</v>
      </c>
      <c r="FSJ43" s="92" t="e">
        <f t="shared" si="71"/>
        <v>#DIV/0!</v>
      </c>
      <c r="FSK43" s="92" t="e">
        <f t="shared" si="71"/>
        <v>#DIV/0!</v>
      </c>
      <c r="FSL43" s="92" t="e">
        <f t="shared" si="71"/>
        <v>#DIV/0!</v>
      </c>
      <c r="FSM43" s="92" t="e">
        <f t="shared" si="71"/>
        <v>#DIV/0!</v>
      </c>
      <c r="FSN43" s="92" t="e">
        <f t="shared" si="71"/>
        <v>#DIV/0!</v>
      </c>
      <c r="FSO43" s="92" t="e">
        <f t="shared" si="71"/>
        <v>#DIV/0!</v>
      </c>
      <c r="FSP43" s="92" t="e">
        <f t="shared" si="71"/>
        <v>#DIV/0!</v>
      </c>
      <c r="FSQ43" s="92" t="e">
        <f t="shared" si="71"/>
        <v>#DIV/0!</v>
      </c>
      <c r="FSR43" s="92" t="e">
        <f t="shared" si="71"/>
        <v>#DIV/0!</v>
      </c>
      <c r="FSS43" s="92" t="e">
        <f t="shared" si="71"/>
        <v>#DIV/0!</v>
      </c>
      <c r="FST43" s="92" t="e">
        <f t="shared" si="71"/>
        <v>#DIV/0!</v>
      </c>
      <c r="FSU43" s="92" t="e">
        <f t="shared" si="71"/>
        <v>#DIV/0!</v>
      </c>
      <c r="FSV43" s="92" t="e">
        <f t="shared" si="71"/>
        <v>#DIV/0!</v>
      </c>
      <c r="FSW43" s="92" t="e">
        <f t="shared" si="71"/>
        <v>#DIV/0!</v>
      </c>
      <c r="FSX43" s="92" t="e">
        <f t="shared" si="71"/>
        <v>#DIV/0!</v>
      </c>
      <c r="FSY43" s="92" t="e">
        <f t="shared" si="71"/>
        <v>#DIV/0!</v>
      </c>
      <c r="FSZ43" s="92" t="e">
        <f t="shared" si="71"/>
        <v>#DIV/0!</v>
      </c>
      <c r="FTA43" s="92" t="e">
        <f t="shared" si="71"/>
        <v>#DIV/0!</v>
      </c>
      <c r="FTB43" s="92" t="e">
        <f t="shared" si="71"/>
        <v>#DIV/0!</v>
      </c>
      <c r="FTC43" s="92" t="e">
        <f t="shared" si="71"/>
        <v>#DIV/0!</v>
      </c>
      <c r="FTD43" s="92" t="e">
        <f t="shared" si="71"/>
        <v>#DIV/0!</v>
      </c>
      <c r="FTE43" s="92" t="e">
        <f t="shared" si="71"/>
        <v>#DIV/0!</v>
      </c>
      <c r="FTF43" s="92" t="e">
        <f t="shared" si="71"/>
        <v>#DIV/0!</v>
      </c>
      <c r="FTG43" s="92" t="e">
        <f t="shared" si="71"/>
        <v>#DIV/0!</v>
      </c>
      <c r="FTH43" s="92" t="e">
        <f t="shared" si="71"/>
        <v>#DIV/0!</v>
      </c>
      <c r="FTI43" s="92" t="e">
        <f t="shared" si="71"/>
        <v>#DIV/0!</v>
      </c>
      <c r="FTJ43" s="92" t="e">
        <f t="shared" si="71"/>
        <v>#DIV/0!</v>
      </c>
      <c r="FTK43" s="92" t="e">
        <f t="shared" si="71"/>
        <v>#DIV/0!</v>
      </c>
      <c r="FTL43" s="92" t="e">
        <f t="shared" si="71"/>
        <v>#DIV/0!</v>
      </c>
      <c r="FTM43" s="92" t="e">
        <f t="shared" si="71"/>
        <v>#DIV/0!</v>
      </c>
      <c r="FTN43" s="92" t="e">
        <f t="shared" si="71"/>
        <v>#DIV/0!</v>
      </c>
      <c r="FTO43" s="92" t="e">
        <f t="shared" si="71"/>
        <v>#DIV/0!</v>
      </c>
      <c r="FTP43" s="92" t="e">
        <f t="shared" si="71"/>
        <v>#DIV/0!</v>
      </c>
      <c r="FTQ43" s="92" t="e">
        <f t="shared" si="71"/>
        <v>#DIV/0!</v>
      </c>
      <c r="FTR43" s="92" t="e">
        <f t="shared" si="71"/>
        <v>#DIV/0!</v>
      </c>
      <c r="FTS43" s="92" t="e">
        <f t="shared" si="71"/>
        <v>#DIV/0!</v>
      </c>
      <c r="FTT43" s="92" t="e">
        <f t="shared" si="71"/>
        <v>#DIV/0!</v>
      </c>
      <c r="FTU43" s="92" t="e">
        <f t="shared" si="71"/>
        <v>#DIV/0!</v>
      </c>
      <c r="FTV43" s="92" t="e">
        <f t="shared" si="71"/>
        <v>#DIV/0!</v>
      </c>
      <c r="FTW43" s="92" t="e">
        <f t="shared" si="71"/>
        <v>#DIV/0!</v>
      </c>
      <c r="FTX43" s="92" t="e">
        <f t="shared" si="71"/>
        <v>#DIV/0!</v>
      </c>
      <c r="FTY43" s="92" t="e">
        <f t="shared" si="71"/>
        <v>#DIV/0!</v>
      </c>
      <c r="FTZ43" s="92" t="e">
        <f t="shared" si="71"/>
        <v>#DIV/0!</v>
      </c>
      <c r="FUA43" s="92" t="e">
        <f t="shared" si="71"/>
        <v>#DIV/0!</v>
      </c>
      <c r="FUB43" s="92" t="e">
        <f t="shared" si="71"/>
        <v>#DIV/0!</v>
      </c>
      <c r="FUC43" s="92" t="e">
        <f t="shared" si="71"/>
        <v>#DIV/0!</v>
      </c>
      <c r="FUD43" s="92" t="e">
        <f t="shared" si="71"/>
        <v>#DIV/0!</v>
      </c>
      <c r="FUE43" s="92" t="e">
        <f t="shared" si="71"/>
        <v>#DIV/0!</v>
      </c>
      <c r="FUF43" s="92" t="e">
        <f t="shared" si="71"/>
        <v>#DIV/0!</v>
      </c>
      <c r="FUG43" s="92" t="e">
        <f t="shared" si="71"/>
        <v>#DIV/0!</v>
      </c>
      <c r="FUH43" s="92" t="e">
        <f t="shared" si="71"/>
        <v>#DIV/0!</v>
      </c>
      <c r="FUI43" s="92" t="e">
        <f t="shared" ref="FUI43:FWT43" si="72">AVERAGE(FUI3:FUI42)</f>
        <v>#DIV/0!</v>
      </c>
      <c r="FUJ43" s="92" t="e">
        <f t="shared" si="72"/>
        <v>#DIV/0!</v>
      </c>
      <c r="FUK43" s="92" t="e">
        <f t="shared" si="72"/>
        <v>#DIV/0!</v>
      </c>
      <c r="FUL43" s="92" t="e">
        <f t="shared" si="72"/>
        <v>#DIV/0!</v>
      </c>
      <c r="FUM43" s="92" t="e">
        <f t="shared" si="72"/>
        <v>#DIV/0!</v>
      </c>
      <c r="FUN43" s="92" t="e">
        <f t="shared" si="72"/>
        <v>#DIV/0!</v>
      </c>
      <c r="FUO43" s="92" t="e">
        <f t="shared" si="72"/>
        <v>#DIV/0!</v>
      </c>
      <c r="FUP43" s="92" t="e">
        <f t="shared" si="72"/>
        <v>#DIV/0!</v>
      </c>
      <c r="FUQ43" s="92" t="e">
        <f t="shared" si="72"/>
        <v>#DIV/0!</v>
      </c>
      <c r="FUR43" s="92" t="e">
        <f t="shared" si="72"/>
        <v>#DIV/0!</v>
      </c>
      <c r="FUS43" s="92" t="e">
        <f t="shared" si="72"/>
        <v>#DIV/0!</v>
      </c>
      <c r="FUT43" s="92" t="e">
        <f t="shared" si="72"/>
        <v>#DIV/0!</v>
      </c>
      <c r="FUU43" s="92" t="e">
        <f t="shared" si="72"/>
        <v>#DIV/0!</v>
      </c>
      <c r="FUV43" s="92" t="e">
        <f t="shared" si="72"/>
        <v>#DIV/0!</v>
      </c>
      <c r="FUW43" s="92" t="e">
        <f t="shared" si="72"/>
        <v>#DIV/0!</v>
      </c>
      <c r="FUX43" s="92" t="e">
        <f t="shared" si="72"/>
        <v>#DIV/0!</v>
      </c>
      <c r="FUY43" s="92" t="e">
        <f t="shared" si="72"/>
        <v>#DIV/0!</v>
      </c>
      <c r="FUZ43" s="92" t="e">
        <f t="shared" si="72"/>
        <v>#DIV/0!</v>
      </c>
      <c r="FVA43" s="92" t="e">
        <f t="shared" si="72"/>
        <v>#DIV/0!</v>
      </c>
      <c r="FVB43" s="92" t="e">
        <f t="shared" si="72"/>
        <v>#DIV/0!</v>
      </c>
      <c r="FVC43" s="92" t="e">
        <f t="shared" si="72"/>
        <v>#DIV/0!</v>
      </c>
      <c r="FVD43" s="92" t="e">
        <f t="shared" si="72"/>
        <v>#DIV/0!</v>
      </c>
      <c r="FVE43" s="92" t="e">
        <f t="shared" si="72"/>
        <v>#DIV/0!</v>
      </c>
      <c r="FVF43" s="92" t="e">
        <f t="shared" si="72"/>
        <v>#DIV/0!</v>
      </c>
      <c r="FVG43" s="92" t="e">
        <f t="shared" si="72"/>
        <v>#DIV/0!</v>
      </c>
      <c r="FVH43" s="92" t="e">
        <f t="shared" si="72"/>
        <v>#DIV/0!</v>
      </c>
      <c r="FVI43" s="92" t="e">
        <f t="shared" si="72"/>
        <v>#DIV/0!</v>
      </c>
      <c r="FVJ43" s="92" t="e">
        <f t="shared" si="72"/>
        <v>#DIV/0!</v>
      </c>
      <c r="FVK43" s="92" t="e">
        <f t="shared" si="72"/>
        <v>#DIV/0!</v>
      </c>
      <c r="FVL43" s="92" t="e">
        <f t="shared" si="72"/>
        <v>#DIV/0!</v>
      </c>
      <c r="FVM43" s="92" t="e">
        <f t="shared" si="72"/>
        <v>#DIV/0!</v>
      </c>
      <c r="FVN43" s="92" t="e">
        <f t="shared" si="72"/>
        <v>#DIV/0!</v>
      </c>
      <c r="FVO43" s="92" t="e">
        <f t="shared" si="72"/>
        <v>#DIV/0!</v>
      </c>
      <c r="FVP43" s="92" t="e">
        <f t="shared" si="72"/>
        <v>#DIV/0!</v>
      </c>
      <c r="FVQ43" s="92" t="e">
        <f t="shared" si="72"/>
        <v>#DIV/0!</v>
      </c>
      <c r="FVR43" s="92" t="e">
        <f t="shared" si="72"/>
        <v>#DIV/0!</v>
      </c>
      <c r="FVS43" s="92" t="e">
        <f t="shared" si="72"/>
        <v>#DIV/0!</v>
      </c>
      <c r="FVT43" s="92" t="e">
        <f t="shared" si="72"/>
        <v>#DIV/0!</v>
      </c>
      <c r="FVU43" s="92" t="e">
        <f t="shared" si="72"/>
        <v>#DIV/0!</v>
      </c>
      <c r="FVV43" s="92" t="e">
        <f t="shared" si="72"/>
        <v>#DIV/0!</v>
      </c>
      <c r="FVW43" s="92" t="e">
        <f t="shared" si="72"/>
        <v>#DIV/0!</v>
      </c>
      <c r="FVX43" s="92" t="e">
        <f t="shared" si="72"/>
        <v>#DIV/0!</v>
      </c>
      <c r="FVY43" s="92" t="e">
        <f t="shared" si="72"/>
        <v>#DIV/0!</v>
      </c>
      <c r="FVZ43" s="92" t="e">
        <f t="shared" si="72"/>
        <v>#DIV/0!</v>
      </c>
      <c r="FWA43" s="92" t="e">
        <f t="shared" si="72"/>
        <v>#DIV/0!</v>
      </c>
      <c r="FWB43" s="92" t="e">
        <f t="shared" si="72"/>
        <v>#DIV/0!</v>
      </c>
      <c r="FWC43" s="92" t="e">
        <f t="shared" si="72"/>
        <v>#DIV/0!</v>
      </c>
      <c r="FWD43" s="92" t="e">
        <f t="shared" si="72"/>
        <v>#DIV/0!</v>
      </c>
      <c r="FWE43" s="92" t="e">
        <f t="shared" si="72"/>
        <v>#DIV/0!</v>
      </c>
      <c r="FWF43" s="92" t="e">
        <f t="shared" si="72"/>
        <v>#DIV/0!</v>
      </c>
      <c r="FWG43" s="92" t="e">
        <f t="shared" si="72"/>
        <v>#DIV/0!</v>
      </c>
      <c r="FWH43" s="92" t="e">
        <f t="shared" si="72"/>
        <v>#DIV/0!</v>
      </c>
      <c r="FWI43" s="92" t="e">
        <f t="shared" si="72"/>
        <v>#DIV/0!</v>
      </c>
      <c r="FWJ43" s="92" t="e">
        <f t="shared" si="72"/>
        <v>#DIV/0!</v>
      </c>
      <c r="FWK43" s="92" t="e">
        <f t="shared" si="72"/>
        <v>#DIV/0!</v>
      </c>
      <c r="FWL43" s="92" t="e">
        <f t="shared" si="72"/>
        <v>#DIV/0!</v>
      </c>
      <c r="FWM43" s="92" t="e">
        <f t="shared" si="72"/>
        <v>#DIV/0!</v>
      </c>
      <c r="FWN43" s="92" t="e">
        <f t="shared" si="72"/>
        <v>#DIV/0!</v>
      </c>
      <c r="FWO43" s="92" t="e">
        <f t="shared" si="72"/>
        <v>#DIV/0!</v>
      </c>
      <c r="FWP43" s="92" t="e">
        <f t="shared" si="72"/>
        <v>#DIV/0!</v>
      </c>
      <c r="FWQ43" s="92" t="e">
        <f t="shared" si="72"/>
        <v>#DIV/0!</v>
      </c>
      <c r="FWR43" s="92" t="e">
        <f t="shared" si="72"/>
        <v>#DIV/0!</v>
      </c>
      <c r="FWS43" s="92" t="e">
        <f t="shared" si="72"/>
        <v>#DIV/0!</v>
      </c>
      <c r="FWT43" s="92" t="e">
        <f t="shared" si="72"/>
        <v>#DIV/0!</v>
      </c>
      <c r="FWU43" s="92" t="e">
        <f t="shared" ref="FWU43:FZF43" si="73">AVERAGE(FWU3:FWU42)</f>
        <v>#DIV/0!</v>
      </c>
      <c r="FWV43" s="92" t="e">
        <f t="shared" si="73"/>
        <v>#DIV/0!</v>
      </c>
      <c r="FWW43" s="92" t="e">
        <f t="shared" si="73"/>
        <v>#DIV/0!</v>
      </c>
      <c r="FWX43" s="92" t="e">
        <f t="shared" si="73"/>
        <v>#DIV/0!</v>
      </c>
      <c r="FWY43" s="92" t="e">
        <f t="shared" si="73"/>
        <v>#DIV/0!</v>
      </c>
      <c r="FWZ43" s="92" t="e">
        <f t="shared" si="73"/>
        <v>#DIV/0!</v>
      </c>
      <c r="FXA43" s="92" t="e">
        <f t="shared" si="73"/>
        <v>#DIV/0!</v>
      </c>
      <c r="FXB43" s="92" t="e">
        <f t="shared" si="73"/>
        <v>#DIV/0!</v>
      </c>
      <c r="FXC43" s="92" t="e">
        <f t="shared" si="73"/>
        <v>#DIV/0!</v>
      </c>
      <c r="FXD43" s="92" t="e">
        <f t="shared" si="73"/>
        <v>#DIV/0!</v>
      </c>
      <c r="FXE43" s="92" t="e">
        <f t="shared" si="73"/>
        <v>#DIV/0!</v>
      </c>
      <c r="FXF43" s="92" t="e">
        <f t="shared" si="73"/>
        <v>#DIV/0!</v>
      </c>
      <c r="FXG43" s="92" t="e">
        <f t="shared" si="73"/>
        <v>#DIV/0!</v>
      </c>
      <c r="FXH43" s="92" t="e">
        <f t="shared" si="73"/>
        <v>#DIV/0!</v>
      </c>
      <c r="FXI43" s="92" t="e">
        <f t="shared" si="73"/>
        <v>#DIV/0!</v>
      </c>
      <c r="FXJ43" s="92" t="e">
        <f t="shared" si="73"/>
        <v>#DIV/0!</v>
      </c>
      <c r="FXK43" s="92" t="e">
        <f t="shared" si="73"/>
        <v>#DIV/0!</v>
      </c>
      <c r="FXL43" s="92" t="e">
        <f t="shared" si="73"/>
        <v>#DIV/0!</v>
      </c>
      <c r="FXM43" s="92" t="e">
        <f t="shared" si="73"/>
        <v>#DIV/0!</v>
      </c>
      <c r="FXN43" s="92" t="e">
        <f t="shared" si="73"/>
        <v>#DIV/0!</v>
      </c>
      <c r="FXO43" s="92" t="e">
        <f t="shared" si="73"/>
        <v>#DIV/0!</v>
      </c>
      <c r="FXP43" s="92" t="e">
        <f t="shared" si="73"/>
        <v>#DIV/0!</v>
      </c>
      <c r="FXQ43" s="92" t="e">
        <f t="shared" si="73"/>
        <v>#DIV/0!</v>
      </c>
      <c r="FXR43" s="92" t="e">
        <f t="shared" si="73"/>
        <v>#DIV/0!</v>
      </c>
      <c r="FXS43" s="92" t="e">
        <f t="shared" si="73"/>
        <v>#DIV/0!</v>
      </c>
      <c r="FXT43" s="92" t="e">
        <f t="shared" si="73"/>
        <v>#DIV/0!</v>
      </c>
      <c r="FXU43" s="92" t="e">
        <f t="shared" si="73"/>
        <v>#DIV/0!</v>
      </c>
      <c r="FXV43" s="92" t="e">
        <f t="shared" si="73"/>
        <v>#DIV/0!</v>
      </c>
      <c r="FXW43" s="92" t="e">
        <f t="shared" si="73"/>
        <v>#DIV/0!</v>
      </c>
      <c r="FXX43" s="92" t="e">
        <f t="shared" si="73"/>
        <v>#DIV/0!</v>
      </c>
      <c r="FXY43" s="92" t="e">
        <f t="shared" si="73"/>
        <v>#DIV/0!</v>
      </c>
      <c r="FXZ43" s="92" t="e">
        <f t="shared" si="73"/>
        <v>#DIV/0!</v>
      </c>
      <c r="FYA43" s="92" t="e">
        <f t="shared" si="73"/>
        <v>#DIV/0!</v>
      </c>
      <c r="FYB43" s="92" t="e">
        <f t="shared" si="73"/>
        <v>#DIV/0!</v>
      </c>
      <c r="FYC43" s="92" t="e">
        <f t="shared" si="73"/>
        <v>#DIV/0!</v>
      </c>
      <c r="FYD43" s="92" t="e">
        <f t="shared" si="73"/>
        <v>#DIV/0!</v>
      </c>
      <c r="FYE43" s="92" t="e">
        <f t="shared" si="73"/>
        <v>#DIV/0!</v>
      </c>
      <c r="FYF43" s="92" t="e">
        <f t="shared" si="73"/>
        <v>#DIV/0!</v>
      </c>
      <c r="FYG43" s="92" t="e">
        <f t="shared" si="73"/>
        <v>#DIV/0!</v>
      </c>
      <c r="FYH43" s="92" t="e">
        <f t="shared" si="73"/>
        <v>#DIV/0!</v>
      </c>
      <c r="FYI43" s="92" t="e">
        <f t="shared" si="73"/>
        <v>#DIV/0!</v>
      </c>
      <c r="FYJ43" s="92" t="e">
        <f t="shared" si="73"/>
        <v>#DIV/0!</v>
      </c>
      <c r="FYK43" s="92" t="e">
        <f t="shared" si="73"/>
        <v>#DIV/0!</v>
      </c>
      <c r="FYL43" s="92" t="e">
        <f t="shared" si="73"/>
        <v>#DIV/0!</v>
      </c>
      <c r="FYM43" s="92" t="e">
        <f t="shared" si="73"/>
        <v>#DIV/0!</v>
      </c>
      <c r="FYN43" s="92" t="e">
        <f t="shared" si="73"/>
        <v>#DIV/0!</v>
      </c>
      <c r="FYO43" s="92" t="e">
        <f t="shared" si="73"/>
        <v>#DIV/0!</v>
      </c>
      <c r="FYP43" s="92" t="e">
        <f t="shared" si="73"/>
        <v>#DIV/0!</v>
      </c>
      <c r="FYQ43" s="92" t="e">
        <f t="shared" si="73"/>
        <v>#DIV/0!</v>
      </c>
      <c r="FYR43" s="92" t="e">
        <f t="shared" si="73"/>
        <v>#DIV/0!</v>
      </c>
      <c r="FYS43" s="92" t="e">
        <f t="shared" si="73"/>
        <v>#DIV/0!</v>
      </c>
      <c r="FYT43" s="92" t="e">
        <f t="shared" si="73"/>
        <v>#DIV/0!</v>
      </c>
      <c r="FYU43" s="92" t="e">
        <f t="shared" si="73"/>
        <v>#DIV/0!</v>
      </c>
      <c r="FYV43" s="92" t="e">
        <f t="shared" si="73"/>
        <v>#DIV/0!</v>
      </c>
      <c r="FYW43" s="92" t="e">
        <f t="shared" si="73"/>
        <v>#DIV/0!</v>
      </c>
      <c r="FYX43" s="92" t="e">
        <f t="shared" si="73"/>
        <v>#DIV/0!</v>
      </c>
      <c r="FYY43" s="92" t="e">
        <f t="shared" si="73"/>
        <v>#DIV/0!</v>
      </c>
      <c r="FYZ43" s="92" t="e">
        <f t="shared" si="73"/>
        <v>#DIV/0!</v>
      </c>
      <c r="FZA43" s="92" t="e">
        <f t="shared" si="73"/>
        <v>#DIV/0!</v>
      </c>
      <c r="FZB43" s="92" t="e">
        <f t="shared" si="73"/>
        <v>#DIV/0!</v>
      </c>
      <c r="FZC43" s="92" t="e">
        <f t="shared" si="73"/>
        <v>#DIV/0!</v>
      </c>
      <c r="FZD43" s="92" t="e">
        <f t="shared" si="73"/>
        <v>#DIV/0!</v>
      </c>
      <c r="FZE43" s="92" t="e">
        <f t="shared" si="73"/>
        <v>#DIV/0!</v>
      </c>
      <c r="FZF43" s="92" t="e">
        <f t="shared" si="73"/>
        <v>#DIV/0!</v>
      </c>
      <c r="FZG43" s="92" t="e">
        <f t="shared" ref="FZG43:GBR43" si="74">AVERAGE(FZG3:FZG42)</f>
        <v>#DIV/0!</v>
      </c>
      <c r="FZH43" s="92" t="e">
        <f t="shared" si="74"/>
        <v>#DIV/0!</v>
      </c>
      <c r="FZI43" s="92" t="e">
        <f t="shared" si="74"/>
        <v>#DIV/0!</v>
      </c>
      <c r="FZJ43" s="92" t="e">
        <f t="shared" si="74"/>
        <v>#DIV/0!</v>
      </c>
      <c r="FZK43" s="92" t="e">
        <f t="shared" si="74"/>
        <v>#DIV/0!</v>
      </c>
      <c r="FZL43" s="92" t="e">
        <f t="shared" si="74"/>
        <v>#DIV/0!</v>
      </c>
      <c r="FZM43" s="92" t="e">
        <f t="shared" si="74"/>
        <v>#DIV/0!</v>
      </c>
      <c r="FZN43" s="92" t="e">
        <f t="shared" si="74"/>
        <v>#DIV/0!</v>
      </c>
      <c r="FZO43" s="92" t="e">
        <f t="shared" si="74"/>
        <v>#DIV/0!</v>
      </c>
      <c r="FZP43" s="92" t="e">
        <f t="shared" si="74"/>
        <v>#DIV/0!</v>
      </c>
      <c r="FZQ43" s="92" t="e">
        <f t="shared" si="74"/>
        <v>#DIV/0!</v>
      </c>
      <c r="FZR43" s="92" t="e">
        <f t="shared" si="74"/>
        <v>#DIV/0!</v>
      </c>
      <c r="FZS43" s="92" t="e">
        <f t="shared" si="74"/>
        <v>#DIV/0!</v>
      </c>
      <c r="FZT43" s="92" t="e">
        <f t="shared" si="74"/>
        <v>#DIV/0!</v>
      </c>
      <c r="FZU43" s="92" t="e">
        <f t="shared" si="74"/>
        <v>#DIV/0!</v>
      </c>
      <c r="FZV43" s="92" t="e">
        <f t="shared" si="74"/>
        <v>#DIV/0!</v>
      </c>
      <c r="FZW43" s="92" t="e">
        <f t="shared" si="74"/>
        <v>#DIV/0!</v>
      </c>
      <c r="FZX43" s="92" t="e">
        <f t="shared" si="74"/>
        <v>#DIV/0!</v>
      </c>
      <c r="FZY43" s="92" t="e">
        <f t="shared" si="74"/>
        <v>#DIV/0!</v>
      </c>
      <c r="FZZ43" s="92" t="e">
        <f t="shared" si="74"/>
        <v>#DIV/0!</v>
      </c>
      <c r="GAA43" s="92" t="e">
        <f t="shared" si="74"/>
        <v>#DIV/0!</v>
      </c>
      <c r="GAB43" s="92" t="e">
        <f t="shared" si="74"/>
        <v>#DIV/0!</v>
      </c>
      <c r="GAC43" s="92" t="e">
        <f t="shared" si="74"/>
        <v>#DIV/0!</v>
      </c>
      <c r="GAD43" s="92" t="e">
        <f t="shared" si="74"/>
        <v>#DIV/0!</v>
      </c>
      <c r="GAE43" s="92" t="e">
        <f t="shared" si="74"/>
        <v>#DIV/0!</v>
      </c>
      <c r="GAF43" s="92" t="e">
        <f t="shared" si="74"/>
        <v>#DIV/0!</v>
      </c>
      <c r="GAG43" s="92" t="e">
        <f t="shared" si="74"/>
        <v>#DIV/0!</v>
      </c>
      <c r="GAH43" s="92" t="e">
        <f t="shared" si="74"/>
        <v>#DIV/0!</v>
      </c>
      <c r="GAI43" s="92" t="e">
        <f t="shared" si="74"/>
        <v>#DIV/0!</v>
      </c>
      <c r="GAJ43" s="92" t="e">
        <f t="shared" si="74"/>
        <v>#DIV/0!</v>
      </c>
      <c r="GAK43" s="92" t="e">
        <f t="shared" si="74"/>
        <v>#DIV/0!</v>
      </c>
      <c r="GAL43" s="92" t="e">
        <f t="shared" si="74"/>
        <v>#DIV/0!</v>
      </c>
      <c r="GAM43" s="92" t="e">
        <f t="shared" si="74"/>
        <v>#DIV/0!</v>
      </c>
      <c r="GAN43" s="92" t="e">
        <f t="shared" si="74"/>
        <v>#DIV/0!</v>
      </c>
      <c r="GAO43" s="92" t="e">
        <f t="shared" si="74"/>
        <v>#DIV/0!</v>
      </c>
      <c r="GAP43" s="92" t="e">
        <f t="shared" si="74"/>
        <v>#DIV/0!</v>
      </c>
      <c r="GAQ43" s="92" t="e">
        <f t="shared" si="74"/>
        <v>#DIV/0!</v>
      </c>
      <c r="GAR43" s="92" t="e">
        <f t="shared" si="74"/>
        <v>#DIV/0!</v>
      </c>
      <c r="GAS43" s="92" t="e">
        <f t="shared" si="74"/>
        <v>#DIV/0!</v>
      </c>
      <c r="GAT43" s="92" t="e">
        <f t="shared" si="74"/>
        <v>#DIV/0!</v>
      </c>
      <c r="GAU43" s="92" t="e">
        <f t="shared" si="74"/>
        <v>#DIV/0!</v>
      </c>
      <c r="GAV43" s="92" t="e">
        <f t="shared" si="74"/>
        <v>#DIV/0!</v>
      </c>
      <c r="GAW43" s="92" t="e">
        <f t="shared" si="74"/>
        <v>#DIV/0!</v>
      </c>
      <c r="GAX43" s="92" t="e">
        <f t="shared" si="74"/>
        <v>#DIV/0!</v>
      </c>
      <c r="GAY43" s="92" t="e">
        <f t="shared" si="74"/>
        <v>#DIV/0!</v>
      </c>
      <c r="GAZ43" s="92" t="e">
        <f t="shared" si="74"/>
        <v>#DIV/0!</v>
      </c>
      <c r="GBA43" s="92" t="e">
        <f t="shared" si="74"/>
        <v>#DIV/0!</v>
      </c>
      <c r="GBB43" s="92" t="e">
        <f t="shared" si="74"/>
        <v>#DIV/0!</v>
      </c>
      <c r="GBC43" s="92" t="e">
        <f t="shared" si="74"/>
        <v>#DIV/0!</v>
      </c>
      <c r="GBD43" s="92" t="e">
        <f t="shared" si="74"/>
        <v>#DIV/0!</v>
      </c>
      <c r="GBE43" s="92" t="e">
        <f t="shared" si="74"/>
        <v>#DIV/0!</v>
      </c>
      <c r="GBF43" s="92" t="e">
        <f t="shared" si="74"/>
        <v>#DIV/0!</v>
      </c>
      <c r="GBG43" s="92" t="e">
        <f t="shared" si="74"/>
        <v>#DIV/0!</v>
      </c>
      <c r="GBH43" s="92" t="e">
        <f t="shared" si="74"/>
        <v>#DIV/0!</v>
      </c>
      <c r="GBI43" s="92" t="e">
        <f t="shared" si="74"/>
        <v>#DIV/0!</v>
      </c>
      <c r="GBJ43" s="92" t="e">
        <f t="shared" si="74"/>
        <v>#DIV/0!</v>
      </c>
      <c r="GBK43" s="92" t="e">
        <f t="shared" si="74"/>
        <v>#DIV/0!</v>
      </c>
      <c r="GBL43" s="92" t="e">
        <f t="shared" si="74"/>
        <v>#DIV/0!</v>
      </c>
      <c r="GBM43" s="92" t="e">
        <f t="shared" si="74"/>
        <v>#DIV/0!</v>
      </c>
      <c r="GBN43" s="92" t="e">
        <f t="shared" si="74"/>
        <v>#DIV/0!</v>
      </c>
      <c r="GBO43" s="92" t="e">
        <f t="shared" si="74"/>
        <v>#DIV/0!</v>
      </c>
      <c r="GBP43" s="92" t="e">
        <f t="shared" si="74"/>
        <v>#DIV/0!</v>
      </c>
      <c r="GBQ43" s="92" t="e">
        <f t="shared" si="74"/>
        <v>#DIV/0!</v>
      </c>
      <c r="GBR43" s="92" t="e">
        <f t="shared" si="74"/>
        <v>#DIV/0!</v>
      </c>
      <c r="GBS43" s="92" t="e">
        <f t="shared" ref="GBS43:GED43" si="75">AVERAGE(GBS3:GBS42)</f>
        <v>#DIV/0!</v>
      </c>
      <c r="GBT43" s="92" t="e">
        <f t="shared" si="75"/>
        <v>#DIV/0!</v>
      </c>
      <c r="GBU43" s="92" t="e">
        <f t="shared" si="75"/>
        <v>#DIV/0!</v>
      </c>
      <c r="GBV43" s="92" t="e">
        <f t="shared" si="75"/>
        <v>#DIV/0!</v>
      </c>
      <c r="GBW43" s="92" t="e">
        <f t="shared" si="75"/>
        <v>#DIV/0!</v>
      </c>
      <c r="GBX43" s="92" t="e">
        <f t="shared" si="75"/>
        <v>#DIV/0!</v>
      </c>
      <c r="GBY43" s="92" t="e">
        <f t="shared" si="75"/>
        <v>#DIV/0!</v>
      </c>
      <c r="GBZ43" s="92" t="e">
        <f t="shared" si="75"/>
        <v>#DIV/0!</v>
      </c>
      <c r="GCA43" s="92" t="e">
        <f t="shared" si="75"/>
        <v>#DIV/0!</v>
      </c>
      <c r="GCB43" s="92" t="e">
        <f t="shared" si="75"/>
        <v>#DIV/0!</v>
      </c>
      <c r="GCC43" s="92" t="e">
        <f t="shared" si="75"/>
        <v>#DIV/0!</v>
      </c>
      <c r="GCD43" s="92" t="e">
        <f t="shared" si="75"/>
        <v>#DIV/0!</v>
      </c>
      <c r="GCE43" s="92" t="e">
        <f t="shared" si="75"/>
        <v>#DIV/0!</v>
      </c>
      <c r="GCF43" s="92" t="e">
        <f t="shared" si="75"/>
        <v>#DIV/0!</v>
      </c>
      <c r="GCG43" s="92" t="e">
        <f t="shared" si="75"/>
        <v>#DIV/0!</v>
      </c>
      <c r="GCH43" s="92" t="e">
        <f t="shared" si="75"/>
        <v>#DIV/0!</v>
      </c>
      <c r="GCI43" s="92" t="e">
        <f t="shared" si="75"/>
        <v>#DIV/0!</v>
      </c>
      <c r="GCJ43" s="92" t="e">
        <f t="shared" si="75"/>
        <v>#DIV/0!</v>
      </c>
      <c r="GCK43" s="92" t="e">
        <f t="shared" si="75"/>
        <v>#DIV/0!</v>
      </c>
      <c r="GCL43" s="92" t="e">
        <f t="shared" si="75"/>
        <v>#DIV/0!</v>
      </c>
      <c r="GCM43" s="92" t="e">
        <f t="shared" si="75"/>
        <v>#DIV/0!</v>
      </c>
      <c r="GCN43" s="92" t="e">
        <f t="shared" si="75"/>
        <v>#DIV/0!</v>
      </c>
      <c r="GCO43" s="92" t="e">
        <f t="shared" si="75"/>
        <v>#DIV/0!</v>
      </c>
      <c r="GCP43" s="92" t="e">
        <f t="shared" si="75"/>
        <v>#DIV/0!</v>
      </c>
      <c r="GCQ43" s="92" t="e">
        <f t="shared" si="75"/>
        <v>#DIV/0!</v>
      </c>
      <c r="GCR43" s="92" t="e">
        <f t="shared" si="75"/>
        <v>#DIV/0!</v>
      </c>
      <c r="GCS43" s="92" t="e">
        <f t="shared" si="75"/>
        <v>#DIV/0!</v>
      </c>
      <c r="GCT43" s="92" t="e">
        <f t="shared" si="75"/>
        <v>#DIV/0!</v>
      </c>
      <c r="GCU43" s="92" t="e">
        <f t="shared" si="75"/>
        <v>#DIV/0!</v>
      </c>
      <c r="GCV43" s="92" t="e">
        <f t="shared" si="75"/>
        <v>#DIV/0!</v>
      </c>
      <c r="GCW43" s="92" t="e">
        <f t="shared" si="75"/>
        <v>#DIV/0!</v>
      </c>
      <c r="GCX43" s="92" t="e">
        <f t="shared" si="75"/>
        <v>#DIV/0!</v>
      </c>
      <c r="GCY43" s="92" t="e">
        <f t="shared" si="75"/>
        <v>#DIV/0!</v>
      </c>
      <c r="GCZ43" s="92" t="e">
        <f t="shared" si="75"/>
        <v>#DIV/0!</v>
      </c>
      <c r="GDA43" s="92" t="e">
        <f t="shared" si="75"/>
        <v>#DIV/0!</v>
      </c>
      <c r="GDB43" s="92" t="e">
        <f t="shared" si="75"/>
        <v>#DIV/0!</v>
      </c>
      <c r="GDC43" s="92" t="e">
        <f t="shared" si="75"/>
        <v>#DIV/0!</v>
      </c>
      <c r="GDD43" s="92" t="e">
        <f t="shared" si="75"/>
        <v>#DIV/0!</v>
      </c>
      <c r="GDE43" s="92" t="e">
        <f t="shared" si="75"/>
        <v>#DIV/0!</v>
      </c>
      <c r="GDF43" s="92" t="e">
        <f t="shared" si="75"/>
        <v>#DIV/0!</v>
      </c>
      <c r="GDG43" s="92" t="e">
        <f t="shared" si="75"/>
        <v>#DIV/0!</v>
      </c>
      <c r="GDH43" s="92" t="e">
        <f t="shared" si="75"/>
        <v>#DIV/0!</v>
      </c>
      <c r="GDI43" s="92" t="e">
        <f t="shared" si="75"/>
        <v>#DIV/0!</v>
      </c>
      <c r="GDJ43" s="92" t="e">
        <f t="shared" si="75"/>
        <v>#DIV/0!</v>
      </c>
      <c r="GDK43" s="92" t="e">
        <f t="shared" si="75"/>
        <v>#DIV/0!</v>
      </c>
      <c r="GDL43" s="92" t="e">
        <f t="shared" si="75"/>
        <v>#DIV/0!</v>
      </c>
      <c r="GDM43" s="92" t="e">
        <f t="shared" si="75"/>
        <v>#DIV/0!</v>
      </c>
      <c r="GDN43" s="92" t="e">
        <f t="shared" si="75"/>
        <v>#DIV/0!</v>
      </c>
      <c r="GDO43" s="92" t="e">
        <f t="shared" si="75"/>
        <v>#DIV/0!</v>
      </c>
      <c r="GDP43" s="92" t="e">
        <f t="shared" si="75"/>
        <v>#DIV/0!</v>
      </c>
      <c r="GDQ43" s="92" t="e">
        <f t="shared" si="75"/>
        <v>#DIV/0!</v>
      </c>
      <c r="GDR43" s="92" t="e">
        <f t="shared" si="75"/>
        <v>#DIV/0!</v>
      </c>
      <c r="GDS43" s="92" t="e">
        <f t="shared" si="75"/>
        <v>#DIV/0!</v>
      </c>
      <c r="GDT43" s="92" t="e">
        <f t="shared" si="75"/>
        <v>#DIV/0!</v>
      </c>
      <c r="GDU43" s="92" t="e">
        <f t="shared" si="75"/>
        <v>#DIV/0!</v>
      </c>
      <c r="GDV43" s="92" t="e">
        <f t="shared" si="75"/>
        <v>#DIV/0!</v>
      </c>
      <c r="GDW43" s="92" t="e">
        <f t="shared" si="75"/>
        <v>#DIV/0!</v>
      </c>
      <c r="GDX43" s="92" t="e">
        <f t="shared" si="75"/>
        <v>#DIV/0!</v>
      </c>
      <c r="GDY43" s="92" t="e">
        <f t="shared" si="75"/>
        <v>#DIV/0!</v>
      </c>
      <c r="GDZ43" s="92" t="e">
        <f t="shared" si="75"/>
        <v>#DIV/0!</v>
      </c>
      <c r="GEA43" s="92" t="e">
        <f t="shared" si="75"/>
        <v>#DIV/0!</v>
      </c>
      <c r="GEB43" s="92" t="e">
        <f t="shared" si="75"/>
        <v>#DIV/0!</v>
      </c>
      <c r="GEC43" s="92" t="e">
        <f t="shared" si="75"/>
        <v>#DIV/0!</v>
      </c>
      <c r="GED43" s="92" t="e">
        <f t="shared" si="75"/>
        <v>#DIV/0!</v>
      </c>
      <c r="GEE43" s="92" t="e">
        <f t="shared" ref="GEE43:GGP43" si="76">AVERAGE(GEE3:GEE42)</f>
        <v>#DIV/0!</v>
      </c>
      <c r="GEF43" s="92" t="e">
        <f t="shared" si="76"/>
        <v>#DIV/0!</v>
      </c>
      <c r="GEG43" s="92" t="e">
        <f t="shared" si="76"/>
        <v>#DIV/0!</v>
      </c>
      <c r="GEH43" s="92" t="e">
        <f t="shared" si="76"/>
        <v>#DIV/0!</v>
      </c>
      <c r="GEI43" s="92" t="e">
        <f t="shared" si="76"/>
        <v>#DIV/0!</v>
      </c>
      <c r="GEJ43" s="92" t="e">
        <f t="shared" si="76"/>
        <v>#DIV/0!</v>
      </c>
      <c r="GEK43" s="92" t="e">
        <f t="shared" si="76"/>
        <v>#DIV/0!</v>
      </c>
      <c r="GEL43" s="92" t="e">
        <f t="shared" si="76"/>
        <v>#DIV/0!</v>
      </c>
      <c r="GEM43" s="92" t="e">
        <f t="shared" si="76"/>
        <v>#DIV/0!</v>
      </c>
      <c r="GEN43" s="92" t="e">
        <f t="shared" si="76"/>
        <v>#DIV/0!</v>
      </c>
      <c r="GEO43" s="92" t="e">
        <f t="shared" si="76"/>
        <v>#DIV/0!</v>
      </c>
      <c r="GEP43" s="92" t="e">
        <f t="shared" si="76"/>
        <v>#DIV/0!</v>
      </c>
      <c r="GEQ43" s="92" t="e">
        <f t="shared" si="76"/>
        <v>#DIV/0!</v>
      </c>
      <c r="GER43" s="92" t="e">
        <f t="shared" si="76"/>
        <v>#DIV/0!</v>
      </c>
      <c r="GES43" s="92" t="e">
        <f t="shared" si="76"/>
        <v>#DIV/0!</v>
      </c>
      <c r="GET43" s="92" t="e">
        <f t="shared" si="76"/>
        <v>#DIV/0!</v>
      </c>
      <c r="GEU43" s="92" t="e">
        <f t="shared" si="76"/>
        <v>#DIV/0!</v>
      </c>
      <c r="GEV43" s="92" t="e">
        <f t="shared" si="76"/>
        <v>#DIV/0!</v>
      </c>
      <c r="GEW43" s="92" t="e">
        <f t="shared" si="76"/>
        <v>#DIV/0!</v>
      </c>
      <c r="GEX43" s="92" t="e">
        <f t="shared" si="76"/>
        <v>#DIV/0!</v>
      </c>
      <c r="GEY43" s="92" t="e">
        <f t="shared" si="76"/>
        <v>#DIV/0!</v>
      </c>
      <c r="GEZ43" s="92" t="e">
        <f t="shared" si="76"/>
        <v>#DIV/0!</v>
      </c>
      <c r="GFA43" s="92" t="e">
        <f t="shared" si="76"/>
        <v>#DIV/0!</v>
      </c>
      <c r="GFB43" s="92" t="e">
        <f t="shared" si="76"/>
        <v>#DIV/0!</v>
      </c>
      <c r="GFC43" s="92" t="e">
        <f t="shared" si="76"/>
        <v>#DIV/0!</v>
      </c>
      <c r="GFD43" s="92" t="e">
        <f t="shared" si="76"/>
        <v>#DIV/0!</v>
      </c>
      <c r="GFE43" s="92" t="e">
        <f t="shared" si="76"/>
        <v>#DIV/0!</v>
      </c>
      <c r="GFF43" s="92" t="e">
        <f t="shared" si="76"/>
        <v>#DIV/0!</v>
      </c>
      <c r="GFG43" s="92" t="e">
        <f t="shared" si="76"/>
        <v>#DIV/0!</v>
      </c>
      <c r="GFH43" s="92" t="e">
        <f t="shared" si="76"/>
        <v>#DIV/0!</v>
      </c>
      <c r="GFI43" s="92" t="e">
        <f t="shared" si="76"/>
        <v>#DIV/0!</v>
      </c>
      <c r="GFJ43" s="92" t="e">
        <f t="shared" si="76"/>
        <v>#DIV/0!</v>
      </c>
      <c r="GFK43" s="92" t="e">
        <f t="shared" si="76"/>
        <v>#DIV/0!</v>
      </c>
      <c r="GFL43" s="92" t="e">
        <f t="shared" si="76"/>
        <v>#DIV/0!</v>
      </c>
      <c r="GFM43" s="92" t="e">
        <f t="shared" si="76"/>
        <v>#DIV/0!</v>
      </c>
      <c r="GFN43" s="92" t="e">
        <f t="shared" si="76"/>
        <v>#DIV/0!</v>
      </c>
      <c r="GFO43" s="92" t="e">
        <f t="shared" si="76"/>
        <v>#DIV/0!</v>
      </c>
      <c r="GFP43" s="92" t="e">
        <f t="shared" si="76"/>
        <v>#DIV/0!</v>
      </c>
      <c r="GFQ43" s="92" t="e">
        <f t="shared" si="76"/>
        <v>#DIV/0!</v>
      </c>
      <c r="GFR43" s="92" t="e">
        <f t="shared" si="76"/>
        <v>#DIV/0!</v>
      </c>
      <c r="GFS43" s="92" t="e">
        <f t="shared" si="76"/>
        <v>#DIV/0!</v>
      </c>
      <c r="GFT43" s="92" t="e">
        <f t="shared" si="76"/>
        <v>#DIV/0!</v>
      </c>
      <c r="GFU43" s="92" t="e">
        <f t="shared" si="76"/>
        <v>#DIV/0!</v>
      </c>
      <c r="GFV43" s="92" t="e">
        <f t="shared" si="76"/>
        <v>#DIV/0!</v>
      </c>
      <c r="GFW43" s="92" t="e">
        <f t="shared" si="76"/>
        <v>#DIV/0!</v>
      </c>
      <c r="GFX43" s="92" t="e">
        <f t="shared" si="76"/>
        <v>#DIV/0!</v>
      </c>
      <c r="GFY43" s="92" t="e">
        <f t="shared" si="76"/>
        <v>#DIV/0!</v>
      </c>
      <c r="GFZ43" s="92" t="e">
        <f t="shared" si="76"/>
        <v>#DIV/0!</v>
      </c>
      <c r="GGA43" s="92" t="e">
        <f t="shared" si="76"/>
        <v>#DIV/0!</v>
      </c>
      <c r="GGB43" s="92" t="e">
        <f t="shared" si="76"/>
        <v>#DIV/0!</v>
      </c>
      <c r="GGC43" s="92" t="e">
        <f t="shared" si="76"/>
        <v>#DIV/0!</v>
      </c>
      <c r="GGD43" s="92" t="e">
        <f t="shared" si="76"/>
        <v>#DIV/0!</v>
      </c>
      <c r="GGE43" s="92" t="e">
        <f t="shared" si="76"/>
        <v>#DIV/0!</v>
      </c>
      <c r="GGF43" s="92" t="e">
        <f t="shared" si="76"/>
        <v>#DIV/0!</v>
      </c>
      <c r="GGG43" s="92" t="e">
        <f t="shared" si="76"/>
        <v>#DIV/0!</v>
      </c>
      <c r="GGH43" s="92" t="e">
        <f t="shared" si="76"/>
        <v>#DIV/0!</v>
      </c>
      <c r="GGI43" s="92" t="e">
        <f t="shared" si="76"/>
        <v>#DIV/0!</v>
      </c>
      <c r="GGJ43" s="92" t="e">
        <f t="shared" si="76"/>
        <v>#DIV/0!</v>
      </c>
      <c r="GGK43" s="92" t="e">
        <f t="shared" si="76"/>
        <v>#DIV/0!</v>
      </c>
      <c r="GGL43" s="92" t="e">
        <f t="shared" si="76"/>
        <v>#DIV/0!</v>
      </c>
      <c r="GGM43" s="92" t="e">
        <f t="shared" si="76"/>
        <v>#DIV/0!</v>
      </c>
      <c r="GGN43" s="92" t="e">
        <f t="shared" si="76"/>
        <v>#DIV/0!</v>
      </c>
      <c r="GGO43" s="92" t="e">
        <f t="shared" si="76"/>
        <v>#DIV/0!</v>
      </c>
      <c r="GGP43" s="92" t="e">
        <f t="shared" si="76"/>
        <v>#DIV/0!</v>
      </c>
      <c r="GGQ43" s="92" t="e">
        <f t="shared" ref="GGQ43:GJB43" si="77">AVERAGE(GGQ3:GGQ42)</f>
        <v>#DIV/0!</v>
      </c>
      <c r="GGR43" s="92" t="e">
        <f t="shared" si="77"/>
        <v>#DIV/0!</v>
      </c>
      <c r="GGS43" s="92" t="e">
        <f t="shared" si="77"/>
        <v>#DIV/0!</v>
      </c>
      <c r="GGT43" s="92" t="e">
        <f t="shared" si="77"/>
        <v>#DIV/0!</v>
      </c>
      <c r="GGU43" s="92" t="e">
        <f t="shared" si="77"/>
        <v>#DIV/0!</v>
      </c>
      <c r="GGV43" s="92" t="e">
        <f t="shared" si="77"/>
        <v>#DIV/0!</v>
      </c>
      <c r="GGW43" s="92" t="e">
        <f t="shared" si="77"/>
        <v>#DIV/0!</v>
      </c>
      <c r="GGX43" s="92" t="e">
        <f t="shared" si="77"/>
        <v>#DIV/0!</v>
      </c>
      <c r="GGY43" s="92" t="e">
        <f t="shared" si="77"/>
        <v>#DIV/0!</v>
      </c>
      <c r="GGZ43" s="92" t="e">
        <f t="shared" si="77"/>
        <v>#DIV/0!</v>
      </c>
      <c r="GHA43" s="92" t="e">
        <f t="shared" si="77"/>
        <v>#DIV/0!</v>
      </c>
      <c r="GHB43" s="92" t="e">
        <f t="shared" si="77"/>
        <v>#DIV/0!</v>
      </c>
      <c r="GHC43" s="92" t="e">
        <f t="shared" si="77"/>
        <v>#DIV/0!</v>
      </c>
      <c r="GHD43" s="92" t="e">
        <f t="shared" si="77"/>
        <v>#DIV/0!</v>
      </c>
      <c r="GHE43" s="92" t="e">
        <f t="shared" si="77"/>
        <v>#DIV/0!</v>
      </c>
      <c r="GHF43" s="92" t="e">
        <f t="shared" si="77"/>
        <v>#DIV/0!</v>
      </c>
      <c r="GHG43" s="92" t="e">
        <f t="shared" si="77"/>
        <v>#DIV/0!</v>
      </c>
      <c r="GHH43" s="92" t="e">
        <f t="shared" si="77"/>
        <v>#DIV/0!</v>
      </c>
      <c r="GHI43" s="92" t="e">
        <f t="shared" si="77"/>
        <v>#DIV/0!</v>
      </c>
      <c r="GHJ43" s="92" t="e">
        <f t="shared" si="77"/>
        <v>#DIV/0!</v>
      </c>
      <c r="GHK43" s="92" t="e">
        <f t="shared" si="77"/>
        <v>#DIV/0!</v>
      </c>
      <c r="GHL43" s="92" t="e">
        <f t="shared" si="77"/>
        <v>#DIV/0!</v>
      </c>
      <c r="GHM43" s="92" t="e">
        <f t="shared" si="77"/>
        <v>#DIV/0!</v>
      </c>
      <c r="GHN43" s="92" t="e">
        <f t="shared" si="77"/>
        <v>#DIV/0!</v>
      </c>
      <c r="GHO43" s="92" t="e">
        <f t="shared" si="77"/>
        <v>#DIV/0!</v>
      </c>
      <c r="GHP43" s="92" t="e">
        <f t="shared" si="77"/>
        <v>#DIV/0!</v>
      </c>
      <c r="GHQ43" s="92" t="e">
        <f t="shared" si="77"/>
        <v>#DIV/0!</v>
      </c>
      <c r="GHR43" s="92" t="e">
        <f t="shared" si="77"/>
        <v>#DIV/0!</v>
      </c>
      <c r="GHS43" s="92" t="e">
        <f t="shared" si="77"/>
        <v>#DIV/0!</v>
      </c>
      <c r="GHT43" s="92" t="e">
        <f t="shared" si="77"/>
        <v>#DIV/0!</v>
      </c>
      <c r="GHU43" s="92" t="e">
        <f t="shared" si="77"/>
        <v>#DIV/0!</v>
      </c>
      <c r="GHV43" s="92" t="e">
        <f t="shared" si="77"/>
        <v>#DIV/0!</v>
      </c>
      <c r="GHW43" s="92" t="e">
        <f t="shared" si="77"/>
        <v>#DIV/0!</v>
      </c>
      <c r="GHX43" s="92" t="e">
        <f t="shared" si="77"/>
        <v>#DIV/0!</v>
      </c>
      <c r="GHY43" s="92" t="e">
        <f t="shared" si="77"/>
        <v>#DIV/0!</v>
      </c>
      <c r="GHZ43" s="92" t="e">
        <f t="shared" si="77"/>
        <v>#DIV/0!</v>
      </c>
      <c r="GIA43" s="92" t="e">
        <f t="shared" si="77"/>
        <v>#DIV/0!</v>
      </c>
      <c r="GIB43" s="92" t="e">
        <f t="shared" si="77"/>
        <v>#DIV/0!</v>
      </c>
      <c r="GIC43" s="92" t="e">
        <f t="shared" si="77"/>
        <v>#DIV/0!</v>
      </c>
      <c r="GID43" s="92" t="e">
        <f t="shared" si="77"/>
        <v>#DIV/0!</v>
      </c>
      <c r="GIE43" s="92" t="e">
        <f t="shared" si="77"/>
        <v>#DIV/0!</v>
      </c>
      <c r="GIF43" s="92" t="e">
        <f t="shared" si="77"/>
        <v>#DIV/0!</v>
      </c>
      <c r="GIG43" s="92" t="e">
        <f t="shared" si="77"/>
        <v>#DIV/0!</v>
      </c>
      <c r="GIH43" s="92" t="e">
        <f t="shared" si="77"/>
        <v>#DIV/0!</v>
      </c>
      <c r="GII43" s="92" t="e">
        <f t="shared" si="77"/>
        <v>#DIV/0!</v>
      </c>
      <c r="GIJ43" s="92" t="e">
        <f t="shared" si="77"/>
        <v>#DIV/0!</v>
      </c>
      <c r="GIK43" s="92" t="e">
        <f t="shared" si="77"/>
        <v>#DIV/0!</v>
      </c>
      <c r="GIL43" s="92" t="e">
        <f t="shared" si="77"/>
        <v>#DIV/0!</v>
      </c>
      <c r="GIM43" s="92" t="e">
        <f t="shared" si="77"/>
        <v>#DIV/0!</v>
      </c>
      <c r="GIN43" s="92" t="e">
        <f t="shared" si="77"/>
        <v>#DIV/0!</v>
      </c>
      <c r="GIO43" s="92" t="e">
        <f t="shared" si="77"/>
        <v>#DIV/0!</v>
      </c>
      <c r="GIP43" s="92" t="e">
        <f t="shared" si="77"/>
        <v>#DIV/0!</v>
      </c>
      <c r="GIQ43" s="92" t="e">
        <f t="shared" si="77"/>
        <v>#DIV/0!</v>
      </c>
      <c r="GIR43" s="92" t="e">
        <f t="shared" si="77"/>
        <v>#DIV/0!</v>
      </c>
      <c r="GIS43" s="92" t="e">
        <f t="shared" si="77"/>
        <v>#DIV/0!</v>
      </c>
      <c r="GIT43" s="92" t="e">
        <f t="shared" si="77"/>
        <v>#DIV/0!</v>
      </c>
      <c r="GIU43" s="92" t="e">
        <f t="shared" si="77"/>
        <v>#DIV/0!</v>
      </c>
      <c r="GIV43" s="92" t="e">
        <f t="shared" si="77"/>
        <v>#DIV/0!</v>
      </c>
      <c r="GIW43" s="92" t="e">
        <f t="shared" si="77"/>
        <v>#DIV/0!</v>
      </c>
      <c r="GIX43" s="92" t="e">
        <f t="shared" si="77"/>
        <v>#DIV/0!</v>
      </c>
      <c r="GIY43" s="92" t="e">
        <f t="shared" si="77"/>
        <v>#DIV/0!</v>
      </c>
      <c r="GIZ43" s="92" t="e">
        <f t="shared" si="77"/>
        <v>#DIV/0!</v>
      </c>
      <c r="GJA43" s="92" t="e">
        <f t="shared" si="77"/>
        <v>#DIV/0!</v>
      </c>
      <c r="GJB43" s="92" t="e">
        <f t="shared" si="77"/>
        <v>#DIV/0!</v>
      </c>
      <c r="GJC43" s="92" t="e">
        <f t="shared" ref="GJC43:GLN43" si="78">AVERAGE(GJC3:GJC42)</f>
        <v>#DIV/0!</v>
      </c>
      <c r="GJD43" s="92" t="e">
        <f t="shared" si="78"/>
        <v>#DIV/0!</v>
      </c>
      <c r="GJE43" s="92" t="e">
        <f t="shared" si="78"/>
        <v>#DIV/0!</v>
      </c>
      <c r="GJF43" s="92" t="e">
        <f t="shared" si="78"/>
        <v>#DIV/0!</v>
      </c>
      <c r="GJG43" s="92" t="e">
        <f t="shared" si="78"/>
        <v>#DIV/0!</v>
      </c>
      <c r="GJH43" s="92" t="e">
        <f t="shared" si="78"/>
        <v>#DIV/0!</v>
      </c>
      <c r="GJI43" s="92" t="e">
        <f t="shared" si="78"/>
        <v>#DIV/0!</v>
      </c>
      <c r="GJJ43" s="92" t="e">
        <f t="shared" si="78"/>
        <v>#DIV/0!</v>
      </c>
      <c r="GJK43" s="92" t="e">
        <f t="shared" si="78"/>
        <v>#DIV/0!</v>
      </c>
      <c r="GJL43" s="92" t="e">
        <f t="shared" si="78"/>
        <v>#DIV/0!</v>
      </c>
      <c r="GJM43" s="92" t="e">
        <f t="shared" si="78"/>
        <v>#DIV/0!</v>
      </c>
      <c r="GJN43" s="92" t="e">
        <f t="shared" si="78"/>
        <v>#DIV/0!</v>
      </c>
      <c r="GJO43" s="92" t="e">
        <f t="shared" si="78"/>
        <v>#DIV/0!</v>
      </c>
      <c r="GJP43" s="92" t="e">
        <f t="shared" si="78"/>
        <v>#DIV/0!</v>
      </c>
      <c r="GJQ43" s="92" t="e">
        <f t="shared" si="78"/>
        <v>#DIV/0!</v>
      </c>
      <c r="GJR43" s="92" t="e">
        <f t="shared" si="78"/>
        <v>#DIV/0!</v>
      </c>
      <c r="GJS43" s="92" t="e">
        <f t="shared" si="78"/>
        <v>#DIV/0!</v>
      </c>
      <c r="GJT43" s="92" t="e">
        <f t="shared" si="78"/>
        <v>#DIV/0!</v>
      </c>
      <c r="GJU43" s="92" t="e">
        <f t="shared" si="78"/>
        <v>#DIV/0!</v>
      </c>
      <c r="GJV43" s="92" t="e">
        <f t="shared" si="78"/>
        <v>#DIV/0!</v>
      </c>
      <c r="GJW43" s="92" t="e">
        <f t="shared" si="78"/>
        <v>#DIV/0!</v>
      </c>
      <c r="GJX43" s="92" t="e">
        <f t="shared" si="78"/>
        <v>#DIV/0!</v>
      </c>
      <c r="GJY43" s="92" t="e">
        <f t="shared" si="78"/>
        <v>#DIV/0!</v>
      </c>
      <c r="GJZ43" s="92" t="e">
        <f t="shared" si="78"/>
        <v>#DIV/0!</v>
      </c>
      <c r="GKA43" s="92" t="e">
        <f t="shared" si="78"/>
        <v>#DIV/0!</v>
      </c>
      <c r="GKB43" s="92" t="e">
        <f t="shared" si="78"/>
        <v>#DIV/0!</v>
      </c>
      <c r="GKC43" s="92" t="e">
        <f t="shared" si="78"/>
        <v>#DIV/0!</v>
      </c>
      <c r="GKD43" s="92" t="e">
        <f t="shared" si="78"/>
        <v>#DIV/0!</v>
      </c>
      <c r="GKE43" s="92" t="e">
        <f t="shared" si="78"/>
        <v>#DIV/0!</v>
      </c>
      <c r="GKF43" s="92" t="e">
        <f t="shared" si="78"/>
        <v>#DIV/0!</v>
      </c>
      <c r="GKG43" s="92" t="e">
        <f t="shared" si="78"/>
        <v>#DIV/0!</v>
      </c>
      <c r="GKH43" s="92" t="e">
        <f t="shared" si="78"/>
        <v>#DIV/0!</v>
      </c>
      <c r="GKI43" s="92" t="e">
        <f t="shared" si="78"/>
        <v>#DIV/0!</v>
      </c>
      <c r="GKJ43" s="92" t="e">
        <f t="shared" si="78"/>
        <v>#DIV/0!</v>
      </c>
      <c r="GKK43" s="92" t="e">
        <f t="shared" si="78"/>
        <v>#DIV/0!</v>
      </c>
      <c r="GKL43" s="92" t="e">
        <f t="shared" si="78"/>
        <v>#DIV/0!</v>
      </c>
      <c r="GKM43" s="92" t="e">
        <f t="shared" si="78"/>
        <v>#DIV/0!</v>
      </c>
      <c r="GKN43" s="92" t="e">
        <f t="shared" si="78"/>
        <v>#DIV/0!</v>
      </c>
      <c r="GKO43" s="92" t="e">
        <f t="shared" si="78"/>
        <v>#DIV/0!</v>
      </c>
      <c r="GKP43" s="92" t="e">
        <f t="shared" si="78"/>
        <v>#DIV/0!</v>
      </c>
      <c r="GKQ43" s="92" t="e">
        <f t="shared" si="78"/>
        <v>#DIV/0!</v>
      </c>
      <c r="GKR43" s="92" t="e">
        <f t="shared" si="78"/>
        <v>#DIV/0!</v>
      </c>
      <c r="GKS43" s="92" t="e">
        <f t="shared" si="78"/>
        <v>#DIV/0!</v>
      </c>
      <c r="GKT43" s="92" t="e">
        <f t="shared" si="78"/>
        <v>#DIV/0!</v>
      </c>
      <c r="GKU43" s="92" t="e">
        <f t="shared" si="78"/>
        <v>#DIV/0!</v>
      </c>
      <c r="GKV43" s="92" t="e">
        <f t="shared" si="78"/>
        <v>#DIV/0!</v>
      </c>
      <c r="GKW43" s="92" t="e">
        <f t="shared" si="78"/>
        <v>#DIV/0!</v>
      </c>
      <c r="GKX43" s="92" t="e">
        <f t="shared" si="78"/>
        <v>#DIV/0!</v>
      </c>
      <c r="GKY43" s="92" t="e">
        <f t="shared" si="78"/>
        <v>#DIV/0!</v>
      </c>
      <c r="GKZ43" s="92" t="e">
        <f t="shared" si="78"/>
        <v>#DIV/0!</v>
      </c>
      <c r="GLA43" s="92" t="e">
        <f t="shared" si="78"/>
        <v>#DIV/0!</v>
      </c>
      <c r="GLB43" s="92" t="e">
        <f t="shared" si="78"/>
        <v>#DIV/0!</v>
      </c>
      <c r="GLC43" s="92" t="e">
        <f t="shared" si="78"/>
        <v>#DIV/0!</v>
      </c>
      <c r="GLD43" s="92" t="e">
        <f t="shared" si="78"/>
        <v>#DIV/0!</v>
      </c>
      <c r="GLE43" s="92" t="e">
        <f t="shared" si="78"/>
        <v>#DIV/0!</v>
      </c>
      <c r="GLF43" s="92" t="e">
        <f t="shared" si="78"/>
        <v>#DIV/0!</v>
      </c>
      <c r="GLG43" s="92" t="e">
        <f t="shared" si="78"/>
        <v>#DIV/0!</v>
      </c>
      <c r="GLH43" s="92" t="e">
        <f t="shared" si="78"/>
        <v>#DIV/0!</v>
      </c>
      <c r="GLI43" s="92" t="e">
        <f t="shared" si="78"/>
        <v>#DIV/0!</v>
      </c>
      <c r="GLJ43" s="92" t="e">
        <f t="shared" si="78"/>
        <v>#DIV/0!</v>
      </c>
      <c r="GLK43" s="92" t="e">
        <f t="shared" si="78"/>
        <v>#DIV/0!</v>
      </c>
      <c r="GLL43" s="92" t="e">
        <f t="shared" si="78"/>
        <v>#DIV/0!</v>
      </c>
      <c r="GLM43" s="92" t="e">
        <f t="shared" si="78"/>
        <v>#DIV/0!</v>
      </c>
      <c r="GLN43" s="92" t="e">
        <f t="shared" si="78"/>
        <v>#DIV/0!</v>
      </c>
      <c r="GLO43" s="92" t="e">
        <f t="shared" ref="GLO43:GNZ43" si="79">AVERAGE(GLO3:GLO42)</f>
        <v>#DIV/0!</v>
      </c>
      <c r="GLP43" s="92" t="e">
        <f t="shared" si="79"/>
        <v>#DIV/0!</v>
      </c>
      <c r="GLQ43" s="92" t="e">
        <f t="shared" si="79"/>
        <v>#DIV/0!</v>
      </c>
      <c r="GLR43" s="92" t="e">
        <f t="shared" si="79"/>
        <v>#DIV/0!</v>
      </c>
      <c r="GLS43" s="92" t="e">
        <f t="shared" si="79"/>
        <v>#DIV/0!</v>
      </c>
      <c r="GLT43" s="92" t="e">
        <f t="shared" si="79"/>
        <v>#DIV/0!</v>
      </c>
      <c r="GLU43" s="92" t="e">
        <f t="shared" si="79"/>
        <v>#DIV/0!</v>
      </c>
      <c r="GLV43" s="92" t="e">
        <f t="shared" si="79"/>
        <v>#DIV/0!</v>
      </c>
      <c r="GLW43" s="92" t="e">
        <f t="shared" si="79"/>
        <v>#DIV/0!</v>
      </c>
      <c r="GLX43" s="92" t="e">
        <f t="shared" si="79"/>
        <v>#DIV/0!</v>
      </c>
      <c r="GLY43" s="92" t="e">
        <f t="shared" si="79"/>
        <v>#DIV/0!</v>
      </c>
      <c r="GLZ43" s="92" t="e">
        <f t="shared" si="79"/>
        <v>#DIV/0!</v>
      </c>
      <c r="GMA43" s="92" t="e">
        <f t="shared" si="79"/>
        <v>#DIV/0!</v>
      </c>
      <c r="GMB43" s="92" t="e">
        <f t="shared" si="79"/>
        <v>#DIV/0!</v>
      </c>
      <c r="GMC43" s="92" t="e">
        <f t="shared" si="79"/>
        <v>#DIV/0!</v>
      </c>
      <c r="GMD43" s="92" t="e">
        <f t="shared" si="79"/>
        <v>#DIV/0!</v>
      </c>
      <c r="GME43" s="92" t="e">
        <f t="shared" si="79"/>
        <v>#DIV/0!</v>
      </c>
      <c r="GMF43" s="92" t="e">
        <f t="shared" si="79"/>
        <v>#DIV/0!</v>
      </c>
      <c r="GMG43" s="92" t="e">
        <f t="shared" si="79"/>
        <v>#DIV/0!</v>
      </c>
      <c r="GMH43" s="92" t="e">
        <f t="shared" si="79"/>
        <v>#DIV/0!</v>
      </c>
      <c r="GMI43" s="92" t="e">
        <f t="shared" si="79"/>
        <v>#DIV/0!</v>
      </c>
      <c r="GMJ43" s="92" t="e">
        <f t="shared" si="79"/>
        <v>#DIV/0!</v>
      </c>
      <c r="GMK43" s="92" t="e">
        <f t="shared" si="79"/>
        <v>#DIV/0!</v>
      </c>
      <c r="GML43" s="92" t="e">
        <f t="shared" si="79"/>
        <v>#DIV/0!</v>
      </c>
      <c r="GMM43" s="92" t="e">
        <f t="shared" si="79"/>
        <v>#DIV/0!</v>
      </c>
      <c r="GMN43" s="92" t="e">
        <f t="shared" si="79"/>
        <v>#DIV/0!</v>
      </c>
      <c r="GMO43" s="92" t="e">
        <f t="shared" si="79"/>
        <v>#DIV/0!</v>
      </c>
      <c r="GMP43" s="92" t="e">
        <f t="shared" si="79"/>
        <v>#DIV/0!</v>
      </c>
      <c r="GMQ43" s="92" t="e">
        <f t="shared" si="79"/>
        <v>#DIV/0!</v>
      </c>
      <c r="GMR43" s="92" t="e">
        <f t="shared" si="79"/>
        <v>#DIV/0!</v>
      </c>
      <c r="GMS43" s="92" t="e">
        <f t="shared" si="79"/>
        <v>#DIV/0!</v>
      </c>
      <c r="GMT43" s="92" t="e">
        <f t="shared" si="79"/>
        <v>#DIV/0!</v>
      </c>
      <c r="GMU43" s="92" t="e">
        <f t="shared" si="79"/>
        <v>#DIV/0!</v>
      </c>
      <c r="GMV43" s="92" t="e">
        <f t="shared" si="79"/>
        <v>#DIV/0!</v>
      </c>
      <c r="GMW43" s="92" t="e">
        <f t="shared" si="79"/>
        <v>#DIV/0!</v>
      </c>
      <c r="GMX43" s="92" t="e">
        <f t="shared" si="79"/>
        <v>#DIV/0!</v>
      </c>
      <c r="GMY43" s="92" t="e">
        <f t="shared" si="79"/>
        <v>#DIV/0!</v>
      </c>
      <c r="GMZ43" s="92" t="e">
        <f t="shared" si="79"/>
        <v>#DIV/0!</v>
      </c>
      <c r="GNA43" s="92" t="e">
        <f t="shared" si="79"/>
        <v>#DIV/0!</v>
      </c>
      <c r="GNB43" s="92" t="e">
        <f t="shared" si="79"/>
        <v>#DIV/0!</v>
      </c>
      <c r="GNC43" s="92" t="e">
        <f t="shared" si="79"/>
        <v>#DIV/0!</v>
      </c>
      <c r="GND43" s="92" t="e">
        <f t="shared" si="79"/>
        <v>#DIV/0!</v>
      </c>
      <c r="GNE43" s="92" t="e">
        <f t="shared" si="79"/>
        <v>#DIV/0!</v>
      </c>
      <c r="GNF43" s="92" t="e">
        <f t="shared" si="79"/>
        <v>#DIV/0!</v>
      </c>
      <c r="GNG43" s="92" t="e">
        <f t="shared" si="79"/>
        <v>#DIV/0!</v>
      </c>
      <c r="GNH43" s="92" t="e">
        <f t="shared" si="79"/>
        <v>#DIV/0!</v>
      </c>
      <c r="GNI43" s="92" t="e">
        <f t="shared" si="79"/>
        <v>#DIV/0!</v>
      </c>
      <c r="GNJ43" s="92" t="e">
        <f t="shared" si="79"/>
        <v>#DIV/0!</v>
      </c>
      <c r="GNK43" s="92" t="e">
        <f t="shared" si="79"/>
        <v>#DIV/0!</v>
      </c>
      <c r="GNL43" s="92" t="e">
        <f t="shared" si="79"/>
        <v>#DIV/0!</v>
      </c>
      <c r="GNM43" s="92" t="e">
        <f t="shared" si="79"/>
        <v>#DIV/0!</v>
      </c>
      <c r="GNN43" s="92" t="e">
        <f t="shared" si="79"/>
        <v>#DIV/0!</v>
      </c>
      <c r="GNO43" s="92" t="e">
        <f t="shared" si="79"/>
        <v>#DIV/0!</v>
      </c>
      <c r="GNP43" s="92" t="e">
        <f t="shared" si="79"/>
        <v>#DIV/0!</v>
      </c>
      <c r="GNQ43" s="92" t="e">
        <f t="shared" si="79"/>
        <v>#DIV/0!</v>
      </c>
      <c r="GNR43" s="92" t="e">
        <f t="shared" si="79"/>
        <v>#DIV/0!</v>
      </c>
      <c r="GNS43" s="92" t="e">
        <f t="shared" si="79"/>
        <v>#DIV/0!</v>
      </c>
      <c r="GNT43" s="92" t="e">
        <f t="shared" si="79"/>
        <v>#DIV/0!</v>
      </c>
      <c r="GNU43" s="92" t="e">
        <f t="shared" si="79"/>
        <v>#DIV/0!</v>
      </c>
      <c r="GNV43" s="92" t="e">
        <f t="shared" si="79"/>
        <v>#DIV/0!</v>
      </c>
      <c r="GNW43" s="92" t="e">
        <f t="shared" si="79"/>
        <v>#DIV/0!</v>
      </c>
      <c r="GNX43" s="92" t="e">
        <f t="shared" si="79"/>
        <v>#DIV/0!</v>
      </c>
      <c r="GNY43" s="92" t="e">
        <f t="shared" si="79"/>
        <v>#DIV/0!</v>
      </c>
      <c r="GNZ43" s="92" t="e">
        <f t="shared" si="79"/>
        <v>#DIV/0!</v>
      </c>
      <c r="GOA43" s="92" t="e">
        <f t="shared" ref="GOA43:GQL43" si="80">AVERAGE(GOA3:GOA42)</f>
        <v>#DIV/0!</v>
      </c>
      <c r="GOB43" s="92" t="e">
        <f t="shared" si="80"/>
        <v>#DIV/0!</v>
      </c>
      <c r="GOC43" s="92" t="e">
        <f t="shared" si="80"/>
        <v>#DIV/0!</v>
      </c>
      <c r="GOD43" s="92" t="e">
        <f t="shared" si="80"/>
        <v>#DIV/0!</v>
      </c>
      <c r="GOE43" s="92" t="e">
        <f t="shared" si="80"/>
        <v>#DIV/0!</v>
      </c>
      <c r="GOF43" s="92" t="e">
        <f t="shared" si="80"/>
        <v>#DIV/0!</v>
      </c>
      <c r="GOG43" s="92" t="e">
        <f t="shared" si="80"/>
        <v>#DIV/0!</v>
      </c>
      <c r="GOH43" s="92" t="e">
        <f t="shared" si="80"/>
        <v>#DIV/0!</v>
      </c>
      <c r="GOI43" s="92" t="e">
        <f t="shared" si="80"/>
        <v>#DIV/0!</v>
      </c>
      <c r="GOJ43" s="92" t="e">
        <f t="shared" si="80"/>
        <v>#DIV/0!</v>
      </c>
      <c r="GOK43" s="92" t="e">
        <f t="shared" si="80"/>
        <v>#DIV/0!</v>
      </c>
      <c r="GOL43" s="92" t="e">
        <f t="shared" si="80"/>
        <v>#DIV/0!</v>
      </c>
      <c r="GOM43" s="92" t="e">
        <f t="shared" si="80"/>
        <v>#DIV/0!</v>
      </c>
      <c r="GON43" s="92" t="e">
        <f t="shared" si="80"/>
        <v>#DIV/0!</v>
      </c>
      <c r="GOO43" s="92" t="e">
        <f t="shared" si="80"/>
        <v>#DIV/0!</v>
      </c>
      <c r="GOP43" s="92" t="e">
        <f t="shared" si="80"/>
        <v>#DIV/0!</v>
      </c>
      <c r="GOQ43" s="92" t="e">
        <f t="shared" si="80"/>
        <v>#DIV/0!</v>
      </c>
      <c r="GOR43" s="92" t="e">
        <f t="shared" si="80"/>
        <v>#DIV/0!</v>
      </c>
      <c r="GOS43" s="92" t="e">
        <f t="shared" si="80"/>
        <v>#DIV/0!</v>
      </c>
      <c r="GOT43" s="92" t="e">
        <f t="shared" si="80"/>
        <v>#DIV/0!</v>
      </c>
      <c r="GOU43" s="92" t="e">
        <f t="shared" si="80"/>
        <v>#DIV/0!</v>
      </c>
      <c r="GOV43" s="92" t="e">
        <f t="shared" si="80"/>
        <v>#DIV/0!</v>
      </c>
      <c r="GOW43" s="92" t="e">
        <f t="shared" si="80"/>
        <v>#DIV/0!</v>
      </c>
      <c r="GOX43" s="92" t="e">
        <f t="shared" si="80"/>
        <v>#DIV/0!</v>
      </c>
      <c r="GOY43" s="92" t="e">
        <f t="shared" si="80"/>
        <v>#DIV/0!</v>
      </c>
      <c r="GOZ43" s="92" t="e">
        <f t="shared" si="80"/>
        <v>#DIV/0!</v>
      </c>
      <c r="GPA43" s="92" t="e">
        <f t="shared" si="80"/>
        <v>#DIV/0!</v>
      </c>
      <c r="GPB43" s="92" t="e">
        <f t="shared" si="80"/>
        <v>#DIV/0!</v>
      </c>
      <c r="GPC43" s="92" t="e">
        <f t="shared" si="80"/>
        <v>#DIV/0!</v>
      </c>
      <c r="GPD43" s="92" t="e">
        <f t="shared" si="80"/>
        <v>#DIV/0!</v>
      </c>
      <c r="GPE43" s="92" t="e">
        <f t="shared" si="80"/>
        <v>#DIV/0!</v>
      </c>
      <c r="GPF43" s="92" t="e">
        <f t="shared" si="80"/>
        <v>#DIV/0!</v>
      </c>
      <c r="GPG43" s="92" t="e">
        <f t="shared" si="80"/>
        <v>#DIV/0!</v>
      </c>
      <c r="GPH43" s="92" t="e">
        <f t="shared" si="80"/>
        <v>#DIV/0!</v>
      </c>
      <c r="GPI43" s="92" t="e">
        <f t="shared" si="80"/>
        <v>#DIV/0!</v>
      </c>
      <c r="GPJ43" s="92" t="e">
        <f t="shared" si="80"/>
        <v>#DIV/0!</v>
      </c>
      <c r="GPK43" s="92" t="e">
        <f t="shared" si="80"/>
        <v>#DIV/0!</v>
      </c>
      <c r="GPL43" s="92" t="e">
        <f t="shared" si="80"/>
        <v>#DIV/0!</v>
      </c>
      <c r="GPM43" s="92" t="e">
        <f t="shared" si="80"/>
        <v>#DIV/0!</v>
      </c>
      <c r="GPN43" s="92" t="e">
        <f t="shared" si="80"/>
        <v>#DIV/0!</v>
      </c>
      <c r="GPO43" s="92" t="e">
        <f t="shared" si="80"/>
        <v>#DIV/0!</v>
      </c>
      <c r="GPP43" s="92" t="e">
        <f t="shared" si="80"/>
        <v>#DIV/0!</v>
      </c>
      <c r="GPQ43" s="92" t="e">
        <f t="shared" si="80"/>
        <v>#DIV/0!</v>
      </c>
      <c r="GPR43" s="92" t="e">
        <f t="shared" si="80"/>
        <v>#DIV/0!</v>
      </c>
      <c r="GPS43" s="92" t="e">
        <f t="shared" si="80"/>
        <v>#DIV/0!</v>
      </c>
      <c r="GPT43" s="92" t="e">
        <f t="shared" si="80"/>
        <v>#DIV/0!</v>
      </c>
      <c r="GPU43" s="92" t="e">
        <f t="shared" si="80"/>
        <v>#DIV/0!</v>
      </c>
      <c r="GPV43" s="92" t="e">
        <f t="shared" si="80"/>
        <v>#DIV/0!</v>
      </c>
      <c r="GPW43" s="92" t="e">
        <f t="shared" si="80"/>
        <v>#DIV/0!</v>
      </c>
      <c r="GPX43" s="92" t="e">
        <f t="shared" si="80"/>
        <v>#DIV/0!</v>
      </c>
      <c r="GPY43" s="92" t="e">
        <f t="shared" si="80"/>
        <v>#DIV/0!</v>
      </c>
      <c r="GPZ43" s="92" t="e">
        <f t="shared" si="80"/>
        <v>#DIV/0!</v>
      </c>
      <c r="GQA43" s="92" t="e">
        <f t="shared" si="80"/>
        <v>#DIV/0!</v>
      </c>
      <c r="GQB43" s="92" t="e">
        <f t="shared" si="80"/>
        <v>#DIV/0!</v>
      </c>
      <c r="GQC43" s="92" t="e">
        <f t="shared" si="80"/>
        <v>#DIV/0!</v>
      </c>
      <c r="GQD43" s="92" t="e">
        <f t="shared" si="80"/>
        <v>#DIV/0!</v>
      </c>
      <c r="GQE43" s="92" t="e">
        <f t="shared" si="80"/>
        <v>#DIV/0!</v>
      </c>
      <c r="GQF43" s="92" t="e">
        <f t="shared" si="80"/>
        <v>#DIV/0!</v>
      </c>
      <c r="GQG43" s="92" t="e">
        <f t="shared" si="80"/>
        <v>#DIV/0!</v>
      </c>
      <c r="GQH43" s="92" t="e">
        <f t="shared" si="80"/>
        <v>#DIV/0!</v>
      </c>
      <c r="GQI43" s="92" t="e">
        <f t="shared" si="80"/>
        <v>#DIV/0!</v>
      </c>
      <c r="GQJ43" s="92" t="e">
        <f t="shared" si="80"/>
        <v>#DIV/0!</v>
      </c>
      <c r="GQK43" s="92" t="e">
        <f t="shared" si="80"/>
        <v>#DIV/0!</v>
      </c>
      <c r="GQL43" s="92" t="e">
        <f t="shared" si="80"/>
        <v>#DIV/0!</v>
      </c>
      <c r="GQM43" s="92" t="e">
        <f t="shared" ref="GQM43:GSX43" si="81">AVERAGE(GQM3:GQM42)</f>
        <v>#DIV/0!</v>
      </c>
      <c r="GQN43" s="92" t="e">
        <f t="shared" si="81"/>
        <v>#DIV/0!</v>
      </c>
      <c r="GQO43" s="92" t="e">
        <f t="shared" si="81"/>
        <v>#DIV/0!</v>
      </c>
      <c r="GQP43" s="92" t="e">
        <f t="shared" si="81"/>
        <v>#DIV/0!</v>
      </c>
      <c r="GQQ43" s="92" t="e">
        <f t="shared" si="81"/>
        <v>#DIV/0!</v>
      </c>
      <c r="GQR43" s="92" t="e">
        <f t="shared" si="81"/>
        <v>#DIV/0!</v>
      </c>
      <c r="GQS43" s="92" t="e">
        <f t="shared" si="81"/>
        <v>#DIV/0!</v>
      </c>
      <c r="GQT43" s="92" t="e">
        <f t="shared" si="81"/>
        <v>#DIV/0!</v>
      </c>
      <c r="GQU43" s="92" t="e">
        <f t="shared" si="81"/>
        <v>#DIV/0!</v>
      </c>
      <c r="GQV43" s="92" t="e">
        <f t="shared" si="81"/>
        <v>#DIV/0!</v>
      </c>
      <c r="GQW43" s="92" t="e">
        <f t="shared" si="81"/>
        <v>#DIV/0!</v>
      </c>
      <c r="GQX43" s="92" t="e">
        <f t="shared" si="81"/>
        <v>#DIV/0!</v>
      </c>
      <c r="GQY43" s="92" t="e">
        <f t="shared" si="81"/>
        <v>#DIV/0!</v>
      </c>
      <c r="GQZ43" s="92" t="e">
        <f t="shared" si="81"/>
        <v>#DIV/0!</v>
      </c>
      <c r="GRA43" s="92" t="e">
        <f t="shared" si="81"/>
        <v>#DIV/0!</v>
      </c>
      <c r="GRB43" s="92" t="e">
        <f t="shared" si="81"/>
        <v>#DIV/0!</v>
      </c>
      <c r="GRC43" s="92" t="e">
        <f t="shared" si="81"/>
        <v>#DIV/0!</v>
      </c>
      <c r="GRD43" s="92" t="e">
        <f t="shared" si="81"/>
        <v>#DIV/0!</v>
      </c>
      <c r="GRE43" s="92" t="e">
        <f t="shared" si="81"/>
        <v>#DIV/0!</v>
      </c>
      <c r="GRF43" s="92" t="e">
        <f t="shared" si="81"/>
        <v>#DIV/0!</v>
      </c>
      <c r="GRG43" s="92" t="e">
        <f t="shared" si="81"/>
        <v>#DIV/0!</v>
      </c>
      <c r="GRH43" s="92" t="e">
        <f t="shared" si="81"/>
        <v>#DIV/0!</v>
      </c>
      <c r="GRI43" s="92" t="e">
        <f t="shared" si="81"/>
        <v>#DIV/0!</v>
      </c>
      <c r="GRJ43" s="92" t="e">
        <f t="shared" si="81"/>
        <v>#DIV/0!</v>
      </c>
      <c r="GRK43" s="92" t="e">
        <f t="shared" si="81"/>
        <v>#DIV/0!</v>
      </c>
      <c r="GRL43" s="92" t="e">
        <f t="shared" si="81"/>
        <v>#DIV/0!</v>
      </c>
      <c r="GRM43" s="92" t="e">
        <f t="shared" si="81"/>
        <v>#DIV/0!</v>
      </c>
      <c r="GRN43" s="92" t="e">
        <f t="shared" si="81"/>
        <v>#DIV/0!</v>
      </c>
      <c r="GRO43" s="92" t="e">
        <f t="shared" si="81"/>
        <v>#DIV/0!</v>
      </c>
      <c r="GRP43" s="92" t="e">
        <f t="shared" si="81"/>
        <v>#DIV/0!</v>
      </c>
      <c r="GRQ43" s="92" t="e">
        <f t="shared" si="81"/>
        <v>#DIV/0!</v>
      </c>
      <c r="GRR43" s="92" t="e">
        <f t="shared" si="81"/>
        <v>#DIV/0!</v>
      </c>
      <c r="GRS43" s="92" t="e">
        <f t="shared" si="81"/>
        <v>#DIV/0!</v>
      </c>
      <c r="GRT43" s="92" t="e">
        <f t="shared" si="81"/>
        <v>#DIV/0!</v>
      </c>
      <c r="GRU43" s="92" t="e">
        <f t="shared" si="81"/>
        <v>#DIV/0!</v>
      </c>
      <c r="GRV43" s="92" t="e">
        <f t="shared" si="81"/>
        <v>#DIV/0!</v>
      </c>
      <c r="GRW43" s="92" t="e">
        <f t="shared" si="81"/>
        <v>#DIV/0!</v>
      </c>
      <c r="GRX43" s="92" t="e">
        <f t="shared" si="81"/>
        <v>#DIV/0!</v>
      </c>
      <c r="GRY43" s="92" t="e">
        <f t="shared" si="81"/>
        <v>#DIV/0!</v>
      </c>
      <c r="GRZ43" s="92" t="e">
        <f t="shared" si="81"/>
        <v>#DIV/0!</v>
      </c>
      <c r="GSA43" s="92" t="e">
        <f t="shared" si="81"/>
        <v>#DIV/0!</v>
      </c>
      <c r="GSB43" s="92" t="e">
        <f t="shared" si="81"/>
        <v>#DIV/0!</v>
      </c>
      <c r="GSC43" s="92" t="e">
        <f t="shared" si="81"/>
        <v>#DIV/0!</v>
      </c>
      <c r="GSD43" s="92" t="e">
        <f t="shared" si="81"/>
        <v>#DIV/0!</v>
      </c>
      <c r="GSE43" s="92" t="e">
        <f t="shared" si="81"/>
        <v>#DIV/0!</v>
      </c>
      <c r="GSF43" s="92" t="e">
        <f t="shared" si="81"/>
        <v>#DIV/0!</v>
      </c>
      <c r="GSG43" s="92" t="e">
        <f t="shared" si="81"/>
        <v>#DIV/0!</v>
      </c>
      <c r="GSH43" s="92" t="e">
        <f t="shared" si="81"/>
        <v>#DIV/0!</v>
      </c>
      <c r="GSI43" s="92" t="e">
        <f t="shared" si="81"/>
        <v>#DIV/0!</v>
      </c>
      <c r="GSJ43" s="92" t="e">
        <f t="shared" si="81"/>
        <v>#DIV/0!</v>
      </c>
      <c r="GSK43" s="92" t="e">
        <f t="shared" si="81"/>
        <v>#DIV/0!</v>
      </c>
      <c r="GSL43" s="92" t="e">
        <f t="shared" si="81"/>
        <v>#DIV/0!</v>
      </c>
      <c r="GSM43" s="92" t="e">
        <f t="shared" si="81"/>
        <v>#DIV/0!</v>
      </c>
      <c r="GSN43" s="92" t="e">
        <f t="shared" si="81"/>
        <v>#DIV/0!</v>
      </c>
      <c r="GSO43" s="92" t="e">
        <f t="shared" si="81"/>
        <v>#DIV/0!</v>
      </c>
      <c r="GSP43" s="92" t="e">
        <f t="shared" si="81"/>
        <v>#DIV/0!</v>
      </c>
      <c r="GSQ43" s="92" t="e">
        <f t="shared" si="81"/>
        <v>#DIV/0!</v>
      </c>
      <c r="GSR43" s="92" t="e">
        <f t="shared" si="81"/>
        <v>#DIV/0!</v>
      </c>
      <c r="GSS43" s="92" t="e">
        <f t="shared" si="81"/>
        <v>#DIV/0!</v>
      </c>
      <c r="GST43" s="92" t="e">
        <f t="shared" si="81"/>
        <v>#DIV/0!</v>
      </c>
      <c r="GSU43" s="92" t="e">
        <f t="shared" si="81"/>
        <v>#DIV/0!</v>
      </c>
      <c r="GSV43" s="92" t="e">
        <f t="shared" si="81"/>
        <v>#DIV/0!</v>
      </c>
      <c r="GSW43" s="92" t="e">
        <f t="shared" si="81"/>
        <v>#DIV/0!</v>
      </c>
      <c r="GSX43" s="92" t="e">
        <f t="shared" si="81"/>
        <v>#DIV/0!</v>
      </c>
      <c r="GSY43" s="92" t="e">
        <f t="shared" ref="GSY43:GVJ43" si="82">AVERAGE(GSY3:GSY42)</f>
        <v>#DIV/0!</v>
      </c>
      <c r="GSZ43" s="92" t="e">
        <f t="shared" si="82"/>
        <v>#DIV/0!</v>
      </c>
      <c r="GTA43" s="92" t="e">
        <f t="shared" si="82"/>
        <v>#DIV/0!</v>
      </c>
      <c r="GTB43" s="92" t="e">
        <f t="shared" si="82"/>
        <v>#DIV/0!</v>
      </c>
      <c r="GTC43" s="92" t="e">
        <f t="shared" si="82"/>
        <v>#DIV/0!</v>
      </c>
      <c r="GTD43" s="92" t="e">
        <f t="shared" si="82"/>
        <v>#DIV/0!</v>
      </c>
      <c r="GTE43" s="92" t="e">
        <f t="shared" si="82"/>
        <v>#DIV/0!</v>
      </c>
      <c r="GTF43" s="92" t="e">
        <f t="shared" si="82"/>
        <v>#DIV/0!</v>
      </c>
      <c r="GTG43" s="92" t="e">
        <f t="shared" si="82"/>
        <v>#DIV/0!</v>
      </c>
      <c r="GTH43" s="92" t="e">
        <f t="shared" si="82"/>
        <v>#DIV/0!</v>
      </c>
      <c r="GTI43" s="92" t="e">
        <f t="shared" si="82"/>
        <v>#DIV/0!</v>
      </c>
      <c r="GTJ43" s="92" t="e">
        <f t="shared" si="82"/>
        <v>#DIV/0!</v>
      </c>
      <c r="GTK43" s="92" t="e">
        <f t="shared" si="82"/>
        <v>#DIV/0!</v>
      </c>
      <c r="GTL43" s="92" t="e">
        <f t="shared" si="82"/>
        <v>#DIV/0!</v>
      </c>
      <c r="GTM43" s="92" t="e">
        <f t="shared" si="82"/>
        <v>#DIV/0!</v>
      </c>
      <c r="GTN43" s="92" t="e">
        <f t="shared" si="82"/>
        <v>#DIV/0!</v>
      </c>
      <c r="GTO43" s="92" t="e">
        <f t="shared" si="82"/>
        <v>#DIV/0!</v>
      </c>
      <c r="GTP43" s="92" t="e">
        <f t="shared" si="82"/>
        <v>#DIV/0!</v>
      </c>
      <c r="GTQ43" s="92" t="e">
        <f t="shared" si="82"/>
        <v>#DIV/0!</v>
      </c>
      <c r="GTR43" s="92" t="e">
        <f t="shared" si="82"/>
        <v>#DIV/0!</v>
      </c>
      <c r="GTS43" s="92" t="e">
        <f t="shared" si="82"/>
        <v>#DIV/0!</v>
      </c>
      <c r="GTT43" s="92" t="e">
        <f t="shared" si="82"/>
        <v>#DIV/0!</v>
      </c>
      <c r="GTU43" s="92" t="e">
        <f t="shared" si="82"/>
        <v>#DIV/0!</v>
      </c>
      <c r="GTV43" s="92" t="e">
        <f t="shared" si="82"/>
        <v>#DIV/0!</v>
      </c>
      <c r="GTW43" s="92" t="e">
        <f t="shared" si="82"/>
        <v>#DIV/0!</v>
      </c>
      <c r="GTX43" s="92" t="e">
        <f t="shared" si="82"/>
        <v>#DIV/0!</v>
      </c>
      <c r="GTY43" s="92" t="e">
        <f t="shared" si="82"/>
        <v>#DIV/0!</v>
      </c>
      <c r="GTZ43" s="92" t="e">
        <f t="shared" si="82"/>
        <v>#DIV/0!</v>
      </c>
      <c r="GUA43" s="92" t="e">
        <f t="shared" si="82"/>
        <v>#DIV/0!</v>
      </c>
      <c r="GUB43" s="92" t="e">
        <f t="shared" si="82"/>
        <v>#DIV/0!</v>
      </c>
      <c r="GUC43" s="92" t="e">
        <f t="shared" si="82"/>
        <v>#DIV/0!</v>
      </c>
      <c r="GUD43" s="92" t="e">
        <f t="shared" si="82"/>
        <v>#DIV/0!</v>
      </c>
      <c r="GUE43" s="92" t="e">
        <f t="shared" si="82"/>
        <v>#DIV/0!</v>
      </c>
      <c r="GUF43" s="92" t="e">
        <f t="shared" si="82"/>
        <v>#DIV/0!</v>
      </c>
      <c r="GUG43" s="92" t="e">
        <f t="shared" si="82"/>
        <v>#DIV/0!</v>
      </c>
      <c r="GUH43" s="92" t="e">
        <f t="shared" si="82"/>
        <v>#DIV/0!</v>
      </c>
      <c r="GUI43" s="92" t="e">
        <f t="shared" si="82"/>
        <v>#DIV/0!</v>
      </c>
      <c r="GUJ43" s="92" t="e">
        <f t="shared" si="82"/>
        <v>#DIV/0!</v>
      </c>
      <c r="GUK43" s="92" t="e">
        <f t="shared" si="82"/>
        <v>#DIV/0!</v>
      </c>
      <c r="GUL43" s="92" t="e">
        <f t="shared" si="82"/>
        <v>#DIV/0!</v>
      </c>
      <c r="GUM43" s="92" t="e">
        <f t="shared" si="82"/>
        <v>#DIV/0!</v>
      </c>
      <c r="GUN43" s="92" t="e">
        <f t="shared" si="82"/>
        <v>#DIV/0!</v>
      </c>
      <c r="GUO43" s="92" t="e">
        <f t="shared" si="82"/>
        <v>#DIV/0!</v>
      </c>
      <c r="GUP43" s="92" t="e">
        <f t="shared" si="82"/>
        <v>#DIV/0!</v>
      </c>
      <c r="GUQ43" s="92" t="e">
        <f t="shared" si="82"/>
        <v>#DIV/0!</v>
      </c>
      <c r="GUR43" s="92" t="e">
        <f t="shared" si="82"/>
        <v>#DIV/0!</v>
      </c>
      <c r="GUS43" s="92" t="e">
        <f t="shared" si="82"/>
        <v>#DIV/0!</v>
      </c>
      <c r="GUT43" s="92" t="e">
        <f t="shared" si="82"/>
        <v>#DIV/0!</v>
      </c>
      <c r="GUU43" s="92" t="e">
        <f t="shared" si="82"/>
        <v>#DIV/0!</v>
      </c>
      <c r="GUV43" s="92" t="e">
        <f t="shared" si="82"/>
        <v>#DIV/0!</v>
      </c>
      <c r="GUW43" s="92" t="e">
        <f t="shared" si="82"/>
        <v>#DIV/0!</v>
      </c>
      <c r="GUX43" s="92" t="e">
        <f t="shared" si="82"/>
        <v>#DIV/0!</v>
      </c>
      <c r="GUY43" s="92" t="e">
        <f t="shared" si="82"/>
        <v>#DIV/0!</v>
      </c>
      <c r="GUZ43" s="92" t="e">
        <f t="shared" si="82"/>
        <v>#DIV/0!</v>
      </c>
      <c r="GVA43" s="92" t="e">
        <f t="shared" si="82"/>
        <v>#DIV/0!</v>
      </c>
      <c r="GVB43" s="92" t="e">
        <f t="shared" si="82"/>
        <v>#DIV/0!</v>
      </c>
      <c r="GVC43" s="92" t="e">
        <f t="shared" si="82"/>
        <v>#DIV/0!</v>
      </c>
      <c r="GVD43" s="92" t="e">
        <f t="shared" si="82"/>
        <v>#DIV/0!</v>
      </c>
      <c r="GVE43" s="92" t="e">
        <f t="shared" si="82"/>
        <v>#DIV/0!</v>
      </c>
      <c r="GVF43" s="92" t="e">
        <f t="shared" si="82"/>
        <v>#DIV/0!</v>
      </c>
      <c r="GVG43" s="92" t="e">
        <f t="shared" si="82"/>
        <v>#DIV/0!</v>
      </c>
      <c r="GVH43" s="92" t="e">
        <f t="shared" si="82"/>
        <v>#DIV/0!</v>
      </c>
      <c r="GVI43" s="92" t="e">
        <f t="shared" si="82"/>
        <v>#DIV/0!</v>
      </c>
      <c r="GVJ43" s="92" t="e">
        <f t="shared" si="82"/>
        <v>#DIV/0!</v>
      </c>
      <c r="GVK43" s="92" t="e">
        <f t="shared" ref="GVK43:GXV43" si="83">AVERAGE(GVK3:GVK42)</f>
        <v>#DIV/0!</v>
      </c>
      <c r="GVL43" s="92" t="e">
        <f t="shared" si="83"/>
        <v>#DIV/0!</v>
      </c>
      <c r="GVM43" s="92" t="e">
        <f t="shared" si="83"/>
        <v>#DIV/0!</v>
      </c>
      <c r="GVN43" s="92" t="e">
        <f t="shared" si="83"/>
        <v>#DIV/0!</v>
      </c>
      <c r="GVO43" s="92" t="e">
        <f t="shared" si="83"/>
        <v>#DIV/0!</v>
      </c>
      <c r="GVP43" s="92" t="e">
        <f t="shared" si="83"/>
        <v>#DIV/0!</v>
      </c>
      <c r="GVQ43" s="92" t="e">
        <f t="shared" si="83"/>
        <v>#DIV/0!</v>
      </c>
      <c r="GVR43" s="92" t="e">
        <f t="shared" si="83"/>
        <v>#DIV/0!</v>
      </c>
      <c r="GVS43" s="92" t="e">
        <f t="shared" si="83"/>
        <v>#DIV/0!</v>
      </c>
      <c r="GVT43" s="92" t="e">
        <f t="shared" si="83"/>
        <v>#DIV/0!</v>
      </c>
      <c r="GVU43" s="92" t="e">
        <f t="shared" si="83"/>
        <v>#DIV/0!</v>
      </c>
      <c r="GVV43" s="92" t="e">
        <f t="shared" si="83"/>
        <v>#DIV/0!</v>
      </c>
      <c r="GVW43" s="92" t="e">
        <f t="shared" si="83"/>
        <v>#DIV/0!</v>
      </c>
      <c r="GVX43" s="92" t="e">
        <f t="shared" si="83"/>
        <v>#DIV/0!</v>
      </c>
      <c r="GVY43" s="92" t="e">
        <f t="shared" si="83"/>
        <v>#DIV/0!</v>
      </c>
      <c r="GVZ43" s="92" t="e">
        <f t="shared" si="83"/>
        <v>#DIV/0!</v>
      </c>
      <c r="GWA43" s="92" t="e">
        <f t="shared" si="83"/>
        <v>#DIV/0!</v>
      </c>
      <c r="GWB43" s="92" t="e">
        <f t="shared" si="83"/>
        <v>#DIV/0!</v>
      </c>
      <c r="GWC43" s="92" t="e">
        <f t="shared" si="83"/>
        <v>#DIV/0!</v>
      </c>
      <c r="GWD43" s="92" t="e">
        <f t="shared" si="83"/>
        <v>#DIV/0!</v>
      </c>
      <c r="GWE43" s="92" t="e">
        <f t="shared" si="83"/>
        <v>#DIV/0!</v>
      </c>
      <c r="GWF43" s="92" t="e">
        <f t="shared" si="83"/>
        <v>#DIV/0!</v>
      </c>
      <c r="GWG43" s="92" t="e">
        <f t="shared" si="83"/>
        <v>#DIV/0!</v>
      </c>
      <c r="GWH43" s="92" t="e">
        <f t="shared" si="83"/>
        <v>#DIV/0!</v>
      </c>
      <c r="GWI43" s="92" t="e">
        <f t="shared" si="83"/>
        <v>#DIV/0!</v>
      </c>
      <c r="GWJ43" s="92" t="e">
        <f t="shared" si="83"/>
        <v>#DIV/0!</v>
      </c>
      <c r="GWK43" s="92" t="e">
        <f t="shared" si="83"/>
        <v>#DIV/0!</v>
      </c>
      <c r="GWL43" s="92" t="e">
        <f t="shared" si="83"/>
        <v>#DIV/0!</v>
      </c>
      <c r="GWM43" s="92" t="e">
        <f t="shared" si="83"/>
        <v>#DIV/0!</v>
      </c>
      <c r="GWN43" s="92" t="e">
        <f t="shared" si="83"/>
        <v>#DIV/0!</v>
      </c>
      <c r="GWO43" s="92" t="e">
        <f t="shared" si="83"/>
        <v>#DIV/0!</v>
      </c>
      <c r="GWP43" s="92" t="e">
        <f t="shared" si="83"/>
        <v>#DIV/0!</v>
      </c>
      <c r="GWQ43" s="92" t="e">
        <f t="shared" si="83"/>
        <v>#DIV/0!</v>
      </c>
      <c r="GWR43" s="92" t="e">
        <f t="shared" si="83"/>
        <v>#DIV/0!</v>
      </c>
      <c r="GWS43" s="92" t="e">
        <f t="shared" si="83"/>
        <v>#DIV/0!</v>
      </c>
      <c r="GWT43" s="92" t="e">
        <f t="shared" si="83"/>
        <v>#DIV/0!</v>
      </c>
      <c r="GWU43" s="92" t="e">
        <f t="shared" si="83"/>
        <v>#DIV/0!</v>
      </c>
      <c r="GWV43" s="92" t="e">
        <f t="shared" si="83"/>
        <v>#DIV/0!</v>
      </c>
      <c r="GWW43" s="92" t="e">
        <f t="shared" si="83"/>
        <v>#DIV/0!</v>
      </c>
      <c r="GWX43" s="92" t="e">
        <f t="shared" si="83"/>
        <v>#DIV/0!</v>
      </c>
      <c r="GWY43" s="92" t="e">
        <f t="shared" si="83"/>
        <v>#DIV/0!</v>
      </c>
      <c r="GWZ43" s="92" t="e">
        <f t="shared" si="83"/>
        <v>#DIV/0!</v>
      </c>
      <c r="GXA43" s="92" t="e">
        <f t="shared" si="83"/>
        <v>#DIV/0!</v>
      </c>
      <c r="GXB43" s="92" t="e">
        <f t="shared" si="83"/>
        <v>#DIV/0!</v>
      </c>
      <c r="GXC43" s="92" t="e">
        <f t="shared" si="83"/>
        <v>#DIV/0!</v>
      </c>
      <c r="GXD43" s="92" t="e">
        <f t="shared" si="83"/>
        <v>#DIV/0!</v>
      </c>
      <c r="GXE43" s="92" t="e">
        <f t="shared" si="83"/>
        <v>#DIV/0!</v>
      </c>
      <c r="GXF43" s="92" t="e">
        <f t="shared" si="83"/>
        <v>#DIV/0!</v>
      </c>
      <c r="GXG43" s="92" t="e">
        <f t="shared" si="83"/>
        <v>#DIV/0!</v>
      </c>
      <c r="GXH43" s="92" t="e">
        <f t="shared" si="83"/>
        <v>#DIV/0!</v>
      </c>
      <c r="GXI43" s="92" t="e">
        <f t="shared" si="83"/>
        <v>#DIV/0!</v>
      </c>
      <c r="GXJ43" s="92" t="e">
        <f t="shared" si="83"/>
        <v>#DIV/0!</v>
      </c>
      <c r="GXK43" s="92" t="e">
        <f t="shared" si="83"/>
        <v>#DIV/0!</v>
      </c>
      <c r="GXL43" s="92" t="e">
        <f t="shared" si="83"/>
        <v>#DIV/0!</v>
      </c>
      <c r="GXM43" s="92" t="e">
        <f t="shared" si="83"/>
        <v>#DIV/0!</v>
      </c>
      <c r="GXN43" s="92" t="e">
        <f t="shared" si="83"/>
        <v>#DIV/0!</v>
      </c>
      <c r="GXO43" s="92" t="e">
        <f t="shared" si="83"/>
        <v>#DIV/0!</v>
      </c>
      <c r="GXP43" s="92" t="e">
        <f t="shared" si="83"/>
        <v>#DIV/0!</v>
      </c>
      <c r="GXQ43" s="92" t="e">
        <f t="shared" si="83"/>
        <v>#DIV/0!</v>
      </c>
      <c r="GXR43" s="92" t="e">
        <f t="shared" si="83"/>
        <v>#DIV/0!</v>
      </c>
      <c r="GXS43" s="92" t="e">
        <f t="shared" si="83"/>
        <v>#DIV/0!</v>
      </c>
      <c r="GXT43" s="92" t="e">
        <f t="shared" si="83"/>
        <v>#DIV/0!</v>
      </c>
      <c r="GXU43" s="92" t="e">
        <f t="shared" si="83"/>
        <v>#DIV/0!</v>
      </c>
      <c r="GXV43" s="92" t="e">
        <f t="shared" si="83"/>
        <v>#DIV/0!</v>
      </c>
      <c r="GXW43" s="92" t="e">
        <f t="shared" ref="GXW43:HAH43" si="84">AVERAGE(GXW3:GXW42)</f>
        <v>#DIV/0!</v>
      </c>
      <c r="GXX43" s="92" t="e">
        <f t="shared" si="84"/>
        <v>#DIV/0!</v>
      </c>
      <c r="GXY43" s="92" t="e">
        <f t="shared" si="84"/>
        <v>#DIV/0!</v>
      </c>
      <c r="GXZ43" s="92" t="e">
        <f t="shared" si="84"/>
        <v>#DIV/0!</v>
      </c>
      <c r="GYA43" s="92" t="e">
        <f t="shared" si="84"/>
        <v>#DIV/0!</v>
      </c>
      <c r="GYB43" s="92" t="e">
        <f t="shared" si="84"/>
        <v>#DIV/0!</v>
      </c>
      <c r="GYC43" s="92" t="e">
        <f t="shared" si="84"/>
        <v>#DIV/0!</v>
      </c>
      <c r="GYD43" s="92" t="e">
        <f t="shared" si="84"/>
        <v>#DIV/0!</v>
      </c>
      <c r="GYE43" s="92" t="e">
        <f t="shared" si="84"/>
        <v>#DIV/0!</v>
      </c>
      <c r="GYF43" s="92" t="e">
        <f t="shared" si="84"/>
        <v>#DIV/0!</v>
      </c>
      <c r="GYG43" s="92" t="e">
        <f t="shared" si="84"/>
        <v>#DIV/0!</v>
      </c>
      <c r="GYH43" s="92" t="e">
        <f t="shared" si="84"/>
        <v>#DIV/0!</v>
      </c>
      <c r="GYI43" s="92" t="e">
        <f t="shared" si="84"/>
        <v>#DIV/0!</v>
      </c>
      <c r="GYJ43" s="92" t="e">
        <f t="shared" si="84"/>
        <v>#DIV/0!</v>
      </c>
      <c r="GYK43" s="92" t="e">
        <f t="shared" si="84"/>
        <v>#DIV/0!</v>
      </c>
      <c r="GYL43" s="92" t="e">
        <f t="shared" si="84"/>
        <v>#DIV/0!</v>
      </c>
      <c r="GYM43" s="92" t="e">
        <f t="shared" si="84"/>
        <v>#DIV/0!</v>
      </c>
      <c r="GYN43" s="92" t="e">
        <f t="shared" si="84"/>
        <v>#DIV/0!</v>
      </c>
      <c r="GYO43" s="92" t="e">
        <f t="shared" si="84"/>
        <v>#DIV/0!</v>
      </c>
      <c r="GYP43" s="92" t="e">
        <f t="shared" si="84"/>
        <v>#DIV/0!</v>
      </c>
      <c r="GYQ43" s="92" t="e">
        <f t="shared" si="84"/>
        <v>#DIV/0!</v>
      </c>
      <c r="GYR43" s="92" t="e">
        <f t="shared" si="84"/>
        <v>#DIV/0!</v>
      </c>
      <c r="GYS43" s="92" t="e">
        <f t="shared" si="84"/>
        <v>#DIV/0!</v>
      </c>
      <c r="GYT43" s="92" t="e">
        <f t="shared" si="84"/>
        <v>#DIV/0!</v>
      </c>
      <c r="GYU43" s="92" t="e">
        <f t="shared" si="84"/>
        <v>#DIV/0!</v>
      </c>
      <c r="GYV43" s="92" t="e">
        <f t="shared" si="84"/>
        <v>#DIV/0!</v>
      </c>
      <c r="GYW43" s="92" t="e">
        <f t="shared" si="84"/>
        <v>#DIV/0!</v>
      </c>
      <c r="GYX43" s="92" t="e">
        <f t="shared" si="84"/>
        <v>#DIV/0!</v>
      </c>
      <c r="GYY43" s="92" t="e">
        <f t="shared" si="84"/>
        <v>#DIV/0!</v>
      </c>
      <c r="GYZ43" s="92" t="e">
        <f t="shared" si="84"/>
        <v>#DIV/0!</v>
      </c>
      <c r="GZA43" s="92" t="e">
        <f t="shared" si="84"/>
        <v>#DIV/0!</v>
      </c>
      <c r="GZB43" s="92" t="e">
        <f t="shared" si="84"/>
        <v>#DIV/0!</v>
      </c>
      <c r="GZC43" s="92" t="e">
        <f t="shared" si="84"/>
        <v>#DIV/0!</v>
      </c>
      <c r="GZD43" s="92" t="e">
        <f t="shared" si="84"/>
        <v>#DIV/0!</v>
      </c>
      <c r="GZE43" s="92" t="e">
        <f t="shared" si="84"/>
        <v>#DIV/0!</v>
      </c>
      <c r="GZF43" s="92" t="e">
        <f t="shared" si="84"/>
        <v>#DIV/0!</v>
      </c>
      <c r="GZG43" s="92" t="e">
        <f t="shared" si="84"/>
        <v>#DIV/0!</v>
      </c>
      <c r="GZH43" s="92" t="e">
        <f t="shared" si="84"/>
        <v>#DIV/0!</v>
      </c>
      <c r="GZI43" s="92" t="e">
        <f t="shared" si="84"/>
        <v>#DIV/0!</v>
      </c>
      <c r="GZJ43" s="92" t="e">
        <f t="shared" si="84"/>
        <v>#DIV/0!</v>
      </c>
      <c r="GZK43" s="92" t="e">
        <f t="shared" si="84"/>
        <v>#DIV/0!</v>
      </c>
      <c r="GZL43" s="92" t="e">
        <f t="shared" si="84"/>
        <v>#DIV/0!</v>
      </c>
      <c r="GZM43" s="92" t="e">
        <f t="shared" si="84"/>
        <v>#DIV/0!</v>
      </c>
      <c r="GZN43" s="92" t="e">
        <f t="shared" si="84"/>
        <v>#DIV/0!</v>
      </c>
      <c r="GZO43" s="92" t="e">
        <f t="shared" si="84"/>
        <v>#DIV/0!</v>
      </c>
      <c r="GZP43" s="92" t="e">
        <f t="shared" si="84"/>
        <v>#DIV/0!</v>
      </c>
      <c r="GZQ43" s="92" t="e">
        <f t="shared" si="84"/>
        <v>#DIV/0!</v>
      </c>
      <c r="GZR43" s="92" t="e">
        <f t="shared" si="84"/>
        <v>#DIV/0!</v>
      </c>
      <c r="GZS43" s="92" t="e">
        <f t="shared" si="84"/>
        <v>#DIV/0!</v>
      </c>
      <c r="GZT43" s="92" t="e">
        <f t="shared" si="84"/>
        <v>#DIV/0!</v>
      </c>
      <c r="GZU43" s="92" t="e">
        <f t="shared" si="84"/>
        <v>#DIV/0!</v>
      </c>
      <c r="GZV43" s="92" t="e">
        <f t="shared" si="84"/>
        <v>#DIV/0!</v>
      </c>
      <c r="GZW43" s="92" t="e">
        <f t="shared" si="84"/>
        <v>#DIV/0!</v>
      </c>
      <c r="GZX43" s="92" t="e">
        <f t="shared" si="84"/>
        <v>#DIV/0!</v>
      </c>
      <c r="GZY43" s="92" t="e">
        <f t="shared" si="84"/>
        <v>#DIV/0!</v>
      </c>
      <c r="GZZ43" s="92" t="e">
        <f t="shared" si="84"/>
        <v>#DIV/0!</v>
      </c>
      <c r="HAA43" s="92" t="e">
        <f t="shared" si="84"/>
        <v>#DIV/0!</v>
      </c>
      <c r="HAB43" s="92" t="e">
        <f t="shared" si="84"/>
        <v>#DIV/0!</v>
      </c>
      <c r="HAC43" s="92" t="e">
        <f t="shared" si="84"/>
        <v>#DIV/0!</v>
      </c>
      <c r="HAD43" s="92" t="e">
        <f t="shared" si="84"/>
        <v>#DIV/0!</v>
      </c>
      <c r="HAE43" s="92" t="e">
        <f t="shared" si="84"/>
        <v>#DIV/0!</v>
      </c>
      <c r="HAF43" s="92" t="e">
        <f t="shared" si="84"/>
        <v>#DIV/0!</v>
      </c>
      <c r="HAG43" s="92" t="e">
        <f t="shared" si="84"/>
        <v>#DIV/0!</v>
      </c>
      <c r="HAH43" s="92" t="e">
        <f t="shared" si="84"/>
        <v>#DIV/0!</v>
      </c>
      <c r="HAI43" s="92" t="e">
        <f t="shared" ref="HAI43:HCT43" si="85">AVERAGE(HAI3:HAI42)</f>
        <v>#DIV/0!</v>
      </c>
      <c r="HAJ43" s="92" t="e">
        <f t="shared" si="85"/>
        <v>#DIV/0!</v>
      </c>
      <c r="HAK43" s="92" t="e">
        <f t="shared" si="85"/>
        <v>#DIV/0!</v>
      </c>
      <c r="HAL43" s="92" t="e">
        <f t="shared" si="85"/>
        <v>#DIV/0!</v>
      </c>
      <c r="HAM43" s="92" t="e">
        <f t="shared" si="85"/>
        <v>#DIV/0!</v>
      </c>
      <c r="HAN43" s="92" t="e">
        <f t="shared" si="85"/>
        <v>#DIV/0!</v>
      </c>
      <c r="HAO43" s="92" t="e">
        <f t="shared" si="85"/>
        <v>#DIV/0!</v>
      </c>
      <c r="HAP43" s="92" t="e">
        <f t="shared" si="85"/>
        <v>#DIV/0!</v>
      </c>
      <c r="HAQ43" s="92" t="e">
        <f t="shared" si="85"/>
        <v>#DIV/0!</v>
      </c>
      <c r="HAR43" s="92" t="e">
        <f t="shared" si="85"/>
        <v>#DIV/0!</v>
      </c>
      <c r="HAS43" s="92" t="e">
        <f t="shared" si="85"/>
        <v>#DIV/0!</v>
      </c>
      <c r="HAT43" s="92" t="e">
        <f t="shared" si="85"/>
        <v>#DIV/0!</v>
      </c>
      <c r="HAU43" s="92" t="e">
        <f t="shared" si="85"/>
        <v>#DIV/0!</v>
      </c>
      <c r="HAV43" s="92" t="e">
        <f t="shared" si="85"/>
        <v>#DIV/0!</v>
      </c>
      <c r="HAW43" s="92" t="e">
        <f t="shared" si="85"/>
        <v>#DIV/0!</v>
      </c>
      <c r="HAX43" s="92" t="e">
        <f t="shared" si="85"/>
        <v>#DIV/0!</v>
      </c>
      <c r="HAY43" s="92" t="e">
        <f t="shared" si="85"/>
        <v>#DIV/0!</v>
      </c>
      <c r="HAZ43" s="92" t="e">
        <f t="shared" si="85"/>
        <v>#DIV/0!</v>
      </c>
      <c r="HBA43" s="92" t="e">
        <f t="shared" si="85"/>
        <v>#DIV/0!</v>
      </c>
      <c r="HBB43" s="92" t="e">
        <f t="shared" si="85"/>
        <v>#DIV/0!</v>
      </c>
      <c r="HBC43" s="92" t="e">
        <f t="shared" si="85"/>
        <v>#DIV/0!</v>
      </c>
      <c r="HBD43" s="92" t="e">
        <f t="shared" si="85"/>
        <v>#DIV/0!</v>
      </c>
      <c r="HBE43" s="92" t="e">
        <f t="shared" si="85"/>
        <v>#DIV/0!</v>
      </c>
      <c r="HBF43" s="92" t="e">
        <f t="shared" si="85"/>
        <v>#DIV/0!</v>
      </c>
      <c r="HBG43" s="92" t="e">
        <f t="shared" si="85"/>
        <v>#DIV/0!</v>
      </c>
      <c r="HBH43" s="92" t="e">
        <f t="shared" si="85"/>
        <v>#DIV/0!</v>
      </c>
      <c r="HBI43" s="92" t="e">
        <f t="shared" si="85"/>
        <v>#DIV/0!</v>
      </c>
      <c r="HBJ43" s="92" t="e">
        <f t="shared" si="85"/>
        <v>#DIV/0!</v>
      </c>
      <c r="HBK43" s="92" t="e">
        <f t="shared" si="85"/>
        <v>#DIV/0!</v>
      </c>
      <c r="HBL43" s="92" t="e">
        <f t="shared" si="85"/>
        <v>#DIV/0!</v>
      </c>
      <c r="HBM43" s="92" t="e">
        <f t="shared" si="85"/>
        <v>#DIV/0!</v>
      </c>
      <c r="HBN43" s="92" t="e">
        <f t="shared" si="85"/>
        <v>#DIV/0!</v>
      </c>
      <c r="HBO43" s="92" t="e">
        <f t="shared" si="85"/>
        <v>#DIV/0!</v>
      </c>
      <c r="HBP43" s="92" t="e">
        <f t="shared" si="85"/>
        <v>#DIV/0!</v>
      </c>
      <c r="HBQ43" s="92" t="e">
        <f t="shared" si="85"/>
        <v>#DIV/0!</v>
      </c>
      <c r="HBR43" s="92" t="e">
        <f t="shared" si="85"/>
        <v>#DIV/0!</v>
      </c>
      <c r="HBS43" s="92" t="e">
        <f t="shared" si="85"/>
        <v>#DIV/0!</v>
      </c>
      <c r="HBT43" s="92" t="e">
        <f t="shared" si="85"/>
        <v>#DIV/0!</v>
      </c>
      <c r="HBU43" s="92" t="e">
        <f t="shared" si="85"/>
        <v>#DIV/0!</v>
      </c>
      <c r="HBV43" s="92" t="e">
        <f t="shared" si="85"/>
        <v>#DIV/0!</v>
      </c>
      <c r="HBW43" s="92" t="e">
        <f t="shared" si="85"/>
        <v>#DIV/0!</v>
      </c>
      <c r="HBX43" s="92" t="e">
        <f t="shared" si="85"/>
        <v>#DIV/0!</v>
      </c>
      <c r="HBY43" s="92" t="e">
        <f t="shared" si="85"/>
        <v>#DIV/0!</v>
      </c>
      <c r="HBZ43" s="92" t="e">
        <f t="shared" si="85"/>
        <v>#DIV/0!</v>
      </c>
      <c r="HCA43" s="92" t="e">
        <f t="shared" si="85"/>
        <v>#DIV/0!</v>
      </c>
      <c r="HCB43" s="92" t="e">
        <f t="shared" si="85"/>
        <v>#DIV/0!</v>
      </c>
      <c r="HCC43" s="92" t="e">
        <f t="shared" si="85"/>
        <v>#DIV/0!</v>
      </c>
      <c r="HCD43" s="92" t="e">
        <f t="shared" si="85"/>
        <v>#DIV/0!</v>
      </c>
      <c r="HCE43" s="92" t="e">
        <f t="shared" si="85"/>
        <v>#DIV/0!</v>
      </c>
      <c r="HCF43" s="92" t="e">
        <f t="shared" si="85"/>
        <v>#DIV/0!</v>
      </c>
      <c r="HCG43" s="92" t="e">
        <f t="shared" si="85"/>
        <v>#DIV/0!</v>
      </c>
      <c r="HCH43" s="92" t="e">
        <f t="shared" si="85"/>
        <v>#DIV/0!</v>
      </c>
      <c r="HCI43" s="92" t="e">
        <f t="shared" si="85"/>
        <v>#DIV/0!</v>
      </c>
      <c r="HCJ43" s="92" t="e">
        <f t="shared" si="85"/>
        <v>#DIV/0!</v>
      </c>
      <c r="HCK43" s="92" t="e">
        <f t="shared" si="85"/>
        <v>#DIV/0!</v>
      </c>
      <c r="HCL43" s="92" t="e">
        <f t="shared" si="85"/>
        <v>#DIV/0!</v>
      </c>
      <c r="HCM43" s="92" t="e">
        <f t="shared" si="85"/>
        <v>#DIV/0!</v>
      </c>
      <c r="HCN43" s="92" t="e">
        <f t="shared" si="85"/>
        <v>#DIV/0!</v>
      </c>
      <c r="HCO43" s="92" t="e">
        <f t="shared" si="85"/>
        <v>#DIV/0!</v>
      </c>
      <c r="HCP43" s="92" t="e">
        <f t="shared" si="85"/>
        <v>#DIV/0!</v>
      </c>
      <c r="HCQ43" s="92" t="e">
        <f t="shared" si="85"/>
        <v>#DIV/0!</v>
      </c>
      <c r="HCR43" s="92" t="e">
        <f t="shared" si="85"/>
        <v>#DIV/0!</v>
      </c>
      <c r="HCS43" s="92" t="e">
        <f t="shared" si="85"/>
        <v>#DIV/0!</v>
      </c>
      <c r="HCT43" s="92" t="e">
        <f t="shared" si="85"/>
        <v>#DIV/0!</v>
      </c>
      <c r="HCU43" s="92" t="e">
        <f t="shared" ref="HCU43:HFF43" si="86">AVERAGE(HCU3:HCU42)</f>
        <v>#DIV/0!</v>
      </c>
      <c r="HCV43" s="92" t="e">
        <f t="shared" si="86"/>
        <v>#DIV/0!</v>
      </c>
      <c r="HCW43" s="92" t="e">
        <f t="shared" si="86"/>
        <v>#DIV/0!</v>
      </c>
      <c r="HCX43" s="92" t="e">
        <f t="shared" si="86"/>
        <v>#DIV/0!</v>
      </c>
      <c r="HCY43" s="92" t="e">
        <f t="shared" si="86"/>
        <v>#DIV/0!</v>
      </c>
      <c r="HCZ43" s="92" t="e">
        <f t="shared" si="86"/>
        <v>#DIV/0!</v>
      </c>
      <c r="HDA43" s="92" t="e">
        <f t="shared" si="86"/>
        <v>#DIV/0!</v>
      </c>
      <c r="HDB43" s="92" t="e">
        <f t="shared" si="86"/>
        <v>#DIV/0!</v>
      </c>
      <c r="HDC43" s="92" t="e">
        <f t="shared" si="86"/>
        <v>#DIV/0!</v>
      </c>
      <c r="HDD43" s="92" t="e">
        <f t="shared" si="86"/>
        <v>#DIV/0!</v>
      </c>
      <c r="HDE43" s="92" t="e">
        <f t="shared" si="86"/>
        <v>#DIV/0!</v>
      </c>
      <c r="HDF43" s="92" t="e">
        <f t="shared" si="86"/>
        <v>#DIV/0!</v>
      </c>
      <c r="HDG43" s="92" t="e">
        <f t="shared" si="86"/>
        <v>#DIV/0!</v>
      </c>
      <c r="HDH43" s="92" t="e">
        <f t="shared" si="86"/>
        <v>#DIV/0!</v>
      </c>
      <c r="HDI43" s="92" t="e">
        <f t="shared" si="86"/>
        <v>#DIV/0!</v>
      </c>
      <c r="HDJ43" s="92" t="e">
        <f t="shared" si="86"/>
        <v>#DIV/0!</v>
      </c>
      <c r="HDK43" s="92" t="e">
        <f t="shared" si="86"/>
        <v>#DIV/0!</v>
      </c>
      <c r="HDL43" s="92" t="e">
        <f t="shared" si="86"/>
        <v>#DIV/0!</v>
      </c>
      <c r="HDM43" s="92" t="e">
        <f t="shared" si="86"/>
        <v>#DIV/0!</v>
      </c>
      <c r="HDN43" s="92" t="e">
        <f t="shared" si="86"/>
        <v>#DIV/0!</v>
      </c>
      <c r="HDO43" s="92" t="e">
        <f t="shared" si="86"/>
        <v>#DIV/0!</v>
      </c>
      <c r="HDP43" s="92" t="e">
        <f t="shared" si="86"/>
        <v>#DIV/0!</v>
      </c>
      <c r="HDQ43" s="92" t="e">
        <f t="shared" si="86"/>
        <v>#DIV/0!</v>
      </c>
      <c r="HDR43" s="92" t="e">
        <f t="shared" si="86"/>
        <v>#DIV/0!</v>
      </c>
      <c r="HDS43" s="92" t="e">
        <f t="shared" si="86"/>
        <v>#DIV/0!</v>
      </c>
      <c r="HDT43" s="92" t="e">
        <f t="shared" si="86"/>
        <v>#DIV/0!</v>
      </c>
      <c r="HDU43" s="92" t="e">
        <f t="shared" si="86"/>
        <v>#DIV/0!</v>
      </c>
      <c r="HDV43" s="92" t="e">
        <f t="shared" si="86"/>
        <v>#DIV/0!</v>
      </c>
      <c r="HDW43" s="92" t="e">
        <f t="shared" si="86"/>
        <v>#DIV/0!</v>
      </c>
      <c r="HDX43" s="92" t="e">
        <f t="shared" si="86"/>
        <v>#DIV/0!</v>
      </c>
      <c r="HDY43" s="92" t="e">
        <f t="shared" si="86"/>
        <v>#DIV/0!</v>
      </c>
      <c r="HDZ43" s="92" t="e">
        <f t="shared" si="86"/>
        <v>#DIV/0!</v>
      </c>
      <c r="HEA43" s="92" t="e">
        <f t="shared" si="86"/>
        <v>#DIV/0!</v>
      </c>
      <c r="HEB43" s="92" t="e">
        <f t="shared" si="86"/>
        <v>#DIV/0!</v>
      </c>
      <c r="HEC43" s="92" t="e">
        <f t="shared" si="86"/>
        <v>#DIV/0!</v>
      </c>
      <c r="HED43" s="92" t="e">
        <f t="shared" si="86"/>
        <v>#DIV/0!</v>
      </c>
      <c r="HEE43" s="92" t="e">
        <f t="shared" si="86"/>
        <v>#DIV/0!</v>
      </c>
      <c r="HEF43" s="92" t="e">
        <f t="shared" si="86"/>
        <v>#DIV/0!</v>
      </c>
      <c r="HEG43" s="92" t="e">
        <f t="shared" si="86"/>
        <v>#DIV/0!</v>
      </c>
      <c r="HEH43" s="92" t="e">
        <f t="shared" si="86"/>
        <v>#DIV/0!</v>
      </c>
      <c r="HEI43" s="92" t="e">
        <f t="shared" si="86"/>
        <v>#DIV/0!</v>
      </c>
      <c r="HEJ43" s="92" t="e">
        <f t="shared" si="86"/>
        <v>#DIV/0!</v>
      </c>
      <c r="HEK43" s="92" t="e">
        <f t="shared" si="86"/>
        <v>#DIV/0!</v>
      </c>
      <c r="HEL43" s="92" t="e">
        <f t="shared" si="86"/>
        <v>#DIV/0!</v>
      </c>
      <c r="HEM43" s="92" t="e">
        <f t="shared" si="86"/>
        <v>#DIV/0!</v>
      </c>
      <c r="HEN43" s="92" t="e">
        <f t="shared" si="86"/>
        <v>#DIV/0!</v>
      </c>
      <c r="HEO43" s="92" t="e">
        <f t="shared" si="86"/>
        <v>#DIV/0!</v>
      </c>
      <c r="HEP43" s="92" t="e">
        <f t="shared" si="86"/>
        <v>#DIV/0!</v>
      </c>
      <c r="HEQ43" s="92" t="e">
        <f t="shared" si="86"/>
        <v>#DIV/0!</v>
      </c>
      <c r="HER43" s="92" t="e">
        <f t="shared" si="86"/>
        <v>#DIV/0!</v>
      </c>
      <c r="HES43" s="92" t="e">
        <f t="shared" si="86"/>
        <v>#DIV/0!</v>
      </c>
      <c r="HET43" s="92" t="e">
        <f t="shared" si="86"/>
        <v>#DIV/0!</v>
      </c>
      <c r="HEU43" s="92" t="e">
        <f t="shared" si="86"/>
        <v>#DIV/0!</v>
      </c>
      <c r="HEV43" s="92" t="e">
        <f t="shared" si="86"/>
        <v>#DIV/0!</v>
      </c>
      <c r="HEW43" s="92" t="e">
        <f t="shared" si="86"/>
        <v>#DIV/0!</v>
      </c>
      <c r="HEX43" s="92" t="e">
        <f t="shared" si="86"/>
        <v>#DIV/0!</v>
      </c>
      <c r="HEY43" s="92" t="e">
        <f t="shared" si="86"/>
        <v>#DIV/0!</v>
      </c>
      <c r="HEZ43" s="92" t="e">
        <f t="shared" si="86"/>
        <v>#DIV/0!</v>
      </c>
      <c r="HFA43" s="92" t="e">
        <f t="shared" si="86"/>
        <v>#DIV/0!</v>
      </c>
      <c r="HFB43" s="92" t="e">
        <f t="shared" si="86"/>
        <v>#DIV/0!</v>
      </c>
      <c r="HFC43" s="92" t="e">
        <f t="shared" si="86"/>
        <v>#DIV/0!</v>
      </c>
      <c r="HFD43" s="92" t="e">
        <f t="shared" si="86"/>
        <v>#DIV/0!</v>
      </c>
      <c r="HFE43" s="92" t="e">
        <f t="shared" si="86"/>
        <v>#DIV/0!</v>
      </c>
      <c r="HFF43" s="92" t="e">
        <f t="shared" si="86"/>
        <v>#DIV/0!</v>
      </c>
      <c r="HFG43" s="92" t="e">
        <f t="shared" ref="HFG43:HHR43" si="87">AVERAGE(HFG3:HFG42)</f>
        <v>#DIV/0!</v>
      </c>
      <c r="HFH43" s="92" t="e">
        <f t="shared" si="87"/>
        <v>#DIV/0!</v>
      </c>
      <c r="HFI43" s="92" t="e">
        <f t="shared" si="87"/>
        <v>#DIV/0!</v>
      </c>
      <c r="HFJ43" s="92" t="e">
        <f t="shared" si="87"/>
        <v>#DIV/0!</v>
      </c>
      <c r="HFK43" s="92" t="e">
        <f t="shared" si="87"/>
        <v>#DIV/0!</v>
      </c>
      <c r="HFL43" s="92" t="e">
        <f t="shared" si="87"/>
        <v>#DIV/0!</v>
      </c>
      <c r="HFM43" s="92" t="e">
        <f t="shared" si="87"/>
        <v>#DIV/0!</v>
      </c>
      <c r="HFN43" s="92" t="e">
        <f t="shared" si="87"/>
        <v>#DIV/0!</v>
      </c>
      <c r="HFO43" s="92" t="e">
        <f t="shared" si="87"/>
        <v>#DIV/0!</v>
      </c>
      <c r="HFP43" s="92" t="e">
        <f t="shared" si="87"/>
        <v>#DIV/0!</v>
      </c>
      <c r="HFQ43" s="92" t="e">
        <f t="shared" si="87"/>
        <v>#DIV/0!</v>
      </c>
      <c r="HFR43" s="92" t="e">
        <f t="shared" si="87"/>
        <v>#DIV/0!</v>
      </c>
      <c r="HFS43" s="92" t="e">
        <f t="shared" si="87"/>
        <v>#DIV/0!</v>
      </c>
      <c r="HFT43" s="92" t="e">
        <f t="shared" si="87"/>
        <v>#DIV/0!</v>
      </c>
      <c r="HFU43" s="92" t="e">
        <f t="shared" si="87"/>
        <v>#DIV/0!</v>
      </c>
      <c r="HFV43" s="92" t="e">
        <f t="shared" si="87"/>
        <v>#DIV/0!</v>
      </c>
      <c r="HFW43" s="92" t="e">
        <f t="shared" si="87"/>
        <v>#DIV/0!</v>
      </c>
      <c r="HFX43" s="92" t="e">
        <f t="shared" si="87"/>
        <v>#DIV/0!</v>
      </c>
      <c r="HFY43" s="92" t="e">
        <f t="shared" si="87"/>
        <v>#DIV/0!</v>
      </c>
      <c r="HFZ43" s="92" t="e">
        <f t="shared" si="87"/>
        <v>#DIV/0!</v>
      </c>
      <c r="HGA43" s="92" t="e">
        <f t="shared" si="87"/>
        <v>#DIV/0!</v>
      </c>
      <c r="HGB43" s="92" t="e">
        <f t="shared" si="87"/>
        <v>#DIV/0!</v>
      </c>
      <c r="HGC43" s="92" t="e">
        <f t="shared" si="87"/>
        <v>#DIV/0!</v>
      </c>
      <c r="HGD43" s="92" t="e">
        <f t="shared" si="87"/>
        <v>#DIV/0!</v>
      </c>
      <c r="HGE43" s="92" t="e">
        <f t="shared" si="87"/>
        <v>#DIV/0!</v>
      </c>
      <c r="HGF43" s="92" t="e">
        <f t="shared" si="87"/>
        <v>#DIV/0!</v>
      </c>
      <c r="HGG43" s="92" t="e">
        <f t="shared" si="87"/>
        <v>#DIV/0!</v>
      </c>
      <c r="HGH43" s="92" t="e">
        <f t="shared" si="87"/>
        <v>#DIV/0!</v>
      </c>
      <c r="HGI43" s="92" t="e">
        <f t="shared" si="87"/>
        <v>#DIV/0!</v>
      </c>
      <c r="HGJ43" s="92" t="e">
        <f t="shared" si="87"/>
        <v>#DIV/0!</v>
      </c>
      <c r="HGK43" s="92" t="e">
        <f t="shared" si="87"/>
        <v>#DIV/0!</v>
      </c>
      <c r="HGL43" s="92" t="e">
        <f t="shared" si="87"/>
        <v>#DIV/0!</v>
      </c>
      <c r="HGM43" s="92" t="e">
        <f t="shared" si="87"/>
        <v>#DIV/0!</v>
      </c>
      <c r="HGN43" s="92" t="e">
        <f t="shared" si="87"/>
        <v>#DIV/0!</v>
      </c>
      <c r="HGO43" s="92" t="e">
        <f t="shared" si="87"/>
        <v>#DIV/0!</v>
      </c>
      <c r="HGP43" s="92" t="e">
        <f t="shared" si="87"/>
        <v>#DIV/0!</v>
      </c>
      <c r="HGQ43" s="92" t="e">
        <f t="shared" si="87"/>
        <v>#DIV/0!</v>
      </c>
      <c r="HGR43" s="92" t="e">
        <f t="shared" si="87"/>
        <v>#DIV/0!</v>
      </c>
      <c r="HGS43" s="92" t="e">
        <f t="shared" si="87"/>
        <v>#DIV/0!</v>
      </c>
      <c r="HGT43" s="92" t="e">
        <f t="shared" si="87"/>
        <v>#DIV/0!</v>
      </c>
      <c r="HGU43" s="92" t="e">
        <f t="shared" si="87"/>
        <v>#DIV/0!</v>
      </c>
      <c r="HGV43" s="92" t="e">
        <f t="shared" si="87"/>
        <v>#DIV/0!</v>
      </c>
      <c r="HGW43" s="92" t="e">
        <f t="shared" si="87"/>
        <v>#DIV/0!</v>
      </c>
      <c r="HGX43" s="92" t="e">
        <f t="shared" si="87"/>
        <v>#DIV/0!</v>
      </c>
      <c r="HGY43" s="92" t="e">
        <f t="shared" si="87"/>
        <v>#DIV/0!</v>
      </c>
      <c r="HGZ43" s="92" t="e">
        <f t="shared" si="87"/>
        <v>#DIV/0!</v>
      </c>
      <c r="HHA43" s="92" t="e">
        <f t="shared" si="87"/>
        <v>#DIV/0!</v>
      </c>
      <c r="HHB43" s="92" t="e">
        <f t="shared" si="87"/>
        <v>#DIV/0!</v>
      </c>
      <c r="HHC43" s="92" t="e">
        <f t="shared" si="87"/>
        <v>#DIV/0!</v>
      </c>
      <c r="HHD43" s="92" t="e">
        <f t="shared" si="87"/>
        <v>#DIV/0!</v>
      </c>
      <c r="HHE43" s="92" t="e">
        <f t="shared" si="87"/>
        <v>#DIV/0!</v>
      </c>
      <c r="HHF43" s="92" t="e">
        <f t="shared" si="87"/>
        <v>#DIV/0!</v>
      </c>
      <c r="HHG43" s="92" t="e">
        <f t="shared" si="87"/>
        <v>#DIV/0!</v>
      </c>
      <c r="HHH43" s="92" t="e">
        <f t="shared" si="87"/>
        <v>#DIV/0!</v>
      </c>
      <c r="HHI43" s="92" t="e">
        <f t="shared" si="87"/>
        <v>#DIV/0!</v>
      </c>
      <c r="HHJ43" s="92" t="e">
        <f t="shared" si="87"/>
        <v>#DIV/0!</v>
      </c>
      <c r="HHK43" s="92" t="e">
        <f t="shared" si="87"/>
        <v>#DIV/0!</v>
      </c>
      <c r="HHL43" s="92" t="e">
        <f t="shared" si="87"/>
        <v>#DIV/0!</v>
      </c>
      <c r="HHM43" s="92" t="e">
        <f t="shared" si="87"/>
        <v>#DIV/0!</v>
      </c>
      <c r="HHN43" s="92" t="e">
        <f t="shared" si="87"/>
        <v>#DIV/0!</v>
      </c>
      <c r="HHO43" s="92" t="e">
        <f t="shared" si="87"/>
        <v>#DIV/0!</v>
      </c>
      <c r="HHP43" s="92" t="e">
        <f t="shared" si="87"/>
        <v>#DIV/0!</v>
      </c>
      <c r="HHQ43" s="92" t="e">
        <f t="shared" si="87"/>
        <v>#DIV/0!</v>
      </c>
      <c r="HHR43" s="92" t="e">
        <f t="shared" si="87"/>
        <v>#DIV/0!</v>
      </c>
      <c r="HHS43" s="92" t="e">
        <f t="shared" ref="HHS43:HKD43" si="88">AVERAGE(HHS3:HHS42)</f>
        <v>#DIV/0!</v>
      </c>
      <c r="HHT43" s="92" t="e">
        <f t="shared" si="88"/>
        <v>#DIV/0!</v>
      </c>
      <c r="HHU43" s="92" t="e">
        <f t="shared" si="88"/>
        <v>#DIV/0!</v>
      </c>
      <c r="HHV43" s="92" t="e">
        <f t="shared" si="88"/>
        <v>#DIV/0!</v>
      </c>
      <c r="HHW43" s="92" t="e">
        <f t="shared" si="88"/>
        <v>#DIV/0!</v>
      </c>
      <c r="HHX43" s="92" t="e">
        <f t="shared" si="88"/>
        <v>#DIV/0!</v>
      </c>
      <c r="HHY43" s="92" t="e">
        <f t="shared" si="88"/>
        <v>#DIV/0!</v>
      </c>
      <c r="HHZ43" s="92" t="e">
        <f t="shared" si="88"/>
        <v>#DIV/0!</v>
      </c>
      <c r="HIA43" s="92" t="e">
        <f t="shared" si="88"/>
        <v>#DIV/0!</v>
      </c>
      <c r="HIB43" s="92" t="e">
        <f t="shared" si="88"/>
        <v>#DIV/0!</v>
      </c>
      <c r="HIC43" s="92" t="e">
        <f t="shared" si="88"/>
        <v>#DIV/0!</v>
      </c>
      <c r="HID43" s="92" t="e">
        <f t="shared" si="88"/>
        <v>#DIV/0!</v>
      </c>
      <c r="HIE43" s="92" t="e">
        <f t="shared" si="88"/>
        <v>#DIV/0!</v>
      </c>
      <c r="HIF43" s="92" t="e">
        <f t="shared" si="88"/>
        <v>#DIV/0!</v>
      </c>
      <c r="HIG43" s="92" t="e">
        <f t="shared" si="88"/>
        <v>#DIV/0!</v>
      </c>
      <c r="HIH43" s="92" t="e">
        <f t="shared" si="88"/>
        <v>#DIV/0!</v>
      </c>
      <c r="HII43" s="92" t="e">
        <f t="shared" si="88"/>
        <v>#DIV/0!</v>
      </c>
      <c r="HIJ43" s="92" t="e">
        <f t="shared" si="88"/>
        <v>#DIV/0!</v>
      </c>
      <c r="HIK43" s="92" t="e">
        <f t="shared" si="88"/>
        <v>#DIV/0!</v>
      </c>
      <c r="HIL43" s="92" t="e">
        <f t="shared" si="88"/>
        <v>#DIV/0!</v>
      </c>
      <c r="HIM43" s="92" t="e">
        <f t="shared" si="88"/>
        <v>#DIV/0!</v>
      </c>
      <c r="HIN43" s="92" t="e">
        <f t="shared" si="88"/>
        <v>#DIV/0!</v>
      </c>
      <c r="HIO43" s="92" t="e">
        <f t="shared" si="88"/>
        <v>#DIV/0!</v>
      </c>
      <c r="HIP43" s="92" t="e">
        <f t="shared" si="88"/>
        <v>#DIV/0!</v>
      </c>
      <c r="HIQ43" s="92" t="e">
        <f t="shared" si="88"/>
        <v>#DIV/0!</v>
      </c>
      <c r="HIR43" s="92" t="e">
        <f t="shared" si="88"/>
        <v>#DIV/0!</v>
      </c>
      <c r="HIS43" s="92" t="e">
        <f t="shared" si="88"/>
        <v>#DIV/0!</v>
      </c>
      <c r="HIT43" s="92" t="e">
        <f t="shared" si="88"/>
        <v>#DIV/0!</v>
      </c>
      <c r="HIU43" s="92" t="e">
        <f t="shared" si="88"/>
        <v>#DIV/0!</v>
      </c>
      <c r="HIV43" s="92" t="e">
        <f t="shared" si="88"/>
        <v>#DIV/0!</v>
      </c>
      <c r="HIW43" s="92" t="e">
        <f t="shared" si="88"/>
        <v>#DIV/0!</v>
      </c>
      <c r="HIX43" s="92" t="e">
        <f t="shared" si="88"/>
        <v>#DIV/0!</v>
      </c>
      <c r="HIY43" s="92" t="e">
        <f t="shared" si="88"/>
        <v>#DIV/0!</v>
      </c>
      <c r="HIZ43" s="92" t="e">
        <f t="shared" si="88"/>
        <v>#DIV/0!</v>
      </c>
      <c r="HJA43" s="92" t="e">
        <f t="shared" si="88"/>
        <v>#DIV/0!</v>
      </c>
      <c r="HJB43" s="92" t="e">
        <f t="shared" si="88"/>
        <v>#DIV/0!</v>
      </c>
      <c r="HJC43" s="92" t="e">
        <f t="shared" si="88"/>
        <v>#DIV/0!</v>
      </c>
      <c r="HJD43" s="92" t="e">
        <f t="shared" si="88"/>
        <v>#DIV/0!</v>
      </c>
      <c r="HJE43" s="92" t="e">
        <f t="shared" si="88"/>
        <v>#DIV/0!</v>
      </c>
      <c r="HJF43" s="92" t="e">
        <f t="shared" si="88"/>
        <v>#DIV/0!</v>
      </c>
      <c r="HJG43" s="92" t="e">
        <f t="shared" si="88"/>
        <v>#DIV/0!</v>
      </c>
      <c r="HJH43" s="92" t="e">
        <f t="shared" si="88"/>
        <v>#DIV/0!</v>
      </c>
      <c r="HJI43" s="92" t="e">
        <f t="shared" si="88"/>
        <v>#DIV/0!</v>
      </c>
      <c r="HJJ43" s="92" t="e">
        <f t="shared" si="88"/>
        <v>#DIV/0!</v>
      </c>
      <c r="HJK43" s="92" t="e">
        <f t="shared" si="88"/>
        <v>#DIV/0!</v>
      </c>
      <c r="HJL43" s="92" t="e">
        <f t="shared" si="88"/>
        <v>#DIV/0!</v>
      </c>
      <c r="HJM43" s="92" t="e">
        <f t="shared" si="88"/>
        <v>#DIV/0!</v>
      </c>
      <c r="HJN43" s="92" t="e">
        <f t="shared" si="88"/>
        <v>#DIV/0!</v>
      </c>
      <c r="HJO43" s="92" t="e">
        <f t="shared" si="88"/>
        <v>#DIV/0!</v>
      </c>
      <c r="HJP43" s="92" t="e">
        <f t="shared" si="88"/>
        <v>#DIV/0!</v>
      </c>
      <c r="HJQ43" s="92" t="e">
        <f t="shared" si="88"/>
        <v>#DIV/0!</v>
      </c>
      <c r="HJR43" s="92" t="e">
        <f t="shared" si="88"/>
        <v>#DIV/0!</v>
      </c>
      <c r="HJS43" s="92" t="e">
        <f t="shared" si="88"/>
        <v>#DIV/0!</v>
      </c>
      <c r="HJT43" s="92" t="e">
        <f t="shared" si="88"/>
        <v>#DIV/0!</v>
      </c>
      <c r="HJU43" s="92" t="e">
        <f t="shared" si="88"/>
        <v>#DIV/0!</v>
      </c>
      <c r="HJV43" s="92" t="e">
        <f t="shared" si="88"/>
        <v>#DIV/0!</v>
      </c>
      <c r="HJW43" s="92" t="e">
        <f t="shared" si="88"/>
        <v>#DIV/0!</v>
      </c>
      <c r="HJX43" s="92" t="e">
        <f t="shared" si="88"/>
        <v>#DIV/0!</v>
      </c>
      <c r="HJY43" s="92" t="e">
        <f t="shared" si="88"/>
        <v>#DIV/0!</v>
      </c>
      <c r="HJZ43" s="92" t="e">
        <f t="shared" si="88"/>
        <v>#DIV/0!</v>
      </c>
      <c r="HKA43" s="92" t="e">
        <f t="shared" si="88"/>
        <v>#DIV/0!</v>
      </c>
      <c r="HKB43" s="92" t="e">
        <f t="shared" si="88"/>
        <v>#DIV/0!</v>
      </c>
      <c r="HKC43" s="92" t="e">
        <f t="shared" si="88"/>
        <v>#DIV/0!</v>
      </c>
      <c r="HKD43" s="92" t="e">
        <f t="shared" si="88"/>
        <v>#DIV/0!</v>
      </c>
      <c r="HKE43" s="92" t="e">
        <f t="shared" ref="HKE43:HMP43" si="89">AVERAGE(HKE3:HKE42)</f>
        <v>#DIV/0!</v>
      </c>
      <c r="HKF43" s="92" t="e">
        <f t="shared" si="89"/>
        <v>#DIV/0!</v>
      </c>
      <c r="HKG43" s="92" t="e">
        <f t="shared" si="89"/>
        <v>#DIV/0!</v>
      </c>
      <c r="HKH43" s="92" t="e">
        <f t="shared" si="89"/>
        <v>#DIV/0!</v>
      </c>
      <c r="HKI43" s="92" t="e">
        <f t="shared" si="89"/>
        <v>#DIV/0!</v>
      </c>
      <c r="HKJ43" s="92" t="e">
        <f t="shared" si="89"/>
        <v>#DIV/0!</v>
      </c>
      <c r="HKK43" s="92" t="e">
        <f t="shared" si="89"/>
        <v>#DIV/0!</v>
      </c>
      <c r="HKL43" s="92" t="e">
        <f t="shared" si="89"/>
        <v>#DIV/0!</v>
      </c>
      <c r="HKM43" s="92" t="e">
        <f t="shared" si="89"/>
        <v>#DIV/0!</v>
      </c>
      <c r="HKN43" s="92" t="e">
        <f t="shared" si="89"/>
        <v>#DIV/0!</v>
      </c>
      <c r="HKO43" s="92" t="e">
        <f t="shared" si="89"/>
        <v>#DIV/0!</v>
      </c>
      <c r="HKP43" s="92" t="e">
        <f t="shared" si="89"/>
        <v>#DIV/0!</v>
      </c>
      <c r="HKQ43" s="92" t="e">
        <f t="shared" si="89"/>
        <v>#DIV/0!</v>
      </c>
      <c r="HKR43" s="92" t="e">
        <f t="shared" si="89"/>
        <v>#DIV/0!</v>
      </c>
      <c r="HKS43" s="92" t="e">
        <f t="shared" si="89"/>
        <v>#DIV/0!</v>
      </c>
      <c r="HKT43" s="92" t="e">
        <f t="shared" si="89"/>
        <v>#DIV/0!</v>
      </c>
      <c r="HKU43" s="92" t="e">
        <f t="shared" si="89"/>
        <v>#DIV/0!</v>
      </c>
      <c r="HKV43" s="92" t="e">
        <f t="shared" si="89"/>
        <v>#DIV/0!</v>
      </c>
      <c r="HKW43" s="92" t="e">
        <f t="shared" si="89"/>
        <v>#DIV/0!</v>
      </c>
      <c r="HKX43" s="92" t="e">
        <f t="shared" si="89"/>
        <v>#DIV/0!</v>
      </c>
      <c r="HKY43" s="92" t="e">
        <f t="shared" si="89"/>
        <v>#DIV/0!</v>
      </c>
      <c r="HKZ43" s="92" t="e">
        <f t="shared" si="89"/>
        <v>#DIV/0!</v>
      </c>
      <c r="HLA43" s="92" t="e">
        <f t="shared" si="89"/>
        <v>#DIV/0!</v>
      </c>
      <c r="HLB43" s="92" t="e">
        <f t="shared" si="89"/>
        <v>#DIV/0!</v>
      </c>
      <c r="HLC43" s="92" t="e">
        <f t="shared" si="89"/>
        <v>#DIV/0!</v>
      </c>
      <c r="HLD43" s="92" t="e">
        <f t="shared" si="89"/>
        <v>#DIV/0!</v>
      </c>
      <c r="HLE43" s="92" t="e">
        <f t="shared" si="89"/>
        <v>#DIV/0!</v>
      </c>
      <c r="HLF43" s="92" t="e">
        <f t="shared" si="89"/>
        <v>#DIV/0!</v>
      </c>
      <c r="HLG43" s="92" t="e">
        <f t="shared" si="89"/>
        <v>#DIV/0!</v>
      </c>
      <c r="HLH43" s="92" t="e">
        <f t="shared" si="89"/>
        <v>#DIV/0!</v>
      </c>
      <c r="HLI43" s="92" t="e">
        <f t="shared" si="89"/>
        <v>#DIV/0!</v>
      </c>
      <c r="HLJ43" s="92" t="e">
        <f t="shared" si="89"/>
        <v>#DIV/0!</v>
      </c>
      <c r="HLK43" s="92" t="e">
        <f t="shared" si="89"/>
        <v>#DIV/0!</v>
      </c>
      <c r="HLL43" s="92" t="e">
        <f t="shared" si="89"/>
        <v>#DIV/0!</v>
      </c>
      <c r="HLM43" s="92" t="e">
        <f t="shared" si="89"/>
        <v>#DIV/0!</v>
      </c>
      <c r="HLN43" s="92" t="e">
        <f t="shared" si="89"/>
        <v>#DIV/0!</v>
      </c>
      <c r="HLO43" s="92" t="e">
        <f t="shared" si="89"/>
        <v>#DIV/0!</v>
      </c>
      <c r="HLP43" s="92" t="e">
        <f t="shared" si="89"/>
        <v>#DIV/0!</v>
      </c>
      <c r="HLQ43" s="92" t="e">
        <f t="shared" si="89"/>
        <v>#DIV/0!</v>
      </c>
      <c r="HLR43" s="92" t="e">
        <f t="shared" si="89"/>
        <v>#DIV/0!</v>
      </c>
      <c r="HLS43" s="92" t="e">
        <f t="shared" si="89"/>
        <v>#DIV/0!</v>
      </c>
      <c r="HLT43" s="92" t="e">
        <f t="shared" si="89"/>
        <v>#DIV/0!</v>
      </c>
      <c r="HLU43" s="92" t="e">
        <f t="shared" si="89"/>
        <v>#DIV/0!</v>
      </c>
      <c r="HLV43" s="92" t="e">
        <f t="shared" si="89"/>
        <v>#DIV/0!</v>
      </c>
      <c r="HLW43" s="92" t="e">
        <f t="shared" si="89"/>
        <v>#DIV/0!</v>
      </c>
      <c r="HLX43" s="92" t="e">
        <f t="shared" si="89"/>
        <v>#DIV/0!</v>
      </c>
      <c r="HLY43" s="92" t="e">
        <f t="shared" si="89"/>
        <v>#DIV/0!</v>
      </c>
      <c r="HLZ43" s="92" t="e">
        <f t="shared" si="89"/>
        <v>#DIV/0!</v>
      </c>
      <c r="HMA43" s="92" t="e">
        <f t="shared" si="89"/>
        <v>#DIV/0!</v>
      </c>
      <c r="HMB43" s="92" t="e">
        <f t="shared" si="89"/>
        <v>#DIV/0!</v>
      </c>
      <c r="HMC43" s="92" t="e">
        <f t="shared" si="89"/>
        <v>#DIV/0!</v>
      </c>
      <c r="HMD43" s="92" t="e">
        <f t="shared" si="89"/>
        <v>#DIV/0!</v>
      </c>
      <c r="HME43" s="92" t="e">
        <f t="shared" si="89"/>
        <v>#DIV/0!</v>
      </c>
      <c r="HMF43" s="92" t="e">
        <f t="shared" si="89"/>
        <v>#DIV/0!</v>
      </c>
      <c r="HMG43" s="92" t="e">
        <f t="shared" si="89"/>
        <v>#DIV/0!</v>
      </c>
      <c r="HMH43" s="92" t="e">
        <f t="shared" si="89"/>
        <v>#DIV/0!</v>
      </c>
      <c r="HMI43" s="92" t="e">
        <f t="shared" si="89"/>
        <v>#DIV/0!</v>
      </c>
      <c r="HMJ43" s="92" t="e">
        <f t="shared" si="89"/>
        <v>#DIV/0!</v>
      </c>
      <c r="HMK43" s="92" t="e">
        <f t="shared" si="89"/>
        <v>#DIV/0!</v>
      </c>
      <c r="HML43" s="92" t="e">
        <f t="shared" si="89"/>
        <v>#DIV/0!</v>
      </c>
      <c r="HMM43" s="92" t="e">
        <f t="shared" si="89"/>
        <v>#DIV/0!</v>
      </c>
      <c r="HMN43" s="92" t="e">
        <f t="shared" si="89"/>
        <v>#DIV/0!</v>
      </c>
      <c r="HMO43" s="92" t="e">
        <f t="shared" si="89"/>
        <v>#DIV/0!</v>
      </c>
      <c r="HMP43" s="92" t="e">
        <f t="shared" si="89"/>
        <v>#DIV/0!</v>
      </c>
      <c r="HMQ43" s="92" t="e">
        <f t="shared" ref="HMQ43:HPB43" si="90">AVERAGE(HMQ3:HMQ42)</f>
        <v>#DIV/0!</v>
      </c>
      <c r="HMR43" s="92" t="e">
        <f t="shared" si="90"/>
        <v>#DIV/0!</v>
      </c>
      <c r="HMS43" s="92" t="e">
        <f t="shared" si="90"/>
        <v>#DIV/0!</v>
      </c>
      <c r="HMT43" s="92" t="e">
        <f t="shared" si="90"/>
        <v>#DIV/0!</v>
      </c>
      <c r="HMU43" s="92" t="e">
        <f t="shared" si="90"/>
        <v>#DIV/0!</v>
      </c>
      <c r="HMV43" s="92" t="e">
        <f t="shared" si="90"/>
        <v>#DIV/0!</v>
      </c>
      <c r="HMW43" s="92" t="e">
        <f t="shared" si="90"/>
        <v>#DIV/0!</v>
      </c>
      <c r="HMX43" s="92" t="e">
        <f t="shared" si="90"/>
        <v>#DIV/0!</v>
      </c>
      <c r="HMY43" s="92" t="e">
        <f t="shared" si="90"/>
        <v>#DIV/0!</v>
      </c>
      <c r="HMZ43" s="92" t="e">
        <f t="shared" si="90"/>
        <v>#DIV/0!</v>
      </c>
      <c r="HNA43" s="92" t="e">
        <f t="shared" si="90"/>
        <v>#DIV/0!</v>
      </c>
      <c r="HNB43" s="92" t="e">
        <f t="shared" si="90"/>
        <v>#DIV/0!</v>
      </c>
      <c r="HNC43" s="92" t="e">
        <f t="shared" si="90"/>
        <v>#DIV/0!</v>
      </c>
      <c r="HND43" s="92" t="e">
        <f t="shared" si="90"/>
        <v>#DIV/0!</v>
      </c>
      <c r="HNE43" s="92" t="e">
        <f t="shared" si="90"/>
        <v>#DIV/0!</v>
      </c>
      <c r="HNF43" s="92" t="e">
        <f t="shared" si="90"/>
        <v>#DIV/0!</v>
      </c>
      <c r="HNG43" s="92" t="e">
        <f t="shared" si="90"/>
        <v>#DIV/0!</v>
      </c>
      <c r="HNH43" s="92" t="e">
        <f t="shared" si="90"/>
        <v>#DIV/0!</v>
      </c>
      <c r="HNI43" s="92" t="e">
        <f t="shared" si="90"/>
        <v>#DIV/0!</v>
      </c>
      <c r="HNJ43" s="92" t="e">
        <f t="shared" si="90"/>
        <v>#DIV/0!</v>
      </c>
      <c r="HNK43" s="92" t="e">
        <f t="shared" si="90"/>
        <v>#DIV/0!</v>
      </c>
      <c r="HNL43" s="92" t="e">
        <f t="shared" si="90"/>
        <v>#DIV/0!</v>
      </c>
      <c r="HNM43" s="92" t="e">
        <f t="shared" si="90"/>
        <v>#DIV/0!</v>
      </c>
      <c r="HNN43" s="92" t="e">
        <f t="shared" si="90"/>
        <v>#DIV/0!</v>
      </c>
      <c r="HNO43" s="92" t="e">
        <f t="shared" si="90"/>
        <v>#DIV/0!</v>
      </c>
      <c r="HNP43" s="92" t="e">
        <f t="shared" si="90"/>
        <v>#DIV/0!</v>
      </c>
      <c r="HNQ43" s="92" t="e">
        <f t="shared" si="90"/>
        <v>#DIV/0!</v>
      </c>
      <c r="HNR43" s="92" t="e">
        <f t="shared" si="90"/>
        <v>#DIV/0!</v>
      </c>
      <c r="HNS43" s="92" t="e">
        <f t="shared" si="90"/>
        <v>#DIV/0!</v>
      </c>
      <c r="HNT43" s="92" t="e">
        <f t="shared" si="90"/>
        <v>#DIV/0!</v>
      </c>
      <c r="HNU43" s="92" t="e">
        <f t="shared" si="90"/>
        <v>#DIV/0!</v>
      </c>
      <c r="HNV43" s="92" t="e">
        <f t="shared" si="90"/>
        <v>#DIV/0!</v>
      </c>
      <c r="HNW43" s="92" t="e">
        <f t="shared" si="90"/>
        <v>#DIV/0!</v>
      </c>
      <c r="HNX43" s="92" t="e">
        <f t="shared" si="90"/>
        <v>#DIV/0!</v>
      </c>
      <c r="HNY43" s="92" t="e">
        <f t="shared" si="90"/>
        <v>#DIV/0!</v>
      </c>
      <c r="HNZ43" s="92" t="e">
        <f t="shared" si="90"/>
        <v>#DIV/0!</v>
      </c>
      <c r="HOA43" s="92" t="e">
        <f t="shared" si="90"/>
        <v>#DIV/0!</v>
      </c>
      <c r="HOB43" s="92" t="e">
        <f t="shared" si="90"/>
        <v>#DIV/0!</v>
      </c>
      <c r="HOC43" s="92" t="e">
        <f t="shared" si="90"/>
        <v>#DIV/0!</v>
      </c>
      <c r="HOD43" s="92" t="e">
        <f t="shared" si="90"/>
        <v>#DIV/0!</v>
      </c>
      <c r="HOE43" s="92" t="e">
        <f t="shared" si="90"/>
        <v>#DIV/0!</v>
      </c>
      <c r="HOF43" s="92" t="e">
        <f t="shared" si="90"/>
        <v>#DIV/0!</v>
      </c>
      <c r="HOG43" s="92" t="e">
        <f t="shared" si="90"/>
        <v>#DIV/0!</v>
      </c>
      <c r="HOH43" s="92" t="e">
        <f t="shared" si="90"/>
        <v>#DIV/0!</v>
      </c>
      <c r="HOI43" s="92" t="e">
        <f t="shared" si="90"/>
        <v>#DIV/0!</v>
      </c>
      <c r="HOJ43" s="92" t="e">
        <f t="shared" si="90"/>
        <v>#DIV/0!</v>
      </c>
      <c r="HOK43" s="92" t="e">
        <f t="shared" si="90"/>
        <v>#DIV/0!</v>
      </c>
      <c r="HOL43" s="92" t="e">
        <f t="shared" si="90"/>
        <v>#DIV/0!</v>
      </c>
      <c r="HOM43" s="92" t="e">
        <f t="shared" si="90"/>
        <v>#DIV/0!</v>
      </c>
      <c r="HON43" s="92" t="e">
        <f t="shared" si="90"/>
        <v>#DIV/0!</v>
      </c>
      <c r="HOO43" s="92" t="e">
        <f t="shared" si="90"/>
        <v>#DIV/0!</v>
      </c>
      <c r="HOP43" s="92" t="e">
        <f t="shared" si="90"/>
        <v>#DIV/0!</v>
      </c>
      <c r="HOQ43" s="92" t="e">
        <f t="shared" si="90"/>
        <v>#DIV/0!</v>
      </c>
      <c r="HOR43" s="92" t="e">
        <f t="shared" si="90"/>
        <v>#DIV/0!</v>
      </c>
      <c r="HOS43" s="92" t="e">
        <f t="shared" si="90"/>
        <v>#DIV/0!</v>
      </c>
      <c r="HOT43" s="92" t="e">
        <f t="shared" si="90"/>
        <v>#DIV/0!</v>
      </c>
      <c r="HOU43" s="92" t="e">
        <f t="shared" si="90"/>
        <v>#DIV/0!</v>
      </c>
      <c r="HOV43" s="92" t="e">
        <f t="shared" si="90"/>
        <v>#DIV/0!</v>
      </c>
      <c r="HOW43" s="92" t="e">
        <f t="shared" si="90"/>
        <v>#DIV/0!</v>
      </c>
      <c r="HOX43" s="92" t="e">
        <f t="shared" si="90"/>
        <v>#DIV/0!</v>
      </c>
      <c r="HOY43" s="92" t="e">
        <f t="shared" si="90"/>
        <v>#DIV/0!</v>
      </c>
      <c r="HOZ43" s="92" t="e">
        <f t="shared" si="90"/>
        <v>#DIV/0!</v>
      </c>
      <c r="HPA43" s="92" t="e">
        <f t="shared" si="90"/>
        <v>#DIV/0!</v>
      </c>
      <c r="HPB43" s="92" t="e">
        <f t="shared" si="90"/>
        <v>#DIV/0!</v>
      </c>
      <c r="HPC43" s="92" t="e">
        <f t="shared" ref="HPC43:HRN43" si="91">AVERAGE(HPC3:HPC42)</f>
        <v>#DIV/0!</v>
      </c>
      <c r="HPD43" s="92" t="e">
        <f t="shared" si="91"/>
        <v>#DIV/0!</v>
      </c>
      <c r="HPE43" s="92" t="e">
        <f t="shared" si="91"/>
        <v>#DIV/0!</v>
      </c>
      <c r="HPF43" s="92" t="e">
        <f t="shared" si="91"/>
        <v>#DIV/0!</v>
      </c>
      <c r="HPG43" s="92" t="e">
        <f t="shared" si="91"/>
        <v>#DIV/0!</v>
      </c>
      <c r="HPH43" s="92" t="e">
        <f t="shared" si="91"/>
        <v>#DIV/0!</v>
      </c>
      <c r="HPI43" s="92" t="e">
        <f t="shared" si="91"/>
        <v>#DIV/0!</v>
      </c>
      <c r="HPJ43" s="92" t="e">
        <f t="shared" si="91"/>
        <v>#DIV/0!</v>
      </c>
      <c r="HPK43" s="92" t="e">
        <f t="shared" si="91"/>
        <v>#DIV/0!</v>
      </c>
      <c r="HPL43" s="92" t="e">
        <f t="shared" si="91"/>
        <v>#DIV/0!</v>
      </c>
      <c r="HPM43" s="92" t="e">
        <f t="shared" si="91"/>
        <v>#DIV/0!</v>
      </c>
      <c r="HPN43" s="92" t="e">
        <f t="shared" si="91"/>
        <v>#DIV/0!</v>
      </c>
      <c r="HPO43" s="92" t="e">
        <f t="shared" si="91"/>
        <v>#DIV/0!</v>
      </c>
      <c r="HPP43" s="92" t="e">
        <f t="shared" si="91"/>
        <v>#DIV/0!</v>
      </c>
      <c r="HPQ43" s="92" t="e">
        <f t="shared" si="91"/>
        <v>#DIV/0!</v>
      </c>
      <c r="HPR43" s="92" t="e">
        <f t="shared" si="91"/>
        <v>#DIV/0!</v>
      </c>
      <c r="HPS43" s="92" t="e">
        <f t="shared" si="91"/>
        <v>#DIV/0!</v>
      </c>
      <c r="HPT43" s="92" t="e">
        <f t="shared" si="91"/>
        <v>#DIV/0!</v>
      </c>
      <c r="HPU43" s="92" t="e">
        <f t="shared" si="91"/>
        <v>#DIV/0!</v>
      </c>
      <c r="HPV43" s="92" t="e">
        <f t="shared" si="91"/>
        <v>#DIV/0!</v>
      </c>
      <c r="HPW43" s="92" t="e">
        <f t="shared" si="91"/>
        <v>#DIV/0!</v>
      </c>
      <c r="HPX43" s="92" t="e">
        <f t="shared" si="91"/>
        <v>#DIV/0!</v>
      </c>
      <c r="HPY43" s="92" t="e">
        <f t="shared" si="91"/>
        <v>#DIV/0!</v>
      </c>
      <c r="HPZ43" s="92" t="e">
        <f t="shared" si="91"/>
        <v>#DIV/0!</v>
      </c>
      <c r="HQA43" s="92" t="e">
        <f t="shared" si="91"/>
        <v>#DIV/0!</v>
      </c>
      <c r="HQB43" s="92" t="e">
        <f t="shared" si="91"/>
        <v>#DIV/0!</v>
      </c>
      <c r="HQC43" s="92" t="e">
        <f t="shared" si="91"/>
        <v>#DIV/0!</v>
      </c>
      <c r="HQD43" s="92" t="e">
        <f t="shared" si="91"/>
        <v>#DIV/0!</v>
      </c>
      <c r="HQE43" s="92" t="e">
        <f t="shared" si="91"/>
        <v>#DIV/0!</v>
      </c>
      <c r="HQF43" s="92" t="e">
        <f t="shared" si="91"/>
        <v>#DIV/0!</v>
      </c>
      <c r="HQG43" s="92" t="e">
        <f t="shared" si="91"/>
        <v>#DIV/0!</v>
      </c>
      <c r="HQH43" s="92" t="e">
        <f t="shared" si="91"/>
        <v>#DIV/0!</v>
      </c>
      <c r="HQI43" s="92" t="e">
        <f t="shared" si="91"/>
        <v>#DIV/0!</v>
      </c>
      <c r="HQJ43" s="92" t="e">
        <f t="shared" si="91"/>
        <v>#DIV/0!</v>
      </c>
      <c r="HQK43" s="92" t="e">
        <f t="shared" si="91"/>
        <v>#DIV/0!</v>
      </c>
      <c r="HQL43" s="92" t="e">
        <f t="shared" si="91"/>
        <v>#DIV/0!</v>
      </c>
      <c r="HQM43" s="92" t="e">
        <f t="shared" si="91"/>
        <v>#DIV/0!</v>
      </c>
      <c r="HQN43" s="92" t="e">
        <f t="shared" si="91"/>
        <v>#DIV/0!</v>
      </c>
      <c r="HQO43" s="92" t="e">
        <f t="shared" si="91"/>
        <v>#DIV/0!</v>
      </c>
      <c r="HQP43" s="92" t="e">
        <f t="shared" si="91"/>
        <v>#DIV/0!</v>
      </c>
      <c r="HQQ43" s="92" t="e">
        <f t="shared" si="91"/>
        <v>#DIV/0!</v>
      </c>
      <c r="HQR43" s="92" t="e">
        <f t="shared" si="91"/>
        <v>#DIV/0!</v>
      </c>
      <c r="HQS43" s="92" t="e">
        <f t="shared" si="91"/>
        <v>#DIV/0!</v>
      </c>
      <c r="HQT43" s="92" t="e">
        <f t="shared" si="91"/>
        <v>#DIV/0!</v>
      </c>
      <c r="HQU43" s="92" t="e">
        <f t="shared" si="91"/>
        <v>#DIV/0!</v>
      </c>
      <c r="HQV43" s="92" t="e">
        <f t="shared" si="91"/>
        <v>#DIV/0!</v>
      </c>
      <c r="HQW43" s="92" t="e">
        <f t="shared" si="91"/>
        <v>#DIV/0!</v>
      </c>
      <c r="HQX43" s="92" t="e">
        <f t="shared" si="91"/>
        <v>#DIV/0!</v>
      </c>
      <c r="HQY43" s="92" t="e">
        <f t="shared" si="91"/>
        <v>#DIV/0!</v>
      </c>
      <c r="HQZ43" s="92" t="e">
        <f t="shared" si="91"/>
        <v>#DIV/0!</v>
      </c>
      <c r="HRA43" s="92" t="e">
        <f t="shared" si="91"/>
        <v>#DIV/0!</v>
      </c>
      <c r="HRB43" s="92" t="e">
        <f t="shared" si="91"/>
        <v>#DIV/0!</v>
      </c>
      <c r="HRC43" s="92" t="e">
        <f t="shared" si="91"/>
        <v>#DIV/0!</v>
      </c>
      <c r="HRD43" s="92" t="e">
        <f t="shared" si="91"/>
        <v>#DIV/0!</v>
      </c>
      <c r="HRE43" s="92" t="e">
        <f t="shared" si="91"/>
        <v>#DIV/0!</v>
      </c>
      <c r="HRF43" s="92" t="e">
        <f t="shared" si="91"/>
        <v>#DIV/0!</v>
      </c>
      <c r="HRG43" s="92" t="e">
        <f t="shared" si="91"/>
        <v>#DIV/0!</v>
      </c>
      <c r="HRH43" s="92" t="e">
        <f t="shared" si="91"/>
        <v>#DIV/0!</v>
      </c>
      <c r="HRI43" s="92" t="e">
        <f t="shared" si="91"/>
        <v>#DIV/0!</v>
      </c>
      <c r="HRJ43" s="92" t="e">
        <f t="shared" si="91"/>
        <v>#DIV/0!</v>
      </c>
      <c r="HRK43" s="92" t="e">
        <f t="shared" si="91"/>
        <v>#DIV/0!</v>
      </c>
      <c r="HRL43" s="92" t="e">
        <f t="shared" si="91"/>
        <v>#DIV/0!</v>
      </c>
      <c r="HRM43" s="92" t="e">
        <f t="shared" si="91"/>
        <v>#DIV/0!</v>
      </c>
      <c r="HRN43" s="92" t="e">
        <f t="shared" si="91"/>
        <v>#DIV/0!</v>
      </c>
      <c r="HRO43" s="92" t="e">
        <f t="shared" ref="HRO43:HTZ43" si="92">AVERAGE(HRO3:HRO42)</f>
        <v>#DIV/0!</v>
      </c>
      <c r="HRP43" s="92" t="e">
        <f t="shared" si="92"/>
        <v>#DIV/0!</v>
      </c>
      <c r="HRQ43" s="92" t="e">
        <f t="shared" si="92"/>
        <v>#DIV/0!</v>
      </c>
      <c r="HRR43" s="92" t="e">
        <f t="shared" si="92"/>
        <v>#DIV/0!</v>
      </c>
      <c r="HRS43" s="92" t="e">
        <f t="shared" si="92"/>
        <v>#DIV/0!</v>
      </c>
      <c r="HRT43" s="92" t="e">
        <f t="shared" si="92"/>
        <v>#DIV/0!</v>
      </c>
      <c r="HRU43" s="92" t="e">
        <f t="shared" si="92"/>
        <v>#DIV/0!</v>
      </c>
      <c r="HRV43" s="92" t="e">
        <f t="shared" si="92"/>
        <v>#DIV/0!</v>
      </c>
      <c r="HRW43" s="92" t="e">
        <f t="shared" si="92"/>
        <v>#DIV/0!</v>
      </c>
      <c r="HRX43" s="92" t="e">
        <f t="shared" si="92"/>
        <v>#DIV/0!</v>
      </c>
      <c r="HRY43" s="92" t="e">
        <f t="shared" si="92"/>
        <v>#DIV/0!</v>
      </c>
      <c r="HRZ43" s="92" t="e">
        <f t="shared" si="92"/>
        <v>#DIV/0!</v>
      </c>
      <c r="HSA43" s="92" t="e">
        <f t="shared" si="92"/>
        <v>#DIV/0!</v>
      </c>
      <c r="HSB43" s="92" t="e">
        <f t="shared" si="92"/>
        <v>#DIV/0!</v>
      </c>
      <c r="HSC43" s="92" t="e">
        <f t="shared" si="92"/>
        <v>#DIV/0!</v>
      </c>
      <c r="HSD43" s="92" t="e">
        <f t="shared" si="92"/>
        <v>#DIV/0!</v>
      </c>
      <c r="HSE43" s="92" t="e">
        <f t="shared" si="92"/>
        <v>#DIV/0!</v>
      </c>
      <c r="HSF43" s="92" t="e">
        <f t="shared" si="92"/>
        <v>#DIV/0!</v>
      </c>
      <c r="HSG43" s="92" t="e">
        <f t="shared" si="92"/>
        <v>#DIV/0!</v>
      </c>
      <c r="HSH43" s="92" t="e">
        <f t="shared" si="92"/>
        <v>#DIV/0!</v>
      </c>
      <c r="HSI43" s="92" t="e">
        <f t="shared" si="92"/>
        <v>#DIV/0!</v>
      </c>
      <c r="HSJ43" s="92" t="e">
        <f t="shared" si="92"/>
        <v>#DIV/0!</v>
      </c>
      <c r="HSK43" s="92" t="e">
        <f t="shared" si="92"/>
        <v>#DIV/0!</v>
      </c>
      <c r="HSL43" s="92" t="e">
        <f t="shared" si="92"/>
        <v>#DIV/0!</v>
      </c>
      <c r="HSM43" s="92" t="e">
        <f t="shared" si="92"/>
        <v>#DIV/0!</v>
      </c>
      <c r="HSN43" s="92" t="e">
        <f t="shared" si="92"/>
        <v>#DIV/0!</v>
      </c>
      <c r="HSO43" s="92" t="e">
        <f t="shared" si="92"/>
        <v>#DIV/0!</v>
      </c>
      <c r="HSP43" s="92" t="e">
        <f t="shared" si="92"/>
        <v>#DIV/0!</v>
      </c>
      <c r="HSQ43" s="92" t="e">
        <f t="shared" si="92"/>
        <v>#DIV/0!</v>
      </c>
      <c r="HSR43" s="92" t="e">
        <f t="shared" si="92"/>
        <v>#DIV/0!</v>
      </c>
      <c r="HSS43" s="92" t="e">
        <f t="shared" si="92"/>
        <v>#DIV/0!</v>
      </c>
      <c r="HST43" s="92" t="e">
        <f t="shared" si="92"/>
        <v>#DIV/0!</v>
      </c>
      <c r="HSU43" s="92" t="e">
        <f t="shared" si="92"/>
        <v>#DIV/0!</v>
      </c>
      <c r="HSV43" s="92" t="e">
        <f t="shared" si="92"/>
        <v>#DIV/0!</v>
      </c>
      <c r="HSW43" s="92" t="e">
        <f t="shared" si="92"/>
        <v>#DIV/0!</v>
      </c>
      <c r="HSX43" s="92" t="e">
        <f t="shared" si="92"/>
        <v>#DIV/0!</v>
      </c>
      <c r="HSY43" s="92" t="e">
        <f t="shared" si="92"/>
        <v>#DIV/0!</v>
      </c>
      <c r="HSZ43" s="92" t="e">
        <f t="shared" si="92"/>
        <v>#DIV/0!</v>
      </c>
      <c r="HTA43" s="92" t="e">
        <f t="shared" si="92"/>
        <v>#DIV/0!</v>
      </c>
      <c r="HTB43" s="92" t="e">
        <f t="shared" si="92"/>
        <v>#DIV/0!</v>
      </c>
      <c r="HTC43" s="92" t="e">
        <f t="shared" si="92"/>
        <v>#DIV/0!</v>
      </c>
      <c r="HTD43" s="92" t="e">
        <f t="shared" si="92"/>
        <v>#DIV/0!</v>
      </c>
      <c r="HTE43" s="92" t="e">
        <f t="shared" si="92"/>
        <v>#DIV/0!</v>
      </c>
      <c r="HTF43" s="92" t="e">
        <f t="shared" si="92"/>
        <v>#DIV/0!</v>
      </c>
      <c r="HTG43" s="92" t="e">
        <f t="shared" si="92"/>
        <v>#DIV/0!</v>
      </c>
      <c r="HTH43" s="92" t="e">
        <f t="shared" si="92"/>
        <v>#DIV/0!</v>
      </c>
      <c r="HTI43" s="92" t="e">
        <f t="shared" si="92"/>
        <v>#DIV/0!</v>
      </c>
      <c r="HTJ43" s="92" t="e">
        <f t="shared" si="92"/>
        <v>#DIV/0!</v>
      </c>
      <c r="HTK43" s="92" t="e">
        <f t="shared" si="92"/>
        <v>#DIV/0!</v>
      </c>
      <c r="HTL43" s="92" t="e">
        <f t="shared" si="92"/>
        <v>#DIV/0!</v>
      </c>
      <c r="HTM43" s="92" t="e">
        <f t="shared" si="92"/>
        <v>#DIV/0!</v>
      </c>
      <c r="HTN43" s="92" t="e">
        <f t="shared" si="92"/>
        <v>#DIV/0!</v>
      </c>
      <c r="HTO43" s="92" t="e">
        <f t="shared" si="92"/>
        <v>#DIV/0!</v>
      </c>
      <c r="HTP43" s="92" t="e">
        <f t="shared" si="92"/>
        <v>#DIV/0!</v>
      </c>
      <c r="HTQ43" s="92" t="e">
        <f t="shared" si="92"/>
        <v>#DIV/0!</v>
      </c>
      <c r="HTR43" s="92" t="e">
        <f t="shared" si="92"/>
        <v>#DIV/0!</v>
      </c>
      <c r="HTS43" s="92" t="e">
        <f t="shared" si="92"/>
        <v>#DIV/0!</v>
      </c>
      <c r="HTT43" s="92" t="e">
        <f t="shared" si="92"/>
        <v>#DIV/0!</v>
      </c>
      <c r="HTU43" s="92" t="e">
        <f t="shared" si="92"/>
        <v>#DIV/0!</v>
      </c>
      <c r="HTV43" s="92" t="e">
        <f t="shared" si="92"/>
        <v>#DIV/0!</v>
      </c>
      <c r="HTW43" s="92" t="e">
        <f t="shared" si="92"/>
        <v>#DIV/0!</v>
      </c>
      <c r="HTX43" s="92" t="e">
        <f t="shared" si="92"/>
        <v>#DIV/0!</v>
      </c>
      <c r="HTY43" s="92" t="e">
        <f t="shared" si="92"/>
        <v>#DIV/0!</v>
      </c>
      <c r="HTZ43" s="92" t="e">
        <f t="shared" si="92"/>
        <v>#DIV/0!</v>
      </c>
      <c r="HUA43" s="92" t="e">
        <f t="shared" ref="HUA43:HWL43" si="93">AVERAGE(HUA3:HUA42)</f>
        <v>#DIV/0!</v>
      </c>
      <c r="HUB43" s="92" t="e">
        <f t="shared" si="93"/>
        <v>#DIV/0!</v>
      </c>
      <c r="HUC43" s="92" t="e">
        <f t="shared" si="93"/>
        <v>#DIV/0!</v>
      </c>
      <c r="HUD43" s="92" t="e">
        <f t="shared" si="93"/>
        <v>#DIV/0!</v>
      </c>
      <c r="HUE43" s="92" t="e">
        <f t="shared" si="93"/>
        <v>#DIV/0!</v>
      </c>
      <c r="HUF43" s="92" t="e">
        <f t="shared" si="93"/>
        <v>#DIV/0!</v>
      </c>
      <c r="HUG43" s="92" t="e">
        <f t="shared" si="93"/>
        <v>#DIV/0!</v>
      </c>
      <c r="HUH43" s="92" t="e">
        <f t="shared" si="93"/>
        <v>#DIV/0!</v>
      </c>
      <c r="HUI43" s="92" t="e">
        <f t="shared" si="93"/>
        <v>#DIV/0!</v>
      </c>
      <c r="HUJ43" s="92" t="e">
        <f t="shared" si="93"/>
        <v>#DIV/0!</v>
      </c>
      <c r="HUK43" s="92" t="e">
        <f t="shared" si="93"/>
        <v>#DIV/0!</v>
      </c>
      <c r="HUL43" s="92" t="e">
        <f t="shared" si="93"/>
        <v>#DIV/0!</v>
      </c>
      <c r="HUM43" s="92" t="e">
        <f t="shared" si="93"/>
        <v>#DIV/0!</v>
      </c>
      <c r="HUN43" s="92" t="e">
        <f t="shared" si="93"/>
        <v>#DIV/0!</v>
      </c>
      <c r="HUO43" s="92" t="e">
        <f t="shared" si="93"/>
        <v>#DIV/0!</v>
      </c>
      <c r="HUP43" s="92" t="e">
        <f t="shared" si="93"/>
        <v>#DIV/0!</v>
      </c>
      <c r="HUQ43" s="92" t="e">
        <f t="shared" si="93"/>
        <v>#DIV/0!</v>
      </c>
      <c r="HUR43" s="92" t="e">
        <f t="shared" si="93"/>
        <v>#DIV/0!</v>
      </c>
      <c r="HUS43" s="92" t="e">
        <f t="shared" si="93"/>
        <v>#DIV/0!</v>
      </c>
      <c r="HUT43" s="92" t="e">
        <f t="shared" si="93"/>
        <v>#DIV/0!</v>
      </c>
      <c r="HUU43" s="92" t="e">
        <f t="shared" si="93"/>
        <v>#DIV/0!</v>
      </c>
      <c r="HUV43" s="92" t="e">
        <f t="shared" si="93"/>
        <v>#DIV/0!</v>
      </c>
      <c r="HUW43" s="92" t="e">
        <f t="shared" si="93"/>
        <v>#DIV/0!</v>
      </c>
      <c r="HUX43" s="92" t="e">
        <f t="shared" si="93"/>
        <v>#DIV/0!</v>
      </c>
      <c r="HUY43" s="92" t="e">
        <f t="shared" si="93"/>
        <v>#DIV/0!</v>
      </c>
      <c r="HUZ43" s="92" t="e">
        <f t="shared" si="93"/>
        <v>#DIV/0!</v>
      </c>
      <c r="HVA43" s="92" t="e">
        <f t="shared" si="93"/>
        <v>#DIV/0!</v>
      </c>
      <c r="HVB43" s="92" t="e">
        <f t="shared" si="93"/>
        <v>#DIV/0!</v>
      </c>
      <c r="HVC43" s="92" t="e">
        <f t="shared" si="93"/>
        <v>#DIV/0!</v>
      </c>
      <c r="HVD43" s="92" t="e">
        <f t="shared" si="93"/>
        <v>#DIV/0!</v>
      </c>
      <c r="HVE43" s="92" t="e">
        <f t="shared" si="93"/>
        <v>#DIV/0!</v>
      </c>
      <c r="HVF43" s="92" t="e">
        <f t="shared" si="93"/>
        <v>#DIV/0!</v>
      </c>
      <c r="HVG43" s="92" t="e">
        <f t="shared" si="93"/>
        <v>#DIV/0!</v>
      </c>
      <c r="HVH43" s="92" t="e">
        <f t="shared" si="93"/>
        <v>#DIV/0!</v>
      </c>
      <c r="HVI43" s="92" t="e">
        <f t="shared" si="93"/>
        <v>#DIV/0!</v>
      </c>
      <c r="HVJ43" s="92" t="e">
        <f t="shared" si="93"/>
        <v>#DIV/0!</v>
      </c>
      <c r="HVK43" s="92" t="e">
        <f t="shared" si="93"/>
        <v>#DIV/0!</v>
      </c>
      <c r="HVL43" s="92" t="e">
        <f t="shared" si="93"/>
        <v>#DIV/0!</v>
      </c>
      <c r="HVM43" s="92" t="e">
        <f t="shared" si="93"/>
        <v>#DIV/0!</v>
      </c>
      <c r="HVN43" s="92" t="e">
        <f t="shared" si="93"/>
        <v>#DIV/0!</v>
      </c>
      <c r="HVO43" s="92" t="e">
        <f t="shared" si="93"/>
        <v>#DIV/0!</v>
      </c>
      <c r="HVP43" s="92" t="e">
        <f t="shared" si="93"/>
        <v>#DIV/0!</v>
      </c>
      <c r="HVQ43" s="92" t="e">
        <f t="shared" si="93"/>
        <v>#DIV/0!</v>
      </c>
      <c r="HVR43" s="92" t="e">
        <f t="shared" si="93"/>
        <v>#DIV/0!</v>
      </c>
      <c r="HVS43" s="92" t="e">
        <f t="shared" si="93"/>
        <v>#DIV/0!</v>
      </c>
      <c r="HVT43" s="92" t="e">
        <f t="shared" si="93"/>
        <v>#DIV/0!</v>
      </c>
      <c r="HVU43" s="92" t="e">
        <f t="shared" si="93"/>
        <v>#DIV/0!</v>
      </c>
      <c r="HVV43" s="92" t="e">
        <f t="shared" si="93"/>
        <v>#DIV/0!</v>
      </c>
      <c r="HVW43" s="92" t="e">
        <f t="shared" si="93"/>
        <v>#DIV/0!</v>
      </c>
      <c r="HVX43" s="92" t="e">
        <f t="shared" si="93"/>
        <v>#DIV/0!</v>
      </c>
      <c r="HVY43" s="92" t="e">
        <f t="shared" si="93"/>
        <v>#DIV/0!</v>
      </c>
      <c r="HVZ43" s="92" t="e">
        <f t="shared" si="93"/>
        <v>#DIV/0!</v>
      </c>
      <c r="HWA43" s="92" t="e">
        <f t="shared" si="93"/>
        <v>#DIV/0!</v>
      </c>
      <c r="HWB43" s="92" t="e">
        <f t="shared" si="93"/>
        <v>#DIV/0!</v>
      </c>
      <c r="HWC43" s="92" t="e">
        <f t="shared" si="93"/>
        <v>#DIV/0!</v>
      </c>
      <c r="HWD43" s="92" t="e">
        <f t="shared" si="93"/>
        <v>#DIV/0!</v>
      </c>
      <c r="HWE43" s="92" t="e">
        <f t="shared" si="93"/>
        <v>#DIV/0!</v>
      </c>
      <c r="HWF43" s="92" t="e">
        <f t="shared" si="93"/>
        <v>#DIV/0!</v>
      </c>
      <c r="HWG43" s="92" t="e">
        <f t="shared" si="93"/>
        <v>#DIV/0!</v>
      </c>
      <c r="HWH43" s="92" t="e">
        <f t="shared" si="93"/>
        <v>#DIV/0!</v>
      </c>
      <c r="HWI43" s="92" t="e">
        <f t="shared" si="93"/>
        <v>#DIV/0!</v>
      </c>
      <c r="HWJ43" s="92" t="e">
        <f t="shared" si="93"/>
        <v>#DIV/0!</v>
      </c>
      <c r="HWK43" s="92" t="e">
        <f t="shared" si="93"/>
        <v>#DIV/0!</v>
      </c>
      <c r="HWL43" s="92" t="e">
        <f t="shared" si="93"/>
        <v>#DIV/0!</v>
      </c>
      <c r="HWM43" s="92" t="e">
        <f t="shared" ref="HWM43:HYX43" si="94">AVERAGE(HWM3:HWM42)</f>
        <v>#DIV/0!</v>
      </c>
      <c r="HWN43" s="92" t="e">
        <f t="shared" si="94"/>
        <v>#DIV/0!</v>
      </c>
      <c r="HWO43" s="92" t="e">
        <f t="shared" si="94"/>
        <v>#DIV/0!</v>
      </c>
      <c r="HWP43" s="92" t="e">
        <f t="shared" si="94"/>
        <v>#DIV/0!</v>
      </c>
      <c r="HWQ43" s="92" t="e">
        <f t="shared" si="94"/>
        <v>#DIV/0!</v>
      </c>
      <c r="HWR43" s="92" t="e">
        <f t="shared" si="94"/>
        <v>#DIV/0!</v>
      </c>
      <c r="HWS43" s="92" t="e">
        <f t="shared" si="94"/>
        <v>#DIV/0!</v>
      </c>
      <c r="HWT43" s="92" t="e">
        <f t="shared" si="94"/>
        <v>#DIV/0!</v>
      </c>
      <c r="HWU43" s="92" t="e">
        <f t="shared" si="94"/>
        <v>#DIV/0!</v>
      </c>
      <c r="HWV43" s="92" t="e">
        <f t="shared" si="94"/>
        <v>#DIV/0!</v>
      </c>
      <c r="HWW43" s="92" t="e">
        <f t="shared" si="94"/>
        <v>#DIV/0!</v>
      </c>
      <c r="HWX43" s="92" t="e">
        <f t="shared" si="94"/>
        <v>#DIV/0!</v>
      </c>
      <c r="HWY43" s="92" t="e">
        <f t="shared" si="94"/>
        <v>#DIV/0!</v>
      </c>
      <c r="HWZ43" s="92" t="e">
        <f t="shared" si="94"/>
        <v>#DIV/0!</v>
      </c>
      <c r="HXA43" s="92" t="e">
        <f t="shared" si="94"/>
        <v>#DIV/0!</v>
      </c>
      <c r="HXB43" s="92" t="e">
        <f t="shared" si="94"/>
        <v>#DIV/0!</v>
      </c>
      <c r="HXC43" s="92" t="e">
        <f t="shared" si="94"/>
        <v>#DIV/0!</v>
      </c>
      <c r="HXD43" s="92" t="e">
        <f t="shared" si="94"/>
        <v>#DIV/0!</v>
      </c>
      <c r="HXE43" s="92" t="e">
        <f t="shared" si="94"/>
        <v>#DIV/0!</v>
      </c>
      <c r="HXF43" s="92" t="e">
        <f t="shared" si="94"/>
        <v>#DIV/0!</v>
      </c>
      <c r="HXG43" s="92" t="e">
        <f t="shared" si="94"/>
        <v>#DIV/0!</v>
      </c>
      <c r="HXH43" s="92" t="e">
        <f t="shared" si="94"/>
        <v>#DIV/0!</v>
      </c>
      <c r="HXI43" s="92" t="e">
        <f t="shared" si="94"/>
        <v>#DIV/0!</v>
      </c>
      <c r="HXJ43" s="92" t="e">
        <f t="shared" si="94"/>
        <v>#DIV/0!</v>
      </c>
      <c r="HXK43" s="92" t="e">
        <f t="shared" si="94"/>
        <v>#DIV/0!</v>
      </c>
      <c r="HXL43" s="92" t="e">
        <f t="shared" si="94"/>
        <v>#DIV/0!</v>
      </c>
      <c r="HXM43" s="92" t="e">
        <f t="shared" si="94"/>
        <v>#DIV/0!</v>
      </c>
      <c r="HXN43" s="92" t="e">
        <f t="shared" si="94"/>
        <v>#DIV/0!</v>
      </c>
      <c r="HXO43" s="92" t="e">
        <f t="shared" si="94"/>
        <v>#DIV/0!</v>
      </c>
      <c r="HXP43" s="92" t="e">
        <f t="shared" si="94"/>
        <v>#DIV/0!</v>
      </c>
      <c r="HXQ43" s="92" t="e">
        <f t="shared" si="94"/>
        <v>#DIV/0!</v>
      </c>
      <c r="HXR43" s="92" t="e">
        <f t="shared" si="94"/>
        <v>#DIV/0!</v>
      </c>
      <c r="HXS43" s="92" t="e">
        <f t="shared" si="94"/>
        <v>#DIV/0!</v>
      </c>
      <c r="HXT43" s="92" t="e">
        <f t="shared" si="94"/>
        <v>#DIV/0!</v>
      </c>
      <c r="HXU43" s="92" t="e">
        <f t="shared" si="94"/>
        <v>#DIV/0!</v>
      </c>
      <c r="HXV43" s="92" t="e">
        <f t="shared" si="94"/>
        <v>#DIV/0!</v>
      </c>
      <c r="HXW43" s="92" t="e">
        <f t="shared" si="94"/>
        <v>#DIV/0!</v>
      </c>
      <c r="HXX43" s="92" t="e">
        <f t="shared" si="94"/>
        <v>#DIV/0!</v>
      </c>
      <c r="HXY43" s="92" t="e">
        <f t="shared" si="94"/>
        <v>#DIV/0!</v>
      </c>
      <c r="HXZ43" s="92" t="e">
        <f t="shared" si="94"/>
        <v>#DIV/0!</v>
      </c>
      <c r="HYA43" s="92" t="e">
        <f t="shared" si="94"/>
        <v>#DIV/0!</v>
      </c>
      <c r="HYB43" s="92" t="e">
        <f t="shared" si="94"/>
        <v>#DIV/0!</v>
      </c>
      <c r="HYC43" s="92" t="e">
        <f t="shared" si="94"/>
        <v>#DIV/0!</v>
      </c>
      <c r="HYD43" s="92" t="e">
        <f t="shared" si="94"/>
        <v>#DIV/0!</v>
      </c>
      <c r="HYE43" s="92" t="e">
        <f t="shared" si="94"/>
        <v>#DIV/0!</v>
      </c>
      <c r="HYF43" s="92" t="e">
        <f t="shared" si="94"/>
        <v>#DIV/0!</v>
      </c>
      <c r="HYG43" s="92" t="e">
        <f t="shared" si="94"/>
        <v>#DIV/0!</v>
      </c>
      <c r="HYH43" s="92" t="e">
        <f t="shared" si="94"/>
        <v>#DIV/0!</v>
      </c>
      <c r="HYI43" s="92" t="e">
        <f t="shared" si="94"/>
        <v>#DIV/0!</v>
      </c>
      <c r="HYJ43" s="92" t="e">
        <f t="shared" si="94"/>
        <v>#DIV/0!</v>
      </c>
      <c r="HYK43" s="92" t="e">
        <f t="shared" si="94"/>
        <v>#DIV/0!</v>
      </c>
      <c r="HYL43" s="92" t="e">
        <f t="shared" si="94"/>
        <v>#DIV/0!</v>
      </c>
      <c r="HYM43" s="92" t="e">
        <f t="shared" si="94"/>
        <v>#DIV/0!</v>
      </c>
      <c r="HYN43" s="92" t="e">
        <f t="shared" si="94"/>
        <v>#DIV/0!</v>
      </c>
      <c r="HYO43" s="92" t="e">
        <f t="shared" si="94"/>
        <v>#DIV/0!</v>
      </c>
      <c r="HYP43" s="92" t="e">
        <f t="shared" si="94"/>
        <v>#DIV/0!</v>
      </c>
      <c r="HYQ43" s="92" t="e">
        <f t="shared" si="94"/>
        <v>#DIV/0!</v>
      </c>
      <c r="HYR43" s="92" t="e">
        <f t="shared" si="94"/>
        <v>#DIV/0!</v>
      </c>
      <c r="HYS43" s="92" t="e">
        <f t="shared" si="94"/>
        <v>#DIV/0!</v>
      </c>
      <c r="HYT43" s="92" t="e">
        <f t="shared" si="94"/>
        <v>#DIV/0!</v>
      </c>
      <c r="HYU43" s="92" t="e">
        <f t="shared" si="94"/>
        <v>#DIV/0!</v>
      </c>
      <c r="HYV43" s="92" t="e">
        <f t="shared" si="94"/>
        <v>#DIV/0!</v>
      </c>
      <c r="HYW43" s="92" t="e">
        <f t="shared" si="94"/>
        <v>#DIV/0!</v>
      </c>
      <c r="HYX43" s="92" t="e">
        <f t="shared" si="94"/>
        <v>#DIV/0!</v>
      </c>
      <c r="HYY43" s="92" t="e">
        <f t="shared" ref="HYY43:IBJ43" si="95">AVERAGE(HYY3:HYY42)</f>
        <v>#DIV/0!</v>
      </c>
      <c r="HYZ43" s="92" t="e">
        <f t="shared" si="95"/>
        <v>#DIV/0!</v>
      </c>
      <c r="HZA43" s="92" t="e">
        <f t="shared" si="95"/>
        <v>#DIV/0!</v>
      </c>
      <c r="HZB43" s="92" t="e">
        <f t="shared" si="95"/>
        <v>#DIV/0!</v>
      </c>
      <c r="HZC43" s="92" t="e">
        <f t="shared" si="95"/>
        <v>#DIV/0!</v>
      </c>
      <c r="HZD43" s="92" t="e">
        <f t="shared" si="95"/>
        <v>#DIV/0!</v>
      </c>
      <c r="HZE43" s="92" t="e">
        <f t="shared" si="95"/>
        <v>#DIV/0!</v>
      </c>
      <c r="HZF43" s="92" t="e">
        <f t="shared" si="95"/>
        <v>#DIV/0!</v>
      </c>
      <c r="HZG43" s="92" t="e">
        <f t="shared" si="95"/>
        <v>#DIV/0!</v>
      </c>
      <c r="HZH43" s="92" t="e">
        <f t="shared" si="95"/>
        <v>#DIV/0!</v>
      </c>
      <c r="HZI43" s="92" t="e">
        <f t="shared" si="95"/>
        <v>#DIV/0!</v>
      </c>
      <c r="HZJ43" s="92" t="e">
        <f t="shared" si="95"/>
        <v>#DIV/0!</v>
      </c>
      <c r="HZK43" s="92" t="e">
        <f t="shared" si="95"/>
        <v>#DIV/0!</v>
      </c>
      <c r="HZL43" s="92" t="e">
        <f t="shared" si="95"/>
        <v>#DIV/0!</v>
      </c>
      <c r="HZM43" s="92" t="e">
        <f t="shared" si="95"/>
        <v>#DIV/0!</v>
      </c>
      <c r="HZN43" s="92" t="e">
        <f t="shared" si="95"/>
        <v>#DIV/0!</v>
      </c>
      <c r="HZO43" s="92" t="e">
        <f t="shared" si="95"/>
        <v>#DIV/0!</v>
      </c>
      <c r="HZP43" s="92" t="e">
        <f t="shared" si="95"/>
        <v>#DIV/0!</v>
      </c>
      <c r="HZQ43" s="92" t="e">
        <f t="shared" si="95"/>
        <v>#DIV/0!</v>
      </c>
      <c r="HZR43" s="92" t="e">
        <f t="shared" si="95"/>
        <v>#DIV/0!</v>
      </c>
      <c r="HZS43" s="92" t="e">
        <f t="shared" si="95"/>
        <v>#DIV/0!</v>
      </c>
      <c r="HZT43" s="92" t="e">
        <f t="shared" si="95"/>
        <v>#DIV/0!</v>
      </c>
      <c r="HZU43" s="92" t="e">
        <f t="shared" si="95"/>
        <v>#DIV/0!</v>
      </c>
      <c r="HZV43" s="92" t="e">
        <f t="shared" si="95"/>
        <v>#DIV/0!</v>
      </c>
      <c r="HZW43" s="92" t="e">
        <f t="shared" si="95"/>
        <v>#DIV/0!</v>
      </c>
      <c r="HZX43" s="92" t="e">
        <f t="shared" si="95"/>
        <v>#DIV/0!</v>
      </c>
      <c r="HZY43" s="92" t="e">
        <f t="shared" si="95"/>
        <v>#DIV/0!</v>
      </c>
      <c r="HZZ43" s="92" t="e">
        <f t="shared" si="95"/>
        <v>#DIV/0!</v>
      </c>
      <c r="IAA43" s="92" t="e">
        <f t="shared" si="95"/>
        <v>#DIV/0!</v>
      </c>
      <c r="IAB43" s="92" t="e">
        <f t="shared" si="95"/>
        <v>#DIV/0!</v>
      </c>
      <c r="IAC43" s="92" t="e">
        <f t="shared" si="95"/>
        <v>#DIV/0!</v>
      </c>
      <c r="IAD43" s="92" t="e">
        <f t="shared" si="95"/>
        <v>#DIV/0!</v>
      </c>
      <c r="IAE43" s="92" t="e">
        <f t="shared" si="95"/>
        <v>#DIV/0!</v>
      </c>
      <c r="IAF43" s="92" t="e">
        <f t="shared" si="95"/>
        <v>#DIV/0!</v>
      </c>
      <c r="IAG43" s="92" t="e">
        <f t="shared" si="95"/>
        <v>#DIV/0!</v>
      </c>
      <c r="IAH43" s="92" t="e">
        <f t="shared" si="95"/>
        <v>#DIV/0!</v>
      </c>
      <c r="IAI43" s="92" t="e">
        <f t="shared" si="95"/>
        <v>#DIV/0!</v>
      </c>
      <c r="IAJ43" s="92" t="e">
        <f t="shared" si="95"/>
        <v>#DIV/0!</v>
      </c>
      <c r="IAK43" s="92" t="e">
        <f t="shared" si="95"/>
        <v>#DIV/0!</v>
      </c>
      <c r="IAL43" s="92" t="e">
        <f t="shared" si="95"/>
        <v>#DIV/0!</v>
      </c>
      <c r="IAM43" s="92" t="e">
        <f t="shared" si="95"/>
        <v>#DIV/0!</v>
      </c>
      <c r="IAN43" s="92" t="e">
        <f t="shared" si="95"/>
        <v>#DIV/0!</v>
      </c>
      <c r="IAO43" s="92" t="e">
        <f t="shared" si="95"/>
        <v>#DIV/0!</v>
      </c>
      <c r="IAP43" s="92" t="e">
        <f t="shared" si="95"/>
        <v>#DIV/0!</v>
      </c>
      <c r="IAQ43" s="92" t="e">
        <f t="shared" si="95"/>
        <v>#DIV/0!</v>
      </c>
      <c r="IAR43" s="92" t="e">
        <f t="shared" si="95"/>
        <v>#DIV/0!</v>
      </c>
      <c r="IAS43" s="92" t="e">
        <f t="shared" si="95"/>
        <v>#DIV/0!</v>
      </c>
      <c r="IAT43" s="92" t="e">
        <f t="shared" si="95"/>
        <v>#DIV/0!</v>
      </c>
      <c r="IAU43" s="92" t="e">
        <f t="shared" si="95"/>
        <v>#DIV/0!</v>
      </c>
      <c r="IAV43" s="92" t="e">
        <f t="shared" si="95"/>
        <v>#DIV/0!</v>
      </c>
      <c r="IAW43" s="92" t="e">
        <f t="shared" si="95"/>
        <v>#DIV/0!</v>
      </c>
      <c r="IAX43" s="92" t="e">
        <f t="shared" si="95"/>
        <v>#DIV/0!</v>
      </c>
      <c r="IAY43" s="92" t="e">
        <f t="shared" si="95"/>
        <v>#DIV/0!</v>
      </c>
      <c r="IAZ43" s="92" t="e">
        <f t="shared" si="95"/>
        <v>#DIV/0!</v>
      </c>
      <c r="IBA43" s="92" t="e">
        <f t="shared" si="95"/>
        <v>#DIV/0!</v>
      </c>
      <c r="IBB43" s="92" t="e">
        <f t="shared" si="95"/>
        <v>#DIV/0!</v>
      </c>
      <c r="IBC43" s="92" t="e">
        <f t="shared" si="95"/>
        <v>#DIV/0!</v>
      </c>
      <c r="IBD43" s="92" t="e">
        <f t="shared" si="95"/>
        <v>#DIV/0!</v>
      </c>
      <c r="IBE43" s="92" t="e">
        <f t="shared" si="95"/>
        <v>#DIV/0!</v>
      </c>
      <c r="IBF43" s="92" t="e">
        <f t="shared" si="95"/>
        <v>#DIV/0!</v>
      </c>
      <c r="IBG43" s="92" t="e">
        <f t="shared" si="95"/>
        <v>#DIV/0!</v>
      </c>
      <c r="IBH43" s="92" t="e">
        <f t="shared" si="95"/>
        <v>#DIV/0!</v>
      </c>
      <c r="IBI43" s="92" t="e">
        <f t="shared" si="95"/>
        <v>#DIV/0!</v>
      </c>
      <c r="IBJ43" s="92" t="e">
        <f t="shared" si="95"/>
        <v>#DIV/0!</v>
      </c>
      <c r="IBK43" s="92" t="e">
        <f t="shared" ref="IBK43:IDV43" si="96">AVERAGE(IBK3:IBK42)</f>
        <v>#DIV/0!</v>
      </c>
      <c r="IBL43" s="92" t="e">
        <f t="shared" si="96"/>
        <v>#DIV/0!</v>
      </c>
      <c r="IBM43" s="92" t="e">
        <f t="shared" si="96"/>
        <v>#DIV/0!</v>
      </c>
      <c r="IBN43" s="92" t="e">
        <f t="shared" si="96"/>
        <v>#DIV/0!</v>
      </c>
      <c r="IBO43" s="92" t="e">
        <f t="shared" si="96"/>
        <v>#DIV/0!</v>
      </c>
      <c r="IBP43" s="92" t="e">
        <f t="shared" si="96"/>
        <v>#DIV/0!</v>
      </c>
      <c r="IBQ43" s="92" t="e">
        <f t="shared" si="96"/>
        <v>#DIV/0!</v>
      </c>
      <c r="IBR43" s="92" t="e">
        <f t="shared" si="96"/>
        <v>#DIV/0!</v>
      </c>
      <c r="IBS43" s="92" t="e">
        <f t="shared" si="96"/>
        <v>#DIV/0!</v>
      </c>
      <c r="IBT43" s="92" t="e">
        <f t="shared" si="96"/>
        <v>#DIV/0!</v>
      </c>
      <c r="IBU43" s="92" t="e">
        <f t="shared" si="96"/>
        <v>#DIV/0!</v>
      </c>
      <c r="IBV43" s="92" t="e">
        <f t="shared" si="96"/>
        <v>#DIV/0!</v>
      </c>
      <c r="IBW43" s="92" t="e">
        <f t="shared" si="96"/>
        <v>#DIV/0!</v>
      </c>
      <c r="IBX43" s="92" t="e">
        <f t="shared" si="96"/>
        <v>#DIV/0!</v>
      </c>
      <c r="IBY43" s="92" t="e">
        <f t="shared" si="96"/>
        <v>#DIV/0!</v>
      </c>
      <c r="IBZ43" s="92" t="e">
        <f t="shared" si="96"/>
        <v>#DIV/0!</v>
      </c>
      <c r="ICA43" s="92" t="e">
        <f t="shared" si="96"/>
        <v>#DIV/0!</v>
      </c>
      <c r="ICB43" s="92" t="e">
        <f t="shared" si="96"/>
        <v>#DIV/0!</v>
      </c>
      <c r="ICC43" s="92" t="e">
        <f t="shared" si="96"/>
        <v>#DIV/0!</v>
      </c>
      <c r="ICD43" s="92" t="e">
        <f t="shared" si="96"/>
        <v>#DIV/0!</v>
      </c>
      <c r="ICE43" s="92" t="e">
        <f t="shared" si="96"/>
        <v>#DIV/0!</v>
      </c>
      <c r="ICF43" s="92" t="e">
        <f t="shared" si="96"/>
        <v>#DIV/0!</v>
      </c>
      <c r="ICG43" s="92" t="e">
        <f t="shared" si="96"/>
        <v>#DIV/0!</v>
      </c>
      <c r="ICH43" s="92" t="e">
        <f t="shared" si="96"/>
        <v>#DIV/0!</v>
      </c>
      <c r="ICI43" s="92" t="e">
        <f t="shared" si="96"/>
        <v>#DIV/0!</v>
      </c>
      <c r="ICJ43" s="92" t="e">
        <f t="shared" si="96"/>
        <v>#DIV/0!</v>
      </c>
      <c r="ICK43" s="92" t="e">
        <f t="shared" si="96"/>
        <v>#DIV/0!</v>
      </c>
      <c r="ICL43" s="92" t="e">
        <f t="shared" si="96"/>
        <v>#DIV/0!</v>
      </c>
      <c r="ICM43" s="92" t="e">
        <f t="shared" si="96"/>
        <v>#DIV/0!</v>
      </c>
      <c r="ICN43" s="92" t="e">
        <f t="shared" si="96"/>
        <v>#DIV/0!</v>
      </c>
      <c r="ICO43" s="92" t="e">
        <f t="shared" si="96"/>
        <v>#DIV/0!</v>
      </c>
      <c r="ICP43" s="92" t="e">
        <f t="shared" si="96"/>
        <v>#DIV/0!</v>
      </c>
      <c r="ICQ43" s="92" t="e">
        <f t="shared" si="96"/>
        <v>#DIV/0!</v>
      </c>
      <c r="ICR43" s="92" t="e">
        <f t="shared" si="96"/>
        <v>#DIV/0!</v>
      </c>
      <c r="ICS43" s="92" t="e">
        <f t="shared" si="96"/>
        <v>#DIV/0!</v>
      </c>
      <c r="ICT43" s="92" t="e">
        <f t="shared" si="96"/>
        <v>#DIV/0!</v>
      </c>
      <c r="ICU43" s="92" t="e">
        <f t="shared" si="96"/>
        <v>#DIV/0!</v>
      </c>
      <c r="ICV43" s="92" t="e">
        <f t="shared" si="96"/>
        <v>#DIV/0!</v>
      </c>
      <c r="ICW43" s="92" t="e">
        <f t="shared" si="96"/>
        <v>#DIV/0!</v>
      </c>
      <c r="ICX43" s="92" t="e">
        <f t="shared" si="96"/>
        <v>#DIV/0!</v>
      </c>
      <c r="ICY43" s="92" t="e">
        <f t="shared" si="96"/>
        <v>#DIV/0!</v>
      </c>
      <c r="ICZ43" s="92" t="e">
        <f t="shared" si="96"/>
        <v>#DIV/0!</v>
      </c>
      <c r="IDA43" s="92" t="e">
        <f t="shared" si="96"/>
        <v>#DIV/0!</v>
      </c>
      <c r="IDB43" s="92" t="e">
        <f t="shared" si="96"/>
        <v>#DIV/0!</v>
      </c>
      <c r="IDC43" s="92" t="e">
        <f t="shared" si="96"/>
        <v>#DIV/0!</v>
      </c>
      <c r="IDD43" s="92" t="e">
        <f t="shared" si="96"/>
        <v>#DIV/0!</v>
      </c>
      <c r="IDE43" s="92" t="e">
        <f t="shared" si="96"/>
        <v>#DIV/0!</v>
      </c>
      <c r="IDF43" s="92" t="e">
        <f t="shared" si="96"/>
        <v>#DIV/0!</v>
      </c>
      <c r="IDG43" s="92" t="e">
        <f t="shared" si="96"/>
        <v>#DIV/0!</v>
      </c>
      <c r="IDH43" s="92" t="e">
        <f t="shared" si="96"/>
        <v>#DIV/0!</v>
      </c>
      <c r="IDI43" s="92" t="e">
        <f t="shared" si="96"/>
        <v>#DIV/0!</v>
      </c>
      <c r="IDJ43" s="92" t="e">
        <f t="shared" si="96"/>
        <v>#DIV/0!</v>
      </c>
      <c r="IDK43" s="92" t="e">
        <f t="shared" si="96"/>
        <v>#DIV/0!</v>
      </c>
      <c r="IDL43" s="92" t="e">
        <f t="shared" si="96"/>
        <v>#DIV/0!</v>
      </c>
      <c r="IDM43" s="92" t="e">
        <f t="shared" si="96"/>
        <v>#DIV/0!</v>
      </c>
      <c r="IDN43" s="92" t="e">
        <f t="shared" si="96"/>
        <v>#DIV/0!</v>
      </c>
      <c r="IDO43" s="92" t="e">
        <f t="shared" si="96"/>
        <v>#DIV/0!</v>
      </c>
      <c r="IDP43" s="92" t="e">
        <f t="shared" si="96"/>
        <v>#DIV/0!</v>
      </c>
      <c r="IDQ43" s="92" t="e">
        <f t="shared" si="96"/>
        <v>#DIV/0!</v>
      </c>
      <c r="IDR43" s="92" t="e">
        <f t="shared" si="96"/>
        <v>#DIV/0!</v>
      </c>
      <c r="IDS43" s="92" t="e">
        <f t="shared" si="96"/>
        <v>#DIV/0!</v>
      </c>
      <c r="IDT43" s="92" t="e">
        <f t="shared" si="96"/>
        <v>#DIV/0!</v>
      </c>
      <c r="IDU43" s="92" t="e">
        <f t="shared" si="96"/>
        <v>#DIV/0!</v>
      </c>
      <c r="IDV43" s="92" t="e">
        <f t="shared" si="96"/>
        <v>#DIV/0!</v>
      </c>
      <c r="IDW43" s="92" t="e">
        <f t="shared" ref="IDW43:IGH43" si="97">AVERAGE(IDW3:IDW42)</f>
        <v>#DIV/0!</v>
      </c>
      <c r="IDX43" s="92" t="e">
        <f t="shared" si="97"/>
        <v>#DIV/0!</v>
      </c>
      <c r="IDY43" s="92" t="e">
        <f t="shared" si="97"/>
        <v>#DIV/0!</v>
      </c>
      <c r="IDZ43" s="92" t="e">
        <f t="shared" si="97"/>
        <v>#DIV/0!</v>
      </c>
      <c r="IEA43" s="92" t="e">
        <f t="shared" si="97"/>
        <v>#DIV/0!</v>
      </c>
      <c r="IEB43" s="92" t="e">
        <f t="shared" si="97"/>
        <v>#DIV/0!</v>
      </c>
      <c r="IEC43" s="92" t="e">
        <f t="shared" si="97"/>
        <v>#DIV/0!</v>
      </c>
      <c r="IED43" s="92" t="e">
        <f t="shared" si="97"/>
        <v>#DIV/0!</v>
      </c>
      <c r="IEE43" s="92" t="e">
        <f t="shared" si="97"/>
        <v>#DIV/0!</v>
      </c>
      <c r="IEF43" s="92" t="e">
        <f t="shared" si="97"/>
        <v>#DIV/0!</v>
      </c>
      <c r="IEG43" s="92" t="e">
        <f t="shared" si="97"/>
        <v>#DIV/0!</v>
      </c>
      <c r="IEH43" s="92" t="e">
        <f t="shared" si="97"/>
        <v>#DIV/0!</v>
      </c>
      <c r="IEI43" s="92" t="e">
        <f t="shared" si="97"/>
        <v>#DIV/0!</v>
      </c>
      <c r="IEJ43" s="92" t="e">
        <f t="shared" si="97"/>
        <v>#DIV/0!</v>
      </c>
      <c r="IEK43" s="92" t="e">
        <f t="shared" si="97"/>
        <v>#DIV/0!</v>
      </c>
      <c r="IEL43" s="92" t="e">
        <f t="shared" si="97"/>
        <v>#DIV/0!</v>
      </c>
      <c r="IEM43" s="92" t="e">
        <f t="shared" si="97"/>
        <v>#DIV/0!</v>
      </c>
      <c r="IEN43" s="92" t="e">
        <f t="shared" si="97"/>
        <v>#DIV/0!</v>
      </c>
      <c r="IEO43" s="92" t="e">
        <f t="shared" si="97"/>
        <v>#DIV/0!</v>
      </c>
      <c r="IEP43" s="92" t="e">
        <f t="shared" si="97"/>
        <v>#DIV/0!</v>
      </c>
      <c r="IEQ43" s="92" t="e">
        <f t="shared" si="97"/>
        <v>#DIV/0!</v>
      </c>
      <c r="IER43" s="92" t="e">
        <f t="shared" si="97"/>
        <v>#DIV/0!</v>
      </c>
      <c r="IES43" s="92" t="e">
        <f t="shared" si="97"/>
        <v>#DIV/0!</v>
      </c>
      <c r="IET43" s="92" t="e">
        <f t="shared" si="97"/>
        <v>#DIV/0!</v>
      </c>
      <c r="IEU43" s="92" t="e">
        <f t="shared" si="97"/>
        <v>#DIV/0!</v>
      </c>
      <c r="IEV43" s="92" t="e">
        <f t="shared" si="97"/>
        <v>#DIV/0!</v>
      </c>
      <c r="IEW43" s="92" t="e">
        <f t="shared" si="97"/>
        <v>#DIV/0!</v>
      </c>
      <c r="IEX43" s="92" t="e">
        <f t="shared" si="97"/>
        <v>#DIV/0!</v>
      </c>
      <c r="IEY43" s="92" t="e">
        <f t="shared" si="97"/>
        <v>#DIV/0!</v>
      </c>
      <c r="IEZ43" s="92" t="e">
        <f t="shared" si="97"/>
        <v>#DIV/0!</v>
      </c>
      <c r="IFA43" s="92" t="e">
        <f t="shared" si="97"/>
        <v>#DIV/0!</v>
      </c>
      <c r="IFB43" s="92" t="e">
        <f t="shared" si="97"/>
        <v>#DIV/0!</v>
      </c>
      <c r="IFC43" s="92" t="e">
        <f t="shared" si="97"/>
        <v>#DIV/0!</v>
      </c>
      <c r="IFD43" s="92" t="e">
        <f t="shared" si="97"/>
        <v>#DIV/0!</v>
      </c>
      <c r="IFE43" s="92" t="e">
        <f t="shared" si="97"/>
        <v>#DIV/0!</v>
      </c>
      <c r="IFF43" s="92" t="e">
        <f t="shared" si="97"/>
        <v>#DIV/0!</v>
      </c>
      <c r="IFG43" s="92" t="e">
        <f t="shared" si="97"/>
        <v>#DIV/0!</v>
      </c>
      <c r="IFH43" s="92" t="e">
        <f t="shared" si="97"/>
        <v>#DIV/0!</v>
      </c>
      <c r="IFI43" s="92" t="e">
        <f t="shared" si="97"/>
        <v>#DIV/0!</v>
      </c>
      <c r="IFJ43" s="92" t="e">
        <f t="shared" si="97"/>
        <v>#DIV/0!</v>
      </c>
      <c r="IFK43" s="92" t="e">
        <f t="shared" si="97"/>
        <v>#DIV/0!</v>
      </c>
      <c r="IFL43" s="92" t="e">
        <f t="shared" si="97"/>
        <v>#DIV/0!</v>
      </c>
      <c r="IFM43" s="92" t="e">
        <f t="shared" si="97"/>
        <v>#DIV/0!</v>
      </c>
      <c r="IFN43" s="92" t="e">
        <f t="shared" si="97"/>
        <v>#DIV/0!</v>
      </c>
      <c r="IFO43" s="92" t="e">
        <f t="shared" si="97"/>
        <v>#DIV/0!</v>
      </c>
      <c r="IFP43" s="92" t="e">
        <f t="shared" si="97"/>
        <v>#DIV/0!</v>
      </c>
      <c r="IFQ43" s="92" t="e">
        <f t="shared" si="97"/>
        <v>#DIV/0!</v>
      </c>
      <c r="IFR43" s="92" t="e">
        <f t="shared" si="97"/>
        <v>#DIV/0!</v>
      </c>
      <c r="IFS43" s="92" t="e">
        <f t="shared" si="97"/>
        <v>#DIV/0!</v>
      </c>
      <c r="IFT43" s="92" t="e">
        <f t="shared" si="97"/>
        <v>#DIV/0!</v>
      </c>
      <c r="IFU43" s="92" t="e">
        <f t="shared" si="97"/>
        <v>#DIV/0!</v>
      </c>
      <c r="IFV43" s="92" t="e">
        <f t="shared" si="97"/>
        <v>#DIV/0!</v>
      </c>
      <c r="IFW43" s="92" t="e">
        <f t="shared" si="97"/>
        <v>#DIV/0!</v>
      </c>
      <c r="IFX43" s="92" t="e">
        <f t="shared" si="97"/>
        <v>#DIV/0!</v>
      </c>
      <c r="IFY43" s="92" t="e">
        <f t="shared" si="97"/>
        <v>#DIV/0!</v>
      </c>
      <c r="IFZ43" s="92" t="e">
        <f t="shared" si="97"/>
        <v>#DIV/0!</v>
      </c>
      <c r="IGA43" s="92" t="e">
        <f t="shared" si="97"/>
        <v>#DIV/0!</v>
      </c>
      <c r="IGB43" s="92" t="e">
        <f t="shared" si="97"/>
        <v>#DIV/0!</v>
      </c>
      <c r="IGC43" s="92" t="e">
        <f t="shared" si="97"/>
        <v>#DIV/0!</v>
      </c>
      <c r="IGD43" s="92" t="e">
        <f t="shared" si="97"/>
        <v>#DIV/0!</v>
      </c>
      <c r="IGE43" s="92" t="e">
        <f t="shared" si="97"/>
        <v>#DIV/0!</v>
      </c>
      <c r="IGF43" s="92" t="e">
        <f t="shared" si="97"/>
        <v>#DIV/0!</v>
      </c>
      <c r="IGG43" s="92" t="e">
        <f t="shared" si="97"/>
        <v>#DIV/0!</v>
      </c>
      <c r="IGH43" s="92" t="e">
        <f t="shared" si="97"/>
        <v>#DIV/0!</v>
      </c>
      <c r="IGI43" s="92" t="e">
        <f t="shared" ref="IGI43:IIT43" si="98">AVERAGE(IGI3:IGI42)</f>
        <v>#DIV/0!</v>
      </c>
      <c r="IGJ43" s="92" t="e">
        <f t="shared" si="98"/>
        <v>#DIV/0!</v>
      </c>
      <c r="IGK43" s="92" t="e">
        <f t="shared" si="98"/>
        <v>#DIV/0!</v>
      </c>
      <c r="IGL43" s="92" t="e">
        <f t="shared" si="98"/>
        <v>#DIV/0!</v>
      </c>
      <c r="IGM43" s="92" t="e">
        <f t="shared" si="98"/>
        <v>#DIV/0!</v>
      </c>
      <c r="IGN43" s="92" t="e">
        <f t="shared" si="98"/>
        <v>#DIV/0!</v>
      </c>
      <c r="IGO43" s="92" t="e">
        <f t="shared" si="98"/>
        <v>#DIV/0!</v>
      </c>
      <c r="IGP43" s="92" t="e">
        <f t="shared" si="98"/>
        <v>#DIV/0!</v>
      </c>
      <c r="IGQ43" s="92" t="e">
        <f t="shared" si="98"/>
        <v>#DIV/0!</v>
      </c>
      <c r="IGR43" s="92" t="e">
        <f t="shared" si="98"/>
        <v>#DIV/0!</v>
      </c>
      <c r="IGS43" s="92" t="e">
        <f t="shared" si="98"/>
        <v>#DIV/0!</v>
      </c>
      <c r="IGT43" s="92" t="e">
        <f t="shared" si="98"/>
        <v>#DIV/0!</v>
      </c>
      <c r="IGU43" s="92" t="e">
        <f t="shared" si="98"/>
        <v>#DIV/0!</v>
      </c>
      <c r="IGV43" s="92" t="e">
        <f t="shared" si="98"/>
        <v>#DIV/0!</v>
      </c>
      <c r="IGW43" s="92" t="e">
        <f t="shared" si="98"/>
        <v>#DIV/0!</v>
      </c>
      <c r="IGX43" s="92" t="e">
        <f t="shared" si="98"/>
        <v>#DIV/0!</v>
      </c>
      <c r="IGY43" s="92" t="e">
        <f t="shared" si="98"/>
        <v>#DIV/0!</v>
      </c>
      <c r="IGZ43" s="92" t="e">
        <f t="shared" si="98"/>
        <v>#DIV/0!</v>
      </c>
      <c r="IHA43" s="92" t="e">
        <f t="shared" si="98"/>
        <v>#DIV/0!</v>
      </c>
      <c r="IHB43" s="92" t="e">
        <f t="shared" si="98"/>
        <v>#DIV/0!</v>
      </c>
      <c r="IHC43" s="92" t="e">
        <f t="shared" si="98"/>
        <v>#DIV/0!</v>
      </c>
      <c r="IHD43" s="92" t="e">
        <f t="shared" si="98"/>
        <v>#DIV/0!</v>
      </c>
      <c r="IHE43" s="92" t="e">
        <f t="shared" si="98"/>
        <v>#DIV/0!</v>
      </c>
      <c r="IHF43" s="92" t="e">
        <f t="shared" si="98"/>
        <v>#DIV/0!</v>
      </c>
      <c r="IHG43" s="92" t="e">
        <f t="shared" si="98"/>
        <v>#DIV/0!</v>
      </c>
      <c r="IHH43" s="92" t="e">
        <f t="shared" si="98"/>
        <v>#DIV/0!</v>
      </c>
      <c r="IHI43" s="92" t="e">
        <f t="shared" si="98"/>
        <v>#DIV/0!</v>
      </c>
      <c r="IHJ43" s="92" t="e">
        <f t="shared" si="98"/>
        <v>#DIV/0!</v>
      </c>
      <c r="IHK43" s="92" t="e">
        <f t="shared" si="98"/>
        <v>#DIV/0!</v>
      </c>
      <c r="IHL43" s="92" t="e">
        <f t="shared" si="98"/>
        <v>#DIV/0!</v>
      </c>
      <c r="IHM43" s="92" t="e">
        <f t="shared" si="98"/>
        <v>#DIV/0!</v>
      </c>
      <c r="IHN43" s="92" t="e">
        <f t="shared" si="98"/>
        <v>#DIV/0!</v>
      </c>
      <c r="IHO43" s="92" t="e">
        <f t="shared" si="98"/>
        <v>#DIV/0!</v>
      </c>
      <c r="IHP43" s="92" t="e">
        <f t="shared" si="98"/>
        <v>#DIV/0!</v>
      </c>
      <c r="IHQ43" s="92" t="e">
        <f t="shared" si="98"/>
        <v>#DIV/0!</v>
      </c>
      <c r="IHR43" s="92" t="e">
        <f t="shared" si="98"/>
        <v>#DIV/0!</v>
      </c>
      <c r="IHS43" s="92" t="e">
        <f t="shared" si="98"/>
        <v>#DIV/0!</v>
      </c>
      <c r="IHT43" s="92" t="e">
        <f t="shared" si="98"/>
        <v>#DIV/0!</v>
      </c>
      <c r="IHU43" s="92" t="e">
        <f t="shared" si="98"/>
        <v>#DIV/0!</v>
      </c>
      <c r="IHV43" s="92" t="e">
        <f t="shared" si="98"/>
        <v>#DIV/0!</v>
      </c>
      <c r="IHW43" s="92" t="e">
        <f t="shared" si="98"/>
        <v>#DIV/0!</v>
      </c>
      <c r="IHX43" s="92" t="e">
        <f t="shared" si="98"/>
        <v>#DIV/0!</v>
      </c>
      <c r="IHY43" s="92" t="e">
        <f t="shared" si="98"/>
        <v>#DIV/0!</v>
      </c>
      <c r="IHZ43" s="92" t="e">
        <f t="shared" si="98"/>
        <v>#DIV/0!</v>
      </c>
      <c r="IIA43" s="92" t="e">
        <f t="shared" si="98"/>
        <v>#DIV/0!</v>
      </c>
      <c r="IIB43" s="92" t="e">
        <f t="shared" si="98"/>
        <v>#DIV/0!</v>
      </c>
      <c r="IIC43" s="92" t="e">
        <f t="shared" si="98"/>
        <v>#DIV/0!</v>
      </c>
      <c r="IID43" s="92" t="e">
        <f t="shared" si="98"/>
        <v>#DIV/0!</v>
      </c>
      <c r="IIE43" s="92" t="e">
        <f t="shared" si="98"/>
        <v>#DIV/0!</v>
      </c>
      <c r="IIF43" s="92" t="e">
        <f t="shared" si="98"/>
        <v>#DIV/0!</v>
      </c>
      <c r="IIG43" s="92" t="e">
        <f t="shared" si="98"/>
        <v>#DIV/0!</v>
      </c>
      <c r="IIH43" s="92" t="e">
        <f t="shared" si="98"/>
        <v>#DIV/0!</v>
      </c>
      <c r="III43" s="92" t="e">
        <f t="shared" si="98"/>
        <v>#DIV/0!</v>
      </c>
      <c r="IIJ43" s="92" t="e">
        <f t="shared" si="98"/>
        <v>#DIV/0!</v>
      </c>
      <c r="IIK43" s="92" t="e">
        <f t="shared" si="98"/>
        <v>#DIV/0!</v>
      </c>
      <c r="IIL43" s="92" t="e">
        <f t="shared" si="98"/>
        <v>#DIV/0!</v>
      </c>
      <c r="IIM43" s="92" t="e">
        <f t="shared" si="98"/>
        <v>#DIV/0!</v>
      </c>
      <c r="IIN43" s="92" t="e">
        <f t="shared" si="98"/>
        <v>#DIV/0!</v>
      </c>
      <c r="IIO43" s="92" t="e">
        <f t="shared" si="98"/>
        <v>#DIV/0!</v>
      </c>
      <c r="IIP43" s="92" t="e">
        <f t="shared" si="98"/>
        <v>#DIV/0!</v>
      </c>
      <c r="IIQ43" s="92" t="e">
        <f t="shared" si="98"/>
        <v>#DIV/0!</v>
      </c>
      <c r="IIR43" s="92" t="e">
        <f t="shared" si="98"/>
        <v>#DIV/0!</v>
      </c>
      <c r="IIS43" s="92" t="e">
        <f t="shared" si="98"/>
        <v>#DIV/0!</v>
      </c>
      <c r="IIT43" s="92" t="e">
        <f t="shared" si="98"/>
        <v>#DIV/0!</v>
      </c>
      <c r="IIU43" s="92" t="e">
        <f t="shared" ref="IIU43:ILF43" si="99">AVERAGE(IIU3:IIU42)</f>
        <v>#DIV/0!</v>
      </c>
      <c r="IIV43" s="92" t="e">
        <f t="shared" si="99"/>
        <v>#DIV/0!</v>
      </c>
      <c r="IIW43" s="92" t="e">
        <f t="shared" si="99"/>
        <v>#DIV/0!</v>
      </c>
      <c r="IIX43" s="92" t="e">
        <f t="shared" si="99"/>
        <v>#DIV/0!</v>
      </c>
      <c r="IIY43" s="92" t="e">
        <f t="shared" si="99"/>
        <v>#DIV/0!</v>
      </c>
      <c r="IIZ43" s="92" t="e">
        <f t="shared" si="99"/>
        <v>#DIV/0!</v>
      </c>
      <c r="IJA43" s="92" t="e">
        <f t="shared" si="99"/>
        <v>#DIV/0!</v>
      </c>
      <c r="IJB43" s="92" t="e">
        <f t="shared" si="99"/>
        <v>#DIV/0!</v>
      </c>
      <c r="IJC43" s="92" t="e">
        <f t="shared" si="99"/>
        <v>#DIV/0!</v>
      </c>
      <c r="IJD43" s="92" t="e">
        <f t="shared" si="99"/>
        <v>#DIV/0!</v>
      </c>
      <c r="IJE43" s="92" t="e">
        <f t="shared" si="99"/>
        <v>#DIV/0!</v>
      </c>
      <c r="IJF43" s="92" t="e">
        <f t="shared" si="99"/>
        <v>#DIV/0!</v>
      </c>
      <c r="IJG43" s="92" t="e">
        <f t="shared" si="99"/>
        <v>#DIV/0!</v>
      </c>
      <c r="IJH43" s="92" t="e">
        <f t="shared" si="99"/>
        <v>#DIV/0!</v>
      </c>
      <c r="IJI43" s="92" t="e">
        <f t="shared" si="99"/>
        <v>#DIV/0!</v>
      </c>
      <c r="IJJ43" s="92" t="e">
        <f t="shared" si="99"/>
        <v>#DIV/0!</v>
      </c>
      <c r="IJK43" s="92" t="e">
        <f t="shared" si="99"/>
        <v>#DIV/0!</v>
      </c>
      <c r="IJL43" s="92" t="e">
        <f t="shared" si="99"/>
        <v>#DIV/0!</v>
      </c>
      <c r="IJM43" s="92" t="e">
        <f t="shared" si="99"/>
        <v>#DIV/0!</v>
      </c>
      <c r="IJN43" s="92" t="e">
        <f t="shared" si="99"/>
        <v>#DIV/0!</v>
      </c>
      <c r="IJO43" s="92" t="e">
        <f t="shared" si="99"/>
        <v>#DIV/0!</v>
      </c>
      <c r="IJP43" s="92" t="e">
        <f t="shared" si="99"/>
        <v>#DIV/0!</v>
      </c>
      <c r="IJQ43" s="92" t="e">
        <f t="shared" si="99"/>
        <v>#DIV/0!</v>
      </c>
      <c r="IJR43" s="92" t="e">
        <f t="shared" si="99"/>
        <v>#DIV/0!</v>
      </c>
      <c r="IJS43" s="92" t="e">
        <f t="shared" si="99"/>
        <v>#DIV/0!</v>
      </c>
      <c r="IJT43" s="92" t="e">
        <f t="shared" si="99"/>
        <v>#DIV/0!</v>
      </c>
      <c r="IJU43" s="92" t="e">
        <f t="shared" si="99"/>
        <v>#DIV/0!</v>
      </c>
      <c r="IJV43" s="92" t="e">
        <f t="shared" si="99"/>
        <v>#DIV/0!</v>
      </c>
      <c r="IJW43" s="92" t="e">
        <f t="shared" si="99"/>
        <v>#DIV/0!</v>
      </c>
      <c r="IJX43" s="92" t="e">
        <f t="shared" si="99"/>
        <v>#DIV/0!</v>
      </c>
      <c r="IJY43" s="92" t="e">
        <f t="shared" si="99"/>
        <v>#DIV/0!</v>
      </c>
      <c r="IJZ43" s="92" t="e">
        <f t="shared" si="99"/>
        <v>#DIV/0!</v>
      </c>
      <c r="IKA43" s="92" t="e">
        <f t="shared" si="99"/>
        <v>#DIV/0!</v>
      </c>
      <c r="IKB43" s="92" t="e">
        <f t="shared" si="99"/>
        <v>#DIV/0!</v>
      </c>
      <c r="IKC43" s="92" t="e">
        <f t="shared" si="99"/>
        <v>#DIV/0!</v>
      </c>
      <c r="IKD43" s="92" t="e">
        <f t="shared" si="99"/>
        <v>#DIV/0!</v>
      </c>
      <c r="IKE43" s="92" t="e">
        <f t="shared" si="99"/>
        <v>#DIV/0!</v>
      </c>
      <c r="IKF43" s="92" t="e">
        <f t="shared" si="99"/>
        <v>#DIV/0!</v>
      </c>
      <c r="IKG43" s="92" t="e">
        <f t="shared" si="99"/>
        <v>#DIV/0!</v>
      </c>
      <c r="IKH43" s="92" t="e">
        <f t="shared" si="99"/>
        <v>#DIV/0!</v>
      </c>
      <c r="IKI43" s="92" t="e">
        <f t="shared" si="99"/>
        <v>#DIV/0!</v>
      </c>
      <c r="IKJ43" s="92" t="e">
        <f t="shared" si="99"/>
        <v>#DIV/0!</v>
      </c>
      <c r="IKK43" s="92" t="e">
        <f t="shared" si="99"/>
        <v>#DIV/0!</v>
      </c>
      <c r="IKL43" s="92" t="e">
        <f t="shared" si="99"/>
        <v>#DIV/0!</v>
      </c>
      <c r="IKM43" s="92" t="e">
        <f t="shared" si="99"/>
        <v>#DIV/0!</v>
      </c>
      <c r="IKN43" s="92" t="e">
        <f t="shared" si="99"/>
        <v>#DIV/0!</v>
      </c>
      <c r="IKO43" s="92" t="e">
        <f t="shared" si="99"/>
        <v>#DIV/0!</v>
      </c>
      <c r="IKP43" s="92" t="e">
        <f t="shared" si="99"/>
        <v>#DIV/0!</v>
      </c>
      <c r="IKQ43" s="92" t="e">
        <f t="shared" si="99"/>
        <v>#DIV/0!</v>
      </c>
      <c r="IKR43" s="92" t="e">
        <f t="shared" si="99"/>
        <v>#DIV/0!</v>
      </c>
      <c r="IKS43" s="92" t="e">
        <f t="shared" si="99"/>
        <v>#DIV/0!</v>
      </c>
      <c r="IKT43" s="92" t="e">
        <f t="shared" si="99"/>
        <v>#DIV/0!</v>
      </c>
      <c r="IKU43" s="92" t="e">
        <f t="shared" si="99"/>
        <v>#DIV/0!</v>
      </c>
      <c r="IKV43" s="92" t="e">
        <f t="shared" si="99"/>
        <v>#DIV/0!</v>
      </c>
      <c r="IKW43" s="92" t="e">
        <f t="shared" si="99"/>
        <v>#DIV/0!</v>
      </c>
      <c r="IKX43" s="92" t="e">
        <f t="shared" si="99"/>
        <v>#DIV/0!</v>
      </c>
      <c r="IKY43" s="92" t="e">
        <f t="shared" si="99"/>
        <v>#DIV/0!</v>
      </c>
      <c r="IKZ43" s="92" t="e">
        <f t="shared" si="99"/>
        <v>#DIV/0!</v>
      </c>
      <c r="ILA43" s="92" t="e">
        <f t="shared" si="99"/>
        <v>#DIV/0!</v>
      </c>
      <c r="ILB43" s="92" t="e">
        <f t="shared" si="99"/>
        <v>#DIV/0!</v>
      </c>
      <c r="ILC43" s="92" t="e">
        <f t="shared" si="99"/>
        <v>#DIV/0!</v>
      </c>
      <c r="ILD43" s="92" t="e">
        <f t="shared" si="99"/>
        <v>#DIV/0!</v>
      </c>
      <c r="ILE43" s="92" t="e">
        <f t="shared" si="99"/>
        <v>#DIV/0!</v>
      </c>
      <c r="ILF43" s="92" t="e">
        <f t="shared" si="99"/>
        <v>#DIV/0!</v>
      </c>
      <c r="ILG43" s="92" t="e">
        <f t="shared" ref="ILG43:INR43" si="100">AVERAGE(ILG3:ILG42)</f>
        <v>#DIV/0!</v>
      </c>
      <c r="ILH43" s="92" t="e">
        <f t="shared" si="100"/>
        <v>#DIV/0!</v>
      </c>
      <c r="ILI43" s="92" t="e">
        <f t="shared" si="100"/>
        <v>#DIV/0!</v>
      </c>
      <c r="ILJ43" s="92" t="e">
        <f t="shared" si="100"/>
        <v>#DIV/0!</v>
      </c>
      <c r="ILK43" s="92" t="e">
        <f t="shared" si="100"/>
        <v>#DIV/0!</v>
      </c>
      <c r="ILL43" s="92" t="e">
        <f t="shared" si="100"/>
        <v>#DIV/0!</v>
      </c>
      <c r="ILM43" s="92" t="e">
        <f t="shared" si="100"/>
        <v>#DIV/0!</v>
      </c>
      <c r="ILN43" s="92" t="e">
        <f t="shared" si="100"/>
        <v>#DIV/0!</v>
      </c>
      <c r="ILO43" s="92" t="e">
        <f t="shared" si="100"/>
        <v>#DIV/0!</v>
      </c>
      <c r="ILP43" s="92" t="e">
        <f t="shared" si="100"/>
        <v>#DIV/0!</v>
      </c>
      <c r="ILQ43" s="92" t="e">
        <f t="shared" si="100"/>
        <v>#DIV/0!</v>
      </c>
      <c r="ILR43" s="92" t="e">
        <f t="shared" si="100"/>
        <v>#DIV/0!</v>
      </c>
      <c r="ILS43" s="92" t="e">
        <f t="shared" si="100"/>
        <v>#DIV/0!</v>
      </c>
      <c r="ILT43" s="92" t="e">
        <f t="shared" si="100"/>
        <v>#DIV/0!</v>
      </c>
      <c r="ILU43" s="92" t="e">
        <f t="shared" si="100"/>
        <v>#DIV/0!</v>
      </c>
      <c r="ILV43" s="92" t="e">
        <f t="shared" si="100"/>
        <v>#DIV/0!</v>
      </c>
      <c r="ILW43" s="92" t="e">
        <f t="shared" si="100"/>
        <v>#DIV/0!</v>
      </c>
      <c r="ILX43" s="92" t="e">
        <f t="shared" si="100"/>
        <v>#DIV/0!</v>
      </c>
      <c r="ILY43" s="92" t="e">
        <f t="shared" si="100"/>
        <v>#DIV/0!</v>
      </c>
      <c r="ILZ43" s="92" t="e">
        <f t="shared" si="100"/>
        <v>#DIV/0!</v>
      </c>
      <c r="IMA43" s="92" t="e">
        <f t="shared" si="100"/>
        <v>#DIV/0!</v>
      </c>
      <c r="IMB43" s="92" t="e">
        <f t="shared" si="100"/>
        <v>#DIV/0!</v>
      </c>
      <c r="IMC43" s="92" t="e">
        <f t="shared" si="100"/>
        <v>#DIV/0!</v>
      </c>
      <c r="IMD43" s="92" t="e">
        <f t="shared" si="100"/>
        <v>#DIV/0!</v>
      </c>
      <c r="IME43" s="92" t="e">
        <f t="shared" si="100"/>
        <v>#DIV/0!</v>
      </c>
      <c r="IMF43" s="92" t="e">
        <f t="shared" si="100"/>
        <v>#DIV/0!</v>
      </c>
      <c r="IMG43" s="92" t="e">
        <f t="shared" si="100"/>
        <v>#DIV/0!</v>
      </c>
      <c r="IMH43" s="92" t="e">
        <f t="shared" si="100"/>
        <v>#DIV/0!</v>
      </c>
      <c r="IMI43" s="92" t="e">
        <f t="shared" si="100"/>
        <v>#DIV/0!</v>
      </c>
      <c r="IMJ43" s="92" t="e">
        <f t="shared" si="100"/>
        <v>#DIV/0!</v>
      </c>
      <c r="IMK43" s="92" t="e">
        <f t="shared" si="100"/>
        <v>#DIV/0!</v>
      </c>
      <c r="IML43" s="92" t="e">
        <f t="shared" si="100"/>
        <v>#DIV/0!</v>
      </c>
      <c r="IMM43" s="92" t="e">
        <f t="shared" si="100"/>
        <v>#DIV/0!</v>
      </c>
      <c r="IMN43" s="92" t="e">
        <f t="shared" si="100"/>
        <v>#DIV/0!</v>
      </c>
      <c r="IMO43" s="92" t="e">
        <f t="shared" si="100"/>
        <v>#DIV/0!</v>
      </c>
      <c r="IMP43" s="92" t="e">
        <f t="shared" si="100"/>
        <v>#DIV/0!</v>
      </c>
      <c r="IMQ43" s="92" t="e">
        <f t="shared" si="100"/>
        <v>#DIV/0!</v>
      </c>
      <c r="IMR43" s="92" t="e">
        <f t="shared" si="100"/>
        <v>#DIV/0!</v>
      </c>
      <c r="IMS43" s="92" t="e">
        <f t="shared" si="100"/>
        <v>#DIV/0!</v>
      </c>
      <c r="IMT43" s="92" t="e">
        <f t="shared" si="100"/>
        <v>#DIV/0!</v>
      </c>
      <c r="IMU43" s="92" t="e">
        <f t="shared" si="100"/>
        <v>#DIV/0!</v>
      </c>
      <c r="IMV43" s="92" t="e">
        <f t="shared" si="100"/>
        <v>#DIV/0!</v>
      </c>
      <c r="IMW43" s="92" t="e">
        <f t="shared" si="100"/>
        <v>#DIV/0!</v>
      </c>
      <c r="IMX43" s="92" t="e">
        <f t="shared" si="100"/>
        <v>#DIV/0!</v>
      </c>
      <c r="IMY43" s="92" t="e">
        <f t="shared" si="100"/>
        <v>#DIV/0!</v>
      </c>
      <c r="IMZ43" s="92" t="e">
        <f t="shared" si="100"/>
        <v>#DIV/0!</v>
      </c>
      <c r="INA43" s="92" t="e">
        <f t="shared" si="100"/>
        <v>#DIV/0!</v>
      </c>
      <c r="INB43" s="92" t="e">
        <f t="shared" si="100"/>
        <v>#DIV/0!</v>
      </c>
      <c r="INC43" s="92" t="e">
        <f t="shared" si="100"/>
        <v>#DIV/0!</v>
      </c>
      <c r="IND43" s="92" t="e">
        <f t="shared" si="100"/>
        <v>#DIV/0!</v>
      </c>
      <c r="INE43" s="92" t="e">
        <f t="shared" si="100"/>
        <v>#DIV/0!</v>
      </c>
      <c r="INF43" s="92" t="e">
        <f t="shared" si="100"/>
        <v>#DIV/0!</v>
      </c>
      <c r="ING43" s="92" t="e">
        <f t="shared" si="100"/>
        <v>#DIV/0!</v>
      </c>
      <c r="INH43" s="92" t="e">
        <f t="shared" si="100"/>
        <v>#DIV/0!</v>
      </c>
      <c r="INI43" s="92" t="e">
        <f t="shared" si="100"/>
        <v>#DIV/0!</v>
      </c>
      <c r="INJ43" s="92" t="e">
        <f t="shared" si="100"/>
        <v>#DIV/0!</v>
      </c>
      <c r="INK43" s="92" t="e">
        <f t="shared" si="100"/>
        <v>#DIV/0!</v>
      </c>
      <c r="INL43" s="92" t="e">
        <f t="shared" si="100"/>
        <v>#DIV/0!</v>
      </c>
      <c r="INM43" s="92" t="e">
        <f t="shared" si="100"/>
        <v>#DIV/0!</v>
      </c>
      <c r="INN43" s="92" t="e">
        <f t="shared" si="100"/>
        <v>#DIV/0!</v>
      </c>
      <c r="INO43" s="92" t="e">
        <f t="shared" si="100"/>
        <v>#DIV/0!</v>
      </c>
      <c r="INP43" s="92" t="e">
        <f t="shared" si="100"/>
        <v>#DIV/0!</v>
      </c>
      <c r="INQ43" s="92" t="e">
        <f t="shared" si="100"/>
        <v>#DIV/0!</v>
      </c>
      <c r="INR43" s="92" t="e">
        <f t="shared" si="100"/>
        <v>#DIV/0!</v>
      </c>
      <c r="INS43" s="92" t="e">
        <f t="shared" ref="INS43:IQD43" si="101">AVERAGE(INS3:INS42)</f>
        <v>#DIV/0!</v>
      </c>
      <c r="INT43" s="92" t="e">
        <f t="shared" si="101"/>
        <v>#DIV/0!</v>
      </c>
      <c r="INU43" s="92" t="e">
        <f t="shared" si="101"/>
        <v>#DIV/0!</v>
      </c>
      <c r="INV43" s="92" t="e">
        <f t="shared" si="101"/>
        <v>#DIV/0!</v>
      </c>
      <c r="INW43" s="92" t="e">
        <f t="shared" si="101"/>
        <v>#DIV/0!</v>
      </c>
      <c r="INX43" s="92" t="e">
        <f t="shared" si="101"/>
        <v>#DIV/0!</v>
      </c>
      <c r="INY43" s="92" t="e">
        <f t="shared" si="101"/>
        <v>#DIV/0!</v>
      </c>
      <c r="INZ43" s="92" t="e">
        <f t="shared" si="101"/>
        <v>#DIV/0!</v>
      </c>
      <c r="IOA43" s="92" t="e">
        <f t="shared" si="101"/>
        <v>#DIV/0!</v>
      </c>
      <c r="IOB43" s="92" t="e">
        <f t="shared" si="101"/>
        <v>#DIV/0!</v>
      </c>
      <c r="IOC43" s="92" t="e">
        <f t="shared" si="101"/>
        <v>#DIV/0!</v>
      </c>
      <c r="IOD43" s="92" t="e">
        <f t="shared" si="101"/>
        <v>#DIV/0!</v>
      </c>
      <c r="IOE43" s="92" t="e">
        <f t="shared" si="101"/>
        <v>#DIV/0!</v>
      </c>
      <c r="IOF43" s="92" t="e">
        <f t="shared" si="101"/>
        <v>#DIV/0!</v>
      </c>
      <c r="IOG43" s="92" t="e">
        <f t="shared" si="101"/>
        <v>#DIV/0!</v>
      </c>
      <c r="IOH43" s="92" t="e">
        <f t="shared" si="101"/>
        <v>#DIV/0!</v>
      </c>
      <c r="IOI43" s="92" t="e">
        <f t="shared" si="101"/>
        <v>#DIV/0!</v>
      </c>
      <c r="IOJ43" s="92" t="e">
        <f t="shared" si="101"/>
        <v>#DIV/0!</v>
      </c>
      <c r="IOK43" s="92" t="e">
        <f t="shared" si="101"/>
        <v>#DIV/0!</v>
      </c>
      <c r="IOL43" s="92" t="e">
        <f t="shared" si="101"/>
        <v>#DIV/0!</v>
      </c>
      <c r="IOM43" s="92" t="e">
        <f t="shared" si="101"/>
        <v>#DIV/0!</v>
      </c>
      <c r="ION43" s="92" t="e">
        <f t="shared" si="101"/>
        <v>#DIV/0!</v>
      </c>
      <c r="IOO43" s="92" t="e">
        <f t="shared" si="101"/>
        <v>#DIV/0!</v>
      </c>
      <c r="IOP43" s="92" t="e">
        <f t="shared" si="101"/>
        <v>#DIV/0!</v>
      </c>
      <c r="IOQ43" s="92" t="e">
        <f t="shared" si="101"/>
        <v>#DIV/0!</v>
      </c>
      <c r="IOR43" s="92" t="e">
        <f t="shared" si="101"/>
        <v>#DIV/0!</v>
      </c>
      <c r="IOS43" s="92" t="e">
        <f t="shared" si="101"/>
        <v>#DIV/0!</v>
      </c>
      <c r="IOT43" s="92" t="e">
        <f t="shared" si="101"/>
        <v>#DIV/0!</v>
      </c>
      <c r="IOU43" s="92" t="e">
        <f t="shared" si="101"/>
        <v>#DIV/0!</v>
      </c>
      <c r="IOV43" s="92" t="e">
        <f t="shared" si="101"/>
        <v>#DIV/0!</v>
      </c>
      <c r="IOW43" s="92" t="e">
        <f t="shared" si="101"/>
        <v>#DIV/0!</v>
      </c>
      <c r="IOX43" s="92" t="e">
        <f t="shared" si="101"/>
        <v>#DIV/0!</v>
      </c>
      <c r="IOY43" s="92" t="e">
        <f t="shared" si="101"/>
        <v>#DIV/0!</v>
      </c>
      <c r="IOZ43" s="92" t="e">
        <f t="shared" si="101"/>
        <v>#DIV/0!</v>
      </c>
      <c r="IPA43" s="92" t="e">
        <f t="shared" si="101"/>
        <v>#DIV/0!</v>
      </c>
      <c r="IPB43" s="92" t="e">
        <f t="shared" si="101"/>
        <v>#DIV/0!</v>
      </c>
      <c r="IPC43" s="92" t="e">
        <f t="shared" si="101"/>
        <v>#DIV/0!</v>
      </c>
      <c r="IPD43" s="92" t="e">
        <f t="shared" si="101"/>
        <v>#DIV/0!</v>
      </c>
      <c r="IPE43" s="92" t="e">
        <f t="shared" si="101"/>
        <v>#DIV/0!</v>
      </c>
      <c r="IPF43" s="92" t="e">
        <f t="shared" si="101"/>
        <v>#DIV/0!</v>
      </c>
      <c r="IPG43" s="92" t="e">
        <f t="shared" si="101"/>
        <v>#DIV/0!</v>
      </c>
      <c r="IPH43" s="92" t="e">
        <f t="shared" si="101"/>
        <v>#DIV/0!</v>
      </c>
      <c r="IPI43" s="92" t="e">
        <f t="shared" si="101"/>
        <v>#DIV/0!</v>
      </c>
      <c r="IPJ43" s="92" t="e">
        <f t="shared" si="101"/>
        <v>#DIV/0!</v>
      </c>
      <c r="IPK43" s="92" t="e">
        <f t="shared" si="101"/>
        <v>#DIV/0!</v>
      </c>
      <c r="IPL43" s="92" t="e">
        <f t="shared" si="101"/>
        <v>#DIV/0!</v>
      </c>
      <c r="IPM43" s="92" t="e">
        <f t="shared" si="101"/>
        <v>#DIV/0!</v>
      </c>
      <c r="IPN43" s="92" t="e">
        <f t="shared" si="101"/>
        <v>#DIV/0!</v>
      </c>
      <c r="IPO43" s="92" t="e">
        <f t="shared" si="101"/>
        <v>#DIV/0!</v>
      </c>
      <c r="IPP43" s="92" t="e">
        <f t="shared" si="101"/>
        <v>#DIV/0!</v>
      </c>
      <c r="IPQ43" s="92" t="e">
        <f t="shared" si="101"/>
        <v>#DIV/0!</v>
      </c>
      <c r="IPR43" s="92" t="e">
        <f t="shared" si="101"/>
        <v>#DIV/0!</v>
      </c>
      <c r="IPS43" s="92" t="e">
        <f t="shared" si="101"/>
        <v>#DIV/0!</v>
      </c>
      <c r="IPT43" s="92" t="e">
        <f t="shared" si="101"/>
        <v>#DIV/0!</v>
      </c>
      <c r="IPU43" s="92" t="e">
        <f t="shared" si="101"/>
        <v>#DIV/0!</v>
      </c>
      <c r="IPV43" s="92" t="e">
        <f t="shared" si="101"/>
        <v>#DIV/0!</v>
      </c>
      <c r="IPW43" s="92" t="e">
        <f t="shared" si="101"/>
        <v>#DIV/0!</v>
      </c>
      <c r="IPX43" s="92" t="e">
        <f t="shared" si="101"/>
        <v>#DIV/0!</v>
      </c>
      <c r="IPY43" s="92" t="e">
        <f t="shared" si="101"/>
        <v>#DIV/0!</v>
      </c>
      <c r="IPZ43" s="92" t="e">
        <f t="shared" si="101"/>
        <v>#DIV/0!</v>
      </c>
      <c r="IQA43" s="92" t="e">
        <f t="shared" si="101"/>
        <v>#DIV/0!</v>
      </c>
      <c r="IQB43" s="92" t="e">
        <f t="shared" si="101"/>
        <v>#DIV/0!</v>
      </c>
      <c r="IQC43" s="92" t="e">
        <f t="shared" si="101"/>
        <v>#DIV/0!</v>
      </c>
      <c r="IQD43" s="92" t="e">
        <f t="shared" si="101"/>
        <v>#DIV/0!</v>
      </c>
      <c r="IQE43" s="92" t="e">
        <f t="shared" ref="IQE43:ISP43" si="102">AVERAGE(IQE3:IQE42)</f>
        <v>#DIV/0!</v>
      </c>
      <c r="IQF43" s="92" t="e">
        <f t="shared" si="102"/>
        <v>#DIV/0!</v>
      </c>
      <c r="IQG43" s="92" t="e">
        <f t="shared" si="102"/>
        <v>#DIV/0!</v>
      </c>
      <c r="IQH43" s="92" t="e">
        <f t="shared" si="102"/>
        <v>#DIV/0!</v>
      </c>
      <c r="IQI43" s="92" t="e">
        <f t="shared" si="102"/>
        <v>#DIV/0!</v>
      </c>
      <c r="IQJ43" s="92" t="e">
        <f t="shared" si="102"/>
        <v>#DIV/0!</v>
      </c>
      <c r="IQK43" s="92" t="e">
        <f t="shared" si="102"/>
        <v>#DIV/0!</v>
      </c>
      <c r="IQL43" s="92" t="e">
        <f t="shared" si="102"/>
        <v>#DIV/0!</v>
      </c>
      <c r="IQM43" s="92" t="e">
        <f t="shared" si="102"/>
        <v>#DIV/0!</v>
      </c>
      <c r="IQN43" s="92" t="e">
        <f t="shared" si="102"/>
        <v>#DIV/0!</v>
      </c>
      <c r="IQO43" s="92" t="e">
        <f t="shared" si="102"/>
        <v>#DIV/0!</v>
      </c>
      <c r="IQP43" s="92" t="e">
        <f t="shared" si="102"/>
        <v>#DIV/0!</v>
      </c>
      <c r="IQQ43" s="92" t="e">
        <f t="shared" si="102"/>
        <v>#DIV/0!</v>
      </c>
      <c r="IQR43" s="92" t="e">
        <f t="shared" si="102"/>
        <v>#DIV/0!</v>
      </c>
      <c r="IQS43" s="92" t="e">
        <f t="shared" si="102"/>
        <v>#DIV/0!</v>
      </c>
      <c r="IQT43" s="92" t="e">
        <f t="shared" si="102"/>
        <v>#DIV/0!</v>
      </c>
      <c r="IQU43" s="92" t="e">
        <f t="shared" si="102"/>
        <v>#DIV/0!</v>
      </c>
      <c r="IQV43" s="92" t="e">
        <f t="shared" si="102"/>
        <v>#DIV/0!</v>
      </c>
      <c r="IQW43" s="92" t="e">
        <f t="shared" si="102"/>
        <v>#DIV/0!</v>
      </c>
      <c r="IQX43" s="92" t="e">
        <f t="shared" si="102"/>
        <v>#DIV/0!</v>
      </c>
      <c r="IQY43" s="92" t="e">
        <f t="shared" si="102"/>
        <v>#DIV/0!</v>
      </c>
      <c r="IQZ43" s="92" t="e">
        <f t="shared" si="102"/>
        <v>#DIV/0!</v>
      </c>
      <c r="IRA43" s="92" t="e">
        <f t="shared" si="102"/>
        <v>#DIV/0!</v>
      </c>
      <c r="IRB43" s="92" t="e">
        <f t="shared" si="102"/>
        <v>#DIV/0!</v>
      </c>
      <c r="IRC43" s="92" t="e">
        <f t="shared" si="102"/>
        <v>#DIV/0!</v>
      </c>
      <c r="IRD43" s="92" t="e">
        <f t="shared" si="102"/>
        <v>#DIV/0!</v>
      </c>
      <c r="IRE43" s="92" t="e">
        <f t="shared" si="102"/>
        <v>#DIV/0!</v>
      </c>
      <c r="IRF43" s="92" t="e">
        <f t="shared" si="102"/>
        <v>#DIV/0!</v>
      </c>
      <c r="IRG43" s="92" t="e">
        <f t="shared" si="102"/>
        <v>#DIV/0!</v>
      </c>
      <c r="IRH43" s="92" t="e">
        <f t="shared" si="102"/>
        <v>#DIV/0!</v>
      </c>
      <c r="IRI43" s="92" t="e">
        <f t="shared" si="102"/>
        <v>#DIV/0!</v>
      </c>
      <c r="IRJ43" s="92" t="e">
        <f t="shared" si="102"/>
        <v>#DIV/0!</v>
      </c>
      <c r="IRK43" s="92" t="e">
        <f t="shared" si="102"/>
        <v>#DIV/0!</v>
      </c>
      <c r="IRL43" s="92" t="e">
        <f t="shared" si="102"/>
        <v>#DIV/0!</v>
      </c>
      <c r="IRM43" s="92" t="e">
        <f t="shared" si="102"/>
        <v>#DIV/0!</v>
      </c>
      <c r="IRN43" s="92" t="e">
        <f t="shared" si="102"/>
        <v>#DIV/0!</v>
      </c>
      <c r="IRO43" s="92" t="e">
        <f t="shared" si="102"/>
        <v>#DIV/0!</v>
      </c>
      <c r="IRP43" s="92" t="e">
        <f t="shared" si="102"/>
        <v>#DIV/0!</v>
      </c>
      <c r="IRQ43" s="92" t="e">
        <f t="shared" si="102"/>
        <v>#DIV/0!</v>
      </c>
      <c r="IRR43" s="92" t="e">
        <f t="shared" si="102"/>
        <v>#DIV/0!</v>
      </c>
      <c r="IRS43" s="92" t="e">
        <f t="shared" si="102"/>
        <v>#DIV/0!</v>
      </c>
      <c r="IRT43" s="92" t="e">
        <f t="shared" si="102"/>
        <v>#DIV/0!</v>
      </c>
      <c r="IRU43" s="92" t="e">
        <f t="shared" si="102"/>
        <v>#DIV/0!</v>
      </c>
      <c r="IRV43" s="92" t="e">
        <f t="shared" si="102"/>
        <v>#DIV/0!</v>
      </c>
      <c r="IRW43" s="92" t="e">
        <f t="shared" si="102"/>
        <v>#DIV/0!</v>
      </c>
      <c r="IRX43" s="92" t="e">
        <f t="shared" si="102"/>
        <v>#DIV/0!</v>
      </c>
      <c r="IRY43" s="92" t="e">
        <f t="shared" si="102"/>
        <v>#DIV/0!</v>
      </c>
      <c r="IRZ43" s="92" t="e">
        <f t="shared" si="102"/>
        <v>#DIV/0!</v>
      </c>
      <c r="ISA43" s="92" t="e">
        <f t="shared" si="102"/>
        <v>#DIV/0!</v>
      </c>
      <c r="ISB43" s="92" t="e">
        <f t="shared" si="102"/>
        <v>#DIV/0!</v>
      </c>
      <c r="ISC43" s="92" t="e">
        <f t="shared" si="102"/>
        <v>#DIV/0!</v>
      </c>
      <c r="ISD43" s="92" t="e">
        <f t="shared" si="102"/>
        <v>#DIV/0!</v>
      </c>
      <c r="ISE43" s="92" t="e">
        <f t="shared" si="102"/>
        <v>#DIV/0!</v>
      </c>
      <c r="ISF43" s="92" t="e">
        <f t="shared" si="102"/>
        <v>#DIV/0!</v>
      </c>
      <c r="ISG43" s="92" t="e">
        <f t="shared" si="102"/>
        <v>#DIV/0!</v>
      </c>
      <c r="ISH43" s="92" t="e">
        <f t="shared" si="102"/>
        <v>#DIV/0!</v>
      </c>
      <c r="ISI43" s="92" t="e">
        <f t="shared" si="102"/>
        <v>#DIV/0!</v>
      </c>
      <c r="ISJ43" s="92" t="e">
        <f t="shared" si="102"/>
        <v>#DIV/0!</v>
      </c>
      <c r="ISK43" s="92" t="e">
        <f t="shared" si="102"/>
        <v>#DIV/0!</v>
      </c>
      <c r="ISL43" s="92" t="e">
        <f t="shared" si="102"/>
        <v>#DIV/0!</v>
      </c>
      <c r="ISM43" s="92" t="e">
        <f t="shared" si="102"/>
        <v>#DIV/0!</v>
      </c>
      <c r="ISN43" s="92" t="e">
        <f t="shared" si="102"/>
        <v>#DIV/0!</v>
      </c>
      <c r="ISO43" s="92" t="e">
        <f t="shared" si="102"/>
        <v>#DIV/0!</v>
      </c>
      <c r="ISP43" s="92" t="e">
        <f t="shared" si="102"/>
        <v>#DIV/0!</v>
      </c>
      <c r="ISQ43" s="92" t="e">
        <f t="shared" ref="ISQ43:IVB43" si="103">AVERAGE(ISQ3:ISQ42)</f>
        <v>#DIV/0!</v>
      </c>
      <c r="ISR43" s="92" t="e">
        <f t="shared" si="103"/>
        <v>#DIV/0!</v>
      </c>
      <c r="ISS43" s="92" t="e">
        <f t="shared" si="103"/>
        <v>#DIV/0!</v>
      </c>
      <c r="IST43" s="92" t="e">
        <f t="shared" si="103"/>
        <v>#DIV/0!</v>
      </c>
      <c r="ISU43" s="92" t="e">
        <f t="shared" si="103"/>
        <v>#DIV/0!</v>
      </c>
      <c r="ISV43" s="92" t="e">
        <f t="shared" si="103"/>
        <v>#DIV/0!</v>
      </c>
      <c r="ISW43" s="92" t="e">
        <f t="shared" si="103"/>
        <v>#DIV/0!</v>
      </c>
      <c r="ISX43" s="92" t="e">
        <f t="shared" si="103"/>
        <v>#DIV/0!</v>
      </c>
      <c r="ISY43" s="92" t="e">
        <f t="shared" si="103"/>
        <v>#DIV/0!</v>
      </c>
      <c r="ISZ43" s="92" t="e">
        <f t="shared" si="103"/>
        <v>#DIV/0!</v>
      </c>
      <c r="ITA43" s="92" t="e">
        <f t="shared" si="103"/>
        <v>#DIV/0!</v>
      </c>
      <c r="ITB43" s="92" t="e">
        <f t="shared" si="103"/>
        <v>#DIV/0!</v>
      </c>
      <c r="ITC43" s="92" t="e">
        <f t="shared" si="103"/>
        <v>#DIV/0!</v>
      </c>
      <c r="ITD43" s="92" t="e">
        <f t="shared" si="103"/>
        <v>#DIV/0!</v>
      </c>
      <c r="ITE43" s="92" t="e">
        <f t="shared" si="103"/>
        <v>#DIV/0!</v>
      </c>
      <c r="ITF43" s="92" t="e">
        <f t="shared" si="103"/>
        <v>#DIV/0!</v>
      </c>
      <c r="ITG43" s="92" t="e">
        <f t="shared" si="103"/>
        <v>#DIV/0!</v>
      </c>
      <c r="ITH43" s="92" t="e">
        <f t="shared" si="103"/>
        <v>#DIV/0!</v>
      </c>
      <c r="ITI43" s="92" t="e">
        <f t="shared" si="103"/>
        <v>#DIV/0!</v>
      </c>
      <c r="ITJ43" s="92" t="e">
        <f t="shared" si="103"/>
        <v>#DIV/0!</v>
      </c>
      <c r="ITK43" s="92" t="e">
        <f t="shared" si="103"/>
        <v>#DIV/0!</v>
      </c>
      <c r="ITL43" s="92" t="e">
        <f t="shared" si="103"/>
        <v>#DIV/0!</v>
      </c>
      <c r="ITM43" s="92" t="e">
        <f t="shared" si="103"/>
        <v>#DIV/0!</v>
      </c>
      <c r="ITN43" s="92" t="e">
        <f t="shared" si="103"/>
        <v>#DIV/0!</v>
      </c>
      <c r="ITO43" s="92" t="e">
        <f t="shared" si="103"/>
        <v>#DIV/0!</v>
      </c>
      <c r="ITP43" s="92" t="e">
        <f t="shared" si="103"/>
        <v>#DIV/0!</v>
      </c>
      <c r="ITQ43" s="92" t="e">
        <f t="shared" si="103"/>
        <v>#DIV/0!</v>
      </c>
      <c r="ITR43" s="92" t="e">
        <f t="shared" si="103"/>
        <v>#DIV/0!</v>
      </c>
      <c r="ITS43" s="92" t="e">
        <f t="shared" si="103"/>
        <v>#DIV/0!</v>
      </c>
      <c r="ITT43" s="92" t="e">
        <f t="shared" si="103"/>
        <v>#DIV/0!</v>
      </c>
      <c r="ITU43" s="92" t="e">
        <f t="shared" si="103"/>
        <v>#DIV/0!</v>
      </c>
      <c r="ITV43" s="92" t="e">
        <f t="shared" si="103"/>
        <v>#DIV/0!</v>
      </c>
      <c r="ITW43" s="92" t="e">
        <f t="shared" si="103"/>
        <v>#DIV/0!</v>
      </c>
      <c r="ITX43" s="92" t="e">
        <f t="shared" si="103"/>
        <v>#DIV/0!</v>
      </c>
      <c r="ITY43" s="92" t="e">
        <f t="shared" si="103"/>
        <v>#DIV/0!</v>
      </c>
      <c r="ITZ43" s="92" t="e">
        <f t="shared" si="103"/>
        <v>#DIV/0!</v>
      </c>
      <c r="IUA43" s="92" t="e">
        <f t="shared" si="103"/>
        <v>#DIV/0!</v>
      </c>
      <c r="IUB43" s="92" t="e">
        <f t="shared" si="103"/>
        <v>#DIV/0!</v>
      </c>
      <c r="IUC43" s="92" t="e">
        <f t="shared" si="103"/>
        <v>#DIV/0!</v>
      </c>
      <c r="IUD43" s="92" t="e">
        <f t="shared" si="103"/>
        <v>#DIV/0!</v>
      </c>
      <c r="IUE43" s="92" t="e">
        <f t="shared" si="103"/>
        <v>#DIV/0!</v>
      </c>
      <c r="IUF43" s="92" t="e">
        <f t="shared" si="103"/>
        <v>#DIV/0!</v>
      </c>
      <c r="IUG43" s="92" t="e">
        <f t="shared" si="103"/>
        <v>#DIV/0!</v>
      </c>
      <c r="IUH43" s="92" t="e">
        <f t="shared" si="103"/>
        <v>#DIV/0!</v>
      </c>
      <c r="IUI43" s="92" t="e">
        <f t="shared" si="103"/>
        <v>#DIV/0!</v>
      </c>
      <c r="IUJ43" s="92" t="e">
        <f t="shared" si="103"/>
        <v>#DIV/0!</v>
      </c>
      <c r="IUK43" s="92" t="e">
        <f t="shared" si="103"/>
        <v>#DIV/0!</v>
      </c>
      <c r="IUL43" s="92" t="e">
        <f t="shared" si="103"/>
        <v>#DIV/0!</v>
      </c>
      <c r="IUM43" s="92" t="e">
        <f t="shared" si="103"/>
        <v>#DIV/0!</v>
      </c>
      <c r="IUN43" s="92" t="e">
        <f t="shared" si="103"/>
        <v>#DIV/0!</v>
      </c>
      <c r="IUO43" s="92" t="e">
        <f t="shared" si="103"/>
        <v>#DIV/0!</v>
      </c>
      <c r="IUP43" s="92" t="e">
        <f t="shared" si="103"/>
        <v>#DIV/0!</v>
      </c>
      <c r="IUQ43" s="92" t="e">
        <f t="shared" si="103"/>
        <v>#DIV/0!</v>
      </c>
      <c r="IUR43" s="92" t="e">
        <f t="shared" si="103"/>
        <v>#DIV/0!</v>
      </c>
      <c r="IUS43" s="92" t="e">
        <f t="shared" si="103"/>
        <v>#DIV/0!</v>
      </c>
      <c r="IUT43" s="92" t="e">
        <f t="shared" si="103"/>
        <v>#DIV/0!</v>
      </c>
      <c r="IUU43" s="92" t="e">
        <f t="shared" si="103"/>
        <v>#DIV/0!</v>
      </c>
      <c r="IUV43" s="92" t="e">
        <f t="shared" si="103"/>
        <v>#DIV/0!</v>
      </c>
      <c r="IUW43" s="92" t="e">
        <f t="shared" si="103"/>
        <v>#DIV/0!</v>
      </c>
      <c r="IUX43" s="92" t="e">
        <f t="shared" si="103"/>
        <v>#DIV/0!</v>
      </c>
      <c r="IUY43" s="92" t="e">
        <f t="shared" si="103"/>
        <v>#DIV/0!</v>
      </c>
      <c r="IUZ43" s="92" t="e">
        <f t="shared" si="103"/>
        <v>#DIV/0!</v>
      </c>
      <c r="IVA43" s="92" t="e">
        <f t="shared" si="103"/>
        <v>#DIV/0!</v>
      </c>
      <c r="IVB43" s="92" t="e">
        <f t="shared" si="103"/>
        <v>#DIV/0!</v>
      </c>
      <c r="IVC43" s="92" t="e">
        <f t="shared" ref="IVC43:IXN43" si="104">AVERAGE(IVC3:IVC42)</f>
        <v>#DIV/0!</v>
      </c>
      <c r="IVD43" s="92" t="e">
        <f t="shared" si="104"/>
        <v>#DIV/0!</v>
      </c>
      <c r="IVE43" s="92" t="e">
        <f t="shared" si="104"/>
        <v>#DIV/0!</v>
      </c>
      <c r="IVF43" s="92" t="e">
        <f t="shared" si="104"/>
        <v>#DIV/0!</v>
      </c>
      <c r="IVG43" s="92" t="e">
        <f t="shared" si="104"/>
        <v>#DIV/0!</v>
      </c>
      <c r="IVH43" s="92" t="e">
        <f t="shared" si="104"/>
        <v>#DIV/0!</v>
      </c>
      <c r="IVI43" s="92" t="e">
        <f t="shared" si="104"/>
        <v>#DIV/0!</v>
      </c>
      <c r="IVJ43" s="92" t="e">
        <f t="shared" si="104"/>
        <v>#DIV/0!</v>
      </c>
      <c r="IVK43" s="92" t="e">
        <f t="shared" si="104"/>
        <v>#DIV/0!</v>
      </c>
      <c r="IVL43" s="92" t="e">
        <f t="shared" si="104"/>
        <v>#DIV/0!</v>
      </c>
      <c r="IVM43" s="92" t="e">
        <f t="shared" si="104"/>
        <v>#DIV/0!</v>
      </c>
      <c r="IVN43" s="92" t="e">
        <f t="shared" si="104"/>
        <v>#DIV/0!</v>
      </c>
      <c r="IVO43" s="92" t="e">
        <f t="shared" si="104"/>
        <v>#DIV/0!</v>
      </c>
      <c r="IVP43" s="92" t="e">
        <f t="shared" si="104"/>
        <v>#DIV/0!</v>
      </c>
      <c r="IVQ43" s="92" t="e">
        <f t="shared" si="104"/>
        <v>#DIV/0!</v>
      </c>
      <c r="IVR43" s="92" t="e">
        <f t="shared" si="104"/>
        <v>#DIV/0!</v>
      </c>
      <c r="IVS43" s="92" t="e">
        <f t="shared" si="104"/>
        <v>#DIV/0!</v>
      </c>
      <c r="IVT43" s="92" t="e">
        <f t="shared" si="104"/>
        <v>#DIV/0!</v>
      </c>
      <c r="IVU43" s="92" t="e">
        <f t="shared" si="104"/>
        <v>#DIV/0!</v>
      </c>
      <c r="IVV43" s="92" t="e">
        <f t="shared" si="104"/>
        <v>#DIV/0!</v>
      </c>
      <c r="IVW43" s="92" t="e">
        <f t="shared" si="104"/>
        <v>#DIV/0!</v>
      </c>
      <c r="IVX43" s="92" t="e">
        <f t="shared" si="104"/>
        <v>#DIV/0!</v>
      </c>
      <c r="IVY43" s="92" t="e">
        <f t="shared" si="104"/>
        <v>#DIV/0!</v>
      </c>
      <c r="IVZ43" s="92" t="e">
        <f t="shared" si="104"/>
        <v>#DIV/0!</v>
      </c>
      <c r="IWA43" s="92" t="e">
        <f t="shared" si="104"/>
        <v>#DIV/0!</v>
      </c>
      <c r="IWB43" s="92" t="e">
        <f t="shared" si="104"/>
        <v>#DIV/0!</v>
      </c>
      <c r="IWC43" s="92" t="e">
        <f t="shared" si="104"/>
        <v>#DIV/0!</v>
      </c>
      <c r="IWD43" s="92" t="e">
        <f t="shared" si="104"/>
        <v>#DIV/0!</v>
      </c>
      <c r="IWE43" s="92" t="e">
        <f t="shared" si="104"/>
        <v>#DIV/0!</v>
      </c>
      <c r="IWF43" s="92" t="e">
        <f t="shared" si="104"/>
        <v>#DIV/0!</v>
      </c>
      <c r="IWG43" s="92" t="e">
        <f t="shared" si="104"/>
        <v>#DIV/0!</v>
      </c>
      <c r="IWH43" s="92" t="e">
        <f t="shared" si="104"/>
        <v>#DIV/0!</v>
      </c>
      <c r="IWI43" s="92" t="e">
        <f t="shared" si="104"/>
        <v>#DIV/0!</v>
      </c>
      <c r="IWJ43" s="92" t="e">
        <f t="shared" si="104"/>
        <v>#DIV/0!</v>
      </c>
      <c r="IWK43" s="92" t="e">
        <f t="shared" si="104"/>
        <v>#DIV/0!</v>
      </c>
      <c r="IWL43" s="92" t="e">
        <f t="shared" si="104"/>
        <v>#DIV/0!</v>
      </c>
      <c r="IWM43" s="92" t="e">
        <f t="shared" si="104"/>
        <v>#DIV/0!</v>
      </c>
      <c r="IWN43" s="92" t="e">
        <f t="shared" si="104"/>
        <v>#DIV/0!</v>
      </c>
      <c r="IWO43" s="92" t="e">
        <f t="shared" si="104"/>
        <v>#DIV/0!</v>
      </c>
      <c r="IWP43" s="92" t="e">
        <f t="shared" si="104"/>
        <v>#DIV/0!</v>
      </c>
      <c r="IWQ43" s="92" t="e">
        <f t="shared" si="104"/>
        <v>#DIV/0!</v>
      </c>
      <c r="IWR43" s="92" t="e">
        <f t="shared" si="104"/>
        <v>#DIV/0!</v>
      </c>
      <c r="IWS43" s="92" t="e">
        <f t="shared" si="104"/>
        <v>#DIV/0!</v>
      </c>
      <c r="IWT43" s="92" t="e">
        <f t="shared" si="104"/>
        <v>#DIV/0!</v>
      </c>
      <c r="IWU43" s="92" t="e">
        <f t="shared" si="104"/>
        <v>#DIV/0!</v>
      </c>
      <c r="IWV43" s="92" t="e">
        <f t="shared" si="104"/>
        <v>#DIV/0!</v>
      </c>
      <c r="IWW43" s="92" t="e">
        <f t="shared" si="104"/>
        <v>#DIV/0!</v>
      </c>
      <c r="IWX43" s="92" t="e">
        <f t="shared" si="104"/>
        <v>#DIV/0!</v>
      </c>
      <c r="IWY43" s="92" t="e">
        <f t="shared" si="104"/>
        <v>#DIV/0!</v>
      </c>
      <c r="IWZ43" s="92" t="e">
        <f t="shared" si="104"/>
        <v>#DIV/0!</v>
      </c>
      <c r="IXA43" s="92" t="e">
        <f t="shared" si="104"/>
        <v>#DIV/0!</v>
      </c>
      <c r="IXB43" s="92" t="e">
        <f t="shared" si="104"/>
        <v>#DIV/0!</v>
      </c>
      <c r="IXC43" s="92" t="e">
        <f t="shared" si="104"/>
        <v>#DIV/0!</v>
      </c>
      <c r="IXD43" s="92" t="e">
        <f t="shared" si="104"/>
        <v>#DIV/0!</v>
      </c>
      <c r="IXE43" s="92" t="e">
        <f t="shared" si="104"/>
        <v>#DIV/0!</v>
      </c>
      <c r="IXF43" s="92" t="e">
        <f t="shared" si="104"/>
        <v>#DIV/0!</v>
      </c>
      <c r="IXG43" s="92" t="e">
        <f t="shared" si="104"/>
        <v>#DIV/0!</v>
      </c>
      <c r="IXH43" s="92" t="e">
        <f t="shared" si="104"/>
        <v>#DIV/0!</v>
      </c>
      <c r="IXI43" s="92" t="e">
        <f t="shared" si="104"/>
        <v>#DIV/0!</v>
      </c>
      <c r="IXJ43" s="92" t="e">
        <f t="shared" si="104"/>
        <v>#DIV/0!</v>
      </c>
      <c r="IXK43" s="92" t="e">
        <f t="shared" si="104"/>
        <v>#DIV/0!</v>
      </c>
      <c r="IXL43" s="92" t="e">
        <f t="shared" si="104"/>
        <v>#DIV/0!</v>
      </c>
      <c r="IXM43" s="92" t="e">
        <f t="shared" si="104"/>
        <v>#DIV/0!</v>
      </c>
      <c r="IXN43" s="92" t="e">
        <f t="shared" si="104"/>
        <v>#DIV/0!</v>
      </c>
      <c r="IXO43" s="92" t="e">
        <f t="shared" ref="IXO43:IZZ43" si="105">AVERAGE(IXO3:IXO42)</f>
        <v>#DIV/0!</v>
      </c>
      <c r="IXP43" s="92" t="e">
        <f t="shared" si="105"/>
        <v>#DIV/0!</v>
      </c>
      <c r="IXQ43" s="92" t="e">
        <f t="shared" si="105"/>
        <v>#DIV/0!</v>
      </c>
      <c r="IXR43" s="92" t="e">
        <f t="shared" si="105"/>
        <v>#DIV/0!</v>
      </c>
      <c r="IXS43" s="92" t="e">
        <f t="shared" si="105"/>
        <v>#DIV/0!</v>
      </c>
      <c r="IXT43" s="92" t="e">
        <f t="shared" si="105"/>
        <v>#DIV/0!</v>
      </c>
      <c r="IXU43" s="92" t="e">
        <f t="shared" si="105"/>
        <v>#DIV/0!</v>
      </c>
      <c r="IXV43" s="92" t="e">
        <f t="shared" si="105"/>
        <v>#DIV/0!</v>
      </c>
      <c r="IXW43" s="92" t="e">
        <f t="shared" si="105"/>
        <v>#DIV/0!</v>
      </c>
      <c r="IXX43" s="92" t="e">
        <f t="shared" si="105"/>
        <v>#DIV/0!</v>
      </c>
      <c r="IXY43" s="92" t="e">
        <f t="shared" si="105"/>
        <v>#DIV/0!</v>
      </c>
      <c r="IXZ43" s="92" t="e">
        <f t="shared" si="105"/>
        <v>#DIV/0!</v>
      </c>
      <c r="IYA43" s="92" t="e">
        <f t="shared" si="105"/>
        <v>#DIV/0!</v>
      </c>
      <c r="IYB43" s="92" t="e">
        <f t="shared" si="105"/>
        <v>#DIV/0!</v>
      </c>
      <c r="IYC43" s="92" t="e">
        <f t="shared" si="105"/>
        <v>#DIV/0!</v>
      </c>
      <c r="IYD43" s="92" t="e">
        <f t="shared" si="105"/>
        <v>#DIV/0!</v>
      </c>
      <c r="IYE43" s="92" t="e">
        <f t="shared" si="105"/>
        <v>#DIV/0!</v>
      </c>
      <c r="IYF43" s="92" t="e">
        <f t="shared" si="105"/>
        <v>#DIV/0!</v>
      </c>
      <c r="IYG43" s="92" t="e">
        <f t="shared" si="105"/>
        <v>#DIV/0!</v>
      </c>
      <c r="IYH43" s="92" t="e">
        <f t="shared" si="105"/>
        <v>#DIV/0!</v>
      </c>
      <c r="IYI43" s="92" t="e">
        <f t="shared" si="105"/>
        <v>#DIV/0!</v>
      </c>
      <c r="IYJ43" s="92" t="e">
        <f t="shared" si="105"/>
        <v>#DIV/0!</v>
      </c>
      <c r="IYK43" s="92" t="e">
        <f t="shared" si="105"/>
        <v>#DIV/0!</v>
      </c>
      <c r="IYL43" s="92" t="e">
        <f t="shared" si="105"/>
        <v>#DIV/0!</v>
      </c>
      <c r="IYM43" s="92" t="e">
        <f t="shared" si="105"/>
        <v>#DIV/0!</v>
      </c>
      <c r="IYN43" s="92" t="e">
        <f t="shared" si="105"/>
        <v>#DIV/0!</v>
      </c>
      <c r="IYO43" s="92" t="e">
        <f t="shared" si="105"/>
        <v>#DIV/0!</v>
      </c>
      <c r="IYP43" s="92" t="e">
        <f t="shared" si="105"/>
        <v>#DIV/0!</v>
      </c>
      <c r="IYQ43" s="92" t="e">
        <f t="shared" si="105"/>
        <v>#DIV/0!</v>
      </c>
      <c r="IYR43" s="92" t="e">
        <f t="shared" si="105"/>
        <v>#DIV/0!</v>
      </c>
      <c r="IYS43" s="92" t="e">
        <f t="shared" si="105"/>
        <v>#DIV/0!</v>
      </c>
      <c r="IYT43" s="92" t="e">
        <f t="shared" si="105"/>
        <v>#DIV/0!</v>
      </c>
      <c r="IYU43" s="92" t="e">
        <f t="shared" si="105"/>
        <v>#DIV/0!</v>
      </c>
      <c r="IYV43" s="92" t="e">
        <f t="shared" si="105"/>
        <v>#DIV/0!</v>
      </c>
      <c r="IYW43" s="92" t="e">
        <f t="shared" si="105"/>
        <v>#DIV/0!</v>
      </c>
      <c r="IYX43" s="92" t="e">
        <f t="shared" si="105"/>
        <v>#DIV/0!</v>
      </c>
      <c r="IYY43" s="92" t="e">
        <f t="shared" si="105"/>
        <v>#DIV/0!</v>
      </c>
      <c r="IYZ43" s="92" t="e">
        <f t="shared" si="105"/>
        <v>#DIV/0!</v>
      </c>
      <c r="IZA43" s="92" t="e">
        <f t="shared" si="105"/>
        <v>#DIV/0!</v>
      </c>
      <c r="IZB43" s="92" t="e">
        <f t="shared" si="105"/>
        <v>#DIV/0!</v>
      </c>
      <c r="IZC43" s="92" t="e">
        <f t="shared" si="105"/>
        <v>#DIV/0!</v>
      </c>
      <c r="IZD43" s="92" t="e">
        <f t="shared" si="105"/>
        <v>#DIV/0!</v>
      </c>
      <c r="IZE43" s="92" t="e">
        <f t="shared" si="105"/>
        <v>#DIV/0!</v>
      </c>
      <c r="IZF43" s="92" t="e">
        <f t="shared" si="105"/>
        <v>#DIV/0!</v>
      </c>
      <c r="IZG43" s="92" t="e">
        <f t="shared" si="105"/>
        <v>#DIV/0!</v>
      </c>
      <c r="IZH43" s="92" t="e">
        <f t="shared" si="105"/>
        <v>#DIV/0!</v>
      </c>
      <c r="IZI43" s="92" t="e">
        <f t="shared" si="105"/>
        <v>#DIV/0!</v>
      </c>
      <c r="IZJ43" s="92" t="e">
        <f t="shared" si="105"/>
        <v>#DIV/0!</v>
      </c>
      <c r="IZK43" s="92" t="e">
        <f t="shared" si="105"/>
        <v>#DIV/0!</v>
      </c>
      <c r="IZL43" s="92" t="e">
        <f t="shared" si="105"/>
        <v>#DIV/0!</v>
      </c>
      <c r="IZM43" s="92" t="e">
        <f t="shared" si="105"/>
        <v>#DIV/0!</v>
      </c>
      <c r="IZN43" s="92" t="e">
        <f t="shared" si="105"/>
        <v>#DIV/0!</v>
      </c>
      <c r="IZO43" s="92" t="e">
        <f t="shared" si="105"/>
        <v>#DIV/0!</v>
      </c>
      <c r="IZP43" s="92" t="e">
        <f t="shared" si="105"/>
        <v>#DIV/0!</v>
      </c>
      <c r="IZQ43" s="92" t="e">
        <f t="shared" si="105"/>
        <v>#DIV/0!</v>
      </c>
      <c r="IZR43" s="92" t="e">
        <f t="shared" si="105"/>
        <v>#DIV/0!</v>
      </c>
      <c r="IZS43" s="92" t="e">
        <f t="shared" si="105"/>
        <v>#DIV/0!</v>
      </c>
      <c r="IZT43" s="92" t="e">
        <f t="shared" si="105"/>
        <v>#DIV/0!</v>
      </c>
      <c r="IZU43" s="92" t="e">
        <f t="shared" si="105"/>
        <v>#DIV/0!</v>
      </c>
      <c r="IZV43" s="92" t="e">
        <f t="shared" si="105"/>
        <v>#DIV/0!</v>
      </c>
      <c r="IZW43" s="92" t="e">
        <f t="shared" si="105"/>
        <v>#DIV/0!</v>
      </c>
      <c r="IZX43" s="92" t="e">
        <f t="shared" si="105"/>
        <v>#DIV/0!</v>
      </c>
      <c r="IZY43" s="92" t="e">
        <f t="shared" si="105"/>
        <v>#DIV/0!</v>
      </c>
      <c r="IZZ43" s="92" t="e">
        <f t="shared" si="105"/>
        <v>#DIV/0!</v>
      </c>
      <c r="JAA43" s="92" t="e">
        <f t="shared" ref="JAA43:JCL43" si="106">AVERAGE(JAA3:JAA42)</f>
        <v>#DIV/0!</v>
      </c>
      <c r="JAB43" s="92" t="e">
        <f t="shared" si="106"/>
        <v>#DIV/0!</v>
      </c>
      <c r="JAC43" s="92" t="e">
        <f t="shared" si="106"/>
        <v>#DIV/0!</v>
      </c>
      <c r="JAD43" s="92" t="e">
        <f t="shared" si="106"/>
        <v>#DIV/0!</v>
      </c>
      <c r="JAE43" s="92" t="e">
        <f t="shared" si="106"/>
        <v>#DIV/0!</v>
      </c>
      <c r="JAF43" s="92" t="e">
        <f t="shared" si="106"/>
        <v>#DIV/0!</v>
      </c>
      <c r="JAG43" s="92" t="e">
        <f t="shared" si="106"/>
        <v>#DIV/0!</v>
      </c>
      <c r="JAH43" s="92" t="e">
        <f t="shared" si="106"/>
        <v>#DIV/0!</v>
      </c>
      <c r="JAI43" s="92" t="e">
        <f t="shared" si="106"/>
        <v>#DIV/0!</v>
      </c>
      <c r="JAJ43" s="92" t="e">
        <f t="shared" si="106"/>
        <v>#DIV/0!</v>
      </c>
      <c r="JAK43" s="92" t="e">
        <f t="shared" si="106"/>
        <v>#DIV/0!</v>
      </c>
      <c r="JAL43" s="92" t="e">
        <f t="shared" si="106"/>
        <v>#DIV/0!</v>
      </c>
      <c r="JAM43" s="92" t="e">
        <f t="shared" si="106"/>
        <v>#DIV/0!</v>
      </c>
      <c r="JAN43" s="92" t="e">
        <f t="shared" si="106"/>
        <v>#DIV/0!</v>
      </c>
      <c r="JAO43" s="92" t="e">
        <f t="shared" si="106"/>
        <v>#DIV/0!</v>
      </c>
      <c r="JAP43" s="92" t="e">
        <f t="shared" si="106"/>
        <v>#DIV/0!</v>
      </c>
      <c r="JAQ43" s="92" t="e">
        <f t="shared" si="106"/>
        <v>#DIV/0!</v>
      </c>
      <c r="JAR43" s="92" t="e">
        <f t="shared" si="106"/>
        <v>#DIV/0!</v>
      </c>
      <c r="JAS43" s="92" t="e">
        <f t="shared" si="106"/>
        <v>#DIV/0!</v>
      </c>
      <c r="JAT43" s="92" t="e">
        <f t="shared" si="106"/>
        <v>#DIV/0!</v>
      </c>
      <c r="JAU43" s="92" t="e">
        <f t="shared" si="106"/>
        <v>#DIV/0!</v>
      </c>
      <c r="JAV43" s="92" t="e">
        <f t="shared" si="106"/>
        <v>#DIV/0!</v>
      </c>
      <c r="JAW43" s="92" t="e">
        <f t="shared" si="106"/>
        <v>#DIV/0!</v>
      </c>
      <c r="JAX43" s="92" t="e">
        <f t="shared" si="106"/>
        <v>#DIV/0!</v>
      </c>
      <c r="JAY43" s="92" t="e">
        <f t="shared" si="106"/>
        <v>#DIV/0!</v>
      </c>
      <c r="JAZ43" s="92" t="e">
        <f t="shared" si="106"/>
        <v>#DIV/0!</v>
      </c>
      <c r="JBA43" s="92" t="e">
        <f t="shared" si="106"/>
        <v>#DIV/0!</v>
      </c>
      <c r="JBB43" s="92" t="e">
        <f t="shared" si="106"/>
        <v>#DIV/0!</v>
      </c>
      <c r="JBC43" s="92" t="e">
        <f t="shared" si="106"/>
        <v>#DIV/0!</v>
      </c>
      <c r="JBD43" s="92" t="e">
        <f t="shared" si="106"/>
        <v>#DIV/0!</v>
      </c>
      <c r="JBE43" s="92" t="e">
        <f t="shared" si="106"/>
        <v>#DIV/0!</v>
      </c>
      <c r="JBF43" s="92" t="e">
        <f t="shared" si="106"/>
        <v>#DIV/0!</v>
      </c>
      <c r="JBG43" s="92" t="e">
        <f t="shared" si="106"/>
        <v>#DIV/0!</v>
      </c>
      <c r="JBH43" s="92" t="e">
        <f t="shared" si="106"/>
        <v>#DIV/0!</v>
      </c>
      <c r="JBI43" s="92" t="e">
        <f t="shared" si="106"/>
        <v>#DIV/0!</v>
      </c>
      <c r="JBJ43" s="92" t="e">
        <f t="shared" si="106"/>
        <v>#DIV/0!</v>
      </c>
      <c r="JBK43" s="92" t="e">
        <f t="shared" si="106"/>
        <v>#DIV/0!</v>
      </c>
      <c r="JBL43" s="92" t="e">
        <f t="shared" si="106"/>
        <v>#DIV/0!</v>
      </c>
      <c r="JBM43" s="92" t="e">
        <f t="shared" si="106"/>
        <v>#DIV/0!</v>
      </c>
      <c r="JBN43" s="92" t="e">
        <f t="shared" si="106"/>
        <v>#DIV/0!</v>
      </c>
      <c r="JBO43" s="92" t="e">
        <f t="shared" si="106"/>
        <v>#DIV/0!</v>
      </c>
      <c r="JBP43" s="92" t="e">
        <f t="shared" si="106"/>
        <v>#DIV/0!</v>
      </c>
      <c r="JBQ43" s="92" t="e">
        <f t="shared" si="106"/>
        <v>#DIV/0!</v>
      </c>
      <c r="JBR43" s="92" t="e">
        <f t="shared" si="106"/>
        <v>#DIV/0!</v>
      </c>
      <c r="JBS43" s="92" t="e">
        <f t="shared" si="106"/>
        <v>#DIV/0!</v>
      </c>
      <c r="JBT43" s="92" t="e">
        <f t="shared" si="106"/>
        <v>#DIV/0!</v>
      </c>
      <c r="JBU43" s="92" t="e">
        <f t="shared" si="106"/>
        <v>#DIV/0!</v>
      </c>
      <c r="JBV43" s="92" t="e">
        <f t="shared" si="106"/>
        <v>#DIV/0!</v>
      </c>
      <c r="JBW43" s="92" t="e">
        <f t="shared" si="106"/>
        <v>#DIV/0!</v>
      </c>
      <c r="JBX43" s="92" t="e">
        <f t="shared" si="106"/>
        <v>#DIV/0!</v>
      </c>
      <c r="JBY43" s="92" t="e">
        <f t="shared" si="106"/>
        <v>#DIV/0!</v>
      </c>
      <c r="JBZ43" s="92" t="e">
        <f t="shared" si="106"/>
        <v>#DIV/0!</v>
      </c>
      <c r="JCA43" s="92" t="e">
        <f t="shared" si="106"/>
        <v>#DIV/0!</v>
      </c>
      <c r="JCB43" s="92" t="e">
        <f t="shared" si="106"/>
        <v>#DIV/0!</v>
      </c>
      <c r="JCC43" s="92" t="e">
        <f t="shared" si="106"/>
        <v>#DIV/0!</v>
      </c>
      <c r="JCD43" s="92" t="e">
        <f t="shared" si="106"/>
        <v>#DIV/0!</v>
      </c>
      <c r="JCE43" s="92" t="e">
        <f t="shared" si="106"/>
        <v>#DIV/0!</v>
      </c>
      <c r="JCF43" s="92" t="e">
        <f t="shared" si="106"/>
        <v>#DIV/0!</v>
      </c>
      <c r="JCG43" s="92" t="e">
        <f t="shared" si="106"/>
        <v>#DIV/0!</v>
      </c>
      <c r="JCH43" s="92" t="e">
        <f t="shared" si="106"/>
        <v>#DIV/0!</v>
      </c>
      <c r="JCI43" s="92" t="e">
        <f t="shared" si="106"/>
        <v>#DIV/0!</v>
      </c>
      <c r="JCJ43" s="92" t="e">
        <f t="shared" si="106"/>
        <v>#DIV/0!</v>
      </c>
      <c r="JCK43" s="92" t="e">
        <f t="shared" si="106"/>
        <v>#DIV/0!</v>
      </c>
      <c r="JCL43" s="92" t="e">
        <f t="shared" si="106"/>
        <v>#DIV/0!</v>
      </c>
      <c r="JCM43" s="92" t="e">
        <f t="shared" ref="JCM43:JEX43" si="107">AVERAGE(JCM3:JCM42)</f>
        <v>#DIV/0!</v>
      </c>
      <c r="JCN43" s="92" t="e">
        <f t="shared" si="107"/>
        <v>#DIV/0!</v>
      </c>
      <c r="JCO43" s="92" t="e">
        <f t="shared" si="107"/>
        <v>#DIV/0!</v>
      </c>
      <c r="JCP43" s="92" t="e">
        <f t="shared" si="107"/>
        <v>#DIV/0!</v>
      </c>
      <c r="JCQ43" s="92" t="e">
        <f t="shared" si="107"/>
        <v>#DIV/0!</v>
      </c>
      <c r="JCR43" s="92" t="e">
        <f t="shared" si="107"/>
        <v>#DIV/0!</v>
      </c>
      <c r="JCS43" s="92" t="e">
        <f t="shared" si="107"/>
        <v>#DIV/0!</v>
      </c>
      <c r="JCT43" s="92" t="e">
        <f t="shared" si="107"/>
        <v>#DIV/0!</v>
      </c>
      <c r="JCU43" s="92" t="e">
        <f t="shared" si="107"/>
        <v>#DIV/0!</v>
      </c>
      <c r="JCV43" s="92" t="e">
        <f t="shared" si="107"/>
        <v>#DIV/0!</v>
      </c>
      <c r="JCW43" s="92" t="e">
        <f t="shared" si="107"/>
        <v>#DIV/0!</v>
      </c>
      <c r="JCX43" s="92" t="e">
        <f t="shared" si="107"/>
        <v>#DIV/0!</v>
      </c>
      <c r="JCY43" s="92" t="e">
        <f t="shared" si="107"/>
        <v>#DIV/0!</v>
      </c>
      <c r="JCZ43" s="92" t="e">
        <f t="shared" si="107"/>
        <v>#DIV/0!</v>
      </c>
      <c r="JDA43" s="92" t="e">
        <f t="shared" si="107"/>
        <v>#DIV/0!</v>
      </c>
      <c r="JDB43" s="92" t="e">
        <f t="shared" si="107"/>
        <v>#DIV/0!</v>
      </c>
      <c r="JDC43" s="92" t="e">
        <f t="shared" si="107"/>
        <v>#DIV/0!</v>
      </c>
      <c r="JDD43" s="92" t="e">
        <f t="shared" si="107"/>
        <v>#DIV/0!</v>
      </c>
      <c r="JDE43" s="92" t="e">
        <f t="shared" si="107"/>
        <v>#DIV/0!</v>
      </c>
      <c r="JDF43" s="92" t="e">
        <f t="shared" si="107"/>
        <v>#DIV/0!</v>
      </c>
      <c r="JDG43" s="92" t="e">
        <f t="shared" si="107"/>
        <v>#DIV/0!</v>
      </c>
      <c r="JDH43" s="92" t="e">
        <f t="shared" si="107"/>
        <v>#DIV/0!</v>
      </c>
      <c r="JDI43" s="92" t="e">
        <f t="shared" si="107"/>
        <v>#DIV/0!</v>
      </c>
      <c r="JDJ43" s="92" t="e">
        <f t="shared" si="107"/>
        <v>#DIV/0!</v>
      </c>
      <c r="JDK43" s="92" t="e">
        <f t="shared" si="107"/>
        <v>#DIV/0!</v>
      </c>
      <c r="JDL43" s="92" t="e">
        <f t="shared" si="107"/>
        <v>#DIV/0!</v>
      </c>
      <c r="JDM43" s="92" t="e">
        <f t="shared" si="107"/>
        <v>#DIV/0!</v>
      </c>
      <c r="JDN43" s="92" t="e">
        <f t="shared" si="107"/>
        <v>#DIV/0!</v>
      </c>
      <c r="JDO43" s="92" t="e">
        <f t="shared" si="107"/>
        <v>#DIV/0!</v>
      </c>
      <c r="JDP43" s="92" t="e">
        <f t="shared" si="107"/>
        <v>#DIV/0!</v>
      </c>
      <c r="JDQ43" s="92" t="e">
        <f t="shared" si="107"/>
        <v>#DIV/0!</v>
      </c>
      <c r="JDR43" s="92" t="e">
        <f t="shared" si="107"/>
        <v>#DIV/0!</v>
      </c>
      <c r="JDS43" s="92" t="e">
        <f t="shared" si="107"/>
        <v>#DIV/0!</v>
      </c>
      <c r="JDT43" s="92" t="e">
        <f t="shared" si="107"/>
        <v>#DIV/0!</v>
      </c>
      <c r="JDU43" s="92" t="e">
        <f t="shared" si="107"/>
        <v>#DIV/0!</v>
      </c>
      <c r="JDV43" s="92" t="e">
        <f t="shared" si="107"/>
        <v>#DIV/0!</v>
      </c>
      <c r="JDW43" s="92" t="e">
        <f t="shared" si="107"/>
        <v>#DIV/0!</v>
      </c>
      <c r="JDX43" s="92" t="e">
        <f t="shared" si="107"/>
        <v>#DIV/0!</v>
      </c>
      <c r="JDY43" s="92" t="e">
        <f t="shared" si="107"/>
        <v>#DIV/0!</v>
      </c>
      <c r="JDZ43" s="92" t="e">
        <f t="shared" si="107"/>
        <v>#DIV/0!</v>
      </c>
      <c r="JEA43" s="92" t="e">
        <f t="shared" si="107"/>
        <v>#DIV/0!</v>
      </c>
      <c r="JEB43" s="92" t="e">
        <f t="shared" si="107"/>
        <v>#DIV/0!</v>
      </c>
      <c r="JEC43" s="92" t="e">
        <f t="shared" si="107"/>
        <v>#DIV/0!</v>
      </c>
      <c r="JED43" s="92" t="e">
        <f t="shared" si="107"/>
        <v>#DIV/0!</v>
      </c>
      <c r="JEE43" s="92" t="e">
        <f t="shared" si="107"/>
        <v>#DIV/0!</v>
      </c>
      <c r="JEF43" s="92" t="e">
        <f t="shared" si="107"/>
        <v>#DIV/0!</v>
      </c>
      <c r="JEG43" s="92" t="e">
        <f t="shared" si="107"/>
        <v>#DIV/0!</v>
      </c>
      <c r="JEH43" s="92" t="e">
        <f t="shared" si="107"/>
        <v>#DIV/0!</v>
      </c>
      <c r="JEI43" s="92" t="e">
        <f t="shared" si="107"/>
        <v>#DIV/0!</v>
      </c>
      <c r="JEJ43" s="92" t="e">
        <f t="shared" si="107"/>
        <v>#DIV/0!</v>
      </c>
      <c r="JEK43" s="92" t="e">
        <f t="shared" si="107"/>
        <v>#DIV/0!</v>
      </c>
      <c r="JEL43" s="92" t="e">
        <f t="shared" si="107"/>
        <v>#DIV/0!</v>
      </c>
      <c r="JEM43" s="92" t="e">
        <f t="shared" si="107"/>
        <v>#DIV/0!</v>
      </c>
      <c r="JEN43" s="92" t="e">
        <f t="shared" si="107"/>
        <v>#DIV/0!</v>
      </c>
      <c r="JEO43" s="92" t="e">
        <f t="shared" si="107"/>
        <v>#DIV/0!</v>
      </c>
      <c r="JEP43" s="92" t="e">
        <f t="shared" si="107"/>
        <v>#DIV/0!</v>
      </c>
      <c r="JEQ43" s="92" t="e">
        <f t="shared" si="107"/>
        <v>#DIV/0!</v>
      </c>
      <c r="JER43" s="92" t="e">
        <f t="shared" si="107"/>
        <v>#DIV/0!</v>
      </c>
      <c r="JES43" s="92" t="e">
        <f t="shared" si="107"/>
        <v>#DIV/0!</v>
      </c>
      <c r="JET43" s="92" t="e">
        <f t="shared" si="107"/>
        <v>#DIV/0!</v>
      </c>
      <c r="JEU43" s="92" t="e">
        <f t="shared" si="107"/>
        <v>#DIV/0!</v>
      </c>
      <c r="JEV43" s="92" t="e">
        <f t="shared" si="107"/>
        <v>#DIV/0!</v>
      </c>
      <c r="JEW43" s="92" t="e">
        <f t="shared" si="107"/>
        <v>#DIV/0!</v>
      </c>
      <c r="JEX43" s="92" t="e">
        <f t="shared" si="107"/>
        <v>#DIV/0!</v>
      </c>
      <c r="JEY43" s="92" t="e">
        <f t="shared" ref="JEY43:JHJ43" si="108">AVERAGE(JEY3:JEY42)</f>
        <v>#DIV/0!</v>
      </c>
      <c r="JEZ43" s="92" t="e">
        <f t="shared" si="108"/>
        <v>#DIV/0!</v>
      </c>
      <c r="JFA43" s="92" t="e">
        <f t="shared" si="108"/>
        <v>#DIV/0!</v>
      </c>
      <c r="JFB43" s="92" t="e">
        <f t="shared" si="108"/>
        <v>#DIV/0!</v>
      </c>
      <c r="JFC43" s="92" t="e">
        <f t="shared" si="108"/>
        <v>#DIV/0!</v>
      </c>
      <c r="JFD43" s="92" t="e">
        <f t="shared" si="108"/>
        <v>#DIV/0!</v>
      </c>
      <c r="JFE43" s="92" t="e">
        <f t="shared" si="108"/>
        <v>#DIV/0!</v>
      </c>
      <c r="JFF43" s="92" t="e">
        <f t="shared" si="108"/>
        <v>#DIV/0!</v>
      </c>
      <c r="JFG43" s="92" t="e">
        <f t="shared" si="108"/>
        <v>#DIV/0!</v>
      </c>
      <c r="JFH43" s="92" t="e">
        <f t="shared" si="108"/>
        <v>#DIV/0!</v>
      </c>
      <c r="JFI43" s="92" t="e">
        <f t="shared" si="108"/>
        <v>#DIV/0!</v>
      </c>
      <c r="JFJ43" s="92" t="e">
        <f t="shared" si="108"/>
        <v>#DIV/0!</v>
      </c>
      <c r="JFK43" s="92" t="e">
        <f t="shared" si="108"/>
        <v>#DIV/0!</v>
      </c>
      <c r="JFL43" s="92" t="e">
        <f t="shared" si="108"/>
        <v>#DIV/0!</v>
      </c>
      <c r="JFM43" s="92" t="e">
        <f t="shared" si="108"/>
        <v>#DIV/0!</v>
      </c>
      <c r="JFN43" s="92" t="e">
        <f t="shared" si="108"/>
        <v>#DIV/0!</v>
      </c>
      <c r="JFO43" s="92" t="e">
        <f t="shared" si="108"/>
        <v>#DIV/0!</v>
      </c>
      <c r="JFP43" s="92" t="e">
        <f t="shared" si="108"/>
        <v>#DIV/0!</v>
      </c>
      <c r="JFQ43" s="92" t="e">
        <f t="shared" si="108"/>
        <v>#DIV/0!</v>
      </c>
      <c r="JFR43" s="92" t="e">
        <f t="shared" si="108"/>
        <v>#DIV/0!</v>
      </c>
      <c r="JFS43" s="92" t="e">
        <f t="shared" si="108"/>
        <v>#DIV/0!</v>
      </c>
      <c r="JFT43" s="92" t="e">
        <f t="shared" si="108"/>
        <v>#DIV/0!</v>
      </c>
      <c r="JFU43" s="92" t="e">
        <f t="shared" si="108"/>
        <v>#DIV/0!</v>
      </c>
      <c r="JFV43" s="92" t="e">
        <f t="shared" si="108"/>
        <v>#DIV/0!</v>
      </c>
      <c r="JFW43" s="92" t="e">
        <f t="shared" si="108"/>
        <v>#DIV/0!</v>
      </c>
      <c r="JFX43" s="92" t="e">
        <f t="shared" si="108"/>
        <v>#DIV/0!</v>
      </c>
      <c r="JFY43" s="92" t="e">
        <f t="shared" si="108"/>
        <v>#DIV/0!</v>
      </c>
      <c r="JFZ43" s="92" t="e">
        <f t="shared" si="108"/>
        <v>#DIV/0!</v>
      </c>
      <c r="JGA43" s="92" t="e">
        <f t="shared" si="108"/>
        <v>#DIV/0!</v>
      </c>
      <c r="JGB43" s="92" t="e">
        <f t="shared" si="108"/>
        <v>#DIV/0!</v>
      </c>
      <c r="JGC43" s="92" t="e">
        <f t="shared" si="108"/>
        <v>#DIV/0!</v>
      </c>
      <c r="JGD43" s="92" t="e">
        <f t="shared" si="108"/>
        <v>#DIV/0!</v>
      </c>
      <c r="JGE43" s="92" t="e">
        <f t="shared" si="108"/>
        <v>#DIV/0!</v>
      </c>
      <c r="JGF43" s="92" t="e">
        <f t="shared" si="108"/>
        <v>#DIV/0!</v>
      </c>
      <c r="JGG43" s="92" t="e">
        <f t="shared" si="108"/>
        <v>#DIV/0!</v>
      </c>
      <c r="JGH43" s="92" t="e">
        <f t="shared" si="108"/>
        <v>#DIV/0!</v>
      </c>
      <c r="JGI43" s="92" t="e">
        <f t="shared" si="108"/>
        <v>#DIV/0!</v>
      </c>
      <c r="JGJ43" s="92" t="e">
        <f t="shared" si="108"/>
        <v>#DIV/0!</v>
      </c>
      <c r="JGK43" s="92" t="e">
        <f t="shared" si="108"/>
        <v>#DIV/0!</v>
      </c>
      <c r="JGL43" s="92" t="e">
        <f t="shared" si="108"/>
        <v>#DIV/0!</v>
      </c>
      <c r="JGM43" s="92" t="e">
        <f t="shared" si="108"/>
        <v>#DIV/0!</v>
      </c>
      <c r="JGN43" s="92" t="e">
        <f t="shared" si="108"/>
        <v>#DIV/0!</v>
      </c>
      <c r="JGO43" s="92" t="e">
        <f t="shared" si="108"/>
        <v>#DIV/0!</v>
      </c>
      <c r="JGP43" s="92" t="e">
        <f t="shared" si="108"/>
        <v>#DIV/0!</v>
      </c>
      <c r="JGQ43" s="92" t="e">
        <f t="shared" si="108"/>
        <v>#DIV/0!</v>
      </c>
      <c r="JGR43" s="92" t="e">
        <f t="shared" si="108"/>
        <v>#DIV/0!</v>
      </c>
      <c r="JGS43" s="92" t="e">
        <f t="shared" si="108"/>
        <v>#DIV/0!</v>
      </c>
      <c r="JGT43" s="92" t="e">
        <f t="shared" si="108"/>
        <v>#DIV/0!</v>
      </c>
      <c r="JGU43" s="92" t="e">
        <f t="shared" si="108"/>
        <v>#DIV/0!</v>
      </c>
      <c r="JGV43" s="92" t="e">
        <f t="shared" si="108"/>
        <v>#DIV/0!</v>
      </c>
      <c r="JGW43" s="92" t="e">
        <f t="shared" si="108"/>
        <v>#DIV/0!</v>
      </c>
      <c r="JGX43" s="92" t="e">
        <f t="shared" si="108"/>
        <v>#DIV/0!</v>
      </c>
      <c r="JGY43" s="92" t="e">
        <f t="shared" si="108"/>
        <v>#DIV/0!</v>
      </c>
      <c r="JGZ43" s="92" t="e">
        <f t="shared" si="108"/>
        <v>#DIV/0!</v>
      </c>
      <c r="JHA43" s="92" t="e">
        <f t="shared" si="108"/>
        <v>#DIV/0!</v>
      </c>
      <c r="JHB43" s="92" t="e">
        <f t="shared" si="108"/>
        <v>#DIV/0!</v>
      </c>
      <c r="JHC43" s="92" t="e">
        <f t="shared" si="108"/>
        <v>#DIV/0!</v>
      </c>
      <c r="JHD43" s="92" t="e">
        <f t="shared" si="108"/>
        <v>#DIV/0!</v>
      </c>
      <c r="JHE43" s="92" t="e">
        <f t="shared" si="108"/>
        <v>#DIV/0!</v>
      </c>
      <c r="JHF43" s="92" t="e">
        <f t="shared" si="108"/>
        <v>#DIV/0!</v>
      </c>
      <c r="JHG43" s="92" t="e">
        <f t="shared" si="108"/>
        <v>#DIV/0!</v>
      </c>
      <c r="JHH43" s="92" t="e">
        <f t="shared" si="108"/>
        <v>#DIV/0!</v>
      </c>
      <c r="JHI43" s="92" t="e">
        <f t="shared" si="108"/>
        <v>#DIV/0!</v>
      </c>
      <c r="JHJ43" s="92" t="e">
        <f t="shared" si="108"/>
        <v>#DIV/0!</v>
      </c>
      <c r="JHK43" s="92" t="e">
        <f t="shared" ref="JHK43:JJV43" si="109">AVERAGE(JHK3:JHK42)</f>
        <v>#DIV/0!</v>
      </c>
      <c r="JHL43" s="92" t="e">
        <f t="shared" si="109"/>
        <v>#DIV/0!</v>
      </c>
      <c r="JHM43" s="92" t="e">
        <f t="shared" si="109"/>
        <v>#DIV/0!</v>
      </c>
      <c r="JHN43" s="92" t="e">
        <f t="shared" si="109"/>
        <v>#DIV/0!</v>
      </c>
      <c r="JHO43" s="92" t="e">
        <f t="shared" si="109"/>
        <v>#DIV/0!</v>
      </c>
      <c r="JHP43" s="92" t="e">
        <f t="shared" si="109"/>
        <v>#DIV/0!</v>
      </c>
      <c r="JHQ43" s="92" t="e">
        <f t="shared" si="109"/>
        <v>#DIV/0!</v>
      </c>
      <c r="JHR43" s="92" t="e">
        <f t="shared" si="109"/>
        <v>#DIV/0!</v>
      </c>
      <c r="JHS43" s="92" t="e">
        <f t="shared" si="109"/>
        <v>#DIV/0!</v>
      </c>
      <c r="JHT43" s="92" t="e">
        <f t="shared" si="109"/>
        <v>#DIV/0!</v>
      </c>
      <c r="JHU43" s="92" t="e">
        <f t="shared" si="109"/>
        <v>#DIV/0!</v>
      </c>
      <c r="JHV43" s="92" t="e">
        <f t="shared" si="109"/>
        <v>#DIV/0!</v>
      </c>
      <c r="JHW43" s="92" t="e">
        <f t="shared" si="109"/>
        <v>#DIV/0!</v>
      </c>
      <c r="JHX43" s="92" t="e">
        <f t="shared" si="109"/>
        <v>#DIV/0!</v>
      </c>
      <c r="JHY43" s="92" t="e">
        <f t="shared" si="109"/>
        <v>#DIV/0!</v>
      </c>
      <c r="JHZ43" s="92" t="e">
        <f t="shared" si="109"/>
        <v>#DIV/0!</v>
      </c>
      <c r="JIA43" s="92" t="e">
        <f t="shared" si="109"/>
        <v>#DIV/0!</v>
      </c>
      <c r="JIB43" s="92" t="e">
        <f t="shared" si="109"/>
        <v>#DIV/0!</v>
      </c>
      <c r="JIC43" s="92" t="e">
        <f t="shared" si="109"/>
        <v>#DIV/0!</v>
      </c>
      <c r="JID43" s="92" t="e">
        <f t="shared" si="109"/>
        <v>#DIV/0!</v>
      </c>
      <c r="JIE43" s="92" t="e">
        <f t="shared" si="109"/>
        <v>#DIV/0!</v>
      </c>
      <c r="JIF43" s="92" t="e">
        <f t="shared" si="109"/>
        <v>#DIV/0!</v>
      </c>
      <c r="JIG43" s="92" t="e">
        <f t="shared" si="109"/>
        <v>#DIV/0!</v>
      </c>
      <c r="JIH43" s="92" t="e">
        <f t="shared" si="109"/>
        <v>#DIV/0!</v>
      </c>
      <c r="JII43" s="92" t="e">
        <f t="shared" si="109"/>
        <v>#DIV/0!</v>
      </c>
      <c r="JIJ43" s="92" t="e">
        <f t="shared" si="109"/>
        <v>#DIV/0!</v>
      </c>
      <c r="JIK43" s="92" t="e">
        <f t="shared" si="109"/>
        <v>#DIV/0!</v>
      </c>
      <c r="JIL43" s="92" t="e">
        <f t="shared" si="109"/>
        <v>#DIV/0!</v>
      </c>
      <c r="JIM43" s="92" t="e">
        <f t="shared" si="109"/>
        <v>#DIV/0!</v>
      </c>
      <c r="JIN43" s="92" t="e">
        <f t="shared" si="109"/>
        <v>#DIV/0!</v>
      </c>
      <c r="JIO43" s="92" t="e">
        <f t="shared" si="109"/>
        <v>#DIV/0!</v>
      </c>
      <c r="JIP43" s="92" t="e">
        <f t="shared" si="109"/>
        <v>#DIV/0!</v>
      </c>
      <c r="JIQ43" s="92" t="e">
        <f t="shared" si="109"/>
        <v>#DIV/0!</v>
      </c>
      <c r="JIR43" s="92" t="e">
        <f t="shared" si="109"/>
        <v>#DIV/0!</v>
      </c>
      <c r="JIS43" s="92" t="e">
        <f t="shared" si="109"/>
        <v>#DIV/0!</v>
      </c>
      <c r="JIT43" s="92" t="e">
        <f t="shared" si="109"/>
        <v>#DIV/0!</v>
      </c>
      <c r="JIU43" s="92" t="e">
        <f t="shared" si="109"/>
        <v>#DIV/0!</v>
      </c>
      <c r="JIV43" s="92" t="e">
        <f t="shared" si="109"/>
        <v>#DIV/0!</v>
      </c>
      <c r="JIW43" s="92" t="e">
        <f t="shared" si="109"/>
        <v>#DIV/0!</v>
      </c>
      <c r="JIX43" s="92" t="e">
        <f t="shared" si="109"/>
        <v>#DIV/0!</v>
      </c>
      <c r="JIY43" s="92" t="e">
        <f t="shared" si="109"/>
        <v>#DIV/0!</v>
      </c>
      <c r="JIZ43" s="92" t="e">
        <f t="shared" si="109"/>
        <v>#DIV/0!</v>
      </c>
      <c r="JJA43" s="92" t="e">
        <f t="shared" si="109"/>
        <v>#DIV/0!</v>
      </c>
      <c r="JJB43" s="92" t="e">
        <f t="shared" si="109"/>
        <v>#DIV/0!</v>
      </c>
      <c r="JJC43" s="92" t="e">
        <f t="shared" si="109"/>
        <v>#DIV/0!</v>
      </c>
      <c r="JJD43" s="92" t="e">
        <f t="shared" si="109"/>
        <v>#DIV/0!</v>
      </c>
      <c r="JJE43" s="92" t="e">
        <f t="shared" si="109"/>
        <v>#DIV/0!</v>
      </c>
      <c r="JJF43" s="92" t="e">
        <f t="shared" si="109"/>
        <v>#DIV/0!</v>
      </c>
      <c r="JJG43" s="92" t="e">
        <f t="shared" si="109"/>
        <v>#DIV/0!</v>
      </c>
      <c r="JJH43" s="92" t="e">
        <f t="shared" si="109"/>
        <v>#DIV/0!</v>
      </c>
      <c r="JJI43" s="92" t="e">
        <f t="shared" si="109"/>
        <v>#DIV/0!</v>
      </c>
      <c r="JJJ43" s="92" t="e">
        <f t="shared" si="109"/>
        <v>#DIV/0!</v>
      </c>
      <c r="JJK43" s="92" t="e">
        <f t="shared" si="109"/>
        <v>#DIV/0!</v>
      </c>
      <c r="JJL43" s="92" t="e">
        <f t="shared" si="109"/>
        <v>#DIV/0!</v>
      </c>
      <c r="JJM43" s="92" t="e">
        <f t="shared" si="109"/>
        <v>#DIV/0!</v>
      </c>
      <c r="JJN43" s="92" t="e">
        <f t="shared" si="109"/>
        <v>#DIV/0!</v>
      </c>
      <c r="JJO43" s="92" t="e">
        <f t="shared" si="109"/>
        <v>#DIV/0!</v>
      </c>
      <c r="JJP43" s="92" t="e">
        <f t="shared" si="109"/>
        <v>#DIV/0!</v>
      </c>
      <c r="JJQ43" s="92" t="e">
        <f t="shared" si="109"/>
        <v>#DIV/0!</v>
      </c>
      <c r="JJR43" s="92" t="e">
        <f t="shared" si="109"/>
        <v>#DIV/0!</v>
      </c>
      <c r="JJS43" s="92" t="e">
        <f t="shared" si="109"/>
        <v>#DIV/0!</v>
      </c>
      <c r="JJT43" s="92" t="e">
        <f t="shared" si="109"/>
        <v>#DIV/0!</v>
      </c>
      <c r="JJU43" s="92" t="e">
        <f t="shared" si="109"/>
        <v>#DIV/0!</v>
      </c>
      <c r="JJV43" s="92" t="e">
        <f t="shared" si="109"/>
        <v>#DIV/0!</v>
      </c>
      <c r="JJW43" s="92" t="e">
        <f t="shared" ref="JJW43:JMH43" si="110">AVERAGE(JJW3:JJW42)</f>
        <v>#DIV/0!</v>
      </c>
      <c r="JJX43" s="92" t="e">
        <f t="shared" si="110"/>
        <v>#DIV/0!</v>
      </c>
      <c r="JJY43" s="92" t="e">
        <f t="shared" si="110"/>
        <v>#DIV/0!</v>
      </c>
      <c r="JJZ43" s="92" t="e">
        <f t="shared" si="110"/>
        <v>#DIV/0!</v>
      </c>
      <c r="JKA43" s="92" t="e">
        <f t="shared" si="110"/>
        <v>#DIV/0!</v>
      </c>
      <c r="JKB43" s="92" t="e">
        <f t="shared" si="110"/>
        <v>#DIV/0!</v>
      </c>
      <c r="JKC43" s="92" t="e">
        <f t="shared" si="110"/>
        <v>#DIV/0!</v>
      </c>
      <c r="JKD43" s="92" t="e">
        <f t="shared" si="110"/>
        <v>#DIV/0!</v>
      </c>
      <c r="JKE43" s="92" t="e">
        <f t="shared" si="110"/>
        <v>#DIV/0!</v>
      </c>
      <c r="JKF43" s="92" t="e">
        <f t="shared" si="110"/>
        <v>#DIV/0!</v>
      </c>
      <c r="JKG43" s="92" t="e">
        <f t="shared" si="110"/>
        <v>#DIV/0!</v>
      </c>
      <c r="JKH43" s="92" t="e">
        <f t="shared" si="110"/>
        <v>#DIV/0!</v>
      </c>
      <c r="JKI43" s="92" t="e">
        <f t="shared" si="110"/>
        <v>#DIV/0!</v>
      </c>
      <c r="JKJ43" s="92" t="e">
        <f t="shared" si="110"/>
        <v>#DIV/0!</v>
      </c>
      <c r="JKK43" s="92" t="e">
        <f t="shared" si="110"/>
        <v>#DIV/0!</v>
      </c>
      <c r="JKL43" s="92" t="e">
        <f t="shared" si="110"/>
        <v>#DIV/0!</v>
      </c>
      <c r="JKM43" s="92" t="e">
        <f t="shared" si="110"/>
        <v>#DIV/0!</v>
      </c>
      <c r="JKN43" s="92" t="e">
        <f t="shared" si="110"/>
        <v>#DIV/0!</v>
      </c>
      <c r="JKO43" s="92" t="e">
        <f t="shared" si="110"/>
        <v>#DIV/0!</v>
      </c>
      <c r="JKP43" s="92" t="e">
        <f t="shared" si="110"/>
        <v>#DIV/0!</v>
      </c>
      <c r="JKQ43" s="92" t="e">
        <f t="shared" si="110"/>
        <v>#DIV/0!</v>
      </c>
      <c r="JKR43" s="92" t="e">
        <f t="shared" si="110"/>
        <v>#DIV/0!</v>
      </c>
      <c r="JKS43" s="92" t="e">
        <f t="shared" si="110"/>
        <v>#DIV/0!</v>
      </c>
      <c r="JKT43" s="92" t="e">
        <f t="shared" si="110"/>
        <v>#DIV/0!</v>
      </c>
      <c r="JKU43" s="92" t="e">
        <f t="shared" si="110"/>
        <v>#DIV/0!</v>
      </c>
      <c r="JKV43" s="92" t="e">
        <f t="shared" si="110"/>
        <v>#DIV/0!</v>
      </c>
      <c r="JKW43" s="92" t="e">
        <f t="shared" si="110"/>
        <v>#DIV/0!</v>
      </c>
      <c r="JKX43" s="92" t="e">
        <f t="shared" si="110"/>
        <v>#DIV/0!</v>
      </c>
      <c r="JKY43" s="92" t="e">
        <f t="shared" si="110"/>
        <v>#DIV/0!</v>
      </c>
      <c r="JKZ43" s="92" t="e">
        <f t="shared" si="110"/>
        <v>#DIV/0!</v>
      </c>
      <c r="JLA43" s="92" t="e">
        <f t="shared" si="110"/>
        <v>#DIV/0!</v>
      </c>
      <c r="JLB43" s="92" t="e">
        <f t="shared" si="110"/>
        <v>#DIV/0!</v>
      </c>
      <c r="JLC43" s="92" t="e">
        <f t="shared" si="110"/>
        <v>#DIV/0!</v>
      </c>
      <c r="JLD43" s="92" t="e">
        <f t="shared" si="110"/>
        <v>#DIV/0!</v>
      </c>
      <c r="JLE43" s="92" t="e">
        <f t="shared" si="110"/>
        <v>#DIV/0!</v>
      </c>
      <c r="JLF43" s="92" t="e">
        <f t="shared" si="110"/>
        <v>#DIV/0!</v>
      </c>
      <c r="JLG43" s="92" t="e">
        <f t="shared" si="110"/>
        <v>#DIV/0!</v>
      </c>
      <c r="JLH43" s="92" t="e">
        <f t="shared" si="110"/>
        <v>#DIV/0!</v>
      </c>
      <c r="JLI43" s="92" t="e">
        <f t="shared" si="110"/>
        <v>#DIV/0!</v>
      </c>
      <c r="JLJ43" s="92" t="e">
        <f t="shared" si="110"/>
        <v>#DIV/0!</v>
      </c>
      <c r="JLK43" s="92" t="e">
        <f t="shared" si="110"/>
        <v>#DIV/0!</v>
      </c>
      <c r="JLL43" s="92" t="e">
        <f t="shared" si="110"/>
        <v>#DIV/0!</v>
      </c>
      <c r="JLM43" s="92" t="e">
        <f t="shared" si="110"/>
        <v>#DIV/0!</v>
      </c>
      <c r="JLN43" s="92" t="e">
        <f t="shared" si="110"/>
        <v>#DIV/0!</v>
      </c>
      <c r="JLO43" s="92" t="e">
        <f t="shared" si="110"/>
        <v>#DIV/0!</v>
      </c>
      <c r="JLP43" s="92" t="e">
        <f t="shared" si="110"/>
        <v>#DIV/0!</v>
      </c>
      <c r="JLQ43" s="92" t="e">
        <f t="shared" si="110"/>
        <v>#DIV/0!</v>
      </c>
      <c r="JLR43" s="92" t="e">
        <f t="shared" si="110"/>
        <v>#DIV/0!</v>
      </c>
      <c r="JLS43" s="92" t="e">
        <f t="shared" si="110"/>
        <v>#DIV/0!</v>
      </c>
      <c r="JLT43" s="92" t="e">
        <f t="shared" si="110"/>
        <v>#DIV/0!</v>
      </c>
      <c r="JLU43" s="92" t="e">
        <f t="shared" si="110"/>
        <v>#DIV/0!</v>
      </c>
      <c r="JLV43" s="92" t="e">
        <f t="shared" si="110"/>
        <v>#DIV/0!</v>
      </c>
      <c r="JLW43" s="92" t="e">
        <f t="shared" si="110"/>
        <v>#DIV/0!</v>
      </c>
      <c r="JLX43" s="92" t="e">
        <f t="shared" si="110"/>
        <v>#DIV/0!</v>
      </c>
      <c r="JLY43" s="92" t="e">
        <f t="shared" si="110"/>
        <v>#DIV/0!</v>
      </c>
      <c r="JLZ43" s="92" t="e">
        <f t="shared" si="110"/>
        <v>#DIV/0!</v>
      </c>
      <c r="JMA43" s="92" t="e">
        <f t="shared" si="110"/>
        <v>#DIV/0!</v>
      </c>
      <c r="JMB43" s="92" t="e">
        <f t="shared" si="110"/>
        <v>#DIV/0!</v>
      </c>
      <c r="JMC43" s="92" t="e">
        <f t="shared" si="110"/>
        <v>#DIV/0!</v>
      </c>
      <c r="JMD43" s="92" t="e">
        <f t="shared" si="110"/>
        <v>#DIV/0!</v>
      </c>
      <c r="JME43" s="92" t="e">
        <f t="shared" si="110"/>
        <v>#DIV/0!</v>
      </c>
      <c r="JMF43" s="92" t="e">
        <f t="shared" si="110"/>
        <v>#DIV/0!</v>
      </c>
      <c r="JMG43" s="92" t="e">
        <f t="shared" si="110"/>
        <v>#DIV/0!</v>
      </c>
      <c r="JMH43" s="92" t="e">
        <f t="shared" si="110"/>
        <v>#DIV/0!</v>
      </c>
      <c r="JMI43" s="92" t="e">
        <f t="shared" ref="JMI43:JOT43" si="111">AVERAGE(JMI3:JMI42)</f>
        <v>#DIV/0!</v>
      </c>
      <c r="JMJ43" s="92" t="e">
        <f t="shared" si="111"/>
        <v>#DIV/0!</v>
      </c>
      <c r="JMK43" s="92" t="e">
        <f t="shared" si="111"/>
        <v>#DIV/0!</v>
      </c>
      <c r="JML43" s="92" t="e">
        <f t="shared" si="111"/>
        <v>#DIV/0!</v>
      </c>
      <c r="JMM43" s="92" t="e">
        <f t="shared" si="111"/>
        <v>#DIV/0!</v>
      </c>
      <c r="JMN43" s="92" t="e">
        <f t="shared" si="111"/>
        <v>#DIV/0!</v>
      </c>
      <c r="JMO43" s="92" t="e">
        <f t="shared" si="111"/>
        <v>#DIV/0!</v>
      </c>
      <c r="JMP43" s="92" t="e">
        <f t="shared" si="111"/>
        <v>#DIV/0!</v>
      </c>
      <c r="JMQ43" s="92" t="e">
        <f t="shared" si="111"/>
        <v>#DIV/0!</v>
      </c>
      <c r="JMR43" s="92" t="e">
        <f t="shared" si="111"/>
        <v>#DIV/0!</v>
      </c>
      <c r="JMS43" s="92" t="e">
        <f t="shared" si="111"/>
        <v>#DIV/0!</v>
      </c>
      <c r="JMT43" s="92" t="e">
        <f t="shared" si="111"/>
        <v>#DIV/0!</v>
      </c>
      <c r="JMU43" s="92" t="e">
        <f t="shared" si="111"/>
        <v>#DIV/0!</v>
      </c>
      <c r="JMV43" s="92" t="e">
        <f t="shared" si="111"/>
        <v>#DIV/0!</v>
      </c>
      <c r="JMW43" s="92" t="e">
        <f t="shared" si="111"/>
        <v>#DIV/0!</v>
      </c>
      <c r="JMX43" s="92" t="e">
        <f t="shared" si="111"/>
        <v>#DIV/0!</v>
      </c>
      <c r="JMY43" s="92" t="e">
        <f t="shared" si="111"/>
        <v>#DIV/0!</v>
      </c>
      <c r="JMZ43" s="92" t="e">
        <f t="shared" si="111"/>
        <v>#DIV/0!</v>
      </c>
      <c r="JNA43" s="92" t="e">
        <f t="shared" si="111"/>
        <v>#DIV/0!</v>
      </c>
      <c r="JNB43" s="92" t="e">
        <f t="shared" si="111"/>
        <v>#DIV/0!</v>
      </c>
      <c r="JNC43" s="92" t="e">
        <f t="shared" si="111"/>
        <v>#DIV/0!</v>
      </c>
      <c r="JND43" s="92" t="e">
        <f t="shared" si="111"/>
        <v>#DIV/0!</v>
      </c>
      <c r="JNE43" s="92" t="e">
        <f t="shared" si="111"/>
        <v>#DIV/0!</v>
      </c>
      <c r="JNF43" s="92" t="e">
        <f t="shared" si="111"/>
        <v>#DIV/0!</v>
      </c>
      <c r="JNG43" s="92" t="e">
        <f t="shared" si="111"/>
        <v>#DIV/0!</v>
      </c>
      <c r="JNH43" s="92" t="e">
        <f t="shared" si="111"/>
        <v>#DIV/0!</v>
      </c>
      <c r="JNI43" s="92" t="e">
        <f t="shared" si="111"/>
        <v>#DIV/0!</v>
      </c>
      <c r="JNJ43" s="92" t="e">
        <f t="shared" si="111"/>
        <v>#DIV/0!</v>
      </c>
      <c r="JNK43" s="92" t="e">
        <f t="shared" si="111"/>
        <v>#DIV/0!</v>
      </c>
      <c r="JNL43" s="92" t="e">
        <f t="shared" si="111"/>
        <v>#DIV/0!</v>
      </c>
      <c r="JNM43" s="92" t="e">
        <f t="shared" si="111"/>
        <v>#DIV/0!</v>
      </c>
      <c r="JNN43" s="92" t="e">
        <f t="shared" si="111"/>
        <v>#DIV/0!</v>
      </c>
      <c r="JNO43" s="92" t="e">
        <f t="shared" si="111"/>
        <v>#DIV/0!</v>
      </c>
      <c r="JNP43" s="92" t="e">
        <f t="shared" si="111"/>
        <v>#DIV/0!</v>
      </c>
      <c r="JNQ43" s="92" t="e">
        <f t="shared" si="111"/>
        <v>#DIV/0!</v>
      </c>
      <c r="JNR43" s="92" t="e">
        <f t="shared" si="111"/>
        <v>#DIV/0!</v>
      </c>
      <c r="JNS43" s="92" t="e">
        <f t="shared" si="111"/>
        <v>#DIV/0!</v>
      </c>
      <c r="JNT43" s="92" t="e">
        <f t="shared" si="111"/>
        <v>#DIV/0!</v>
      </c>
      <c r="JNU43" s="92" t="e">
        <f t="shared" si="111"/>
        <v>#DIV/0!</v>
      </c>
      <c r="JNV43" s="92" t="e">
        <f t="shared" si="111"/>
        <v>#DIV/0!</v>
      </c>
      <c r="JNW43" s="92" t="e">
        <f t="shared" si="111"/>
        <v>#DIV/0!</v>
      </c>
      <c r="JNX43" s="92" t="e">
        <f t="shared" si="111"/>
        <v>#DIV/0!</v>
      </c>
      <c r="JNY43" s="92" t="e">
        <f t="shared" si="111"/>
        <v>#DIV/0!</v>
      </c>
      <c r="JNZ43" s="92" t="e">
        <f t="shared" si="111"/>
        <v>#DIV/0!</v>
      </c>
      <c r="JOA43" s="92" t="e">
        <f t="shared" si="111"/>
        <v>#DIV/0!</v>
      </c>
      <c r="JOB43" s="92" t="e">
        <f t="shared" si="111"/>
        <v>#DIV/0!</v>
      </c>
      <c r="JOC43" s="92" t="e">
        <f t="shared" si="111"/>
        <v>#DIV/0!</v>
      </c>
      <c r="JOD43" s="92" t="e">
        <f t="shared" si="111"/>
        <v>#DIV/0!</v>
      </c>
      <c r="JOE43" s="92" t="e">
        <f t="shared" si="111"/>
        <v>#DIV/0!</v>
      </c>
      <c r="JOF43" s="92" t="e">
        <f t="shared" si="111"/>
        <v>#DIV/0!</v>
      </c>
      <c r="JOG43" s="92" t="e">
        <f t="shared" si="111"/>
        <v>#DIV/0!</v>
      </c>
      <c r="JOH43" s="92" t="e">
        <f t="shared" si="111"/>
        <v>#DIV/0!</v>
      </c>
      <c r="JOI43" s="92" t="e">
        <f t="shared" si="111"/>
        <v>#DIV/0!</v>
      </c>
      <c r="JOJ43" s="92" t="e">
        <f t="shared" si="111"/>
        <v>#DIV/0!</v>
      </c>
      <c r="JOK43" s="92" t="e">
        <f t="shared" si="111"/>
        <v>#DIV/0!</v>
      </c>
      <c r="JOL43" s="92" t="e">
        <f t="shared" si="111"/>
        <v>#DIV/0!</v>
      </c>
      <c r="JOM43" s="92" t="e">
        <f t="shared" si="111"/>
        <v>#DIV/0!</v>
      </c>
      <c r="JON43" s="92" t="e">
        <f t="shared" si="111"/>
        <v>#DIV/0!</v>
      </c>
      <c r="JOO43" s="92" t="e">
        <f t="shared" si="111"/>
        <v>#DIV/0!</v>
      </c>
      <c r="JOP43" s="92" t="e">
        <f t="shared" si="111"/>
        <v>#DIV/0!</v>
      </c>
      <c r="JOQ43" s="92" t="e">
        <f t="shared" si="111"/>
        <v>#DIV/0!</v>
      </c>
      <c r="JOR43" s="92" t="e">
        <f t="shared" si="111"/>
        <v>#DIV/0!</v>
      </c>
      <c r="JOS43" s="92" t="e">
        <f t="shared" si="111"/>
        <v>#DIV/0!</v>
      </c>
      <c r="JOT43" s="92" t="e">
        <f t="shared" si="111"/>
        <v>#DIV/0!</v>
      </c>
      <c r="JOU43" s="92" t="e">
        <f t="shared" ref="JOU43:JRF43" si="112">AVERAGE(JOU3:JOU42)</f>
        <v>#DIV/0!</v>
      </c>
      <c r="JOV43" s="92" t="e">
        <f t="shared" si="112"/>
        <v>#DIV/0!</v>
      </c>
      <c r="JOW43" s="92" t="e">
        <f t="shared" si="112"/>
        <v>#DIV/0!</v>
      </c>
      <c r="JOX43" s="92" t="e">
        <f t="shared" si="112"/>
        <v>#DIV/0!</v>
      </c>
      <c r="JOY43" s="92" t="e">
        <f t="shared" si="112"/>
        <v>#DIV/0!</v>
      </c>
      <c r="JOZ43" s="92" t="e">
        <f t="shared" si="112"/>
        <v>#DIV/0!</v>
      </c>
      <c r="JPA43" s="92" t="e">
        <f t="shared" si="112"/>
        <v>#DIV/0!</v>
      </c>
      <c r="JPB43" s="92" t="e">
        <f t="shared" si="112"/>
        <v>#DIV/0!</v>
      </c>
      <c r="JPC43" s="92" t="e">
        <f t="shared" si="112"/>
        <v>#DIV/0!</v>
      </c>
      <c r="JPD43" s="92" t="e">
        <f t="shared" si="112"/>
        <v>#DIV/0!</v>
      </c>
      <c r="JPE43" s="92" t="e">
        <f t="shared" si="112"/>
        <v>#DIV/0!</v>
      </c>
      <c r="JPF43" s="92" t="e">
        <f t="shared" si="112"/>
        <v>#DIV/0!</v>
      </c>
      <c r="JPG43" s="92" t="e">
        <f t="shared" si="112"/>
        <v>#DIV/0!</v>
      </c>
      <c r="JPH43" s="92" t="e">
        <f t="shared" si="112"/>
        <v>#DIV/0!</v>
      </c>
      <c r="JPI43" s="92" t="e">
        <f t="shared" si="112"/>
        <v>#DIV/0!</v>
      </c>
      <c r="JPJ43" s="92" t="e">
        <f t="shared" si="112"/>
        <v>#DIV/0!</v>
      </c>
      <c r="JPK43" s="92" t="e">
        <f t="shared" si="112"/>
        <v>#DIV/0!</v>
      </c>
      <c r="JPL43" s="92" t="e">
        <f t="shared" si="112"/>
        <v>#DIV/0!</v>
      </c>
      <c r="JPM43" s="92" t="e">
        <f t="shared" si="112"/>
        <v>#DIV/0!</v>
      </c>
      <c r="JPN43" s="92" t="e">
        <f t="shared" si="112"/>
        <v>#DIV/0!</v>
      </c>
      <c r="JPO43" s="92" t="e">
        <f t="shared" si="112"/>
        <v>#DIV/0!</v>
      </c>
      <c r="JPP43" s="92" t="e">
        <f t="shared" si="112"/>
        <v>#DIV/0!</v>
      </c>
      <c r="JPQ43" s="92" t="e">
        <f t="shared" si="112"/>
        <v>#DIV/0!</v>
      </c>
      <c r="JPR43" s="92" t="e">
        <f t="shared" si="112"/>
        <v>#DIV/0!</v>
      </c>
      <c r="JPS43" s="92" t="e">
        <f t="shared" si="112"/>
        <v>#DIV/0!</v>
      </c>
      <c r="JPT43" s="92" t="e">
        <f t="shared" si="112"/>
        <v>#DIV/0!</v>
      </c>
      <c r="JPU43" s="92" t="e">
        <f t="shared" si="112"/>
        <v>#DIV/0!</v>
      </c>
      <c r="JPV43" s="92" t="e">
        <f t="shared" si="112"/>
        <v>#DIV/0!</v>
      </c>
      <c r="JPW43" s="92" t="e">
        <f t="shared" si="112"/>
        <v>#DIV/0!</v>
      </c>
      <c r="JPX43" s="92" t="e">
        <f t="shared" si="112"/>
        <v>#DIV/0!</v>
      </c>
      <c r="JPY43" s="92" t="e">
        <f t="shared" si="112"/>
        <v>#DIV/0!</v>
      </c>
      <c r="JPZ43" s="92" t="e">
        <f t="shared" si="112"/>
        <v>#DIV/0!</v>
      </c>
      <c r="JQA43" s="92" t="e">
        <f t="shared" si="112"/>
        <v>#DIV/0!</v>
      </c>
      <c r="JQB43" s="92" t="e">
        <f t="shared" si="112"/>
        <v>#DIV/0!</v>
      </c>
      <c r="JQC43" s="92" t="e">
        <f t="shared" si="112"/>
        <v>#DIV/0!</v>
      </c>
      <c r="JQD43" s="92" t="e">
        <f t="shared" si="112"/>
        <v>#DIV/0!</v>
      </c>
      <c r="JQE43" s="92" t="e">
        <f t="shared" si="112"/>
        <v>#DIV/0!</v>
      </c>
      <c r="JQF43" s="92" t="e">
        <f t="shared" si="112"/>
        <v>#DIV/0!</v>
      </c>
      <c r="JQG43" s="92" t="e">
        <f t="shared" si="112"/>
        <v>#DIV/0!</v>
      </c>
      <c r="JQH43" s="92" t="e">
        <f t="shared" si="112"/>
        <v>#DIV/0!</v>
      </c>
      <c r="JQI43" s="92" t="e">
        <f t="shared" si="112"/>
        <v>#DIV/0!</v>
      </c>
      <c r="JQJ43" s="92" t="e">
        <f t="shared" si="112"/>
        <v>#DIV/0!</v>
      </c>
      <c r="JQK43" s="92" t="e">
        <f t="shared" si="112"/>
        <v>#DIV/0!</v>
      </c>
      <c r="JQL43" s="92" t="e">
        <f t="shared" si="112"/>
        <v>#DIV/0!</v>
      </c>
      <c r="JQM43" s="92" t="e">
        <f t="shared" si="112"/>
        <v>#DIV/0!</v>
      </c>
      <c r="JQN43" s="92" t="e">
        <f t="shared" si="112"/>
        <v>#DIV/0!</v>
      </c>
      <c r="JQO43" s="92" t="e">
        <f t="shared" si="112"/>
        <v>#DIV/0!</v>
      </c>
      <c r="JQP43" s="92" t="e">
        <f t="shared" si="112"/>
        <v>#DIV/0!</v>
      </c>
      <c r="JQQ43" s="92" t="e">
        <f t="shared" si="112"/>
        <v>#DIV/0!</v>
      </c>
      <c r="JQR43" s="92" t="e">
        <f t="shared" si="112"/>
        <v>#DIV/0!</v>
      </c>
      <c r="JQS43" s="92" t="e">
        <f t="shared" si="112"/>
        <v>#DIV/0!</v>
      </c>
      <c r="JQT43" s="92" t="e">
        <f t="shared" si="112"/>
        <v>#DIV/0!</v>
      </c>
      <c r="JQU43" s="92" t="e">
        <f t="shared" si="112"/>
        <v>#DIV/0!</v>
      </c>
      <c r="JQV43" s="92" t="e">
        <f t="shared" si="112"/>
        <v>#DIV/0!</v>
      </c>
      <c r="JQW43" s="92" t="e">
        <f t="shared" si="112"/>
        <v>#DIV/0!</v>
      </c>
      <c r="JQX43" s="92" t="e">
        <f t="shared" si="112"/>
        <v>#DIV/0!</v>
      </c>
      <c r="JQY43" s="92" t="e">
        <f t="shared" si="112"/>
        <v>#DIV/0!</v>
      </c>
      <c r="JQZ43" s="92" t="e">
        <f t="shared" si="112"/>
        <v>#DIV/0!</v>
      </c>
      <c r="JRA43" s="92" t="e">
        <f t="shared" si="112"/>
        <v>#DIV/0!</v>
      </c>
      <c r="JRB43" s="92" t="e">
        <f t="shared" si="112"/>
        <v>#DIV/0!</v>
      </c>
      <c r="JRC43" s="92" t="e">
        <f t="shared" si="112"/>
        <v>#DIV/0!</v>
      </c>
      <c r="JRD43" s="92" t="e">
        <f t="shared" si="112"/>
        <v>#DIV/0!</v>
      </c>
      <c r="JRE43" s="92" t="e">
        <f t="shared" si="112"/>
        <v>#DIV/0!</v>
      </c>
      <c r="JRF43" s="92" t="e">
        <f t="shared" si="112"/>
        <v>#DIV/0!</v>
      </c>
      <c r="JRG43" s="92" t="e">
        <f t="shared" ref="JRG43:JTR43" si="113">AVERAGE(JRG3:JRG42)</f>
        <v>#DIV/0!</v>
      </c>
      <c r="JRH43" s="92" t="e">
        <f t="shared" si="113"/>
        <v>#DIV/0!</v>
      </c>
      <c r="JRI43" s="92" t="e">
        <f t="shared" si="113"/>
        <v>#DIV/0!</v>
      </c>
      <c r="JRJ43" s="92" t="e">
        <f t="shared" si="113"/>
        <v>#DIV/0!</v>
      </c>
      <c r="JRK43" s="92" t="e">
        <f t="shared" si="113"/>
        <v>#DIV/0!</v>
      </c>
      <c r="JRL43" s="92" t="e">
        <f t="shared" si="113"/>
        <v>#DIV/0!</v>
      </c>
      <c r="JRM43" s="92" t="e">
        <f t="shared" si="113"/>
        <v>#DIV/0!</v>
      </c>
      <c r="JRN43" s="92" t="e">
        <f t="shared" si="113"/>
        <v>#DIV/0!</v>
      </c>
      <c r="JRO43" s="92" t="e">
        <f t="shared" si="113"/>
        <v>#DIV/0!</v>
      </c>
      <c r="JRP43" s="92" t="e">
        <f t="shared" si="113"/>
        <v>#DIV/0!</v>
      </c>
      <c r="JRQ43" s="92" t="e">
        <f t="shared" si="113"/>
        <v>#DIV/0!</v>
      </c>
      <c r="JRR43" s="92" t="e">
        <f t="shared" si="113"/>
        <v>#DIV/0!</v>
      </c>
      <c r="JRS43" s="92" t="e">
        <f t="shared" si="113"/>
        <v>#DIV/0!</v>
      </c>
      <c r="JRT43" s="92" t="e">
        <f t="shared" si="113"/>
        <v>#DIV/0!</v>
      </c>
      <c r="JRU43" s="92" t="e">
        <f t="shared" si="113"/>
        <v>#DIV/0!</v>
      </c>
      <c r="JRV43" s="92" t="e">
        <f t="shared" si="113"/>
        <v>#DIV/0!</v>
      </c>
      <c r="JRW43" s="92" t="e">
        <f t="shared" si="113"/>
        <v>#DIV/0!</v>
      </c>
      <c r="JRX43" s="92" t="e">
        <f t="shared" si="113"/>
        <v>#DIV/0!</v>
      </c>
      <c r="JRY43" s="92" t="e">
        <f t="shared" si="113"/>
        <v>#DIV/0!</v>
      </c>
      <c r="JRZ43" s="92" t="e">
        <f t="shared" si="113"/>
        <v>#DIV/0!</v>
      </c>
      <c r="JSA43" s="92" t="e">
        <f t="shared" si="113"/>
        <v>#DIV/0!</v>
      </c>
      <c r="JSB43" s="92" t="e">
        <f t="shared" si="113"/>
        <v>#DIV/0!</v>
      </c>
      <c r="JSC43" s="92" t="e">
        <f t="shared" si="113"/>
        <v>#DIV/0!</v>
      </c>
      <c r="JSD43" s="92" t="e">
        <f t="shared" si="113"/>
        <v>#DIV/0!</v>
      </c>
      <c r="JSE43" s="92" t="e">
        <f t="shared" si="113"/>
        <v>#DIV/0!</v>
      </c>
      <c r="JSF43" s="92" t="e">
        <f t="shared" si="113"/>
        <v>#DIV/0!</v>
      </c>
      <c r="JSG43" s="92" t="e">
        <f t="shared" si="113"/>
        <v>#DIV/0!</v>
      </c>
      <c r="JSH43" s="92" t="e">
        <f t="shared" si="113"/>
        <v>#DIV/0!</v>
      </c>
      <c r="JSI43" s="92" t="e">
        <f t="shared" si="113"/>
        <v>#DIV/0!</v>
      </c>
      <c r="JSJ43" s="92" t="e">
        <f t="shared" si="113"/>
        <v>#DIV/0!</v>
      </c>
      <c r="JSK43" s="92" t="e">
        <f t="shared" si="113"/>
        <v>#DIV/0!</v>
      </c>
      <c r="JSL43" s="92" t="e">
        <f t="shared" si="113"/>
        <v>#DIV/0!</v>
      </c>
      <c r="JSM43" s="92" t="e">
        <f t="shared" si="113"/>
        <v>#DIV/0!</v>
      </c>
      <c r="JSN43" s="92" t="e">
        <f t="shared" si="113"/>
        <v>#DIV/0!</v>
      </c>
      <c r="JSO43" s="92" t="e">
        <f t="shared" si="113"/>
        <v>#DIV/0!</v>
      </c>
      <c r="JSP43" s="92" t="e">
        <f t="shared" si="113"/>
        <v>#DIV/0!</v>
      </c>
      <c r="JSQ43" s="92" t="e">
        <f t="shared" si="113"/>
        <v>#DIV/0!</v>
      </c>
      <c r="JSR43" s="92" t="e">
        <f t="shared" si="113"/>
        <v>#DIV/0!</v>
      </c>
      <c r="JSS43" s="92" t="e">
        <f t="shared" si="113"/>
        <v>#DIV/0!</v>
      </c>
      <c r="JST43" s="92" t="e">
        <f t="shared" si="113"/>
        <v>#DIV/0!</v>
      </c>
      <c r="JSU43" s="92" t="e">
        <f t="shared" si="113"/>
        <v>#DIV/0!</v>
      </c>
      <c r="JSV43" s="92" t="e">
        <f t="shared" si="113"/>
        <v>#DIV/0!</v>
      </c>
      <c r="JSW43" s="92" t="e">
        <f t="shared" si="113"/>
        <v>#DIV/0!</v>
      </c>
      <c r="JSX43" s="92" t="e">
        <f t="shared" si="113"/>
        <v>#DIV/0!</v>
      </c>
      <c r="JSY43" s="92" t="e">
        <f t="shared" si="113"/>
        <v>#DIV/0!</v>
      </c>
      <c r="JSZ43" s="92" t="e">
        <f t="shared" si="113"/>
        <v>#DIV/0!</v>
      </c>
      <c r="JTA43" s="92" t="e">
        <f t="shared" si="113"/>
        <v>#DIV/0!</v>
      </c>
      <c r="JTB43" s="92" t="e">
        <f t="shared" si="113"/>
        <v>#DIV/0!</v>
      </c>
      <c r="JTC43" s="92" t="e">
        <f t="shared" si="113"/>
        <v>#DIV/0!</v>
      </c>
      <c r="JTD43" s="92" t="e">
        <f t="shared" si="113"/>
        <v>#DIV/0!</v>
      </c>
      <c r="JTE43" s="92" t="e">
        <f t="shared" si="113"/>
        <v>#DIV/0!</v>
      </c>
      <c r="JTF43" s="92" t="e">
        <f t="shared" si="113"/>
        <v>#DIV/0!</v>
      </c>
      <c r="JTG43" s="92" t="e">
        <f t="shared" si="113"/>
        <v>#DIV/0!</v>
      </c>
      <c r="JTH43" s="92" t="e">
        <f t="shared" si="113"/>
        <v>#DIV/0!</v>
      </c>
      <c r="JTI43" s="92" t="e">
        <f t="shared" si="113"/>
        <v>#DIV/0!</v>
      </c>
      <c r="JTJ43" s="92" t="e">
        <f t="shared" si="113"/>
        <v>#DIV/0!</v>
      </c>
      <c r="JTK43" s="92" t="e">
        <f t="shared" si="113"/>
        <v>#DIV/0!</v>
      </c>
      <c r="JTL43" s="92" t="e">
        <f t="shared" si="113"/>
        <v>#DIV/0!</v>
      </c>
      <c r="JTM43" s="92" t="e">
        <f t="shared" si="113"/>
        <v>#DIV/0!</v>
      </c>
      <c r="JTN43" s="92" t="e">
        <f t="shared" si="113"/>
        <v>#DIV/0!</v>
      </c>
      <c r="JTO43" s="92" t="e">
        <f t="shared" si="113"/>
        <v>#DIV/0!</v>
      </c>
      <c r="JTP43" s="92" t="e">
        <f t="shared" si="113"/>
        <v>#DIV/0!</v>
      </c>
      <c r="JTQ43" s="92" t="e">
        <f t="shared" si="113"/>
        <v>#DIV/0!</v>
      </c>
      <c r="JTR43" s="92" t="e">
        <f t="shared" si="113"/>
        <v>#DIV/0!</v>
      </c>
      <c r="JTS43" s="92" t="e">
        <f t="shared" ref="JTS43:JWD43" si="114">AVERAGE(JTS3:JTS42)</f>
        <v>#DIV/0!</v>
      </c>
      <c r="JTT43" s="92" t="e">
        <f t="shared" si="114"/>
        <v>#DIV/0!</v>
      </c>
      <c r="JTU43" s="92" t="e">
        <f t="shared" si="114"/>
        <v>#DIV/0!</v>
      </c>
      <c r="JTV43" s="92" t="e">
        <f t="shared" si="114"/>
        <v>#DIV/0!</v>
      </c>
      <c r="JTW43" s="92" t="e">
        <f t="shared" si="114"/>
        <v>#DIV/0!</v>
      </c>
      <c r="JTX43" s="92" t="e">
        <f t="shared" si="114"/>
        <v>#DIV/0!</v>
      </c>
      <c r="JTY43" s="92" t="e">
        <f t="shared" si="114"/>
        <v>#DIV/0!</v>
      </c>
      <c r="JTZ43" s="92" t="e">
        <f t="shared" si="114"/>
        <v>#DIV/0!</v>
      </c>
      <c r="JUA43" s="92" t="e">
        <f t="shared" si="114"/>
        <v>#DIV/0!</v>
      </c>
      <c r="JUB43" s="92" t="e">
        <f t="shared" si="114"/>
        <v>#DIV/0!</v>
      </c>
      <c r="JUC43" s="92" t="e">
        <f t="shared" si="114"/>
        <v>#DIV/0!</v>
      </c>
      <c r="JUD43" s="92" t="e">
        <f t="shared" si="114"/>
        <v>#DIV/0!</v>
      </c>
      <c r="JUE43" s="92" t="e">
        <f t="shared" si="114"/>
        <v>#DIV/0!</v>
      </c>
      <c r="JUF43" s="92" t="e">
        <f t="shared" si="114"/>
        <v>#DIV/0!</v>
      </c>
      <c r="JUG43" s="92" t="e">
        <f t="shared" si="114"/>
        <v>#DIV/0!</v>
      </c>
      <c r="JUH43" s="92" t="e">
        <f t="shared" si="114"/>
        <v>#DIV/0!</v>
      </c>
      <c r="JUI43" s="92" t="e">
        <f t="shared" si="114"/>
        <v>#DIV/0!</v>
      </c>
      <c r="JUJ43" s="92" t="e">
        <f t="shared" si="114"/>
        <v>#DIV/0!</v>
      </c>
      <c r="JUK43" s="92" t="e">
        <f t="shared" si="114"/>
        <v>#DIV/0!</v>
      </c>
      <c r="JUL43" s="92" t="e">
        <f t="shared" si="114"/>
        <v>#DIV/0!</v>
      </c>
      <c r="JUM43" s="92" t="e">
        <f t="shared" si="114"/>
        <v>#DIV/0!</v>
      </c>
      <c r="JUN43" s="92" t="e">
        <f t="shared" si="114"/>
        <v>#DIV/0!</v>
      </c>
      <c r="JUO43" s="92" t="e">
        <f t="shared" si="114"/>
        <v>#DIV/0!</v>
      </c>
      <c r="JUP43" s="92" t="e">
        <f t="shared" si="114"/>
        <v>#DIV/0!</v>
      </c>
      <c r="JUQ43" s="92" t="e">
        <f t="shared" si="114"/>
        <v>#DIV/0!</v>
      </c>
      <c r="JUR43" s="92" t="e">
        <f t="shared" si="114"/>
        <v>#DIV/0!</v>
      </c>
      <c r="JUS43" s="92" t="e">
        <f t="shared" si="114"/>
        <v>#DIV/0!</v>
      </c>
      <c r="JUT43" s="92" t="e">
        <f t="shared" si="114"/>
        <v>#DIV/0!</v>
      </c>
      <c r="JUU43" s="92" t="e">
        <f t="shared" si="114"/>
        <v>#DIV/0!</v>
      </c>
      <c r="JUV43" s="92" t="e">
        <f t="shared" si="114"/>
        <v>#DIV/0!</v>
      </c>
      <c r="JUW43" s="92" t="e">
        <f t="shared" si="114"/>
        <v>#DIV/0!</v>
      </c>
      <c r="JUX43" s="92" t="e">
        <f t="shared" si="114"/>
        <v>#DIV/0!</v>
      </c>
      <c r="JUY43" s="92" t="e">
        <f t="shared" si="114"/>
        <v>#DIV/0!</v>
      </c>
      <c r="JUZ43" s="92" t="e">
        <f t="shared" si="114"/>
        <v>#DIV/0!</v>
      </c>
      <c r="JVA43" s="92" t="e">
        <f t="shared" si="114"/>
        <v>#DIV/0!</v>
      </c>
      <c r="JVB43" s="92" t="e">
        <f t="shared" si="114"/>
        <v>#DIV/0!</v>
      </c>
      <c r="JVC43" s="92" t="e">
        <f t="shared" si="114"/>
        <v>#DIV/0!</v>
      </c>
      <c r="JVD43" s="92" t="e">
        <f t="shared" si="114"/>
        <v>#DIV/0!</v>
      </c>
      <c r="JVE43" s="92" t="e">
        <f t="shared" si="114"/>
        <v>#DIV/0!</v>
      </c>
      <c r="JVF43" s="92" t="e">
        <f t="shared" si="114"/>
        <v>#DIV/0!</v>
      </c>
      <c r="JVG43" s="92" t="e">
        <f t="shared" si="114"/>
        <v>#DIV/0!</v>
      </c>
      <c r="JVH43" s="92" t="e">
        <f t="shared" si="114"/>
        <v>#DIV/0!</v>
      </c>
      <c r="JVI43" s="92" t="e">
        <f t="shared" si="114"/>
        <v>#DIV/0!</v>
      </c>
      <c r="JVJ43" s="92" t="e">
        <f t="shared" si="114"/>
        <v>#DIV/0!</v>
      </c>
      <c r="JVK43" s="92" t="e">
        <f t="shared" si="114"/>
        <v>#DIV/0!</v>
      </c>
      <c r="JVL43" s="92" t="e">
        <f t="shared" si="114"/>
        <v>#DIV/0!</v>
      </c>
      <c r="JVM43" s="92" t="e">
        <f t="shared" si="114"/>
        <v>#DIV/0!</v>
      </c>
      <c r="JVN43" s="92" t="e">
        <f t="shared" si="114"/>
        <v>#DIV/0!</v>
      </c>
      <c r="JVO43" s="92" t="e">
        <f t="shared" si="114"/>
        <v>#DIV/0!</v>
      </c>
      <c r="JVP43" s="92" t="e">
        <f t="shared" si="114"/>
        <v>#DIV/0!</v>
      </c>
      <c r="JVQ43" s="92" t="e">
        <f t="shared" si="114"/>
        <v>#DIV/0!</v>
      </c>
      <c r="JVR43" s="92" t="e">
        <f t="shared" si="114"/>
        <v>#DIV/0!</v>
      </c>
      <c r="JVS43" s="92" t="e">
        <f t="shared" si="114"/>
        <v>#DIV/0!</v>
      </c>
      <c r="JVT43" s="92" t="e">
        <f t="shared" si="114"/>
        <v>#DIV/0!</v>
      </c>
      <c r="JVU43" s="92" t="e">
        <f t="shared" si="114"/>
        <v>#DIV/0!</v>
      </c>
      <c r="JVV43" s="92" t="e">
        <f t="shared" si="114"/>
        <v>#DIV/0!</v>
      </c>
      <c r="JVW43" s="92" t="e">
        <f t="shared" si="114"/>
        <v>#DIV/0!</v>
      </c>
      <c r="JVX43" s="92" t="e">
        <f t="shared" si="114"/>
        <v>#DIV/0!</v>
      </c>
      <c r="JVY43" s="92" t="e">
        <f t="shared" si="114"/>
        <v>#DIV/0!</v>
      </c>
      <c r="JVZ43" s="92" t="e">
        <f t="shared" si="114"/>
        <v>#DIV/0!</v>
      </c>
      <c r="JWA43" s="92" t="e">
        <f t="shared" si="114"/>
        <v>#DIV/0!</v>
      </c>
      <c r="JWB43" s="92" t="e">
        <f t="shared" si="114"/>
        <v>#DIV/0!</v>
      </c>
      <c r="JWC43" s="92" t="e">
        <f t="shared" si="114"/>
        <v>#DIV/0!</v>
      </c>
      <c r="JWD43" s="92" t="e">
        <f t="shared" si="114"/>
        <v>#DIV/0!</v>
      </c>
      <c r="JWE43" s="92" t="e">
        <f t="shared" ref="JWE43:JYP43" si="115">AVERAGE(JWE3:JWE42)</f>
        <v>#DIV/0!</v>
      </c>
      <c r="JWF43" s="92" t="e">
        <f t="shared" si="115"/>
        <v>#DIV/0!</v>
      </c>
      <c r="JWG43" s="92" t="e">
        <f t="shared" si="115"/>
        <v>#DIV/0!</v>
      </c>
      <c r="JWH43" s="92" t="e">
        <f t="shared" si="115"/>
        <v>#DIV/0!</v>
      </c>
      <c r="JWI43" s="92" t="e">
        <f t="shared" si="115"/>
        <v>#DIV/0!</v>
      </c>
      <c r="JWJ43" s="92" t="e">
        <f t="shared" si="115"/>
        <v>#DIV/0!</v>
      </c>
      <c r="JWK43" s="92" t="e">
        <f t="shared" si="115"/>
        <v>#DIV/0!</v>
      </c>
      <c r="JWL43" s="92" t="e">
        <f t="shared" si="115"/>
        <v>#DIV/0!</v>
      </c>
      <c r="JWM43" s="92" t="e">
        <f t="shared" si="115"/>
        <v>#DIV/0!</v>
      </c>
      <c r="JWN43" s="92" t="e">
        <f t="shared" si="115"/>
        <v>#DIV/0!</v>
      </c>
      <c r="JWO43" s="92" t="e">
        <f t="shared" si="115"/>
        <v>#DIV/0!</v>
      </c>
      <c r="JWP43" s="92" t="e">
        <f t="shared" si="115"/>
        <v>#DIV/0!</v>
      </c>
      <c r="JWQ43" s="92" t="e">
        <f t="shared" si="115"/>
        <v>#DIV/0!</v>
      </c>
      <c r="JWR43" s="92" t="e">
        <f t="shared" si="115"/>
        <v>#DIV/0!</v>
      </c>
      <c r="JWS43" s="92" t="e">
        <f t="shared" si="115"/>
        <v>#DIV/0!</v>
      </c>
      <c r="JWT43" s="92" t="e">
        <f t="shared" si="115"/>
        <v>#DIV/0!</v>
      </c>
      <c r="JWU43" s="92" t="e">
        <f t="shared" si="115"/>
        <v>#DIV/0!</v>
      </c>
      <c r="JWV43" s="92" t="e">
        <f t="shared" si="115"/>
        <v>#DIV/0!</v>
      </c>
      <c r="JWW43" s="92" t="e">
        <f t="shared" si="115"/>
        <v>#DIV/0!</v>
      </c>
      <c r="JWX43" s="92" t="e">
        <f t="shared" si="115"/>
        <v>#DIV/0!</v>
      </c>
      <c r="JWY43" s="92" t="e">
        <f t="shared" si="115"/>
        <v>#DIV/0!</v>
      </c>
      <c r="JWZ43" s="92" t="e">
        <f t="shared" si="115"/>
        <v>#DIV/0!</v>
      </c>
      <c r="JXA43" s="92" t="e">
        <f t="shared" si="115"/>
        <v>#DIV/0!</v>
      </c>
      <c r="JXB43" s="92" t="e">
        <f t="shared" si="115"/>
        <v>#DIV/0!</v>
      </c>
      <c r="JXC43" s="92" t="e">
        <f t="shared" si="115"/>
        <v>#DIV/0!</v>
      </c>
      <c r="JXD43" s="92" t="e">
        <f t="shared" si="115"/>
        <v>#DIV/0!</v>
      </c>
      <c r="JXE43" s="92" t="e">
        <f t="shared" si="115"/>
        <v>#DIV/0!</v>
      </c>
      <c r="JXF43" s="92" t="e">
        <f t="shared" si="115"/>
        <v>#DIV/0!</v>
      </c>
      <c r="JXG43" s="92" t="e">
        <f t="shared" si="115"/>
        <v>#DIV/0!</v>
      </c>
      <c r="JXH43" s="92" t="e">
        <f t="shared" si="115"/>
        <v>#DIV/0!</v>
      </c>
      <c r="JXI43" s="92" t="e">
        <f t="shared" si="115"/>
        <v>#DIV/0!</v>
      </c>
      <c r="JXJ43" s="92" t="e">
        <f t="shared" si="115"/>
        <v>#DIV/0!</v>
      </c>
      <c r="JXK43" s="92" t="e">
        <f t="shared" si="115"/>
        <v>#DIV/0!</v>
      </c>
      <c r="JXL43" s="92" t="e">
        <f t="shared" si="115"/>
        <v>#DIV/0!</v>
      </c>
      <c r="JXM43" s="92" t="e">
        <f t="shared" si="115"/>
        <v>#DIV/0!</v>
      </c>
      <c r="JXN43" s="92" t="e">
        <f t="shared" si="115"/>
        <v>#DIV/0!</v>
      </c>
      <c r="JXO43" s="92" t="e">
        <f t="shared" si="115"/>
        <v>#DIV/0!</v>
      </c>
      <c r="JXP43" s="92" t="e">
        <f t="shared" si="115"/>
        <v>#DIV/0!</v>
      </c>
      <c r="JXQ43" s="92" t="e">
        <f t="shared" si="115"/>
        <v>#DIV/0!</v>
      </c>
      <c r="JXR43" s="92" t="e">
        <f t="shared" si="115"/>
        <v>#DIV/0!</v>
      </c>
      <c r="JXS43" s="92" t="e">
        <f t="shared" si="115"/>
        <v>#DIV/0!</v>
      </c>
      <c r="JXT43" s="92" t="e">
        <f t="shared" si="115"/>
        <v>#DIV/0!</v>
      </c>
      <c r="JXU43" s="92" t="e">
        <f t="shared" si="115"/>
        <v>#DIV/0!</v>
      </c>
      <c r="JXV43" s="92" t="e">
        <f t="shared" si="115"/>
        <v>#DIV/0!</v>
      </c>
      <c r="JXW43" s="92" t="e">
        <f t="shared" si="115"/>
        <v>#DIV/0!</v>
      </c>
      <c r="JXX43" s="92" t="e">
        <f t="shared" si="115"/>
        <v>#DIV/0!</v>
      </c>
      <c r="JXY43" s="92" t="e">
        <f t="shared" si="115"/>
        <v>#DIV/0!</v>
      </c>
      <c r="JXZ43" s="92" t="e">
        <f t="shared" si="115"/>
        <v>#DIV/0!</v>
      </c>
      <c r="JYA43" s="92" t="e">
        <f t="shared" si="115"/>
        <v>#DIV/0!</v>
      </c>
      <c r="JYB43" s="92" t="e">
        <f t="shared" si="115"/>
        <v>#DIV/0!</v>
      </c>
      <c r="JYC43" s="92" t="e">
        <f t="shared" si="115"/>
        <v>#DIV/0!</v>
      </c>
      <c r="JYD43" s="92" t="e">
        <f t="shared" si="115"/>
        <v>#DIV/0!</v>
      </c>
      <c r="JYE43" s="92" t="e">
        <f t="shared" si="115"/>
        <v>#DIV/0!</v>
      </c>
      <c r="JYF43" s="92" t="e">
        <f t="shared" si="115"/>
        <v>#DIV/0!</v>
      </c>
      <c r="JYG43" s="92" t="e">
        <f t="shared" si="115"/>
        <v>#DIV/0!</v>
      </c>
      <c r="JYH43" s="92" t="e">
        <f t="shared" si="115"/>
        <v>#DIV/0!</v>
      </c>
      <c r="JYI43" s="92" t="e">
        <f t="shared" si="115"/>
        <v>#DIV/0!</v>
      </c>
      <c r="JYJ43" s="92" t="e">
        <f t="shared" si="115"/>
        <v>#DIV/0!</v>
      </c>
      <c r="JYK43" s="92" t="e">
        <f t="shared" si="115"/>
        <v>#DIV/0!</v>
      </c>
      <c r="JYL43" s="92" t="e">
        <f t="shared" si="115"/>
        <v>#DIV/0!</v>
      </c>
      <c r="JYM43" s="92" t="e">
        <f t="shared" si="115"/>
        <v>#DIV/0!</v>
      </c>
      <c r="JYN43" s="92" t="e">
        <f t="shared" si="115"/>
        <v>#DIV/0!</v>
      </c>
      <c r="JYO43" s="92" t="e">
        <f t="shared" si="115"/>
        <v>#DIV/0!</v>
      </c>
      <c r="JYP43" s="92" t="e">
        <f t="shared" si="115"/>
        <v>#DIV/0!</v>
      </c>
      <c r="JYQ43" s="92" t="e">
        <f t="shared" ref="JYQ43:KBB43" si="116">AVERAGE(JYQ3:JYQ42)</f>
        <v>#DIV/0!</v>
      </c>
      <c r="JYR43" s="92" t="e">
        <f t="shared" si="116"/>
        <v>#DIV/0!</v>
      </c>
      <c r="JYS43" s="92" t="e">
        <f t="shared" si="116"/>
        <v>#DIV/0!</v>
      </c>
      <c r="JYT43" s="92" t="e">
        <f t="shared" si="116"/>
        <v>#DIV/0!</v>
      </c>
      <c r="JYU43" s="92" t="e">
        <f t="shared" si="116"/>
        <v>#DIV/0!</v>
      </c>
      <c r="JYV43" s="92" t="e">
        <f t="shared" si="116"/>
        <v>#DIV/0!</v>
      </c>
      <c r="JYW43" s="92" t="e">
        <f t="shared" si="116"/>
        <v>#DIV/0!</v>
      </c>
      <c r="JYX43" s="92" t="e">
        <f t="shared" si="116"/>
        <v>#DIV/0!</v>
      </c>
      <c r="JYY43" s="92" t="e">
        <f t="shared" si="116"/>
        <v>#DIV/0!</v>
      </c>
      <c r="JYZ43" s="92" t="e">
        <f t="shared" si="116"/>
        <v>#DIV/0!</v>
      </c>
      <c r="JZA43" s="92" t="e">
        <f t="shared" si="116"/>
        <v>#DIV/0!</v>
      </c>
      <c r="JZB43" s="92" t="e">
        <f t="shared" si="116"/>
        <v>#DIV/0!</v>
      </c>
      <c r="JZC43" s="92" t="e">
        <f t="shared" si="116"/>
        <v>#DIV/0!</v>
      </c>
      <c r="JZD43" s="92" t="e">
        <f t="shared" si="116"/>
        <v>#DIV/0!</v>
      </c>
      <c r="JZE43" s="92" t="e">
        <f t="shared" si="116"/>
        <v>#DIV/0!</v>
      </c>
      <c r="JZF43" s="92" t="e">
        <f t="shared" si="116"/>
        <v>#DIV/0!</v>
      </c>
      <c r="JZG43" s="92" t="e">
        <f t="shared" si="116"/>
        <v>#DIV/0!</v>
      </c>
      <c r="JZH43" s="92" t="e">
        <f t="shared" si="116"/>
        <v>#DIV/0!</v>
      </c>
      <c r="JZI43" s="92" t="e">
        <f t="shared" si="116"/>
        <v>#DIV/0!</v>
      </c>
      <c r="JZJ43" s="92" t="e">
        <f t="shared" si="116"/>
        <v>#DIV/0!</v>
      </c>
      <c r="JZK43" s="92" t="e">
        <f t="shared" si="116"/>
        <v>#DIV/0!</v>
      </c>
      <c r="JZL43" s="92" t="e">
        <f t="shared" si="116"/>
        <v>#DIV/0!</v>
      </c>
      <c r="JZM43" s="92" t="e">
        <f t="shared" si="116"/>
        <v>#DIV/0!</v>
      </c>
      <c r="JZN43" s="92" t="e">
        <f t="shared" si="116"/>
        <v>#DIV/0!</v>
      </c>
      <c r="JZO43" s="92" t="e">
        <f t="shared" si="116"/>
        <v>#DIV/0!</v>
      </c>
      <c r="JZP43" s="92" t="e">
        <f t="shared" si="116"/>
        <v>#DIV/0!</v>
      </c>
      <c r="JZQ43" s="92" t="e">
        <f t="shared" si="116"/>
        <v>#DIV/0!</v>
      </c>
      <c r="JZR43" s="92" t="e">
        <f t="shared" si="116"/>
        <v>#DIV/0!</v>
      </c>
      <c r="JZS43" s="92" t="e">
        <f t="shared" si="116"/>
        <v>#DIV/0!</v>
      </c>
      <c r="JZT43" s="92" t="e">
        <f t="shared" si="116"/>
        <v>#DIV/0!</v>
      </c>
      <c r="JZU43" s="92" t="e">
        <f t="shared" si="116"/>
        <v>#DIV/0!</v>
      </c>
      <c r="JZV43" s="92" t="e">
        <f t="shared" si="116"/>
        <v>#DIV/0!</v>
      </c>
      <c r="JZW43" s="92" t="e">
        <f t="shared" si="116"/>
        <v>#DIV/0!</v>
      </c>
      <c r="JZX43" s="92" t="e">
        <f t="shared" si="116"/>
        <v>#DIV/0!</v>
      </c>
      <c r="JZY43" s="92" t="e">
        <f t="shared" si="116"/>
        <v>#DIV/0!</v>
      </c>
      <c r="JZZ43" s="92" t="e">
        <f t="shared" si="116"/>
        <v>#DIV/0!</v>
      </c>
      <c r="KAA43" s="92" t="e">
        <f t="shared" si="116"/>
        <v>#DIV/0!</v>
      </c>
      <c r="KAB43" s="92" t="e">
        <f t="shared" si="116"/>
        <v>#DIV/0!</v>
      </c>
      <c r="KAC43" s="92" t="e">
        <f t="shared" si="116"/>
        <v>#DIV/0!</v>
      </c>
      <c r="KAD43" s="92" t="e">
        <f t="shared" si="116"/>
        <v>#DIV/0!</v>
      </c>
      <c r="KAE43" s="92" t="e">
        <f t="shared" si="116"/>
        <v>#DIV/0!</v>
      </c>
      <c r="KAF43" s="92" t="e">
        <f t="shared" si="116"/>
        <v>#DIV/0!</v>
      </c>
      <c r="KAG43" s="92" t="e">
        <f t="shared" si="116"/>
        <v>#DIV/0!</v>
      </c>
      <c r="KAH43" s="92" t="e">
        <f t="shared" si="116"/>
        <v>#DIV/0!</v>
      </c>
      <c r="KAI43" s="92" t="e">
        <f t="shared" si="116"/>
        <v>#DIV/0!</v>
      </c>
      <c r="KAJ43" s="92" t="e">
        <f t="shared" si="116"/>
        <v>#DIV/0!</v>
      </c>
      <c r="KAK43" s="92" t="e">
        <f t="shared" si="116"/>
        <v>#DIV/0!</v>
      </c>
      <c r="KAL43" s="92" t="e">
        <f t="shared" si="116"/>
        <v>#DIV/0!</v>
      </c>
      <c r="KAM43" s="92" t="e">
        <f t="shared" si="116"/>
        <v>#DIV/0!</v>
      </c>
      <c r="KAN43" s="92" t="e">
        <f t="shared" si="116"/>
        <v>#DIV/0!</v>
      </c>
      <c r="KAO43" s="92" t="e">
        <f t="shared" si="116"/>
        <v>#DIV/0!</v>
      </c>
      <c r="KAP43" s="92" t="e">
        <f t="shared" si="116"/>
        <v>#DIV/0!</v>
      </c>
      <c r="KAQ43" s="92" t="e">
        <f t="shared" si="116"/>
        <v>#DIV/0!</v>
      </c>
      <c r="KAR43" s="92" t="e">
        <f t="shared" si="116"/>
        <v>#DIV/0!</v>
      </c>
      <c r="KAS43" s="92" t="e">
        <f t="shared" si="116"/>
        <v>#DIV/0!</v>
      </c>
      <c r="KAT43" s="92" t="e">
        <f t="shared" si="116"/>
        <v>#DIV/0!</v>
      </c>
      <c r="KAU43" s="92" t="e">
        <f t="shared" si="116"/>
        <v>#DIV/0!</v>
      </c>
      <c r="KAV43" s="92" t="e">
        <f t="shared" si="116"/>
        <v>#DIV/0!</v>
      </c>
      <c r="KAW43" s="92" t="e">
        <f t="shared" si="116"/>
        <v>#DIV/0!</v>
      </c>
      <c r="KAX43" s="92" t="e">
        <f t="shared" si="116"/>
        <v>#DIV/0!</v>
      </c>
      <c r="KAY43" s="92" t="e">
        <f t="shared" si="116"/>
        <v>#DIV/0!</v>
      </c>
      <c r="KAZ43" s="92" t="e">
        <f t="shared" si="116"/>
        <v>#DIV/0!</v>
      </c>
      <c r="KBA43" s="92" t="e">
        <f t="shared" si="116"/>
        <v>#DIV/0!</v>
      </c>
      <c r="KBB43" s="92" t="e">
        <f t="shared" si="116"/>
        <v>#DIV/0!</v>
      </c>
      <c r="KBC43" s="92" t="e">
        <f t="shared" ref="KBC43:KDN43" si="117">AVERAGE(KBC3:KBC42)</f>
        <v>#DIV/0!</v>
      </c>
      <c r="KBD43" s="92" t="e">
        <f t="shared" si="117"/>
        <v>#DIV/0!</v>
      </c>
      <c r="KBE43" s="92" t="e">
        <f t="shared" si="117"/>
        <v>#DIV/0!</v>
      </c>
      <c r="KBF43" s="92" t="e">
        <f t="shared" si="117"/>
        <v>#DIV/0!</v>
      </c>
      <c r="KBG43" s="92" t="e">
        <f t="shared" si="117"/>
        <v>#DIV/0!</v>
      </c>
      <c r="KBH43" s="92" t="e">
        <f t="shared" si="117"/>
        <v>#DIV/0!</v>
      </c>
      <c r="KBI43" s="92" t="e">
        <f t="shared" si="117"/>
        <v>#DIV/0!</v>
      </c>
      <c r="KBJ43" s="92" t="e">
        <f t="shared" si="117"/>
        <v>#DIV/0!</v>
      </c>
      <c r="KBK43" s="92" t="e">
        <f t="shared" si="117"/>
        <v>#DIV/0!</v>
      </c>
      <c r="KBL43" s="92" t="e">
        <f t="shared" si="117"/>
        <v>#DIV/0!</v>
      </c>
      <c r="KBM43" s="92" t="e">
        <f t="shared" si="117"/>
        <v>#DIV/0!</v>
      </c>
      <c r="KBN43" s="92" t="e">
        <f t="shared" si="117"/>
        <v>#DIV/0!</v>
      </c>
      <c r="KBO43" s="92" t="e">
        <f t="shared" si="117"/>
        <v>#DIV/0!</v>
      </c>
      <c r="KBP43" s="92" t="e">
        <f t="shared" si="117"/>
        <v>#DIV/0!</v>
      </c>
      <c r="KBQ43" s="92" t="e">
        <f t="shared" si="117"/>
        <v>#DIV/0!</v>
      </c>
      <c r="KBR43" s="92" t="e">
        <f t="shared" si="117"/>
        <v>#DIV/0!</v>
      </c>
      <c r="KBS43" s="92" t="e">
        <f t="shared" si="117"/>
        <v>#DIV/0!</v>
      </c>
      <c r="KBT43" s="92" t="e">
        <f t="shared" si="117"/>
        <v>#DIV/0!</v>
      </c>
      <c r="KBU43" s="92" t="e">
        <f t="shared" si="117"/>
        <v>#DIV/0!</v>
      </c>
      <c r="KBV43" s="92" t="e">
        <f t="shared" si="117"/>
        <v>#DIV/0!</v>
      </c>
      <c r="KBW43" s="92" t="e">
        <f t="shared" si="117"/>
        <v>#DIV/0!</v>
      </c>
      <c r="KBX43" s="92" t="e">
        <f t="shared" si="117"/>
        <v>#DIV/0!</v>
      </c>
      <c r="KBY43" s="92" t="e">
        <f t="shared" si="117"/>
        <v>#DIV/0!</v>
      </c>
      <c r="KBZ43" s="92" t="e">
        <f t="shared" si="117"/>
        <v>#DIV/0!</v>
      </c>
      <c r="KCA43" s="92" t="e">
        <f t="shared" si="117"/>
        <v>#DIV/0!</v>
      </c>
      <c r="KCB43" s="92" t="e">
        <f t="shared" si="117"/>
        <v>#DIV/0!</v>
      </c>
      <c r="KCC43" s="92" t="e">
        <f t="shared" si="117"/>
        <v>#DIV/0!</v>
      </c>
      <c r="KCD43" s="92" t="e">
        <f t="shared" si="117"/>
        <v>#DIV/0!</v>
      </c>
      <c r="KCE43" s="92" t="e">
        <f t="shared" si="117"/>
        <v>#DIV/0!</v>
      </c>
      <c r="KCF43" s="92" t="e">
        <f t="shared" si="117"/>
        <v>#DIV/0!</v>
      </c>
      <c r="KCG43" s="92" t="e">
        <f t="shared" si="117"/>
        <v>#DIV/0!</v>
      </c>
      <c r="KCH43" s="92" t="e">
        <f t="shared" si="117"/>
        <v>#DIV/0!</v>
      </c>
      <c r="KCI43" s="92" t="e">
        <f t="shared" si="117"/>
        <v>#DIV/0!</v>
      </c>
      <c r="KCJ43" s="92" t="e">
        <f t="shared" si="117"/>
        <v>#DIV/0!</v>
      </c>
      <c r="KCK43" s="92" t="e">
        <f t="shared" si="117"/>
        <v>#DIV/0!</v>
      </c>
      <c r="KCL43" s="92" t="e">
        <f t="shared" si="117"/>
        <v>#DIV/0!</v>
      </c>
      <c r="KCM43" s="92" t="e">
        <f t="shared" si="117"/>
        <v>#DIV/0!</v>
      </c>
      <c r="KCN43" s="92" t="e">
        <f t="shared" si="117"/>
        <v>#DIV/0!</v>
      </c>
      <c r="KCO43" s="92" t="e">
        <f t="shared" si="117"/>
        <v>#DIV/0!</v>
      </c>
      <c r="KCP43" s="92" t="e">
        <f t="shared" si="117"/>
        <v>#DIV/0!</v>
      </c>
      <c r="KCQ43" s="92" t="e">
        <f t="shared" si="117"/>
        <v>#DIV/0!</v>
      </c>
      <c r="KCR43" s="92" t="e">
        <f t="shared" si="117"/>
        <v>#DIV/0!</v>
      </c>
      <c r="KCS43" s="92" t="e">
        <f t="shared" si="117"/>
        <v>#DIV/0!</v>
      </c>
      <c r="KCT43" s="92" t="e">
        <f t="shared" si="117"/>
        <v>#DIV/0!</v>
      </c>
      <c r="KCU43" s="92" t="e">
        <f t="shared" si="117"/>
        <v>#DIV/0!</v>
      </c>
      <c r="KCV43" s="92" t="e">
        <f t="shared" si="117"/>
        <v>#DIV/0!</v>
      </c>
      <c r="KCW43" s="92" t="e">
        <f t="shared" si="117"/>
        <v>#DIV/0!</v>
      </c>
      <c r="KCX43" s="92" t="e">
        <f t="shared" si="117"/>
        <v>#DIV/0!</v>
      </c>
      <c r="KCY43" s="92" t="e">
        <f t="shared" si="117"/>
        <v>#DIV/0!</v>
      </c>
      <c r="KCZ43" s="92" t="e">
        <f t="shared" si="117"/>
        <v>#DIV/0!</v>
      </c>
      <c r="KDA43" s="92" t="e">
        <f t="shared" si="117"/>
        <v>#DIV/0!</v>
      </c>
      <c r="KDB43" s="92" t="e">
        <f t="shared" si="117"/>
        <v>#DIV/0!</v>
      </c>
      <c r="KDC43" s="92" t="e">
        <f t="shared" si="117"/>
        <v>#DIV/0!</v>
      </c>
      <c r="KDD43" s="92" t="e">
        <f t="shared" si="117"/>
        <v>#DIV/0!</v>
      </c>
      <c r="KDE43" s="92" t="e">
        <f t="shared" si="117"/>
        <v>#DIV/0!</v>
      </c>
      <c r="KDF43" s="92" t="e">
        <f t="shared" si="117"/>
        <v>#DIV/0!</v>
      </c>
      <c r="KDG43" s="92" t="e">
        <f t="shared" si="117"/>
        <v>#DIV/0!</v>
      </c>
      <c r="KDH43" s="92" t="e">
        <f t="shared" si="117"/>
        <v>#DIV/0!</v>
      </c>
      <c r="KDI43" s="92" t="e">
        <f t="shared" si="117"/>
        <v>#DIV/0!</v>
      </c>
      <c r="KDJ43" s="92" t="e">
        <f t="shared" si="117"/>
        <v>#DIV/0!</v>
      </c>
      <c r="KDK43" s="92" t="e">
        <f t="shared" si="117"/>
        <v>#DIV/0!</v>
      </c>
      <c r="KDL43" s="92" t="e">
        <f t="shared" si="117"/>
        <v>#DIV/0!</v>
      </c>
      <c r="KDM43" s="92" t="e">
        <f t="shared" si="117"/>
        <v>#DIV/0!</v>
      </c>
      <c r="KDN43" s="92" t="e">
        <f t="shared" si="117"/>
        <v>#DIV/0!</v>
      </c>
      <c r="KDO43" s="92" t="e">
        <f t="shared" ref="KDO43:KFZ43" si="118">AVERAGE(KDO3:KDO42)</f>
        <v>#DIV/0!</v>
      </c>
      <c r="KDP43" s="92" t="e">
        <f t="shared" si="118"/>
        <v>#DIV/0!</v>
      </c>
      <c r="KDQ43" s="92" t="e">
        <f t="shared" si="118"/>
        <v>#DIV/0!</v>
      </c>
      <c r="KDR43" s="92" t="e">
        <f t="shared" si="118"/>
        <v>#DIV/0!</v>
      </c>
      <c r="KDS43" s="92" t="e">
        <f t="shared" si="118"/>
        <v>#DIV/0!</v>
      </c>
      <c r="KDT43" s="92" t="e">
        <f t="shared" si="118"/>
        <v>#DIV/0!</v>
      </c>
      <c r="KDU43" s="92" t="e">
        <f t="shared" si="118"/>
        <v>#DIV/0!</v>
      </c>
      <c r="KDV43" s="92" t="e">
        <f t="shared" si="118"/>
        <v>#DIV/0!</v>
      </c>
      <c r="KDW43" s="92" t="e">
        <f t="shared" si="118"/>
        <v>#DIV/0!</v>
      </c>
      <c r="KDX43" s="92" t="e">
        <f t="shared" si="118"/>
        <v>#DIV/0!</v>
      </c>
      <c r="KDY43" s="92" t="e">
        <f t="shared" si="118"/>
        <v>#DIV/0!</v>
      </c>
      <c r="KDZ43" s="92" t="e">
        <f t="shared" si="118"/>
        <v>#DIV/0!</v>
      </c>
      <c r="KEA43" s="92" t="e">
        <f t="shared" si="118"/>
        <v>#DIV/0!</v>
      </c>
      <c r="KEB43" s="92" t="e">
        <f t="shared" si="118"/>
        <v>#DIV/0!</v>
      </c>
      <c r="KEC43" s="92" t="e">
        <f t="shared" si="118"/>
        <v>#DIV/0!</v>
      </c>
      <c r="KED43" s="92" t="e">
        <f t="shared" si="118"/>
        <v>#DIV/0!</v>
      </c>
      <c r="KEE43" s="92" t="e">
        <f t="shared" si="118"/>
        <v>#DIV/0!</v>
      </c>
      <c r="KEF43" s="92" t="e">
        <f t="shared" si="118"/>
        <v>#DIV/0!</v>
      </c>
      <c r="KEG43" s="92" t="e">
        <f t="shared" si="118"/>
        <v>#DIV/0!</v>
      </c>
      <c r="KEH43" s="92" t="e">
        <f t="shared" si="118"/>
        <v>#DIV/0!</v>
      </c>
      <c r="KEI43" s="92" t="e">
        <f t="shared" si="118"/>
        <v>#DIV/0!</v>
      </c>
      <c r="KEJ43" s="92" t="e">
        <f t="shared" si="118"/>
        <v>#DIV/0!</v>
      </c>
      <c r="KEK43" s="92" t="e">
        <f t="shared" si="118"/>
        <v>#DIV/0!</v>
      </c>
      <c r="KEL43" s="92" t="e">
        <f t="shared" si="118"/>
        <v>#DIV/0!</v>
      </c>
      <c r="KEM43" s="92" t="e">
        <f t="shared" si="118"/>
        <v>#DIV/0!</v>
      </c>
      <c r="KEN43" s="92" t="e">
        <f t="shared" si="118"/>
        <v>#DIV/0!</v>
      </c>
      <c r="KEO43" s="92" t="e">
        <f t="shared" si="118"/>
        <v>#DIV/0!</v>
      </c>
      <c r="KEP43" s="92" t="e">
        <f t="shared" si="118"/>
        <v>#DIV/0!</v>
      </c>
      <c r="KEQ43" s="92" t="e">
        <f t="shared" si="118"/>
        <v>#DIV/0!</v>
      </c>
      <c r="KER43" s="92" t="e">
        <f t="shared" si="118"/>
        <v>#DIV/0!</v>
      </c>
      <c r="KES43" s="92" t="e">
        <f t="shared" si="118"/>
        <v>#DIV/0!</v>
      </c>
      <c r="KET43" s="92" t="e">
        <f t="shared" si="118"/>
        <v>#DIV/0!</v>
      </c>
      <c r="KEU43" s="92" t="e">
        <f t="shared" si="118"/>
        <v>#DIV/0!</v>
      </c>
      <c r="KEV43" s="92" t="e">
        <f t="shared" si="118"/>
        <v>#DIV/0!</v>
      </c>
      <c r="KEW43" s="92" t="e">
        <f t="shared" si="118"/>
        <v>#DIV/0!</v>
      </c>
      <c r="KEX43" s="92" t="e">
        <f t="shared" si="118"/>
        <v>#DIV/0!</v>
      </c>
      <c r="KEY43" s="92" t="e">
        <f t="shared" si="118"/>
        <v>#DIV/0!</v>
      </c>
      <c r="KEZ43" s="92" t="e">
        <f t="shared" si="118"/>
        <v>#DIV/0!</v>
      </c>
      <c r="KFA43" s="92" t="e">
        <f t="shared" si="118"/>
        <v>#DIV/0!</v>
      </c>
      <c r="KFB43" s="92" t="e">
        <f t="shared" si="118"/>
        <v>#DIV/0!</v>
      </c>
      <c r="KFC43" s="92" t="e">
        <f t="shared" si="118"/>
        <v>#DIV/0!</v>
      </c>
      <c r="KFD43" s="92" t="e">
        <f t="shared" si="118"/>
        <v>#DIV/0!</v>
      </c>
      <c r="KFE43" s="92" t="e">
        <f t="shared" si="118"/>
        <v>#DIV/0!</v>
      </c>
      <c r="KFF43" s="92" t="e">
        <f t="shared" si="118"/>
        <v>#DIV/0!</v>
      </c>
      <c r="KFG43" s="92" t="e">
        <f t="shared" si="118"/>
        <v>#DIV/0!</v>
      </c>
      <c r="KFH43" s="92" t="e">
        <f t="shared" si="118"/>
        <v>#DIV/0!</v>
      </c>
      <c r="KFI43" s="92" t="e">
        <f t="shared" si="118"/>
        <v>#DIV/0!</v>
      </c>
      <c r="KFJ43" s="92" t="e">
        <f t="shared" si="118"/>
        <v>#DIV/0!</v>
      </c>
      <c r="KFK43" s="92" t="e">
        <f t="shared" si="118"/>
        <v>#DIV/0!</v>
      </c>
      <c r="KFL43" s="92" t="e">
        <f t="shared" si="118"/>
        <v>#DIV/0!</v>
      </c>
      <c r="KFM43" s="92" t="e">
        <f t="shared" si="118"/>
        <v>#DIV/0!</v>
      </c>
      <c r="KFN43" s="92" t="e">
        <f t="shared" si="118"/>
        <v>#DIV/0!</v>
      </c>
      <c r="KFO43" s="92" t="e">
        <f t="shared" si="118"/>
        <v>#DIV/0!</v>
      </c>
      <c r="KFP43" s="92" t="e">
        <f t="shared" si="118"/>
        <v>#DIV/0!</v>
      </c>
      <c r="KFQ43" s="92" t="e">
        <f t="shared" si="118"/>
        <v>#DIV/0!</v>
      </c>
      <c r="KFR43" s="92" t="e">
        <f t="shared" si="118"/>
        <v>#DIV/0!</v>
      </c>
      <c r="KFS43" s="92" t="e">
        <f t="shared" si="118"/>
        <v>#DIV/0!</v>
      </c>
      <c r="KFT43" s="92" t="e">
        <f t="shared" si="118"/>
        <v>#DIV/0!</v>
      </c>
      <c r="KFU43" s="92" t="e">
        <f t="shared" si="118"/>
        <v>#DIV/0!</v>
      </c>
      <c r="KFV43" s="92" t="e">
        <f t="shared" si="118"/>
        <v>#DIV/0!</v>
      </c>
      <c r="KFW43" s="92" t="e">
        <f t="shared" si="118"/>
        <v>#DIV/0!</v>
      </c>
      <c r="KFX43" s="92" t="e">
        <f t="shared" si="118"/>
        <v>#DIV/0!</v>
      </c>
      <c r="KFY43" s="92" t="e">
        <f t="shared" si="118"/>
        <v>#DIV/0!</v>
      </c>
      <c r="KFZ43" s="92" t="e">
        <f t="shared" si="118"/>
        <v>#DIV/0!</v>
      </c>
      <c r="KGA43" s="92" t="e">
        <f t="shared" ref="KGA43:KIL43" si="119">AVERAGE(KGA3:KGA42)</f>
        <v>#DIV/0!</v>
      </c>
      <c r="KGB43" s="92" t="e">
        <f t="shared" si="119"/>
        <v>#DIV/0!</v>
      </c>
      <c r="KGC43" s="92" t="e">
        <f t="shared" si="119"/>
        <v>#DIV/0!</v>
      </c>
      <c r="KGD43" s="92" t="e">
        <f t="shared" si="119"/>
        <v>#DIV/0!</v>
      </c>
      <c r="KGE43" s="92" t="e">
        <f t="shared" si="119"/>
        <v>#DIV/0!</v>
      </c>
      <c r="KGF43" s="92" t="e">
        <f t="shared" si="119"/>
        <v>#DIV/0!</v>
      </c>
      <c r="KGG43" s="92" t="e">
        <f t="shared" si="119"/>
        <v>#DIV/0!</v>
      </c>
      <c r="KGH43" s="92" t="e">
        <f t="shared" si="119"/>
        <v>#DIV/0!</v>
      </c>
      <c r="KGI43" s="92" t="e">
        <f t="shared" si="119"/>
        <v>#DIV/0!</v>
      </c>
      <c r="KGJ43" s="92" t="e">
        <f t="shared" si="119"/>
        <v>#DIV/0!</v>
      </c>
      <c r="KGK43" s="92" t="e">
        <f t="shared" si="119"/>
        <v>#DIV/0!</v>
      </c>
      <c r="KGL43" s="92" t="e">
        <f t="shared" si="119"/>
        <v>#DIV/0!</v>
      </c>
      <c r="KGM43" s="92" t="e">
        <f t="shared" si="119"/>
        <v>#DIV/0!</v>
      </c>
      <c r="KGN43" s="92" t="e">
        <f t="shared" si="119"/>
        <v>#DIV/0!</v>
      </c>
      <c r="KGO43" s="92" t="e">
        <f t="shared" si="119"/>
        <v>#DIV/0!</v>
      </c>
      <c r="KGP43" s="92" t="e">
        <f t="shared" si="119"/>
        <v>#DIV/0!</v>
      </c>
      <c r="KGQ43" s="92" t="e">
        <f t="shared" si="119"/>
        <v>#DIV/0!</v>
      </c>
      <c r="KGR43" s="92" t="e">
        <f t="shared" si="119"/>
        <v>#DIV/0!</v>
      </c>
      <c r="KGS43" s="92" t="e">
        <f t="shared" si="119"/>
        <v>#DIV/0!</v>
      </c>
      <c r="KGT43" s="92" t="e">
        <f t="shared" si="119"/>
        <v>#DIV/0!</v>
      </c>
      <c r="KGU43" s="92" t="e">
        <f t="shared" si="119"/>
        <v>#DIV/0!</v>
      </c>
      <c r="KGV43" s="92" t="e">
        <f t="shared" si="119"/>
        <v>#DIV/0!</v>
      </c>
      <c r="KGW43" s="92" t="e">
        <f t="shared" si="119"/>
        <v>#DIV/0!</v>
      </c>
      <c r="KGX43" s="92" t="e">
        <f t="shared" si="119"/>
        <v>#DIV/0!</v>
      </c>
      <c r="KGY43" s="92" t="e">
        <f t="shared" si="119"/>
        <v>#DIV/0!</v>
      </c>
      <c r="KGZ43" s="92" t="e">
        <f t="shared" si="119"/>
        <v>#DIV/0!</v>
      </c>
      <c r="KHA43" s="92" t="e">
        <f t="shared" si="119"/>
        <v>#DIV/0!</v>
      </c>
      <c r="KHB43" s="92" t="e">
        <f t="shared" si="119"/>
        <v>#DIV/0!</v>
      </c>
      <c r="KHC43" s="92" t="e">
        <f t="shared" si="119"/>
        <v>#DIV/0!</v>
      </c>
      <c r="KHD43" s="92" t="e">
        <f t="shared" si="119"/>
        <v>#DIV/0!</v>
      </c>
      <c r="KHE43" s="92" t="e">
        <f t="shared" si="119"/>
        <v>#DIV/0!</v>
      </c>
      <c r="KHF43" s="92" t="e">
        <f t="shared" si="119"/>
        <v>#DIV/0!</v>
      </c>
      <c r="KHG43" s="92" t="e">
        <f t="shared" si="119"/>
        <v>#DIV/0!</v>
      </c>
      <c r="KHH43" s="92" t="e">
        <f t="shared" si="119"/>
        <v>#DIV/0!</v>
      </c>
      <c r="KHI43" s="92" t="e">
        <f t="shared" si="119"/>
        <v>#DIV/0!</v>
      </c>
      <c r="KHJ43" s="92" t="e">
        <f t="shared" si="119"/>
        <v>#DIV/0!</v>
      </c>
      <c r="KHK43" s="92" t="e">
        <f t="shared" si="119"/>
        <v>#DIV/0!</v>
      </c>
      <c r="KHL43" s="92" t="e">
        <f t="shared" si="119"/>
        <v>#DIV/0!</v>
      </c>
      <c r="KHM43" s="92" t="e">
        <f t="shared" si="119"/>
        <v>#DIV/0!</v>
      </c>
      <c r="KHN43" s="92" t="e">
        <f t="shared" si="119"/>
        <v>#DIV/0!</v>
      </c>
      <c r="KHO43" s="92" t="e">
        <f t="shared" si="119"/>
        <v>#DIV/0!</v>
      </c>
      <c r="KHP43" s="92" t="e">
        <f t="shared" si="119"/>
        <v>#DIV/0!</v>
      </c>
      <c r="KHQ43" s="92" t="e">
        <f t="shared" si="119"/>
        <v>#DIV/0!</v>
      </c>
      <c r="KHR43" s="92" t="e">
        <f t="shared" si="119"/>
        <v>#DIV/0!</v>
      </c>
      <c r="KHS43" s="92" t="e">
        <f t="shared" si="119"/>
        <v>#DIV/0!</v>
      </c>
      <c r="KHT43" s="92" t="e">
        <f t="shared" si="119"/>
        <v>#DIV/0!</v>
      </c>
      <c r="KHU43" s="92" t="e">
        <f t="shared" si="119"/>
        <v>#DIV/0!</v>
      </c>
      <c r="KHV43" s="92" t="e">
        <f t="shared" si="119"/>
        <v>#DIV/0!</v>
      </c>
      <c r="KHW43" s="92" t="e">
        <f t="shared" si="119"/>
        <v>#DIV/0!</v>
      </c>
      <c r="KHX43" s="92" t="e">
        <f t="shared" si="119"/>
        <v>#DIV/0!</v>
      </c>
      <c r="KHY43" s="92" t="e">
        <f t="shared" si="119"/>
        <v>#DIV/0!</v>
      </c>
      <c r="KHZ43" s="92" t="e">
        <f t="shared" si="119"/>
        <v>#DIV/0!</v>
      </c>
      <c r="KIA43" s="92" t="e">
        <f t="shared" si="119"/>
        <v>#DIV/0!</v>
      </c>
      <c r="KIB43" s="92" t="e">
        <f t="shared" si="119"/>
        <v>#DIV/0!</v>
      </c>
      <c r="KIC43" s="92" t="e">
        <f t="shared" si="119"/>
        <v>#DIV/0!</v>
      </c>
      <c r="KID43" s="92" t="e">
        <f t="shared" si="119"/>
        <v>#DIV/0!</v>
      </c>
      <c r="KIE43" s="92" t="e">
        <f t="shared" si="119"/>
        <v>#DIV/0!</v>
      </c>
      <c r="KIF43" s="92" t="e">
        <f t="shared" si="119"/>
        <v>#DIV/0!</v>
      </c>
      <c r="KIG43" s="92" t="e">
        <f t="shared" si="119"/>
        <v>#DIV/0!</v>
      </c>
      <c r="KIH43" s="92" t="e">
        <f t="shared" si="119"/>
        <v>#DIV/0!</v>
      </c>
      <c r="KII43" s="92" t="e">
        <f t="shared" si="119"/>
        <v>#DIV/0!</v>
      </c>
      <c r="KIJ43" s="92" t="e">
        <f t="shared" si="119"/>
        <v>#DIV/0!</v>
      </c>
      <c r="KIK43" s="92" t="e">
        <f t="shared" si="119"/>
        <v>#DIV/0!</v>
      </c>
      <c r="KIL43" s="92" t="e">
        <f t="shared" si="119"/>
        <v>#DIV/0!</v>
      </c>
      <c r="KIM43" s="92" t="e">
        <f t="shared" ref="KIM43:KKX43" si="120">AVERAGE(KIM3:KIM42)</f>
        <v>#DIV/0!</v>
      </c>
      <c r="KIN43" s="92" t="e">
        <f t="shared" si="120"/>
        <v>#DIV/0!</v>
      </c>
      <c r="KIO43" s="92" t="e">
        <f t="shared" si="120"/>
        <v>#DIV/0!</v>
      </c>
      <c r="KIP43" s="92" t="e">
        <f t="shared" si="120"/>
        <v>#DIV/0!</v>
      </c>
      <c r="KIQ43" s="92" t="e">
        <f t="shared" si="120"/>
        <v>#DIV/0!</v>
      </c>
      <c r="KIR43" s="92" t="e">
        <f t="shared" si="120"/>
        <v>#DIV/0!</v>
      </c>
      <c r="KIS43" s="92" t="e">
        <f t="shared" si="120"/>
        <v>#DIV/0!</v>
      </c>
      <c r="KIT43" s="92" t="e">
        <f t="shared" si="120"/>
        <v>#DIV/0!</v>
      </c>
      <c r="KIU43" s="92" t="e">
        <f t="shared" si="120"/>
        <v>#DIV/0!</v>
      </c>
      <c r="KIV43" s="92" t="e">
        <f t="shared" si="120"/>
        <v>#DIV/0!</v>
      </c>
      <c r="KIW43" s="92" t="e">
        <f t="shared" si="120"/>
        <v>#DIV/0!</v>
      </c>
      <c r="KIX43" s="92" t="e">
        <f t="shared" si="120"/>
        <v>#DIV/0!</v>
      </c>
      <c r="KIY43" s="92" t="e">
        <f t="shared" si="120"/>
        <v>#DIV/0!</v>
      </c>
      <c r="KIZ43" s="92" t="e">
        <f t="shared" si="120"/>
        <v>#DIV/0!</v>
      </c>
      <c r="KJA43" s="92" t="e">
        <f t="shared" si="120"/>
        <v>#DIV/0!</v>
      </c>
      <c r="KJB43" s="92" t="e">
        <f t="shared" si="120"/>
        <v>#DIV/0!</v>
      </c>
      <c r="KJC43" s="92" t="e">
        <f t="shared" si="120"/>
        <v>#DIV/0!</v>
      </c>
      <c r="KJD43" s="92" t="e">
        <f t="shared" si="120"/>
        <v>#DIV/0!</v>
      </c>
      <c r="KJE43" s="92" t="e">
        <f t="shared" si="120"/>
        <v>#DIV/0!</v>
      </c>
      <c r="KJF43" s="92" t="e">
        <f t="shared" si="120"/>
        <v>#DIV/0!</v>
      </c>
      <c r="KJG43" s="92" t="e">
        <f t="shared" si="120"/>
        <v>#DIV/0!</v>
      </c>
      <c r="KJH43" s="92" t="e">
        <f t="shared" si="120"/>
        <v>#DIV/0!</v>
      </c>
      <c r="KJI43" s="92" t="e">
        <f t="shared" si="120"/>
        <v>#DIV/0!</v>
      </c>
      <c r="KJJ43" s="92" t="e">
        <f t="shared" si="120"/>
        <v>#DIV/0!</v>
      </c>
      <c r="KJK43" s="92" t="e">
        <f t="shared" si="120"/>
        <v>#DIV/0!</v>
      </c>
      <c r="KJL43" s="92" t="e">
        <f t="shared" si="120"/>
        <v>#DIV/0!</v>
      </c>
      <c r="KJM43" s="92" t="e">
        <f t="shared" si="120"/>
        <v>#DIV/0!</v>
      </c>
      <c r="KJN43" s="92" t="e">
        <f t="shared" si="120"/>
        <v>#DIV/0!</v>
      </c>
      <c r="KJO43" s="92" t="e">
        <f t="shared" si="120"/>
        <v>#DIV/0!</v>
      </c>
      <c r="KJP43" s="92" t="e">
        <f t="shared" si="120"/>
        <v>#DIV/0!</v>
      </c>
      <c r="KJQ43" s="92" t="e">
        <f t="shared" si="120"/>
        <v>#DIV/0!</v>
      </c>
      <c r="KJR43" s="92" t="e">
        <f t="shared" si="120"/>
        <v>#DIV/0!</v>
      </c>
      <c r="KJS43" s="92" t="e">
        <f t="shared" si="120"/>
        <v>#DIV/0!</v>
      </c>
      <c r="KJT43" s="92" t="e">
        <f t="shared" si="120"/>
        <v>#DIV/0!</v>
      </c>
      <c r="KJU43" s="92" t="e">
        <f t="shared" si="120"/>
        <v>#DIV/0!</v>
      </c>
      <c r="KJV43" s="92" t="e">
        <f t="shared" si="120"/>
        <v>#DIV/0!</v>
      </c>
      <c r="KJW43" s="92" t="e">
        <f t="shared" si="120"/>
        <v>#DIV/0!</v>
      </c>
      <c r="KJX43" s="92" t="e">
        <f t="shared" si="120"/>
        <v>#DIV/0!</v>
      </c>
      <c r="KJY43" s="92" t="e">
        <f t="shared" si="120"/>
        <v>#DIV/0!</v>
      </c>
      <c r="KJZ43" s="92" t="e">
        <f t="shared" si="120"/>
        <v>#DIV/0!</v>
      </c>
      <c r="KKA43" s="92" t="e">
        <f t="shared" si="120"/>
        <v>#DIV/0!</v>
      </c>
      <c r="KKB43" s="92" t="e">
        <f t="shared" si="120"/>
        <v>#DIV/0!</v>
      </c>
      <c r="KKC43" s="92" t="e">
        <f t="shared" si="120"/>
        <v>#DIV/0!</v>
      </c>
      <c r="KKD43" s="92" t="e">
        <f t="shared" si="120"/>
        <v>#DIV/0!</v>
      </c>
      <c r="KKE43" s="92" t="e">
        <f t="shared" si="120"/>
        <v>#DIV/0!</v>
      </c>
      <c r="KKF43" s="92" t="e">
        <f t="shared" si="120"/>
        <v>#DIV/0!</v>
      </c>
      <c r="KKG43" s="92" t="e">
        <f t="shared" si="120"/>
        <v>#DIV/0!</v>
      </c>
      <c r="KKH43" s="92" t="e">
        <f t="shared" si="120"/>
        <v>#DIV/0!</v>
      </c>
      <c r="KKI43" s="92" t="e">
        <f t="shared" si="120"/>
        <v>#DIV/0!</v>
      </c>
      <c r="KKJ43" s="92" t="e">
        <f t="shared" si="120"/>
        <v>#DIV/0!</v>
      </c>
      <c r="KKK43" s="92" t="e">
        <f t="shared" si="120"/>
        <v>#DIV/0!</v>
      </c>
      <c r="KKL43" s="92" t="e">
        <f t="shared" si="120"/>
        <v>#DIV/0!</v>
      </c>
      <c r="KKM43" s="92" t="e">
        <f t="shared" si="120"/>
        <v>#DIV/0!</v>
      </c>
      <c r="KKN43" s="92" t="e">
        <f t="shared" si="120"/>
        <v>#DIV/0!</v>
      </c>
      <c r="KKO43" s="92" t="e">
        <f t="shared" si="120"/>
        <v>#DIV/0!</v>
      </c>
      <c r="KKP43" s="92" t="e">
        <f t="shared" si="120"/>
        <v>#DIV/0!</v>
      </c>
      <c r="KKQ43" s="92" t="e">
        <f t="shared" si="120"/>
        <v>#DIV/0!</v>
      </c>
      <c r="KKR43" s="92" t="e">
        <f t="shared" si="120"/>
        <v>#DIV/0!</v>
      </c>
      <c r="KKS43" s="92" t="e">
        <f t="shared" si="120"/>
        <v>#DIV/0!</v>
      </c>
      <c r="KKT43" s="92" t="e">
        <f t="shared" si="120"/>
        <v>#DIV/0!</v>
      </c>
      <c r="KKU43" s="92" t="e">
        <f t="shared" si="120"/>
        <v>#DIV/0!</v>
      </c>
      <c r="KKV43" s="92" t="e">
        <f t="shared" si="120"/>
        <v>#DIV/0!</v>
      </c>
      <c r="KKW43" s="92" t="e">
        <f t="shared" si="120"/>
        <v>#DIV/0!</v>
      </c>
      <c r="KKX43" s="92" t="e">
        <f t="shared" si="120"/>
        <v>#DIV/0!</v>
      </c>
      <c r="KKY43" s="92" t="e">
        <f t="shared" ref="KKY43:KNJ43" si="121">AVERAGE(KKY3:KKY42)</f>
        <v>#DIV/0!</v>
      </c>
      <c r="KKZ43" s="92" t="e">
        <f t="shared" si="121"/>
        <v>#DIV/0!</v>
      </c>
      <c r="KLA43" s="92" t="e">
        <f t="shared" si="121"/>
        <v>#DIV/0!</v>
      </c>
      <c r="KLB43" s="92" t="e">
        <f t="shared" si="121"/>
        <v>#DIV/0!</v>
      </c>
      <c r="KLC43" s="92" t="e">
        <f t="shared" si="121"/>
        <v>#DIV/0!</v>
      </c>
      <c r="KLD43" s="92" t="e">
        <f t="shared" si="121"/>
        <v>#DIV/0!</v>
      </c>
      <c r="KLE43" s="92" t="e">
        <f t="shared" si="121"/>
        <v>#DIV/0!</v>
      </c>
      <c r="KLF43" s="92" t="e">
        <f t="shared" si="121"/>
        <v>#DIV/0!</v>
      </c>
      <c r="KLG43" s="92" t="e">
        <f t="shared" si="121"/>
        <v>#DIV/0!</v>
      </c>
      <c r="KLH43" s="92" t="e">
        <f t="shared" si="121"/>
        <v>#DIV/0!</v>
      </c>
      <c r="KLI43" s="92" t="e">
        <f t="shared" si="121"/>
        <v>#DIV/0!</v>
      </c>
      <c r="KLJ43" s="92" t="e">
        <f t="shared" si="121"/>
        <v>#DIV/0!</v>
      </c>
      <c r="KLK43" s="92" t="e">
        <f t="shared" si="121"/>
        <v>#DIV/0!</v>
      </c>
      <c r="KLL43" s="92" t="e">
        <f t="shared" si="121"/>
        <v>#DIV/0!</v>
      </c>
      <c r="KLM43" s="92" t="e">
        <f t="shared" si="121"/>
        <v>#DIV/0!</v>
      </c>
      <c r="KLN43" s="92" t="e">
        <f t="shared" si="121"/>
        <v>#DIV/0!</v>
      </c>
      <c r="KLO43" s="92" t="e">
        <f t="shared" si="121"/>
        <v>#DIV/0!</v>
      </c>
      <c r="KLP43" s="92" t="e">
        <f t="shared" si="121"/>
        <v>#DIV/0!</v>
      </c>
      <c r="KLQ43" s="92" t="e">
        <f t="shared" si="121"/>
        <v>#DIV/0!</v>
      </c>
      <c r="KLR43" s="92" t="e">
        <f t="shared" si="121"/>
        <v>#DIV/0!</v>
      </c>
      <c r="KLS43" s="92" t="e">
        <f t="shared" si="121"/>
        <v>#DIV/0!</v>
      </c>
      <c r="KLT43" s="92" t="e">
        <f t="shared" si="121"/>
        <v>#DIV/0!</v>
      </c>
      <c r="KLU43" s="92" t="e">
        <f t="shared" si="121"/>
        <v>#DIV/0!</v>
      </c>
      <c r="KLV43" s="92" t="e">
        <f t="shared" si="121"/>
        <v>#DIV/0!</v>
      </c>
      <c r="KLW43" s="92" t="e">
        <f t="shared" si="121"/>
        <v>#DIV/0!</v>
      </c>
      <c r="KLX43" s="92" t="e">
        <f t="shared" si="121"/>
        <v>#DIV/0!</v>
      </c>
      <c r="KLY43" s="92" t="e">
        <f t="shared" si="121"/>
        <v>#DIV/0!</v>
      </c>
      <c r="KLZ43" s="92" t="e">
        <f t="shared" si="121"/>
        <v>#DIV/0!</v>
      </c>
      <c r="KMA43" s="92" t="e">
        <f t="shared" si="121"/>
        <v>#DIV/0!</v>
      </c>
      <c r="KMB43" s="92" t="e">
        <f t="shared" si="121"/>
        <v>#DIV/0!</v>
      </c>
      <c r="KMC43" s="92" t="e">
        <f t="shared" si="121"/>
        <v>#DIV/0!</v>
      </c>
      <c r="KMD43" s="92" t="e">
        <f t="shared" si="121"/>
        <v>#DIV/0!</v>
      </c>
      <c r="KME43" s="92" t="e">
        <f t="shared" si="121"/>
        <v>#DIV/0!</v>
      </c>
      <c r="KMF43" s="92" t="e">
        <f t="shared" si="121"/>
        <v>#DIV/0!</v>
      </c>
      <c r="KMG43" s="92" t="e">
        <f t="shared" si="121"/>
        <v>#DIV/0!</v>
      </c>
      <c r="KMH43" s="92" t="e">
        <f t="shared" si="121"/>
        <v>#DIV/0!</v>
      </c>
      <c r="KMI43" s="92" t="e">
        <f t="shared" si="121"/>
        <v>#DIV/0!</v>
      </c>
      <c r="KMJ43" s="92" t="e">
        <f t="shared" si="121"/>
        <v>#DIV/0!</v>
      </c>
      <c r="KMK43" s="92" t="e">
        <f t="shared" si="121"/>
        <v>#DIV/0!</v>
      </c>
      <c r="KML43" s="92" t="e">
        <f t="shared" si="121"/>
        <v>#DIV/0!</v>
      </c>
      <c r="KMM43" s="92" t="e">
        <f t="shared" si="121"/>
        <v>#DIV/0!</v>
      </c>
      <c r="KMN43" s="92" t="e">
        <f t="shared" si="121"/>
        <v>#DIV/0!</v>
      </c>
      <c r="KMO43" s="92" t="e">
        <f t="shared" si="121"/>
        <v>#DIV/0!</v>
      </c>
      <c r="KMP43" s="92" t="e">
        <f t="shared" si="121"/>
        <v>#DIV/0!</v>
      </c>
      <c r="KMQ43" s="92" t="e">
        <f t="shared" si="121"/>
        <v>#DIV/0!</v>
      </c>
      <c r="KMR43" s="92" t="e">
        <f t="shared" si="121"/>
        <v>#DIV/0!</v>
      </c>
      <c r="KMS43" s="92" t="e">
        <f t="shared" si="121"/>
        <v>#DIV/0!</v>
      </c>
      <c r="KMT43" s="92" t="e">
        <f t="shared" si="121"/>
        <v>#DIV/0!</v>
      </c>
      <c r="KMU43" s="92" t="e">
        <f t="shared" si="121"/>
        <v>#DIV/0!</v>
      </c>
      <c r="KMV43" s="92" t="e">
        <f t="shared" si="121"/>
        <v>#DIV/0!</v>
      </c>
      <c r="KMW43" s="92" t="e">
        <f t="shared" si="121"/>
        <v>#DIV/0!</v>
      </c>
      <c r="KMX43" s="92" t="e">
        <f t="shared" si="121"/>
        <v>#DIV/0!</v>
      </c>
      <c r="KMY43" s="92" t="e">
        <f t="shared" si="121"/>
        <v>#DIV/0!</v>
      </c>
      <c r="KMZ43" s="92" t="e">
        <f t="shared" si="121"/>
        <v>#DIV/0!</v>
      </c>
      <c r="KNA43" s="92" t="e">
        <f t="shared" si="121"/>
        <v>#DIV/0!</v>
      </c>
      <c r="KNB43" s="92" t="e">
        <f t="shared" si="121"/>
        <v>#DIV/0!</v>
      </c>
      <c r="KNC43" s="92" t="e">
        <f t="shared" si="121"/>
        <v>#DIV/0!</v>
      </c>
      <c r="KND43" s="92" t="e">
        <f t="shared" si="121"/>
        <v>#DIV/0!</v>
      </c>
      <c r="KNE43" s="92" t="e">
        <f t="shared" si="121"/>
        <v>#DIV/0!</v>
      </c>
      <c r="KNF43" s="92" t="e">
        <f t="shared" si="121"/>
        <v>#DIV/0!</v>
      </c>
      <c r="KNG43" s="92" t="e">
        <f t="shared" si="121"/>
        <v>#DIV/0!</v>
      </c>
      <c r="KNH43" s="92" t="e">
        <f t="shared" si="121"/>
        <v>#DIV/0!</v>
      </c>
      <c r="KNI43" s="92" t="e">
        <f t="shared" si="121"/>
        <v>#DIV/0!</v>
      </c>
      <c r="KNJ43" s="92" t="e">
        <f t="shared" si="121"/>
        <v>#DIV/0!</v>
      </c>
      <c r="KNK43" s="92" t="e">
        <f t="shared" ref="KNK43:KPV43" si="122">AVERAGE(KNK3:KNK42)</f>
        <v>#DIV/0!</v>
      </c>
      <c r="KNL43" s="92" t="e">
        <f t="shared" si="122"/>
        <v>#DIV/0!</v>
      </c>
      <c r="KNM43" s="92" t="e">
        <f t="shared" si="122"/>
        <v>#DIV/0!</v>
      </c>
      <c r="KNN43" s="92" t="e">
        <f t="shared" si="122"/>
        <v>#DIV/0!</v>
      </c>
      <c r="KNO43" s="92" t="e">
        <f t="shared" si="122"/>
        <v>#DIV/0!</v>
      </c>
      <c r="KNP43" s="92" t="e">
        <f t="shared" si="122"/>
        <v>#DIV/0!</v>
      </c>
      <c r="KNQ43" s="92" t="e">
        <f t="shared" si="122"/>
        <v>#DIV/0!</v>
      </c>
      <c r="KNR43" s="92" t="e">
        <f t="shared" si="122"/>
        <v>#DIV/0!</v>
      </c>
      <c r="KNS43" s="92" t="e">
        <f t="shared" si="122"/>
        <v>#DIV/0!</v>
      </c>
      <c r="KNT43" s="92" t="e">
        <f t="shared" si="122"/>
        <v>#DIV/0!</v>
      </c>
      <c r="KNU43" s="92" t="e">
        <f t="shared" si="122"/>
        <v>#DIV/0!</v>
      </c>
      <c r="KNV43" s="92" t="e">
        <f t="shared" si="122"/>
        <v>#DIV/0!</v>
      </c>
      <c r="KNW43" s="92" t="e">
        <f t="shared" si="122"/>
        <v>#DIV/0!</v>
      </c>
      <c r="KNX43" s="92" t="e">
        <f t="shared" si="122"/>
        <v>#DIV/0!</v>
      </c>
      <c r="KNY43" s="92" t="e">
        <f t="shared" si="122"/>
        <v>#DIV/0!</v>
      </c>
      <c r="KNZ43" s="92" t="e">
        <f t="shared" si="122"/>
        <v>#DIV/0!</v>
      </c>
      <c r="KOA43" s="92" t="e">
        <f t="shared" si="122"/>
        <v>#DIV/0!</v>
      </c>
      <c r="KOB43" s="92" t="e">
        <f t="shared" si="122"/>
        <v>#DIV/0!</v>
      </c>
      <c r="KOC43" s="92" t="e">
        <f t="shared" si="122"/>
        <v>#DIV/0!</v>
      </c>
      <c r="KOD43" s="92" t="e">
        <f t="shared" si="122"/>
        <v>#DIV/0!</v>
      </c>
      <c r="KOE43" s="92" t="e">
        <f t="shared" si="122"/>
        <v>#DIV/0!</v>
      </c>
      <c r="KOF43" s="92" t="e">
        <f t="shared" si="122"/>
        <v>#DIV/0!</v>
      </c>
      <c r="KOG43" s="92" t="e">
        <f t="shared" si="122"/>
        <v>#DIV/0!</v>
      </c>
      <c r="KOH43" s="92" t="e">
        <f t="shared" si="122"/>
        <v>#DIV/0!</v>
      </c>
      <c r="KOI43" s="92" t="e">
        <f t="shared" si="122"/>
        <v>#DIV/0!</v>
      </c>
      <c r="KOJ43" s="92" t="e">
        <f t="shared" si="122"/>
        <v>#DIV/0!</v>
      </c>
      <c r="KOK43" s="92" t="e">
        <f t="shared" si="122"/>
        <v>#DIV/0!</v>
      </c>
      <c r="KOL43" s="92" t="e">
        <f t="shared" si="122"/>
        <v>#DIV/0!</v>
      </c>
      <c r="KOM43" s="92" t="e">
        <f t="shared" si="122"/>
        <v>#DIV/0!</v>
      </c>
      <c r="KON43" s="92" t="e">
        <f t="shared" si="122"/>
        <v>#DIV/0!</v>
      </c>
      <c r="KOO43" s="92" t="e">
        <f t="shared" si="122"/>
        <v>#DIV/0!</v>
      </c>
      <c r="KOP43" s="92" t="e">
        <f t="shared" si="122"/>
        <v>#DIV/0!</v>
      </c>
      <c r="KOQ43" s="92" t="e">
        <f t="shared" si="122"/>
        <v>#DIV/0!</v>
      </c>
      <c r="KOR43" s="92" t="e">
        <f t="shared" si="122"/>
        <v>#DIV/0!</v>
      </c>
      <c r="KOS43" s="92" t="e">
        <f t="shared" si="122"/>
        <v>#DIV/0!</v>
      </c>
      <c r="KOT43" s="92" t="e">
        <f t="shared" si="122"/>
        <v>#DIV/0!</v>
      </c>
      <c r="KOU43" s="92" t="e">
        <f t="shared" si="122"/>
        <v>#DIV/0!</v>
      </c>
      <c r="KOV43" s="92" t="e">
        <f t="shared" si="122"/>
        <v>#DIV/0!</v>
      </c>
      <c r="KOW43" s="92" t="e">
        <f t="shared" si="122"/>
        <v>#DIV/0!</v>
      </c>
      <c r="KOX43" s="92" t="e">
        <f t="shared" si="122"/>
        <v>#DIV/0!</v>
      </c>
      <c r="KOY43" s="92" t="e">
        <f t="shared" si="122"/>
        <v>#DIV/0!</v>
      </c>
      <c r="KOZ43" s="92" t="e">
        <f t="shared" si="122"/>
        <v>#DIV/0!</v>
      </c>
      <c r="KPA43" s="92" t="e">
        <f t="shared" si="122"/>
        <v>#DIV/0!</v>
      </c>
      <c r="KPB43" s="92" t="e">
        <f t="shared" si="122"/>
        <v>#DIV/0!</v>
      </c>
      <c r="KPC43" s="92" t="e">
        <f t="shared" si="122"/>
        <v>#DIV/0!</v>
      </c>
      <c r="KPD43" s="92" t="e">
        <f t="shared" si="122"/>
        <v>#DIV/0!</v>
      </c>
      <c r="KPE43" s="92" t="e">
        <f t="shared" si="122"/>
        <v>#DIV/0!</v>
      </c>
      <c r="KPF43" s="92" t="e">
        <f t="shared" si="122"/>
        <v>#DIV/0!</v>
      </c>
      <c r="KPG43" s="92" t="e">
        <f t="shared" si="122"/>
        <v>#DIV/0!</v>
      </c>
      <c r="KPH43" s="92" t="e">
        <f t="shared" si="122"/>
        <v>#DIV/0!</v>
      </c>
      <c r="KPI43" s="92" t="e">
        <f t="shared" si="122"/>
        <v>#DIV/0!</v>
      </c>
      <c r="KPJ43" s="92" t="e">
        <f t="shared" si="122"/>
        <v>#DIV/0!</v>
      </c>
      <c r="KPK43" s="92" t="e">
        <f t="shared" si="122"/>
        <v>#DIV/0!</v>
      </c>
      <c r="KPL43" s="92" t="e">
        <f t="shared" si="122"/>
        <v>#DIV/0!</v>
      </c>
      <c r="KPM43" s="92" t="e">
        <f t="shared" si="122"/>
        <v>#DIV/0!</v>
      </c>
      <c r="KPN43" s="92" t="e">
        <f t="shared" si="122"/>
        <v>#DIV/0!</v>
      </c>
      <c r="KPO43" s="92" t="e">
        <f t="shared" si="122"/>
        <v>#DIV/0!</v>
      </c>
      <c r="KPP43" s="92" t="e">
        <f t="shared" si="122"/>
        <v>#DIV/0!</v>
      </c>
      <c r="KPQ43" s="92" t="e">
        <f t="shared" si="122"/>
        <v>#DIV/0!</v>
      </c>
      <c r="KPR43" s="92" t="e">
        <f t="shared" si="122"/>
        <v>#DIV/0!</v>
      </c>
      <c r="KPS43" s="92" t="e">
        <f t="shared" si="122"/>
        <v>#DIV/0!</v>
      </c>
      <c r="KPT43" s="92" t="e">
        <f t="shared" si="122"/>
        <v>#DIV/0!</v>
      </c>
      <c r="KPU43" s="92" t="e">
        <f t="shared" si="122"/>
        <v>#DIV/0!</v>
      </c>
      <c r="KPV43" s="92" t="e">
        <f t="shared" si="122"/>
        <v>#DIV/0!</v>
      </c>
      <c r="KPW43" s="92" t="e">
        <f t="shared" ref="KPW43:KSH43" si="123">AVERAGE(KPW3:KPW42)</f>
        <v>#DIV/0!</v>
      </c>
      <c r="KPX43" s="92" t="e">
        <f t="shared" si="123"/>
        <v>#DIV/0!</v>
      </c>
      <c r="KPY43" s="92" t="e">
        <f t="shared" si="123"/>
        <v>#DIV/0!</v>
      </c>
      <c r="KPZ43" s="92" t="e">
        <f t="shared" si="123"/>
        <v>#DIV/0!</v>
      </c>
      <c r="KQA43" s="92" t="e">
        <f t="shared" si="123"/>
        <v>#DIV/0!</v>
      </c>
      <c r="KQB43" s="92" t="e">
        <f t="shared" si="123"/>
        <v>#DIV/0!</v>
      </c>
      <c r="KQC43" s="92" t="e">
        <f t="shared" si="123"/>
        <v>#DIV/0!</v>
      </c>
      <c r="KQD43" s="92" t="e">
        <f t="shared" si="123"/>
        <v>#DIV/0!</v>
      </c>
      <c r="KQE43" s="92" t="e">
        <f t="shared" si="123"/>
        <v>#DIV/0!</v>
      </c>
      <c r="KQF43" s="92" t="e">
        <f t="shared" si="123"/>
        <v>#DIV/0!</v>
      </c>
      <c r="KQG43" s="92" t="e">
        <f t="shared" si="123"/>
        <v>#DIV/0!</v>
      </c>
      <c r="KQH43" s="92" t="e">
        <f t="shared" si="123"/>
        <v>#DIV/0!</v>
      </c>
      <c r="KQI43" s="92" t="e">
        <f t="shared" si="123"/>
        <v>#DIV/0!</v>
      </c>
      <c r="KQJ43" s="92" t="e">
        <f t="shared" si="123"/>
        <v>#DIV/0!</v>
      </c>
      <c r="KQK43" s="92" t="e">
        <f t="shared" si="123"/>
        <v>#DIV/0!</v>
      </c>
      <c r="KQL43" s="92" t="e">
        <f t="shared" si="123"/>
        <v>#DIV/0!</v>
      </c>
      <c r="KQM43" s="92" t="e">
        <f t="shared" si="123"/>
        <v>#DIV/0!</v>
      </c>
      <c r="KQN43" s="92" t="e">
        <f t="shared" si="123"/>
        <v>#DIV/0!</v>
      </c>
      <c r="KQO43" s="92" t="e">
        <f t="shared" si="123"/>
        <v>#DIV/0!</v>
      </c>
      <c r="KQP43" s="92" t="e">
        <f t="shared" si="123"/>
        <v>#DIV/0!</v>
      </c>
      <c r="KQQ43" s="92" t="e">
        <f t="shared" si="123"/>
        <v>#DIV/0!</v>
      </c>
      <c r="KQR43" s="92" t="e">
        <f t="shared" si="123"/>
        <v>#DIV/0!</v>
      </c>
      <c r="KQS43" s="92" t="e">
        <f t="shared" si="123"/>
        <v>#DIV/0!</v>
      </c>
      <c r="KQT43" s="92" t="e">
        <f t="shared" si="123"/>
        <v>#DIV/0!</v>
      </c>
      <c r="KQU43" s="92" t="e">
        <f t="shared" si="123"/>
        <v>#DIV/0!</v>
      </c>
      <c r="KQV43" s="92" t="e">
        <f t="shared" si="123"/>
        <v>#DIV/0!</v>
      </c>
      <c r="KQW43" s="92" t="e">
        <f t="shared" si="123"/>
        <v>#DIV/0!</v>
      </c>
      <c r="KQX43" s="92" t="e">
        <f t="shared" si="123"/>
        <v>#DIV/0!</v>
      </c>
      <c r="KQY43" s="92" t="e">
        <f t="shared" si="123"/>
        <v>#DIV/0!</v>
      </c>
      <c r="KQZ43" s="92" t="e">
        <f t="shared" si="123"/>
        <v>#DIV/0!</v>
      </c>
      <c r="KRA43" s="92" t="e">
        <f t="shared" si="123"/>
        <v>#DIV/0!</v>
      </c>
      <c r="KRB43" s="92" t="e">
        <f t="shared" si="123"/>
        <v>#DIV/0!</v>
      </c>
      <c r="KRC43" s="92" t="e">
        <f t="shared" si="123"/>
        <v>#DIV/0!</v>
      </c>
      <c r="KRD43" s="92" t="e">
        <f t="shared" si="123"/>
        <v>#DIV/0!</v>
      </c>
      <c r="KRE43" s="92" t="e">
        <f t="shared" si="123"/>
        <v>#DIV/0!</v>
      </c>
      <c r="KRF43" s="92" t="e">
        <f t="shared" si="123"/>
        <v>#DIV/0!</v>
      </c>
      <c r="KRG43" s="92" t="e">
        <f t="shared" si="123"/>
        <v>#DIV/0!</v>
      </c>
      <c r="KRH43" s="92" t="e">
        <f t="shared" si="123"/>
        <v>#DIV/0!</v>
      </c>
      <c r="KRI43" s="92" t="e">
        <f t="shared" si="123"/>
        <v>#DIV/0!</v>
      </c>
      <c r="KRJ43" s="92" t="e">
        <f t="shared" si="123"/>
        <v>#DIV/0!</v>
      </c>
      <c r="KRK43" s="92" t="e">
        <f t="shared" si="123"/>
        <v>#DIV/0!</v>
      </c>
      <c r="KRL43" s="92" t="e">
        <f t="shared" si="123"/>
        <v>#DIV/0!</v>
      </c>
      <c r="KRM43" s="92" t="e">
        <f t="shared" si="123"/>
        <v>#DIV/0!</v>
      </c>
      <c r="KRN43" s="92" t="e">
        <f t="shared" si="123"/>
        <v>#DIV/0!</v>
      </c>
      <c r="KRO43" s="92" t="e">
        <f t="shared" si="123"/>
        <v>#DIV/0!</v>
      </c>
      <c r="KRP43" s="92" t="e">
        <f t="shared" si="123"/>
        <v>#DIV/0!</v>
      </c>
      <c r="KRQ43" s="92" t="e">
        <f t="shared" si="123"/>
        <v>#DIV/0!</v>
      </c>
      <c r="KRR43" s="92" t="e">
        <f t="shared" si="123"/>
        <v>#DIV/0!</v>
      </c>
      <c r="KRS43" s="92" t="e">
        <f t="shared" si="123"/>
        <v>#DIV/0!</v>
      </c>
      <c r="KRT43" s="92" t="e">
        <f t="shared" si="123"/>
        <v>#DIV/0!</v>
      </c>
      <c r="KRU43" s="92" t="e">
        <f t="shared" si="123"/>
        <v>#DIV/0!</v>
      </c>
      <c r="KRV43" s="92" t="e">
        <f t="shared" si="123"/>
        <v>#DIV/0!</v>
      </c>
      <c r="KRW43" s="92" t="e">
        <f t="shared" si="123"/>
        <v>#DIV/0!</v>
      </c>
      <c r="KRX43" s="92" t="e">
        <f t="shared" si="123"/>
        <v>#DIV/0!</v>
      </c>
      <c r="KRY43" s="92" t="e">
        <f t="shared" si="123"/>
        <v>#DIV/0!</v>
      </c>
      <c r="KRZ43" s="92" t="e">
        <f t="shared" si="123"/>
        <v>#DIV/0!</v>
      </c>
      <c r="KSA43" s="92" t="e">
        <f t="shared" si="123"/>
        <v>#DIV/0!</v>
      </c>
      <c r="KSB43" s="92" t="e">
        <f t="shared" si="123"/>
        <v>#DIV/0!</v>
      </c>
      <c r="KSC43" s="92" t="e">
        <f t="shared" si="123"/>
        <v>#DIV/0!</v>
      </c>
      <c r="KSD43" s="92" t="e">
        <f t="shared" si="123"/>
        <v>#DIV/0!</v>
      </c>
      <c r="KSE43" s="92" t="e">
        <f t="shared" si="123"/>
        <v>#DIV/0!</v>
      </c>
      <c r="KSF43" s="92" t="e">
        <f t="shared" si="123"/>
        <v>#DIV/0!</v>
      </c>
      <c r="KSG43" s="92" t="e">
        <f t="shared" si="123"/>
        <v>#DIV/0!</v>
      </c>
      <c r="KSH43" s="92" t="e">
        <f t="shared" si="123"/>
        <v>#DIV/0!</v>
      </c>
      <c r="KSI43" s="92" t="e">
        <f t="shared" ref="KSI43:KUT43" si="124">AVERAGE(KSI3:KSI42)</f>
        <v>#DIV/0!</v>
      </c>
      <c r="KSJ43" s="92" t="e">
        <f t="shared" si="124"/>
        <v>#DIV/0!</v>
      </c>
      <c r="KSK43" s="92" t="e">
        <f t="shared" si="124"/>
        <v>#DIV/0!</v>
      </c>
      <c r="KSL43" s="92" t="e">
        <f t="shared" si="124"/>
        <v>#DIV/0!</v>
      </c>
      <c r="KSM43" s="92" t="e">
        <f t="shared" si="124"/>
        <v>#DIV/0!</v>
      </c>
      <c r="KSN43" s="92" t="e">
        <f t="shared" si="124"/>
        <v>#DIV/0!</v>
      </c>
      <c r="KSO43" s="92" t="e">
        <f t="shared" si="124"/>
        <v>#DIV/0!</v>
      </c>
      <c r="KSP43" s="92" t="e">
        <f t="shared" si="124"/>
        <v>#DIV/0!</v>
      </c>
      <c r="KSQ43" s="92" t="e">
        <f t="shared" si="124"/>
        <v>#DIV/0!</v>
      </c>
      <c r="KSR43" s="92" t="e">
        <f t="shared" si="124"/>
        <v>#DIV/0!</v>
      </c>
      <c r="KSS43" s="92" t="e">
        <f t="shared" si="124"/>
        <v>#DIV/0!</v>
      </c>
      <c r="KST43" s="92" t="e">
        <f t="shared" si="124"/>
        <v>#DIV/0!</v>
      </c>
      <c r="KSU43" s="92" t="e">
        <f t="shared" si="124"/>
        <v>#DIV/0!</v>
      </c>
      <c r="KSV43" s="92" t="e">
        <f t="shared" si="124"/>
        <v>#DIV/0!</v>
      </c>
      <c r="KSW43" s="92" t="e">
        <f t="shared" si="124"/>
        <v>#DIV/0!</v>
      </c>
      <c r="KSX43" s="92" t="e">
        <f t="shared" si="124"/>
        <v>#DIV/0!</v>
      </c>
      <c r="KSY43" s="92" t="e">
        <f t="shared" si="124"/>
        <v>#DIV/0!</v>
      </c>
      <c r="KSZ43" s="92" t="e">
        <f t="shared" si="124"/>
        <v>#DIV/0!</v>
      </c>
      <c r="KTA43" s="92" t="e">
        <f t="shared" si="124"/>
        <v>#DIV/0!</v>
      </c>
      <c r="KTB43" s="92" t="e">
        <f t="shared" si="124"/>
        <v>#DIV/0!</v>
      </c>
      <c r="KTC43" s="92" t="e">
        <f t="shared" si="124"/>
        <v>#DIV/0!</v>
      </c>
      <c r="KTD43" s="92" t="e">
        <f t="shared" si="124"/>
        <v>#DIV/0!</v>
      </c>
      <c r="KTE43" s="92" t="e">
        <f t="shared" si="124"/>
        <v>#DIV/0!</v>
      </c>
      <c r="KTF43" s="92" t="e">
        <f t="shared" si="124"/>
        <v>#DIV/0!</v>
      </c>
      <c r="KTG43" s="92" t="e">
        <f t="shared" si="124"/>
        <v>#DIV/0!</v>
      </c>
      <c r="KTH43" s="92" t="e">
        <f t="shared" si="124"/>
        <v>#DIV/0!</v>
      </c>
      <c r="KTI43" s="92" t="e">
        <f t="shared" si="124"/>
        <v>#DIV/0!</v>
      </c>
      <c r="KTJ43" s="92" t="e">
        <f t="shared" si="124"/>
        <v>#DIV/0!</v>
      </c>
      <c r="KTK43" s="92" t="e">
        <f t="shared" si="124"/>
        <v>#DIV/0!</v>
      </c>
      <c r="KTL43" s="92" t="e">
        <f t="shared" si="124"/>
        <v>#DIV/0!</v>
      </c>
      <c r="KTM43" s="92" t="e">
        <f t="shared" si="124"/>
        <v>#DIV/0!</v>
      </c>
      <c r="KTN43" s="92" t="e">
        <f t="shared" si="124"/>
        <v>#DIV/0!</v>
      </c>
      <c r="KTO43" s="92" t="e">
        <f t="shared" si="124"/>
        <v>#DIV/0!</v>
      </c>
      <c r="KTP43" s="92" t="e">
        <f t="shared" si="124"/>
        <v>#DIV/0!</v>
      </c>
      <c r="KTQ43" s="92" t="e">
        <f t="shared" si="124"/>
        <v>#DIV/0!</v>
      </c>
      <c r="KTR43" s="92" t="e">
        <f t="shared" si="124"/>
        <v>#DIV/0!</v>
      </c>
      <c r="KTS43" s="92" t="e">
        <f t="shared" si="124"/>
        <v>#DIV/0!</v>
      </c>
      <c r="KTT43" s="92" t="e">
        <f t="shared" si="124"/>
        <v>#DIV/0!</v>
      </c>
      <c r="KTU43" s="92" t="e">
        <f t="shared" si="124"/>
        <v>#DIV/0!</v>
      </c>
      <c r="KTV43" s="92" t="e">
        <f t="shared" si="124"/>
        <v>#DIV/0!</v>
      </c>
      <c r="KTW43" s="92" t="e">
        <f t="shared" si="124"/>
        <v>#DIV/0!</v>
      </c>
      <c r="KTX43" s="92" t="e">
        <f t="shared" si="124"/>
        <v>#DIV/0!</v>
      </c>
      <c r="KTY43" s="92" t="e">
        <f t="shared" si="124"/>
        <v>#DIV/0!</v>
      </c>
      <c r="KTZ43" s="92" t="e">
        <f t="shared" si="124"/>
        <v>#DIV/0!</v>
      </c>
      <c r="KUA43" s="92" t="e">
        <f t="shared" si="124"/>
        <v>#DIV/0!</v>
      </c>
      <c r="KUB43" s="92" t="e">
        <f t="shared" si="124"/>
        <v>#DIV/0!</v>
      </c>
      <c r="KUC43" s="92" t="e">
        <f t="shared" si="124"/>
        <v>#DIV/0!</v>
      </c>
      <c r="KUD43" s="92" t="e">
        <f t="shared" si="124"/>
        <v>#DIV/0!</v>
      </c>
      <c r="KUE43" s="92" t="e">
        <f t="shared" si="124"/>
        <v>#DIV/0!</v>
      </c>
      <c r="KUF43" s="92" t="e">
        <f t="shared" si="124"/>
        <v>#DIV/0!</v>
      </c>
      <c r="KUG43" s="92" t="e">
        <f t="shared" si="124"/>
        <v>#DIV/0!</v>
      </c>
      <c r="KUH43" s="92" t="e">
        <f t="shared" si="124"/>
        <v>#DIV/0!</v>
      </c>
      <c r="KUI43" s="92" t="e">
        <f t="shared" si="124"/>
        <v>#DIV/0!</v>
      </c>
      <c r="KUJ43" s="92" t="e">
        <f t="shared" si="124"/>
        <v>#DIV/0!</v>
      </c>
      <c r="KUK43" s="92" t="e">
        <f t="shared" si="124"/>
        <v>#DIV/0!</v>
      </c>
      <c r="KUL43" s="92" t="e">
        <f t="shared" si="124"/>
        <v>#DIV/0!</v>
      </c>
      <c r="KUM43" s="92" t="e">
        <f t="shared" si="124"/>
        <v>#DIV/0!</v>
      </c>
      <c r="KUN43" s="92" t="e">
        <f t="shared" si="124"/>
        <v>#DIV/0!</v>
      </c>
      <c r="KUO43" s="92" t="e">
        <f t="shared" si="124"/>
        <v>#DIV/0!</v>
      </c>
      <c r="KUP43" s="92" t="e">
        <f t="shared" si="124"/>
        <v>#DIV/0!</v>
      </c>
      <c r="KUQ43" s="92" t="e">
        <f t="shared" si="124"/>
        <v>#DIV/0!</v>
      </c>
      <c r="KUR43" s="92" t="e">
        <f t="shared" si="124"/>
        <v>#DIV/0!</v>
      </c>
      <c r="KUS43" s="92" t="e">
        <f t="shared" si="124"/>
        <v>#DIV/0!</v>
      </c>
      <c r="KUT43" s="92" t="e">
        <f t="shared" si="124"/>
        <v>#DIV/0!</v>
      </c>
      <c r="KUU43" s="92" t="e">
        <f t="shared" ref="KUU43:KXF43" si="125">AVERAGE(KUU3:KUU42)</f>
        <v>#DIV/0!</v>
      </c>
      <c r="KUV43" s="92" t="e">
        <f t="shared" si="125"/>
        <v>#DIV/0!</v>
      </c>
      <c r="KUW43" s="92" t="e">
        <f t="shared" si="125"/>
        <v>#DIV/0!</v>
      </c>
      <c r="KUX43" s="92" t="e">
        <f t="shared" si="125"/>
        <v>#DIV/0!</v>
      </c>
      <c r="KUY43" s="92" t="e">
        <f t="shared" si="125"/>
        <v>#DIV/0!</v>
      </c>
      <c r="KUZ43" s="92" t="e">
        <f t="shared" si="125"/>
        <v>#DIV/0!</v>
      </c>
      <c r="KVA43" s="92" t="e">
        <f t="shared" si="125"/>
        <v>#DIV/0!</v>
      </c>
      <c r="KVB43" s="92" t="e">
        <f t="shared" si="125"/>
        <v>#DIV/0!</v>
      </c>
      <c r="KVC43" s="92" t="e">
        <f t="shared" si="125"/>
        <v>#DIV/0!</v>
      </c>
      <c r="KVD43" s="92" t="e">
        <f t="shared" si="125"/>
        <v>#DIV/0!</v>
      </c>
      <c r="KVE43" s="92" t="e">
        <f t="shared" si="125"/>
        <v>#DIV/0!</v>
      </c>
      <c r="KVF43" s="92" t="e">
        <f t="shared" si="125"/>
        <v>#DIV/0!</v>
      </c>
      <c r="KVG43" s="92" t="e">
        <f t="shared" si="125"/>
        <v>#DIV/0!</v>
      </c>
      <c r="KVH43" s="92" t="e">
        <f t="shared" si="125"/>
        <v>#DIV/0!</v>
      </c>
      <c r="KVI43" s="92" t="e">
        <f t="shared" si="125"/>
        <v>#DIV/0!</v>
      </c>
      <c r="KVJ43" s="92" t="e">
        <f t="shared" si="125"/>
        <v>#DIV/0!</v>
      </c>
      <c r="KVK43" s="92" t="e">
        <f t="shared" si="125"/>
        <v>#DIV/0!</v>
      </c>
      <c r="KVL43" s="92" t="e">
        <f t="shared" si="125"/>
        <v>#DIV/0!</v>
      </c>
      <c r="KVM43" s="92" t="e">
        <f t="shared" si="125"/>
        <v>#DIV/0!</v>
      </c>
      <c r="KVN43" s="92" t="e">
        <f t="shared" si="125"/>
        <v>#DIV/0!</v>
      </c>
      <c r="KVO43" s="92" t="e">
        <f t="shared" si="125"/>
        <v>#DIV/0!</v>
      </c>
      <c r="KVP43" s="92" t="e">
        <f t="shared" si="125"/>
        <v>#DIV/0!</v>
      </c>
      <c r="KVQ43" s="92" t="e">
        <f t="shared" si="125"/>
        <v>#DIV/0!</v>
      </c>
      <c r="KVR43" s="92" t="e">
        <f t="shared" si="125"/>
        <v>#DIV/0!</v>
      </c>
      <c r="KVS43" s="92" t="e">
        <f t="shared" si="125"/>
        <v>#DIV/0!</v>
      </c>
      <c r="KVT43" s="92" t="e">
        <f t="shared" si="125"/>
        <v>#DIV/0!</v>
      </c>
      <c r="KVU43" s="92" t="e">
        <f t="shared" si="125"/>
        <v>#DIV/0!</v>
      </c>
      <c r="KVV43" s="92" t="e">
        <f t="shared" si="125"/>
        <v>#DIV/0!</v>
      </c>
      <c r="KVW43" s="92" t="e">
        <f t="shared" si="125"/>
        <v>#DIV/0!</v>
      </c>
      <c r="KVX43" s="92" t="e">
        <f t="shared" si="125"/>
        <v>#DIV/0!</v>
      </c>
      <c r="KVY43" s="92" t="e">
        <f t="shared" si="125"/>
        <v>#DIV/0!</v>
      </c>
      <c r="KVZ43" s="92" t="e">
        <f t="shared" si="125"/>
        <v>#DIV/0!</v>
      </c>
      <c r="KWA43" s="92" t="e">
        <f t="shared" si="125"/>
        <v>#DIV/0!</v>
      </c>
      <c r="KWB43" s="92" t="e">
        <f t="shared" si="125"/>
        <v>#DIV/0!</v>
      </c>
      <c r="KWC43" s="92" t="e">
        <f t="shared" si="125"/>
        <v>#DIV/0!</v>
      </c>
      <c r="KWD43" s="92" t="e">
        <f t="shared" si="125"/>
        <v>#DIV/0!</v>
      </c>
      <c r="KWE43" s="92" t="e">
        <f t="shared" si="125"/>
        <v>#DIV/0!</v>
      </c>
      <c r="KWF43" s="92" t="e">
        <f t="shared" si="125"/>
        <v>#DIV/0!</v>
      </c>
      <c r="KWG43" s="92" t="e">
        <f t="shared" si="125"/>
        <v>#DIV/0!</v>
      </c>
      <c r="KWH43" s="92" t="e">
        <f t="shared" si="125"/>
        <v>#DIV/0!</v>
      </c>
      <c r="KWI43" s="92" t="e">
        <f t="shared" si="125"/>
        <v>#DIV/0!</v>
      </c>
      <c r="KWJ43" s="92" t="e">
        <f t="shared" si="125"/>
        <v>#DIV/0!</v>
      </c>
      <c r="KWK43" s="92" t="e">
        <f t="shared" si="125"/>
        <v>#DIV/0!</v>
      </c>
      <c r="KWL43" s="92" t="e">
        <f t="shared" si="125"/>
        <v>#DIV/0!</v>
      </c>
      <c r="KWM43" s="92" t="e">
        <f t="shared" si="125"/>
        <v>#DIV/0!</v>
      </c>
      <c r="KWN43" s="92" t="e">
        <f t="shared" si="125"/>
        <v>#DIV/0!</v>
      </c>
      <c r="KWO43" s="92" t="e">
        <f t="shared" si="125"/>
        <v>#DIV/0!</v>
      </c>
      <c r="KWP43" s="92" t="e">
        <f t="shared" si="125"/>
        <v>#DIV/0!</v>
      </c>
      <c r="KWQ43" s="92" t="e">
        <f t="shared" si="125"/>
        <v>#DIV/0!</v>
      </c>
      <c r="KWR43" s="92" t="e">
        <f t="shared" si="125"/>
        <v>#DIV/0!</v>
      </c>
      <c r="KWS43" s="92" t="e">
        <f t="shared" si="125"/>
        <v>#DIV/0!</v>
      </c>
      <c r="KWT43" s="92" t="e">
        <f t="shared" si="125"/>
        <v>#DIV/0!</v>
      </c>
      <c r="KWU43" s="92" t="e">
        <f t="shared" si="125"/>
        <v>#DIV/0!</v>
      </c>
      <c r="KWV43" s="92" t="e">
        <f t="shared" si="125"/>
        <v>#DIV/0!</v>
      </c>
      <c r="KWW43" s="92" t="e">
        <f t="shared" si="125"/>
        <v>#DIV/0!</v>
      </c>
      <c r="KWX43" s="92" t="e">
        <f t="shared" si="125"/>
        <v>#DIV/0!</v>
      </c>
      <c r="KWY43" s="92" t="e">
        <f t="shared" si="125"/>
        <v>#DIV/0!</v>
      </c>
      <c r="KWZ43" s="92" t="e">
        <f t="shared" si="125"/>
        <v>#DIV/0!</v>
      </c>
      <c r="KXA43" s="92" t="e">
        <f t="shared" si="125"/>
        <v>#DIV/0!</v>
      </c>
      <c r="KXB43" s="92" t="e">
        <f t="shared" si="125"/>
        <v>#DIV/0!</v>
      </c>
      <c r="KXC43" s="92" t="e">
        <f t="shared" si="125"/>
        <v>#DIV/0!</v>
      </c>
      <c r="KXD43" s="92" t="e">
        <f t="shared" si="125"/>
        <v>#DIV/0!</v>
      </c>
      <c r="KXE43" s="92" t="e">
        <f t="shared" si="125"/>
        <v>#DIV/0!</v>
      </c>
      <c r="KXF43" s="92" t="e">
        <f t="shared" si="125"/>
        <v>#DIV/0!</v>
      </c>
      <c r="KXG43" s="92" t="e">
        <f t="shared" ref="KXG43:KZR43" si="126">AVERAGE(KXG3:KXG42)</f>
        <v>#DIV/0!</v>
      </c>
      <c r="KXH43" s="92" t="e">
        <f t="shared" si="126"/>
        <v>#DIV/0!</v>
      </c>
      <c r="KXI43" s="92" t="e">
        <f t="shared" si="126"/>
        <v>#DIV/0!</v>
      </c>
      <c r="KXJ43" s="92" t="e">
        <f t="shared" si="126"/>
        <v>#DIV/0!</v>
      </c>
      <c r="KXK43" s="92" t="e">
        <f t="shared" si="126"/>
        <v>#DIV/0!</v>
      </c>
      <c r="KXL43" s="92" t="e">
        <f t="shared" si="126"/>
        <v>#DIV/0!</v>
      </c>
      <c r="KXM43" s="92" t="e">
        <f t="shared" si="126"/>
        <v>#DIV/0!</v>
      </c>
      <c r="KXN43" s="92" t="e">
        <f t="shared" si="126"/>
        <v>#DIV/0!</v>
      </c>
      <c r="KXO43" s="92" t="e">
        <f t="shared" si="126"/>
        <v>#DIV/0!</v>
      </c>
      <c r="KXP43" s="92" t="e">
        <f t="shared" si="126"/>
        <v>#DIV/0!</v>
      </c>
      <c r="KXQ43" s="92" t="e">
        <f t="shared" si="126"/>
        <v>#DIV/0!</v>
      </c>
      <c r="KXR43" s="92" t="e">
        <f t="shared" si="126"/>
        <v>#DIV/0!</v>
      </c>
      <c r="KXS43" s="92" t="e">
        <f t="shared" si="126"/>
        <v>#DIV/0!</v>
      </c>
      <c r="KXT43" s="92" t="e">
        <f t="shared" si="126"/>
        <v>#DIV/0!</v>
      </c>
      <c r="KXU43" s="92" t="e">
        <f t="shared" si="126"/>
        <v>#DIV/0!</v>
      </c>
      <c r="KXV43" s="92" t="e">
        <f t="shared" si="126"/>
        <v>#DIV/0!</v>
      </c>
      <c r="KXW43" s="92" t="e">
        <f t="shared" si="126"/>
        <v>#DIV/0!</v>
      </c>
      <c r="KXX43" s="92" t="e">
        <f t="shared" si="126"/>
        <v>#DIV/0!</v>
      </c>
      <c r="KXY43" s="92" t="e">
        <f t="shared" si="126"/>
        <v>#DIV/0!</v>
      </c>
      <c r="KXZ43" s="92" t="e">
        <f t="shared" si="126"/>
        <v>#DIV/0!</v>
      </c>
      <c r="KYA43" s="92" t="e">
        <f t="shared" si="126"/>
        <v>#DIV/0!</v>
      </c>
      <c r="KYB43" s="92" t="e">
        <f t="shared" si="126"/>
        <v>#DIV/0!</v>
      </c>
      <c r="KYC43" s="92" t="e">
        <f t="shared" si="126"/>
        <v>#DIV/0!</v>
      </c>
      <c r="KYD43" s="92" t="e">
        <f t="shared" si="126"/>
        <v>#DIV/0!</v>
      </c>
      <c r="KYE43" s="92" t="e">
        <f t="shared" si="126"/>
        <v>#DIV/0!</v>
      </c>
      <c r="KYF43" s="92" t="e">
        <f t="shared" si="126"/>
        <v>#DIV/0!</v>
      </c>
      <c r="KYG43" s="92" t="e">
        <f t="shared" si="126"/>
        <v>#DIV/0!</v>
      </c>
      <c r="KYH43" s="92" t="e">
        <f t="shared" si="126"/>
        <v>#DIV/0!</v>
      </c>
      <c r="KYI43" s="92" t="e">
        <f t="shared" si="126"/>
        <v>#DIV/0!</v>
      </c>
      <c r="KYJ43" s="92" t="e">
        <f t="shared" si="126"/>
        <v>#DIV/0!</v>
      </c>
      <c r="KYK43" s="92" t="e">
        <f t="shared" si="126"/>
        <v>#DIV/0!</v>
      </c>
      <c r="KYL43" s="92" t="e">
        <f t="shared" si="126"/>
        <v>#DIV/0!</v>
      </c>
      <c r="KYM43" s="92" t="e">
        <f t="shared" si="126"/>
        <v>#DIV/0!</v>
      </c>
      <c r="KYN43" s="92" t="e">
        <f t="shared" si="126"/>
        <v>#DIV/0!</v>
      </c>
      <c r="KYO43" s="92" t="e">
        <f t="shared" si="126"/>
        <v>#DIV/0!</v>
      </c>
      <c r="KYP43" s="92" t="e">
        <f t="shared" si="126"/>
        <v>#DIV/0!</v>
      </c>
      <c r="KYQ43" s="92" t="e">
        <f t="shared" si="126"/>
        <v>#DIV/0!</v>
      </c>
      <c r="KYR43" s="92" t="e">
        <f t="shared" si="126"/>
        <v>#DIV/0!</v>
      </c>
      <c r="KYS43" s="92" t="e">
        <f t="shared" si="126"/>
        <v>#DIV/0!</v>
      </c>
      <c r="KYT43" s="92" t="e">
        <f t="shared" si="126"/>
        <v>#DIV/0!</v>
      </c>
      <c r="KYU43" s="92" t="e">
        <f t="shared" si="126"/>
        <v>#DIV/0!</v>
      </c>
      <c r="KYV43" s="92" t="e">
        <f t="shared" si="126"/>
        <v>#DIV/0!</v>
      </c>
      <c r="KYW43" s="92" t="e">
        <f t="shared" si="126"/>
        <v>#DIV/0!</v>
      </c>
      <c r="KYX43" s="92" t="e">
        <f t="shared" si="126"/>
        <v>#DIV/0!</v>
      </c>
      <c r="KYY43" s="92" t="e">
        <f t="shared" si="126"/>
        <v>#DIV/0!</v>
      </c>
      <c r="KYZ43" s="92" t="e">
        <f t="shared" si="126"/>
        <v>#DIV/0!</v>
      </c>
      <c r="KZA43" s="92" t="e">
        <f t="shared" si="126"/>
        <v>#DIV/0!</v>
      </c>
      <c r="KZB43" s="92" t="e">
        <f t="shared" si="126"/>
        <v>#DIV/0!</v>
      </c>
      <c r="KZC43" s="92" t="e">
        <f t="shared" si="126"/>
        <v>#DIV/0!</v>
      </c>
      <c r="KZD43" s="92" t="e">
        <f t="shared" si="126"/>
        <v>#DIV/0!</v>
      </c>
      <c r="KZE43" s="92" t="e">
        <f t="shared" si="126"/>
        <v>#DIV/0!</v>
      </c>
      <c r="KZF43" s="92" t="e">
        <f t="shared" si="126"/>
        <v>#DIV/0!</v>
      </c>
      <c r="KZG43" s="92" t="e">
        <f t="shared" si="126"/>
        <v>#DIV/0!</v>
      </c>
      <c r="KZH43" s="92" t="e">
        <f t="shared" si="126"/>
        <v>#DIV/0!</v>
      </c>
      <c r="KZI43" s="92" t="e">
        <f t="shared" si="126"/>
        <v>#DIV/0!</v>
      </c>
      <c r="KZJ43" s="92" t="e">
        <f t="shared" si="126"/>
        <v>#DIV/0!</v>
      </c>
      <c r="KZK43" s="92" t="e">
        <f t="shared" si="126"/>
        <v>#DIV/0!</v>
      </c>
      <c r="KZL43" s="92" t="e">
        <f t="shared" si="126"/>
        <v>#DIV/0!</v>
      </c>
      <c r="KZM43" s="92" t="e">
        <f t="shared" si="126"/>
        <v>#DIV/0!</v>
      </c>
      <c r="KZN43" s="92" t="e">
        <f t="shared" si="126"/>
        <v>#DIV/0!</v>
      </c>
      <c r="KZO43" s="92" t="e">
        <f t="shared" si="126"/>
        <v>#DIV/0!</v>
      </c>
      <c r="KZP43" s="92" t="e">
        <f t="shared" si="126"/>
        <v>#DIV/0!</v>
      </c>
      <c r="KZQ43" s="92" t="e">
        <f t="shared" si="126"/>
        <v>#DIV/0!</v>
      </c>
      <c r="KZR43" s="92" t="e">
        <f t="shared" si="126"/>
        <v>#DIV/0!</v>
      </c>
      <c r="KZS43" s="92" t="e">
        <f t="shared" ref="KZS43:LCD43" si="127">AVERAGE(KZS3:KZS42)</f>
        <v>#DIV/0!</v>
      </c>
      <c r="KZT43" s="92" t="e">
        <f t="shared" si="127"/>
        <v>#DIV/0!</v>
      </c>
      <c r="KZU43" s="92" t="e">
        <f t="shared" si="127"/>
        <v>#DIV/0!</v>
      </c>
      <c r="KZV43" s="92" t="e">
        <f t="shared" si="127"/>
        <v>#DIV/0!</v>
      </c>
      <c r="KZW43" s="92" t="e">
        <f t="shared" si="127"/>
        <v>#DIV/0!</v>
      </c>
      <c r="KZX43" s="92" t="e">
        <f t="shared" si="127"/>
        <v>#DIV/0!</v>
      </c>
      <c r="KZY43" s="92" t="e">
        <f t="shared" si="127"/>
        <v>#DIV/0!</v>
      </c>
      <c r="KZZ43" s="92" t="e">
        <f t="shared" si="127"/>
        <v>#DIV/0!</v>
      </c>
      <c r="LAA43" s="92" t="e">
        <f t="shared" si="127"/>
        <v>#DIV/0!</v>
      </c>
      <c r="LAB43" s="92" t="e">
        <f t="shared" si="127"/>
        <v>#DIV/0!</v>
      </c>
      <c r="LAC43" s="92" t="e">
        <f t="shared" si="127"/>
        <v>#DIV/0!</v>
      </c>
      <c r="LAD43" s="92" t="e">
        <f t="shared" si="127"/>
        <v>#DIV/0!</v>
      </c>
      <c r="LAE43" s="92" t="e">
        <f t="shared" si="127"/>
        <v>#DIV/0!</v>
      </c>
      <c r="LAF43" s="92" t="e">
        <f t="shared" si="127"/>
        <v>#DIV/0!</v>
      </c>
      <c r="LAG43" s="92" t="e">
        <f t="shared" si="127"/>
        <v>#DIV/0!</v>
      </c>
      <c r="LAH43" s="92" t="e">
        <f t="shared" si="127"/>
        <v>#DIV/0!</v>
      </c>
      <c r="LAI43" s="92" t="e">
        <f t="shared" si="127"/>
        <v>#DIV/0!</v>
      </c>
      <c r="LAJ43" s="92" t="e">
        <f t="shared" si="127"/>
        <v>#DIV/0!</v>
      </c>
      <c r="LAK43" s="92" t="e">
        <f t="shared" si="127"/>
        <v>#DIV/0!</v>
      </c>
      <c r="LAL43" s="92" t="e">
        <f t="shared" si="127"/>
        <v>#DIV/0!</v>
      </c>
      <c r="LAM43" s="92" t="e">
        <f t="shared" si="127"/>
        <v>#DIV/0!</v>
      </c>
      <c r="LAN43" s="92" t="e">
        <f t="shared" si="127"/>
        <v>#DIV/0!</v>
      </c>
      <c r="LAO43" s="92" t="e">
        <f t="shared" si="127"/>
        <v>#DIV/0!</v>
      </c>
      <c r="LAP43" s="92" t="e">
        <f t="shared" si="127"/>
        <v>#DIV/0!</v>
      </c>
      <c r="LAQ43" s="92" t="e">
        <f t="shared" si="127"/>
        <v>#DIV/0!</v>
      </c>
      <c r="LAR43" s="92" t="e">
        <f t="shared" si="127"/>
        <v>#DIV/0!</v>
      </c>
      <c r="LAS43" s="92" t="e">
        <f t="shared" si="127"/>
        <v>#DIV/0!</v>
      </c>
      <c r="LAT43" s="92" t="e">
        <f t="shared" si="127"/>
        <v>#DIV/0!</v>
      </c>
      <c r="LAU43" s="92" t="e">
        <f t="shared" si="127"/>
        <v>#DIV/0!</v>
      </c>
      <c r="LAV43" s="92" t="e">
        <f t="shared" si="127"/>
        <v>#DIV/0!</v>
      </c>
      <c r="LAW43" s="92" t="e">
        <f t="shared" si="127"/>
        <v>#DIV/0!</v>
      </c>
      <c r="LAX43" s="92" t="e">
        <f t="shared" si="127"/>
        <v>#DIV/0!</v>
      </c>
      <c r="LAY43" s="92" t="e">
        <f t="shared" si="127"/>
        <v>#DIV/0!</v>
      </c>
      <c r="LAZ43" s="92" t="e">
        <f t="shared" si="127"/>
        <v>#DIV/0!</v>
      </c>
      <c r="LBA43" s="92" t="e">
        <f t="shared" si="127"/>
        <v>#DIV/0!</v>
      </c>
      <c r="LBB43" s="92" t="e">
        <f t="shared" si="127"/>
        <v>#DIV/0!</v>
      </c>
      <c r="LBC43" s="92" t="e">
        <f t="shared" si="127"/>
        <v>#DIV/0!</v>
      </c>
      <c r="LBD43" s="92" t="e">
        <f t="shared" si="127"/>
        <v>#DIV/0!</v>
      </c>
      <c r="LBE43" s="92" t="e">
        <f t="shared" si="127"/>
        <v>#DIV/0!</v>
      </c>
      <c r="LBF43" s="92" t="e">
        <f t="shared" si="127"/>
        <v>#DIV/0!</v>
      </c>
      <c r="LBG43" s="92" t="e">
        <f t="shared" si="127"/>
        <v>#DIV/0!</v>
      </c>
      <c r="LBH43" s="92" t="e">
        <f t="shared" si="127"/>
        <v>#DIV/0!</v>
      </c>
      <c r="LBI43" s="92" t="e">
        <f t="shared" si="127"/>
        <v>#DIV/0!</v>
      </c>
      <c r="LBJ43" s="92" t="e">
        <f t="shared" si="127"/>
        <v>#DIV/0!</v>
      </c>
      <c r="LBK43" s="92" t="e">
        <f t="shared" si="127"/>
        <v>#DIV/0!</v>
      </c>
      <c r="LBL43" s="92" t="e">
        <f t="shared" si="127"/>
        <v>#DIV/0!</v>
      </c>
      <c r="LBM43" s="92" t="e">
        <f t="shared" si="127"/>
        <v>#DIV/0!</v>
      </c>
      <c r="LBN43" s="92" t="e">
        <f t="shared" si="127"/>
        <v>#DIV/0!</v>
      </c>
      <c r="LBO43" s="92" t="e">
        <f t="shared" si="127"/>
        <v>#DIV/0!</v>
      </c>
      <c r="LBP43" s="92" t="e">
        <f t="shared" si="127"/>
        <v>#DIV/0!</v>
      </c>
      <c r="LBQ43" s="92" t="e">
        <f t="shared" si="127"/>
        <v>#DIV/0!</v>
      </c>
      <c r="LBR43" s="92" t="e">
        <f t="shared" si="127"/>
        <v>#DIV/0!</v>
      </c>
      <c r="LBS43" s="92" t="e">
        <f t="shared" si="127"/>
        <v>#DIV/0!</v>
      </c>
      <c r="LBT43" s="92" t="e">
        <f t="shared" si="127"/>
        <v>#DIV/0!</v>
      </c>
      <c r="LBU43" s="92" t="e">
        <f t="shared" si="127"/>
        <v>#DIV/0!</v>
      </c>
      <c r="LBV43" s="92" t="e">
        <f t="shared" si="127"/>
        <v>#DIV/0!</v>
      </c>
      <c r="LBW43" s="92" t="e">
        <f t="shared" si="127"/>
        <v>#DIV/0!</v>
      </c>
      <c r="LBX43" s="92" t="e">
        <f t="shared" si="127"/>
        <v>#DIV/0!</v>
      </c>
      <c r="LBY43" s="92" t="e">
        <f t="shared" si="127"/>
        <v>#DIV/0!</v>
      </c>
      <c r="LBZ43" s="92" t="e">
        <f t="shared" si="127"/>
        <v>#DIV/0!</v>
      </c>
      <c r="LCA43" s="92" t="e">
        <f t="shared" si="127"/>
        <v>#DIV/0!</v>
      </c>
      <c r="LCB43" s="92" t="e">
        <f t="shared" si="127"/>
        <v>#DIV/0!</v>
      </c>
      <c r="LCC43" s="92" t="e">
        <f t="shared" si="127"/>
        <v>#DIV/0!</v>
      </c>
      <c r="LCD43" s="92" t="e">
        <f t="shared" si="127"/>
        <v>#DIV/0!</v>
      </c>
      <c r="LCE43" s="92" t="e">
        <f t="shared" ref="LCE43:LEP43" si="128">AVERAGE(LCE3:LCE42)</f>
        <v>#DIV/0!</v>
      </c>
      <c r="LCF43" s="92" t="e">
        <f t="shared" si="128"/>
        <v>#DIV/0!</v>
      </c>
      <c r="LCG43" s="92" t="e">
        <f t="shared" si="128"/>
        <v>#DIV/0!</v>
      </c>
      <c r="LCH43" s="92" t="e">
        <f t="shared" si="128"/>
        <v>#DIV/0!</v>
      </c>
      <c r="LCI43" s="92" t="e">
        <f t="shared" si="128"/>
        <v>#DIV/0!</v>
      </c>
      <c r="LCJ43" s="92" t="e">
        <f t="shared" si="128"/>
        <v>#DIV/0!</v>
      </c>
      <c r="LCK43" s="92" t="e">
        <f t="shared" si="128"/>
        <v>#DIV/0!</v>
      </c>
      <c r="LCL43" s="92" t="e">
        <f t="shared" si="128"/>
        <v>#DIV/0!</v>
      </c>
      <c r="LCM43" s="92" t="e">
        <f t="shared" si="128"/>
        <v>#DIV/0!</v>
      </c>
      <c r="LCN43" s="92" t="e">
        <f t="shared" si="128"/>
        <v>#DIV/0!</v>
      </c>
      <c r="LCO43" s="92" t="e">
        <f t="shared" si="128"/>
        <v>#DIV/0!</v>
      </c>
      <c r="LCP43" s="92" t="e">
        <f t="shared" si="128"/>
        <v>#DIV/0!</v>
      </c>
      <c r="LCQ43" s="92" t="e">
        <f t="shared" si="128"/>
        <v>#DIV/0!</v>
      </c>
      <c r="LCR43" s="92" t="e">
        <f t="shared" si="128"/>
        <v>#DIV/0!</v>
      </c>
      <c r="LCS43" s="92" t="e">
        <f t="shared" si="128"/>
        <v>#DIV/0!</v>
      </c>
      <c r="LCT43" s="92" t="e">
        <f t="shared" si="128"/>
        <v>#DIV/0!</v>
      </c>
      <c r="LCU43" s="92" t="e">
        <f t="shared" si="128"/>
        <v>#DIV/0!</v>
      </c>
      <c r="LCV43" s="92" t="e">
        <f t="shared" si="128"/>
        <v>#DIV/0!</v>
      </c>
      <c r="LCW43" s="92" t="e">
        <f t="shared" si="128"/>
        <v>#DIV/0!</v>
      </c>
      <c r="LCX43" s="92" t="e">
        <f t="shared" si="128"/>
        <v>#DIV/0!</v>
      </c>
      <c r="LCY43" s="92" t="e">
        <f t="shared" si="128"/>
        <v>#DIV/0!</v>
      </c>
      <c r="LCZ43" s="92" t="e">
        <f t="shared" si="128"/>
        <v>#DIV/0!</v>
      </c>
      <c r="LDA43" s="92" t="e">
        <f t="shared" si="128"/>
        <v>#DIV/0!</v>
      </c>
      <c r="LDB43" s="92" t="e">
        <f t="shared" si="128"/>
        <v>#DIV/0!</v>
      </c>
      <c r="LDC43" s="92" t="e">
        <f t="shared" si="128"/>
        <v>#DIV/0!</v>
      </c>
      <c r="LDD43" s="92" t="e">
        <f t="shared" si="128"/>
        <v>#DIV/0!</v>
      </c>
      <c r="LDE43" s="92" t="e">
        <f t="shared" si="128"/>
        <v>#DIV/0!</v>
      </c>
      <c r="LDF43" s="92" t="e">
        <f t="shared" si="128"/>
        <v>#DIV/0!</v>
      </c>
      <c r="LDG43" s="92" t="e">
        <f t="shared" si="128"/>
        <v>#DIV/0!</v>
      </c>
      <c r="LDH43" s="92" t="e">
        <f t="shared" si="128"/>
        <v>#DIV/0!</v>
      </c>
      <c r="LDI43" s="92" t="e">
        <f t="shared" si="128"/>
        <v>#DIV/0!</v>
      </c>
      <c r="LDJ43" s="92" t="e">
        <f t="shared" si="128"/>
        <v>#DIV/0!</v>
      </c>
      <c r="LDK43" s="92" t="e">
        <f t="shared" si="128"/>
        <v>#DIV/0!</v>
      </c>
      <c r="LDL43" s="92" t="e">
        <f t="shared" si="128"/>
        <v>#DIV/0!</v>
      </c>
      <c r="LDM43" s="92" t="e">
        <f t="shared" si="128"/>
        <v>#DIV/0!</v>
      </c>
      <c r="LDN43" s="92" t="e">
        <f t="shared" si="128"/>
        <v>#DIV/0!</v>
      </c>
      <c r="LDO43" s="92" t="e">
        <f t="shared" si="128"/>
        <v>#DIV/0!</v>
      </c>
      <c r="LDP43" s="92" t="e">
        <f t="shared" si="128"/>
        <v>#DIV/0!</v>
      </c>
      <c r="LDQ43" s="92" t="e">
        <f t="shared" si="128"/>
        <v>#DIV/0!</v>
      </c>
      <c r="LDR43" s="92" t="e">
        <f t="shared" si="128"/>
        <v>#DIV/0!</v>
      </c>
      <c r="LDS43" s="92" t="e">
        <f t="shared" si="128"/>
        <v>#DIV/0!</v>
      </c>
      <c r="LDT43" s="92" t="e">
        <f t="shared" si="128"/>
        <v>#DIV/0!</v>
      </c>
      <c r="LDU43" s="92" t="e">
        <f t="shared" si="128"/>
        <v>#DIV/0!</v>
      </c>
      <c r="LDV43" s="92" t="e">
        <f t="shared" si="128"/>
        <v>#DIV/0!</v>
      </c>
      <c r="LDW43" s="92" t="e">
        <f t="shared" si="128"/>
        <v>#DIV/0!</v>
      </c>
      <c r="LDX43" s="92" t="e">
        <f t="shared" si="128"/>
        <v>#DIV/0!</v>
      </c>
      <c r="LDY43" s="92" t="e">
        <f t="shared" si="128"/>
        <v>#DIV/0!</v>
      </c>
      <c r="LDZ43" s="92" t="e">
        <f t="shared" si="128"/>
        <v>#DIV/0!</v>
      </c>
      <c r="LEA43" s="92" t="e">
        <f t="shared" si="128"/>
        <v>#DIV/0!</v>
      </c>
      <c r="LEB43" s="92" t="e">
        <f t="shared" si="128"/>
        <v>#DIV/0!</v>
      </c>
      <c r="LEC43" s="92" t="e">
        <f t="shared" si="128"/>
        <v>#DIV/0!</v>
      </c>
      <c r="LED43" s="92" t="e">
        <f t="shared" si="128"/>
        <v>#DIV/0!</v>
      </c>
      <c r="LEE43" s="92" t="e">
        <f t="shared" si="128"/>
        <v>#DIV/0!</v>
      </c>
      <c r="LEF43" s="92" t="e">
        <f t="shared" si="128"/>
        <v>#DIV/0!</v>
      </c>
      <c r="LEG43" s="92" t="e">
        <f t="shared" si="128"/>
        <v>#DIV/0!</v>
      </c>
      <c r="LEH43" s="92" t="e">
        <f t="shared" si="128"/>
        <v>#DIV/0!</v>
      </c>
      <c r="LEI43" s="92" t="e">
        <f t="shared" si="128"/>
        <v>#DIV/0!</v>
      </c>
      <c r="LEJ43" s="92" t="e">
        <f t="shared" si="128"/>
        <v>#DIV/0!</v>
      </c>
      <c r="LEK43" s="92" t="e">
        <f t="shared" si="128"/>
        <v>#DIV/0!</v>
      </c>
      <c r="LEL43" s="92" t="e">
        <f t="shared" si="128"/>
        <v>#DIV/0!</v>
      </c>
      <c r="LEM43" s="92" t="e">
        <f t="shared" si="128"/>
        <v>#DIV/0!</v>
      </c>
      <c r="LEN43" s="92" t="e">
        <f t="shared" si="128"/>
        <v>#DIV/0!</v>
      </c>
      <c r="LEO43" s="92" t="e">
        <f t="shared" si="128"/>
        <v>#DIV/0!</v>
      </c>
      <c r="LEP43" s="92" t="e">
        <f t="shared" si="128"/>
        <v>#DIV/0!</v>
      </c>
      <c r="LEQ43" s="92" t="e">
        <f t="shared" ref="LEQ43:LHB43" si="129">AVERAGE(LEQ3:LEQ42)</f>
        <v>#DIV/0!</v>
      </c>
      <c r="LER43" s="92" t="e">
        <f t="shared" si="129"/>
        <v>#DIV/0!</v>
      </c>
      <c r="LES43" s="92" t="e">
        <f t="shared" si="129"/>
        <v>#DIV/0!</v>
      </c>
      <c r="LET43" s="92" t="e">
        <f t="shared" si="129"/>
        <v>#DIV/0!</v>
      </c>
      <c r="LEU43" s="92" t="e">
        <f t="shared" si="129"/>
        <v>#DIV/0!</v>
      </c>
      <c r="LEV43" s="92" t="e">
        <f t="shared" si="129"/>
        <v>#DIV/0!</v>
      </c>
      <c r="LEW43" s="92" t="e">
        <f t="shared" si="129"/>
        <v>#DIV/0!</v>
      </c>
      <c r="LEX43" s="92" t="e">
        <f t="shared" si="129"/>
        <v>#DIV/0!</v>
      </c>
      <c r="LEY43" s="92" t="e">
        <f t="shared" si="129"/>
        <v>#DIV/0!</v>
      </c>
      <c r="LEZ43" s="92" t="e">
        <f t="shared" si="129"/>
        <v>#DIV/0!</v>
      </c>
      <c r="LFA43" s="92" t="e">
        <f t="shared" si="129"/>
        <v>#DIV/0!</v>
      </c>
      <c r="LFB43" s="92" t="e">
        <f t="shared" si="129"/>
        <v>#DIV/0!</v>
      </c>
      <c r="LFC43" s="92" t="e">
        <f t="shared" si="129"/>
        <v>#DIV/0!</v>
      </c>
      <c r="LFD43" s="92" t="e">
        <f t="shared" si="129"/>
        <v>#DIV/0!</v>
      </c>
      <c r="LFE43" s="92" t="e">
        <f t="shared" si="129"/>
        <v>#DIV/0!</v>
      </c>
      <c r="LFF43" s="92" t="e">
        <f t="shared" si="129"/>
        <v>#DIV/0!</v>
      </c>
      <c r="LFG43" s="92" t="e">
        <f t="shared" si="129"/>
        <v>#DIV/0!</v>
      </c>
      <c r="LFH43" s="92" t="e">
        <f t="shared" si="129"/>
        <v>#DIV/0!</v>
      </c>
      <c r="LFI43" s="92" t="e">
        <f t="shared" si="129"/>
        <v>#DIV/0!</v>
      </c>
      <c r="LFJ43" s="92" t="e">
        <f t="shared" si="129"/>
        <v>#DIV/0!</v>
      </c>
      <c r="LFK43" s="92" t="e">
        <f t="shared" si="129"/>
        <v>#DIV/0!</v>
      </c>
      <c r="LFL43" s="92" t="e">
        <f t="shared" si="129"/>
        <v>#DIV/0!</v>
      </c>
      <c r="LFM43" s="92" t="e">
        <f t="shared" si="129"/>
        <v>#DIV/0!</v>
      </c>
      <c r="LFN43" s="92" t="e">
        <f t="shared" si="129"/>
        <v>#DIV/0!</v>
      </c>
      <c r="LFO43" s="92" t="e">
        <f t="shared" si="129"/>
        <v>#DIV/0!</v>
      </c>
      <c r="LFP43" s="92" t="e">
        <f t="shared" si="129"/>
        <v>#DIV/0!</v>
      </c>
      <c r="LFQ43" s="92" t="e">
        <f t="shared" si="129"/>
        <v>#DIV/0!</v>
      </c>
      <c r="LFR43" s="92" t="e">
        <f t="shared" si="129"/>
        <v>#DIV/0!</v>
      </c>
      <c r="LFS43" s="92" t="e">
        <f t="shared" si="129"/>
        <v>#DIV/0!</v>
      </c>
      <c r="LFT43" s="92" t="e">
        <f t="shared" si="129"/>
        <v>#DIV/0!</v>
      </c>
      <c r="LFU43" s="92" t="e">
        <f t="shared" si="129"/>
        <v>#DIV/0!</v>
      </c>
      <c r="LFV43" s="92" t="e">
        <f t="shared" si="129"/>
        <v>#DIV/0!</v>
      </c>
      <c r="LFW43" s="92" t="e">
        <f t="shared" si="129"/>
        <v>#DIV/0!</v>
      </c>
      <c r="LFX43" s="92" t="e">
        <f t="shared" si="129"/>
        <v>#DIV/0!</v>
      </c>
      <c r="LFY43" s="92" t="e">
        <f t="shared" si="129"/>
        <v>#DIV/0!</v>
      </c>
      <c r="LFZ43" s="92" t="e">
        <f t="shared" si="129"/>
        <v>#DIV/0!</v>
      </c>
      <c r="LGA43" s="92" t="e">
        <f t="shared" si="129"/>
        <v>#DIV/0!</v>
      </c>
      <c r="LGB43" s="92" t="e">
        <f t="shared" si="129"/>
        <v>#DIV/0!</v>
      </c>
      <c r="LGC43" s="92" t="e">
        <f t="shared" si="129"/>
        <v>#DIV/0!</v>
      </c>
      <c r="LGD43" s="92" t="e">
        <f t="shared" si="129"/>
        <v>#DIV/0!</v>
      </c>
      <c r="LGE43" s="92" t="e">
        <f t="shared" si="129"/>
        <v>#DIV/0!</v>
      </c>
      <c r="LGF43" s="92" t="e">
        <f t="shared" si="129"/>
        <v>#DIV/0!</v>
      </c>
      <c r="LGG43" s="92" t="e">
        <f t="shared" si="129"/>
        <v>#DIV/0!</v>
      </c>
      <c r="LGH43" s="92" t="e">
        <f t="shared" si="129"/>
        <v>#DIV/0!</v>
      </c>
      <c r="LGI43" s="92" t="e">
        <f t="shared" si="129"/>
        <v>#DIV/0!</v>
      </c>
      <c r="LGJ43" s="92" t="e">
        <f t="shared" si="129"/>
        <v>#DIV/0!</v>
      </c>
      <c r="LGK43" s="92" t="e">
        <f t="shared" si="129"/>
        <v>#DIV/0!</v>
      </c>
      <c r="LGL43" s="92" t="e">
        <f t="shared" si="129"/>
        <v>#DIV/0!</v>
      </c>
      <c r="LGM43" s="92" t="e">
        <f t="shared" si="129"/>
        <v>#DIV/0!</v>
      </c>
      <c r="LGN43" s="92" t="e">
        <f t="shared" si="129"/>
        <v>#DIV/0!</v>
      </c>
      <c r="LGO43" s="92" t="e">
        <f t="shared" si="129"/>
        <v>#DIV/0!</v>
      </c>
      <c r="LGP43" s="92" t="e">
        <f t="shared" si="129"/>
        <v>#DIV/0!</v>
      </c>
      <c r="LGQ43" s="92" t="e">
        <f t="shared" si="129"/>
        <v>#DIV/0!</v>
      </c>
      <c r="LGR43" s="92" t="e">
        <f t="shared" si="129"/>
        <v>#DIV/0!</v>
      </c>
      <c r="LGS43" s="92" t="e">
        <f t="shared" si="129"/>
        <v>#DIV/0!</v>
      </c>
      <c r="LGT43" s="92" t="e">
        <f t="shared" si="129"/>
        <v>#DIV/0!</v>
      </c>
      <c r="LGU43" s="92" t="e">
        <f t="shared" si="129"/>
        <v>#DIV/0!</v>
      </c>
      <c r="LGV43" s="92" t="e">
        <f t="shared" si="129"/>
        <v>#DIV/0!</v>
      </c>
      <c r="LGW43" s="92" t="e">
        <f t="shared" si="129"/>
        <v>#DIV/0!</v>
      </c>
      <c r="LGX43" s="92" t="e">
        <f t="shared" si="129"/>
        <v>#DIV/0!</v>
      </c>
      <c r="LGY43" s="92" t="e">
        <f t="shared" si="129"/>
        <v>#DIV/0!</v>
      </c>
      <c r="LGZ43" s="92" t="e">
        <f t="shared" si="129"/>
        <v>#DIV/0!</v>
      </c>
      <c r="LHA43" s="92" t="e">
        <f t="shared" si="129"/>
        <v>#DIV/0!</v>
      </c>
      <c r="LHB43" s="92" t="e">
        <f t="shared" si="129"/>
        <v>#DIV/0!</v>
      </c>
      <c r="LHC43" s="92" t="e">
        <f t="shared" ref="LHC43:LJN43" si="130">AVERAGE(LHC3:LHC42)</f>
        <v>#DIV/0!</v>
      </c>
      <c r="LHD43" s="92" t="e">
        <f t="shared" si="130"/>
        <v>#DIV/0!</v>
      </c>
      <c r="LHE43" s="92" t="e">
        <f t="shared" si="130"/>
        <v>#DIV/0!</v>
      </c>
      <c r="LHF43" s="92" t="e">
        <f t="shared" si="130"/>
        <v>#DIV/0!</v>
      </c>
      <c r="LHG43" s="92" t="e">
        <f t="shared" si="130"/>
        <v>#DIV/0!</v>
      </c>
      <c r="LHH43" s="92" t="e">
        <f t="shared" si="130"/>
        <v>#DIV/0!</v>
      </c>
      <c r="LHI43" s="92" t="e">
        <f t="shared" si="130"/>
        <v>#DIV/0!</v>
      </c>
      <c r="LHJ43" s="92" t="e">
        <f t="shared" si="130"/>
        <v>#DIV/0!</v>
      </c>
      <c r="LHK43" s="92" t="e">
        <f t="shared" si="130"/>
        <v>#DIV/0!</v>
      </c>
      <c r="LHL43" s="92" t="e">
        <f t="shared" si="130"/>
        <v>#DIV/0!</v>
      </c>
      <c r="LHM43" s="92" t="e">
        <f t="shared" si="130"/>
        <v>#DIV/0!</v>
      </c>
      <c r="LHN43" s="92" t="e">
        <f t="shared" si="130"/>
        <v>#DIV/0!</v>
      </c>
      <c r="LHO43" s="92" t="e">
        <f t="shared" si="130"/>
        <v>#DIV/0!</v>
      </c>
      <c r="LHP43" s="92" t="e">
        <f t="shared" si="130"/>
        <v>#DIV/0!</v>
      </c>
      <c r="LHQ43" s="92" t="e">
        <f t="shared" si="130"/>
        <v>#DIV/0!</v>
      </c>
      <c r="LHR43" s="92" t="e">
        <f t="shared" si="130"/>
        <v>#DIV/0!</v>
      </c>
      <c r="LHS43" s="92" t="e">
        <f t="shared" si="130"/>
        <v>#DIV/0!</v>
      </c>
      <c r="LHT43" s="92" t="e">
        <f t="shared" si="130"/>
        <v>#DIV/0!</v>
      </c>
      <c r="LHU43" s="92" t="e">
        <f t="shared" si="130"/>
        <v>#DIV/0!</v>
      </c>
      <c r="LHV43" s="92" t="e">
        <f t="shared" si="130"/>
        <v>#DIV/0!</v>
      </c>
      <c r="LHW43" s="92" t="e">
        <f t="shared" si="130"/>
        <v>#DIV/0!</v>
      </c>
      <c r="LHX43" s="92" t="e">
        <f t="shared" si="130"/>
        <v>#DIV/0!</v>
      </c>
      <c r="LHY43" s="92" t="e">
        <f t="shared" si="130"/>
        <v>#DIV/0!</v>
      </c>
      <c r="LHZ43" s="92" t="e">
        <f t="shared" si="130"/>
        <v>#DIV/0!</v>
      </c>
      <c r="LIA43" s="92" t="e">
        <f t="shared" si="130"/>
        <v>#DIV/0!</v>
      </c>
      <c r="LIB43" s="92" t="e">
        <f t="shared" si="130"/>
        <v>#DIV/0!</v>
      </c>
      <c r="LIC43" s="92" t="e">
        <f t="shared" si="130"/>
        <v>#DIV/0!</v>
      </c>
      <c r="LID43" s="92" t="e">
        <f t="shared" si="130"/>
        <v>#DIV/0!</v>
      </c>
      <c r="LIE43" s="92" t="e">
        <f t="shared" si="130"/>
        <v>#DIV/0!</v>
      </c>
      <c r="LIF43" s="92" t="e">
        <f t="shared" si="130"/>
        <v>#DIV/0!</v>
      </c>
      <c r="LIG43" s="92" t="e">
        <f t="shared" si="130"/>
        <v>#DIV/0!</v>
      </c>
      <c r="LIH43" s="92" t="e">
        <f t="shared" si="130"/>
        <v>#DIV/0!</v>
      </c>
      <c r="LII43" s="92" t="e">
        <f t="shared" si="130"/>
        <v>#DIV/0!</v>
      </c>
      <c r="LIJ43" s="92" t="e">
        <f t="shared" si="130"/>
        <v>#DIV/0!</v>
      </c>
      <c r="LIK43" s="92" t="e">
        <f t="shared" si="130"/>
        <v>#DIV/0!</v>
      </c>
      <c r="LIL43" s="92" t="e">
        <f t="shared" si="130"/>
        <v>#DIV/0!</v>
      </c>
      <c r="LIM43" s="92" t="e">
        <f t="shared" si="130"/>
        <v>#DIV/0!</v>
      </c>
      <c r="LIN43" s="92" t="e">
        <f t="shared" si="130"/>
        <v>#DIV/0!</v>
      </c>
      <c r="LIO43" s="92" t="e">
        <f t="shared" si="130"/>
        <v>#DIV/0!</v>
      </c>
      <c r="LIP43" s="92" t="e">
        <f t="shared" si="130"/>
        <v>#DIV/0!</v>
      </c>
      <c r="LIQ43" s="92" t="e">
        <f t="shared" si="130"/>
        <v>#DIV/0!</v>
      </c>
      <c r="LIR43" s="92" t="e">
        <f t="shared" si="130"/>
        <v>#DIV/0!</v>
      </c>
      <c r="LIS43" s="92" t="e">
        <f t="shared" si="130"/>
        <v>#DIV/0!</v>
      </c>
      <c r="LIT43" s="92" t="e">
        <f t="shared" si="130"/>
        <v>#DIV/0!</v>
      </c>
      <c r="LIU43" s="92" t="e">
        <f t="shared" si="130"/>
        <v>#DIV/0!</v>
      </c>
      <c r="LIV43" s="92" t="e">
        <f t="shared" si="130"/>
        <v>#DIV/0!</v>
      </c>
      <c r="LIW43" s="92" t="e">
        <f t="shared" si="130"/>
        <v>#DIV/0!</v>
      </c>
      <c r="LIX43" s="92" t="e">
        <f t="shared" si="130"/>
        <v>#DIV/0!</v>
      </c>
      <c r="LIY43" s="92" t="e">
        <f t="shared" si="130"/>
        <v>#DIV/0!</v>
      </c>
      <c r="LIZ43" s="92" t="e">
        <f t="shared" si="130"/>
        <v>#DIV/0!</v>
      </c>
      <c r="LJA43" s="92" t="e">
        <f t="shared" si="130"/>
        <v>#DIV/0!</v>
      </c>
      <c r="LJB43" s="92" t="e">
        <f t="shared" si="130"/>
        <v>#DIV/0!</v>
      </c>
      <c r="LJC43" s="92" t="e">
        <f t="shared" si="130"/>
        <v>#DIV/0!</v>
      </c>
      <c r="LJD43" s="92" t="e">
        <f t="shared" si="130"/>
        <v>#DIV/0!</v>
      </c>
      <c r="LJE43" s="92" t="e">
        <f t="shared" si="130"/>
        <v>#DIV/0!</v>
      </c>
      <c r="LJF43" s="92" t="e">
        <f t="shared" si="130"/>
        <v>#DIV/0!</v>
      </c>
      <c r="LJG43" s="92" t="e">
        <f t="shared" si="130"/>
        <v>#DIV/0!</v>
      </c>
      <c r="LJH43" s="92" t="e">
        <f t="shared" si="130"/>
        <v>#DIV/0!</v>
      </c>
      <c r="LJI43" s="92" t="e">
        <f t="shared" si="130"/>
        <v>#DIV/0!</v>
      </c>
      <c r="LJJ43" s="92" t="e">
        <f t="shared" si="130"/>
        <v>#DIV/0!</v>
      </c>
      <c r="LJK43" s="92" t="e">
        <f t="shared" si="130"/>
        <v>#DIV/0!</v>
      </c>
      <c r="LJL43" s="92" t="e">
        <f t="shared" si="130"/>
        <v>#DIV/0!</v>
      </c>
      <c r="LJM43" s="92" t="e">
        <f t="shared" si="130"/>
        <v>#DIV/0!</v>
      </c>
      <c r="LJN43" s="92" t="e">
        <f t="shared" si="130"/>
        <v>#DIV/0!</v>
      </c>
      <c r="LJO43" s="92" t="e">
        <f t="shared" ref="LJO43:LLZ43" si="131">AVERAGE(LJO3:LJO42)</f>
        <v>#DIV/0!</v>
      </c>
      <c r="LJP43" s="92" t="e">
        <f t="shared" si="131"/>
        <v>#DIV/0!</v>
      </c>
      <c r="LJQ43" s="92" t="e">
        <f t="shared" si="131"/>
        <v>#DIV/0!</v>
      </c>
      <c r="LJR43" s="92" t="e">
        <f t="shared" si="131"/>
        <v>#DIV/0!</v>
      </c>
      <c r="LJS43" s="92" t="e">
        <f t="shared" si="131"/>
        <v>#DIV/0!</v>
      </c>
      <c r="LJT43" s="92" t="e">
        <f t="shared" si="131"/>
        <v>#DIV/0!</v>
      </c>
      <c r="LJU43" s="92" t="e">
        <f t="shared" si="131"/>
        <v>#DIV/0!</v>
      </c>
      <c r="LJV43" s="92" t="e">
        <f t="shared" si="131"/>
        <v>#DIV/0!</v>
      </c>
      <c r="LJW43" s="92" t="e">
        <f t="shared" si="131"/>
        <v>#DIV/0!</v>
      </c>
      <c r="LJX43" s="92" t="e">
        <f t="shared" si="131"/>
        <v>#DIV/0!</v>
      </c>
      <c r="LJY43" s="92" t="e">
        <f t="shared" si="131"/>
        <v>#DIV/0!</v>
      </c>
      <c r="LJZ43" s="92" t="e">
        <f t="shared" si="131"/>
        <v>#DIV/0!</v>
      </c>
      <c r="LKA43" s="92" t="e">
        <f t="shared" si="131"/>
        <v>#DIV/0!</v>
      </c>
      <c r="LKB43" s="92" t="e">
        <f t="shared" si="131"/>
        <v>#DIV/0!</v>
      </c>
      <c r="LKC43" s="92" t="e">
        <f t="shared" si="131"/>
        <v>#DIV/0!</v>
      </c>
      <c r="LKD43" s="92" t="e">
        <f t="shared" si="131"/>
        <v>#DIV/0!</v>
      </c>
      <c r="LKE43" s="92" t="e">
        <f t="shared" si="131"/>
        <v>#DIV/0!</v>
      </c>
      <c r="LKF43" s="92" t="e">
        <f t="shared" si="131"/>
        <v>#DIV/0!</v>
      </c>
      <c r="LKG43" s="92" t="e">
        <f t="shared" si="131"/>
        <v>#DIV/0!</v>
      </c>
      <c r="LKH43" s="92" t="e">
        <f t="shared" si="131"/>
        <v>#DIV/0!</v>
      </c>
      <c r="LKI43" s="92" t="e">
        <f t="shared" si="131"/>
        <v>#DIV/0!</v>
      </c>
      <c r="LKJ43" s="92" t="e">
        <f t="shared" si="131"/>
        <v>#DIV/0!</v>
      </c>
      <c r="LKK43" s="92" t="e">
        <f t="shared" si="131"/>
        <v>#DIV/0!</v>
      </c>
      <c r="LKL43" s="92" t="e">
        <f t="shared" si="131"/>
        <v>#DIV/0!</v>
      </c>
      <c r="LKM43" s="92" t="e">
        <f t="shared" si="131"/>
        <v>#DIV/0!</v>
      </c>
      <c r="LKN43" s="92" t="e">
        <f t="shared" si="131"/>
        <v>#DIV/0!</v>
      </c>
      <c r="LKO43" s="92" t="e">
        <f t="shared" si="131"/>
        <v>#DIV/0!</v>
      </c>
      <c r="LKP43" s="92" t="e">
        <f t="shared" si="131"/>
        <v>#DIV/0!</v>
      </c>
      <c r="LKQ43" s="92" t="e">
        <f t="shared" si="131"/>
        <v>#DIV/0!</v>
      </c>
      <c r="LKR43" s="92" t="e">
        <f t="shared" si="131"/>
        <v>#DIV/0!</v>
      </c>
      <c r="LKS43" s="92" t="e">
        <f t="shared" si="131"/>
        <v>#DIV/0!</v>
      </c>
      <c r="LKT43" s="92" t="e">
        <f t="shared" si="131"/>
        <v>#DIV/0!</v>
      </c>
      <c r="LKU43" s="92" t="e">
        <f t="shared" si="131"/>
        <v>#DIV/0!</v>
      </c>
      <c r="LKV43" s="92" t="e">
        <f t="shared" si="131"/>
        <v>#DIV/0!</v>
      </c>
      <c r="LKW43" s="92" t="e">
        <f t="shared" si="131"/>
        <v>#DIV/0!</v>
      </c>
      <c r="LKX43" s="92" t="e">
        <f t="shared" si="131"/>
        <v>#DIV/0!</v>
      </c>
      <c r="LKY43" s="92" t="e">
        <f t="shared" si="131"/>
        <v>#DIV/0!</v>
      </c>
      <c r="LKZ43" s="92" t="e">
        <f t="shared" si="131"/>
        <v>#DIV/0!</v>
      </c>
      <c r="LLA43" s="92" t="e">
        <f t="shared" si="131"/>
        <v>#DIV/0!</v>
      </c>
      <c r="LLB43" s="92" t="e">
        <f t="shared" si="131"/>
        <v>#DIV/0!</v>
      </c>
      <c r="LLC43" s="92" t="e">
        <f t="shared" si="131"/>
        <v>#DIV/0!</v>
      </c>
      <c r="LLD43" s="92" t="e">
        <f t="shared" si="131"/>
        <v>#DIV/0!</v>
      </c>
      <c r="LLE43" s="92" t="e">
        <f t="shared" si="131"/>
        <v>#DIV/0!</v>
      </c>
      <c r="LLF43" s="92" t="e">
        <f t="shared" si="131"/>
        <v>#DIV/0!</v>
      </c>
      <c r="LLG43" s="92" t="e">
        <f t="shared" si="131"/>
        <v>#DIV/0!</v>
      </c>
      <c r="LLH43" s="92" t="e">
        <f t="shared" si="131"/>
        <v>#DIV/0!</v>
      </c>
      <c r="LLI43" s="92" t="e">
        <f t="shared" si="131"/>
        <v>#DIV/0!</v>
      </c>
      <c r="LLJ43" s="92" t="e">
        <f t="shared" si="131"/>
        <v>#DIV/0!</v>
      </c>
      <c r="LLK43" s="92" t="e">
        <f t="shared" si="131"/>
        <v>#DIV/0!</v>
      </c>
      <c r="LLL43" s="92" t="e">
        <f t="shared" si="131"/>
        <v>#DIV/0!</v>
      </c>
      <c r="LLM43" s="92" t="e">
        <f t="shared" si="131"/>
        <v>#DIV/0!</v>
      </c>
      <c r="LLN43" s="92" t="e">
        <f t="shared" si="131"/>
        <v>#DIV/0!</v>
      </c>
      <c r="LLO43" s="92" t="e">
        <f t="shared" si="131"/>
        <v>#DIV/0!</v>
      </c>
      <c r="LLP43" s="92" t="e">
        <f t="shared" si="131"/>
        <v>#DIV/0!</v>
      </c>
      <c r="LLQ43" s="92" t="e">
        <f t="shared" si="131"/>
        <v>#DIV/0!</v>
      </c>
      <c r="LLR43" s="92" t="e">
        <f t="shared" si="131"/>
        <v>#DIV/0!</v>
      </c>
      <c r="LLS43" s="92" t="e">
        <f t="shared" si="131"/>
        <v>#DIV/0!</v>
      </c>
      <c r="LLT43" s="92" t="e">
        <f t="shared" si="131"/>
        <v>#DIV/0!</v>
      </c>
      <c r="LLU43" s="92" t="e">
        <f t="shared" si="131"/>
        <v>#DIV/0!</v>
      </c>
      <c r="LLV43" s="92" t="e">
        <f t="shared" si="131"/>
        <v>#DIV/0!</v>
      </c>
      <c r="LLW43" s="92" t="e">
        <f t="shared" si="131"/>
        <v>#DIV/0!</v>
      </c>
      <c r="LLX43" s="92" t="e">
        <f t="shared" si="131"/>
        <v>#DIV/0!</v>
      </c>
      <c r="LLY43" s="92" t="e">
        <f t="shared" si="131"/>
        <v>#DIV/0!</v>
      </c>
      <c r="LLZ43" s="92" t="e">
        <f t="shared" si="131"/>
        <v>#DIV/0!</v>
      </c>
      <c r="LMA43" s="92" t="e">
        <f t="shared" ref="LMA43:LOL43" si="132">AVERAGE(LMA3:LMA42)</f>
        <v>#DIV/0!</v>
      </c>
      <c r="LMB43" s="92" t="e">
        <f t="shared" si="132"/>
        <v>#DIV/0!</v>
      </c>
      <c r="LMC43" s="92" t="e">
        <f t="shared" si="132"/>
        <v>#DIV/0!</v>
      </c>
      <c r="LMD43" s="92" t="e">
        <f t="shared" si="132"/>
        <v>#DIV/0!</v>
      </c>
      <c r="LME43" s="92" t="e">
        <f t="shared" si="132"/>
        <v>#DIV/0!</v>
      </c>
      <c r="LMF43" s="92" t="e">
        <f t="shared" si="132"/>
        <v>#DIV/0!</v>
      </c>
      <c r="LMG43" s="92" t="e">
        <f t="shared" si="132"/>
        <v>#DIV/0!</v>
      </c>
      <c r="LMH43" s="92" t="e">
        <f t="shared" si="132"/>
        <v>#DIV/0!</v>
      </c>
      <c r="LMI43" s="92" t="e">
        <f t="shared" si="132"/>
        <v>#DIV/0!</v>
      </c>
      <c r="LMJ43" s="92" t="e">
        <f t="shared" si="132"/>
        <v>#DIV/0!</v>
      </c>
      <c r="LMK43" s="92" t="e">
        <f t="shared" si="132"/>
        <v>#DIV/0!</v>
      </c>
      <c r="LML43" s="92" t="e">
        <f t="shared" si="132"/>
        <v>#DIV/0!</v>
      </c>
      <c r="LMM43" s="92" t="e">
        <f t="shared" si="132"/>
        <v>#DIV/0!</v>
      </c>
      <c r="LMN43" s="92" t="e">
        <f t="shared" si="132"/>
        <v>#DIV/0!</v>
      </c>
      <c r="LMO43" s="92" t="e">
        <f t="shared" si="132"/>
        <v>#DIV/0!</v>
      </c>
      <c r="LMP43" s="92" t="e">
        <f t="shared" si="132"/>
        <v>#DIV/0!</v>
      </c>
      <c r="LMQ43" s="92" t="e">
        <f t="shared" si="132"/>
        <v>#DIV/0!</v>
      </c>
      <c r="LMR43" s="92" t="e">
        <f t="shared" si="132"/>
        <v>#DIV/0!</v>
      </c>
      <c r="LMS43" s="92" t="e">
        <f t="shared" si="132"/>
        <v>#DIV/0!</v>
      </c>
      <c r="LMT43" s="92" t="e">
        <f t="shared" si="132"/>
        <v>#DIV/0!</v>
      </c>
      <c r="LMU43" s="92" t="e">
        <f t="shared" si="132"/>
        <v>#DIV/0!</v>
      </c>
      <c r="LMV43" s="92" t="e">
        <f t="shared" si="132"/>
        <v>#DIV/0!</v>
      </c>
      <c r="LMW43" s="92" t="e">
        <f t="shared" si="132"/>
        <v>#DIV/0!</v>
      </c>
      <c r="LMX43" s="92" t="e">
        <f t="shared" si="132"/>
        <v>#DIV/0!</v>
      </c>
      <c r="LMY43" s="92" t="e">
        <f t="shared" si="132"/>
        <v>#DIV/0!</v>
      </c>
      <c r="LMZ43" s="92" t="e">
        <f t="shared" si="132"/>
        <v>#DIV/0!</v>
      </c>
      <c r="LNA43" s="92" t="e">
        <f t="shared" si="132"/>
        <v>#DIV/0!</v>
      </c>
      <c r="LNB43" s="92" t="e">
        <f t="shared" si="132"/>
        <v>#DIV/0!</v>
      </c>
      <c r="LNC43" s="92" t="e">
        <f t="shared" si="132"/>
        <v>#DIV/0!</v>
      </c>
      <c r="LND43" s="92" t="e">
        <f t="shared" si="132"/>
        <v>#DIV/0!</v>
      </c>
      <c r="LNE43" s="92" t="e">
        <f t="shared" si="132"/>
        <v>#DIV/0!</v>
      </c>
      <c r="LNF43" s="92" t="e">
        <f t="shared" si="132"/>
        <v>#DIV/0!</v>
      </c>
      <c r="LNG43" s="92" t="e">
        <f t="shared" si="132"/>
        <v>#DIV/0!</v>
      </c>
      <c r="LNH43" s="92" t="e">
        <f t="shared" si="132"/>
        <v>#DIV/0!</v>
      </c>
      <c r="LNI43" s="92" t="e">
        <f t="shared" si="132"/>
        <v>#DIV/0!</v>
      </c>
      <c r="LNJ43" s="92" t="e">
        <f t="shared" si="132"/>
        <v>#DIV/0!</v>
      </c>
      <c r="LNK43" s="92" t="e">
        <f t="shared" si="132"/>
        <v>#DIV/0!</v>
      </c>
      <c r="LNL43" s="92" t="e">
        <f t="shared" si="132"/>
        <v>#DIV/0!</v>
      </c>
      <c r="LNM43" s="92" t="e">
        <f t="shared" si="132"/>
        <v>#DIV/0!</v>
      </c>
      <c r="LNN43" s="92" t="e">
        <f t="shared" si="132"/>
        <v>#DIV/0!</v>
      </c>
      <c r="LNO43" s="92" t="e">
        <f t="shared" si="132"/>
        <v>#DIV/0!</v>
      </c>
      <c r="LNP43" s="92" t="e">
        <f t="shared" si="132"/>
        <v>#DIV/0!</v>
      </c>
      <c r="LNQ43" s="92" t="e">
        <f t="shared" si="132"/>
        <v>#DIV/0!</v>
      </c>
      <c r="LNR43" s="92" t="e">
        <f t="shared" si="132"/>
        <v>#DIV/0!</v>
      </c>
      <c r="LNS43" s="92" t="e">
        <f t="shared" si="132"/>
        <v>#DIV/0!</v>
      </c>
      <c r="LNT43" s="92" t="e">
        <f t="shared" si="132"/>
        <v>#DIV/0!</v>
      </c>
      <c r="LNU43" s="92" t="e">
        <f t="shared" si="132"/>
        <v>#DIV/0!</v>
      </c>
      <c r="LNV43" s="92" t="e">
        <f t="shared" si="132"/>
        <v>#DIV/0!</v>
      </c>
      <c r="LNW43" s="92" t="e">
        <f t="shared" si="132"/>
        <v>#DIV/0!</v>
      </c>
      <c r="LNX43" s="92" t="e">
        <f t="shared" si="132"/>
        <v>#DIV/0!</v>
      </c>
      <c r="LNY43" s="92" t="e">
        <f t="shared" si="132"/>
        <v>#DIV/0!</v>
      </c>
      <c r="LNZ43" s="92" t="e">
        <f t="shared" si="132"/>
        <v>#DIV/0!</v>
      </c>
      <c r="LOA43" s="92" t="e">
        <f t="shared" si="132"/>
        <v>#DIV/0!</v>
      </c>
      <c r="LOB43" s="92" t="e">
        <f t="shared" si="132"/>
        <v>#DIV/0!</v>
      </c>
      <c r="LOC43" s="92" t="e">
        <f t="shared" si="132"/>
        <v>#DIV/0!</v>
      </c>
      <c r="LOD43" s="92" t="e">
        <f t="shared" si="132"/>
        <v>#DIV/0!</v>
      </c>
      <c r="LOE43" s="92" t="e">
        <f t="shared" si="132"/>
        <v>#DIV/0!</v>
      </c>
      <c r="LOF43" s="92" t="e">
        <f t="shared" si="132"/>
        <v>#DIV/0!</v>
      </c>
      <c r="LOG43" s="92" t="e">
        <f t="shared" si="132"/>
        <v>#DIV/0!</v>
      </c>
      <c r="LOH43" s="92" t="e">
        <f t="shared" si="132"/>
        <v>#DIV/0!</v>
      </c>
      <c r="LOI43" s="92" t="e">
        <f t="shared" si="132"/>
        <v>#DIV/0!</v>
      </c>
      <c r="LOJ43" s="92" t="e">
        <f t="shared" si="132"/>
        <v>#DIV/0!</v>
      </c>
      <c r="LOK43" s="92" t="e">
        <f t="shared" si="132"/>
        <v>#DIV/0!</v>
      </c>
      <c r="LOL43" s="92" t="e">
        <f t="shared" si="132"/>
        <v>#DIV/0!</v>
      </c>
      <c r="LOM43" s="92" t="e">
        <f t="shared" ref="LOM43:LQX43" si="133">AVERAGE(LOM3:LOM42)</f>
        <v>#DIV/0!</v>
      </c>
      <c r="LON43" s="92" t="e">
        <f t="shared" si="133"/>
        <v>#DIV/0!</v>
      </c>
      <c r="LOO43" s="92" t="e">
        <f t="shared" si="133"/>
        <v>#DIV/0!</v>
      </c>
      <c r="LOP43" s="92" t="e">
        <f t="shared" si="133"/>
        <v>#DIV/0!</v>
      </c>
      <c r="LOQ43" s="92" t="e">
        <f t="shared" si="133"/>
        <v>#DIV/0!</v>
      </c>
      <c r="LOR43" s="92" t="e">
        <f t="shared" si="133"/>
        <v>#DIV/0!</v>
      </c>
      <c r="LOS43" s="92" t="e">
        <f t="shared" si="133"/>
        <v>#DIV/0!</v>
      </c>
      <c r="LOT43" s="92" t="e">
        <f t="shared" si="133"/>
        <v>#DIV/0!</v>
      </c>
      <c r="LOU43" s="92" t="e">
        <f t="shared" si="133"/>
        <v>#DIV/0!</v>
      </c>
      <c r="LOV43" s="92" t="e">
        <f t="shared" si="133"/>
        <v>#DIV/0!</v>
      </c>
      <c r="LOW43" s="92" t="e">
        <f t="shared" si="133"/>
        <v>#DIV/0!</v>
      </c>
      <c r="LOX43" s="92" t="e">
        <f t="shared" si="133"/>
        <v>#DIV/0!</v>
      </c>
      <c r="LOY43" s="92" t="e">
        <f t="shared" si="133"/>
        <v>#DIV/0!</v>
      </c>
      <c r="LOZ43" s="92" t="e">
        <f t="shared" si="133"/>
        <v>#DIV/0!</v>
      </c>
      <c r="LPA43" s="92" t="e">
        <f t="shared" si="133"/>
        <v>#DIV/0!</v>
      </c>
      <c r="LPB43" s="92" t="e">
        <f t="shared" si="133"/>
        <v>#DIV/0!</v>
      </c>
      <c r="LPC43" s="92" t="e">
        <f t="shared" si="133"/>
        <v>#DIV/0!</v>
      </c>
      <c r="LPD43" s="92" t="e">
        <f t="shared" si="133"/>
        <v>#DIV/0!</v>
      </c>
      <c r="LPE43" s="92" t="e">
        <f t="shared" si="133"/>
        <v>#DIV/0!</v>
      </c>
      <c r="LPF43" s="92" t="e">
        <f t="shared" si="133"/>
        <v>#DIV/0!</v>
      </c>
      <c r="LPG43" s="92" t="e">
        <f t="shared" si="133"/>
        <v>#DIV/0!</v>
      </c>
      <c r="LPH43" s="92" t="e">
        <f t="shared" si="133"/>
        <v>#DIV/0!</v>
      </c>
      <c r="LPI43" s="92" t="e">
        <f t="shared" si="133"/>
        <v>#DIV/0!</v>
      </c>
      <c r="LPJ43" s="92" t="e">
        <f t="shared" si="133"/>
        <v>#DIV/0!</v>
      </c>
      <c r="LPK43" s="92" t="e">
        <f t="shared" si="133"/>
        <v>#DIV/0!</v>
      </c>
      <c r="LPL43" s="92" t="e">
        <f t="shared" si="133"/>
        <v>#DIV/0!</v>
      </c>
      <c r="LPM43" s="92" t="e">
        <f t="shared" si="133"/>
        <v>#DIV/0!</v>
      </c>
      <c r="LPN43" s="92" t="e">
        <f t="shared" si="133"/>
        <v>#DIV/0!</v>
      </c>
      <c r="LPO43" s="92" t="e">
        <f t="shared" si="133"/>
        <v>#DIV/0!</v>
      </c>
      <c r="LPP43" s="92" t="e">
        <f t="shared" si="133"/>
        <v>#DIV/0!</v>
      </c>
      <c r="LPQ43" s="92" t="e">
        <f t="shared" si="133"/>
        <v>#DIV/0!</v>
      </c>
      <c r="LPR43" s="92" t="e">
        <f t="shared" si="133"/>
        <v>#DIV/0!</v>
      </c>
      <c r="LPS43" s="92" t="e">
        <f t="shared" si="133"/>
        <v>#DIV/0!</v>
      </c>
      <c r="LPT43" s="92" t="e">
        <f t="shared" si="133"/>
        <v>#DIV/0!</v>
      </c>
      <c r="LPU43" s="92" t="e">
        <f t="shared" si="133"/>
        <v>#DIV/0!</v>
      </c>
      <c r="LPV43" s="92" t="e">
        <f t="shared" si="133"/>
        <v>#DIV/0!</v>
      </c>
      <c r="LPW43" s="92" t="e">
        <f t="shared" si="133"/>
        <v>#DIV/0!</v>
      </c>
      <c r="LPX43" s="92" t="e">
        <f t="shared" si="133"/>
        <v>#DIV/0!</v>
      </c>
      <c r="LPY43" s="92" t="e">
        <f t="shared" si="133"/>
        <v>#DIV/0!</v>
      </c>
      <c r="LPZ43" s="92" t="e">
        <f t="shared" si="133"/>
        <v>#DIV/0!</v>
      </c>
      <c r="LQA43" s="92" t="e">
        <f t="shared" si="133"/>
        <v>#DIV/0!</v>
      </c>
      <c r="LQB43" s="92" t="e">
        <f t="shared" si="133"/>
        <v>#DIV/0!</v>
      </c>
      <c r="LQC43" s="92" t="e">
        <f t="shared" si="133"/>
        <v>#DIV/0!</v>
      </c>
      <c r="LQD43" s="92" t="e">
        <f t="shared" si="133"/>
        <v>#DIV/0!</v>
      </c>
      <c r="LQE43" s="92" t="e">
        <f t="shared" si="133"/>
        <v>#DIV/0!</v>
      </c>
      <c r="LQF43" s="92" t="e">
        <f t="shared" si="133"/>
        <v>#DIV/0!</v>
      </c>
      <c r="LQG43" s="92" t="e">
        <f t="shared" si="133"/>
        <v>#DIV/0!</v>
      </c>
      <c r="LQH43" s="92" t="e">
        <f t="shared" si="133"/>
        <v>#DIV/0!</v>
      </c>
      <c r="LQI43" s="92" t="e">
        <f t="shared" si="133"/>
        <v>#DIV/0!</v>
      </c>
      <c r="LQJ43" s="92" t="e">
        <f t="shared" si="133"/>
        <v>#DIV/0!</v>
      </c>
      <c r="LQK43" s="92" t="e">
        <f t="shared" si="133"/>
        <v>#DIV/0!</v>
      </c>
      <c r="LQL43" s="92" t="e">
        <f t="shared" si="133"/>
        <v>#DIV/0!</v>
      </c>
      <c r="LQM43" s="92" t="e">
        <f t="shared" si="133"/>
        <v>#DIV/0!</v>
      </c>
      <c r="LQN43" s="92" t="e">
        <f t="shared" si="133"/>
        <v>#DIV/0!</v>
      </c>
      <c r="LQO43" s="92" t="e">
        <f t="shared" si="133"/>
        <v>#DIV/0!</v>
      </c>
      <c r="LQP43" s="92" t="e">
        <f t="shared" si="133"/>
        <v>#DIV/0!</v>
      </c>
      <c r="LQQ43" s="92" t="e">
        <f t="shared" si="133"/>
        <v>#DIV/0!</v>
      </c>
      <c r="LQR43" s="92" t="e">
        <f t="shared" si="133"/>
        <v>#DIV/0!</v>
      </c>
      <c r="LQS43" s="92" t="e">
        <f t="shared" si="133"/>
        <v>#DIV/0!</v>
      </c>
      <c r="LQT43" s="92" t="e">
        <f t="shared" si="133"/>
        <v>#DIV/0!</v>
      </c>
      <c r="LQU43" s="92" t="e">
        <f t="shared" si="133"/>
        <v>#DIV/0!</v>
      </c>
      <c r="LQV43" s="92" t="e">
        <f t="shared" si="133"/>
        <v>#DIV/0!</v>
      </c>
      <c r="LQW43" s="92" t="e">
        <f t="shared" si="133"/>
        <v>#DIV/0!</v>
      </c>
      <c r="LQX43" s="92" t="e">
        <f t="shared" si="133"/>
        <v>#DIV/0!</v>
      </c>
      <c r="LQY43" s="92" t="e">
        <f t="shared" ref="LQY43:LTJ43" si="134">AVERAGE(LQY3:LQY42)</f>
        <v>#DIV/0!</v>
      </c>
      <c r="LQZ43" s="92" t="e">
        <f t="shared" si="134"/>
        <v>#DIV/0!</v>
      </c>
      <c r="LRA43" s="92" t="e">
        <f t="shared" si="134"/>
        <v>#DIV/0!</v>
      </c>
      <c r="LRB43" s="92" t="e">
        <f t="shared" si="134"/>
        <v>#DIV/0!</v>
      </c>
      <c r="LRC43" s="92" t="e">
        <f t="shared" si="134"/>
        <v>#DIV/0!</v>
      </c>
      <c r="LRD43" s="92" t="e">
        <f t="shared" si="134"/>
        <v>#DIV/0!</v>
      </c>
      <c r="LRE43" s="92" t="e">
        <f t="shared" si="134"/>
        <v>#DIV/0!</v>
      </c>
      <c r="LRF43" s="92" t="e">
        <f t="shared" si="134"/>
        <v>#DIV/0!</v>
      </c>
      <c r="LRG43" s="92" t="e">
        <f t="shared" si="134"/>
        <v>#DIV/0!</v>
      </c>
      <c r="LRH43" s="92" t="e">
        <f t="shared" si="134"/>
        <v>#DIV/0!</v>
      </c>
      <c r="LRI43" s="92" t="e">
        <f t="shared" si="134"/>
        <v>#DIV/0!</v>
      </c>
      <c r="LRJ43" s="92" t="e">
        <f t="shared" si="134"/>
        <v>#DIV/0!</v>
      </c>
      <c r="LRK43" s="92" t="e">
        <f t="shared" si="134"/>
        <v>#DIV/0!</v>
      </c>
      <c r="LRL43" s="92" t="e">
        <f t="shared" si="134"/>
        <v>#DIV/0!</v>
      </c>
      <c r="LRM43" s="92" t="e">
        <f t="shared" si="134"/>
        <v>#DIV/0!</v>
      </c>
      <c r="LRN43" s="92" t="e">
        <f t="shared" si="134"/>
        <v>#DIV/0!</v>
      </c>
      <c r="LRO43" s="92" t="e">
        <f t="shared" si="134"/>
        <v>#DIV/0!</v>
      </c>
      <c r="LRP43" s="92" t="e">
        <f t="shared" si="134"/>
        <v>#DIV/0!</v>
      </c>
      <c r="LRQ43" s="92" t="e">
        <f t="shared" si="134"/>
        <v>#DIV/0!</v>
      </c>
      <c r="LRR43" s="92" t="e">
        <f t="shared" si="134"/>
        <v>#DIV/0!</v>
      </c>
      <c r="LRS43" s="92" t="e">
        <f t="shared" si="134"/>
        <v>#DIV/0!</v>
      </c>
      <c r="LRT43" s="92" t="e">
        <f t="shared" si="134"/>
        <v>#DIV/0!</v>
      </c>
      <c r="LRU43" s="92" t="e">
        <f t="shared" si="134"/>
        <v>#DIV/0!</v>
      </c>
      <c r="LRV43" s="92" t="e">
        <f t="shared" si="134"/>
        <v>#DIV/0!</v>
      </c>
      <c r="LRW43" s="92" t="e">
        <f t="shared" si="134"/>
        <v>#DIV/0!</v>
      </c>
      <c r="LRX43" s="92" t="e">
        <f t="shared" si="134"/>
        <v>#DIV/0!</v>
      </c>
      <c r="LRY43" s="92" t="e">
        <f t="shared" si="134"/>
        <v>#DIV/0!</v>
      </c>
      <c r="LRZ43" s="92" t="e">
        <f t="shared" si="134"/>
        <v>#DIV/0!</v>
      </c>
      <c r="LSA43" s="92" t="e">
        <f t="shared" si="134"/>
        <v>#DIV/0!</v>
      </c>
      <c r="LSB43" s="92" t="e">
        <f t="shared" si="134"/>
        <v>#DIV/0!</v>
      </c>
      <c r="LSC43" s="92" t="e">
        <f t="shared" si="134"/>
        <v>#DIV/0!</v>
      </c>
      <c r="LSD43" s="92" t="e">
        <f t="shared" si="134"/>
        <v>#DIV/0!</v>
      </c>
      <c r="LSE43" s="92" t="e">
        <f t="shared" si="134"/>
        <v>#DIV/0!</v>
      </c>
      <c r="LSF43" s="92" t="e">
        <f t="shared" si="134"/>
        <v>#DIV/0!</v>
      </c>
      <c r="LSG43" s="92" t="e">
        <f t="shared" si="134"/>
        <v>#DIV/0!</v>
      </c>
      <c r="LSH43" s="92" t="e">
        <f t="shared" si="134"/>
        <v>#DIV/0!</v>
      </c>
      <c r="LSI43" s="92" t="e">
        <f t="shared" si="134"/>
        <v>#DIV/0!</v>
      </c>
      <c r="LSJ43" s="92" t="e">
        <f t="shared" si="134"/>
        <v>#DIV/0!</v>
      </c>
      <c r="LSK43" s="92" t="e">
        <f t="shared" si="134"/>
        <v>#DIV/0!</v>
      </c>
      <c r="LSL43" s="92" t="e">
        <f t="shared" si="134"/>
        <v>#DIV/0!</v>
      </c>
      <c r="LSM43" s="92" t="e">
        <f t="shared" si="134"/>
        <v>#DIV/0!</v>
      </c>
      <c r="LSN43" s="92" t="e">
        <f t="shared" si="134"/>
        <v>#DIV/0!</v>
      </c>
      <c r="LSO43" s="92" t="e">
        <f t="shared" si="134"/>
        <v>#DIV/0!</v>
      </c>
      <c r="LSP43" s="92" t="e">
        <f t="shared" si="134"/>
        <v>#DIV/0!</v>
      </c>
      <c r="LSQ43" s="92" t="e">
        <f t="shared" si="134"/>
        <v>#DIV/0!</v>
      </c>
      <c r="LSR43" s="92" t="e">
        <f t="shared" si="134"/>
        <v>#DIV/0!</v>
      </c>
      <c r="LSS43" s="92" t="e">
        <f t="shared" si="134"/>
        <v>#DIV/0!</v>
      </c>
      <c r="LST43" s="92" t="e">
        <f t="shared" si="134"/>
        <v>#DIV/0!</v>
      </c>
      <c r="LSU43" s="92" t="e">
        <f t="shared" si="134"/>
        <v>#DIV/0!</v>
      </c>
      <c r="LSV43" s="92" t="e">
        <f t="shared" si="134"/>
        <v>#DIV/0!</v>
      </c>
      <c r="LSW43" s="92" t="e">
        <f t="shared" si="134"/>
        <v>#DIV/0!</v>
      </c>
      <c r="LSX43" s="92" t="e">
        <f t="shared" si="134"/>
        <v>#DIV/0!</v>
      </c>
      <c r="LSY43" s="92" t="e">
        <f t="shared" si="134"/>
        <v>#DIV/0!</v>
      </c>
      <c r="LSZ43" s="92" t="e">
        <f t="shared" si="134"/>
        <v>#DIV/0!</v>
      </c>
      <c r="LTA43" s="92" t="e">
        <f t="shared" si="134"/>
        <v>#DIV/0!</v>
      </c>
      <c r="LTB43" s="92" t="e">
        <f t="shared" si="134"/>
        <v>#DIV/0!</v>
      </c>
      <c r="LTC43" s="92" t="e">
        <f t="shared" si="134"/>
        <v>#DIV/0!</v>
      </c>
      <c r="LTD43" s="92" t="e">
        <f t="shared" si="134"/>
        <v>#DIV/0!</v>
      </c>
      <c r="LTE43" s="92" t="e">
        <f t="shared" si="134"/>
        <v>#DIV/0!</v>
      </c>
      <c r="LTF43" s="92" t="e">
        <f t="shared" si="134"/>
        <v>#DIV/0!</v>
      </c>
      <c r="LTG43" s="92" t="e">
        <f t="shared" si="134"/>
        <v>#DIV/0!</v>
      </c>
      <c r="LTH43" s="92" t="e">
        <f t="shared" si="134"/>
        <v>#DIV/0!</v>
      </c>
      <c r="LTI43" s="92" t="e">
        <f t="shared" si="134"/>
        <v>#DIV/0!</v>
      </c>
      <c r="LTJ43" s="92" t="e">
        <f t="shared" si="134"/>
        <v>#DIV/0!</v>
      </c>
      <c r="LTK43" s="92" t="e">
        <f t="shared" ref="LTK43:LVV43" si="135">AVERAGE(LTK3:LTK42)</f>
        <v>#DIV/0!</v>
      </c>
      <c r="LTL43" s="92" t="e">
        <f t="shared" si="135"/>
        <v>#DIV/0!</v>
      </c>
      <c r="LTM43" s="92" t="e">
        <f t="shared" si="135"/>
        <v>#DIV/0!</v>
      </c>
      <c r="LTN43" s="92" t="e">
        <f t="shared" si="135"/>
        <v>#DIV/0!</v>
      </c>
      <c r="LTO43" s="92" t="e">
        <f t="shared" si="135"/>
        <v>#DIV/0!</v>
      </c>
      <c r="LTP43" s="92" t="e">
        <f t="shared" si="135"/>
        <v>#DIV/0!</v>
      </c>
      <c r="LTQ43" s="92" t="e">
        <f t="shared" si="135"/>
        <v>#DIV/0!</v>
      </c>
      <c r="LTR43" s="92" t="e">
        <f t="shared" si="135"/>
        <v>#DIV/0!</v>
      </c>
      <c r="LTS43" s="92" t="e">
        <f t="shared" si="135"/>
        <v>#DIV/0!</v>
      </c>
      <c r="LTT43" s="92" t="e">
        <f t="shared" si="135"/>
        <v>#DIV/0!</v>
      </c>
      <c r="LTU43" s="92" t="e">
        <f t="shared" si="135"/>
        <v>#DIV/0!</v>
      </c>
      <c r="LTV43" s="92" t="e">
        <f t="shared" si="135"/>
        <v>#DIV/0!</v>
      </c>
      <c r="LTW43" s="92" t="e">
        <f t="shared" si="135"/>
        <v>#DIV/0!</v>
      </c>
      <c r="LTX43" s="92" t="e">
        <f t="shared" si="135"/>
        <v>#DIV/0!</v>
      </c>
      <c r="LTY43" s="92" t="e">
        <f t="shared" si="135"/>
        <v>#DIV/0!</v>
      </c>
      <c r="LTZ43" s="92" t="e">
        <f t="shared" si="135"/>
        <v>#DIV/0!</v>
      </c>
      <c r="LUA43" s="92" t="e">
        <f t="shared" si="135"/>
        <v>#DIV/0!</v>
      </c>
      <c r="LUB43" s="92" t="e">
        <f t="shared" si="135"/>
        <v>#DIV/0!</v>
      </c>
      <c r="LUC43" s="92" t="e">
        <f t="shared" si="135"/>
        <v>#DIV/0!</v>
      </c>
      <c r="LUD43" s="92" t="e">
        <f t="shared" si="135"/>
        <v>#DIV/0!</v>
      </c>
      <c r="LUE43" s="92" t="e">
        <f t="shared" si="135"/>
        <v>#DIV/0!</v>
      </c>
      <c r="LUF43" s="92" t="e">
        <f t="shared" si="135"/>
        <v>#DIV/0!</v>
      </c>
      <c r="LUG43" s="92" t="e">
        <f t="shared" si="135"/>
        <v>#DIV/0!</v>
      </c>
      <c r="LUH43" s="92" t="e">
        <f t="shared" si="135"/>
        <v>#DIV/0!</v>
      </c>
      <c r="LUI43" s="92" t="e">
        <f t="shared" si="135"/>
        <v>#DIV/0!</v>
      </c>
      <c r="LUJ43" s="92" t="e">
        <f t="shared" si="135"/>
        <v>#DIV/0!</v>
      </c>
      <c r="LUK43" s="92" t="e">
        <f t="shared" si="135"/>
        <v>#DIV/0!</v>
      </c>
      <c r="LUL43" s="92" t="e">
        <f t="shared" si="135"/>
        <v>#DIV/0!</v>
      </c>
      <c r="LUM43" s="92" t="e">
        <f t="shared" si="135"/>
        <v>#DIV/0!</v>
      </c>
      <c r="LUN43" s="92" t="e">
        <f t="shared" si="135"/>
        <v>#DIV/0!</v>
      </c>
      <c r="LUO43" s="92" t="e">
        <f t="shared" si="135"/>
        <v>#DIV/0!</v>
      </c>
      <c r="LUP43" s="92" t="e">
        <f t="shared" si="135"/>
        <v>#DIV/0!</v>
      </c>
      <c r="LUQ43" s="92" t="e">
        <f t="shared" si="135"/>
        <v>#DIV/0!</v>
      </c>
      <c r="LUR43" s="92" t="e">
        <f t="shared" si="135"/>
        <v>#DIV/0!</v>
      </c>
      <c r="LUS43" s="92" t="e">
        <f t="shared" si="135"/>
        <v>#DIV/0!</v>
      </c>
      <c r="LUT43" s="92" t="e">
        <f t="shared" si="135"/>
        <v>#DIV/0!</v>
      </c>
      <c r="LUU43" s="92" t="e">
        <f t="shared" si="135"/>
        <v>#DIV/0!</v>
      </c>
      <c r="LUV43" s="92" t="e">
        <f t="shared" si="135"/>
        <v>#DIV/0!</v>
      </c>
      <c r="LUW43" s="92" t="e">
        <f t="shared" si="135"/>
        <v>#DIV/0!</v>
      </c>
      <c r="LUX43" s="92" t="e">
        <f t="shared" si="135"/>
        <v>#DIV/0!</v>
      </c>
      <c r="LUY43" s="92" t="e">
        <f t="shared" si="135"/>
        <v>#DIV/0!</v>
      </c>
      <c r="LUZ43" s="92" t="e">
        <f t="shared" si="135"/>
        <v>#DIV/0!</v>
      </c>
      <c r="LVA43" s="92" t="e">
        <f t="shared" si="135"/>
        <v>#DIV/0!</v>
      </c>
      <c r="LVB43" s="92" t="e">
        <f t="shared" si="135"/>
        <v>#DIV/0!</v>
      </c>
      <c r="LVC43" s="92" t="e">
        <f t="shared" si="135"/>
        <v>#DIV/0!</v>
      </c>
      <c r="LVD43" s="92" t="e">
        <f t="shared" si="135"/>
        <v>#DIV/0!</v>
      </c>
      <c r="LVE43" s="92" t="e">
        <f t="shared" si="135"/>
        <v>#DIV/0!</v>
      </c>
      <c r="LVF43" s="92" t="e">
        <f t="shared" si="135"/>
        <v>#DIV/0!</v>
      </c>
      <c r="LVG43" s="92" t="e">
        <f t="shared" si="135"/>
        <v>#DIV/0!</v>
      </c>
      <c r="LVH43" s="92" t="e">
        <f t="shared" si="135"/>
        <v>#DIV/0!</v>
      </c>
      <c r="LVI43" s="92" t="e">
        <f t="shared" si="135"/>
        <v>#DIV/0!</v>
      </c>
      <c r="LVJ43" s="92" t="e">
        <f t="shared" si="135"/>
        <v>#DIV/0!</v>
      </c>
      <c r="LVK43" s="92" t="e">
        <f t="shared" si="135"/>
        <v>#DIV/0!</v>
      </c>
      <c r="LVL43" s="92" t="e">
        <f t="shared" si="135"/>
        <v>#DIV/0!</v>
      </c>
      <c r="LVM43" s="92" t="e">
        <f t="shared" si="135"/>
        <v>#DIV/0!</v>
      </c>
      <c r="LVN43" s="92" t="e">
        <f t="shared" si="135"/>
        <v>#DIV/0!</v>
      </c>
      <c r="LVO43" s="92" t="e">
        <f t="shared" si="135"/>
        <v>#DIV/0!</v>
      </c>
      <c r="LVP43" s="92" t="e">
        <f t="shared" si="135"/>
        <v>#DIV/0!</v>
      </c>
      <c r="LVQ43" s="92" t="e">
        <f t="shared" si="135"/>
        <v>#DIV/0!</v>
      </c>
      <c r="LVR43" s="92" t="e">
        <f t="shared" si="135"/>
        <v>#DIV/0!</v>
      </c>
      <c r="LVS43" s="92" t="e">
        <f t="shared" si="135"/>
        <v>#DIV/0!</v>
      </c>
      <c r="LVT43" s="92" t="e">
        <f t="shared" si="135"/>
        <v>#DIV/0!</v>
      </c>
      <c r="LVU43" s="92" t="e">
        <f t="shared" si="135"/>
        <v>#DIV/0!</v>
      </c>
      <c r="LVV43" s="92" t="e">
        <f t="shared" si="135"/>
        <v>#DIV/0!</v>
      </c>
      <c r="LVW43" s="92" t="e">
        <f t="shared" ref="LVW43:LYH43" si="136">AVERAGE(LVW3:LVW42)</f>
        <v>#DIV/0!</v>
      </c>
      <c r="LVX43" s="92" t="e">
        <f t="shared" si="136"/>
        <v>#DIV/0!</v>
      </c>
      <c r="LVY43" s="92" t="e">
        <f t="shared" si="136"/>
        <v>#DIV/0!</v>
      </c>
      <c r="LVZ43" s="92" t="e">
        <f t="shared" si="136"/>
        <v>#DIV/0!</v>
      </c>
      <c r="LWA43" s="92" t="e">
        <f t="shared" si="136"/>
        <v>#DIV/0!</v>
      </c>
      <c r="LWB43" s="92" t="e">
        <f t="shared" si="136"/>
        <v>#DIV/0!</v>
      </c>
      <c r="LWC43" s="92" t="e">
        <f t="shared" si="136"/>
        <v>#DIV/0!</v>
      </c>
      <c r="LWD43" s="92" t="e">
        <f t="shared" si="136"/>
        <v>#DIV/0!</v>
      </c>
      <c r="LWE43" s="92" t="e">
        <f t="shared" si="136"/>
        <v>#DIV/0!</v>
      </c>
      <c r="LWF43" s="92" t="e">
        <f t="shared" si="136"/>
        <v>#DIV/0!</v>
      </c>
      <c r="LWG43" s="92" t="e">
        <f t="shared" si="136"/>
        <v>#DIV/0!</v>
      </c>
      <c r="LWH43" s="92" t="e">
        <f t="shared" si="136"/>
        <v>#DIV/0!</v>
      </c>
      <c r="LWI43" s="92" t="e">
        <f t="shared" si="136"/>
        <v>#DIV/0!</v>
      </c>
      <c r="LWJ43" s="92" t="e">
        <f t="shared" si="136"/>
        <v>#DIV/0!</v>
      </c>
      <c r="LWK43" s="92" t="e">
        <f t="shared" si="136"/>
        <v>#DIV/0!</v>
      </c>
      <c r="LWL43" s="92" t="e">
        <f t="shared" si="136"/>
        <v>#DIV/0!</v>
      </c>
      <c r="LWM43" s="92" t="e">
        <f t="shared" si="136"/>
        <v>#DIV/0!</v>
      </c>
      <c r="LWN43" s="92" t="e">
        <f t="shared" si="136"/>
        <v>#DIV/0!</v>
      </c>
      <c r="LWO43" s="92" t="e">
        <f t="shared" si="136"/>
        <v>#DIV/0!</v>
      </c>
      <c r="LWP43" s="92" t="e">
        <f t="shared" si="136"/>
        <v>#DIV/0!</v>
      </c>
      <c r="LWQ43" s="92" t="e">
        <f t="shared" si="136"/>
        <v>#DIV/0!</v>
      </c>
      <c r="LWR43" s="92" t="e">
        <f t="shared" si="136"/>
        <v>#DIV/0!</v>
      </c>
      <c r="LWS43" s="92" t="e">
        <f t="shared" si="136"/>
        <v>#DIV/0!</v>
      </c>
      <c r="LWT43" s="92" t="e">
        <f t="shared" si="136"/>
        <v>#DIV/0!</v>
      </c>
      <c r="LWU43" s="92" t="e">
        <f t="shared" si="136"/>
        <v>#DIV/0!</v>
      </c>
      <c r="LWV43" s="92" t="e">
        <f t="shared" si="136"/>
        <v>#DIV/0!</v>
      </c>
      <c r="LWW43" s="92" t="e">
        <f t="shared" si="136"/>
        <v>#DIV/0!</v>
      </c>
      <c r="LWX43" s="92" t="e">
        <f t="shared" si="136"/>
        <v>#DIV/0!</v>
      </c>
      <c r="LWY43" s="92" t="e">
        <f t="shared" si="136"/>
        <v>#DIV/0!</v>
      </c>
      <c r="LWZ43" s="92" t="e">
        <f t="shared" si="136"/>
        <v>#DIV/0!</v>
      </c>
      <c r="LXA43" s="92" t="e">
        <f t="shared" si="136"/>
        <v>#DIV/0!</v>
      </c>
      <c r="LXB43" s="92" t="e">
        <f t="shared" si="136"/>
        <v>#DIV/0!</v>
      </c>
      <c r="LXC43" s="92" t="e">
        <f t="shared" si="136"/>
        <v>#DIV/0!</v>
      </c>
      <c r="LXD43" s="92" t="e">
        <f t="shared" si="136"/>
        <v>#DIV/0!</v>
      </c>
      <c r="LXE43" s="92" t="e">
        <f t="shared" si="136"/>
        <v>#DIV/0!</v>
      </c>
      <c r="LXF43" s="92" t="e">
        <f t="shared" si="136"/>
        <v>#DIV/0!</v>
      </c>
      <c r="LXG43" s="92" t="e">
        <f t="shared" si="136"/>
        <v>#DIV/0!</v>
      </c>
      <c r="LXH43" s="92" t="e">
        <f t="shared" si="136"/>
        <v>#DIV/0!</v>
      </c>
      <c r="LXI43" s="92" t="e">
        <f t="shared" si="136"/>
        <v>#DIV/0!</v>
      </c>
      <c r="LXJ43" s="92" t="e">
        <f t="shared" si="136"/>
        <v>#DIV/0!</v>
      </c>
      <c r="LXK43" s="92" t="e">
        <f t="shared" si="136"/>
        <v>#DIV/0!</v>
      </c>
      <c r="LXL43" s="92" t="e">
        <f t="shared" si="136"/>
        <v>#DIV/0!</v>
      </c>
      <c r="LXM43" s="92" t="e">
        <f t="shared" si="136"/>
        <v>#DIV/0!</v>
      </c>
      <c r="LXN43" s="92" t="e">
        <f t="shared" si="136"/>
        <v>#DIV/0!</v>
      </c>
      <c r="LXO43" s="92" t="e">
        <f t="shared" si="136"/>
        <v>#DIV/0!</v>
      </c>
      <c r="LXP43" s="92" t="e">
        <f t="shared" si="136"/>
        <v>#DIV/0!</v>
      </c>
      <c r="LXQ43" s="92" t="e">
        <f t="shared" si="136"/>
        <v>#DIV/0!</v>
      </c>
      <c r="LXR43" s="92" t="e">
        <f t="shared" si="136"/>
        <v>#DIV/0!</v>
      </c>
      <c r="LXS43" s="92" t="e">
        <f t="shared" si="136"/>
        <v>#DIV/0!</v>
      </c>
      <c r="LXT43" s="92" t="e">
        <f t="shared" si="136"/>
        <v>#DIV/0!</v>
      </c>
      <c r="LXU43" s="92" t="e">
        <f t="shared" si="136"/>
        <v>#DIV/0!</v>
      </c>
      <c r="LXV43" s="92" t="e">
        <f t="shared" si="136"/>
        <v>#DIV/0!</v>
      </c>
      <c r="LXW43" s="92" t="e">
        <f t="shared" si="136"/>
        <v>#DIV/0!</v>
      </c>
      <c r="LXX43" s="92" t="e">
        <f t="shared" si="136"/>
        <v>#DIV/0!</v>
      </c>
      <c r="LXY43" s="92" t="e">
        <f t="shared" si="136"/>
        <v>#DIV/0!</v>
      </c>
      <c r="LXZ43" s="92" t="e">
        <f t="shared" si="136"/>
        <v>#DIV/0!</v>
      </c>
      <c r="LYA43" s="92" t="e">
        <f t="shared" si="136"/>
        <v>#DIV/0!</v>
      </c>
      <c r="LYB43" s="92" t="e">
        <f t="shared" si="136"/>
        <v>#DIV/0!</v>
      </c>
      <c r="LYC43" s="92" t="e">
        <f t="shared" si="136"/>
        <v>#DIV/0!</v>
      </c>
      <c r="LYD43" s="92" t="e">
        <f t="shared" si="136"/>
        <v>#DIV/0!</v>
      </c>
      <c r="LYE43" s="92" t="e">
        <f t="shared" si="136"/>
        <v>#DIV/0!</v>
      </c>
      <c r="LYF43" s="92" t="e">
        <f t="shared" si="136"/>
        <v>#DIV/0!</v>
      </c>
      <c r="LYG43" s="92" t="e">
        <f t="shared" si="136"/>
        <v>#DIV/0!</v>
      </c>
      <c r="LYH43" s="92" t="e">
        <f t="shared" si="136"/>
        <v>#DIV/0!</v>
      </c>
      <c r="LYI43" s="92" t="e">
        <f t="shared" ref="LYI43:MAT43" si="137">AVERAGE(LYI3:LYI42)</f>
        <v>#DIV/0!</v>
      </c>
      <c r="LYJ43" s="92" t="e">
        <f t="shared" si="137"/>
        <v>#DIV/0!</v>
      </c>
      <c r="LYK43" s="92" t="e">
        <f t="shared" si="137"/>
        <v>#DIV/0!</v>
      </c>
      <c r="LYL43" s="92" t="e">
        <f t="shared" si="137"/>
        <v>#DIV/0!</v>
      </c>
      <c r="LYM43" s="92" t="e">
        <f t="shared" si="137"/>
        <v>#DIV/0!</v>
      </c>
      <c r="LYN43" s="92" t="e">
        <f t="shared" si="137"/>
        <v>#DIV/0!</v>
      </c>
      <c r="LYO43" s="92" t="e">
        <f t="shared" si="137"/>
        <v>#DIV/0!</v>
      </c>
      <c r="LYP43" s="92" t="e">
        <f t="shared" si="137"/>
        <v>#DIV/0!</v>
      </c>
      <c r="LYQ43" s="92" t="e">
        <f t="shared" si="137"/>
        <v>#DIV/0!</v>
      </c>
      <c r="LYR43" s="92" t="e">
        <f t="shared" si="137"/>
        <v>#DIV/0!</v>
      </c>
      <c r="LYS43" s="92" t="e">
        <f t="shared" si="137"/>
        <v>#DIV/0!</v>
      </c>
      <c r="LYT43" s="92" t="e">
        <f t="shared" si="137"/>
        <v>#DIV/0!</v>
      </c>
      <c r="LYU43" s="92" t="e">
        <f t="shared" si="137"/>
        <v>#DIV/0!</v>
      </c>
      <c r="LYV43" s="92" t="e">
        <f t="shared" si="137"/>
        <v>#DIV/0!</v>
      </c>
      <c r="LYW43" s="92" t="e">
        <f t="shared" si="137"/>
        <v>#DIV/0!</v>
      </c>
      <c r="LYX43" s="92" t="e">
        <f t="shared" si="137"/>
        <v>#DIV/0!</v>
      </c>
      <c r="LYY43" s="92" t="e">
        <f t="shared" si="137"/>
        <v>#DIV/0!</v>
      </c>
      <c r="LYZ43" s="92" t="e">
        <f t="shared" si="137"/>
        <v>#DIV/0!</v>
      </c>
      <c r="LZA43" s="92" t="e">
        <f t="shared" si="137"/>
        <v>#DIV/0!</v>
      </c>
      <c r="LZB43" s="92" t="e">
        <f t="shared" si="137"/>
        <v>#DIV/0!</v>
      </c>
      <c r="LZC43" s="92" t="e">
        <f t="shared" si="137"/>
        <v>#DIV/0!</v>
      </c>
      <c r="LZD43" s="92" t="e">
        <f t="shared" si="137"/>
        <v>#DIV/0!</v>
      </c>
      <c r="LZE43" s="92" t="e">
        <f t="shared" si="137"/>
        <v>#DIV/0!</v>
      </c>
      <c r="LZF43" s="92" t="e">
        <f t="shared" si="137"/>
        <v>#DIV/0!</v>
      </c>
      <c r="LZG43" s="92" t="e">
        <f t="shared" si="137"/>
        <v>#DIV/0!</v>
      </c>
      <c r="LZH43" s="92" t="e">
        <f t="shared" si="137"/>
        <v>#DIV/0!</v>
      </c>
      <c r="LZI43" s="92" t="e">
        <f t="shared" si="137"/>
        <v>#DIV/0!</v>
      </c>
      <c r="LZJ43" s="92" t="e">
        <f t="shared" si="137"/>
        <v>#DIV/0!</v>
      </c>
      <c r="LZK43" s="92" t="e">
        <f t="shared" si="137"/>
        <v>#DIV/0!</v>
      </c>
      <c r="LZL43" s="92" t="e">
        <f t="shared" si="137"/>
        <v>#DIV/0!</v>
      </c>
      <c r="LZM43" s="92" t="e">
        <f t="shared" si="137"/>
        <v>#DIV/0!</v>
      </c>
      <c r="LZN43" s="92" t="e">
        <f t="shared" si="137"/>
        <v>#DIV/0!</v>
      </c>
      <c r="LZO43" s="92" t="e">
        <f t="shared" si="137"/>
        <v>#DIV/0!</v>
      </c>
      <c r="LZP43" s="92" t="e">
        <f t="shared" si="137"/>
        <v>#DIV/0!</v>
      </c>
      <c r="LZQ43" s="92" t="e">
        <f t="shared" si="137"/>
        <v>#DIV/0!</v>
      </c>
      <c r="LZR43" s="92" t="e">
        <f t="shared" si="137"/>
        <v>#DIV/0!</v>
      </c>
      <c r="LZS43" s="92" t="e">
        <f t="shared" si="137"/>
        <v>#DIV/0!</v>
      </c>
      <c r="LZT43" s="92" t="e">
        <f t="shared" si="137"/>
        <v>#DIV/0!</v>
      </c>
      <c r="LZU43" s="92" t="e">
        <f t="shared" si="137"/>
        <v>#DIV/0!</v>
      </c>
      <c r="LZV43" s="92" t="e">
        <f t="shared" si="137"/>
        <v>#DIV/0!</v>
      </c>
      <c r="LZW43" s="92" t="e">
        <f t="shared" si="137"/>
        <v>#DIV/0!</v>
      </c>
      <c r="LZX43" s="92" t="e">
        <f t="shared" si="137"/>
        <v>#DIV/0!</v>
      </c>
      <c r="LZY43" s="92" t="e">
        <f t="shared" si="137"/>
        <v>#DIV/0!</v>
      </c>
      <c r="LZZ43" s="92" t="e">
        <f t="shared" si="137"/>
        <v>#DIV/0!</v>
      </c>
      <c r="MAA43" s="92" t="e">
        <f t="shared" si="137"/>
        <v>#DIV/0!</v>
      </c>
      <c r="MAB43" s="92" t="e">
        <f t="shared" si="137"/>
        <v>#DIV/0!</v>
      </c>
      <c r="MAC43" s="92" t="e">
        <f t="shared" si="137"/>
        <v>#DIV/0!</v>
      </c>
      <c r="MAD43" s="92" t="e">
        <f t="shared" si="137"/>
        <v>#DIV/0!</v>
      </c>
      <c r="MAE43" s="92" t="e">
        <f t="shared" si="137"/>
        <v>#DIV/0!</v>
      </c>
      <c r="MAF43" s="92" t="e">
        <f t="shared" si="137"/>
        <v>#DIV/0!</v>
      </c>
      <c r="MAG43" s="92" t="e">
        <f t="shared" si="137"/>
        <v>#DIV/0!</v>
      </c>
      <c r="MAH43" s="92" t="e">
        <f t="shared" si="137"/>
        <v>#DIV/0!</v>
      </c>
      <c r="MAI43" s="92" t="e">
        <f t="shared" si="137"/>
        <v>#DIV/0!</v>
      </c>
      <c r="MAJ43" s="92" t="e">
        <f t="shared" si="137"/>
        <v>#DIV/0!</v>
      </c>
      <c r="MAK43" s="92" t="e">
        <f t="shared" si="137"/>
        <v>#DIV/0!</v>
      </c>
      <c r="MAL43" s="92" t="e">
        <f t="shared" si="137"/>
        <v>#DIV/0!</v>
      </c>
      <c r="MAM43" s="92" t="e">
        <f t="shared" si="137"/>
        <v>#DIV/0!</v>
      </c>
      <c r="MAN43" s="92" t="e">
        <f t="shared" si="137"/>
        <v>#DIV/0!</v>
      </c>
      <c r="MAO43" s="92" t="e">
        <f t="shared" si="137"/>
        <v>#DIV/0!</v>
      </c>
      <c r="MAP43" s="92" t="e">
        <f t="shared" si="137"/>
        <v>#DIV/0!</v>
      </c>
      <c r="MAQ43" s="92" t="e">
        <f t="shared" si="137"/>
        <v>#DIV/0!</v>
      </c>
      <c r="MAR43" s="92" t="e">
        <f t="shared" si="137"/>
        <v>#DIV/0!</v>
      </c>
      <c r="MAS43" s="92" t="e">
        <f t="shared" si="137"/>
        <v>#DIV/0!</v>
      </c>
      <c r="MAT43" s="92" t="e">
        <f t="shared" si="137"/>
        <v>#DIV/0!</v>
      </c>
      <c r="MAU43" s="92" t="e">
        <f t="shared" ref="MAU43:MDF43" si="138">AVERAGE(MAU3:MAU42)</f>
        <v>#DIV/0!</v>
      </c>
      <c r="MAV43" s="92" t="e">
        <f t="shared" si="138"/>
        <v>#DIV/0!</v>
      </c>
      <c r="MAW43" s="92" t="e">
        <f t="shared" si="138"/>
        <v>#DIV/0!</v>
      </c>
      <c r="MAX43" s="92" t="e">
        <f t="shared" si="138"/>
        <v>#DIV/0!</v>
      </c>
      <c r="MAY43" s="92" t="e">
        <f t="shared" si="138"/>
        <v>#DIV/0!</v>
      </c>
      <c r="MAZ43" s="92" t="e">
        <f t="shared" si="138"/>
        <v>#DIV/0!</v>
      </c>
      <c r="MBA43" s="92" t="e">
        <f t="shared" si="138"/>
        <v>#DIV/0!</v>
      </c>
      <c r="MBB43" s="92" t="e">
        <f t="shared" si="138"/>
        <v>#DIV/0!</v>
      </c>
      <c r="MBC43" s="92" t="e">
        <f t="shared" si="138"/>
        <v>#DIV/0!</v>
      </c>
      <c r="MBD43" s="92" t="e">
        <f t="shared" si="138"/>
        <v>#DIV/0!</v>
      </c>
      <c r="MBE43" s="92" t="e">
        <f t="shared" si="138"/>
        <v>#DIV/0!</v>
      </c>
      <c r="MBF43" s="92" t="e">
        <f t="shared" si="138"/>
        <v>#DIV/0!</v>
      </c>
      <c r="MBG43" s="92" t="e">
        <f t="shared" si="138"/>
        <v>#DIV/0!</v>
      </c>
      <c r="MBH43" s="92" t="e">
        <f t="shared" si="138"/>
        <v>#DIV/0!</v>
      </c>
      <c r="MBI43" s="92" t="e">
        <f t="shared" si="138"/>
        <v>#DIV/0!</v>
      </c>
      <c r="MBJ43" s="92" t="e">
        <f t="shared" si="138"/>
        <v>#DIV/0!</v>
      </c>
      <c r="MBK43" s="92" t="e">
        <f t="shared" si="138"/>
        <v>#DIV/0!</v>
      </c>
      <c r="MBL43" s="92" t="e">
        <f t="shared" si="138"/>
        <v>#DIV/0!</v>
      </c>
      <c r="MBM43" s="92" t="e">
        <f t="shared" si="138"/>
        <v>#DIV/0!</v>
      </c>
      <c r="MBN43" s="92" t="e">
        <f t="shared" si="138"/>
        <v>#DIV/0!</v>
      </c>
      <c r="MBO43" s="92" t="e">
        <f t="shared" si="138"/>
        <v>#DIV/0!</v>
      </c>
      <c r="MBP43" s="92" t="e">
        <f t="shared" si="138"/>
        <v>#DIV/0!</v>
      </c>
      <c r="MBQ43" s="92" t="e">
        <f t="shared" si="138"/>
        <v>#DIV/0!</v>
      </c>
      <c r="MBR43" s="92" t="e">
        <f t="shared" si="138"/>
        <v>#DIV/0!</v>
      </c>
      <c r="MBS43" s="92" t="e">
        <f t="shared" si="138"/>
        <v>#DIV/0!</v>
      </c>
      <c r="MBT43" s="92" t="e">
        <f t="shared" si="138"/>
        <v>#DIV/0!</v>
      </c>
      <c r="MBU43" s="92" t="e">
        <f t="shared" si="138"/>
        <v>#DIV/0!</v>
      </c>
      <c r="MBV43" s="92" t="e">
        <f t="shared" si="138"/>
        <v>#DIV/0!</v>
      </c>
      <c r="MBW43" s="92" t="e">
        <f t="shared" si="138"/>
        <v>#DIV/0!</v>
      </c>
      <c r="MBX43" s="92" t="e">
        <f t="shared" si="138"/>
        <v>#DIV/0!</v>
      </c>
      <c r="MBY43" s="92" t="e">
        <f t="shared" si="138"/>
        <v>#DIV/0!</v>
      </c>
      <c r="MBZ43" s="92" t="e">
        <f t="shared" si="138"/>
        <v>#DIV/0!</v>
      </c>
      <c r="MCA43" s="92" t="e">
        <f t="shared" si="138"/>
        <v>#DIV/0!</v>
      </c>
      <c r="MCB43" s="92" t="e">
        <f t="shared" si="138"/>
        <v>#DIV/0!</v>
      </c>
      <c r="MCC43" s="92" t="e">
        <f t="shared" si="138"/>
        <v>#DIV/0!</v>
      </c>
      <c r="MCD43" s="92" t="e">
        <f t="shared" si="138"/>
        <v>#DIV/0!</v>
      </c>
      <c r="MCE43" s="92" t="e">
        <f t="shared" si="138"/>
        <v>#DIV/0!</v>
      </c>
      <c r="MCF43" s="92" t="e">
        <f t="shared" si="138"/>
        <v>#DIV/0!</v>
      </c>
      <c r="MCG43" s="92" t="e">
        <f t="shared" si="138"/>
        <v>#DIV/0!</v>
      </c>
      <c r="MCH43" s="92" t="e">
        <f t="shared" si="138"/>
        <v>#DIV/0!</v>
      </c>
      <c r="MCI43" s="92" t="e">
        <f t="shared" si="138"/>
        <v>#DIV/0!</v>
      </c>
      <c r="MCJ43" s="92" t="e">
        <f t="shared" si="138"/>
        <v>#DIV/0!</v>
      </c>
      <c r="MCK43" s="92" t="e">
        <f t="shared" si="138"/>
        <v>#DIV/0!</v>
      </c>
      <c r="MCL43" s="92" t="e">
        <f t="shared" si="138"/>
        <v>#DIV/0!</v>
      </c>
      <c r="MCM43" s="92" t="e">
        <f t="shared" si="138"/>
        <v>#DIV/0!</v>
      </c>
      <c r="MCN43" s="92" t="e">
        <f t="shared" si="138"/>
        <v>#DIV/0!</v>
      </c>
      <c r="MCO43" s="92" t="e">
        <f t="shared" si="138"/>
        <v>#DIV/0!</v>
      </c>
      <c r="MCP43" s="92" t="e">
        <f t="shared" si="138"/>
        <v>#DIV/0!</v>
      </c>
      <c r="MCQ43" s="92" t="e">
        <f t="shared" si="138"/>
        <v>#DIV/0!</v>
      </c>
      <c r="MCR43" s="92" t="e">
        <f t="shared" si="138"/>
        <v>#DIV/0!</v>
      </c>
      <c r="MCS43" s="92" t="e">
        <f t="shared" si="138"/>
        <v>#DIV/0!</v>
      </c>
      <c r="MCT43" s="92" t="e">
        <f t="shared" si="138"/>
        <v>#DIV/0!</v>
      </c>
      <c r="MCU43" s="92" t="e">
        <f t="shared" si="138"/>
        <v>#DIV/0!</v>
      </c>
      <c r="MCV43" s="92" t="e">
        <f t="shared" si="138"/>
        <v>#DIV/0!</v>
      </c>
      <c r="MCW43" s="92" t="e">
        <f t="shared" si="138"/>
        <v>#DIV/0!</v>
      </c>
      <c r="MCX43" s="92" t="e">
        <f t="shared" si="138"/>
        <v>#DIV/0!</v>
      </c>
      <c r="MCY43" s="92" t="e">
        <f t="shared" si="138"/>
        <v>#DIV/0!</v>
      </c>
      <c r="MCZ43" s="92" t="e">
        <f t="shared" si="138"/>
        <v>#DIV/0!</v>
      </c>
      <c r="MDA43" s="92" t="e">
        <f t="shared" si="138"/>
        <v>#DIV/0!</v>
      </c>
      <c r="MDB43" s="92" t="e">
        <f t="shared" si="138"/>
        <v>#DIV/0!</v>
      </c>
      <c r="MDC43" s="92" t="e">
        <f t="shared" si="138"/>
        <v>#DIV/0!</v>
      </c>
      <c r="MDD43" s="92" t="e">
        <f t="shared" si="138"/>
        <v>#DIV/0!</v>
      </c>
      <c r="MDE43" s="92" t="e">
        <f t="shared" si="138"/>
        <v>#DIV/0!</v>
      </c>
      <c r="MDF43" s="92" t="e">
        <f t="shared" si="138"/>
        <v>#DIV/0!</v>
      </c>
      <c r="MDG43" s="92" t="e">
        <f t="shared" ref="MDG43:MFR43" si="139">AVERAGE(MDG3:MDG42)</f>
        <v>#DIV/0!</v>
      </c>
      <c r="MDH43" s="92" t="e">
        <f t="shared" si="139"/>
        <v>#DIV/0!</v>
      </c>
      <c r="MDI43" s="92" t="e">
        <f t="shared" si="139"/>
        <v>#DIV/0!</v>
      </c>
      <c r="MDJ43" s="92" t="e">
        <f t="shared" si="139"/>
        <v>#DIV/0!</v>
      </c>
      <c r="MDK43" s="92" t="e">
        <f t="shared" si="139"/>
        <v>#DIV/0!</v>
      </c>
      <c r="MDL43" s="92" t="e">
        <f t="shared" si="139"/>
        <v>#DIV/0!</v>
      </c>
      <c r="MDM43" s="92" t="e">
        <f t="shared" si="139"/>
        <v>#DIV/0!</v>
      </c>
      <c r="MDN43" s="92" t="e">
        <f t="shared" si="139"/>
        <v>#DIV/0!</v>
      </c>
      <c r="MDO43" s="92" t="e">
        <f t="shared" si="139"/>
        <v>#DIV/0!</v>
      </c>
      <c r="MDP43" s="92" t="e">
        <f t="shared" si="139"/>
        <v>#DIV/0!</v>
      </c>
      <c r="MDQ43" s="92" t="e">
        <f t="shared" si="139"/>
        <v>#DIV/0!</v>
      </c>
      <c r="MDR43" s="92" t="e">
        <f t="shared" si="139"/>
        <v>#DIV/0!</v>
      </c>
      <c r="MDS43" s="92" t="e">
        <f t="shared" si="139"/>
        <v>#DIV/0!</v>
      </c>
      <c r="MDT43" s="92" t="e">
        <f t="shared" si="139"/>
        <v>#DIV/0!</v>
      </c>
      <c r="MDU43" s="92" t="e">
        <f t="shared" si="139"/>
        <v>#DIV/0!</v>
      </c>
      <c r="MDV43" s="92" t="e">
        <f t="shared" si="139"/>
        <v>#DIV/0!</v>
      </c>
      <c r="MDW43" s="92" t="e">
        <f t="shared" si="139"/>
        <v>#DIV/0!</v>
      </c>
      <c r="MDX43" s="92" t="e">
        <f t="shared" si="139"/>
        <v>#DIV/0!</v>
      </c>
      <c r="MDY43" s="92" t="e">
        <f t="shared" si="139"/>
        <v>#DIV/0!</v>
      </c>
      <c r="MDZ43" s="92" t="e">
        <f t="shared" si="139"/>
        <v>#DIV/0!</v>
      </c>
      <c r="MEA43" s="92" t="e">
        <f t="shared" si="139"/>
        <v>#DIV/0!</v>
      </c>
      <c r="MEB43" s="92" t="e">
        <f t="shared" si="139"/>
        <v>#DIV/0!</v>
      </c>
      <c r="MEC43" s="92" t="e">
        <f t="shared" si="139"/>
        <v>#DIV/0!</v>
      </c>
      <c r="MED43" s="92" t="e">
        <f t="shared" si="139"/>
        <v>#DIV/0!</v>
      </c>
      <c r="MEE43" s="92" t="e">
        <f t="shared" si="139"/>
        <v>#DIV/0!</v>
      </c>
      <c r="MEF43" s="92" t="e">
        <f t="shared" si="139"/>
        <v>#DIV/0!</v>
      </c>
      <c r="MEG43" s="92" t="e">
        <f t="shared" si="139"/>
        <v>#DIV/0!</v>
      </c>
      <c r="MEH43" s="92" t="e">
        <f t="shared" si="139"/>
        <v>#DIV/0!</v>
      </c>
      <c r="MEI43" s="92" t="e">
        <f t="shared" si="139"/>
        <v>#DIV/0!</v>
      </c>
      <c r="MEJ43" s="92" t="e">
        <f t="shared" si="139"/>
        <v>#DIV/0!</v>
      </c>
      <c r="MEK43" s="92" t="e">
        <f t="shared" si="139"/>
        <v>#DIV/0!</v>
      </c>
      <c r="MEL43" s="92" t="e">
        <f t="shared" si="139"/>
        <v>#DIV/0!</v>
      </c>
      <c r="MEM43" s="92" t="e">
        <f t="shared" si="139"/>
        <v>#DIV/0!</v>
      </c>
      <c r="MEN43" s="92" t="e">
        <f t="shared" si="139"/>
        <v>#DIV/0!</v>
      </c>
      <c r="MEO43" s="92" t="e">
        <f t="shared" si="139"/>
        <v>#DIV/0!</v>
      </c>
      <c r="MEP43" s="92" t="e">
        <f t="shared" si="139"/>
        <v>#DIV/0!</v>
      </c>
      <c r="MEQ43" s="92" t="e">
        <f t="shared" si="139"/>
        <v>#DIV/0!</v>
      </c>
      <c r="MER43" s="92" t="e">
        <f t="shared" si="139"/>
        <v>#DIV/0!</v>
      </c>
      <c r="MES43" s="92" t="e">
        <f t="shared" si="139"/>
        <v>#DIV/0!</v>
      </c>
      <c r="MET43" s="92" t="e">
        <f t="shared" si="139"/>
        <v>#DIV/0!</v>
      </c>
      <c r="MEU43" s="92" t="e">
        <f t="shared" si="139"/>
        <v>#DIV/0!</v>
      </c>
      <c r="MEV43" s="92" t="e">
        <f t="shared" si="139"/>
        <v>#DIV/0!</v>
      </c>
      <c r="MEW43" s="92" t="e">
        <f t="shared" si="139"/>
        <v>#DIV/0!</v>
      </c>
      <c r="MEX43" s="92" t="e">
        <f t="shared" si="139"/>
        <v>#DIV/0!</v>
      </c>
      <c r="MEY43" s="92" t="e">
        <f t="shared" si="139"/>
        <v>#DIV/0!</v>
      </c>
      <c r="MEZ43" s="92" t="e">
        <f t="shared" si="139"/>
        <v>#DIV/0!</v>
      </c>
      <c r="MFA43" s="92" t="e">
        <f t="shared" si="139"/>
        <v>#DIV/0!</v>
      </c>
      <c r="MFB43" s="92" t="e">
        <f t="shared" si="139"/>
        <v>#DIV/0!</v>
      </c>
      <c r="MFC43" s="92" t="e">
        <f t="shared" si="139"/>
        <v>#DIV/0!</v>
      </c>
      <c r="MFD43" s="92" t="e">
        <f t="shared" si="139"/>
        <v>#DIV/0!</v>
      </c>
      <c r="MFE43" s="92" t="e">
        <f t="shared" si="139"/>
        <v>#DIV/0!</v>
      </c>
      <c r="MFF43" s="92" t="e">
        <f t="shared" si="139"/>
        <v>#DIV/0!</v>
      </c>
      <c r="MFG43" s="92" t="e">
        <f t="shared" si="139"/>
        <v>#DIV/0!</v>
      </c>
      <c r="MFH43" s="92" t="e">
        <f t="shared" si="139"/>
        <v>#DIV/0!</v>
      </c>
      <c r="MFI43" s="92" t="e">
        <f t="shared" si="139"/>
        <v>#DIV/0!</v>
      </c>
      <c r="MFJ43" s="92" t="e">
        <f t="shared" si="139"/>
        <v>#DIV/0!</v>
      </c>
      <c r="MFK43" s="92" t="e">
        <f t="shared" si="139"/>
        <v>#DIV/0!</v>
      </c>
      <c r="MFL43" s="92" t="e">
        <f t="shared" si="139"/>
        <v>#DIV/0!</v>
      </c>
      <c r="MFM43" s="92" t="e">
        <f t="shared" si="139"/>
        <v>#DIV/0!</v>
      </c>
      <c r="MFN43" s="92" t="e">
        <f t="shared" si="139"/>
        <v>#DIV/0!</v>
      </c>
      <c r="MFO43" s="92" t="e">
        <f t="shared" si="139"/>
        <v>#DIV/0!</v>
      </c>
      <c r="MFP43" s="92" t="e">
        <f t="shared" si="139"/>
        <v>#DIV/0!</v>
      </c>
      <c r="MFQ43" s="92" t="e">
        <f t="shared" si="139"/>
        <v>#DIV/0!</v>
      </c>
      <c r="MFR43" s="92" t="e">
        <f t="shared" si="139"/>
        <v>#DIV/0!</v>
      </c>
      <c r="MFS43" s="92" t="e">
        <f t="shared" ref="MFS43:MID43" si="140">AVERAGE(MFS3:MFS42)</f>
        <v>#DIV/0!</v>
      </c>
      <c r="MFT43" s="92" t="e">
        <f t="shared" si="140"/>
        <v>#DIV/0!</v>
      </c>
      <c r="MFU43" s="92" t="e">
        <f t="shared" si="140"/>
        <v>#DIV/0!</v>
      </c>
      <c r="MFV43" s="92" t="e">
        <f t="shared" si="140"/>
        <v>#DIV/0!</v>
      </c>
      <c r="MFW43" s="92" t="e">
        <f t="shared" si="140"/>
        <v>#DIV/0!</v>
      </c>
      <c r="MFX43" s="92" t="e">
        <f t="shared" si="140"/>
        <v>#DIV/0!</v>
      </c>
      <c r="MFY43" s="92" t="e">
        <f t="shared" si="140"/>
        <v>#DIV/0!</v>
      </c>
      <c r="MFZ43" s="92" t="e">
        <f t="shared" si="140"/>
        <v>#DIV/0!</v>
      </c>
      <c r="MGA43" s="92" t="e">
        <f t="shared" si="140"/>
        <v>#DIV/0!</v>
      </c>
      <c r="MGB43" s="92" t="e">
        <f t="shared" si="140"/>
        <v>#DIV/0!</v>
      </c>
      <c r="MGC43" s="92" t="e">
        <f t="shared" si="140"/>
        <v>#DIV/0!</v>
      </c>
      <c r="MGD43" s="92" t="e">
        <f t="shared" si="140"/>
        <v>#DIV/0!</v>
      </c>
      <c r="MGE43" s="92" t="e">
        <f t="shared" si="140"/>
        <v>#DIV/0!</v>
      </c>
      <c r="MGF43" s="92" t="e">
        <f t="shared" si="140"/>
        <v>#DIV/0!</v>
      </c>
      <c r="MGG43" s="92" t="e">
        <f t="shared" si="140"/>
        <v>#DIV/0!</v>
      </c>
      <c r="MGH43" s="92" t="e">
        <f t="shared" si="140"/>
        <v>#DIV/0!</v>
      </c>
      <c r="MGI43" s="92" t="e">
        <f t="shared" si="140"/>
        <v>#DIV/0!</v>
      </c>
      <c r="MGJ43" s="92" t="e">
        <f t="shared" si="140"/>
        <v>#DIV/0!</v>
      </c>
      <c r="MGK43" s="92" t="e">
        <f t="shared" si="140"/>
        <v>#DIV/0!</v>
      </c>
      <c r="MGL43" s="92" t="e">
        <f t="shared" si="140"/>
        <v>#DIV/0!</v>
      </c>
      <c r="MGM43" s="92" t="e">
        <f t="shared" si="140"/>
        <v>#DIV/0!</v>
      </c>
      <c r="MGN43" s="92" t="e">
        <f t="shared" si="140"/>
        <v>#DIV/0!</v>
      </c>
      <c r="MGO43" s="92" t="e">
        <f t="shared" si="140"/>
        <v>#DIV/0!</v>
      </c>
      <c r="MGP43" s="92" t="e">
        <f t="shared" si="140"/>
        <v>#DIV/0!</v>
      </c>
      <c r="MGQ43" s="92" t="e">
        <f t="shared" si="140"/>
        <v>#DIV/0!</v>
      </c>
      <c r="MGR43" s="92" t="e">
        <f t="shared" si="140"/>
        <v>#DIV/0!</v>
      </c>
      <c r="MGS43" s="92" t="e">
        <f t="shared" si="140"/>
        <v>#DIV/0!</v>
      </c>
      <c r="MGT43" s="92" t="e">
        <f t="shared" si="140"/>
        <v>#DIV/0!</v>
      </c>
      <c r="MGU43" s="92" t="e">
        <f t="shared" si="140"/>
        <v>#DIV/0!</v>
      </c>
      <c r="MGV43" s="92" t="e">
        <f t="shared" si="140"/>
        <v>#DIV/0!</v>
      </c>
      <c r="MGW43" s="92" t="e">
        <f t="shared" si="140"/>
        <v>#DIV/0!</v>
      </c>
      <c r="MGX43" s="92" t="e">
        <f t="shared" si="140"/>
        <v>#DIV/0!</v>
      </c>
      <c r="MGY43" s="92" t="e">
        <f t="shared" si="140"/>
        <v>#DIV/0!</v>
      </c>
      <c r="MGZ43" s="92" t="e">
        <f t="shared" si="140"/>
        <v>#DIV/0!</v>
      </c>
      <c r="MHA43" s="92" t="e">
        <f t="shared" si="140"/>
        <v>#DIV/0!</v>
      </c>
      <c r="MHB43" s="92" t="e">
        <f t="shared" si="140"/>
        <v>#DIV/0!</v>
      </c>
      <c r="MHC43" s="92" t="e">
        <f t="shared" si="140"/>
        <v>#DIV/0!</v>
      </c>
      <c r="MHD43" s="92" t="e">
        <f t="shared" si="140"/>
        <v>#DIV/0!</v>
      </c>
      <c r="MHE43" s="92" t="e">
        <f t="shared" si="140"/>
        <v>#DIV/0!</v>
      </c>
      <c r="MHF43" s="92" t="e">
        <f t="shared" si="140"/>
        <v>#DIV/0!</v>
      </c>
      <c r="MHG43" s="92" t="e">
        <f t="shared" si="140"/>
        <v>#DIV/0!</v>
      </c>
      <c r="MHH43" s="92" t="e">
        <f t="shared" si="140"/>
        <v>#DIV/0!</v>
      </c>
      <c r="MHI43" s="92" t="e">
        <f t="shared" si="140"/>
        <v>#DIV/0!</v>
      </c>
      <c r="MHJ43" s="92" t="e">
        <f t="shared" si="140"/>
        <v>#DIV/0!</v>
      </c>
      <c r="MHK43" s="92" t="e">
        <f t="shared" si="140"/>
        <v>#DIV/0!</v>
      </c>
      <c r="MHL43" s="92" t="e">
        <f t="shared" si="140"/>
        <v>#DIV/0!</v>
      </c>
      <c r="MHM43" s="92" t="e">
        <f t="shared" si="140"/>
        <v>#DIV/0!</v>
      </c>
      <c r="MHN43" s="92" t="e">
        <f t="shared" si="140"/>
        <v>#DIV/0!</v>
      </c>
      <c r="MHO43" s="92" t="e">
        <f t="shared" si="140"/>
        <v>#DIV/0!</v>
      </c>
      <c r="MHP43" s="92" t="e">
        <f t="shared" si="140"/>
        <v>#DIV/0!</v>
      </c>
      <c r="MHQ43" s="92" t="e">
        <f t="shared" si="140"/>
        <v>#DIV/0!</v>
      </c>
      <c r="MHR43" s="92" t="e">
        <f t="shared" si="140"/>
        <v>#DIV/0!</v>
      </c>
      <c r="MHS43" s="92" t="e">
        <f t="shared" si="140"/>
        <v>#DIV/0!</v>
      </c>
      <c r="MHT43" s="92" t="e">
        <f t="shared" si="140"/>
        <v>#DIV/0!</v>
      </c>
      <c r="MHU43" s="92" t="e">
        <f t="shared" si="140"/>
        <v>#DIV/0!</v>
      </c>
      <c r="MHV43" s="92" t="e">
        <f t="shared" si="140"/>
        <v>#DIV/0!</v>
      </c>
      <c r="MHW43" s="92" t="e">
        <f t="shared" si="140"/>
        <v>#DIV/0!</v>
      </c>
      <c r="MHX43" s="92" t="e">
        <f t="shared" si="140"/>
        <v>#DIV/0!</v>
      </c>
      <c r="MHY43" s="92" t="e">
        <f t="shared" si="140"/>
        <v>#DIV/0!</v>
      </c>
      <c r="MHZ43" s="92" t="e">
        <f t="shared" si="140"/>
        <v>#DIV/0!</v>
      </c>
      <c r="MIA43" s="92" t="e">
        <f t="shared" si="140"/>
        <v>#DIV/0!</v>
      </c>
      <c r="MIB43" s="92" t="e">
        <f t="shared" si="140"/>
        <v>#DIV/0!</v>
      </c>
      <c r="MIC43" s="92" t="e">
        <f t="shared" si="140"/>
        <v>#DIV/0!</v>
      </c>
      <c r="MID43" s="92" t="e">
        <f t="shared" si="140"/>
        <v>#DIV/0!</v>
      </c>
      <c r="MIE43" s="92" t="e">
        <f t="shared" ref="MIE43:MKP43" si="141">AVERAGE(MIE3:MIE42)</f>
        <v>#DIV/0!</v>
      </c>
      <c r="MIF43" s="92" t="e">
        <f t="shared" si="141"/>
        <v>#DIV/0!</v>
      </c>
      <c r="MIG43" s="92" t="e">
        <f t="shared" si="141"/>
        <v>#DIV/0!</v>
      </c>
      <c r="MIH43" s="92" t="e">
        <f t="shared" si="141"/>
        <v>#DIV/0!</v>
      </c>
      <c r="MII43" s="92" t="e">
        <f t="shared" si="141"/>
        <v>#DIV/0!</v>
      </c>
      <c r="MIJ43" s="92" t="e">
        <f t="shared" si="141"/>
        <v>#DIV/0!</v>
      </c>
      <c r="MIK43" s="92" t="e">
        <f t="shared" si="141"/>
        <v>#DIV/0!</v>
      </c>
      <c r="MIL43" s="92" t="e">
        <f t="shared" si="141"/>
        <v>#DIV/0!</v>
      </c>
      <c r="MIM43" s="92" t="e">
        <f t="shared" si="141"/>
        <v>#DIV/0!</v>
      </c>
      <c r="MIN43" s="92" t="e">
        <f t="shared" si="141"/>
        <v>#DIV/0!</v>
      </c>
      <c r="MIO43" s="92" t="e">
        <f t="shared" si="141"/>
        <v>#DIV/0!</v>
      </c>
      <c r="MIP43" s="92" t="e">
        <f t="shared" si="141"/>
        <v>#DIV/0!</v>
      </c>
      <c r="MIQ43" s="92" t="e">
        <f t="shared" si="141"/>
        <v>#DIV/0!</v>
      </c>
      <c r="MIR43" s="92" t="e">
        <f t="shared" si="141"/>
        <v>#DIV/0!</v>
      </c>
      <c r="MIS43" s="92" t="e">
        <f t="shared" si="141"/>
        <v>#DIV/0!</v>
      </c>
      <c r="MIT43" s="92" t="e">
        <f t="shared" si="141"/>
        <v>#DIV/0!</v>
      </c>
      <c r="MIU43" s="92" t="e">
        <f t="shared" si="141"/>
        <v>#DIV/0!</v>
      </c>
      <c r="MIV43" s="92" t="e">
        <f t="shared" si="141"/>
        <v>#DIV/0!</v>
      </c>
      <c r="MIW43" s="92" t="e">
        <f t="shared" si="141"/>
        <v>#DIV/0!</v>
      </c>
      <c r="MIX43" s="92" t="e">
        <f t="shared" si="141"/>
        <v>#DIV/0!</v>
      </c>
      <c r="MIY43" s="92" t="e">
        <f t="shared" si="141"/>
        <v>#DIV/0!</v>
      </c>
      <c r="MIZ43" s="92" t="e">
        <f t="shared" si="141"/>
        <v>#DIV/0!</v>
      </c>
      <c r="MJA43" s="92" t="e">
        <f t="shared" si="141"/>
        <v>#DIV/0!</v>
      </c>
      <c r="MJB43" s="92" t="e">
        <f t="shared" si="141"/>
        <v>#DIV/0!</v>
      </c>
      <c r="MJC43" s="92" t="e">
        <f t="shared" si="141"/>
        <v>#DIV/0!</v>
      </c>
      <c r="MJD43" s="92" t="e">
        <f t="shared" si="141"/>
        <v>#DIV/0!</v>
      </c>
      <c r="MJE43" s="92" t="e">
        <f t="shared" si="141"/>
        <v>#DIV/0!</v>
      </c>
      <c r="MJF43" s="92" t="e">
        <f t="shared" si="141"/>
        <v>#DIV/0!</v>
      </c>
      <c r="MJG43" s="92" t="e">
        <f t="shared" si="141"/>
        <v>#DIV/0!</v>
      </c>
      <c r="MJH43" s="92" t="e">
        <f t="shared" si="141"/>
        <v>#DIV/0!</v>
      </c>
      <c r="MJI43" s="92" t="e">
        <f t="shared" si="141"/>
        <v>#DIV/0!</v>
      </c>
      <c r="MJJ43" s="92" t="e">
        <f t="shared" si="141"/>
        <v>#DIV/0!</v>
      </c>
      <c r="MJK43" s="92" t="e">
        <f t="shared" si="141"/>
        <v>#DIV/0!</v>
      </c>
      <c r="MJL43" s="92" t="e">
        <f t="shared" si="141"/>
        <v>#DIV/0!</v>
      </c>
      <c r="MJM43" s="92" t="e">
        <f t="shared" si="141"/>
        <v>#DIV/0!</v>
      </c>
      <c r="MJN43" s="92" t="e">
        <f t="shared" si="141"/>
        <v>#DIV/0!</v>
      </c>
      <c r="MJO43" s="92" t="e">
        <f t="shared" si="141"/>
        <v>#DIV/0!</v>
      </c>
      <c r="MJP43" s="92" t="e">
        <f t="shared" si="141"/>
        <v>#DIV/0!</v>
      </c>
      <c r="MJQ43" s="92" t="e">
        <f t="shared" si="141"/>
        <v>#DIV/0!</v>
      </c>
      <c r="MJR43" s="92" t="e">
        <f t="shared" si="141"/>
        <v>#DIV/0!</v>
      </c>
      <c r="MJS43" s="92" t="e">
        <f t="shared" si="141"/>
        <v>#DIV/0!</v>
      </c>
      <c r="MJT43" s="92" t="e">
        <f t="shared" si="141"/>
        <v>#DIV/0!</v>
      </c>
      <c r="MJU43" s="92" t="e">
        <f t="shared" si="141"/>
        <v>#DIV/0!</v>
      </c>
      <c r="MJV43" s="92" t="e">
        <f t="shared" si="141"/>
        <v>#DIV/0!</v>
      </c>
      <c r="MJW43" s="92" t="e">
        <f t="shared" si="141"/>
        <v>#DIV/0!</v>
      </c>
      <c r="MJX43" s="92" t="e">
        <f t="shared" si="141"/>
        <v>#DIV/0!</v>
      </c>
      <c r="MJY43" s="92" t="e">
        <f t="shared" si="141"/>
        <v>#DIV/0!</v>
      </c>
      <c r="MJZ43" s="92" t="e">
        <f t="shared" si="141"/>
        <v>#DIV/0!</v>
      </c>
      <c r="MKA43" s="92" t="e">
        <f t="shared" si="141"/>
        <v>#DIV/0!</v>
      </c>
      <c r="MKB43" s="92" t="e">
        <f t="shared" si="141"/>
        <v>#DIV/0!</v>
      </c>
      <c r="MKC43" s="92" t="e">
        <f t="shared" si="141"/>
        <v>#DIV/0!</v>
      </c>
      <c r="MKD43" s="92" t="e">
        <f t="shared" si="141"/>
        <v>#DIV/0!</v>
      </c>
      <c r="MKE43" s="92" t="e">
        <f t="shared" si="141"/>
        <v>#DIV/0!</v>
      </c>
      <c r="MKF43" s="92" t="e">
        <f t="shared" si="141"/>
        <v>#DIV/0!</v>
      </c>
      <c r="MKG43" s="92" t="e">
        <f t="shared" si="141"/>
        <v>#DIV/0!</v>
      </c>
      <c r="MKH43" s="92" t="e">
        <f t="shared" si="141"/>
        <v>#DIV/0!</v>
      </c>
      <c r="MKI43" s="92" t="e">
        <f t="shared" si="141"/>
        <v>#DIV/0!</v>
      </c>
      <c r="MKJ43" s="92" t="e">
        <f t="shared" si="141"/>
        <v>#DIV/0!</v>
      </c>
      <c r="MKK43" s="92" t="e">
        <f t="shared" si="141"/>
        <v>#DIV/0!</v>
      </c>
      <c r="MKL43" s="92" t="e">
        <f t="shared" si="141"/>
        <v>#DIV/0!</v>
      </c>
      <c r="MKM43" s="92" t="e">
        <f t="shared" si="141"/>
        <v>#DIV/0!</v>
      </c>
      <c r="MKN43" s="92" t="e">
        <f t="shared" si="141"/>
        <v>#DIV/0!</v>
      </c>
      <c r="MKO43" s="92" t="e">
        <f t="shared" si="141"/>
        <v>#DIV/0!</v>
      </c>
      <c r="MKP43" s="92" t="e">
        <f t="shared" si="141"/>
        <v>#DIV/0!</v>
      </c>
      <c r="MKQ43" s="92" t="e">
        <f t="shared" ref="MKQ43:MNB43" si="142">AVERAGE(MKQ3:MKQ42)</f>
        <v>#DIV/0!</v>
      </c>
      <c r="MKR43" s="92" t="e">
        <f t="shared" si="142"/>
        <v>#DIV/0!</v>
      </c>
      <c r="MKS43" s="92" t="e">
        <f t="shared" si="142"/>
        <v>#DIV/0!</v>
      </c>
      <c r="MKT43" s="92" t="e">
        <f t="shared" si="142"/>
        <v>#DIV/0!</v>
      </c>
      <c r="MKU43" s="92" t="e">
        <f t="shared" si="142"/>
        <v>#DIV/0!</v>
      </c>
      <c r="MKV43" s="92" t="e">
        <f t="shared" si="142"/>
        <v>#DIV/0!</v>
      </c>
      <c r="MKW43" s="92" t="e">
        <f t="shared" si="142"/>
        <v>#DIV/0!</v>
      </c>
      <c r="MKX43" s="92" t="e">
        <f t="shared" si="142"/>
        <v>#DIV/0!</v>
      </c>
      <c r="MKY43" s="92" t="e">
        <f t="shared" si="142"/>
        <v>#DIV/0!</v>
      </c>
      <c r="MKZ43" s="92" t="e">
        <f t="shared" si="142"/>
        <v>#DIV/0!</v>
      </c>
      <c r="MLA43" s="92" t="e">
        <f t="shared" si="142"/>
        <v>#DIV/0!</v>
      </c>
      <c r="MLB43" s="92" t="e">
        <f t="shared" si="142"/>
        <v>#DIV/0!</v>
      </c>
      <c r="MLC43" s="92" t="e">
        <f t="shared" si="142"/>
        <v>#DIV/0!</v>
      </c>
      <c r="MLD43" s="92" t="e">
        <f t="shared" si="142"/>
        <v>#DIV/0!</v>
      </c>
      <c r="MLE43" s="92" t="e">
        <f t="shared" si="142"/>
        <v>#DIV/0!</v>
      </c>
      <c r="MLF43" s="92" t="e">
        <f t="shared" si="142"/>
        <v>#DIV/0!</v>
      </c>
      <c r="MLG43" s="92" t="e">
        <f t="shared" si="142"/>
        <v>#DIV/0!</v>
      </c>
      <c r="MLH43" s="92" t="e">
        <f t="shared" si="142"/>
        <v>#DIV/0!</v>
      </c>
      <c r="MLI43" s="92" t="e">
        <f t="shared" si="142"/>
        <v>#DIV/0!</v>
      </c>
      <c r="MLJ43" s="92" t="e">
        <f t="shared" si="142"/>
        <v>#DIV/0!</v>
      </c>
      <c r="MLK43" s="92" t="e">
        <f t="shared" si="142"/>
        <v>#DIV/0!</v>
      </c>
      <c r="MLL43" s="92" t="e">
        <f t="shared" si="142"/>
        <v>#DIV/0!</v>
      </c>
      <c r="MLM43" s="92" t="e">
        <f t="shared" si="142"/>
        <v>#DIV/0!</v>
      </c>
      <c r="MLN43" s="92" t="e">
        <f t="shared" si="142"/>
        <v>#DIV/0!</v>
      </c>
      <c r="MLO43" s="92" t="e">
        <f t="shared" si="142"/>
        <v>#DIV/0!</v>
      </c>
      <c r="MLP43" s="92" t="e">
        <f t="shared" si="142"/>
        <v>#DIV/0!</v>
      </c>
      <c r="MLQ43" s="92" t="e">
        <f t="shared" si="142"/>
        <v>#DIV/0!</v>
      </c>
      <c r="MLR43" s="92" t="e">
        <f t="shared" si="142"/>
        <v>#DIV/0!</v>
      </c>
      <c r="MLS43" s="92" t="e">
        <f t="shared" si="142"/>
        <v>#DIV/0!</v>
      </c>
      <c r="MLT43" s="92" t="e">
        <f t="shared" si="142"/>
        <v>#DIV/0!</v>
      </c>
      <c r="MLU43" s="92" t="e">
        <f t="shared" si="142"/>
        <v>#DIV/0!</v>
      </c>
      <c r="MLV43" s="92" t="e">
        <f t="shared" si="142"/>
        <v>#DIV/0!</v>
      </c>
      <c r="MLW43" s="92" t="e">
        <f t="shared" si="142"/>
        <v>#DIV/0!</v>
      </c>
      <c r="MLX43" s="92" t="e">
        <f t="shared" si="142"/>
        <v>#DIV/0!</v>
      </c>
      <c r="MLY43" s="92" t="e">
        <f t="shared" si="142"/>
        <v>#DIV/0!</v>
      </c>
      <c r="MLZ43" s="92" t="e">
        <f t="shared" si="142"/>
        <v>#DIV/0!</v>
      </c>
      <c r="MMA43" s="92" t="e">
        <f t="shared" si="142"/>
        <v>#DIV/0!</v>
      </c>
      <c r="MMB43" s="92" t="e">
        <f t="shared" si="142"/>
        <v>#DIV/0!</v>
      </c>
      <c r="MMC43" s="92" t="e">
        <f t="shared" si="142"/>
        <v>#DIV/0!</v>
      </c>
      <c r="MMD43" s="92" t="e">
        <f t="shared" si="142"/>
        <v>#DIV/0!</v>
      </c>
      <c r="MME43" s="92" t="e">
        <f t="shared" si="142"/>
        <v>#DIV/0!</v>
      </c>
      <c r="MMF43" s="92" t="e">
        <f t="shared" si="142"/>
        <v>#DIV/0!</v>
      </c>
      <c r="MMG43" s="92" t="e">
        <f t="shared" si="142"/>
        <v>#DIV/0!</v>
      </c>
      <c r="MMH43" s="92" t="e">
        <f t="shared" si="142"/>
        <v>#DIV/0!</v>
      </c>
      <c r="MMI43" s="92" t="e">
        <f t="shared" si="142"/>
        <v>#DIV/0!</v>
      </c>
      <c r="MMJ43" s="92" t="e">
        <f t="shared" si="142"/>
        <v>#DIV/0!</v>
      </c>
      <c r="MMK43" s="92" t="e">
        <f t="shared" si="142"/>
        <v>#DIV/0!</v>
      </c>
      <c r="MML43" s="92" t="e">
        <f t="shared" si="142"/>
        <v>#DIV/0!</v>
      </c>
      <c r="MMM43" s="92" t="e">
        <f t="shared" si="142"/>
        <v>#DIV/0!</v>
      </c>
      <c r="MMN43" s="92" t="e">
        <f t="shared" si="142"/>
        <v>#DIV/0!</v>
      </c>
      <c r="MMO43" s="92" t="e">
        <f t="shared" si="142"/>
        <v>#DIV/0!</v>
      </c>
      <c r="MMP43" s="92" t="e">
        <f t="shared" si="142"/>
        <v>#DIV/0!</v>
      </c>
      <c r="MMQ43" s="92" t="e">
        <f t="shared" si="142"/>
        <v>#DIV/0!</v>
      </c>
      <c r="MMR43" s="92" t="e">
        <f t="shared" si="142"/>
        <v>#DIV/0!</v>
      </c>
      <c r="MMS43" s="92" t="e">
        <f t="shared" si="142"/>
        <v>#DIV/0!</v>
      </c>
      <c r="MMT43" s="92" t="e">
        <f t="shared" si="142"/>
        <v>#DIV/0!</v>
      </c>
      <c r="MMU43" s="92" t="e">
        <f t="shared" si="142"/>
        <v>#DIV/0!</v>
      </c>
      <c r="MMV43" s="92" t="e">
        <f t="shared" si="142"/>
        <v>#DIV/0!</v>
      </c>
      <c r="MMW43" s="92" t="e">
        <f t="shared" si="142"/>
        <v>#DIV/0!</v>
      </c>
      <c r="MMX43" s="92" t="e">
        <f t="shared" si="142"/>
        <v>#DIV/0!</v>
      </c>
      <c r="MMY43" s="92" t="e">
        <f t="shared" si="142"/>
        <v>#DIV/0!</v>
      </c>
      <c r="MMZ43" s="92" t="e">
        <f t="shared" si="142"/>
        <v>#DIV/0!</v>
      </c>
      <c r="MNA43" s="92" t="e">
        <f t="shared" si="142"/>
        <v>#DIV/0!</v>
      </c>
      <c r="MNB43" s="92" t="e">
        <f t="shared" si="142"/>
        <v>#DIV/0!</v>
      </c>
      <c r="MNC43" s="92" t="e">
        <f t="shared" ref="MNC43:MPN43" si="143">AVERAGE(MNC3:MNC42)</f>
        <v>#DIV/0!</v>
      </c>
      <c r="MND43" s="92" t="e">
        <f t="shared" si="143"/>
        <v>#DIV/0!</v>
      </c>
      <c r="MNE43" s="92" t="e">
        <f t="shared" si="143"/>
        <v>#DIV/0!</v>
      </c>
      <c r="MNF43" s="92" t="e">
        <f t="shared" si="143"/>
        <v>#DIV/0!</v>
      </c>
      <c r="MNG43" s="92" t="e">
        <f t="shared" si="143"/>
        <v>#DIV/0!</v>
      </c>
      <c r="MNH43" s="92" t="e">
        <f t="shared" si="143"/>
        <v>#DIV/0!</v>
      </c>
      <c r="MNI43" s="92" t="e">
        <f t="shared" si="143"/>
        <v>#DIV/0!</v>
      </c>
      <c r="MNJ43" s="92" t="e">
        <f t="shared" si="143"/>
        <v>#DIV/0!</v>
      </c>
      <c r="MNK43" s="92" t="e">
        <f t="shared" si="143"/>
        <v>#DIV/0!</v>
      </c>
      <c r="MNL43" s="92" t="e">
        <f t="shared" si="143"/>
        <v>#DIV/0!</v>
      </c>
      <c r="MNM43" s="92" t="e">
        <f t="shared" si="143"/>
        <v>#DIV/0!</v>
      </c>
      <c r="MNN43" s="92" t="e">
        <f t="shared" si="143"/>
        <v>#DIV/0!</v>
      </c>
      <c r="MNO43" s="92" t="e">
        <f t="shared" si="143"/>
        <v>#DIV/0!</v>
      </c>
      <c r="MNP43" s="92" t="e">
        <f t="shared" si="143"/>
        <v>#DIV/0!</v>
      </c>
      <c r="MNQ43" s="92" t="e">
        <f t="shared" si="143"/>
        <v>#DIV/0!</v>
      </c>
      <c r="MNR43" s="92" t="e">
        <f t="shared" si="143"/>
        <v>#DIV/0!</v>
      </c>
      <c r="MNS43" s="92" t="e">
        <f t="shared" si="143"/>
        <v>#DIV/0!</v>
      </c>
      <c r="MNT43" s="92" t="e">
        <f t="shared" si="143"/>
        <v>#DIV/0!</v>
      </c>
      <c r="MNU43" s="92" t="e">
        <f t="shared" si="143"/>
        <v>#DIV/0!</v>
      </c>
      <c r="MNV43" s="92" t="e">
        <f t="shared" si="143"/>
        <v>#DIV/0!</v>
      </c>
      <c r="MNW43" s="92" t="e">
        <f t="shared" si="143"/>
        <v>#DIV/0!</v>
      </c>
      <c r="MNX43" s="92" t="e">
        <f t="shared" si="143"/>
        <v>#DIV/0!</v>
      </c>
      <c r="MNY43" s="92" t="e">
        <f t="shared" si="143"/>
        <v>#DIV/0!</v>
      </c>
      <c r="MNZ43" s="92" t="e">
        <f t="shared" si="143"/>
        <v>#DIV/0!</v>
      </c>
      <c r="MOA43" s="92" t="e">
        <f t="shared" si="143"/>
        <v>#DIV/0!</v>
      </c>
      <c r="MOB43" s="92" t="e">
        <f t="shared" si="143"/>
        <v>#DIV/0!</v>
      </c>
      <c r="MOC43" s="92" t="e">
        <f t="shared" si="143"/>
        <v>#DIV/0!</v>
      </c>
      <c r="MOD43" s="92" t="e">
        <f t="shared" si="143"/>
        <v>#DIV/0!</v>
      </c>
      <c r="MOE43" s="92" t="e">
        <f t="shared" si="143"/>
        <v>#DIV/0!</v>
      </c>
      <c r="MOF43" s="92" t="e">
        <f t="shared" si="143"/>
        <v>#DIV/0!</v>
      </c>
      <c r="MOG43" s="92" t="e">
        <f t="shared" si="143"/>
        <v>#DIV/0!</v>
      </c>
      <c r="MOH43" s="92" t="e">
        <f t="shared" si="143"/>
        <v>#DIV/0!</v>
      </c>
      <c r="MOI43" s="92" t="e">
        <f t="shared" si="143"/>
        <v>#DIV/0!</v>
      </c>
      <c r="MOJ43" s="92" t="e">
        <f t="shared" si="143"/>
        <v>#DIV/0!</v>
      </c>
      <c r="MOK43" s="92" t="e">
        <f t="shared" si="143"/>
        <v>#DIV/0!</v>
      </c>
      <c r="MOL43" s="92" t="e">
        <f t="shared" si="143"/>
        <v>#DIV/0!</v>
      </c>
      <c r="MOM43" s="92" t="e">
        <f t="shared" si="143"/>
        <v>#DIV/0!</v>
      </c>
      <c r="MON43" s="92" t="e">
        <f t="shared" si="143"/>
        <v>#DIV/0!</v>
      </c>
      <c r="MOO43" s="92" t="e">
        <f t="shared" si="143"/>
        <v>#DIV/0!</v>
      </c>
      <c r="MOP43" s="92" t="e">
        <f t="shared" si="143"/>
        <v>#DIV/0!</v>
      </c>
      <c r="MOQ43" s="92" t="e">
        <f t="shared" si="143"/>
        <v>#DIV/0!</v>
      </c>
      <c r="MOR43" s="92" t="e">
        <f t="shared" si="143"/>
        <v>#DIV/0!</v>
      </c>
      <c r="MOS43" s="92" t="e">
        <f t="shared" si="143"/>
        <v>#DIV/0!</v>
      </c>
      <c r="MOT43" s="92" t="e">
        <f t="shared" si="143"/>
        <v>#DIV/0!</v>
      </c>
      <c r="MOU43" s="92" t="e">
        <f t="shared" si="143"/>
        <v>#DIV/0!</v>
      </c>
      <c r="MOV43" s="92" t="e">
        <f t="shared" si="143"/>
        <v>#DIV/0!</v>
      </c>
      <c r="MOW43" s="92" t="e">
        <f t="shared" si="143"/>
        <v>#DIV/0!</v>
      </c>
      <c r="MOX43" s="92" t="e">
        <f t="shared" si="143"/>
        <v>#DIV/0!</v>
      </c>
      <c r="MOY43" s="92" t="e">
        <f t="shared" si="143"/>
        <v>#DIV/0!</v>
      </c>
      <c r="MOZ43" s="92" t="e">
        <f t="shared" si="143"/>
        <v>#DIV/0!</v>
      </c>
      <c r="MPA43" s="92" t="e">
        <f t="shared" si="143"/>
        <v>#DIV/0!</v>
      </c>
      <c r="MPB43" s="92" t="e">
        <f t="shared" si="143"/>
        <v>#DIV/0!</v>
      </c>
      <c r="MPC43" s="92" t="e">
        <f t="shared" si="143"/>
        <v>#DIV/0!</v>
      </c>
      <c r="MPD43" s="92" t="e">
        <f t="shared" si="143"/>
        <v>#DIV/0!</v>
      </c>
      <c r="MPE43" s="92" t="e">
        <f t="shared" si="143"/>
        <v>#DIV/0!</v>
      </c>
      <c r="MPF43" s="92" t="e">
        <f t="shared" si="143"/>
        <v>#DIV/0!</v>
      </c>
      <c r="MPG43" s="92" t="e">
        <f t="shared" si="143"/>
        <v>#DIV/0!</v>
      </c>
      <c r="MPH43" s="92" t="e">
        <f t="shared" si="143"/>
        <v>#DIV/0!</v>
      </c>
      <c r="MPI43" s="92" t="e">
        <f t="shared" si="143"/>
        <v>#DIV/0!</v>
      </c>
      <c r="MPJ43" s="92" t="e">
        <f t="shared" si="143"/>
        <v>#DIV/0!</v>
      </c>
      <c r="MPK43" s="92" t="e">
        <f t="shared" si="143"/>
        <v>#DIV/0!</v>
      </c>
      <c r="MPL43" s="92" t="e">
        <f t="shared" si="143"/>
        <v>#DIV/0!</v>
      </c>
      <c r="MPM43" s="92" t="e">
        <f t="shared" si="143"/>
        <v>#DIV/0!</v>
      </c>
      <c r="MPN43" s="92" t="e">
        <f t="shared" si="143"/>
        <v>#DIV/0!</v>
      </c>
      <c r="MPO43" s="92" t="e">
        <f t="shared" ref="MPO43:MRZ43" si="144">AVERAGE(MPO3:MPO42)</f>
        <v>#DIV/0!</v>
      </c>
      <c r="MPP43" s="92" t="e">
        <f t="shared" si="144"/>
        <v>#DIV/0!</v>
      </c>
      <c r="MPQ43" s="92" t="e">
        <f t="shared" si="144"/>
        <v>#DIV/0!</v>
      </c>
      <c r="MPR43" s="92" t="e">
        <f t="shared" si="144"/>
        <v>#DIV/0!</v>
      </c>
      <c r="MPS43" s="92" t="e">
        <f t="shared" si="144"/>
        <v>#DIV/0!</v>
      </c>
      <c r="MPT43" s="92" t="e">
        <f t="shared" si="144"/>
        <v>#DIV/0!</v>
      </c>
      <c r="MPU43" s="92" t="e">
        <f t="shared" si="144"/>
        <v>#DIV/0!</v>
      </c>
      <c r="MPV43" s="92" t="e">
        <f t="shared" si="144"/>
        <v>#DIV/0!</v>
      </c>
      <c r="MPW43" s="92" t="e">
        <f t="shared" si="144"/>
        <v>#DIV/0!</v>
      </c>
      <c r="MPX43" s="92" t="e">
        <f t="shared" si="144"/>
        <v>#DIV/0!</v>
      </c>
      <c r="MPY43" s="92" t="e">
        <f t="shared" si="144"/>
        <v>#DIV/0!</v>
      </c>
      <c r="MPZ43" s="92" t="e">
        <f t="shared" si="144"/>
        <v>#DIV/0!</v>
      </c>
      <c r="MQA43" s="92" t="e">
        <f t="shared" si="144"/>
        <v>#DIV/0!</v>
      </c>
      <c r="MQB43" s="92" t="e">
        <f t="shared" si="144"/>
        <v>#DIV/0!</v>
      </c>
      <c r="MQC43" s="92" t="e">
        <f t="shared" si="144"/>
        <v>#DIV/0!</v>
      </c>
      <c r="MQD43" s="92" t="e">
        <f t="shared" si="144"/>
        <v>#DIV/0!</v>
      </c>
      <c r="MQE43" s="92" t="e">
        <f t="shared" si="144"/>
        <v>#DIV/0!</v>
      </c>
      <c r="MQF43" s="92" t="e">
        <f t="shared" si="144"/>
        <v>#DIV/0!</v>
      </c>
      <c r="MQG43" s="92" t="e">
        <f t="shared" si="144"/>
        <v>#DIV/0!</v>
      </c>
      <c r="MQH43" s="92" t="e">
        <f t="shared" si="144"/>
        <v>#DIV/0!</v>
      </c>
      <c r="MQI43" s="92" t="e">
        <f t="shared" si="144"/>
        <v>#DIV/0!</v>
      </c>
      <c r="MQJ43" s="92" t="e">
        <f t="shared" si="144"/>
        <v>#DIV/0!</v>
      </c>
      <c r="MQK43" s="92" t="e">
        <f t="shared" si="144"/>
        <v>#DIV/0!</v>
      </c>
      <c r="MQL43" s="92" t="e">
        <f t="shared" si="144"/>
        <v>#DIV/0!</v>
      </c>
      <c r="MQM43" s="92" t="e">
        <f t="shared" si="144"/>
        <v>#DIV/0!</v>
      </c>
      <c r="MQN43" s="92" t="e">
        <f t="shared" si="144"/>
        <v>#DIV/0!</v>
      </c>
      <c r="MQO43" s="92" t="e">
        <f t="shared" si="144"/>
        <v>#DIV/0!</v>
      </c>
      <c r="MQP43" s="92" t="e">
        <f t="shared" si="144"/>
        <v>#DIV/0!</v>
      </c>
      <c r="MQQ43" s="92" t="e">
        <f t="shared" si="144"/>
        <v>#DIV/0!</v>
      </c>
      <c r="MQR43" s="92" t="e">
        <f t="shared" si="144"/>
        <v>#DIV/0!</v>
      </c>
      <c r="MQS43" s="92" t="e">
        <f t="shared" si="144"/>
        <v>#DIV/0!</v>
      </c>
      <c r="MQT43" s="92" t="e">
        <f t="shared" si="144"/>
        <v>#DIV/0!</v>
      </c>
      <c r="MQU43" s="92" t="e">
        <f t="shared" si="144"/>
        <v>#DIV/0!</v>
      </c>
      <c r="MQV43" s="92" t="e">
        <f t="shared" si="144"/>
        <v>#DIV/0!</v>
      </c>
      <c r="MQW43" s="92" t="e">
        <f t="shared" si="144"/>
        <v>#DIV/0!</v>
      </c>
      <c r="MQX43" s="92" t="e">
        <f t="shared" si="144"/>
        <v>#DIV/0!</v>
      </c>
      <c r="MQY43" s="92" t="e">
        <f t="shared" si="144"/>
        <v>#DIV/0!</v>
      </c>
      <c r="MQZ43" s="92" t="e">
        <f t="shared" si="144"/>
        <v>#DIV/0!</v>
      </c>
      <c r="MRA43" s="92" t="e">
        <f t="shared" si="144"/>
        <v>#DIV/0!</v>
      </c>
      <c r="MRB43" s="92" t="e">
        <f t="shared" si="144"/>
        <v>#DIV/0!</v>
      </c>
      <c r="MRC43" s="92" t="e">
        <f t="shared" si="144"/>
        <v>#DIV/0!</v>
      </c>
      <c r="MRD43" s="92" t="e">
        <f t="shared" si="144"/>
        <v>#DIV/0!</v>
      </c>
      <c r="MRE43" s="92" t="e">
        <f t="shared" si="144"/>
        <v>#DIV/0!</v>
      </c>
      <c r="MRF43" s="92" t="e">
        <f t="shared" si="144"/>
        <v>#DIV/0!</v>
      </c>
      <c r="MRG43" s="92" t="e">
        <f t="shared" si="144"/>
        <v>#DIV/0!</v>
      </c>
      <c r="MRH43" s="92" t="e">
        <f t="shared" si="144"/>
        <v>#DIV/0!</v>
      </c>
      <c r="MRI43" s="92" t="e">
        <f t="shared" si="144"/>
        <v>#DIV/0!</v>
      </c>
      <c r="MRJ43" s="92" t="e">
        <f t="shared" si="144"/>
        <v>#DIV/0!</v>
      </c>
      <c r="MRK43" s="92" t="e">
        <f t="shared" si="144"/>
        <v>#DIV/0!</v>
      </c>
      <c r="MRL43" s="92" t="e">
        <f t="shared" si="144"/>
        <v>#DIV/0!</v>
      </c>
      <c r="MRM43" s="92" t="e">
        <f t="shared" si="144"/>
        <v>#DIV/0!</v>
      </c>
      <c r="MRN43" s="92" t="e">
        <f t="shared" si="144"/>
        <v>#DIV/0!</v>
      </c>
      <c r="MRO43" s="92" t="e">
        <f t="shared" si="144"/>
        <v>#DIV/0!</v>
      </c>
      <c r="MRP43" s="92" t="e">
        <f t="shared" si="144"/>
        <v>#DIV/0!</v>
      </c>
      <c r="MRQ43" s="92" t="e">
        <f t="shared" si="144"/>
        <v>#DIV/0!</v>
      </c>
      <c r="MRR43" s="92" t="e">
        <f t="shared" si="144"/>
        <v>#DIV/0!</v>
      </c>
      <c r="MRS43" s="92" t="e">
        <f t="shared" si="144"/>
        <v>#DIV/0!</v>
      </c>
      <c r="MRT43" s="92" t="e">
        <f t="shared" si="144"/>
        <v>#DIV/0!</v>
      </c>
      <c r="MRU43" s="92" t="e">
        <f t="shared" si="144"/>
        <v>#DIV/0!</v>
      </c>
      <c r="MRV43" s="92" t="e">
        <f t="shared" si="144"/>
        <v>#DIV/0!</v>
      </c>
      <c r="MRW43" s="92" t="e">
        <f t="shared" si="144"/>
        <v>#DIV/0!</v>
      </c>
      <c r="MRX43" s="92" t="e">
        <f t="shared" si="144"/>
        <v>#DIV/0!</v>
      </c>
      <c r="MRY43" s="92" t="e">
        <f t="shared" si="144"/>
        <v>#DIV/0!</v>
      </c>
      <c r="MRZ43" s="92" t="e">
        <f t="shared" si="144"/>
        <v>#DIV/0!</v>
      </c>
      <c r="MSA43" s="92" t="e">
        <f t="shared" ref="MSA43:MUL43" si="145">AVERAGE(MSA3:MSA42)</f>
        <v>#DIV/0!</v>
      </c>
      <c r="MSB43" s="92" t="e">
        <f t="shared" si="145"/>
        <v>#DIV/0!</v>
      </c>
      <c r="MSC43" s="92" t="e">
        <f t="shared" si="145"/>
        <v>#DIV/0!</v>
      </c>
      <c r="MSD43" s="92" t="e">
        <f t="shared" si="145"/>
        <v>#DIV/0!</v>
      </c>
      <c r="MSE43" s="92" t="e">
        <f t="shared" si="145"/>
        <v>#DIV/0!</v>
      </c>
      <c r="MSF43" s="92" t="e">
        <f t="shared" si="145"/>
        <v>#DIV/0!</v>
      </c>
      <c r="MSG43" s="92" t="e">
        <f t="shared" si="145"/>
        <v>#DIV/0!</v>
      </c>
      <c r="MSH43" s="92" t="e">
        <f t="shared" si="145"/>
        <v>#DIV/0!</v>
      </c>
      <c r="MSI43" s="92" t="e">
        <f t="shared" si="145"/>
        <v>#DIV/0!</v>
      </c>
      <c r="MSJ43" s="92" t="e">
        <f t="shared" si="145"/>
        <v>#DIV/0!</v>
      </c>
      <c r="MSK43" s="92" t="e">
        <f t="shared" si="145"/>
        <v>#DIV/0!</v>
      </c>
      <c r="MSL43" s="92" t="e">
        <f t="shared" si="145"/>
        <v>#DIV/0!</v>
      </c>
      <c r="MSM43" s="92" t="e">
        <f t="shared" si="145"/>
        <v>#DIV/0!</v>
      </c>
      <c r="MSN43" s="92" t="e">
        <f t="shared" si="145"/>
        <v>#DIV/0!</v>
      </c>
      <c r="MSO43" s="92" t="e">
        <f t="shared" si="145"/>
        <v>#DIV/0!</v>
      </c>
      <c r="MSP43" s="92" t="e">
        <f t="shared" si="145"/>
        <v>#DIV/0!</v>
      </c>
      <c r="MSQ43" s="92" t="e">
        <f t="shared" si="145"/>
        <v>#DIV/0!</v>
      </c>
      <c r="MSR43" s="92" t="e">
        <f t="shared" si="145"/>
        <v>#DIV/0!</v>
      </c>
      <c r="MSS43" s="92" t="e">
        <f t="shared" si="145"/>
        <v>#DIV/0!</v>
      </c>
      <c r="MST43" s="92" t="e">
        <f t="shared" si="145"/>
        <v>#DIV/0!</v>
      </c>
      <c r="MSU43" s="92" t="e">
        <f t="shared" si="145"/>
        <v>#DIV/0!</v>
      </c>
      <c r="MSV43" s="92" t="e">
        <f t="shared" si="145"/>
        <v>#DIV/0!</v>
      </c>
      <c r="MSW43" s="92" t="e">
        <f t="shared" si="145"/>
        <v>#DIV/0!</v>
      </c>
      <c r="MSX43" s="92" t="e">
        <f t="shared" si="145"/>
        <v>#DIV/0!</v>
      </c>
      <c r="MSY43" s="92" t="e">
        <f t="shared" si="145"/>
        <v>#DIV/0!</v>
      </c>
      <c r="MSZ43" s="92" t="e">
        <f t="shared" si="145"/>
        <v>#DIV/0!</v>
      </c>
      <c r="MTA43" s="92" t="e">
        <f t="shared" si="145"/>
        <v>#DIV/0!</v>
      </c>
      <c r="MTB43" s="92" t="e">
        <f t="shared" si="145"/>
        <v>#DIV/0!</v>
      </c>
      <c r="MTC43" s="92" t="e">
        <f t="shared" si="145"/>
        <v>#DIV/0!</v>
      </c>
      <c r="MTD43" s="92" t="e">
        <f t="shared" si="145"/>
        <v>#DIV/0!</v>
      </c>
      <c r="MTE43" s="92" t="e">
        <f t="shared" si="145"/>
        <v>#DIV/0!</v>
      </c>
      <c r="MTF43" s="92" t="e">
        <f t="shared" si="145"/>
        <v>#DIV/0!</v>
      </c>
      <c r="MTG43" s="92" t="e">
        <f t="shared" si="145"/>
        <v>#DIV/0!</v>
      </c>
      <c r="MTH43" s="92" t="e">
        <f t="shared" si="145"/>
        <v>#DIV/0!</v>
      </c>
      <c r="MTI43" s="92" t="e">
        <f t="shared" si="145"/>
        <v>#DIV/0!</v>
      </c>
      <c r="MTJ43" s="92" t="e">
        <f t="shared" si="145"/>
        <v>#DIV/0!</v>
      </c>
      <c r="MTK43" s="92" t="e">
        <f t="shared" si="145"/>
        <v>#DIV/0!</v>
      </c>
      <c r="MTL43" s="92" t="e">
        <f t="shared" si="145"/>
        <v>#DIV/0!</v>
      </c>
      <c r="MTM43" s="92" t="e">
        <f t="shared" si="145"/>
        <v>#DIV/0!</v>
      </c>
      <c r="MTN43" s="92" t="e">
        <f t="shared" si="145"/>
        <v>#DIV/0!</v>
      </c>
      <c r="MTO43" s="92" t="e">
        <f t="shared" si="145"/>
        <v>#DIV/0!</v>
      </c>
      <c r="MTP43" s="92" t="e">
        <f t="shared" si="145"/>
        <v>#DIV/0!</v>
      </c>
      <c r="MTQ43" s="92" t="e">
        <f t="shared" si="145"/>
        <v>#DIV/0!</v>
      </c>
      <c r="MTR43" s="92" t="e">
        <f t="shared" si="145"/>
        <v>#DIV/0!</v>
      </c>
      <c r="MTS43" s="92" t="e">
        <f t="shared" si="145"/>
        <v>#DIV/0!</v>
      </c>
      <c r="MTT43" s="92" t="e">
        <f t="shared" si="145"/>
        <v>#DIV/0!</v>
      </c>
      <c r="MTU43" s="92" t="e">
        <f t="shared" si="145"/>
        <v>#DIV/0!</v>
      </c>
      <c r="MTV43" s="92" t="e">
        <f t="shared" si="145"/>
        <v>#DIV/0!</v>
      </c>
      <c r="MTW43" s="92" t="e">
        <f t="shared" si="145"/>
        <v>#DIV/0!</v>
      </c>
      <c r="MTX43" s="92" t="e">
        <f t="shared" si="145"/>
        <v>#DIV/0!</v>
      </c>
      <c r="MTY43" s="92" t="e">
        <f t="shared" si="145"/>
        <v>#DIV/0!</v>
      </c>
      <c r="MTZ43" s="92" t="e">
        <f t="shared" si="145"/>
        <v>#DIV/0!</v>
      </c>
      <c r="MUA43" s="92" t="e">
        <f t="shared" si="145"/>
        <v>#DIV/0!</v>
      </c>
      <c r="MUB43" s="92" t="e">
        <f t="shared" si="145"/>
        <v>#DIV/0!</v>
      </c>
      <c r="MUC43" s="92" t="e">
        <f t="shared" si="145"/>
        <v>#DIV/0!</v>
      </c>
      <c r="MUD43" s="92" t="e">
        <f t="shared" si="145"/>
        <v>#DIV/0!</v>
      </c>
      <c r="MUE43" s="92" t="e">
        <f t="shared" si="145"/>
        <v>#DIV/0!</v>
      </c>
      <c r="MUF43" s="92" t="e">
        <f t="shared" si="145"/>
        <v>#DIV/0!</v>
      </c>
      <c r="MUG43" s="92" t="e">
        <f t="shared" si="145"/>
        <v>#DIV/0!</v>
      </c>
      <c r="MUH43" s="92" t="e">
        <f t="shared" si="145"/>
        <v>#DIV/0!</v>
      </c>
      <c r="MUI43" s="92" t="e">
        <f t="shared" si="145"/>
        <v>#DIV/0!</v>
      </c>
      <c r="MUJ43" s="92" t="e">
        <f t="shared" si="145"/>
        <v>#DIV/0!</v>
      </c>
      <c r="MUK43" s="92" t="e">
        <f t="shared" si="145"/>
        <v>#DIV/0!</v>
      </c>
      <c r="MUL43" s="92" t="e">
        <f t="shared" si="145"/>
        <v>#DIV/0!</v>
      </c>
      <c r="MUM43" s="92" t="e">
        <f t="shared" ref="MUM43:MWX43" si="146">AVERAGE(MUM3:MUM42)</f>
        <v>#DIV/0!</v>
      </c>
      <c r="MUN43" s="92" t="e">
        <f t="shared" si="146"/>
        <v>#DIV/0!</v>
      </c>
      <c r="MUO43" s="92" t="e">
        <f t="shared" si="146"/>
        <v>#DIV/0!</v>
      </c>
      <c r="MUP43" s="92" t="e">
        <f t="shared" si="146"/>
        <v>#DIV/0!</v>
      </c>
      <c r="MUQ43" s="92" t="e">
        <f t="shared" si="146"/>
        <v>#DIV/0!</v>
      </c>
      <c r="MUR43" s="92" t="e">
        <f t="shared" si="146"/>
        <v>#DIV/0!</v>
      </c>
      <c r="MUS43" s="92" t="e">
        <f t="shared" si="146"/>
        <v>#DIV/0!</v>
      </c>
      <c r="MUT43" s="92" t="e">
        <f t="shared" si="146"/>
        <v>#DIV/0!</v>
      </c>
      <c r="MUU43" s="92" t="e">
        <f t="shared" si="146"/>
        <v>#DIV/0!</v>
      </c>
      <c r="MUV43" s="92" t="e">
        <f t="shared" si="146"/>
        <v>#DIV/0!</v>
      </c>
      <c r="MUW43" s="92" t="e">
        <f t="shared" si="146"/>
        <v>#DIV/0!</v>
      </c>
      <c r="MUX43" s="92" t="e">
        <f t="shared" si="146"/>
        <v>#DIV/0!</v>
      </c>
      <c r="MUY43" s="92" t="e">
        <f t="shared" si="146"/>
        <v>#DIV/0!</v>
      </c>
      <c r="MUZ43" s="92" t="e">
        <f t="shared" si="146"/>
        <v>#DIV/0!</v>
      </c>
      <c r="MVA43" s="92" t="e">
        <f t="shared" si="146"/>
        <v>#DIV/0!</v>
      </c>
      <c r="MVB43" s="92" t="e">
        <f t="shared" si="146"/>
        <v>#DIV/0!</v>
      </c>
      <c r="MVC43" s="92" t="e">
        <f t="shared" si="146"/>
        <v>#DIV/0!</v>
      </c>
      <c r="MVD43" s="92" t="e">
        <f t="shared" si="146"/>
        <v>#DIV/0!</v>
      </c>
      <c r="MVE43" s="92" t="e">
        <f t="shared" si="146"/>
        <v>#DIV/0!</v>
      </c>
      <c r="MVF43" s="92" t="e">
        <f t="shared" si="146"/>
        <v>#DIV/0!</v>
      </c>
      <c r="MVG43" s="92" t="e">
        <f t="shared" si="146"/>
        <v>#DIV/0!</v>
      </c>
      <c r="MVH43" s="92" t="e">
        <f t="shared" si="146"/>
        <v>#DIV/0!</v>
      </c>
      <c r="MVI43" s="92" t="e">
        <f t="shared" si="146"/>
        <v>#DIV/0!</v>
      </c>
      <c r="MVJ43" s="92" t="e">
        <f t="shared" si="146"/>
        <v>#DIV/0!</v>
      </c>
      <c r="MVK43" s="92" t="e">
        <f t="shared" si="146"/>
        <v>#DIV/0!</v>
      </c>
      <c r="MVL43" s="92" t="e">
        <f t="shared" si="146"/>
        <v>#DIV/0!</v>
      </c>
      <c r="MVM43" s="92" t="e">
        <f t="shared" si="146"/>
        <v>#DIV/0!</v>
      </c>
      <c r="MVN43" s="92" t="e">
        <f t="shared" si="146"/>
        <v>#DIV/0!</v>
      </c>
      <c r="MVO43" s="92" t="e">
        <f t="shared" si="146"/>
        <v>#DIV/0!</v>
      </c>
      <c r="MVP43" s="92" t="e">
        <f t="shared" si="146"/>
        <v>#DIV/0!</v>
      </c>
      <c r="MVQ43" s="92" t="e">
        <f t="shared" si="146"/>
        <v>#DIV/0!</v>
      </c>
      <c r="MVR43" s="92" t="e">
        <f t="shared" si="146"/>
        <v>#DIV/0!</v>
      </c>
      <c r="MVS43" s="92" t="e">
        <f t="shared" si="146"/>
        <v>#DIV/0!</v>
      </c>
      <c r="MVT43" s="92" t="e">
        <f t="shared" si="146"/>
        <v>#DIV/0!</v>
      </c>
      <c r="MVU43" s="92" t="e">
        <f t="shared" si="146"/>
        <v>#DIV/0!</v>
      </c>
      <c r="MVV43" s="92" t="e">
        <f t="shared" si="146"/>
        <v>#DIV/0!</v>
      </c>
      <c r="MVW43" s="92" t="e">
        <f t="shared" si="146"/>
        <v>#DIV/0!</v>
      </c>
      <c r="MVX43" s="92" t="e">
        <f t="shared" si="146"/>
        <v>#DIV/0!</v>
      </c>
      <c r="MVY43" s="92" t="e">
        <f t="shared" si="146"/>
        <v>#DIV/0!</v>
      </c>
      <c r="MVZ43" s="92" t="e">
        <f t="shared" si="146"/>
        <v>#DIV/0!</v>
      </c>
      <c r="MWA43" s="92" t="e">
        <f t="shared" si="146"/>
        <v>#DIV/0!</v>
      </c>
      <c r="MWB43" s="92" t="e">
        <f t="shared" si="146"/>
        <v>#DIV/0!</v>
      </c>
      <c r="MWC43" s="92" t="e">
        <f t="shared" si="146"/>
        <v>#DIV/0!</v>
      </c>
      <c r="MWD43" s="92" t="e">
        <f t="shared" si="146"/>
        <v>#DIV/0!</v>
      </c>
      <c r="MWE43" s="92" t="e">
        <f t="shared" si="146"/>
        <v>#DIV/0!</v>
      </c>
      <c r="MWF43" s="92" t="e">
        <f t="shared" si="146"/>
        <v>#DIV/0!</v>
      </c>
      <c r="MWG43" s="92" t="e">
        <f t="shared" si="146"/>
        <v>#DIV/0!</v>
      </c>
      <c r="MWH43" s="92" t="e">
        <f t="shared" si="146"/>
        <v>#DIV/0!</v>
      </c>
      <c r="MWI43" s="92" t="e">
        <f t="shared" si="146"/>
        <v>#DIV/0!</v>
      </c>
      <c r="MWJ43" s="92" t="e">
        <f t="shared" si="146"/>
        <v>#DIV/0!</v>
      </c>
      <c r="MWK43" s="92" t="e">
        <f t="shared" si="146"/>
        <v>#DIV/0!</v>
      </c>
      <c r="MWL43" s="92" t="e">
        <f t="shared" si="146"/>
        <v>#DIV/0!</v>
      </c>
      <c r="MWM43" s="92" t="e">
        <f t="shared" si="146"/>
        <v>#DIV/0!</v>
      </c>
      <c r="MWN43" s="92" t="e">
        <f t="shared" si="146"/>
        <v>#DIV/0!</v>
      </c>
      <c r="MWO43" s="92" t="e">
        <f t="shared" si="146"/>
        <v>#DIV/0!</v>
      </c>
      <c r="MWP43" s="92" t="e">
        <f t="shared" si="146"/>
        <v>#DIV/0!</v>
      </c>
      <c r="MWQ43" s="92" t="e">
        <f t="shared" si="146"/>
        <v>#DIV/0!</v>
      </c>
      <c r="MWR43" s="92" t="e">
        <f t="shared" si="146"/>
        <v>#DIV/0!</v>
      </c>
      <c r="MWS43" s="92" t="e">
        <f t="shared" si="146"/>
        <v>#DIV/0!</v>
      </c>
      <c r="MWT43" s="92" t="e">
        <f t="shared" si="146"/>
        <v>#DIV/0!</v>
      </c>
      <c r="MWU43" s="92" t="e">
        <f t="shared" si="146"/>
        <v>#DIV/0!</v>
      </c>
      <c r="MWV43" s="92" t="e">
        <f t="shared" si="146"/>
        <v>#DIV/0!</v>
      </c>
      <c r="MWW43" s="92" t="e">
        <f t="shared" si="146"/>
        <v>#DIV/0!</v>
      </c>
      <c r="MWX43" s="92" t="e">
        <f t="shared" si="146"/>
        <v>#DIV/0!</v>
      </c>
      <c r="MWY43" s="92" t="e">
        <f t="shared" ref="MWY43:MZJ43" si="147">AVERAGE(MWY3:MWY42)</f>
        <v>#DIV/0!</v>
      </c>
      <c r="MWZ43" s="92" t="e">
        <f t="shared" si="147"/>
        <v>#DIV/0!</v>
      </c>
      <c r="MXA43" s="92" t="e">
        <f t="shared" si="147"/>
        <v>#DIV/0!</v>
      </c>
      <c r="MXB43" s="92" t="e">
        <f t="shared" si="147"/>
        <v>#DIV/0!</v>
      </c>
      <c r="MXC43" s="92" t="e">
        <f t="shared" si="147"/>
        <v>#DIV/0!</v>
      </c>
      <c r="MXD43" s="92" t="e">
        <f t="shared" si="147"/>
        <v>#DIV/0!</v>
      </c>
      <c r="MXE43" s="92" t="e">
        <f t="shared" si="147"/>
        <v>#DIV/0!</v>
      </c>
      <c r="MXF43" s="92" t="e">
        <f t="shared" si="147"/>
        <v>#DIV/0!</v>
      </c>
      <c r="MXG43" s="92" t="e">
        <f t="shared" si="147"/>
        <v>#DIV/0!</v>
      </c>
      <c r="MXH43" s="92" t="e">
        <f t="shared" si="147"/>
        <v>#DIV/0!</v>
      </c>
      <c r="MXI43" s="92" t="e">
        <f t="shared" si="147"/>
        <v>#DIV/0!</v>
      </c>
      <c r="MXJ43" s="92" t="e">
        <f t="shared" si="147"/>
        <v>#DIV/0!</v>
      </c>
      <c r="MXK43" s="92" t="e">
        <f t="shared" si="147"/>
        <v>#DIV/0!</v>
      </c>
      <c r="MXL43" s="92" t="e">
        <f t="shared" si="147"/>
        <v>#DIV/0!</v>
      </c>
      <c r="MXM43" s="92" t="e">
        <f t="shared" si="147"/>
        <v>#DIV/0!</v>
      </c>
      <c r="MXN43" s="92" t="e">
        <f t="shared" si="147"/>
        <v>#DIV/0!</v>
      </c>
      <c r="MXO43" s="92" t="e">
        <f t="shared" si="147"/>
        <v>#DIV/0!</v>
      </c>
      <c r="MXP43" s="92" t="e">
        <f t="shared" si="147"/>
        <v>#DIV/0!</v>
      </c>
      <c r="MXQ43" s="92" t="e">
        <f t="shared" si="147"/>
        <v>#DIV/0!</v>
      </c>
      <c r="MXR43" s="92" t="e">
        <f t="shared" si="147"/>
        <v>#DIV/0!</v>
      </c>
      <c r="MXS43" s="92" t="e">
        <f t="shared" si="147"/>
        <v>#DIV/0!</v>
      </c>
      <c r="MXT43" s="92" t="e">
        <f t="shared" si="147"/>
        <v>#DIV/0!</v>
      </c>
      <c r="MXU43" s="92" t="e">
        <f t="shared" si="147"/>
        <v>#DIV/0!</v>
      </c>
      <c r="MXV43" s="92" t="e">
        <f t="shared" si="147"/>
        <v>#DIV/0!</v>
      </c>
      <c r="MXW43" s="92" t="e">
        <f t="shared" si="147"/>
        <v>#DIV/0!</v>
      </c>
      <c r="MXX43" s="92" t="e">
        <f t="shared" si="147"/>
        <v>#DIV/0!</v>
      </c>
      <c r="MXY43" s="92" t="e">
        <f t="shared" si="147"/>
        <v>#DIV/0!</v>
      </c>
      <c r="MXZ43" s="92" t="e">
        <f t="shared" si="147"/>
        <v>#DIV/0!</v>
      </c>
      <c r="MYA43" s="92" t="e">
        <f t="shared" si="147"/>
        <v>#DIV/0!</v>
      </c>
      <c r="MYB43" s="92" t="e">
        <f t="shared" si="147"/>
        <v>#DIV/0!</v>
      </c>
      <c r="MYC43" s="92" t="e">
        <f t="shared" si="147"/>
        <v>#DIV/0!</v>
      </c>
      <c r="MYD43" s="92" t="e">
        <f t="shared" si="147"/>
        <v>#DIV/0!</v>
      </c>
      <c r="MYE43" s="92" t="e">
        <f t="shared" si="147"/>
        <v>#DIV/0!</v>
      </c>
      <c r="MYF43" s="92" t="e">
        <f t="shared" si="147"/>
        <v>#DIV/0!</v>
      </c>
      <c r="MYG43" s="92" t="e">
        <f t="shared" si="147"/>
        <v>#DIV/0!</v>
      </c>
      <c r="MYH43" s="92" t="e">
        <f t="shared" si="147"/>
        <v>#DIV/0!</v>
      </c>
      <c r="MYI43" s="92" t="e">
        <f t="shared" si="147"/>
        <v>#DIV/0!</v>
      </c>
      <c r="MYJ43" s="92" t="e">
        <f t="shared" si="147"/>
        <v>#DIV/0!</v>
      </c>
      <c r="MYK43" s="92" t="e">
        <f t="shared" si="147"/>
        <v>#DIV/0!</v>
      </c>
      <c r="MYL43" s="92" t="e">
        <f t="shared" si="147"/>
        <v>#DIV/0!</v>
      </c>
      <c r="MYM43" s="92" t="e">
        <f t="shared" si="147"/>
        <v>#DIV/0!</v>
      </c>
      <c r="MYN43" s="92" t="e">
        <f t="shared" si="147"/>
        <v>#DIV/0!</v>
      </c>
      <c r="MYO43" s="92" t="e">
        <f t="shared" si="147"/>
        <v>#DIV/0!</v>
      </c>
      <c r="MYP43" s="92" t="e">
        <f t="shared" si="147"/>
        <v>#DIV/0!</v>
      </c>
      <c r="MYQ43" s="92" t="e">
        <f t="shared" si="147"/>
        <v>#DIV/0!</v>
      </c>
      <c r="MYR43" s="92" t="e">
        <f t="shared" si="147"/>
        <v>#DIV/0!</v>
      </c>
      <c r="MYS43" s="92" t="e">
        <f t="shared" si="147"/>
        <v>#DIV/0!</v>
      </c>
      <c r="MYT43" s="92" t="e">
        <f t="shared" si="147"/>
        <v>#DIV/0!</v>
      </c>
      <c r="MYU43" s="92" t="e">
        <f t="shared" si="147"/>
        <v>#DIV/0!</v>
      </c>
      <c r="MYV43" s="92" t="e">
        <f t="shared" si="147"/>
        <v>#DIV/0!</v>
      </c>
      <c r="MYW43" s="92" t="e">
        <f t="shared" si="147"/>
        <v>#DIV/0!</v>
      </c>
      <c r="MYX43" s="92" t="e">
        <f t="shared" si="147"/>
        <v>#DIV/0!</v>
      </c>
      <c r="MYY43" s="92" t="e">
        <f t="shared" si="147"/>
        <v>#DIV/0!</v>
      </c>
      <c r="MYZ43" s="92" t="e">
        <f t="shared" si="147"/>
        <v>#DIV/0!</v>
      </c>
      <c r="MZA43" s="92" t="e">
        <f t="shared" si="147"/>
        <v>#DIV/0!</v>
      </c>
      <c r="MZB43" s="92" t="e">
        <f t="shared" si="147"/>
        <v>#DIV/0!</v>
      </c>
      <c r="MZC43" s="92" t="e">
        <f t="shared" si="147"/>
        <v>#DIV/0!</v>
      </c>
      <c r="MZD43" s="92" t="e">
        <f t="shared" si="147"/>
        <v>#DIV/0!</v>
      </c>
      <c r="MZE43" s="92" t="e">
        <f t="shared" si="147"/>
        <v>#DIV/0!</v>
      </c>
      <c r="MZF43" s="92" t="e">
        <f t="shared" si="147"/>
        <v>#DIV/0!</v>
      </c>
      <c r="MZG43" s="92" t="e">
        <f t="shared" si="147"/>
        <v>#DIV/0!</v>
      </c>
      <c r="MZH43" s="92" t="e">
        <f t="shared" si="147"/>
        <v>#DIV/0!</v>
      </c>
      <c r="MZI43" s="92" t="e">
        <f t="shared" si="147"/>
        <v>#DIV/0!</v>
      </c>
      <c r="MZJ43" s="92" t="e">
        <f t="shared" si="147"/>
        <v>#DIV/0!</v>
      </c>
      <c r="MZK43" s="92" t="e">
        <f t="shared" ref="MZK43:NBV43" si="148">AVERAGE(MZK3:MZK42)</f>
        <v>#DIV/0!</v>
      </c>
      <c r="MZL43" s="92" t="e">
        <f t="shared" si="148"/>
        <v>#DIV/0!</v>
      </c>
      <c r="MZM43" s="92" t="e">
        <f t="shared" si="148"/>
        <v>#DIV/0!</v>
      </c>
      <c r="MZN43" s="92" t="e">
        <f t="shared" si="148"/>
        <v>#DIV/0!</v>
      </c>
      <c r="MZO43" s="92" t="e">
        <f t="shared" si="148"/>
        <v>#DIV/0!</v>
      </c>
      <c r="MZP43" s="92" t="e">
        <f t="shared" si="148"/>
        <v>#DIV/0!</v>
      </c>
      <c r="MZQ43" s="92" t="e">
        <f t="shared" si="148"/>
        <v>#DIV/0!</v>
      </c>
      <c r="MZR43" s="92" t="e">
        <f t="shared" si="148"/>
        <v>#DIV/0!</v>
      </c>
      <c r="MZS43" s="92" t="e">
        <f t="shared" si="148"/>
        <v>#DIV/0!</v>
      </c>
      <c r="MZT43" s="92" t="e">
        <f t="shared" si="148"/>
        <v>#DIV/0!</v>
      </c>
      <c r="MZU43" s="92" t="e">
        <f t="shared" si="148"/>
        <v>#DIV/0!</v>
      </c>
      <c r="MZV43" s="92" t="e">
        <f t="shared" si="148"/>
        <v>#DIV/0!</v>
      </c>
      <c r="MZW43" s="92" t="e">
        <f t="shared" si="148"/>
        <v>#DIV/0!</v>
      </c>
      <c r="MZX43" s="92" t="e">
        <f t="shared" si="148"/>
        <v>#DIV/0!</v>
      </c>
      <c r="MZY43" s="92" t="e">
        <f t="shared" si="148"/>
        <v>#DIV/0!</v>
      </c>
      <c r="MZZ43" s="92" t="e">
        <f t="shared" si="148"/>
        <v>#DIV/0!</v>
      </c>
      <c r="NAA43" s="92" t="e">
        <f t="shared" si="148"/>
        <v>#DIV/0!</v>
      </c>
      <c r="NAB43" s="92" t="e">
        <f t="shared" si="148"/>
        <v>#DIV/0!</v>
      </c>
      <c r="NAC43" s="92" t="e">
        <f t="shared" si="148"/>
        <v>#DIV/0!</v>
      </c>
      <c r="NAD43" s="92" t="e">
        <f t="shared" si="148"/>
        <v>#DIV/0!</v>
      </c>
      <c r="NAE43" s="92" t="e">
        <f t="shared" si="148"/>
        <v>#DIV/0!</v>
      </c>
      <c r="NAF43" s="92" t="e">
        <f t="shared" si="148"/>
        <v>#DIV/0!</v>
      </c>
      <c r="NAG43" s="92" t="e">
        <f t="shared" si="148"/>
        <v>#DIV/0!</v>
      </c>
      <c r="NAH43" s="92" t="e">
        <f t="shared" si="148"/>
        <v>#DIV/0!</v>
      </c>
      <c r="NAI43" s="92" t="e">
        <f t="shared" si="148"/>
        <v>#DIV/0!</v>
      </c>
      <c r="NAJ43" s="92" t="e">
        <f t="shared" si="148"/>
        <v>#DIV/0!</v>
      </c>
      <c r="NAK43" s="92" t="e">
        <f t="shared" si="148"/>
        <v>#DIV/0!</v>
      </c>
      <c r="NAL43" s="92" t="e">
        <f t="shared" si="148"/>
        <v>#DIV/0!</v>
      </c>
      <c r="NAM43" s="92" t="e">
        <f t="shared" si="148"/>
        <v>#DIV/0!</v>
      </c>
      <c r="NAN43" s="92" t="e">
        <f t="shared" si="148"/>
        <v>#DIV/0!</v>
      </c>
      <c r="NAO43" s="92" t="e">
        <f t="shared" si="148"/>
        <v>#DIV/0!</v>
      </c>
      <c r="NAP43" s="92" t="e">
        <f t="shared" si="148"/>
        <v>#DIV/0!</v>
      </c>
      <c r="NAQ43" s="92" t="e">
        <f t="shared" si="148"/>
        <v>#DIV/0!</v>
      </c>
      <c r="NAR43" s="92" t="e">
        <f t="shared" si="148"/>
        <v>#DIV/0!</v>
      </c>
      <c r="NAS43" s="92" t="e">
        <f t="shared" si="148"/>
        <v>#DIV/0!</v>
      </c>
      <c r="NAT43" s="92" t="e">
        <f t="shared" si="148"/>
        <v>#DIV/0!</v>
      </c>
      <c r="NAU43" s="92" t="e">
        <f t="shared" si="148"/>
        <v>#DIV/0!</v>
      </c>
      <c r="NAV43" s="92" t="e">
        <f t="shared" si="148"/>
        <v>#DIV/0!</v>
      </c>
      <c r="NAW43" s="92" t="e">
        <f t="shared" si="148"/>
        <v>#DIV/0!</v>
      </c>
      <c r="NAX43" s="92" t="e">
        <f t="shared" si="148"/>
        <v>#DIV/0!</v>
      </c>
      <c r="NAY43" s="92" t="e">
        <f t="shared" si="148"/>
        <v>#DIV/0!</v>
      </c>
      <c r="NAZ43" s="92" t="e">
        <f t="shared" si="148"/>
        <v>#DIV/0!</v>
      </c>
      <c r="NBA43" s="92" t="e">
        <f t="shared" si="148"/>
        <v>#DIV/0!</v>
      </c>
      <c r="NBB43" s="92" t="e">
        <f t="shared" si="148"/>
        <v>#DIV/0!</v>
      </c>
      <c r="NBC43" s="92" t="e">
        <f t="shared" si="148"/>
        <v>#DIV/0!</v>
      </c>
      <c r="NBD43" s="92" t="e">
        <f t="shared" si="148"/>
        <v>#DIV/0!</v>
      </c>
      <c r="NBE43" s="92" t="e">
        <f t="shared" si="148"/>
        <v>#DIV/0!</v>
      </c>
      <c r="NBF43" s="92" t="e">
        <f t="shared" si="148"/>
        <v>#DIV/0!</v>
      </c>
      <c r="NBG43" s="92" t="e">
        <f t="shared" si="148"/>
        <v>#DIV/0!</v>
      </c>
      <c r="NBH43" s="92" t="e">
        <f t="shared" si="148"/>
        <v>#DIV/0!</v>
      </c>
      <c r="NBI43" s="92" t="e">
        <f t="shared" si="148"/>
        <v>#DIV/0!</v>
      </c>
      <c r="NBJ43" s="92" t="e">
        <f t="shared" si="148"/>
        <v>#DIV/0!</v>
      </c>
      <c r="NBK43" s="92" t="e">
        <f t="shared" si="148"/>
        <v>#DIV/0!</v>
      </c>
      <c r="NBL43" s="92" t="e">
        <f t="shared" si="148"/>
        <v>#DIV/0!</v>
      </c>
      <c r="NBM43" s="92" t="e">
        <f t="shared" si="148"/>
        <v>#DIV/0!</v>
      </c>
      <c r="NBN43" s="92" t="e">
        <f t="shared" si="148"/>
        <v>#DIV/0!</v>
      </c>
      <c r="NBO43" s="92" t="e">
        <f t="shared" si="148"/>
        <v>#DIV/0!</v>
      </c>
      <c r="NBP43" s="92" t="e">
        <f t="shared" si="148"/>
        <v>#DIV/0!</v>
      </c>
      <c r="NBQ43" s="92" t="e">
        <f t="shared" si="148"/>
        <v>#DIV/0!</v>
      </c>
      <c r="NBR43" s="92" t="e">
        <f t="shared" si="148"/>
        <v>#DIV/0!</v>
      </c>
      <c r="NBS43" s="92" t="e">
        <f t="shared" si="148"/>
        <v>#DIV/0!</v>
      </c>
      <c r="NBT43" s="92" t="e">
        <f t="shared" si="148"/>
        <v>#DIV/0!</v>
      </c>
      <c r="NBU43" s="92" t="e">
        <f t="shared" si="148"/>
        <v>#DIV/0!</v>
      </c>
      <c r="NBV43" s="92" t="e">
        <f t="shared" si="148"/>
        <v>#DIV/0!</v>
      </c>
      <c r="NBW43" s="92" t="e">
        <f t="shared" ref="NBW43:NEH43" si="149">AVERAGE(NBW3:NBW42)</f>
        <v>#DIV/0!</v>
      </c>
      <c r="NBX43" s="92" t="e">
        <f t="shared" si="149"/>
        <v>#DIV/0!</v>
      </c>
      <c r="NBY43" s="92" t="e">
        <f t="shared" si="149"/>
        <v>#DIV/0!</v>
      </c>
      <c r="NBZ43" s="92" t="e">
        <f t="shared" si="149"/>
        <v>#DIV/0!</v>
      </c>
      <c r="NCA43" s="92" t="e">
        <f t="shared" si="149"/>
        <v>#DIV/0!</v>
      </c>
      <c r="NCB43" s="92" t="e">
        <f t="shared" si="149"/>
        <v>#DIV/0!</v>
      </c>
      <c r="NCC43" s="92" t="e">
        <f t="shared" si="149"/>
        <v>#DIV/0!</v>
      </c>
      <c r="NCD43" s="92" t="e">
        <f t="shared" si="149"/>
        <v>#DIV/0!</v>
      </c>
      <c r="NCE43" s="92" t="e">
        <f t="shared" si="149"/>
        <v>#DIV/0!</v>
      </c>
      <c r="NCF43" s="92" t="e">
        <f t="shared" si="149"/>
        <v>#DIV/0!</v>
      </c>
      <c r="NCG43" s="92" t="e">
        <f t="shared" si="149"/>
        <v>#DIV/0!</v>
      </c>
      <c r="NCH43" s="92" t="e">
        <f t="shared" si="149"/>
        <v>#DIV/0!</v>
      </c>
      <c r="NCI43" s="92" t="e">
        <f t="shared" si="149"/>
        <v>#DIV/0!</v>
      </c>
      <c r="NCJ43" s="92" t="e">
        <f t="shared" si="149"/>
        <v>#DIV/0!</v>
      </c>
      <c r="NCK43" s="92" t="e">
        <f t="shared" si="149"/>
        <v>#DIV/0!</v>
      </c>
      <c r="NCL43" s="92" t="e">
        <f t="shared" si="149"/>
        <v>#DIV/0!</v>
      </c>
      <c r="NCM43" s="92" t="e">
        <f t="shared" si="149"/>
        <v>#DIV/0!</v>
      </c>
      <c r="NCN43" s="92" t="e">
        <f t="shared" si="149"/>
        <v>#DIV/0!</v>
      </c>
      <c r="NCO43" s="92" t="e">
        <f t="shared" si="149"/>
        <v>#DIV/0!</v>
      </c>
      <c r="NCP43" s="92" t="e">
        <f t="shared" si="149"/>
        <v>#DIV/0!</v>
      </c>
      <c r="NCQ43" s="92" t="e">
        <f t="shared" si="149"/>
        <v>#DIV/0!</v>
      </c>
      <c r="NCR43" s="92" t="e">
        <f t="shared" si="149"/>
        <v>#DIV/0!</v>
      </c>
      <c r="NCS43" s="92" t="e">
        <f t="shared" si="149"/>
        <v>#DIV/0!</v>
      </c>
      <c r="NCT43" s="92" t="e">
        <f t="shared" si="149"/>
        <v>#DIV/0!</v>
      </c>
      <c r="NCU43" s="92" t="e">
        <f t="shared" si="149"/>
        <v>#DIV/0!</v>
      </c>
      <c r="NCV43" s="92" t="e">
        <f t="shared" si="149"/>
        <v>#DIV/0!</v>
      </c>
      <c r="NCW43" s="92" t="e">
        <f t="shared" si="149"/>
        <v>#DIV/0!</v>
      </c>
      <c r="NCX43" s="92" t="e">
        <f t="shared" si="149"/>
        <v>#DIV/0!</v>
      </c>
      <c r="NCY43" s="92" t="e">
        <f t="shared" si="149"/>
        <v>#DIV/0!</v>
      </c>
      <c r="NCZ43" s="92" t="e">
        <f t="shared" si="149"/>
        <v>#DIV/0!</v>
      </c>
      <c r="NDA43" s="92" t="e">
        <f t="shared" si="149"/>
        <v>#DIV/0!</v>
      </c>
      <c r="NDB43" s="92" t="e">
        <f t="shared" si="149"/>
        <v>#DIV/0!</v>
      </c>
      <c r="NDC43" s="92" t="e">
        <f t="shared" si="149"/>
        <v>#DIV/0!</v>
      </c>
      <c r="NDD43" s="92" t="e">
        <f t="shared" si="149"/>
        <v>#DIV/0!</v>
      </c>
      <c r="NDE43" s="92" t="e">
        <f t="shared" si="149"/>
        <v>#DIV/0!</v>
      </c>
      <c r="NDF43" s="92" t="e">
        <f t="shared" si="149"/>
        <v>#DIV/0!</v>
      </c>
      <c r="NDG43" s="92" t="e">
        <f t="shared" si="149"/>
        <v>#DIV/0!</v>
      </c>
      <c r="NDH43" s="92" t="e">
        <f t="shared" si="149"/>
        <v>#DIV/0!</v>
      </c>
      <c r="NDI43" s="92" t="e">
        <f t="shared" si="149"/>
        <v>#DIV/0!</v>
      </c>
      <c r="NDJ43" s="92" t="e">
        <f t="shared" si="149"/>
        <v>#DIV/0!</v>
      </c>
      <c r="NDK43" s="92" t="e">
        <f t="shared" si="149"/>
        <v>#DIV/0!</v>
      </c>
      <c r="NDL43" s="92" t="e">
        <f t="shared" si="149"/>
        <v>#DIV/0!</v>
      </c>
      <c r="NDM43" s="92" t="e">
        <f t="shared" si="149"/>
        <v>#DIV/0!</v>
      </c>
      <c r="NDN43" s="92" t="e">
        <f t="shared" si="149"/>
        <v>#DIV/0!</v>
      </c>
      <c r="NDO43" s="92" t="e">
        <f t="shared" si="149"/>
        <v>#DIV/0!</v>
      </c>
      <c r="NDP43" s="92" t="e">
        <f t="shared" si="149"/>
        <v>#DIV/0!</v>
      </c>
      <c r="NDQ43" s="92" t="e">
        <f t="shared" si="149"/>
        <v>#DIV/0!</v>
      </c>
      <c r="NDR43" s="92" t="e">
        <f t="shared" si="149"/>
        <v>#DIV/0!</v>
      </c>
      <c r="NDS43" s="92" t="e">
        <f t="shared" si="149"/>
        <v>#DIV/0!</v>
      </c>
      <c r="NDT43" s="92" t="e">
        <f t="shared" si="149"/>
        <v>#DIV/0!</v>
      </c>
      <c r="NDU43" s="92" t="e">
        <f t="shared" si="149"/>
        <v>#DIV/0!</v>
      </c>
      <c r="NDV43" s="92" t="e">
        <f t="shared" si="149"/>
        <v>#DIV/0!</v>
      </c>
      <c r="NDW43" s="92" t="e">
        <f t="shared" si="149"/>
        <v>#DIV/0!</v>
      </c>
      <c r="NDX43" s="92" t="e">
        <f t="shared" si="149"/>
        <v>#DIV/0!</v>
      </c>
      <c r="NDY43" s="92" t="e">
        <f t="shared" si="149"/>
        <v>#DIV/0!</v>
      </c>
      <c r="NDZ43" s="92" t="e">
        <f t="shared" si="149"/>
        <v>#DIV/0!</v>
      </c>
      <c r="NEA43" s="92" t="e">
        <f t="shared" si="149"/>
        <v>#DIV/0!</v>
      </c>
      <c r="NEB43" s="92" t="e">
        <f t="shared" si="149"/>
        <v>#DIV/0!</v>
      </c>
      <c r="NEC43" s="92" t="e">
        <f t="shared" si="149"/>
        <v>#DIV/0!</v>
      </c>
      <c r="NED43" s="92" t="e">
        <f t="shared" si="149"/>
        <v>#DIV/0!</v>
      </c>
      <c r="NEE43" s="92" t="e">
        <f t="shared" si="149"/>
        <v>#DIV/0!</v>
      </c>
      <c r="NEF43" s="92" t="e">
        <f t="shared" si="149"/>
        <v>#DIV/0!</v>
      </c>
      <c r="NEG43" s="92" t="e">
        <f t="shared" si="149"/>
        <v>#DIV/0!</v>
      </c>
      <c r="NEH43" s="92" t="e">
        <f t="shared" si="149"/>
        <v>#DIV/0!</v>
      </c>
      <c r="NEI43" s="92" t="e">
        <f t="shared" ref="NEI43:NGT43" si="150">AVERAGE(NEI3:NEI42)</f>
        <v>#DIV/0!</v>
      </c>
      <c r="NEJ43" s="92" t="e">
        <f t="shared" si="150"/>
        <v>#DIV/0!</v>
      </c>
      <c r="NEK43" s="92" t="e">
        <f t="shared" si="150"/>
        <v>#DIV/0!</v>
      </c>
      <c r="NEL43" s="92" t="e">
        <f t="shared" si="150"/>
        <v>#DIV/0!</v>
      </c>
      <c r="NEM43" s="92" t="e">
        <f t="shared" si="150"/>
        <v>#DIV/0!</v>
      </c>
      <c r="NEN43" s="92" t="e">
        <f t="shared" si="150"/>
        <v>#DIV/0!</v>
      </c>
      <c r="NEO43" s="92" t="e">
        <f t="shared" si="150"/>
        <v>#DIV/0!</v>
      </c>
      <c r="NEP43" s="92" t="e">
        <f t="shared" si="150"/>
        <v>#DIV/0!</v>
      </c>
      <c r="NEQ43" s="92" t="e">
        <f t="shared" si="150"/>
        <v>#DIV/0!</v>
      </c>
      <c r="NER43" s="92" t="e">
        <f t="shared" si="150"/>
        <v>#DIV/0!</v>
      </c>
      <c r="NES43" s="92" t="e">
        <f t="shared" si="150"/>
        <v>#DIV/0!</v>
      </c>
      <c r="NET43" s="92" t="e">
        <f t="shared" si="150"/>
        <v>#DIV/0!</v>
      </c>
      <c r="NEU43" s="92" t="e">
        <f t="shared" si="150"/>
        <v>#DIV/0!</v>
      </c>
      <c r="NEV43" s="92" t="e">
        <f t="shared" si="150"/>
        <v>#DIV/0!</v>
      </c>
      <c r="NEW43" s="92" t="e">
        <f t="shared" si="150"/>
        <v>#DIV/0!</v>
      </c>
      <c r="NEX43" s="92" t="e">
        <f t="shared" si="150"/>
        <v>#DIV/0!</v>
      </c>
      <c r="NEY43" s="92" t="e">
        <f t="shared" si="150"/>
        <v>#DIV/0!</v>
      </c>
      <c r="NEZ43" s="92" t="e">
        <f t="shared" si="150"/>
        <v>#DIV/0!</v>
      </c>
      <c r="NFA43" s="92" t="e">
        <f t="shared" si="150"/>
        <v>#DIV/0!</v>
      </c>
      <c r="NFB43" s="92" t="e">
        <f t="shared" si="150"/>
        <v>#DIV/0!</v>
      </c>
      <c r="NFC43" s="92" t="e">
        <f t="shared" si="150"/>
        <v>#DIV/0!</v>
      </c>
      <c r="NFD43" s="92" t="e">
        <f t="shared" si="150"/>
        <v>#DIV/0!</v>
      </c>
      <c r="NFE43" s="92" t="e">
        <f t="shared" si="150"/>
        <v>#DIV/0!</v>
      </c>
      <c r="NFF43" s="92" t="e">
        <f t="shared" si="150"/>
        <v>#DIV/0!</v>
      </c>
      <c r="NFG43" s="92" t="e">
        <f t="shared" si="150"/>
        <v>#DIV/0!</v>
      </c>
      <c r="NFH43" s="92" t="e">
        <f t="shared" si="150"/>
        <v>#DIV/0!</v>
      </c>
      <c r="NFI43" s="92" t="e">
        <f t="shared" si="150"/>
        <v>#DIV/0!</v>
      </c>
      <c r="NFJ43" s="92" t="e">
        <f t="shared" si="150"/>
        <v>#DIV/0!</v>
      </c>
      <c r="NFK43" s="92" t="e">
        <f t="shared" si="150"/>
        <v>#DIV/0!</v>
      </c>
      <c r="NFL43" s="92" t="e">
        <f t="shared" si="150"/>
        <v>#DIV/0!</v>
      </c>
      <c r="NFM43" s="92" t="e">
        <f t="shared" si="150"/>
        <v>#DIV/0!</v>
      </c>
      <c r="NFN43" s="92" t="e">
        <f t="shared" si="150"/>
        <v>#DIV/0!</v>
      </c>
      <c r="NFO43" s="92" t="e">
        <f t="shared" si="150"/>
        <v>#DIV/0!</v>
      </c>
      <c r="NFP43" s="92" t="e">
        <f t="shared" si="150"/>
        <v>#DIV/0!</v>
      </c>
      <c r="NFQ43" s="92" t="e">
        <f t="shared" si="150"/>
        <v>#DIV/0!</v>
      </c>
      <c r="NFR43" s="92" t="e">
        <f t="shared" si="150"/>
        <v>#DIV/0!</v>
      </c>
      <c r="NFS43" s="92" t="e">
        <f t="shared" si="150"/>
        <v>#DIV/0!</v>
      </c>
      <c r="NFT43" s="92" t="e">
        <f t="shared" si="150"/>
        <v>#DIV/0!</v>
      </c>
      <c r="NFU43" s="92" t="e">
        <f t="shared" si="150"/>
        <v>#DIV/0!</v>
      </c>
      <c r="NFV43" s="92" t="e">
        <f t="shared" si="150"/>
        <v>#DIV/0!</v>
      </c>
      <c r="NFW43" s="92" t="e">
        <f t="shared" si="150"/>
        <v>#DIV/0!</v>
      </c>
      <c r="NFX43" s="92" t="e">
        <f t="shared" si="150"/>
        <v>#DIV/0!</v>
      </c>
      <c r="NFY43" s="92" t="e">
        <f t="shared" si="150"/>
        <v>#DIV/0!</v>
      </c>
      <c r="NFZ43" s="92" t="e">
        <f t="shared" si="150"/>
        <v>#DIV/0!</v>
      </c>
      <c r="NGA43" s="92" t="e">
        <f t="shared" si="150"/>
        <v>#DIV/0!</v>
      </c>
      <c r="NGB43" s="92" t="e">
        <f t="shared" si="150"/>
        <v>#DIV/0!</v>
      </c>
      <c r="NGC43" s="92" t="e">
        <f t="shared" si="150"/>
        <v>#DIV/0!</v>
      </c>
      <c r="NGD43" s="92" t="e">
        <f t="shared" si="150"/>
        <v>#DIV/0!</v>
      </c>
      <c r="NGE43" s="92" t="e">
        <f t="shared" si="150"/>
        <v>#DIV/0!</v>
      </c>
      <c r="NGF43" s="92" t="e">
        <f t="shared" si="150"/>
        <v>#DIV/0!</v>
      </c>
      <c r="NGG43" s="92" t="e">
        <f t="shared" si="150"/>
        <v>#DIV/0!</v>
      </c>
      <c r="NGH43" s="92" t="e">
        <f t="shared" si="150"/>
        <v>#DIV/0!</v>
      </c>
      <c r="NGI43" s="92" t="e">
        <f t="shared" si="150"/>
        <v>#DIV/0!</v>
      </c>
      <c r="NGJ43" s="92" t="e">
        <f t="shared" si="150"/>
        <v>#DIV/0!</v>
      </c>
      <c r="NGK43" s="92" t="e">
        <f t="shared" si="150"/>
        <v>#DIV/0!</v>
      </c>
      <c r="NGL43" s="92" t="e">
        <f t="shared" si="150"/>
        <v>#DIV/0!</v>
      </c>
      <c r="NGM43" s="92" t="e">
        <f t="shared" si="150"/>
        <v>#DIV/0!</v>
      </c>
      <c r="NGN43" s="92" t="e">
        <f t="shared" si="150"/>
        <v>#DIV/0!</v>
      </c>
      <c r="NGO43" s="92" t="e">
        <f t="shared" si="150"/>
        <v>#DIV/0!</v>
      </c>
      <c r="NGP43" s="92" t="e">
        <f t="shared" si="150"/>
        <v>#DIV/0!</v>
      </c>
      <c r="NGQ43" s="92" t="e">
        <f t="shared" si="150"/>
        <v>#DIV/0!</v>
      </c>
      <c r="NGR43" s="92" t="e">
        <f t="shared" si="150"/>
        <v>#DIV/0!</v>
      </c>
      <c r="NGS43" s="92" t="e">
        <f t="shared" si="150"/>
        <v>#DIV/0!</v>
      </c>
      <c r="NGT43" s="92" t="e">
        <f t="shared" si="150"/>
        <v>#DIV/0!</v>
      </c>
      <c r="NGU43" s="92" t="e">
        <f t="shared" ref="NGU43:NJF43" si="151">AVERAGE(NGU3:NGU42)</f>
        <v>#DIV/0!</v>
      </c>
      <c r="NGV43" s="92" t="e">
        <f t="shared" si="151"/>
        <v>#DIV/0!</v>
      </c>
      <c r="NGW43" s="92" t="e">
        <f t="shared" si="151"/>
        <v>#DIV/0!</v>
      </c>
      <c r="NGX43" s="92" t="e">
        <f t="shared" si="151"/>
        <v>#DIV/0!</v>
      </c>
      <c r="NGY43" s="92" t="e">
        <f t="shared" si="151"/>
        <v>#DIV/0!</v>
      </c>
      <c r="NGZ43" s="92" t="e">
        <f t="shared" si="151"/>
        <v>#DIV/0!</v>
      </c>
      <c r="NHA43" s="92" t="e">
        <f t="shared" si="151"/>
        <v>#DIV/0!</v>
      </c>
      <c r="NHB43" s="92" t="e">
        <f t="shared" si="151"/>
        <v>#DIV/0!</v>
      </c>
      <c r="NHC43" s="92" t="e">
        <f t="shared" si="151"/>
        <v>#DIV/0!</v>
      </c>
      <c r="NHD43" s="92" t="e">
        <f t="shared" si="151"/>
        <v>#DIV/0!</v>
      </c>
      <c r="NHE43" s="92" t="e">
        <f t="shared" si="151"/>
        <v>#DIV/0!</v>
      </c>
      <c r="NHF43" s="92" t="e">
        <f t="shared" si="151"/>
        <v>#DIV/0!</v>
      </c>
      <c r="NHG43" s="92" t="e">
        <f t="shared" si="151"/>
        <v>#DIV/0!</v>
      </c>
      <c r="NHH43" s="92" t="e">
        <f t="shared" si="151"/>
        <v>#DIV/0!</v>
      </c>
      <c r="NHI43" s="92" t="e">
        <f t="shared" si="151"/>
        <v>#DIV/0!</v>
      </c>
      <c r="NHJ43" s="92" t="e">
        <f t="shared" si="151"/>
        <v>#DIV/0!</v>
      </c>
      <c r="NHK43" s="92" t="e">
        <f t="shared" si="151"/>
        <v>#DIV/0!</v>
      </c>
      <c r="NHL43" s="92" t="e">
        <f t="shared" si="151"/>
        <v>#DIV/0!</v>
      </c>
      <c r="NHM43" s="92" t="e">
        <f t="shared" si="151"/>
        <v>#DIV/0!</v>
      </c>
      <c r="NHN43" s="92" t="e">
        <f t="shared" si="151"/>
        <v>#DIV/0!</v>
      </c>
      <c r="NHO43" s="92" t="e">
        <f t="shared" si="151"/>
        <v>#DIV/0!</v>
      </c>
      <c r="NHP43" s="92" t="e">
        <f t="shared" si="151"/>
        <v>#DIV/0!</v>
      </c>
      <c r="NHQ43" s="92" t="e">
        <f t="shared" si="151"/>
        <v>#DIV/0!</v>
      </c>
      <c r="NHR43" s="92" t="e">
        <f t="shared" si="151"/>
        <v>#DIV/0!</v>
      </c>
      <c r="NHS43" s="92" t="e">
        <f t="shared" si="151"/>
        <v>#DIV/0!</v>
      </c>
      <c r="NHT43" s="92" t="e">
        <f t="shared" si="151"/>
        <v>#DIV/0!</v>
      </c>
      <c r="NHU43" s="92" t="e">
        <f t="shared" si="151"/>
        <v>#DIV/0!</v>
      </c>
      <c r="NHV43" s="92" t="e">
        <f t="shared" si="151"/>
        <v>#DIV/0!</v>
      </c>
      <c r="NHW43" s="92" t="e">
        <f t="shared" si="151"/>
        <v>#DIV/0!</v>
      </c>
      <c r="NHX43" s="92" t="e">
        <f t="shared" si="151"/>
        <v>#DIV/0!</v>
      </c>
      <c r="NHY43" s="92" t="e">
        <f t="shared" si="151"/>
        <v>#DIV/0!</v>
      </c>
      <c r="NHZ43" s="92" t="e">
        <f t="shared" si="151"/>
        <v>#DIV/0!</v>
      </c>
      <c r="NIA43" s="92" t="e">
        <f t="shared" si="151"/>
        <v>#DIV/0!</v>
      </c>
      <c r="NIB43" s="92" t="e">
        <f t="shared" si="151"/>
        <v>#DIV/0!</v>
      </c>
      <c r="NIC43" s="92" t="e">
        <f t="shared" si="151"/>
        <v>#DIV/0!</v>
      </c>
      <c r="NID43" s="92" t="e">
        <f t="shared" si="151"/>
        <v>#DIV/0!</v>
      </c>
      <c r="NIE43" s="92" t="e">
        <f t="shared" si="151"/>
        <v>#DIV/0!</v>
      </c>
      <c r="NIF43" s="92" t="e">
        <f t="shared" si="151"/>
        <v>#DIV/0!</v>
      </c>
      <c r="NIG43" s="92" t="e">
        <f t="shared" si="151"/>
        <v>#DIV/0!</v>
      </c>
      <c r="NIH43" s="92" t="e">
        <f t="shared" si="151"/>
        <v>#DIV/0!</v>
      </c>
      <c r="NII43" s="92" t="e">
        <f t="shared" si="151"/>
        <v>#DIV/0!</v>
      </c>
      <c r="NIJ43" s="92" t="e">
        <f t="shared" si="151"/>
        <v>#DIV/0!</v>
      </c>
      <c r="NIK43" s="92" t="e">
        <f t="shared" si="151"/>
        <v>#DIV/0!</v>
      </c>
      <c r="NIL43" s="92" t="e">
        <f t="shared" si="151"/>
        <v>#DIV/0!</v>
      </c>
      <c r="NIM43" s="92" t="e">
        <f t="shared" si="151"/>
        <v>#DIV/0!</v>
      </c>
      <c r="NIN43" s="92" t="e">
        <f t="shared" si="151"/>
        <v>#DIV/0!</v>
      </c>
      <c r="NIO43" s="92" t="e">
        <f t="shared" si="151"/>
        <v>#DIV/0!</v>
      </c>
      <c r="NIP43" s="92" t="e">
        <f t="shared" si="151"/>
        <v>#DIV/0!</v>
      </c>
      <c r="NIQ43" s="92" t="e">
        <f t="shared" si="151"/>
        <v>#DIV/0!</v>
      </c>
      <c r="NIR43" s="92" t="e">
        <f t="shared" si="151"/>
        <v>#DIV/0!</v>
      </c>
      <c r="NIS43" s="92" t="e">
        <f t="shared" si="151"/>
        <v>#DIV/0!</v>
      </c>
      <c r="NIT43" s="92" t="e">
        <f t="shared" si="151"/>
        <v>#DIV/0!</v>
      </c>
      <c r="NIU43" s="92" t="e">
        <f t="shared" si="151"/>
        <v>#DIV/0!</v>
      </c>
      <c r="NIV43" s="92" t="e">
        <f t="shared" si="151"/>
        <v>#DIV/0!</v>
      </c>
      <c r="NIW43" s="92" t="e">
        <f t="shared" si="151"/>
        <v>#DIV/0!</v>
      </c>
      <c r="NIX43" s="92" t="e">
        <f t="shared" si="151"/>
        <v>#DIV/0!</v>
      </c>
      <c r="NIY43" s="92" t="e">
        <f t="shared" si="151"/>
        <v>#DIV/0!</v>
      </c>
      <c r="NIZ43" s="92" t="e">
        <f t="shared" si="151"/>
        <v>#DIV/0!</v>
      </c>
      <c r="NJA43" s="92" t="e">
        <f t="shared" si="151"/>
        <v>#DIV/0!</v>
      </c>
      <c r="NJB43" s="92" t="e">
        <f t="shared" si="151"/>
        <v>#DIV/0!</v>
      </c>
      <c r="NJC43" s="92" t="e">
        <f t="shared" si="151"/>
        <v>#DIV/0!</v>
      </c>
      <c r="NJD43" s="92" t="e">
        <f t="shared" si="151"/>
        <v>#DIV/0!</v>
      </c>
      <c r="NJE43" s="92" t="e">
        <f t="shared" si="151"/>
        <v>#DIV/0!</v>
      </c>
      <c r="NJF43" s="92" t="e">
        <f t="shared" si="151"/>
        <v>#DIV/0!</v>
      </c>
      <c r="NJG43" s="92" t="e">
        <f t="shared" ref="NJG43:NLR43" si="152">AVERAGE(NJG3:NJG42)</f>
        <v>#DIV/0!</v>
      </c>
      <c r="NJH43" s="92" t="e">
        <f t="shared" si="152"/>
        <v>#DIV/0!</v>
      </c>
      <c r="NJI43" s="92" t="e">
        <f t="shared" si="152"/>
        <v>#DIV/0!</v>
      </c>
      <c r="NJJ43" s="92" t="e">
        <f t="shared" si="152"/>
        <v>#DIV/0!</v>
      </c>
      <c r="NJK43" s="92" t="e">
        <f t="shared" si="152"/>
        <v>#DIV/0!</v>
      </c>
      <c r="NJL43" s="92" t="e">
        <f t="shared" si="152"/>
        <v>#DIV/0!</v>
      </c>
      <c r="NJM43" s="92" t="e">
        <f t="shared" si="152"/>
        <v>#DIV/0!</v>
      </c>
      <c r="NJN43" s="92" t="e">
        <f t="shared" si="152"/>
        <v>#DIV/0!</v>
      </c>
      <c r="NJO43" s="92" t="e">
        <f t="shared" si="152"/>
        <v>#DIV/0!</v>
      </c>
      <c r="NJP43" s="92" t="e">
        <f t="shared" si="152"/>
        <v>#DIV/0!</v>
      </c>
      <c r="NJQ43" s="92" t="e">
        <f t="shared" si="152"/>
        <v>#DIV/0!</v>
      </c>
      <c r="NJR43" s="92" t="e">
        <f t="shared" si="152"/>
        <v>#DIV/0!</v>
      </c>
      <c r="NJS43" s="92" t="e">
        <f t="shared" si="152"/>
        <v>#DIV/0!</v>
      </c>
      <c r="NJT43" s="92" t="e">
        <f t="shared" si="152"/>
        <v>#DIV/0!</v>
      </c>
      <c r="NJU43" s="92" t="e">
        <f t="shared" si="152"/>
        <v>#DIV/0!</v>
      </c>
      <c r="NJV43" s="92" t="e">
        <f t="shared" si="152"/>
        <v>#DIV/0!</v>
      </c>
      <c r="NJW43" s="92" t="e">
        <f t="shared" si="152"/>
        <v>#DIV/0!</v>
      </c>
      <c r="NJX43" s="92" t="e">
        <f t="shared" si="152"/>
        <v>#DIV/0!</v>
      </c>
      <c r="NJY43" s="92" t="e">
        <f t="shared" si="152"/>
        <v>#DIV/0!</v>
      </c>
      <c r="NJZ43" s="92" t="e">
        <f t="shared" si="152"/>
        <v>#DIV/0!</v>
      </c>
      <c r="NKA43" s="92" t="e">
        <f t="shared" si="152"/>
        <v>#DIV/0!</v>
      </c>
      <c r="NKB43" s="92" t="e">
        <f t="shared" si="152"/>
        <v>#DIV/0!</v>
      </c>
      <c r="NKC43" s="92" t="e">
        <f t="shared" si="152"/>
        <v>#DIV/0!</v>
      </c>
      <c r="NKD43" s="92" t="e">
        <f t="shared" si="152"/>
        <v>#DIV/0!</v>
      </c>
      <c r="NKE43" s="92" t="e">
        <f t="shared" si="152"/>
        <v>#DIV/0!</v>
      </c>
      <c r="NKF43" s="92" t="e">
        <f t="shared" si="152"/>
        <v>#DIV/0!</v>
      </c>
      <c r="NKG43" s="92" t="e">
        <f t="shared" si="152"/>
        <v>#DIV/0!</v>
      </c>
      <c r="NKH43" s="92" t="e">
        <f t="shared" si="152"/>
        <v>#DIV/0!</v>
      </c>
      <c r="NKI43" s="92" t="e">
        <f t="shared" si="152"/>
        <v>#DIV/0!</v>
      </c>
      <c r="NKJ43" s="92" t="e">
        <f t="shared" si="152"/>
        <v>#DIV/0!</v>
      </c>
      <c r="NKK43" s="92" t="e">
        <f t="shared" si="152"/>
        <v>#DIV/0!</v>
      </c>
      <c r="NKL43" s="92" t="e">
        <f t="shared" si="152"/>
        <v>#DIV/0!</v>
      </c>
      <c r="NKM43" s="92" t="e">
        <f t="shared" si="152"/>
        <v>#DIV/0!</v>
      </c>
      <c r="NKN43" s="92" t="e">
        <f t="shared" si="152"/>
        <v>#DIV/0!</v>
      </c>
      <c r="NKO43" s="92" t="e">
        <f t="shared" si="152"/>
        <v>#DIV/0!</v>
      </c>
      <c r="NKP43" s="92" t="e">
        <f t="shared" si="152"/>
        <v>#DIV/0!</v>
      </c>
      <c r="NKQ43" s="92" t="e">
        <f t="shared" si="152"/>
        <v>#DIV/0!</v>
      </c>
      <c r="NKR43" s="92" t="e">
        <f t="shared" si="152"/>
        <v>#DIV/0!</v>
      </c>
      <c r="NKS43" s="92" t="e">
        <f t="shared" si="152"/>
        <v>#DIV/0!</v>
      </c>
      <c r="NKT43" s="92" t="e">
        <f t="shared" si="152"/>
        <v>#DIV/0!</v>
      </c>
      <c r="NKU43" s="92" t="e">
        <f t="shared" si="152"/>
        <v>#DIV/0!</v>
      </c>
      <c r="NKV43" s="92" t="e">
        <f t="shared" si="152"/>
        <v>#DIV/0!</v>
      </c>
      <c r="NKW43" s="92" t="e">
        <f t="shared" si="152"/>
        <v>#DIV/0!</v>
      </c>
      <c r="NKX43" s="92" t="e">
        <f t="shared" si="152"/>
        <v>#DIV/0!</v>
      </c>
      <c r="NKY43" s="92" t="e">
        <f t="shared" si="152"/>
        <v>#DIV/0!</v>
      </c>
      <c r="NKZ43" s="92" t="e">
        <f t="shared" si="152"/>
        <v>#DIV/0!</v>
      </c>
      <c r="NLA43" s="92" t="e">
        <f t="shared" si="152"/>
        <v>#DIV/0!</v>
      </c>
      <c r="NLB43" s="92" t="e">
        <f t="shared" si="152"/>
        <v>#DIV/0!</v>
      </c>
      <c r="NLC43" s="92" t="e">
        <f t="shared" si="152"/>
        <v>#DIV/0!</v>
      </c>
      <c r="NLD43" s="92" t="e">
        <f t="shared" si="152"/>
        <v>#DIV/0!</v>
      </c>
      <c r="NLE43" s="92" t="e">
        <f t="shared" si="152"/>
        <v>#DIV/0!</v>
      </c>
      <c r="NLF43" s="92" t="e">
        <f t="shared" si="152"/>
        <v>#DIV/0!</v>
      </c>
      <c r="NLG43" s="92" t="e">
        <f t="shared" si="152"/>
        <v>#DIV/0!</v>
      </c>
      <c r="NLH43" s="92" t="e">
        <f t="shared" si="152"/>
        <v>#DIV/0!</v>
      </c>
      <c r="NLI43" s="92" t="e">
        <f t="shared" si="152"/>
        <v>#DIV/0!</v>
      </c>
      <c r="NLJ43" s="92" t="e">
        <f t="shared" si="152"/>
        <v>#DIV/0!</v>
      </c>
      <c r="NLK43" s="92" t="e">
        <f t="shared" si="152"/>
        <v>#DIV/0!</v>
      </c>
      <c r="NLL43" s="92" t="e">
        <f t="shared" si="152"/>
        <v>#DIV/0!</v>
      </c>
      <c r="NLM43" s="92" t="e">
        <f t="shared" si="152"/>
        <v>#DIV/0!</v>
      </c>
      <c r="NLN43" s="92" t="e">
        <f t="shared" si="152"/>
        <v>#DIV/0!</v>
      </c>
      <c r="NLO43" s="92" t="e">
        <f t="shared" si="152"/>
        <v>#DIV/0!</v>
      </c>
      <c r="NLP43" s="92" t="e">
        <f t="shared" si="152"/>
        <v>#DIV/0!</v>
      </c>
      <c r="NLQ43" s="92" t="e">
        <f t="shared" si="152"/>
        <v>#DIV/0!</v>
      </c>
      <c r="NLR43" s="92" t="e">
        <f t="shared" si="152"/>
        <v>#DIV/0!</v>
      </c>
      <c r="NLS43" s="92" t="e">
        <f t="shared" ref="NLS43:NOD43" si="153">AVERAGE(NLS3:NLS42)</f>
        <v>#DIV/0!</v>
      </c>
      <c r="NLT43" s="92" t="e">
        <f t="shared" si="153"/>
        <v>#DIV/0!</v>
      </c>
      <c r="NLU43" s="92" t="e">
        <f t="shared" si="153"/>
        <v>#DIV/0!</v>
      </c>
      <c r="NLV43" s="92" t="e">
        <f t="shared" si="153"/>
        <v>#DIV/0!</v>
      </c>
      <c r="NLW43" s="92" t="e">
        <f t="shared" si="153"/>
        <v>#DIV/0!</v>
      </c>
      <c r="NLX43" s="92" t="e">
        <f t="shared" si="153"/>
        <v>#DIV/0!</v>
      </c>
      <c r="NLY43" s="92" t="e">
        <f t="shared" si="153"/>
        <v>#DIV/0!</v>
      </c>
      <c r="NLZ43" s="92" t="e">
        <f t="shared" si="153"/>
        <v>#DIV/0!</v>
      </c>
      <c r="NMA43" s="92" t="e">
        <f t="shared" si="153"/>
        <v>#DIV/0!</v>
      </c>
      <c r="NMB43" s="92" t="e">
        <f t="shared" si="153"/>
        <v>#DIV/0!</v>
      </c>
      <c r="NMC43" s="92" t="e">
        <f t="shared" si="153"/>
        <v>#DIV/0!</v>
      </c>
      <c r="NMD43" s="92" t="e">
        <f t="shared" si="153"/>
        <v>#DIV/0!</v>
      </c>
      <c r="NME43" s="92" t="e">
        <f t="shared" si="153"/>
        <v>#DIV/0!</v>
      </c>
      <c r="NMF43" s="92" t="e">
        <f t="shared" si="153"/>
        <v>#DIV/0!</v>
      </c>
      <c r="NMG43" s="92" t="e">
        <f t="shared" si="153"/>
        <v>#DIV/0!</v>
      </c>
      <c r="NMH43" s="92" t="e">
        <f t="shared" si="153"/>
        <v>#DIV/0!</v>
      </c>
      <c r="NMI43" s="92" t="e">
        <f t="shared" si="153"/>
        <v>#DIV/0!</v>
      </c>
      <c r="NMJ43" s="92" t="e">
        <f t="shared" si="153"/>
        <v>#DIV/0!</v>
      </c>
      <c r="NMK43" s="92" t="e">
        <f t="shared" si="153"/>
        <v>#DIV/0!</v>
      </c>
      <c r="NML43" s="92" t="e">
        <f t="shared" si="153"/>
        <v>#DIV/0!</v>
      </c>
      <c r="NMM43" s="92" t="e">
        <f t="shared" si="153"/>
        <v>#DIV/0!</v>
      </c>
      <c r="NMN43" s="92" t="e">
        <f t="shared" si="153"/>
        <v>#DIV/0!</v>
      </c>
      <c r="NMO43" s="92" t="e">
        <f t="shared" si="153"/>
        <v>#DIV/0!</v>
      </c>
      <c r="NMP43" s="92" t="e">
        <f t="shared" si="153"/>
        <v>#DIV/0!</v>
      </c>
      <c r="NMQ43" s="92" t="e">
        <f t="shared" si="153"/>
        <v>#DIV/0!</v>
      </c>
      <c r="NMR43" s="92" t="e">
        <f t="shared" si="153"/>
        <v>#DIV/0!</v>
      </c>
      <c r="NMS43" s="92" t="e">
        <f t="shared" si="153"/>
        <v>#DIV/0!</v>
      </c>
      <c r="NMT43" s="92" t="e">
        <f t="shared" si="153"/>
        <v>#DIV/0!</v>
      </c>
      <c r="NMU43" s="92" t="e">
        <f t="shared" si="153"/>
        <v>#DIV/0!</v>
      </c>
      <c r="NMV43" s="92" t="e">
        <f t="shared" si="153"/>
        <v>#DIV/0!</v>
      </c>
      <c r="NMW43" s="92" t="e">
        <f t="shared" si="153"/>
        <v>#DIV/0!</v>
      </c>
      <c r="NMX43" s="92" t="e">
        <f t="shared" si="153"/>
        <v>#DIV/0!</v>
      </c>
      <c r="NMY43" s="92" t="e">
        <f t="shared" si="153"/>
        <v>#DIV/0!</v>
      </c>
      <c r="NMZ43" s="92" t="e">
        <f t="shared" si="153"/>
        <v>#DIV/0!</v>
      </c>
      <c r="NNA43" s="92" t="e">
        <f t="shared" si="153"/>
        <v>#DIV/0!</v>
      </c>
      <c r="NNB43" s="92" t="e">
        <f t="shared" si="153"/>
        <v>#DIV/0!</v>
      </c>
      <c r="NNC43" s="92" t="e">
        <f t="shared" si="153"/>
        <v>#DIV/0!</v>
      </c>
      <c r="NND43" s="92" t="e">
        <f t="shared" si="153"/>
        <v>#DIV/0!</v>
      </c>
      <c r="NNE43" s="92" t="e">
        <f t="shared" si="153"/>
        <v>#DIV/0!</v>
      </c>
      <c r="NNF43" s="92" t="e">
        <f t="shared" si="153"/>
        <v>#DIV/0!</v>
      </c>
      <c r="NNG43" s="92" t="e">
        <f t="shared" si="153"/>
        <v>#DIV/0!</v>
      </c>
      <c r="NNH43" s="92" t="e">
        <f t="shared" si="153"/>
        <v>#DIV/0!</v>
      </c>
      <c r="NNI43" s="92" t="e">
        <f t="shared" si="153"/>
        <v>#DIV/0!</v>
      </c>
      <c r="NNJ43" s="92" t="e">
        <f t="shared" si="153"/>
        <v>#DIV/0!</v>
      </c>
      <c r="NNK43" s="92" t="e">
        <f t="shared" si="153"/>
        <v>#DIV/0!</v>
      </c>
      <c r="NNL43" s="92" t="e">
        <f t="shared" si="153"/>
        <v>#DIV/0!</v>
      </c>
      <c r="NNM43" s="92" t="e">
        <f t="shared" si="153"/>
        <v>#DIV/0!</v>
      </c>
      <c r="NNN43" s="92" t="e">
        <f t="shared" si="153"/>
        <v>#DIV/0!</v>
      </c>
      <c r="NNO43" s="92" t="e">
        <f t="shared" si="153"/>
        <v>#DIV/0!</v>
      </c>
      <c r="NNP43" s="92" t="e">
        <f t="shared" si="153"/>
        <v>#DIV/0!</v>
      </c>
      <c r="NNQ43" s="92" t="e">
        <f t="shared" si="153"/>
        <v>#DIV/0!</v>
      </c>
      <c r="NNR43" s="92" t="e">
        <f t="shared" si="153"/>
        <v>#DIV/0!</v>
      </c>
      <c r="NNS43" s="92" t="e">
        <f t="shared" si="153"/>
        <v>#DIV/0!</v>
      </c>
      <c r="NNT43" s="92" t="e">
        <f t="shared" si="153"/>
        <v>#DIV/0!</v>
      </c>
      <c r="NNU43" s="92" t="e">
        <f t="shared" si="153"/>
        <v>#DIV/0!</v>
      </c>
      <c r="NNV43" s="92" t="e">
        <f t="shared" si="153"/>
        <v>#DIV/0!</v>
      </c>
      <c r="NNW43" s="92" t="e">
        <f t="shared" si="153"/>
        <v>#DIV/0!</v>
      </c>
      <c r="NNX43" s="92" t="e">
        <f t="shared" si="153"/>
        <v>#DIV/0!</v>
      </c>
      <c r="NNY43" s="92" t="e">
        <f t="shared" si="153"/>
        <v>#DIV/0!</v>
      </c>
      <c r="NNZ43" s="92" t="e">
        <f t="shared" si="153"/>
        <v>#DIV/0!</v>
      </c>
      <c r="NOA43" s="92" t="e">
        <f t="shared" si="153"/>
        <v>#DIV/0!</v>
      </c>
      <c r="NOB43" s="92" t="e">
        <f t="shared" si="153"/>
        <v>#DIV/0!</v>
      </c>
      <c r="NOC43" s="92" t="e">
        <f t="shared" si="153"/>
        <v>#DIV/0!</v>
      </c>
      <c r="NOD43" s="92" t="e">
        <f t="shared" si="153"/>
        <v>#DIV/0!</v>
      </c>
      <c r="NOE43" s="92" t="e">
        <f t="shared" ref="NOE43:NQP43" si="154">AVERAGE(NOE3:NOE42)</f>
        <v>#DIV/0!</v>
      </c>
      <c r="NOF43" s="92" t="e">
        <f t="shared" si="154"/>
        <v>#DIV/0!</v>
      </c>
      <c r="NOG43" s="92" t="e">
        <f t="shared" si="154"/>
        <v>#DIV/0!</v>
      </c>
      <c r="NOH43" s="92" t="e">
        <f t="shared" si="154"/>
        <v>#DIV/0!</v>
      </c>
      <c r="NOI43" s="92" t="e">
        <f t="shared" si="154"/>
        <v>#DIV/0!</v>
      </c>
      <c r="NOJ43" s="92" t="e">
        <f t="shared" si="154"/>
        <v>#DIV/0!</v>
      </c>
      <c r="NOK43" s="92" t="e">
        <f t="shared" si="154"/>
        <v>#DIV/0!</v>
      </c>
      <c r="NOL43" s="92" t="e">
        <f t="shared" si="154"/>
        <v>#DIV/0!</v>
      </c>
      <c r="NOM43" s="92" t="e">
        <f t="shared" si="154"/>
        <v>#DIV/0!</v>
      </c>
      <c r="NON43" s="92" t="e">
        <f t="shared" si="154"/>
        <v>#DIV/0!</v>
      </c>
      <c r="NOO43" s="92" t="e">
        <f t="shared" si="154"/>
        <v>#DIV/0!</v>
      </c>
      <c r="NOP43" s="92" t="e">
        <f t="shared" si="154"/>
        <v>#DIV/0!</v>
      </c>
      <c r="NOQ43" s="92" t="e">
        <f t="shared" si="154"/>
        <v>#DIV/0!</v>
      </c>
      <c r="NOR43" s="92" t="e">
        <f t="shared" si="154"/>
        <v>#DIV/0!</v>
      </c>
      <c r="NOS43" s="92" t="e">
        <f t="shared" si="154"/>
        <v>#DIV/0!</v>
      </c>
      <c r="NOT43" s="92" t="e">
        <f t="shared" si="154"/>
        <v>#DIV/0!</v>
      </c>
      <c r="NOU43" s="92" t="e">
        <f t="shared" si="154"/>
        <v>#DIV/0!</v>
      </c>
      <c r="NOV43" s="92" t="e">
        <f t="shared" si="154"/>
        <v>#DIV/0!</v>
      </c>
      <c r="NOW43" s="92" t="e">
        <f t="shared" si="154"/>
        <v>#DIV/0!</v>
      </c>
      <c r="NOX43" s="92" t="e">
        <f t="shared" si="154"/>
        <v>#DIV/0!</v>
      </c>
      <c r="NOY43" s="92" t="e">
        <f t="shared" si="154"/>
        <v>#DIV/0!</v>
      </c>
      <c r="NOZ43" s="92" t="e">
        <f t="shared" si="154"/>
        <v>#DIV/0!</v>
      </c>
      <c r="NPA43" s="92" t="e">
        <f t="shared" si="154"/>
        <v>#DIV/0!</v>
      </c>
      <c r="NPB43" s="92" t="e">
        <f t="shared" si="154"/>
        <v>#DIV/0!</v>
      </c>
      <c r="NPC43" s="92" t="e">
        <f t="shared" si="154"/>
        <v>#DIV/0!</v>
      </c>
      <c r="NPD43" s="92" t="e">
        <f t="shared" si="154"/>
        <v>#DIV/0!</v>
      </c>
      <c r="NPE43" s="92" t="e">
        <f t="shared" si="154"/>
        <v>#DIV/0!</v>
      </c>
      <c r="NPF43" s="92" t="e">
        <f t="shared" si="154"/>
        <v>#DIV/0!</v>
      </c>
      <c r="NPG43" s="92" t="e">
        <f t="shared" si="154"/>
        <v>#DIV/0!</v>
      </c>
      <c r="NPH43" s="92" t="e">
        <f t="shared" si="154"/>
        <v>#DIV/0!</v>
      </c>
      <c r="NPI43" s="92" t="e">
        <f t="shared" si="154"/>
        <v>#DIV/0!</v>
      </c>
      <c r="NPJ43" s="92" t="e">
        <f t="shared" si="154"/>
        <v>#DIV/0!</v>
      </c>
      <c r="NPK43" s="92" t="e">
        <f t="shared" si="154"/>
        <v>#DIV/0!</v>
      </c>
      <c r="NPL43" s="92" t="e">
        <f t="shared" si="154"/>
        <v>#DIV/0!</v>
      </c>
      <c r="NPM43" s="92" t="e">
        <f t="shared" si="154"/>
        <v>#DIV/0!</v>
      </c>
      <c r="NPN43" s="92" t="e">
        <f t="shared" si="154"/>
        <v>#DIV/0!</v>
      </c>
      <c r="NPO43" s="92" t="e">
        <f t="shared" si="154"/>
        <v>#DIV/0!</v>
      </c>
      <c r="NPP43" s="92" t="e">
        <f t="shared" si="154"/>
        <v>#DIV/0!</v>
      </c>
      <c r="NPQ43" s="92" t="e">
        <f t="shared" si="154"/>
        <v>#DIV/0!</v>
      </c>
      <c r="NPR43" s="92" t="e">
        <f t="shared" si="154"/>
        <v>#DIV/0!</v>
      </c>
      <c r="NPS43" s="92" t="e">
        <f t="shared" si="154"/>
        <v>#DIV/0!</v>
      </c>
      <c r="NPT43" s="92" t="e">
        <f t="shared" si="154"/>
        <v>#DIV/0!</v>
      </c>
      <c r="NPU43" s="92" t="e">
        <f t="shared" si="154"/>
        <v>#DIV/0!</v>
      </c>
      <c r="NPV43" s="92" t="e">
        <f t="shared" si="154"/>
        <v>#DIV/0!</v>
      </c>
      <c r="NPW43" s="92" t="e">
        <f t="shared" si="154"/>
        <v>#DIV/0!</v>
      </c>
      <c r="NPX43" s="92" t="e">
        <f t="shared" si="154"/>
        <v>#DIV/0!</v>
      </c>
      <c r="NPY43" s="92" t="e">
        <f t="shared" si="154"/>
        <v>#DIV/0!</v>
      </c>
      <c r="NPZ43" s="92" t="e">
        <f t="shared" si="154"/>
        <v>#DIV/0!</v>
      </c>
      <c r="NQA43" s="92" t="e">
        <f t="shared" si="154"/>
        <v>#DIV/0!</v>
      </c>
      <c r="NQB43" s="92" t="e">
        <f t="shared" si="154"/>
        <v>#DIV/0!</v>
      </c>
      <c r="NQC43" s="92" t="e">
        <f t="shared" si="154"/>
        <v>#DIV/0!</v>
      </c>
      <c r="NQD43" s="92" t="e">
        <f t="shared" si="154"/>
        <v>#DIV/0!</v>
      </c>
      <c r="NQE43" s="92" t="e">
        <f t="shared" si="154"/>
        <v>#DIV/0!</v>
      </c>
      <c r="NQF43" s="92" t="e">
        <f t="shared" si="154"/>
        <v>#DIV/0!</v>
      </c>
      <c r="NQG43" s="92" t="e">
        <f t="shared" si="154"/>
        <v>#DIV/0!</v>
      </c>
      <c r="NQH43" s="92" t="e">
        <f t="shared" si="154"/>
        <v>#DIV/0!</v>
      </c>
      <c r="NQI43" s="92" t="e">
        <f t="shared" si="154"/>
        <v>#DIV/0!</v>
      </c>
      <c r="NQJ43" s="92" t="e">
        <f t="shared" si="154"/>
        <v>#DIV/0!</v>
      </c>
      <c r="NQK43" s="92" t="e">
        <f t="shared" si="154"/>
        <v>#DIV/0!</v>
      </c>
      <c r="NQL43" s="92" t="e">
        <f t="shared" si="154"/>
        <v>#DIV/0!</v>
      </c>
      <c r="NQM43" s="92" t="e">
        <f t="shared" si="154"/>
        <v>#DIV/0!</v>
      </c>
      <c r="NQN43" s="92" t="e">
        <f t="shared" si="154"/>
        <v>#DIV/0!</v>
      </c>
      <c r="NQO43" s="92" t="e">
        <f t="shared" si="154"/>
        <v>#DIV/0!</v>
      </c>
      <c r="NQP43" s="92" t="e">
        <f t="shared" si="154"/>
        <v>#DIV/0!</v>
      </c>
      <c r="NQQ43" s="92" t="e">
        <f t="shared" ref="NQQ43:NTB43" si="155">AVERAGE(NQQ3:NQQ42)</f>
        <v>#DIV/0!</v>
      </c>
      <c r="NQR43" s="92" t="e">
        <f t="shared" si="155"/>
        <v>#DIV/0!</v>
      </c>
      <c r="NQS43" s="92" t="e">
        <f t="shared" si="155"/>
        <v>#DIV/0!</v>
      </c>
      <c r="NQT43" s="92" t="e">
        <f t="shared" si="155"/>
        <v>#DIV/0!</v>
      </c>
      <c r="NQU43" s="92" t="e">
        <f t="shared" si="155"/>
        <v>#DIV/0!</v>
      </c>
      <c r="NQV43" s="92" t="e">
        <f t="shared" si="155"/>
        <v>#DIV/0!</v>
      </c>
      <c r="NQW43" s="92" t="e">
        <f t="shared" si="155"/>
        <v>#DIV/0!</v>
      </c>
      <c r="NQX43" s="92" t="e">
        <f t="shared" si="155"/>
        <v>#DIV/0!</v>
      </c>
      <c r="NQY43" s="92" t="e">
        <f t="shared" si="155"/>
        <v>#DIV/0!</v>
      </c>
      <c r="NQZ43" s="92" t="e">
        <f t="shared" si="155"/>
        <v>#DIV/0!</v>
      </c>
      <c r="NRA43" s="92" t="e">
        <f t="shared" si="155"/>
        <v>#DIV/0!</v>
      </c>
      <c r="NRB43" s="92" t="e">
        <f t="shared" si="155"/>
        <v>#DIV/0!</v>
      </c>
      <c r="NRC43" s="92" t="e">
        <f t="shared" si="155"/>
        <v>#DIV/0!</v>
      </c>
      <c r="NRD43" s="92" t="e">
        <f t="shared" si="155"/>
        <v>#DIV/0!</v>
      </c>
      <c r="NRE43" s="92" t="e">
        <f t="shared" si="155"/>
        <v>#DIV/0!</v>
      </c>
      <c r="NRF43" s="92" t="e">
        <f t="shared" si="155"/>
        <v>#DIV/0!</v>
      </c>
      <c r="NRG43" s="92" t="e">
        <f t="shared" si="155"/>
        <v>#DIV/0!</v>
      </c>
      <c r="NRH43" s="92" t="e">
        <f t="shared" si="155"/>
        <v>#DIV/0!</v>
      </c>
      <c r="NRI43" s="92" t="e">
        <f t="shared" si="155"/>
        <v>#DIV/0!</v>
      </c>
      <c r="NRJ43" s="92" t="e">
        <f t="shared" si="155"/>
        <v>#DIV/0!</v>
      </c>
      <c r="NRK43" s="92" t="e">
        <f t="shared" si="155"/>
        <v>#DIV/0!</v>
      </c>
      <c r="NRL43" s="92" t="e">
        <f t="shared" si="155"/>
        <v>#DIV/0!</v>
      </c>
      <c r="NRM43" s="92" t="e">
        <f t="shared" si="155"/>
        <v>#DIV/0!</v>
      </c>
      <c r="NRN43" s="92" t="e">
        <f t="shared" si="155"/>
        <v>#DIV/0!</v>
      </c>
      <c r="NRO43" s="92" t="e">
        <f t="shared" si="155"/>
        <v>#DIV/0!</v>
      </c>
      <c r="NRP43" s="92" t="e">
        <f t="shared" si="155"/>
        <v>#DIV/0!</v>
      </c>
      <c r="NRQ43" s="92" t="e">
        <f t="shared" si="155"/>
        <v>#DIV/0!</v>
      </c>
      <c r="NRR43" s="92" t="e">
        <f t="shared" si="155"/>
        <v>#DIV/0!</v>
      </c>
      <c r="NRS43" s="92" t="e">
        <f t="shared" si="155"/>
        <v>#DIV/0!</v>
      </c>
      <c r="NRT43" s="92" t="e">
        <f t="shared" si="155"/>
        <v>#DIV/0!</v>
      </c>
      <c r="NRU43" s="92" t="e">
        <f t="shared" si="155"/>
        <v>#DIV/0!</v>
      </c>
      <c r="NRV43" s="92" t="e">
        <f t="shared" si="155"/>
        <v>#DIV/0!</v>
      </c>
      <c r="NRW43" s="92" t="e">
        <f t="shared" si="155"/>
        <v>#DIV/0!</v>
      </c>
      <c r="NRX43" s="92" t="e">
        <f t="shared" si="155"/>
        <v>#DIV/0!</v>
      </c>
      <c r="NRY43" s="92" t="e">
        <f t="shared" si="155"/>
        <v>#DIV/0!</v>
      </c>
      <c r="NRZ43" s="92" t="e">
        <f t="shared" si="155"/>
        <v>#DIV/0!</v>
      </c>
      <c r="NSA43" s="92" t="e">
        <f t="shared" si="155"/>
        <v>#DIV/0!</v>
      </c>
      <c r="NSB43" s="92" t="e">
        <f t="shared" si="155"/>
        <v>#DIV/0!</v>
      </c>
      <c r="NSC43" s="92" t="e">
        <f t="shared" si="155"/>
        <v>#DIV/0!</v>
      </c>
      <c r="NSD43" s="92" t="e">
        <f t="shared" si="155"/>
        <v>#DIV/0!</v>
      </c>
      <c r="NSE43" s="92" t="e">
        <f t="shared" si="155"/>
        <v>#DIV/0!</v>
      </c>
      <c r="NSF43" s="92" t="e">
        <f t="shared" si="155"/>
        <v>#DIV/0!</v>
      </c>
      <c r="NSG43" s="92" t="e">
        <f t="shared" si="155"/>
        <v>#DIV/0!</v>
      </c>
      <c r="NSH43" s="92" t="e">
        <f t="shared" si="155"/>
        <v>#DIV/0!</v>
      </c>
      <c r="NSI43" s="92" t="e">
        <f t="shared" si="155"/>
        <v>#DIV/0!</v>
      </c>
      <c r="NSJ43" s="92" t="e">
        <f t="shared" si="155"/>
        <v>#DIV/0!</v>
      </c>
      <c r="NSK43" s="92" t="e">
        <f t="shared" si="155"/>
        <v>#DIV/0!</v>
      </c>
      <c r="NSL43" s="92" t="e">
        <f t="shared" si="155"/>
        <v>#DIV/0!</v>
      </c>
      <c r="NSM43" s="92" t="e">
        <f t="shared" si="155"/>
        <v>#DIV/0!</v>
      </c>
      <c r="NSN43" s="92" t="e">
        <f t="shared" si="155"/>
        <v>#DIV/0!</v>
      </c>
      <c r="NSO43" s="92" t="e">
        <f t="shared" si="155"/>
        <v>#DIV/0!</v>
      </c>
      <c r="NSP43" s="92" t="e">
        <f t="shared" si="155"/>
        <v>#DIV/0!</v>
      </c>
      <c r="NSQ43" s="92" t="e">
        <f t="shared" si="155"/>
        <v>#DIV/0!</v>
      </c>
      <c r="NSR43" s="92" t="e">
        <f t="shared" si="155"/>
        <v>#DIV/0!</v>
      </c>
      <c r="NSS43" s="92" t="e">
        <f t="shared" si="155"/>
        <v>#DIV/0!</v>
      </c>
      <c r="NST43" s="92" t="e">
        <f t="shared" si="155"/>
        <v>#DIV/0!</v>
      </c>
      <c r="NSU43" s="92" t="e">
        <f t="shared" si="155"/>
        <v>#DIV/0!</v>
      </c>
      <c r="NSV43" s="92" t="e">
        <f t="shared" si="155"/>
        <v>#DIV/0!</v>
      </c>
      <c r="NSW43" s="92" t="e">
        <f t="shared" si="155"/>
        <v>#DIV/0!</v>
      </c>
      <c r="NSX43" s="92" t="e">
        <f t="shared" si="155"/>
        <v>#DIV/0!</v>
      </c>
      <c r="NSY43" s="92" t="e">
        <f t="shared" si="155"/>
        <v>#DIV/0!</v>
      </c>
      <c r="NSZ43" s="92" t="e">
        <f t="shared" si="155"/>
        <v>#DIV/0!</v>
      </c>
      <c r="NTA43" s="92" t="e">
        <f t="shared" si="155"/>
        <v>#DIV/0!</v>
      </c>
      <c r="NTB43" s="92" t="e">
        <f t="shared" si="155"/>
        <v>#DIV/0!</v>
      </c>
      <c r="NTC43" s="92" t="e">
        <f t="shared" ref="NTC43:NVN43" si="156">AVERAGE(NTC3:NTC42)</f>
        <v>#DIV/0!</v>
      </c>
      <c r="NTD43" s="92" t="e">
        <f t="shared" si="156"/>
        <v>#DIV/0!</v>
      </c>
      <c r="NTE43" s="92" t="e">
        <f t="shared" si="156"/>
        <v>#DIV/0!</v>
      </c>
      <c r="NTF43" s="92" t="e">
        <f t="shared" si="156"/>
        <v>#DIV/0!</v>
      </c>
      <c r="NTG43" s="92" t="e">
        <f t="shared" si="156"/>
        <v>#DIV/0!</v>
      </c>
      <c r="NTH43" s="92" t="e">
        <f t="shared" si="156"/>
        <v>#DIV/0!</v>
      </c>
      <c r="NTI43" s="92" t="e">
        <f t="shared" si="156"/>
        <v>#DIV/0!</v>
      </c>
      <c r="NTJ43" s="92" t="e">
        <f t="shared" si="156"/>
        <v>#DIV/0!</v>
      </c>
      <c r="NTK43" s="92" t="e">
        <f t="shared" si="156"/>
        <v>#DIV/0!</v>
      </c>
      <c r="NTL43" s="92" t="e">
        <f t="shared" si="156"/>
        <v>#DIV/0!</v>
      </c>
      <c r="NTM43" s="92" t="e">
        <f t="shared" si="156"/>
        <v>#DIV/0!</v>
      </c>
      <c r="NTN43" s="92" t="e">
        <f t="shared" si="156"/>
        <v>#DIV/0!</v>
      </c>
      <c r="NTO43" s="92" t="e">
        <f t="shared" si="156"/>
        <v>#DIV/0!</v>
      </c>
      <c r="NTP43" s="92" t="e">
        <f t="shared" si="156"/>
        <v>#DIV/0!</v>
      </c>
      <c r="NTQ43" s="92" t="e">
        <f t="shared" si="156"/>
        <v>#DIV/0!</v>
      </c>
      <c r="NTR43" s="92" t="e">
        <f t="shared" si="156"/>
        <v>#DIV/0!</v>
      </c>
      <c r="NTS43" s="92" t="e">
        <f t="shared" si="156"/>
        <v>#DIV/0!</v>
      </c>
      <c r="NTT43" s="92" t="e">
        <f t="shared" si="156"/>
        <v>#DIV/0!</v>
      </c>
      <c r="NTU43" s="92" t="e">
        <f t="shared" si="156"/>
        <v>#DIV/0!</v>
      </c>
      <c r="NTV43" s="92" t="e">
        <f t="shared" si="156"/>
        <v>#DIV/0!</v>
      </c>
      <c r="NTW43" s="92" t="e">
        <f t="shared" si="156"/>
        <v>#DIV/0!</v>
      </c>
      <c r="NTX43" s="92" t="e">
        <f t="shared" si="156"/>
        <v>#DIV/0!</v>
      </c>
      <c r="NTY43" s="92" t="e">
        <f t="shared" si="156"/>
        <v>#DIV/0!</v>
      </c>
      <c r="NTZ43" s="92" t="e">
        <f t="shared" si="156"/>
        <v>#DIV/0!</v>
      </c>
      <c r="NUA43" s="92" t="e">
        <f t="shared" si="156"/>
        <v>#DIV/0!</v>
      </c>
      <c r="NUB43" s="92" t="e">
        <f t="shared" si="156"/>
        <v>#DIV/0!</v>
      </c>
      <c r="NUC43" s="92" t="e">
        <f t="shared" si="156"/>
        <v>#DIV/0!</v>
      </c>
      <c r="NUD43" s="92" t="e">
        <f t="shared" si="156"/>
        <v>#DIV/0!</v>
      </c>
      <c r="NUE43" s="92" t="e">
        <f t="shared" si="156"/>
        <v>#DIV/0!</v>
      </c>
      <c r="NUF43" s="92" t="e">
        <f t="shared" si="156"/>
        <v>#DIV/0!</v>
      </c>
      <c r="NUG43" s="92" t="e">
        <f t="shared" si="156"/>
        <v>#DIV/0!</v>
      </c>
      <c r="NUH43" s="92" t="e">
        <f t="shared" si="156"/>
        <v>#DIV/0!</v>
      </c>
      <c r="NUI43" s="92" t="e">
        <f t="shared" si="156"/>
        <v>#DIV/0!</v>
      </c>
      <c r="NUJ43" s="92" t="e">
        <f t="shared" si="156"/>
        <v>#DIV/0!</v>
      </c>
      <c r="NUK43" s="92" t="e">
        <f t="shared" si="156"/>
        <v>#DIV/0!</v>
      </c>
      <c r="NUL43" s="92" t="e">
        <f t="shared" si="156"/>
        <v>#DIV/0!</v>
      </c>
      <c r="NUM43" s="92" t="e">
        <f t="shared" si="156"/>
        <v>#DIV/0!</v>
      </c>
      <c r="NUN43" s="92" t="e">
        <f t="shared" si="156"/>
        <v>#DIV/0!</v>
      </c>
      <c r="NUO43" s="92" t="e">
        <f t="shared" si="156"/>
        <v>#DIV/0!</v>
      </c>
      <c r="NUP43" s="92" t="e">
        <f t="shared" si="156"/>
        <v>#DIV/0!</v>
      </c>
      <c r="NUQ43" s="92" t="e">
        <f t="shared" si="156"/>
        <v>#DIV/0!</v>
      </c>
      <c r="NUR43" s="92" t="e">
        <f t="shared" si="156"/>
        <v>#DIV/0!</v>
      </c>
      <c r="NUS43" s="92" t="e">
        <f t="shared" si="156"/>
        <v>#DIV/0!</v>
      </c>
      <c r="NUT43" s="92" t="e">
        <f t="shared" si="156"/>
        <v>#DIV/0!</v>
      </c>
      <c r="NUU43" s="92" t="e">
        <f t="shared" si="156"/>
        <v>#DIV/0!</v>
      </c>
      <c r="NUV43" s="92" t="e">
        <f t="shared" si="156"/>
        <v>#DIV/0!</v>
      </c>
      <c r="NUW43" s="92" t="e">
        <f t="shared" si="156"/>
        <v>#DIV/0!</v>
      </c>
      <c r="NUX43" s="92" t="e">
        <f t="shared" si="156"/>
        <v>#DIV/0!</v>
      </c>
      <c r="NUY43" s="92" t="e">
        <f t="shared" si="156"/>
        <v>#DIV/0!</v>
      </c>
      <c r="NUZ43" s="92" t="e">
        <f t="shared" si="156"/>
        <v>#DIV/0!</v>
      </c>
      <c r="NVA43" s="92" t="e">
        <f t="shared" si="156"/>
        <v>#DIV/0!</v>
      </c>
      <c r="NVB43" s="92" t="e">
        <f t="shared" si="156"/>
        <v>#DIV/0!</v>
      </c>
      <c r="NVC43" s="92" t="e">
        <f t="shared" si="156"/>
        <v>#DIV/0!</v>
      </c>
      <c r="NVD43" s="92" t="e">
        <f t="shared" si="156"/>
        <v>#DIV/0!</v>
      </c>
      <c r="NVE43" s="92" t="e">
        <f t="shared" si="156"/>
        <v>#DIV/0!</v>
      </c>
      <c r="NVF43" s="92" t="e">
        <f t="shared" si="156"/>
        <v>#DIV/0!</v>
      </c>
      <c r="NVG43" s="92" t="e">
        <f t="shared" si="156"/>
        <v>#DIV/0!</v>
      </c>
      <c r="NVH43" s="92" t="e">
        <f t="shared" si="156"/>
        <v>#DIV/0!</v>
      </c>
      <c r="NVI43" s="92" t="e">
        <f t="shared" si="156"/>
        <v>#DIV/0!</v>
      </c>
      <c r="NVJ43" s="92" t="e">
        <f t="shared" si="156"/>
        <v>#DIV/0!</v>
      </c>
      <c r="NVK43" s="92" t="e">
        <f t="shared" si="156"/>
        <v>#DIV/0!</v>
      </c>
      <c r="NVL43" s="92" t="e">
        <f t="shared" si="156"/>
        <v>#DIV/0!</v>
      </c>
      <c r="NVM43" s="92" t="e">
        <f t="shared" si="156"/>
        <v>#DIV/0!</v>
      </c>
      <c r="NVN43" s="92" t="e">
        <f t="shared" si="156"/>
        <v>#DIV/0!</v>
      </c>
      <c r="NVO43" s="92" t="e">
        <f t="shared" ref="NVO43:NXZ43" si="157">AVERAGE(NVO3:NVO42)</f>
        <v>#DIV/0!</v>
      </c>
      <c r="NVP43" s="92" t="e">
        <f t="shared" si="157"/>
        <v>#DIV/0!</v>
      </c>
      <c r="NVQ43" s="92" t="e">
        <f t="shared" si="157"/>
        <v>#DIV/0!</v>
      </c>
      <c r="NVR43" s="92" t="e">
        <f t="shared" si="157"/>
        <v>#DIV/0!</v>
      </c>
      <c r="NVS43" s="92" t="e">
        <f t="shared" si="157"/>
        <v>#DIV/0!</v>
      </c>
      <c r="NVT43" s="92" t="e">
        <f t="shared" si="157"/>
        <v>#DIV/0!</v>
      </c>
      <c r="NVU43" s="92" t="e">
        <f t="shared" si="157"/>
        <v>#DIV/0!</v>
      </c>
      <c r="NVV43" s="92" t="e">
        <f t="shared" si="157"/>
        <v>#DIV/0!</v>
      </c>
      <c r="NVW43" s="92" t="e">
        <f t="shared" si="157"/>
        <v>#DIV/0!</v>
      </c>
      <c r="NVX43" s="92" t="e">
        <f t="shared" si="157"/>
        <v>#DIV/0!</v>
      </c>
      <c r="NVY43" s="92" t="e">
        <f t="shared" si="157"/>
        <v>#DIV/0!</v>
      </c>
      <c r="NVZ43" s="92" t="e">
        <f t="shared" si="157"/>
        <v>#DIV/0!</v>
      </c>
      <c r="NWA43" s="92" t="e">
        <f t="shared" si="157"/>
        <v>#DIV/0!</v>
      </c>
      <c r="NWB43" s="92" t="e">
        <f t="shared" si="157"/>
        <v>#DIV/0!</v>
      </c>
      <c r="NWC43" s="92" t="e">
        <f t="shared" si="157"/>
        <v>#DIV/0!</v>
      </c>
      <c r="NWD43" s="92" t="e">
        <f t="shared" si="157"/>
        <v>#DIV/0!</v>
      </c>
      <c r="NWE43" s="92" t="e">
        <f t="shared" si="157"/>
        <v>#DIV/0!</v>
      </c>
      <c r="NWF43" s="92" t="e">
        <f t="shared" si="157"/>
        <v>#DIV/0!</v>
      </c>
      <c r="NWG43" s="92" t="e">
        <f t="shared" si="157"/>
        <v>#DIV/0!</v>
      </c>
      <c r="NWH43" s="92" t="e">
        <f t="shared" si="157"/>
        <v>#DIV/0!</v>
      </c>
      <c r="NWI43" s="92" t="e">
        <f t="shared" si="157"/>
        <v>#DIV/0!</v>
      </c>
      <c r="NWJ43" s="92" t="e">
        <f t="shared" si="157"/>
        <v>#DIV/0!</v>
      </c>
      <c r="NWK43" s="92" t="e">
        <f t="shared" si="157"/>
        <v>#DIV/0!</v>
      </c>
      <c r="NWL43" s="92" t="e">
        <f t="shared" si="157"/>
        <v>#DIV/0!</v>
      </c>
      <c r="NWM43" s="92" t="e">
        <f t="shared" si="157"/>
        <v>#DIV/0!</v>
      </c>
      <c r="NWN43" s="92" t="e">
        <f t="shared" si="157"/>
        <v>#DIV/0!</v>
      </c>
      <c r="NWO43" s="92" t="e">
        <f t="shared" si="157"/>
        <v>#DIV/0!</v>
      </c>
      <c r="NWP43" s="92" t="e">
        <f t="shared" si="157"/>
        <v>#DIV/0!</v>
      </c>
      <c r="NWQ43" s="92" t="e">
        <f t="shared" si="157"/>
        <v>#DIV/0!</v>
      </c>
      <c r="NWR43" s="92" t="e">
        <f t="shared" si="157"/>
        <v>#DIV/0!</v>
      </c>
      <c r="NWS43" s="92" t="e">
        <f t="shared" si="157"/>
        <v>#DIV/0!</v>
      </c>
      <c r="NWT43" s="92" t="e">
        <f t="shared" si="157"/>
        <v>#DIV/0!</v>
      </c>
      <c r="NWU43" s="92" t="e">
        <f t="shared" si="157"/>
        <v>#DIV/0!</v>
      </c>
      <c r="NWV43" s="92" t="e">
        <f t="shared" si="157"/>
        <v>#DIV/0!</v>
      </c>
      <c r="NWW43" s="92" t="e">
        <f t="shared" si="157"/>
        <v>#DIV/0!</v>
      </c>
      <c r="NWX43" s="92" t="e">
        <f t="shared" si="157"/>
        <v>#DIV/0!</v>
      </c>
      <c r="NWY43" s="92" t="e">
        <f t="shared" si="157"/>
        <v>#DIV/0!</v>
      </c>
      <c r="NWZ43" s="92" t="e">
        <f t="shared" si="157"/>
        <v>#DIV/0!</v>
      </c>
      <c r="NXA43" s="92" t="e">
        <f t="shared" si="157"/>
        <v>#DIV/0!</v>
      </c>
      <c r="NXB43" s="92" t="e">
        <f t="shared" si="157"/>
        <v>#DIV/0!</v>
      </c>
      <c r="NXC43" s="92" t="e">
        <f t="shared" si="157"/>
        <v>#DIV/0!</v>
      </c>
      <c r="NXD43" s="92" t="e">
        <f t="shared" si="157"/>
        <v>#DIV/0!</v>
      </c>
      <c r="NXE43" s="92" t="e">
        <f t="shared" si="157"/>
        <v>#DIV/0!</v>
      </c>
      <c r="NXF43" s="92" t="e">
        <f t="shared" si="157"/>
        <v>#DIV/0!</v>
      </c>
      <c r="NXG43" s="92" t="e">
        <f t="shared" si="157"/>
        <v>#DIV/0!</v>
      </c>
      <c r="NXH43" s="92" t="e">
        <f t="shared" si="157"/>
        <v>#DIV/0!</v>
      </c>
      <c r="NXI43" s="92" t="e">
        <f t="shared" si="157"/>
        <v>#DIV/0!</v>
      </c>
      <c r="NXJ43" s="92" t="e">
        <f t="shared" si="157"/>
        <v>#DIV/0!</v>
      </c>
      <c r="NXK43" s="92" t="e">
        <f t="shared" si="157"/>
        <v>#DIV/0!</v>
      </c>
      <c r="NXL43" s="92" t="e">
        <f t="shared" si="157"/>
        <v>#DIV/0!</v>
      </c>
      <c r="NXM43" s="92" t="e">
        <f t="shared" si="157"/>
        <v>#DIV/0!</v>
      </c>
      <c r="NXN43" s="92" t="e">
        <f t="shared" si="157"/>
        <v>#DIV/0!</v>
      </c>
      <c r="NXO43" s="92" t="e">
        <f t="shared" si="157"/>
        <v>#DIV/0!</v>
      </c>
      <c r="NXP43" s="92" t="e">
        <f t="shared" si="157"/>
        <v>#DIV/0!</v>
      </c>
      <c r="NXQ43" s="92" t="e">
        <f t="shared" si="157"/>
        <v>#DIV/0!</v>
      </c>
      <c r="NXR43" s="92" t="e">
        <f t="shared" si="157"/>
        <v>#DIV/0!</v>
      </c>
      <c r="NXS43" s="92" t="e">
        <f t="shared" si="157"/>
        <v>#DIV/0!</v>
      </c>
      <c r="NXT43" s="92" t="e">
        <f t="shared" si="157"/>
        <v>#DIV/0!</v>
      </c>
      <c r="NXU43" s="92" t="e">
        <f t="shared" si="157"/>
        <v>#DIV/0!</v>
      </c>
      <c r="NXV43" s="92" t="e">
        <f t="shared" si="157"/>
        <v>#DIV/0!</v>
      </c>
      <c r="NXW43" s="92" t="e">
        <f t="shared" si="157"/>
        <v>#DIV/0!</v>
      </c>
      <c r="NXX43" s="92" t="e">
        <f t="shared" si="157"/>
        <v>#DIV/0!</v>
      </c>
      <c r="NXY43" s="92" t="e">
        <f t="shared" si="157"/>
        <v>#DIV/0!</v>
      </c>
      <c r="NXZ43" s="92" t="e">
        <f t="shared" si="157"/>
        <v>#DIV/0!</v>
      </c>
      <c r="NYA43" s="92" t="e">
        <f t="shared" ref="NYA43:OAL43" si="158">AVERAGE(NYA3:NYA42)</f>
        <v>#DIV/0!</v>
      </c>
      <c r="NYB43" s="92" t="e">
        <f t="shared" si="158"/>
        <v>#DIV/0!</v>
      </c>
      <c r="NYC43" s="92" t="e">
        <f t="shared" si="158"/>
        <v>#DIV/0!</v>
      </c>
      <c r="NYD43" s="92" t="e">
        <f t="shared" si="158"/>
        <v>#DIV/0!</v>
      </c>
      <c r="NYE43" s="92" t="e">
        <f t="shared" si="158"/>
        <v>#DIV/0!</v>
      </c>
      <c r="NYF43" s="92" t="e">
        <f t="shared" si="158"/>
        <v>#DIV/0!</v>
      </c>
      <c r="NYG43" s="92" t="e">
        <f t="shared" si="158"/>
        <v>#DIV/0!</v>
      </c>
      <c r="NYH43" s="92" t="e">
        <f t="shared" si="158"/>
        <v>#DIV/0!</v>
      </c>
      <c r="NYI43" s="92" t="e">
        <f t="shared" si="158"/>
        <v>#DIV/0!</v>
      </c>
      <c r="NYJ43" s="92" t="e">
        <f t="shared" si="158"/>
        <v>#DIV/0!</v>
      </c>
      <c r="NYK43" s="92" t="e">
        <f t="shared" si="158"/>
        <v>#DIV/0!</v>
      </c>
      <c r="NYL43" s="92" t="e">
        <f t="shared" si="158"/>
        <v>#DIV/0!</v>
      </c>
      <c r="NYM43" s="92" t="e">
        <f t="shared" si="158"/>
        <v>#DIV/0!</v>
      </c>
      <c r="NYN43" s="92" t="e">
        <f t="shared" si="158"/>
        <v>#DIV/0!</v>
      </c>
      <c r="NYO43" s="92" t="e">
        <f t="shared" si="158"/>
        <v>#DIV/0!</v>
      </c>
      <c r="NYP43" s="92" t="e">
        <f t="shared" si="158"/>
        <v>#DIV/0!</v>
      </c>
      <c r="NYQ43" s="92" t="e">
        <f t="shared" si="158"/>
        <v>#DIV/0!</v>
      </c>
      <c r="NYR43" s="92" t="e">
        <f t="shared" si="158"/>
        <v>#DIV/0!</v>
      </c>
      <c r="NYS43" s="92" t="e">
        <f t="shared" si="158"/>
        <v>#DIV/0!</v>
      </c>
      <c r="NYT43" s="92" t="e">
        <f t="shared" si="158"/>
        <v>#DIV/0!</v>
      </c>
      <c r="NYU43" s="92" t="e">
        <f t="shared" si="158"/>
        <v>#DIV/0!</v>
      </c>
      <c r="NYV43" s="92" t="e">
        <f t="shared" si="158"/>
        <v>#DIV/0!</v>
      </c>
      <c r="NYW43" s="92" t="e">
        <f t="shared" si="158"/>
        <v>#DIV/0!</v>
      </c>
      <c r="NYX43" s="92" t="e">
        <f t="shared" si="158"/>
        <v>#DIV/0!</v>
      </c>
      <c r="NYY43" s="92" t="e">
        <f t="shared" si="158"/>
        <v>#DIV/0!</v>
      </c>
      <c r="NYZ43" s="92" t="e">
        <f t="shared" si="158"/>
        <v>#DIV/0!</v>
      </c>
      <c r="NZA43" s="92" t="e">
        <f t="shared" si="158"/>
        <v>#DIV/0!</v>
      </c>
      <c r="NZB43" s="92" t="e">
        <f t="shared" si="158"/>
        <v>#DIV/0!</v>
      </c>
      <c r="NZC43" s="92" t="e">
        <f t="shared" si="158"/>
        <v>#DIV/0!</v>
      </c>
      <c r="NZD43" s="92" t="e">
        <f t="shared" si="158"/>
        <v>#DIV/0!</v>
      </c>
      <c r="NZE43" s="92" t="e">
        <f t="shared" si="158"/>
        <v>#DIV/0!</v>
      </c>
      <c r="NZF43" s="92" t="e">
        <f t="shared" si="158"/>
        <v>#DIV/0!</v>
      </c>
      <c r="NZG43" s="92" t="e">
        <f t="shared" si="158"/>
        <v>#DIV/0!</v>
      </c>
      <c r="NZH43" s="92" t="e">
        <f t="shared" si="158"/>
        <v>#DIV/0!</v>
      </c>
      <c r="NZI43" s="92" t="e">
        <f t="shared" si="158"/>
        <v>#DIV/0!</v>
      </c>
      <c r="NZJ43" s="92" t="e">
        <f t="shared" si="158"/>
        <v>#DIV/0!</v>
      </c>
      <c r="NZK43" s="92" t="e">
        <f t="shared" si="158"/>
        <v>#DIV/0!</v>
      </c>
      <c r="NZL43" s="92" t="e">
        <f t="shared" si="158"/>
        <v>#DIV/0!</v>
      </c>
      <c r="NZM43" s="92" t="e">
        <f t="shared" si="158"/>
        <v>#DIV/0!</v>
      </c>
      <c r="NZN43" s="92" t="e">
        <f t="shared" si="158"/>
        <v>#DIV/0!</v>
      </c>
      <c r="NZO43" s="92" t="e">
        <f t="shared" si="158"/>
        <v>#DIV/0!</v>
      </c>
      <c r="NZP43" s="92" t="e">
        <f t="shared" si="158"/>
        <v>#DIV/0!</v>
      </c>
      <c r="NZQ43" s="92" t="e">
        <f t="shared" si="158"/>
        <v>#DIV/0!</v>
      </c>
      <c r="NZR43" s="92" t="e">
        <f t="shared" si="158"/>
        <v>#DIV/0!</v>
      </c>
      <c r="NZS43" s="92" t="e">
        <f t="shared" si="158"/>
        <v>#DIV/0!</v>
      </c>
      <c r="NZT43" s="92" t="e">
        <f t="shared" si="158"/>
        <v>#DIV/0!</v>
      </c>
      <c r="NZU43" s="92" t="e">
        <f t="shared" si="158"/>
        <v>#DIV/0!</v>
      </c>
      <c r="NZV43" s="92" t="e">
        <f t="shared" si="158"/>
        <v>#DIV/0!</v>
      </c>
      <c r="NZW43" s="92" t="e">
        <f t="shared" si="158"/>
        <v>#DIV/0!</v>
      </c>
      <c r="NZX43" s="92" t="e">
        <f t="shared" si="158"/>
        <v>#DIV/0!</v>
      </c>
      <c r="NZY43" s="92" t="e">
        <f t="shared" si="158"/>
        <v>#DIV/0!</v>
      </c>
      <c r="NZZ43" s="92" t="e">
        <f t="shared" si="158"/>
        <v>#DIV/0!</v>
      </c>
      <c r="OAA43" s="92" t="e">
        <f t="shared" si="158"/>
        <v>#DIV/0!</v>
      </c>
      <c r="OAB43" s="92" t="e">
        <f t="shared" si="158"/>
        <v>#DIV/0!</v>
      </c>
      <c r="OAC43" s="92" t="e">
        <f t="shared" si="158"/>
        <v>#DIV/0!</v>
      </c>
      <c r="OAD43" s="92" t="e">
        <f t="shared" si="158"/>
        <v>#DIV/0!</v>
      </c>
      <c r="OAE43" s="92" t="e">
        <f t="shared" si="158"/>
        <v>#DIV/0!</v>
      </c>
      <c r="OAF43" s="92" t="e">
        <f t="shared" si="158"/>
        <v>#DIV/0!</v>
      </c>
      <c r="OAG43" s="92" t="e">
        <f t="shared" si="158"/>
        <v>#DIV/0!</v>
      </c>
      <c r="OAH43" s="92" t="e">
        <f t="shared" si="158"/>
        <v>#DIV/0!</v>
      </c>
      <c r="OAI43" s="92" t="e">
        <f t="shared" si="158"/>
        <v>#DIV/0!</v>
      </c>
      <c r="OAJ43" s="92" t="e">
        <f t="shared" si="158"/>
        <v>#DIV/0!</v>
      </c>
      <c r="OAK43" s="92" t="e">
        <f t="shared" si="158"/>
        <v>#DIV/0!</v>
      </c>
      <c r="OAL43" s="92" t="e">
        <f t="shared" si="158"/>
        <v>#DIV/0!</v>
      </c>
      <c r="OAM43" s="92" t="e">
        <f t="shared" ref="OAM43:OCX43" si="159">AVERAGE(OAM3:OAM42)</f>
        <v>#DIV/0!</v>
      </c>
      <c r="OAN43" s="92" t="e">
        <f t="shared" si="159"/>
        <v>#DIV/0!</v>
      </c>
      <c r="OAO43" s="92" t="e">
        <f t="shared" si="159"/>
        <v>#DIV/0!</v>
      </c>
      <c r="OAP43" s="92" t="e">
        <f t="shared" si="159"/>
        <v>#DIV/0!</v>
      </c>
      <c r="OAQ43" s="92" t="e">
        <f t="shared" si="159"/>
        <v>#DIV/0!</v>
      </c>
      <c r="OAR43" s="92" t="e">
        <f t="shared" si="159"/>
        <v>#DIV/0!</v>
      </c>
      <c r="OAS43" s="92" t="e">
        <f t="shared" si="159"/>
        <v>#DIV/0!</v>
      </c>
      <c r="OAT43" s="92" t="e">
        <f t="shared" si="159"/>
        <v>#DIV/0!</v>
      </c>
      <c r="OAU43" s="92" t="e">
        <f t="shared" si="159"/>
        <v>#DIV/0!</v>
      </c>
      <c r="OAV43" s="92" t="e">
        <f t="shared" si="159"/>
        <v>#DIV/0!</v>
      </c>
      <c r="OAW43" s="92" t="e">
        <f t="shared" si="159"/>
        <v>#DIV/0!</v>
      </c>
      <c r="OAX43" s="92" t="e">
        <f t="shared" si="159"/>
        <v>#DIV/0!</v>
      </c>
      <c r="OAY43" s="92" t="e">
        <f t="shared" si="159"/>
        <v>#DIV/0!</v>
      </c>
      <c r="OAZ43" s="92" t="e">
        <f t="shared" si="159"/>
        <v>#DIV/0!</v>
      </c>
      <c r="OBA43" s="92" t="e">
        <f t="shared" si="159"/>
        <v>#DIV/0!</v>
      </c>
      <c r="OBB43" s="92" t="e">
        <f t="shared" si="159"/>
        <v>#DIV/0!</v>
      </c>
      <c r="OBC43" s="92" t="e">
        <f t="shared" si="159"/>
        <v>#DIV/0!</v>
      </c>
      <c r="OBD43" s="92" t="e">
        <f t="shared" si="159"/>
        <v>#DIV/0!</v>
      </c>
      <c r="OBE43" s="92" t="e">
        <f t="shared" si="159"/>
        <v>#DIV/0!</v>
      </c>
      <c r="OBF43" s="92" t="e">
        <f t="shared" si="159"/>
        <v>#DIV/0!</v>
      </c>
      <c r="OBG43" s="92" t="e">
        <f t="shared" si="159"/>
        <v>#DIV/0!</v>
      </c>
      <c r="OBH43" s="92" t="e">
        <f t="shared" si="159"/>
        <v>#DIV/0!</v>
      </c>
      <c r="OBI43" s="92" t="e">
        <f t="shared" si="159"/>
        <v>#DIV/0!</v>
      </c>
      <c r="OBJ43" s="92" t="e">
        <f t="shared" si="159"/>
        <v>#DIV/0!</v>
      </c>
      <c r="OBK43" s="92" t="e">
        <f t="shared" si="159"/>
        <v>#DIV/0!</v>
      </c>
      <c r="OBL43" s="92" t="e">
        <f t="shared" si="159"/>
        <v>#DIV/0!</v>
      </c>
      <c r="OBM43" s="92" t="e">
        <f t="shared" si="159"/>
        <v>#DIV/0!</v>
      </c>
      <c r="OBN43" s="92" t="e">
        <f t="shared" si="159"/>
        <v>#DIV/0!</v>
      </c>
      <c r="OBO43" s="92" t="e">
        <f t="shared" si="159"/>
        <v>#DIV/0!</v>
      </c>
      <c r="OBP43" s="92" t="e">
        <f t="shared" si="159"/>
        <v>#DIV/0!</v>
      </c>
      <c r="OBQ43" s="92" t="e">
        <f t="shared" si="159"/>
        <v>#DIV/0!</v>
      </c>
      <c r="OBR43" s="92" t="e">
        <f t="shared" si="159"/>
        <v>#DIV/0!</v>
      </c>
      <c r="OBS43" s="92" t="e">
        <f t="shared" si="159"/>
        <v>#DIV/0!</v>
      </c>
      <c r="OBT43" s="92" t="e">
        <f t="shared" si="159"/>
        <v>#DIV/0!</v>
      </c>
      <c r="OBU43" s="92" t="e">
        <f t="shared" si="159"/>
        <v>#DIV/0!</v>
      </c>
      <c r="OBV43" s="92" t="e">
        <f t="shared" si="159"/>
        <v>#DIV/0!</v>
      </c>
      <c r="OBW43" s="92" t="e">
        <f t="shared" si="159"/>
        <v>#DIV/0!</v>
      </c>
      <c r="OBX43" s="92" t="e">
        <f t="shared" si="159"/>
        <v>#DIV/0!</v>
      </c>
      <c r="OBY43" s="92" t="e">
        <f t="shared" si="159"/>
        <v>#DIV/0!</v>
      </c>
      <c r="OBZ43" s="92" t="e">
        <f t="shared" si="159"/>
        <v>#DIV/0!</v>
      </c>
      <c r="OCA43" s="92" t="e">
        <f t="shared" si="159"/>
        <v>#DIV/0!</v>
      </c>
      <c r="OCB43" s="92" t="e">
        <f t="shared" si="159"/>
        <v>#DIV/0!</v>
      </c>
      <c r="OCC43" s="92" t="e">
        <f t="shared" si="159"/>
        <v>#DIV/0!</v>
      </c>
      <c r="OCD43" s="92" t="e">
        <f t="shared" si="159"/>
        <v>#DIV/0!</v>
      </c>
      <c r="OCE43" s="92" t="e">
        <f t="shared" si="159"/>
        <v>#DIV/0!</v>
      </c>
      <c r="OCF43" s="92" t="e">
        <f t="shared" si="159"/>
        <v>#DIV/0!</v>
      </c>
      <c r="OCG43" s="92" t="e">
        <f t="shared" si="159"/>
        <v>#DIV/0!</v>
      </c>
      <c r="OCH43" s="92" t="e">
        <f t="shared" si="159"/>
        <v>#DIV/0!</v>
      </c>
      <c r="OCI43" s="92" t="e">
        <f t="shared" si="159"/>
        <v>#DIV/0!</v>
      </c>
      <c r="OCJ43" s="92" t="e">
        <f t="shared" si="159"/>
        <v>#DIV/0!</v>
      </c>
      <c r="OCK43" s="92" t="e">
        <f t="shared" si="159"/>
        <v>#DIV/0!</v>
      </c>
      <c r="OCL43" s="92" t="e">
        <f t="shared" si="159"/>
        <v>#DIV/0!</v>
      </c>
      <c r="OCM43" s="92" t="e">
        <f t="shared" si="159"/>
        <v>#DIV/0!</v>
      </c>
      <c r="OCN43" s="92" t="e">
        <f t="shared" si="159"/>
        <v>#DIV/0!</v>
      </c>
      <c r="OCO43" s="92" t="e">
        <f t="shared" si="159"/>
        <v>#DIV/0!</v>
      </c>
      <c r="OCP43" s="92" t="e">
        <f t="shared" si="159"/>
        <v>#DIV/0!</v>
      </c>
      <c r="OCQ43" s="92" t="e">
        <f t="shared" si="159"/>
        <v>#DIV/0!</v>
      </c>
      <c r="OCR43" s="92" t="e">
        <f t="shared" si="159"/>
        <v>#DIV/0!</v>
      </c>
      <c r="OCS43" s="92" t="e">
        <f t="shared" si="159"/>
        <v>#DIV/0!</v>
      </c>
      <c r="OCT43" s="92" t="e">
        <f t="shared" si="159"/>
        <v>#DIV/0!</v>
      </c>
      <c r="OCU43" s="92" t="e">
        <f t="shared" si="159"/>
        <v>#DIV/0!</v>
      </c>
      <c r="OCV43" s="92" t="e">
        <f t="shared" si="159"/>
        <v>#DIV/0!</v>
      </c>
      <c r="OCW43" s="92" t="e">
        <f t="shared" si="159"/>
        <v>#DIV/0!</v>
      </c>
      <c r="OCX43" s="92" t="e">
        <f t="shared" si="159"/>
        <v>#DIV/0!</v>
      </c>
      <c r="OCY43" s="92" t="e">
        <f t="shared" ref="OCY43:OFJ43" si="160">AVERAGE(OCY3:OCY42)</f>
        <v>#DIV/0!</v>
      </c>
      <c r="OCZ43" s="92" t="e">
        <f t="shared" si="160"/>
        <v>#DIV/0!</v>
      </c>
      <c r="ODA43" s="92" t="e">
        <f t="shared" si="160"/>
        <v>#DIV/0!</v>
      </c>
      <c r="ODB43" s="92" t="e">
        <f t="shared" si="160"/>
        <v>#DIV/0!</v>
      </c>
      <c r="ODC43" s="92" t="e">
        <f t="shared" si="160"/>
        <v>#DIV/0!</v>
      </c>
      <c r="ODD43" s="92" t="e">
        <f t="shared" si="160"/>
        <v>#DIV/0!</v>
      </c>
      <c r="ODE43" s="92" t="e">
        <f t="shared" si="160"/>
        <v>#DIV/0!</v>
      </c>
      <c r="ODF43" s="92" t="e">
        <f t="shared" si="160"/>
        <v>#DIV/0!</v>
      </c>
      <c r="ODG43" s="92" t="e">
        <f t="shared" si="160"/>
        <v>#DIV/0!</v>
      </c>
      <c r="ODH43" s="92" t="e">
        <f t="shared" si="160"/>
        <v>#DIV/0!</v>
      </c>
      <c r="ODI43" s="92" t="e">
        <f t="shared" si="160"/>
        <v>#DIV/0!</v>
      </c>
      <c r="ODJ43" s="92" t="e">
        <f t="shared" si="160"/>
        <v>#DIV/0!</v>
      </c>
      <c r="ODK43" s="92" t="e">
        <f t="shared" si="160"/>
        <v>#DIV/0!</v>
      </c>
      <c r="ODL43" s="92" t="e">
        <f t="shared" si="160"/>
        <v>#DIV/0!</v>
      </c>
      <c r="ODM43" s="92" t="e">
        <f t="shared" si="160"/>
        <v>#DIV/0!</v>
      </c>
      <c r="ODN43" s="92" t="e">
        <f t="shared" si="160"/>
        <v>#DIV/0!</v>
      </c>
      <c r="ODO43" s="92" t="e">
        <f t="shared" si="160"/>
        <v>#DIV/0!</v>
      </c>
      <c r="ODP43" s="92" t="e">
        <f t="shared" si="160"/>
        <v>#DIV/0!</v>
      </c>
      <c r="ODQ43" s="92" t="e">
        <f t="shared" si="160"/>
        <v>#DIV/0!</v>
      </c>
      <c r="ODR43" s="92" t="e">
        <f t="shared" si="160"/>
        <v>#DIV/0!</v>
      </c>
      <c r="ODS43" s="92" t="e">
        <f t="shared" si="160"/>
        <v>#DIV/0!</v>
      </c>
      <c r="ODT43" s="92" t="e">
        <f t="shared" si="160"/>
        <v>#DIV/0!</v>
      </c>
      <c r="ODU43" s="92" t="e">
        <f t="shared" si="160"/>
        <v>#DIV/0!</v>
      </c>
      <c r="ODV43" s="92" t="e">
        <f t="shared" si="160"/>
        <v>#DIV/0!</v>
      </c>
      <c r="ODW43" s="92" t="e">
        <f t="shared" si="160"/>
        <v>#DIV/0!</v>
      </c>
      <c r="ODX43" s="92" t="e">
        <f t="shared" si="160"/>
        <v>#DIV/0!</v>
      </c>
      <c r="ODY43" s="92" t="e">
        <f t="shared" si="160"/>
        <v>#DIV/0!</v>
      </c>
      <c r="ODZ43" s="92" t="e">
        <f t="shared" si="160"/>
        <v>#DIV/0!</v>
      </c>
      <c r="OEA43" s="92" t="e">
        <f t="shared" si="160"/>
        <v>#DIV/0!</v>
      </c>
      <c r="OEB43" s="92" t="e">
        <f t="shared" si="160"/>
        <v>#DIV/0!</v>
      </c>
      <c r="OEC43" s="92" t="e">
        <f t="shared" si="160"/>
        <v>#DIV/0!</v>
      </c>
      <c r="OED43" s="92" t="e">
        <f t="shared" si="160"/>
        <v>#DIV/0!</v>
      </c>
      <c r="OEE43" s="92" t="e">
        <f t="shared" si="160"/>
        <v>#DIV/0!</v>
      </c>
      <c r="OEF43" s="92" t="e">
        <f t="shared" si="160"/>
        <v>#DIV/0!</v>
      </c>
      <c r="OEG43" s="92" t="e">
        <f t="shared" si="160"/>
        <v>#DIV/0!</v>
      </c>
      <c r="OEH43" s="92" t="e">
        <f t="shared" si="160"/>
        <v>#DIV/0!</v>
      </c>
      <c r="OEI43" s="92" t="e">
        <f t="shared" si="160"/>
        <v>#DIV/0!</v>
      </c>
      <c r="OEJ43" s="92" t="e">
        <f t="shared" si="160"/>
        <v>#DIV/0!</v>
      </c>
      <c r="OEK43" s="92" t="e">
        <f t="shared" si="160"/>
        <v>#DIV/0!</v>
      </c>
      <c r="OEL43" s="92" t="e">
        <f t="shared" si="160"/>
        <v>#DIV/0!</v>
      </c>
      <c r="OEM43" s="92" t="e">
        <f t="shared" si="160"/>
        <v>#DIV/0!</v>
      </c>
      <c r="OEN43" s="92" t="e">
        <f t="shared" si="160"/>
        <v>#DIV/0!</v>
      </c>
      <c r="OEO43" s="92" t="e">
        <f t="shared" si="160"/>
        <v>#DIV/0!</v>
      </c>
      <c r="OEP43" s="92" t="e">
        <f t="shared" si="160"/>
        <v>#DIV/0!</v>
      </c>
      <c r="OEQ43" s="92" t="e">
        <f t="shared" si="160"/>
        <v>#DIV/0!</v>
      </c>
      <c r="OER43" s="92" t="e">
        <f t="shared" si="160"/>
        <v>#DIV/0!</v>
      </c>
      <c r="OES43" s="92" t="e">
        <f t="shared" si="160"/>
        <v>#DIV/0!</v>
      </c>
      <c r="OET43" s="92" t="e">
        <f t="shared" si="160"/>
        <v>#DIV/0!</v>
      </c>
      <c r="OEU43" s="92" t="e">
        <f t="shared" si="160"/>
        <v>#DIV/0!</v>
      </c>
      <c r="OEV43" s="92" t="e">
        <f t="shared" si="160"/>
        <v>#DIV/0!</v>
      </c>
      <c r="OEW43" s="92" t="e">
        <f t="shared" si="160"/>
        <v>#DIV/0!</v>
      </c>
      <c r="OEX43" s="92" t="e">
        <f t="shared" si="160"/>
        <v>#DIV/0!</v>
      </c>
      <c r="OEY43" s="92" t="e">
        <f t="shared" si="160"/>
        <v>#DIV/0!</v>
      </c>
      <c r="OEZ43" s="92" t="e">
        <f t="shared" si="160"/>
        <v>#DIV/0!</v>
      </c>
      <c r="OFA43" s="92" t="e">
        <f t="shared" si="160"/>
        <v>#DIV/0!</v>
      </c>
      <c r="OFB43" s="92" t="e">
        <f t="shared" si="160"/>
        <v>#DIV/0!</v>
      </c>
      <c r="OFC43" s="92" t="e">
        <f t="shared" si="160"/>
        <v>#DIV/0!</v>
      </c>
      <c r="OFD43" s="92" t="e">
        <f t="shared" si="160"/>
        <v>#DIV/0!</v>
      </c>
      <c r="OFE43" s="92" t="e">
        <f t="shared" si="160"/>
        <v>#DIV/0!</v>
      </c>
      <c r="OFF43" s="92" t="e">
        <f t="shared" si="160"/>
        <v>#DIV/0!</v>
      </c>
      <c r="OFG43" s="92" t="e">
        <f t="shared" si="160"/>
        <v>#DIV/0!</v>
      </c>
      <c r="OFH43" s="92" t="e">
        <f t="shared" si="160"/>
        <v>#DIV/0!</v>
      </c>
      <c r="OFI43" s="92" t="e">
        <f t="shared" si="160"/>
        <v>#DIV/0!</v>
      </c>
      <c r="OFJ43" s="92" t="e">
        <f t="shared" si="160"/>
        <v>#DIV/0!</v>
      </c>
      <c r="OFK43" s="92" t="e">
        <f t="shared" ref="OFK43:OHV43" si="161">AVERAGE(OFK3:OFK42)</f>
        <v>#DIV/0!</v>
      </c>
      <c r="OFL43" s="92" t="e">
        <f t="shared" si="161"/>
        <v>#DIV/0!</v>
      </c>
      <c r="OFM43" s="92" t="e">
        <f t="shared" si="161"/>
        <v>#DIV/0!</v>
      </c>
      <c r="OFN43" s="92" t="e">
        <f t="shared" si="161"/>
        <v>#DIV/0!</v>
      </c>
      <c r="OFO43" s="92" t="e">
        <f t="shared" si="161"/>
        <v>#DIV/0!</v>
      </c>
      <c r="OFP43" s="92" t="e">
        <f t="shared" si="161"/>
        <v>#DIV/0!</v>
      </c>
      <c r="OFQ43" s="92" t="e">
        <f t="shared" si="161"/>
        <v>#DIV/0!</v>
      </c>
      <c r="OFR43" s="92" t="e">
        <f t="shared" si="161"/>
        <v>#DIV/0!</v>
      </c>
      <c r="OFS43" s="92" t="e">
        <f t="shared" si="161"/>
        <v>#DIV/0!</v>
      </c>
      <c r="OFT43" s="92" t="e">
        <f t="shared" si="161"/>
        <v>#DIV/0!</v>
      </c>
      <c r="OFU43" s="92" t="e">
        <f t="shared" si="161"/>
        <v>#DIV/0!</v>
      </c>
      <c r="OFV43" s="92" t="e">
        <f t="shared" si="161"/>
        <v>#DIV/0!</v>
      </c>
      <c r="OFW43" s="92" t="e">
        <f t="shared" si="161"/>
        <v>#DIV/0!</v>
      </c>
      <c r="OFX43" s="92" t="e">
        <f t="shared" si="161"/>
        <v>#DIV/0!</v>
      </c>
      <c r="OFY43" s="92" t="e">
        <f t="shared" si="161"/>
        <v>#DIV/0!</v>
      </c>
      <c r="OFZ43" s="92" t="e">
        <f t="shared" si="161"/>
        <v>#DIV/0!</v>
      </c>
      <c r="OGA43" s="92" t="e">
        <f t="shared" si="161"/>
        <v>#DIV/0!</v>
      </c>
      <c r="OGB43" s="92" t="e">
        <f t="shared" si="161"/>
        <v>#DIV/0!</v>
      </c>
      <c r="OGC43" s="92" t="e">
        <f t="shared" si="161"/>
        <v>#DIV/0!</v>
      </c>
      <c r="OGD43" s="92" t="e">
        <f t="shared" si="161"/>
        <v>#DIV/0!</v>
      </c>
      <c r="OGE43" s="92" t="e">
        <f t="shared" si="161"/>
        <v>#DIV/0!</v>
      </c>
      <c r="OGF43" s="92" t="e">
        <f t="shared" si="161"/>
        <v>#DIV/0!</v>
      </c>
      <c r="OGG43" s="92" t="e">
        <f t="shared" si="161"/>
        <v>#DIV/0!</v>
      </c>
      <c r="OGH43" s="92" t="e">
        <f t="shared" si="161"/>
        <v>#DIV/0!</v>
      </c>
      <c r="OGI43" s="92" t="e">
        <f t="shared" si="161"/>
        <v>#DIV/0!</v>
      </c>
      <c r="OGJ43" s="92" t="e">
        <f t="shared" si="161"/>
        <v>#DIV/0!</v>
      </c>
      <c r="OGK43" s="92" t="e">
        <f t="shared" si="161"/>
        <v>#DIV/0!</v>
      </c>
      <c r="OGL43" s="92" t="e">
        <f t="shared" si="161"/>
        <v>#DIV/0!</v>
      </c>
      <c r="OGM43" s="92" t="e">
        <f t="shared" si="161"/>
        <v>#DIV/0!</v>
      </c>
      <c r="OGN43" s="92" t="e">
        <f t="shared" si="161"/>
        <v>#DIV/0!</v>
      </c>
      <c r="OGO43" s="92" t="e">
        <f t="shared" si="161"/>
        <v>#DIV/0!</v>
      </c>
      <c r="OGP43" s="92" t="e">
        <f t="shared" si="161"/>
        <v>#DIV/0!</v>
      </c>
      <c r="OGQ43" s="92" t="e">
        <f t="shared" si="161"/>
        <v>#DIV/0!</v>
      </c>
      <c r="OGR43" s="92" t="e">
        <f t="shared" si="161"/>
        <v>#DIV/0!</v>
      </c>
      <c r="OGS43" s="92" t="e">
        <f t="shared" si="161"/>
        <v>#DIV/0!</v>
      </c>
      <c r="OGT43" s="92" t="e">
        <f t="shared" si="161"/>
        <v>#DIV/0!</v>
      </c>
      <c r="OGU43" s="92" t="e">
        <f t="shared" si="161"/>
        <v>#DIV/0!</v>
      </c>
      <c r="OGV43" s="92" t="e">
        <f t="shared" si="161"/>
        <v>#DIV/0!</v>
      </c>
      <c r="OGW43" s="92" t="e">
        <f t="shared" si="161"/>
        <v>#DIV/0!</v>
      </c>
      <c r="OGX43" s="92" t="e">
        <f t="shared" si="161"/>
        <v>#DIV/0!</v>
      </c>
      <c r="OGY43" s="92" t="e">
        <f t="shared" si="161"/>
        <v>#DIV/0!</v>
      </c>
      <c r="OGZ43" s="92" t="e">
        <f t="shared" si="161"/>
        <v>#DIV/0!</v>
      </c>
      <c r="OHA43" s="92" t="e">
        <f t="shared" si="161"/>
        <v>#DIV/0!</v>
      </c>
      <c r="OHB43" s="92" t="e">
        <f t="shared" si="161"/>
        <v>#DIV/0!</v>
      </c>
      <c r="OHC43" s="92" t="e">
        <f t="shared" si="161"/>
        <v>#DIV/0!</v>
      </c>
      <c r="OHD43" s="92" t="e">
        <f t="shared" si="161"/>
        <v>#DIV/0!</v>
      </c>
      <c r="OHE43" s="92" t="e">
        <f t="shared" si="161"/>
        <v>#DIV/0!</v>
      </c>
      <c r="OHF43" s="92" t="e">
        <f t="shared" si="161"/>
        <v>#DIV/0!</v>
      </c>
      <c r="OHG43" s="92" t="e">
        <f t="shared" si="161"/>
        <v>#DIV/0!</v>
      </c>
      <c r="OHH43" s="92" t="e">
        <f t="shared" si="161"/>
        <v>#DIV/0!</v>
      </c>
      <c r="OHI43" s="92" t="e">
        <f t="shared" si="161"/>
        <v>#DIV/0!</v>
      </c>
      <c r="OHJ43" s="92" t="e">
        <f t="shared" si="161"/>
        <v>#DIV/0!</v>
      </c>
      <c r="OHK43" s="92" t="e">
        <f t="shared" si="161"/>
        <v>#DIV/0!</v>
      </c>
      <c r="OHL43" s="92" t="e">
        <f t="shared" si="161"/>
        <v>#DIV/0!</v>
      </c>
      <c r="OHM43" s="92" t="e">
        <f t="shared" si="161"/>
        <v>#DIV/0!</v>
      </c>
      <c r="OHN43" s="92" t="e">
        <f t="shared" si="161"/>
        <v>#DIV/0!</v>
      </c>
      <c r="OHO43" s="92" t="e">
        <f t="shared" si="161"/>
        <v>#DIV/0!</v>
      </c>
      <c r="OHP43" s="92" t="e">
        <f t="shared" si="161"/>
        <v>#DIV/0!</v>
      </c>
      <c r="OHQ43" s="92" t="e">
        <f t="shared" si="161"/>
        <v>#DIV/0!</v>
      </c>
      <c r="OHR43" s="92" t="e">
        <f t="shared" si="161"/>
        <v>#DIV/0!</v>
      </c>
      <c r="OHS43" s="92" t="e">
        <f t="shared" si="161"/>
        <v>#DIV/0!</v>
      </c>
      <c r="OHT43" s="92" t="e">
        <f t="shared" si="161"/>
        <v>#DIV/0!</v>
      </c>
      <c r="OHU43" s="92" t="e">
        <f t="shared" si="161"/>
        <v>#DIV/0!</v>
      </c>
      <c r="OHV43" s="92" t="e">
        <f t="shared" si="161"/>
        <v>#DIV/0!</v>
      </c>
      <c r="OHW43" s="92" t="e">
        <f t="shared" ref="OHW43:OKH43" si="162">AVERAGE(OHW3:OHW42)</f>
        <v>#DIV/0!</v>
      </c>
      <c r="OHX43" s="92" t="e">
        <f t="shared" si="162"/>
        <v>#DIV/0!</v>
      </c>
      <c r="OHY43" s="92" t="e">
        <f t="shared" si="162"/>
        <v>#DIV/0!</v>
      </c>
      <c r="OHZ43" s="92" t="e">
        <f t="shared" si="162"/>
        <v>#DIV/0!</v>
      </c>
      <c r="OIA43" s="92" t="e">
        <f t="shared" si="162"/>
        <v>#DIV/0!</v>
      </c>
      <c r="OIB43" s="92" t="e">
        <f t="shared" si="162"/>
        <v>#DIV/0!</v>
      </c>
      <c r="OIC43" s="92" t="e">
        <f t="shared" si="162"/>
        <v>#DIV/0!</v>
      </c>
      <c r="OID43" s="92" t="e">
        <f t="shared" si="162"/>
        <v>#DIV/0!</v>
      </c>
      <c r="OIE43" s="92" t="e">
        <f t="shared" si="162"/>
        <v>#DIV/0!</v>
      </c>
      <c r="OIF43" s="92" t="e">
        <f t="shared" si="162"/>
        <v>#DIV/0!</v>
      </c>
      <c r="OIG43" s="92" t="e">
        <f t="shared" si="162"/>
        <v>#DIV/0!</v>
      </c>
      <c r="OIH43" s="92" t="e">
        <f t="shared" si="162"/>
        <v>#DIV/0!</v>
      </c>
      <c r="OII43" s="92" t="e">
        <f t="shared" si="162"/>
        <v>#DIV/0!</v>
      </c>
      <c r="OIJ43" s="92" t="e">
        <f t="shared" si="162"/>
        <v>#DIV/0!</v>
      </c>
      <c r="OIK43" s="92" t="e">
        <f t="shared" si="162"/>
        <v>#DIV/0!</v>
      </c>
      <c r="OIL43" s="92" t="e">
        <f t="shared" si="162"/>
        <v>#DIV/0!</v>
      </c>
      <c r="OIM43" s="92" t="e">
        <f t="shared" si="162"/>
        <v>#DIV/0!</v>
      </c>
      <c r="OIN43" s="92" t="e">
        <f t="shared" si="162"/>
        <v>#DIV/0!</v>
      </c>
      <c r="OIO43" s="92" t="e">
        <f t="shared" si="162"/>
        <v>#DIV/0!</v>
      </c>
      <c r="OIP43" s="92" t="e">
        <f t="shared" si="162"/>
        <v>#DIV/0!</v>
      </c>
      <c r="OIQ43" s="92" t="e">
        <f t="shared" si="162"/>
        <v>#DIV/0!</v>
      </c>
      <c r="OIR43" s="92" t="e">
        <f t="shared" si="162"/>
        <v>#DIV/0!</v>
      </c>
      <c r="OIS43" s="92" t="e">
        <f t="shared" si="162"/>
        <v>#DIV/0!</v>
      </c>
      <c r="OIT43" s="92" t="e">
        <f t="shared" si="162"/>
        <v>#DIV/0!</v>
      </c>
      <c r="OIU43" s="92" t="e">
        <f t="shared" si="162"/>
        <v>#DIV/0!</v>
      </c>
      <c r="OIV43" s="92" t="e">
        <f t="shared" si="162"/>
        <v>#DIV/0!</v>
      </c>
      <c r="OIW43" s="92" t="e">
        <f t="shared" si="162"/>
        <v>#DIV/0!</v>
      </c>
      <c r="OIX43" s="92" t="e">
        <f t="shared" si="162"/>
        <v>#DIV/0!</v>
      </c>
      <c r="OIY43" s="92" t="e">
        <f t="shared" si="162"/>
        <v>#DIV/0!</v>
      </c>
      <c r="OIZ43" s="92" t="e">
        <f t="shared" si="162"/>
        <v>#DIV/0!</v>
      </c>
      <c r="OJA43" s="92" t="e">
        <f t="shared" si="162"/>
        <v>#DIV/0!</v>
      </c>
      <c r="OJB43" s="92" t="e">
        <f t="shared" si="162"/>
        <v>#DIV/0!</v>
      </c>
      <c r="OJC43" s="92" t="e">
        <f t="shared" si="162"/>
        <v>#DIV/0!</v>
      </c>
      <c r="OJD43" s="92" t="e">
        <f t="shared" si="162"/>
        <v>#DIV/0!</v>
      </c>
      <c r="OJE43" s="92" t="e">
        <f t="shared" si="162"/>
        <v>#DIV/0!</v>
      </c>
      <c r="OJF43" s="92" t="e">
        <f t="shared" si="162"/>
        <v>#DIV/0!</v>
      </c>
      <c r="OJG43" s="92" t="e">
        <f t="shared" si="162"/>
        <v>#DIV/0!</v>
      </c>
      <c r="OJH43" s="92" t="e">
        <f t="shared" si="162"/>
        <v>#DIV/0!</v>
      </c>
      <c r="OJI43" s="92" t="e">
        <f t="shared" si="162"/>
        <v>#DIV/0!</v>
      </c>
      <c r="OJJ43" s="92" t="e">
        <f t="shared" si="162"/>
        <v>#DIV/0!</v>
      </c>
      <c r="OJK43" s="92" t="e">
        <f t="shared" si="162"/>
        <v>#DIV/0!</v>
      </c>
      <c r="OJL43" s="92" t="e">
        <f t="shared" si="162"/>
        <v>#DIV/0!</v>
      </c>
      <c r="OJM43" s="92" t="e">
        <f t="shared" si="162"/>
        <v>#DIV/0!</v>
      </c>
      <c r="OJN43" s="92" t="e">
        <f t="shared" si="162"/>
        <v>#DIV/0!</v>
      </c>
      <c r="OJO43" s="92" t="e">
        <f t="shared" si="162"/>
        <v>#DIV/0!</v>
      </c>
      <c r="OJP43" s="92" t="e">
        <f t="shared" si="162"/>
        <v>#DIV/0!</v>
      </c>
      <c r="OJQ43" s="92" t="e">
        <f t="shared" si="162"/>
        <v>#DIV/0!</v>
      </c>
      <c r="OJR43" s="92" t="e">
        <f t="shared" si="162"/>
        <v>#DIV/0!</v>
      </c>
      <c r="OJS43" s="92" t="e">
        <f t="shared" si="162"/>
        <v>#DIV/0!</v>
      </c>
      <c r="OJT43" s="92" t="e">
        <f t="shared" si="162"/>
        <v>#DIV/0!</v>
      </c>
      <c r="OJU43" s="92" t="e">
        <f t="shared" si="162"/>
        <v>#DIV/0!</v>
      </c>
      <c r="OJV43" s="92" t="e">
        <f t="shared" si="162"/>
        <v>#DIV/0!</v>
      </c>
      <c r="OJW43" s="92" t="e">
        <f t="shared" si="162"/>
        <v>#DIV/0!</v>
      </c>
      <c r="OJX43" s="92" t="e">
        <f t="shared" si="162"/>
        <v>#DIV/0!</v>
      </c>
      <c r="OJY43" s="92" t="e">
        <f t="shared" si="162"/>
        <v>#DIV/0!</v>
      </c>
      <c r="OJZ43" s="92" t="e">
        <f t="shared" si="162"/>
        <v>#DIV/0!</v>
      </c>
      <c r="OKA43" s="92" t="e">
        <f t="shared" si="162"/>
        <v>#DIV/0!</v>
      </c>
      <c r="OKB43" s="92" t="e">
        <f t="shared" si="162"/>
        <v>#DIV/0!</v>
      </c>
      <c r="OKC43" s="92" t="e">
        <f t="shared" si="162"/>
        <v>#DIV/0!</v>
      </c>
      <c r="OKD43" s="92" t="e">
        <f t="shared" si="162"/>
        <v>#DIV/0!</v>
      </c>
      <c r="OKE43" s="92" t="e">
        <f t="shared" si="162"/>
        <v>#DIV/0!</v>
      </c>
      <c r="OKF43" s="92" t="e">
        <f t="shared" si="162"/>
        <v>#DIV/0!</v>
      </c>
      <c r="OKG43" s="92" t="e">
        <f t="shared" si="162"/>
        <v>#DIV/0!</v>
      </c>
      <c r="OKH43" s="92" t="e">
        <f t="shared" si="162"/>
        <v>#DIV/0!</v>
      </c>
      <c r="OKI43" s="92" t="e">
        <f t="shared" ref="OKI43:OMT43" si="163">AVERAGE(OKI3:OKI42)</f>
        <v>#DIV/0!</v>
      </c>
      <c r="OKJ43" s="92" t="e">
        <f t="shared" si="163"/>
        <v>#DIV/0!</v>
      </c>
      <c r="OKK43" s="92" t="e">
        <f t="shared" si="163"/>
        <v>#DIV/0!</v>
      </c>
      <c r="OKL43" s="92" t="e">
        <f t="shared" si="163"/>
        <v>#DIV/0!</v>
      </c>
      <c r="OKM43" s="92" t="e">
        <f t="shared" si="163"/>
        <v>#DIV/0!</v>
      </c>
      <c r="OKN43" s="92" t="e">
        <f t="shared" si="163"/>
        <v>#DIV/0!</v>
      </c>
      <c r="OKO43" s="92" t="e">
        <f t="shared" si="163"/>
        <v>#DIV/0!</v>
      </c>
      <c r="OKP43" s="92" t="e">
        <f t="shared" si="163"/>
        <v>#DIV/0!</v>
      </c>
      <c r="OKQ43" s="92" t="e">
        <f t="shared" si="163"/>
        <v>#DIV/0!</v>
      </c>
      <c r="OKR43" s="92" t="e">
        <f t="shared" si="163"/>
        <v>#DIV/0!</v>
      </c>
      <c r="OKS43" s="92" t="e">
        <f t="shared" si="163"/>
        <v>#DIV/0!</v>
      </c>
      <c r="OKT43" s="92" t="e">
        <f t="shared" si="163"/>
        <v>#DIV/0!</v>
      </c>
      <c r="OKU43" s="92" t="e">
        <f t="shared" si="163"/>
        <v>#DIV/0!</v>
      </c>
      <c r="OKV43" s="92" t="e">
        <f t="shared" si="163"/>
        <v>#DIV/0!</v>
      </c>
      <c r="OKW43" s="92" t="e">
        <f t="shared" si="163"/>
        <v>#DIV/0!</v>
      </c>
      <c r="OKX43" s="92" t="e">
        <f t="shared" si="163"/>
        <v>#DIV/0!</v>
      </c>
      <c r="OKY43" s="92" t="e">
        <f t="shared" si="163"/>
        <v>#DIV/0!</v>
      </c>
      <c r="OKZ43" s="92" t="e">
        <f t="shared" si="163"/>
        <v>#DIV/0!</v>
      </c>
      <c r="OLA43" s="92" t="e">
        <f t="shared" si="163"/>
        <v>#DIV/0!</v>
      </c>
      <c r="OLB43" s="92" t="e">
        <f t="shared" si="163"/>
        <v>#DIV/0!</v>
      </c>
      <c r="OLC43" s="92" t="e">
        <f t="shared" si="163"/>
        <v>#DIV/0!</v>
      </c>
      <c r="OLD43" s="92" t="e">
        <f t="shared" si="163"/>
        <v>#DIV/0!</v>
      </c>
      <c r="OLE43" s="92" t="e">
        <f t="shared" si="163"/>
        <v>#DIV/0!</v>
      </c>
      <c r="OLF43" s="92" t="e">
        <f t="shared" si="163"/>
        <v>#DIV/0!</v>
      </c>
      <c r="OLG43" s="92" t="e">
        <f t="shared" si="163"/>
        <v>#DIV/0!</v>
      </c>
      <c r="OLH43" s="92" t="e">
        <f t="shared" si="163"/>
        <v>#DIV/0!</v>
      </c>
      <c r="OLI43" s="92" t="e">
        <f t="shared" si="163"/>
        <v>#DIV/0!</v>
      </c>
      <c r="OLJ43" s="92" t="e">
        <f t="shared" si="163"/>
        <v>#DIV/0!</v>
      </c>
      <c r="OLK43" s="92" t="e">
        <f t="shared" si="163"/>
        <v>#DIV/0!</v>
      </c>
      <c r="OLL43" s="92" t="e">
        <f t="shared" si="163"/>
        <v>#DIV/0!</v>
      </c>
      <c r="OLM43" s="92" t="e">
        <f t="shared" si="163"/>
        <v>#DIV/0!</v>
      </c>
      <c r="OLN43" s="92" t="e">
        <f t="shared" si="163"/>
        <v>#DIV/0!</v>
      </c>
      <c r="OLO43" s="92" t="e">
        <f t="shared" si="163"/>
        <v>#DIV/0!</v>
      </c>
      <c r="OLP43" s="92" t="e">
        <f t="shared" si="163"/>
        <v>#DIV/0!</v>
      </c>
      <c r="OLQ43" s="92" t="e">
        <f t="shared" si="163"/>
        <v>#DIV/0!</v>
      </c>
      <c r="OLR43" s="92" t="e">
        <f t="shared" si="163"/>
        <v>#DIV/0!</v>
      </c>
      <c r="OLS43" s="92" t="e">
        <f t="shared" si="163"/>
        <v>#DIV/0!</v>
      </c>
      <c r="OLT43" s="92" t="e">
        <f t="shared" si="163"/>
        <v>#DIV/0!</v>
      </c>
      <c r="OLU43" s="92" t="e">
        <f t="shared" si="163"/>
        <v>#DIV/0!</v>
      </c>
      <c r="OLV43" s="92" t="e">
        <f t="shared" si="163"/>
        <v>#DIV/0!</v>
      </c>
      <c r="OLW43" s="92" t="e">
        <f t="shared" si="163"/>
        <v>#DIV/0!</v>
      </c>
      <c r="OLX43" s="92" t="e">
        <f t="shared" si="163"/>
        <v>#DIV/0!</v>
      </c>
      <c r="OLY43" s="92" t="e">
        <f t="shared" si="163"/>
        <v>#DIV/0!</v>
      </c>
      <c r="OLZ43" s="92" t="e">
        <f t="shared" si="163"/>
        <v>#DIV/0!</v>
      </c>
      <c r="OMA43" s="92" t="e">
        <f t="shared" si="163"/>
        <v>#DIV/0!</v>
      </c>
      <c r="OMB43" s="92" t="e">
        <f t="shared" si="163"/>
        <v>#DIV/0!</v>
      </c>
      <c r="OMC43" s="92" t="e">
        <f t="shared" si="163"/>
        <v>#DIV/0!</v>
      </c>
      <c r="OMD43" s="92" t="e">
        <f t="shared" si="163"/>
        <v>#DIV/0!</v>
      </c>
      <c r="OME43" s="92" t="e">
        <f t="shared" si="163"/>
        <v>#DIV/0!</v>
      </c>
      <c r="OMF43" s="92" t="e">
        <f t="shared" si="163"/>
        <v>#DIV/0!</v>
      </c>
      <c r="OMG43" s="92" t="e">
        <f t="shared" si="163"/>
        <v>#DIV/0!</v>
      </c>
      <c r="OMH43" s="92" t="e">
        <f t="shared" si="163"/>
        <v>#DIV/0!</v>
      </c>
      <c r="OMI43" s="92" t="e">
        <f t="shared" si="163"/>
        <v>#DIV/0!</v>
      </c>
      <c r="OMJ43" s="92" t="e">
        <f t="shared" si="163"/>
        <v>#DIV/0!</v>
      </c>
      <c r="OMK43" s="92" t="e">
        <f t="shared" si="163"/>
        <v>#DIV/0!</v>
      </c>
      <c r="OML43" s="92" t="e">
        <f t="shared" si="163"/>
        <v>#DIV/0!</v>
      </c>
      <c r="OMM43" s="92" t="e">
        <f t="shared" si="163"/>
        <v>#DIV/0!</v>
      </c>
      <c r="OMN43" s="92" t="e">
        <f t="shared" si="163"/>
        <v>#DIV/0!</v>
      </c>
      <c r="OMO43" s="92" t="e">
        <f t="shared" si="163"/>
        <v>#DIV/0!</v>
      </c>
      <c r="OMP43" s="92" t="e">
        <f t="shared" si="163"/>
        <v>#DIV/0!</v>
      </c>
      <c r="OMQ43" s="92" t="e">
        <f t="shared" si="163"/>
        <v>#DIV/0!</v>
      </c>
      <c r="OMR43" s="92" t="e">
        <f t="shared" si="163"/>
        <v>#DIV/0!</v>
      </c>
      <c r="OMS43" s="92" t="e">
        <f t="shared" si="163"/>
        <v>#DIV/0!</v>
      </c>
      <c r="OMT43" s="92" t="e">
        <f t="shared" si="163"/>
        <v>#DIV/0!</v>
      </c>
      <c r="OMU43" s="92" t="e">
        <f t="shared" ref="OMU43:OPF43" si="164">AVERAGE(OMU3:OMU42)</f>
        <v>#DIV/0!</v>
      </c>
      <c r="OMV43" s="92" t="e">
        <f t="shared" si="164"/>
        <v>#DIV/0!</v>
      </c>
      <c r="OMW43" s="92" t="e">
        <f t="shared" si="164"/>
        <v>#DIV/0!</v>
      </c>
      <c r="OMX43" s="92" t="e">
        <f t="shared" si="164"/>
        <v>#DIV/0!</v>
      </c>
      <c r="OMY43" s="92" t="e">
        <f t="shared" si="164"/>
        <v>#DIV/0!</v>
      </c>
      <c r="OMZ43" s="92" t="e">
        <f t="shared" si="164"/>
        <v>#DIV/0!</v>
      </c>
      <c r="ONA43" s="92" t="e">
        <f t="shared" si="164"/>
        <v>#DIV/0!</v>
      </c>
      <c r="ONB43" s="92" t="e">
        <f t="shared" si="164"/>
        <v>#DIV/0!</v>
      </c>
      <c r="ONC43" s="92" t="e">
        <f t="shared" si="164"/>
        <v>#DIV/0!</v>
      </c>
      <c r="OND43" s="92" t="e">
        <f t="shared" si="164"/>
        <v>#DIV/0!</v>
      </c>
      <c r="ONE43" s="92" t="e">
        <f t="shared" si="164"/>
        <v>#DIV/0!</v>
      </c>
      <c r="ONF43" s="92" t="e">
        <f t="shared" si="164"/>
        <v>#DIV/0!</v>
      </c>
      <c r="ONG43" s="92" t="e">
        <f t="shared" si="164"/>
        <v>#DIV/0!</v>
      </c>
      <c r="ONH43" s="92" t="e">
        <f t="shared" si="164"/>
        <v>#DIV/0!</v>
      </c>
      <c r="ONI43" s="92" t="e">
        <f t="shared" si="164"/>
        <v>#DIV/0!</v>
      </c>
      <c r="ONJ43" s="92" t="e">
        <f t="shared" si="164"/>
        <v>#DIV/0!</v>
      </c>
      <c r="ONK43" s="92" t="e">
        <f t="shared" si="164"/>
        <v>#DIV/0!</v>
      </c>
      <c r="ONL43" s="92" t="e">
        <f t="shared" si="164"/>
        <v>#DIV/0!</v>
      </c>
      <c r="ONM43" s="92" t="e">
        <f t="shared" si="164"/>
        <v>#DIV/0!</v>
      </c>
      <c r="ONN43" s="92" t="e">
        <f t="shared" si="164"/>
        <v>#DIV/0!</v>
      </c>
      <c r="ONO43" s="92" t="e">
        <f t="shared" si="164"/>
        <v>#DIV/0!</v>
      </c>
      <c r="ONP43" s="92" t="e">
        <f t="shared" si="164"/>
        <v>#DIV/0!</v>
      </c>
      <c r="ONQ43" s="92" t="e">
        <f t="shared" si="164"/>
        <v>#DIV/0!</v>
      </c>
      <c r="ONR43" s="92" t="e">
        <f t="shared" si="164"/>
        <v>#DIV/0!</v>
      </c>
      <c r="ONS43" s="92" t="e">
        <f t="shared" si="164"/>
        <v>#DIV/0!</v>
      </c>
      <c r="ONT43" s="92" t="e">
        <f t="shared" si="164"/>
        <v>#DIV/0!</v>
      </c>
      <c r="ONU43" s="92" t="e">
        <f t="shared" si="164"/>
        <v>#DIV/0!</v>
      </c>
      <c r="ONV43" s="92" t="e">
        <f t="shared" si="164"/>
        <v>#DIV/0!</v>
      </c>
      <c r="ONW43" s="92" t="e">
        <f t="shared" si="164"/>
        <v>#DIV/0!</v>
      </c>
      <c r="ONX43" s="92" t="e">
        <f t="shared" si="164"/>
        <v>#DIV/0!</v>
      </c>
      <c r="ONY43" s="92" t="e">
        <f t="shared" si="164"/>
        <v>#DIV/0!</v>
      </c>
      <c r="ONZ43" s="92" t="e">
        <f t="shared" si="164"/>
        <v>#DIV/0!</v>
      </c>
      <c r="OOA43" s="92" t="e">
        <f t="shared" si="164"/>
        <v>#DIV/0!</v>
      </c>
      <c r="OOB43" s="92" t="e">
        <f t="shared" si="164"/>
        <v>#DIV/0!</v>
      </c>
      <c r="OOC43" s="92" t="e">
        <f t="shared" si="164"/>
        <v>#DIV/0!</v>
      </c>
      <c r="OOD43" s="92" t="e">
        <f t="shared" si="164"/>
        <v>#DIV/0!</v>
      </c>
      <c r="OOE43" s="92" t="e">
        <f t="shared" si="164"/>
        <v>#DIV/0!</v>
      </c>
      <c r="OOF43" s="92" t="e">
        <f t="shared" si="164"/>
        <v>#DIV/0!</v>
      </c>
      <c r="OOG43" s="92" t="e">
        <f t="shared" si="164"/>
        <v>#DIV/0!</v>
      </c>
      <c r="OOH43" s="92" t="e">
        <f t="shared" si="164"/>
        <v>#DIV/0!</v>
      </c>
      <c r="OOI43" s="92" t="e">
        <f t="shared" si="164"/>
        <v>#DIV/0!</v>
      </c>
      <c r="OOJ43" s="92" t="e">
        <f t="shared" si="164"/>
        <v>#DIV/0!</v>
      </c>
      <c r="OOK43" s="92" t="e">
        <f t="shared" si="164"/>
        <v>#DIV/0!</v>
      </c>
      <c r="OOL43" s="92" t="e">
        <f t="shared" si="164"/>
        <v>#DIV/0!</v>
      </c>
      <c r="OOM43" s="92" t="e">
        <f t="shared" si="164"/>
        <v>#DIV/0!</v>
      </c>
      <c r="OON43" s="92" t="e">
        <f t="shared" si="164"/>
        <v>#DIV/0!</v>
      </c>
      <c r="OOO43" s="92" t="e">
        <f t="shared" si="164"/>
        <v>#DIV/0!</v>
      </c>
      <c r="OOP43" s="92" t="e">
        <f t="shared" si="164"/>
        <v>#DIV/0!</v>
      </c>
      <c r="OOQ43" s="92" t="e">
        <f t="shared" si="164"/>
        <v>#DIV/0!</v>
      </c>
      <c r="OOR43" s="92" t="e">
        <f t="shared" si="164"/>
        <v>#DIV/0!</v>
      </c>
      <c r="OOS43" s="92" t="e">
        <f t="shared" si="164"/>
        <v>#DIV/0!</v>
      </c>
      <c r="OOT43" s="92" t="e">
        <f t="shared" si="164"/>
        <v>#DIV/0!</v>
      </c>
      <c r="OOU43" s="92" t="e">
        <f t="shared" si="164"/>
        <v>#DIV/0!</v>
      </c>
      <c r="OOV43" s="92" t="e">
        <f t="shared" si="164"/>
        <v>#DIV/0!</v>
      </c>
      <c r="OOW43" s="92" t="e">
        <f t="shared" si="164"/>
        <v>#DIV/0!</v>
      </c>
      <c r="OOX43" s="92" t="e">
        <f t="shared" si="164"/>
        <v>#DIV/0!</v>
      </c>
      <c r="OOY43" s="92" t="e">
        <f t="shared" si="164"/>
        <v>#DIV/0!</v>
      </c>
      <c r="OOZ43" s="92" t="e">
        <f t="shared" si="164"/>
        <v>#DIV/0!</v>
      </c>
      <c r="OPA43" s="92" t="e">
        <f t="shared" si="164"/>
        <v>#DIV/0!</v>
      </c>
      <c r="OPB43" s="92" t="e">
        <f t="shared" si="164"/>
        <v>#DIV/0!</v>
      </c>
      <c r="OPC43" s="92" t="e">
        <f t="shared" si="164"/>
        <v>#DIV/0!</v>
      </c>
      <c r="OPD43" s="92" t="e">
        <f t="shared" si="164"/>
        <v>#DIV/0!</v>
      </c>
      <c r="OPE43" s="92" t="e">
        <f t="shared" si="164"/>
        <v>#DIV/0!</v>
      </c>
      <c r="OPF43" s="92" t="e">
        <f t="shared" si="164"/>
        <v>#DIV/0!</v>
      </c>
      <c r="OPG43" s="92" t="e">
        <f t="shared" ref="OPG43:ORR43" si="165">AVERAGE(OPG3:OPG42)</f>
        <v>#DIV/0!</v>
      </c>
      <c r="OPH43" s="92" t="e">
        <f t="shared" si="165"/>
        <v>#DIV/0!</v>
      </c>
      <c r="OPI43" s="92" t="e">
        <f t="shared" si="165"/>
        <v>#DIV/0!</v>
      </c>
      <c r="OPJ43" s="92" t="e">
        <f t="shared" si="165"/>
        <v>#DIV/0!</v>
      </c>
      <c r="OPK43" s="92" t="e">
        <f t="shared" si="165"/>
        <v>#DIV/0!</v>
      </c>
      <c r="OPL43" s="92" t="e">
        <f t="shared" si="165"/>
        <v>#DIV/0!</v>
      </c>
      <c r="OPM43" s="92" t="e">
        <f t="shared" si="165"/>
        <v>#DIV/0!</v>
      </c>
      <c r="OPN43" s="92" t="e">
        <f t="shared" si="165"/>
        <v>#DIV/0!</v>
      </c>
      <c r="OPO43" s="92" t="e">
        <f t="shared" si="165"/>
        <v>#DIV/0!</v>
      </c>
      <c r="OPP43" s="92" t="e">
        <f t="shared" si="165"/>
        <v>#DIV/0!</v>
      </c>
      <c r="OPQ43" s="92" t="e">
        <f t="shared" si="165"/>
        <v>#DIV/0!</v>
      </c>
      <c r="OPR43" s="92" t="e">
        <f t="shared" si="165"/>
        <v>#DIV/0!</v>
      </c>
      <c r="OPS43" s="92" t="e">
        <f t="shared" si="165"/>
        <v>#DIV/0!</v>
      </c>
      <c r="OPT43" s="92" t="e">
        <f t="shared" si="165"/>
        <v>#DIV/0!</v>
      </c>
      <c r="OPU43" s="92" t="e">
        <f t="shared" si="165"/>
        <v>#DIV/0!</v>
      </c>
      <c r="OPV43" s="92" t="e">
        <f t="shared" si="165"/>
        <v>#DIV/0!</v>
      </c>
      <c r="OPW43" s="92" t="e">
        <f t="shared" si="165"/>
        <v>#DIV/0!</v>
      </c>
      <c r="OPX43" s="92" t="e">
        <f t="shared" si="165"/>
        <v>#DIV/0!</v>
      </c>
      <c r="OPY43" s="92" t="e">
        <f t="shared" si="165"/>
        <v>#DIV/0!</v>
      </c>
      <c r="OPZ43" s="92" t="e">
        <f t="shared" si="165"/>
        <v>#DIV/0!</v>
      </c>
      <c r="OQA43" s="92" t="e">
        <f t="shared" si="165"/>
        <v>#DIV/0!</v>
      </c>
      <c r="OQB43" s="92" t="e">
        <f t="shared" si="165"/>
        <v>#DIV/0!</v>
      </c>
      <c r="OQC43" s="92" t="e">
        <f t="shared" si="165"/>
        <v>#DIV/0!</v>
      </c>
      <c r="OQD43" s="92" t="e">
        <f t="shared" si="165"/>
        <v>#DIV/0!</v>
      </c>
      <c r="OQE43" s="92" t="e">
        <f t="shared" si="165"/>
        <v>#DIV/0!</v>
      </c>
      <c r="OQF43" s="92" t="e">
        <f t="shared" si="165"/>
        <v>#DIV/0!</v>
      </c>
      <c r="OQG43" s="92" t="e">
        <f t="shared" si="165"/>
        <v>#DIV/0!</v>
      </c>
      <c r="OQH43" s="92" t="e">
        <f t="shared" si="165"/>
        <v>#DIV/0!</v>
      </c>
      <c r="OQI43" s="92" t="e">
        <f t="shared" si="165"/>
        <v>#DIV/0!</v>
      </c>
      <c r="OQJ43" s="92" t="e">
        <f t="shared" si="165"/>
        <v>#DIV/0!</v>
      </c>
      <c r="OQK43" s="92" t="e">
        <f t="shared" si="165"/>
        <v>#DIV/0!</v>
      </c>
      <c r="OQL43" s="92" t="e">
        <f t="shared" si="165"/>
        <v>#DIV/0!</v>
      </c>
      <c r="OQM43" s="92" t="e">
        <f t="shared" si="165"/>
        <v>#DIV/0!</v>
      </c>
      <c r="OQN43" s="92" t="e">
        <f t="shared" si="165"/>
        <v>#DIV/0!</v>
      </c>
      <c r="OQO43" s="92" t="e">
        <f t="shared" si="165"/>
        <v>#DIV/0!</v>
      </c>
      <c r="OQP43" s="92" t="e">
        <f t="shared" si="165"/>
        <v>#DIV/0!</v>
      </c>
      <c r="OQQ43" s="92" t="e">
        <f t="shared" si="165"/>
        <v>#DIV/0!</v>
      </c>
      <c r="OQR43" s="92" t="e">
        <f t="shared" si="165"/>
        <v>#DIV/0!</v>
      </c>
      <c r="OQS43" s="92" t="e">
        <f t="shared" si="165"/>
        <v>#DIV/0!</v>
      </c>
      <c r="OQT43" s="92" t="e">
        <f t="shared" si="165"/>
        <v>#DIV/0!</v>
      </c>
      <c r="OQU43" s="92" t="e">
        <f t="shared" si="165"/>
        <v>#DIV/0!</v>
      </c>
      <c r="OQV43" s="92" t="e">
        <f t="shared" si="165"/>
        <v>#DIV/0!</v>
      </c>
      <c r="OQW43" s="92" t="e">
        <f t="shared" si="165"/>
        <v>#DIV/0!</v>
      </c>
      <c r="OQX43" s="92" t="e">
        <f t="shared" si="165"/>
        <v>#DIV/0!</v>
      </c>
      <c r="OQY43" s="92" t="e">
        <f t="shared" si="165"/>
        <v>#DIV/0!</v>
      </c>
      <c r="OQZ43" s="92" t="e">
        <f t="shared" si="165"/>
        <v>#DIV/0!</v>
      </c>
      <c r="ORA43" s="92" t="e">
        <f t="shared" si="165"/>
        <v>#DIV/0!</v>
      </c>
      <c r="ORB43" s="92" t="e">
        <f t="shared" si="165"/>
        <v>#DIV/0!</v>
      </c>
      <c r="ORC43" s="92" t="e">
        <f t="shared" si="165"/>
        <v>#DIV/0!</v>
      </c>
      <c r="ORD43" s="92" t="e">
        <f t="shared" si="165"/>
        <v>#DIV/0!</v>
      </c>
      <c r="ORE43" s="92" t="e">
        <f t="shared" si="165"/>
        <v>#DIV/0!</v>
      </c>
      <c r="ORF43" s="92" t="e">
        <f t="shared" si="165"/>
        <v>#DIV/0!</v>
      </c>
      <c r="ORG43" s="92" t="e">
        <f t="shared" si="165"/>
        <v>#DIV/0!</v>
      </c>
      <c r="ORH43" s="92" t="e">
        <f t="shared" si="165"/>
        <v>#DIV/0!</v>
      </c>
      <c r="ORI43" s="92" t="e">
        <f t="shared" si="165"/>
        <v>#DIV/0!</v>
      </c>
      <c r="ORJ43" s="92" t="e">
        <f t="shared" si="165"/>
        <v>#DIV/0!</v>
      </c>
      <c r="ORK43" s="92" t="e">
        <f t="shared" si="165"/>
        <v>#DIV/0!</v>
      </c>
      <c r="ORL43" s="92" t="e">
        <f t="shared" si="165"/>
        <v>#DIV/0!</v>
      </c>
      <c r="ORM43" s="92" t="e">
        <f t="shared" si="165"/>
        <v>#DIV/0!</v>
      </c>
      <c r="ORN43" s="92" t="e">
        <f t="shared" si="165"/>
        <v>#DIV/0!</v>
      </c>
      <c r="ORO43" s="92" t="e">
        <f t="shared" si="165"/>
        <v>#DIV/0!</v>
      </c>
      <c r="ORP43" s="92" t="e">
        <f t="shared" si="165"/>
        <v>#DIV/0!</v>
      </c>
      <c r="ORQ43" s="92" t="e">
        <f t="shared" si="165"/>
        <v>#DIV/0!</v>
      </c>
      <c r="ORR43" s="92" t="e">
        <f t="shared" si="165"/>
        <v>#DIV/0!</v>
      </c>
      <c r="ORS43" s="92" t="e">
        <f t="shared" ref="ORS43:OUD43" si="166">AVERAGE(ORS3:ORS42)</f>
        <v>#DIV/0!</v>
      </c>
      <c r="ORT43" s="92" t="e">
        <f t="shared" si="166"/>
        <v>#DIV/0!</v>
      </c>
      <c r="ORU43" s="92" t="e">
        <f t="shared" si="166"/>
        <v>#DIV/0!</v>
      </c>
      <c r="ORV43" s="92" t="e">
        <f t="shared" si="166"/>
        <v>#DIV/0!</v>
      </c>
      <c r="ORW43" s="92" t="e">
        <f t="shared" si="166"/>
        <v>#DIV/0!</v>
      </c>
      <c r="ORX43" s="92" t="e">
        <f t="shared" si="166"/>
        <v>#DIV/0!</v>
      </c>
      <c r="ORY43" s="92" t="e">
        <f t="shared" si="166"/>
        <v>#DIV/0!</v>
      </c>
      <c r="ORZ43" s="92" t="e">
        <f t="shared" si="166"/>
        <v>#DIV/0!</v>
      </c>
      <c r="OSA43" s="92" t="e">
        <f t="shared" si="166"/>
        <v>#DIV/0!</v>
      </c>
      <c r="OSB43" s="92" t="e">
        <f t="shared" si="166"/>
        <v>#DIV/0!</v>
      </c>
      <c r="OSC43" s="92" t="e">
        <f t="shared" si="166"/>
        <v>#DIV/0!</v>
      </c>
      <c r="OSD43" s="92" t="e">
        <f t="shared" si="166"/>
        <v>#DIV/0!</v>
      </c>
      <c r="OSE43" s="92" t="e">
        <f t="shared" si="166"/>
        <v>#DIV/0!</v>
      </c>
      <c r="OSF43" s="92" t="e">
        <f t="shared" si="166"/>
        <v>#DIV/0!</v>
      </c>
      <c r="OSG43" s="92" t="e">
        <f t="shared" si="166"/>
        <v>#DIV/0!</v>
      </c>
      <c r="OSH43" s="92" t="e">
        <f t="shared" si="166"/>
        <v>#DIV/0!</v>
      </c>
      <c r="OSI43" s="92" t="e">
        <f t="shared" si="166"/>
        <v>#DIV/0!</v>
      </c>
      <c r="OSJ43" s="92" t="e">
        <f t="shared" si="166"/>
        <v>#DIV/0!</v>
      </c>
      <c r="OSK43" s="92" t="e">
        <f t="shared" si="166"/>
        <v>#DIV/0!</v>
      </c>
      <c r="OSL43" s="92" t="e">
        <f t="shared" si="166"/>
        <v>#DIV/0!</v>
      </c>
      <c r="OSM43" s="92" t="e">
        <f t="shared" si="166"/>
        <v>#DIV/0!</v>
      </c>
      <c r="OSN43" s="92" t="e">
        <f t="shared" si="166"/>
        <v>#DIV/0!</v>
      </c>
      <c r="OSO43" s="92" t="e">
        <f t="shared" si="166"/>
        <v>#DIV/0!</v>
      </c>
      <c r="OSP43" s="92" t="e">
        <f t="shared" si="166"/>
        <v>#DIV/0!</v>
      </c>
      <c r="OSQ43" s="92" t="e">
        <f t="shared" si="166"/>
        <v>#DIV/0!</v>
      </c>
      <c r="OSR43" s="92" t="e">
        <f t="shared" si="166"/>
        <v>#DIV/0!</v>
      </c>
      <c r="OSS43" s="92" t="e">
        <f t="shared" si="166"/>
        <v>#DIV/0!</v>
      </c>
      <c r="OST43" s="92" t="e">
        <f t="shared" si="166"/>
        <v>#DIV/0!</v>
      </c>
      <c r="OSU43" s="92" t="e">
        <f t="shared" si="166"/>
        <v>#DIV/0!</v>
      </c>
      <c r="OSV43" s="92" t="e">
        <f t="shared" si="166"/>
        <v>#DIV/0!</v>
      </c>
      <c r="OSW43" s="92" t="e">
        <f t="shared" si="166"/>
        <v>#DIV/0!</v>
      </c>
      <c r="OSX43" s="92" t="e">
        <f t="shared" si="166"/>
        <v>#DIV/0!</v>
      </c>
      <c r="OSY43" s="92" t="e">
        <f t="shared" si="166"/>
        <v>#DIV/0!</v>
      </c>
      <c r="OSZ43" s="92" t="e">
        <f t="shared" si="166"/>
        <v>#DIV/0!</v>
      </c>
      <c r="OTA43" s="92" t="e">
        <f t="shared" si="166"/>
        <v>#DIV/0!</v>
      </c>
      <c r="OTB43" s="92" t="e">
        <f t="shared" si="166"/>
        <v>#DIV/0!</v>
      </c>
      <c r="OTC43" s="92" t="e">
        <f t="shared" si="166"/>
        <v>#DIV/0!</v>
      </c>
      <c r="OTD43" s="92" t="e">
        <f t="shared" si="166"/>
        <v>#DIV/0!</v>
      </c>
      <c r="OTE43" s="92" t="e">
        <f t="shared" si="166"/>
        <v>#DIV/0!</v>
      </c>
      <c r="OTF43" s="92" t="e">
        <f t="shared" si="166"/>
        <v>#DIV/0!</v>
      </c>
      <c r="OTG43" s="92" t="e">
        <f t="shared" si="166"/>
        <v>#DIV/0!</v>
      </c>
      <c r="OTH43" s="92" t="e">
        <f t="shared" si="166"/>
        <v>#DIV/0!</v>
      </c>
      <c r="OTI43" s="92" t="e">
        <f t="shared" si="166"/>
        <v>#DIV/0!</v>
      </c>
      <c r="OTJ43" s="92" t="e">
        <f t="shared" si="166"/>
        <v>#DIV/0!</v>
      </c>
      <c r="OTK43" s="92" t="e">
        <f t="shared" si="166"/>
        <v>#DIV/0!</v>
      </c>
      <c r="OTL43" s="92" t="e">
        <f t="shared" si="166"/>
        <v>#DIV/0!</v>
      </c>
      <c r="OTM43" s="92" t="e">
        <f t="shared" si="166"/>
        <v>#DIV/0!</v>
      </c>
      <c r="OTN43" s="92" t="e">
        <f t="shared" si="166"/>
        <v>#DIV/0!</v>
      </c>
      <c r="OTO43" s="92" t="e">
        <f t="shared" si="166"/>
        <v>#DIV/0!</v>
      </c>
      <c r="OTP43" s="92" t="e">
        <f t="shared" si="166"/>
        <v>#DIV/0!</v>
      </c>
      <c r="OTQ43" s="92" t="e">
        <f t="shared" si="166"/>
        <v>#DIV/0!</v>
      </c>
      <c r="OTR43" s="92" t="e">
        <f t="shared" si="166"/>
        <v>#DIV/0!</v>
      </c>
      <c r="OTS43" s="92" t="e">
        <f t="shared" si="166"/>
        <v>#DIV/0!</v>
      </c>
      <c r="OTT43" s="92" t="e">
        <f t="shared" si="166"/>
        <v>#DIV/0!</v>
      </c>
      <c r="OTU43" s="92" t="e">
        <f t="shared" si="166"/>
        <v>#DIV/0!</v>
      </c>
      <c r="OTV43" s="92" t="e">
        <f t="shared" si="166"/>
        <v>#DIV/0!</v>
      </c>
      <c r="OTW43" s="92" t="e">
        <f t="shared" si="166"/>
        <v>#DIV/0!</v>
      </c>
      <c r="OTX43" s="92" t="e">
        <f t="shared" si="166"/>
        <v>#DIV/0!</v>
      </c>
      <c r="OTY43" s="92" t="e">
        <f t="shared" si="166"/>
        <v>#DIV/0!</v>
      </c>
      <c r="OTZ43" s="92" t="e">
        <f t="shared" si="166"/>
        <v>#DIV/0!</v>
      </c>
      <c r="OUA43" s="92" t="e">
        <f t="shared" si="166"/>
        <v>#DIV/0!</v>
      </c>
      <c r="OUB43" s="92" t="e">
        <f t="shared" si="166"/>
        <v>#DIV/0!</v>
      </c>
      <c r="OUC43" s="92" t="e">
        <f t="shared" si="166"/>
        <v>#DIV/0!</v>
      </c>
      <c r="OUD43" s="92" t="e">
        <f t="shared" si="166"/>
        <v>#DIV/0!</v>
      </c>
      <c r="OUE43" s="92" t="e">
        <f t="shared" ref="OUE43:OWP43" si="167">AVERAGE(OUE3:OUE42)</f>
        <v>#DIV/0!</v>
      </c>
      <c r="OUF43" s="92" t="e">
        <f t="shared" si="167"/>
        <v>#DIV/0!</v>
      </c>
      <c r="OUG43" s="92" t="e">
        <f t="shared" si="167"/>
        <v>#DIV/0!</v>
      </c>
      <c r="OUH43" s="92" t="e">
        <f t="shared" si="167"/>
        <v>#DIV/0!</v>
      </c>
      <c r="OUI43" s="92" t="e">
        <f t="shared" si="167"/>
        <v>#DIV/0!</v>
      </c>
      <c r="OUJ43" s="92" t="e">
        <f t="shared" si="167"/>
        <v>#DIV/0!</v>
      </c>
      <c r="OUK43" s="92" t="e">
        <f t="shared" si="167"/>
        <v>#DIV/0!</v>
      </c>
      <c r="OUL43" s="92" t="e">
        <f t="shared" si="167"/>
        <v>#DIV/0!</v>
      </c>
      <c r="OUM43" s="92" t="e">
        <f t="shared" si="167"/>
        <v>#DIV/0!</v>
      </c>
      <c r="OUN43" s="92" t="e">
        <f t="shared" si="167"/>
        <v>#DIV/0!</v>
      </c>
      <c r="OUO43" s="92" t="e">
        <f t="shared" si="167"/>
        <v>#DIV/0!</v>
      </c>
      <c r="OUP43" s="92" t="e">
        <f t="shared" si="167"/>
        <v>#DIV/0!</v>
      </c>
      <c r="OUQ43" s="92" t="e">
        <f t="shared" si="167"/>
        <v>#DIV/0!</v>
      </c>
      <c r="OUR43" s="92" t="e">
        <f t="shared" si="167"/>
        <v>#DIV/0!</v>
      </c>
      <c r="OUS43" s="92" t="e">
        <f t="shared" si="167"/>
        <v>#DIV/0!</v>
      </c>
      <c r="OUT43" s="92" t="e">
        <f t="shared" si="167"/>
        <v>#DIV/0!</v>
      </c>
      <c r="OUU43" s="92" t="e">
        <f t="shared" si="167"/>
        <v>#DIV/0!</v>
      </c>
      <c r="OUV43" s="92" t="e">
        <f t="shared" si="167"/>
        <v>#DIV/0!</v>
      </c>
      <c r="OUW43" s="92" t="e">
        <f t="shared" si="167"/>
        <v>#DIV/0!</v>
      </c>
      <c r="OUX43" s="92" t="e">
        <f t="shared" si="167"/>
        <v>#DIV/0!</v>
      </c>
      <c r="OUY43" s="92" t="e">
        <f t="shared" si="167"/>
        <v>#DIV/0!</v>
      </c>
      <c r="OUZ43" s="92" t="e">
        <f t="shared" si="167"/>
        <v>#DIV/0!</v>
      </c>
      <c r="OVA43" s="92" t="e">
        <f t="shared" si="167"/>
        <v>#DIV/0!</v>
      </c>
      <c r="OVB43" s="92" t="e">
        <f t="shared" si="167"/>
        <v>#DIV/0!</v>
      </c>
      <c r="OVC43" s="92" t="e">
        <f t="shared" si="167"/>
        <v>#DIV/0!</v>
      </c>
      <c r="OVD43" s="92" t="e">
        <f t="shared" si="167"/>
        <v>#DIV/0!</v>
      </c>
      <c r="OVE43" s="92" t="e">
        <f t="shared" si="167"/>
        <v>#DIV/0!</v>
      </c>
      <c r="OVF43" s="92" t="e">
        <f t="shared" si="167"/>
        <v>#DIV/0!</v>
      </c>
      <c r="OVG43" s="92" t="e">
        <f t="shared" si="167"/>
        <v>#DIV/0!</v>
      </c>
      <c r="OVH43" s="92" t="e">
        <f t="shared" si="167"/>
        <v>#DIV/0!</v>
      </c>
      <c r="OVI43" s="92" t="e">
        <f t="shared" si="167"/>
        <v>#DIV/0!</v>
      </c>
      <c r="OVJ43" s="92" t="e">
        <f t="shared" si="167"/>
        <v>#DIV/0!</v>
      </c>
      <c r="OVK43" s="92" t="e">
        <f t="shared" si="167"/>
        <v>#DIV/0!</v>
      </c>
      <c r="OVL43" s="92" t="e">
        <f t="shared" si="167"/>
        <v>#DIV/0!</v>
      </c>
      <c r="OVM43" s="92" t="e">
        <f t="shared" si="167"/>
        <v>#DIV/0!</v>
      </c>
      <c r="OVN43" s="92" t="e">
        <f t="shared" si="167"/>
        <v>#DIV/0!</v>
      </c>
      <c r="OVO43" s="92" t="e">
        <f t="shared" si="167"/>
        <v>#DIV/0!</v>
      </c>
      <c r="OVP43" s="92" t="e">
        <f t="shared" si="167"/>
        <v>#DIV/0!</v>
      </c>
      <c r="OVQ43" s="92" t="e">
        <f t="shared" si="167"/>
        <v>#DIV/0!</v>
      </c>
      <c r="OVR43" s="92" t="e">
        <f t="shared" si="167"/>
        <v>#DIV/0!</v>
      </c>
      <c r="OVS43" s="92" t="e">
        <f t="shared" si="167"/>
        <v>#DIV/0!</v>
      </c>
      <c r="OVT43" s="92" t="e">
        <f t="shared" si="167"/>
        <v>#DIV/0!</v>
      </c>
      <c r="OVU43" s="92" t="e">
        <f t="shared" si="167"/>
        <v>#DIV/0!</v>
      </c>
      <c r="OVV43" s="92" t="e">
        <f t="shared" si="167"/>
        <v>#DIV/0!</v>
      </c>
      <c r="OVW43" s="92" t="e">
        <f t="shared" si="167"/>
        <v>#DIV/0!</v>
      </c>
      <c r="OVX43" s="92" t="e">
        <f t="shared" si="167"/>
        <v>#DIV/0!</v>
      </c>
      <c r="OVY43" s="92" t="e">
        <f t="shared" si="167"/>
        <v>#DIV/0!</v>
      </c>
      <c r="OVZ43" s="92" t="e">
        <f t="shared" si="167"/>
        <v>#DIV/0!</v>
      </c>
      <c r="OWA43" s="92" t="e">
        <f t="shared" si="167"/>
        <v>#DIV/0!</v>
      </c>
      <c r="OWB43" s="92" t="e">
        <f t="shared" si="167"/>
        <v>#DIV/0!</v>
      </c>
      <c r="OWC43" s="92" t="e">
        <f t="shared" si="167"/>
        <v>#DIV/0!</v>
      </c>
      <c r="OWD43" s="92" t="e">
        <f t="shared" si="167"/>
        <v>#DIV/0!</v>
      </c>
      <c r="OWE43" s="92" t="e">
        <f t="shared" si="167"/>
        <v>#DIV/0!</v>
      </c>
      <c r="OWF43" s="92" t="e">
        <f t="shared" si="167"/>
        <v>#DIV/0!</v>
      </c>
      <c r="OWG43" s="92" t="e">
        <f t="shared" si="167"/>
        <v>#DIV/0!</v>
      </c>
      <c r="OWH43" s="92" t="e">
        <f t="shared" si="167"/>
        <v>#DIV/0!</v>
      </c>
      <c r="OWI43" s="92" t="e">
        <f t="shared" si="167"/>
        <v>#DIV/0!</v>
      </c>
      <c r="OWJ43" s="92" t="e">
        <f t="shared" si="167"/>
        <v>#DIV/0!</v>
      </c>
      <c r="OWK43" s="92" t="e">
        <f t="shared" si="167"/>
        <v>#DIV/0!</v>
      </c>
      <c r="OWL43" s="92" t="e">
        <f t="shared" si="167"/>
        <v>#DIV/0!</v>
      </c>
      <c r="OWM43" s="92" t="e">
        <f t="shared" si="167"/>
        <v>#DIV/0!</v>
      </c>
      <c r="OWN43" s="92" t="e">
        <f t="shared" si="167"/>
        <v>#DIV/0!</v>
      </c>
      <c r="OWO43" s="92" t="e">
        <f t="shared" si="167"/>
        <v>#DIV/0!</v>
      </c>
      <c r="OWP43" s="92" t="e">
        <f t="shared" si="167"/>
        <v>#DIV/0!</v>
      </c>
      <c r="OWQ43" s="92" t="e">
        <f t="shared" ref="OWQ43:OZB43" si="168">AVERAGE(OWQ3:OWQ42)</f>
        <v>#DIV/0!</v>
      </c>
      <c r="OWR43" s="92" t="e">
        <f t="shared" si="168"/>
        <v>#DIV/0!</v>
      </c>
      <c r="OWS43" s="92" t="e">
        <f t="shared" si="168"/>
        <v>#DIV/0!</v>
      </c>
      <c r="OWT43" s="92" t="e">
        <f t="shared" si="168"/>
        <v>#DIV/0!</v>
      </c>
      <c r="OWU43" s="92" t="e">
        <f t="shared" si="168"/>
        <v>#DIV/0!</v>
      </c>
      <c r="OWV43" s="92" t="e">
        <f t="shared" si="168"/>
        <v>#DIV/0!</v>
      </c>
      <c r="OWW43" s="92" t="e">
        <f t="shared" si="168"/>
        <v>#DIV/0!</v>
      </c>
      <c r="OWX43" s="92" t="e">
        <f t="shared" si="168"/>
        <v>#DIV/0!</v>
      </c>
      <c r="OWY43" s="92" t="e">
        <f t="shared" si="168"/>
        <v>#DIV/0!</v>
      </c>
      <c r="OWZ43" s="92" t="e">
        <f t="shared" si="168"/>
        <v>#DIV/0!</v>
      </c>
      <c r="OXA43" s="92" t="e">
        <f t="shared" si="168"/>
        <v>#DIV/0!</v>
      </c>
      <c r="OXB43" s="92" t="e">
        <f t="shared" si="168"/>
        <v>#DIV/0!</v>
      </c>
      <c r="OXC43" s="92" t="e">
        <f t="shared" si="168"/>
        <v>#DIV/0!</v>
      </c>
      <c r="OXD43" s="92" t="e">
        <f t="shared" si="168"/>
        <v>#DIV/0!</v>
      </c>
      <c r="OXE43" s="92" t="e">
        <f t="shared" si="168"/>
        <v>#DIV/0!</v>
      </c>
      <c r="OXF43" s="92" t="e">
        <f t="shared" si="168"/>
        <v>#DIV/0!</v>
      </c>
      <c r="OXG43" s="92" t="e">
        <f t="shared" si="168"/>
        <v>#DIV/0!</v>
      </c>
      <c r="OXH43" s="92" t="e">
        <f t="shared" si="168"/>
        <v>#DIV/0!</v>
      </c>
      <c r="OXI43" s="92" t="e">
        <f t="shared" si="168"/>
        <v>#DIV/0!</v>
      </c>
      <c r="OXJ43" s="92" t="e">
        <f t="shared" si="168"/>
        <v>#DIV/0!</v>
      </c>
      <c r="OXK43" s="92" t="e">
        <f t="shared" si="168"/>
        <v>#DIV/0!</v>
      </c>
      <c r="OXL43" s="92" t="e">
        <f t="shared" si="168"/>
        <v>#DIV/0!</v>
      </c>
      <c r="OXM43" s="92" t="e">
        <f t="shared" si="168"/>
        <v>#DIV/0!</v>
      </c>
      <c r="OXN43" s="92" t="e">
        <f t="shared" si="168"/>
        <v>#DIV/0!</v>
      </c>
      <c r="OXO43" s="92" t="e">
        <f t="shared" si="168"/>
        <v>#DIV/0!</v>
      </c>
      <c r="OXP43" s="92" t="e">
        <f t="shared" si="168"/>
        <v>#DIV/0!</v>
      </c>
      <c r="OXQ43" s="92" t="e">
        <f t="shared" si="168"/>
        <v>#DIV/0!</v>
      </c>
      <c r="OXR43" s="92" t="e">
        <f t="shared" si="168"/>
        <v>#DIV/0!</v>
      </c>
      <c r="OXS43" s="92" t="e">
        <f t="shared" si="168"/>
        <v>#DIV/0!</v>
      </c>
      <c r="OXT43" s="92" t="e">
        <f t="shared" si="168"/>
        <v>#DIV/0!</v>
      </c>
      <c r="OXU43" s="92" t="e">
        <f t="shared" si="168"/>
        <v>#DIV/0!</v>
      </c>
      <c r="OXV43" s="92" t="e">
        <f t="shared" si="168"/>
        <v>#DIV/0!</v>
      </c>
      <c r="OXW43" s="92" t="e">
        <f t="shared" si="168"/>
        <v>#DIV/0!</v>
      </c>
      <c r="OXX43" s="92" t="e">
        <f t="shared" si="168"/>
        <v>#DIV/0!</v>
      </c>
      <c r="OXY43" s="92" t="e">
        <f t="shared" si="168"/>
        <v>#DIV/0!</v>
      </c>
      <c r="OXZ43" s="92" t="e">
        <f t="shared" si="168"/>
        <v>#DIV/0!</v>
      </c>
      <c r="OYA43" s="92" t="e">
        <f t="shared" si="168"/>
        <v>#DIV/0!</v>
      </c>
      <c r="OYB43" s="92" t="e">
        <f t="shared" si="168"/>
        <v>#DIV/0!</v>
      </c>
      <c r="OYC43" s="92" t="e">
        <f t="shared" si="168"/>
        <v>#DIV/0!</v>
      </c>
      <c r="OYD43" s="92" t="e">
        <f t="shared" si="168"/>
        <v>#DIV/0!</v>
      </c>
      <c r="OYE43" s="92" t="e">
        <f t="shared" si="168"/>
        <v>#DIV/0!</v>
      </c>
      <c r="OYF43" s="92" t="e">
        <f t="shared" si="168"/>
        <v>#DIV/0!</v>
      </c>
      <c r="OYG43" s="92" t="e">
        <f t="shared" si="168"/>
        <v>#DIV/0!</v>
      </c>
      <c r="OYH43" s="92" t="e">
        <f t="shared" si="168"/>
        <v>#DIV/0!</v>
      </c>
      <c r="OYI43" s="92" t="e">
        <f t="shared" si="168"/>
        <v>#DIV/0!</v>
      </c>
      <c r="OYJ43" s="92" t="e">
        <f t="shared" si="168"/>
        <v>#DIV/0!</v>
      </c>
      <c r="OYK43" s="92" t="e">
        <f t="shared" si="168"/>
        <v>#DIV/0!</v>
      </c>
      <c r="OYL43" s="92" t="e">
        <f t="shared" si="168"/>
        <v>#DIV/0!</v>
      </c>
      <c r="OYM43" s="92" t="e">
        <f t="shared" si="168"/>
        <v>#DIV/0!</v>
      </c>
      <c r="OYN43" s="92" t="e">
        <f t="shared" si="168"/>
        <v>#DIV/0!</v>
      </c>
      <c r="OYO43" s="92" t="e">
        <f t="shared" si="168"/>
        <v>#DIV/0!</v>
      </c>
      <c r="OYP43" s="92" t="e">
        <f t="shared" si="168"/>
        <v>#DIV/0!</v>
      </c>
      <c r="OYQ43" s="92" t="e">
        <f t="shared" si="168"/>
        <v>#DIV/0!</v>
      </c>
      <c r="OYR43" s="92" t="e">
        <f t="shared" si="168"/>
        <v>#DIV/0!</v>
      </c>
      <c r="OYS43" s="92" t="e">
        <f t="shared" si="168"/>
        <v>#DIV/0!</v>
      </c>
      <c r="OYT43" s="92" t="e">
        <f t="shared" si="168"/>
        <v>#DIV/0!</v>
      </c>
      <c r="OYU43" s="92" t="e">
        <f t="shared" si="168"/>
        <v>#DIV/0!</v>
      </c>
      <c r="OYV43" s="92" t="e">
        <f t="shared" si="168"/>
        <v>#DIV/0!</v>
      </c>
      <c r="OYW43" s="92" t="e">
        <f t="shared" si="168"/>
        <v>#DIV/0!</v>
      </c>
      <c r="OYX43" s="92" t="e">
        <f t="shared" si="168"/>
        <v>#DIV/0!</v>
      </c>
      <c r="OYY43" s="92" t="e">
        <f t="shared" si="168"/>
        <v>#DIV/0!</v>
      </c>
      <c r="OYZ43" s="92" t="e">
        <f t="shared" si="168"/>
        <v>#DIV/0!</v>
      </c>
      <c r="OZA43" s="92" t="e">
        <f t="shared" si="168"/>
        <v>#DIV/0!</v>
      </c>
      <c r="OZB43" s="92" t="e">
        <f t="shared" si="168"/>
        <v>#DIV/0!</v>
      </c>
      <c r="OZC43" s="92" t="e">
        <f t="shared" ref="OZC43:PBN43" si="169">AVERAGE(OZC3:OZC42)</f>
        <v>#DIV/0!</v>
      </c>
      <c r="OZD43" s="92" t="e">
        <f t="shared" si="169"/>
        <v>#DIV/0!</v>
      </c>
      <c r="OZE43" s="92" t="e">
        <f t="shared" si="169"/>
        <v>#DIV/0!</v>
      </c>
      <c r="OZF43" s="92" t="e">
        <f t="shared" si="169"/>
        <v>#DIV/0!</v>
      </c>
      <c r="OZG43" s="92" t="e">
        <f t="shared" si="169"/>
        <v>#DIV/0!</v>
      </c>
      <c r="OZH43" s="92" t="e">
        <f t="shared" si="169"/>
        <v>#DIV/0!</v>
      </c>
      <c r="OZI43" s="92" t="e">
        <f t="shared" si="169"/>
        <v>#DIV/0!</v>
      </c>
      <c r="OZJ43" s="92" t="e">
        <f t="shared" si="169"/>
        <v>#DIV/0!</v>
      </c>
      <c r="OZK43" s="92" t="e">
        <f t="shared" si="169"/>
        <v>#DIV/0!</v>
      </c>
      <c r="OZL43" s="92" t="e">
        <f t="shared" si="169"/>
        <v>#DIV/0!</v>
      </c>
      <c r="OZM43" s="92" t="e">
        <f t="shared" si="169"/>
        <v>#DIV/0!</v>
      </c>
      <c r="OZN43" s="92" t="e">
        <f t="shared" si="169"/>
        <v>#DIV/0!</v>
      </c>
      <c r="OZO43" s="92" t="e">
        <f t="shared" si="169"/>
        <v>#DIV/0!</v>
      </c>
      <c r="OZP43" s="92" t="e">
        <f t="shared" si="169"/>
        <v>#DIV/0!</v>
      </c>
      <c r="OZQ43" s="92" t="e">
        <f t="shared" si="169"/>
        <v>#DIV/0!</v>
      </c>
      <c r="OZR43" s="92" t="e">
        <f t="shared" si="169"/>
        <v>#DIV/0!</v>
      </c>
      <c r="OZS43" s="92" t="e">
        <f t="shared" si="169"/>
        <v>#DIV/0!</v>
      </c>
      <c r="OZT43" s="92" t="e">
        <f t="shared" si="169"/>
        <v>#DIV/0!</v>
      </c>
      <c r="OZU43" s="92" t="e">
        <f t="shared" si="169"/>
        <v>#DIV/0!</v>
      </c>
      <c r="OZV43" s="92" t="e">
        <f t="shared" si="169"/>
        <v>#DIV/0!</v>
      </c>
      <c r="OZW43" s="92" t="e">
        <f t="shared" si="169"/>
        <v>#DIV/0!</v>
      </c>
      <c r="OZX43" s="92" t="e">
        <f t="shared" si="169"/>
        <v>#DIV/0!</v>
      </c>
      <c r="OZY43" s="92" t="e">
        <f t="shared" si="169"/>
        <v>#DIV/0!</v>
      </c>
      <c r="OZZ43" s="92" t="e">
        <f t="shared" si="169"/>
        <v>#DIV/0!</v>
      </c>
      <c r="PAA43" s="92" t="e">
        <f t="shared" si="169"/>
        <v>#DIV/0!</v>
      </c>
      <c r="PAB43" s="92" t="e">
        <f t="shared" si="169"/>
        <v>#DIV/0!</v>
      </c>
      <c r="PAC43" s="92" t="e">
        <f t="shared" si="169"/>
        <v>#DIV/0!</v>
      </c>
      <c r="PAD43" s="92" t="e">
        <f t="shared" si="169"/>
        <v>#DIV/0!</v>
      </c>
      <c r="PAE43" s="92" t="e">
        <f t="shared" si="169"/>
        <v>#DIV/0!</v>
      </c>
      <c r="PAF43" s="92" t="e">
        <f t="shared" si="169"/>
        <v>#DIV/0!</v>
      </c>
      <c r="PAG43" s="92" t="e">
        <f t="shared" si="169"/>
        <v>#DIV/0!</v>
      </c>
      <c r="PAH43" s="92" t="e">
        <f t="shared" si="169"/>
        <v>#DIV/0!</v>
      </c>
      <c r="PAI43" s="92" t="e">
        <f t="shared" si="169"/>
        <v>#DIV/0!</v>
      </c>
      <c r="PAJ43" s="92" t="e">
        <f t="shared" si="169"/>
        <v>#DIV/0!</v>
      </c>
      <c r="PAK43" s="92" t="e">
        <f t="shared" si="169"/>
        <v>#DIV/0!</v>
      </c>
      <c r="PAL43" s="92" t="e">
        <f t="shared" si="169"/>
        <v>#DIV/0!</v>
      </c>
      <c r="PAM43" s="92" t="e">
        <f t="shared" si="169"/>
        <v>#DIV/0!</v>
      </c>
      <c r="PAN43" s="92" t="e">
        <f t="shared" si="169"/>
        <v>#DIV/0!</v>
      </c>
      <c r="PAO43" s="92" t="e">
        <f t="shared" si="169"/>
        <v>#DIV/0!</v>
      </c>
      <c r="PAP43" s="92" t="e">
        <f t="shared" si="169"/>
        <v>#DIV/0!</v>
      </c>
      <c r="PAQ43" s="92" t="e">
        <f t="shared" si="169"/>
        <v>#DIV/0!</v>
      </c>
      <c r="PAR43" s="92" t="e">
        <f t="shared" si="169"/>
        <v>#DIV/0!</v>
      </c>
      <c r="PAS43" s="92" t="e">
        <f t="shared" si="169"/>
        <v>#DIV/0!</v>
      </c>
      <c r="PAT43" s="92" t="e">
        <f t="shared" si="169"/>
        <v>#DIV/0!</v>
      </c>
      <c r="PAU43" s="92" t="e">
        <f t="shared" si="169"/>
        <v>#DIV/0!</v>
      </c>
      <c r="PAV43" s="92" t="e">
        <f t="shared" si="169"/>
        <v>#DIV/0!</v>
      </c>
      <c r="PAW43" s="92" t="e">
        <f t="shared" si="169"/>
        <v>#DIV/0!</v>
      </c>
      <c r="PAX43" s="92" t="e">
        <f t="shared" si="169"/>
        <v>#DIV/0!</v>
      </c>
      <c r="PAY43" s="92" t="e">
        <f t="shared" si="169"/>
        <v>#DIV/0!</v>
      </c>
      <c r="PAZ43" s="92" t="e">
        <f t="shared" si="169"/>
        <v>#DIV/0!</v>
      </c>
      <c r="PBA43" s="92" t="e">
        <f t="shared" si="169"/>
        <v>#DIV/0!</v>
      </c>
      <c r="PBB43" s="92" t="e">
        <f t="shared" si="169"/>
        <v>#DIV/0!</v>
      </c>
      <c r="PBC43" s="92" t="e">
        <f t="shared" si="169"/>
        <v>#DIV/0!</v>
      </c>
      <c r="PBD43" s="92" t="e">
        <f t="shared" si="169"/>
        <v>#DIV/0!</v>
      </c>
      <c r="PBE43" s="92" t="e">
        <f t="shared" si="169"/>
        <v>#DIV/0!</v>
      </c>
      <c r="PBF43" s="92" t="e">
        <f t="shared" si="169"/>
        <v>#DIV/0!</v>
      </c>
      <c r="PBG43" s="92" t="e">
        <f t="shared" si="169"/>
        <v>#DIV/0!</v>
      </c>
      <c r="PBH43" s="92" t="e">
        <f t="shared" si="169"/>
        <v>#DIV/0!</v>
      </c>
      <c r="PBI43" s="92" t="e">
        <f t="shared" si="169"/>
        <v>#DIV/0!</v>
      </c>
      <c r="PBJ43" s="92" t="e">
        <f t="shared" si="169"/>
        <v>#DIV/0!</v>
      </c>
      <c r="PBK43" s="92" t="e">
        <f t="shared" si="169"/>
        <v>#DIV/0!</v>
      </c>
      <c r="PBL43" s="92" t="e">
        <f t="shared" si="169"/>
        <v>#DIV/0!</v>
      </c>
      <c r="PBM43" s="92" t="e">
        <f t="shared" si="169"/>
        <v>#DIV/0!</v>
      </c>
      <c r="PBN43" s="92" t="e">
        <f t="shared" si="169"/>
        <v>#DIV/0!</v>
      </c>
      <c r="PBO43" s="92" t="e">
        <f t="shared" ref="PBO43:PDZ43" si="170">AVERAGE(PBO3:PBO42)</f>
        <v>#DIV/0!</v>
      </c>
      <c r="PBP43" s="92" t="e">
        <f t="shared" si="170"/>
        <v>#DIV/0!</v>
      </c>
      <c r="PBQ43" s="92" t="e">
        <f t="shared" si="170"/>
        <v>#DIV/0!</v>
      </c>
      <c r="PBR43" s="92" t="e">
        <f t="shared" si="170"/>
        <v>#DIV/0!</v>
      </c>
      <c r="PBS43" s="92" t="e">
        <f t="shared" si="170"/>
        <v>#DIV/0!</v>
      </c>
      <c r="PBT43" s="92" t="e">
        <f t="shared" si="170"/>
        <v>#DIV/0!</v>
      </c>
      <c r="PBU43" s="92" t="e">
        <f t="shared" si="170"/>
        <v>#DIV/0!</v>
      </c>
      <c r="PBV43" s="92" t="e">
        <f t="shared" si="170"/>
        <v>#DIV/0!</v>
      </c>
      <c r="PBW43" s="92" t="e">
        <f t="shared" si="170"/>
        <v>#DIV/0!</v>
      </c>
      <c r="PBX43" s="92" t="e">
        <f t="shared" si="170"/>
        <v>#DIV/0!</v>
      </c>
      <c r="PBY43" s="92" t="e">
        <f t="shared" si="170"/>
        <v>#DIV/0!</v>
      </c>
      <c r="PBZ43" s="92" t="e">
        <f t="shared" si="170"/>
        <v>#DIV/0!</v>
      </c>
      <c r="PCA43" s="92" t="e">
        <f t="shared" si="170"/>
        <v>#DIV/0!</v>
      </c>
      <c r="PCB43" s="92" t="e">
        <f t="shared" si="170"/>
        <v>#DIV/0!</v>
      </c>
      <c r="PCC43" s="92" t="e">
        <f t="shared" si="170"/>
        <v>#DIV/0!</v>
      </c>
      <c r="PCD43" s="92" t="e">
        <f t="shared" si="170"/>
        <v>#DIV/0!</v>
      </c>
      <c r="PCE43" s="92" t="e">
        <f t="shared" si="170"/>
        <v>#DIV/0!</v>
      </c>
      <c r="PCF43" s="92" t="e">
        <f t="shared" si="170"/>
        <v>#DIV/0!</v>
      </c>
      <c r="PCG43" s="92" t="e">
        <f t="shared" si="170"/>
        <v>#DIV/0!</v>
      </c>
      <c r="PCH43" s="92" t="e">
        <f t="shared" si="170"/>
        <v>#DIV/0!</v>
      </c>
      <c r="PCI43" s="92" t="e">
        <f t="shared" si="170"/>
        <v>#DIV/0!</v>
      </c>
      <c r="PCJ43" s="92" t="e">
        <f t="shared" si="170"/>
        <v>#DIV/0!</v>
      </c>
      <c r="PCK43" s="92" t="e">
        <f t="shared" si="170"/>
        <v>#DIV/0!</v>
      </c>
      <c r="PCL43" s="92" t="e">
        <f t="shared" si="170"/>
        <v>#DIV/0!</v>
      </c>
      <c r="PCM43" s="92" t="e">
        <f t="shared" si="170"/>
        <v>#DIV/0!</v>
      </c>
      <c r="PCN43" s="92" t="e">
        <f t="shared" si="170"/>
        <v>#DIV/0!</v>
      </c>
      <c r="PCO43" s="92" t="e">
        <f t="shared" si="170"/>
        <v>#DIV/0!</v>
      </c>
      <c r="PCP43" s="92" t="e">
        <f t="shared" si="170"/>
        <v>#DIV/0!</v>
      </c>
      <c r="PCQ43" s="92" t="e">
        <f t="shared" si="170"/>
        <v>#DIV/0!</v>
      </c>
      <c r="PCR43" s="92" t="e">
        <f t="shared" si="170"/>
        <v>#DIV/0!</v>
      </c>
      <c r="PCS43" s="92" t="e">
        <f t="shared" si="170"/>
        <v>#DIV/0!</v>
      </c>
      <c r="PCT43" s="92" t="e">
        <f t="shared" si="170"/>
        <v>#DIV/0!</v>
      </c>
      <c r="PCU43" s="92" t="e">
        <f t="shared" si="170"/>
        <v>#DIV/0!</v>
      </c>
      <c r="PCV43" s="92" t="e">
        <f t="shared" si="170"/>
        <v>#DIV/0!</v>
      </c>
      <c r="PCW43" s="92" t="e">
        <f t="shared" si="170"/>
        <v>#DIV/0!</v>
      </c>
      <c r="PCX43" s="92" t="e">
        <f t="shared" si="170"/>
        <v>#DIV/0!</v>
      </c>
      <c r="PCY43" s="92" t="e">
        <f t="shared" si="170"/>
        <v>#DIV/0!</v>
      </c>
      <c r="PCZ43" s="92" t="e">
        <f t="shared" si="170"/>
        <v>#DIV/0!</v>
      </c>
      <c r="PDA43" s="92" t="e">
        <f t="shared" si="170"/>
        <v>#DIV/0!</v>
      </c>
      <c r="PDB43" s="92" t="e">
        <f t="shared" si="170"/>
        <v>#DIV/0!</v>
      </c>
      <c r="PDC43" s="92" t="e">
        <f t="shared" si="170"/>
        <v>#DIV/0!</v>
      </c>
      <c r="PDD43" s="92" t="e">
        <f t="shared" si="170"/>
        <v>#DIV/0!</v>
      </c>
      <c r="PDE43" s="92" t="e">
        <f t="shared" si="170"/>
        <v>#DIV/0!</v>
      </c>
      <c r="PDF43" s="92" t="e">
        <f t="shared" si="170"/>
        <v>#DIV/0!</v>
      </c>
      <c r="PDG43" s="92" t="e">
        <f t="shared" si="170"/>
        <v>#DIV/0!</v>
      </c>
      <c r="PDH43" s="92" t="e">
        <f t="shared" si="170"/>
        <v>#DIV/0!</v>
      </c>
      <c r="PDI43" s="92" t="e">
        <f t="shared" si="170"/>
        <v>#DIV/0!</v>
      </c>
      <c r="PDJ43" s="92" t="e">
        <f t="shared" si="170"/>
        <v>#DIV/0!</v>
      </c>
      <c r="PDK43" s="92" t="e">
        <f t="shared" si="170"/>
        <v>#DIV/0!</v>
      </c>
      <c r="PDL43" s="92" t="e">
        <f t="shared" si="170"/>
        <v>#DIV/0!</v>
      </c>
      <c r="PDM43" s="92" t="e">
        <f t="shared" si="170"/>
        <v>#DIV/0!</v>
      </c>
      <c r="PDN43" s="92" t="e">
        <f t="shared" si="170"/>
        <v>#DIV/0!</v>
      </c>
      <c r="PDO43" s="92" t="e">
        <f t="shared" si="170"/>
        <v>#DIV/0!</v>
      </c>
      <c r="PDP43" s="92" t="e">
        <f t="shared" si="170"/>
        <v>#DIV/0!</v>
      </c>
      <c r="PDQ43" s="92" t="e">
        <f t="shared" si="170"/>
        <v>#DIV/0!</v>
      </c>
      <c r="PDR43" s="92" t="e">
        <f t="shared" si="170"/>
        <v>#DIV/0!</v>
      </c>
      <c r="PDS43" s="92" t="e">
        <f t="shared" si="170"/>
        <v>#DIV/0!</v>
      </c>
      <c r="PDT43" s="92" t="e">
        <f t="shared" si="170"/>
        <v>#DIV/0!</v>
      </c>
      <c r="PDU43" s="92" t="e">
        <f t="shared" si="170"/>
        <v>#DIV/0!</v>
      </c>
      <c r="PDV43" s="92" t="e">
        <f t="shared" si="170"/>
        <v>#DIV/0!</v>
      </c>
      <c r="PDW43" s="92" t="e">
        <f t="shared" si="170"/>
        <v>#DIV/0!</v>
      </c>
      <c r="PDX43" s="92" t="e">
        <f t="shared" si="170"/>
        <v>#DIV/0!</v>
      </c>
      <c r="PDY43" s="92" t="e">
        <f t="shared" si="170"/>
        <v>#DIV/0!</v>
      </c>
      <c r="PDZ43" s="92" t="e">
        <f t="shared" si="170"/>
        <v>#DIV/0!</v>
      </c>
      <c r="PEA43" s="92" t="e">
        <f t="shared" ref="PEA43:PGL43" si="171">AVERAGE(PEA3:PEA42)</f>
        <v>#DIV/0!</v>
      </c>
      <c r="PEB43" s="92" t="e">
        <f t="shared" si="171"/>
        <v>#DIV/0!</v>
      </c>
      <c r="PEC43" s="92" t="e">
        <f t="shared" si="171"/>
        <v>#DIV/0!</v>
      </c>
      <c r="PED43" s="92" t="e">
        <f t="shared" si="171"/>
        <v>#DIV/0!</v>
      </c>
      <c r="PEE43" s="92" t="e">
        <f t="shared" si="171"/>
        <v>#DIV/0!</v>
      </c>
      <c r="PEF43" s="92" t="e">
        <f t="shared" si="171"/>
        <v>#DIV/0!</v>
      </c>
      <c r="PEG43" s="92" t="e">
        <f t="shared" si="171"/>
        <v>#DIV/0!</v>
      </c>
      <c r="PEH43" s="92" t="e">
        <f t="shared" si="171"/>
        <v>#DIV/0!</v>
      </c>
      <c r="PEI43" s="92" t="e">
        <f t="shared" si="171"/>
        <v>#DIV/0!</v>
      </c>
      <c r="PEJ43" s="92" t="e">
        <f t="shared" si="171"/>
        <v>#DIV/0!</v>
      </c>
      <c r="PEK43" s="92" t="e">
        <f t="shared" si="171"/>
        <v>#DIV/0!</v>
      </c>
      <c r="PEL43" s="92" t="e">
        <f t="shared" si="171"/>
        <v>#DIV/0!</v>
      </c>
      <c r="PEM43" s="92" t="e">
        <f t="shared" si="171"/>
        <v>#DIV/0!</v>
      </c>
      <c r="PEN43" s="92" t="e">
        <f t="shared" si="171"/>
        <v>#DIV/0!</v>
      </c>
      <c r="PEO43" s="92" t="e">
        <f t="shared" si="171"/>
        <v>#DIV/0!</v>
      </c>
      <c r="PEP43" s="92" t="e">
        <f t="shared" si="171"/>
        <v>#DIV/0!</v>
      </c>
      <c r="PEQ43" s="92" t="e">
        <f t="shared" si="171"/>
        <v>#DIV/0!</v>
      </c>
      <c r="PER43" s="92" t="e">
        <f t="shared" si="171"/>
        <v>#DIV/0!</v>
      </c>
      <c r="PES43" s="92" t="e">
        <f t="shared" si="171"/>
        <v>#DIV/0!</v>
      </c>
      <c r="PET43" s="92" t="e">
        <f t="shared" si="171"/>
        <v>#DIV/0!</v>
      </c>
      <c r="PEU43" s="92" t="e">
        <f t="shared" si="171"/>
        <v>#DIV/0!</v>
      </c>
      <c r="PEV43" s="92" t="e">
        <f t="shared" si="171"/>
        <v>#DIV/0!</v>
      </c>
      <c r="PEW43" s="92" t="e">
        <f t="shared" si="171"/>
        <v>#DIV/0!</v>
      </c>
      <c r="PEX43" s="92" t="e">
        <f t="shared" si="171"/>
        <v>#DIV/0!</v>
      </c>
      <c r="PEY43" s="92" t="e">
        <f t="shared" si="171"/>
        <v>#DIV/0!</v>
      </c>
      <c r="PEZ43" s="92" t="e">
        <f t="shared" si="171"/>
        <v>#DIV/0!</v>
      </c>
      <c r="PFA43" s="92" t="e">
        <f t="shared" si="171"/>
        <v>#DIV/0!</v>
      </c>
      <c r="PFB43" s="92" t="e">
        <f t="shared" si="171"/>
        <v>#DIV/0!</v>
      </c>
      <c r="PFC43" s="92" t="e">
        <f t="shared" si="171"/>
        <v>#DIV/0!</v>
      </c>
      <c r="PFD43" s="92" t="e">
        <f t="shared" si="171"/>
        <v>#DIV/0!</v>
      </c>
      <c r="PFE43" s="92" t="e">
        <f t="shared" si="171"/>
        <v>#DIV/0!</v>
      </c>
      <c r="PFF43" s="92" t="e">
        <f t="shared" si="171"/>
        <v>#DIV/0!</v>
      </c>
      <c r="PFG43" s="92" t="e">
        <f t="shared" si="171"/>
        <v>#DIV/0!</v>
      </c>
      <c r="PFH43" s="92" t="e">
        <f t="shared" si="171"/>
        <v>#DIV/0!</v>
      </c>
      <c r="PFI43" s="92" t="e">
        <f t="shared" si="171"/>
        <v>#DIV/0!</v>
      </c>
      <c r="PFJ43" s="92" t="e">
        <f t="shared" si="171"/>
        <v>#DIV/0!</v>
      </c>
      <c r="PFK43" s="92" t="e">
        <f t="shared" si="171"/>
        <v>#DIV/0!</v>
      </c>
      <c r="PFL43" s="92" t="e">
        <f t="shared" si="171"/>
        <v>#DIV/0!</v>
      </c>
      <c r="PFM43" s="92" t="e">
        <f t="shared" si="171"/>
        <v>#DIV/0!</v>
      </c>
      <c r="PFN43" s="92" t="e">
        <f t="shared" si="171"/>
        <v>#DIV/0!</v>
      </c>
      <c r="PFO43" s="92" t="e">
        <f t="shared" si="171"/>
        <v>#DIV/0!</v>
      </c>
      <c r="PFP43" s="92" t="e">
        <f t="shared" si="171"/>
        <v>#DIV/0!</v>
      </c>
      <c r="PFQ43" s="92" t="e">
        <f t="shared" si="171"/>
        <v>#DIV/0!</v>
      </c>
      <c r="PFR43" s="92" t="e">
        <f t="shared" si="171"/>
        <v>#DIV/0!</v>
      </c>
      <c r="PFS43" s="92" t="e">
        <f t="shared" si="171"/>
        <v>#DIV/0!</v>
      </c>
      <c r="PFT43" s="92" t="e">
        <f t="shared" si="171"/>
        <v>#DIV/0!</v>
      </c>
      <c r="PFU43" s="92" t="e">
        <f t="shared" si="171"/>
        <v>#DIV/0!</v>
      </c>
      <c r="PFV43" s="92" t="e">
        <f t="shared" si="171"/>
        <v>#DIV/0!</v>
      </c>
      <c r="PFW43" s="92" t="e">
        <f t="shared" si="171"/>
        <v>#DIV/0!</v>
      </c>
      <c r="PFX43" s="92" t="e">
        <f t="shared" si="171"/>
        <v>#DIV/0!</v>
      </c>
      <c r="PFY43" s="92" t="e">
        <f t="shared" si="171"/>
        <v>#DIV/0!</v>
      </c>
      <c r="PFZ43" s="92" t="e">
        <f t="shared" si="171"/>
        <v>#DIV/0!</v>
      </c>
      <c r="PGA43" s="92" t="e">
        <f t="shared" si="171"/>
        <v>#DIV/0!</v>
      </c>
      <c r="PGB43" s="92" t="e">
        <f t="shared" si="171"/>
        <v>#DIV/0!</v>
      </c>
      <c r="PGC43" s="92" t="e">
        <f t="shared" si="171"/>
        <v>#DIV/0!</v>
      </c>
      <c r="PGD43" s="92" t="e">
        <f t="shared" si="171"/>
        <v>#DIV/0!</v>
      </c>
      <c r="PGE43" s="92" t="e">
        <f t="shared" si="171"/>
        <v>#DIV/0!</v>
      </c>
      <c r="PGF43" s="92" t="e">
        <f t="shared" si="171"/>
        <v>#DIV/0!</v>
      </c>
      <c r="PGG43" s="92" t="e">
        <f t="shared" si="171"/>
        <v>#DIV/0!</v>
      </c>
      <c r="PGH43" s="92" t="e">
        <f t="shared" si="171"/>
        <v>#DIV/0!</v>
      </c>
      <c r="PGI43" s="92" t="e">
        <f t="shared" si="171"/>
        <v>#DIV/0!</v>
      </c>
      <c r="PGJ43" s="92" t="e">
        <f t="shared" si="171"/>
        <v>#DIV/0!</v>
      </c>
      <c r="PGK43" s="92" t="e">
        <f t="shared" si="171"/>
        <v>#DIV/0!</v>
      </c>
      <c r="PGL43" s="92" t="e">
        <f t="shared" si="171"/>
        <v>#DIV/0!</v>
      </c>
      <c r="PGM43" s="92" t="e">
        <f t="shared" ref="PGM43:PIX43" si="172">AVERAGE(PGM3:PGM42)</f>
        <v>#DIV/0!</v>
      </c>
      <c r="PGN43" s="92" t="e">
        <f t="shared" si="172"/>
        <v>#DIV/0!</v>
      </c>
      <c r="PGO43" s="92" t="e">
        <f t="shared" si="172"/>
        <v>#DIV/0!</v>
      </c>
      <c r="PGP43" s="92" t="e">
        <f t="shared" si="172"/>
        <v>#DIV/0!</v>
      </c>
      <c r="PGQ43" s="92" t="e">
        <f t="shared" si="172"/>
        <v>#DIV/0!</v>
      </c>
      <c r="PGR43" s="92" t="e">
        <f t="shared" si="172"/>
        <v>#DIV/0!</v>
      </c>
      <c r="PGS43" s="92" t="e">
        <f t="shared" si="172"/>
        <v>#DIV/0!</v>
      </c>
      <c r="PGT43" s="92" t="e">
        <f t="shared" si="172"/>
        <v>#DIV/0!</v>
      </c>
      <c r="PGU43" s="92" t="e">
        <f t="shared" si="172"/>
        <v>#DIV/0!</v>
      </c>
      <c r="PGV43" s="92" t="e">
        <f t="shared" si="172"/>
        <v>#DIV/0!</v>
      </c>
      <c r="PGW43" s="92" t="e">
        <f t="shared" si="172"/>
        <v>#DIV/0!</v>
      </c>
      <c r="PGX43" s="92" t="e">
        <f t="shared" si="172"/>
        <v>#DIV/0!</v>
      </c>
      <c r="PGY43" s="92" t="e">
        <f t="shared" si="172"/>
        <v>#DIV/0!</v>
      </c>
      <c r="PGZ43" s="92" t="e">
        <f t="shared" si="172"/>
        <v>#DIV/0!</v>
      </c>
      <c r="PHA43" s="92" t="e">
        <f t="shared" si="172"/>
        <v>#DIV/0!</v>
      </c>
      <c r="PHB43" s="92" t="e">
        <f t="shared" si="172"/>
        <v>#DIV/0!</v>
      </c>
      <c r="PHC43" s="92" t="e">
        <f t="shared" si="172"/>
        <v>#DIV/0!</v>
      </c>
      <c r="PHD43" s="92" t="e">
        <f t="shared" si="172"/>
        <v>#DIV/0!</v>
      </c>
      <c r="PHE43" s="92" t="e">
        <f t="shared" si="172"/>
        <v>#DIV/0!</v>
      </c>
      <c r="PHF43" s="92" t="e">
        <f t="shared" si="172"/>
        <v>#DIV/0!</v>
      </c>
      <c r="PHG43" s="92" t="e">
        <f t="shared" si="172"/>
        <v>#DIV/0!</v>
      </c>
      <c r="PHH43" s="92" t="e">
        <f t="shared" si="172"/>
        <v>#DIV/0!</v>
      </c>
      <c r="PHI43" s="92" t="e">
        <f t="shared" si="172"/>
        <v>#DIV/0!</v>
      </c>
      <c r="PHJ43" s="92" t="e">
        <f t="shared" si="172"/>
        <v>#DIV/0!</v>
      </c>
      <c r="PHK43" s="92" t="e">
        <f t="shared" si="172"/>
        <v>#DIV/0!</v>
      </c>
      <c r="PHL43" s="92" t="e">
        <f t="shared" si="172"/>
        <v>#DIV/0!</v>
      </c>
      <c r="PHM43" s="92" t="e">
        <f t="shared" si="172"/>
        <v>#DIV/0!</v>
      </c>
      <c r="PHN43" s="92" t="e">
        <f t="shared" si="172"/>
        <v>#DIV/0!</v>
      </c>
      <c r="PHO43" s="92" t="e">
        <f t="shared" si="172"/>
        <v>#DIV/0!</v>
      </c>
      <c r="PHP43" s="92" t="e">
        <f t="shared" si="172"/>
        <v>#DIV/0!</v>
      </c>
      <c r="PHQ43" s="92" t="e">
        <f t="shared" si="172"/>
        <v>#DIV/0!</v>
      </c>
      <c r="PHR43" s="92" t="e">
        <f t="shared" si="172"/>
        <v>#DIV/0!</v>
      </c>
      <c r="PHS43" s="92" t="e">
        <f t="shared" si="172"/>
        <v>#DIV/0!</v>
      </c>
      <c r="PHT43" s="92" t="e">
        <f t="shared" si="172"/>
        <v>#DIV/0!</v>
      </c>
      <c r="PHU43" s="92" t="e">
        <f t="shared" si="172"/>
        <v>#DIV/0!</v>
      </c>
      <c r="PHV43" s="92" t="e">
        <f t="shared" si="172"/>
        <v>#DIV/0!</v>
      </c>
      <c r="PHW43" s="92" t="e">
        <f t="shared" si="172"/>
        <v>#DIV/0!</v>
      </c>
      <c r="PHX43" s="92" t="e">
        <f t="shared" si="172"/>
        <v>#DIV/0!</v>
      </c>
      <c r="PHY43" s="92" t="e">
        <f t="shared" si="172"/>
        <v>#DIV/0!</v>
      </c>
      <c r="PHZ43" s="92" t="e">
        <f t="shared" si="172"/>
        <v>#DIV/0!</v>
      </c>
      <c r="PIA43" s="92" t="e">
        <f t="shared" si="172"/>
        <v>#DIV/0!</v>
      </c>
      <c r="PIB43" s="92" t="e">
        <f t="shared" si="172"/>
        <v>#DIV/0!</v>
      </c>
      <c r="PIC43" s="92" t="e">
        <f t="shared" si="172"/>
        <v>#DIV/0!</v>
      </c>
      <c r="PID43" s="92" t="e">
        <f t="shared" si="172"/>
        <v>#DIV/0!</v>
      </c>
      <c r="PIE43" s="92" t="e">
        <f t="shared" si="172"/>
        <v>#DIV/0!</v>
      </c>
      <c r="PIF43" s="92" t="e">
        <f t="shared" si="172"/>
        <v>#DIV/0!</v>
      </c>
      <c r="PIG43" s="92" t="e">
        <f t="shared" si="172"/>
        <v>#DIV/0!</v>
      </c>
      <c r="PIH43" s="92" t="e">
        <f t="shared" si="172"/>
        <v>#DIV/0!</v>
      </c>
      <c r="PII43" s="92" t="e">
        <f t="shared" si="172"/>
        <v>#DIV/0!</v>
      </c>
      <c r="PIJ43" s="92" t="e">
        <f t="shared" si="172"/>
        <v>#DIV/0!</v>
      </c>
      <c r="PIK43" s="92" t="e">
        <f t="shared" si="172"/>
        <v>#DIV/0!</v>
      </c>
      <c r="PIL43" s="92" t="e">
        <f t="shared" si="172"/>
        <v>#DIV/0!</v>
      </c>
      <c r="PIM43" s="92" t="e">
        <f t="shared" si="172"/>
        <v>#DIV/0!</v>
      </c>
      <c r="PIN43" s="92" t="e">
        <f t="shared" si="172"/>
        <v>#DIV/0!</v>
      </c>
      <c r="PIO43" s="92" t="e">
        <f t="shared" si="172"/>
        <v>#DIV/0!</v>
      </c>
      <c r="PIP43" s="92" t="e">
        <f t="shared" si="172"/>
        <v>#DIV/0!</v>
      </c>
      <c r="PIQ43" s="92" t="e">
        <f t="shared" si="172"/>
        <v>#DIV/0!</v>
      </c>
      <c r="PIR43" s="92" t="e">
        <f t="shared" si="172"/>
        <v>#DIV/0!</v>
      </c>
      <c r="PIS43" s="92" t="e">
        <f t="shared" si="172"/>
        <v>#DIV/0!</v>
      </c>
      <c r="PIT43" s="92" t="e">
        <f t="shared" si="172"/>
        <v>#DIV/0!</v>
      </c>
      <c r="PIU43" s="92" t="e">
        <f t="shared" si="172"/>
        <v>#DIV/0!</v>
      </c>
      <c r="PIV43" s="92" t="e">
        <f t="shared" si="172"/>
        <v>#DIV/0!</v>
      </c>
      <c r="PIW43" s="92" t="e">
        <f t="shared" si="172"/>
        <v>#DIV/0!</v>
      </c>
      <c r="PIX43" s="92" t="e">
        <f t="shared" si="172"/>
        <v>#DIV/0!</v>
      </c>
      <c r="PIY43" s="92" t="e">
        <f t="shared" ref="PIY43:PLJ43" si="173">AVERAGE(PIY3:PIY42)</f>
        <v>#DIV/0!</v>
      </c>
      <c r="PIZ43" s="92" t="e">
        <f t="shared" si="173"/>
        <v>#DIV/0!</v>
      </c>
      <c r="PJA43" s="92" t="e">
        <f t="shared" si="173"/>
        <v>#DIV/0!</v>
      </c>
      <c r="PJB43" s="92" t="e">
        <f t="shared" si="173"/>
        <v>#DIV/0!</v>
      </c>
      <c r="PJC43" s="92" t="e">
        <f t="shared" si="173"/>
        <v>#DIV/0!</v>
      </c>
      <c r="PJD43" s="92" t="e">
        <f t="shared" si="173"/>
        <v>#DIV/0!</v>
      </c>
      <c r="PJE43" s="92" t="e">
        <f t="shared" si="173"/>
        <v>#DIV/0!</v>
      </c>
      <c r="PJF43" s="92" t="e">
        <f t="shared" si="173"/>
        <v>#DIV/0!</v>
      </c>
      <c r="PJG43" s="92" t="e">
        <f t="shared" si="173"/>
        <v>#DIV/0!</v>
      </c>
      <c r="PJH43" s="92" t="e">
        <f t="shared" si="173"/>
        <v>#DIV/0!</v>
      </c>
      <c r="PJI43" s="92" t="e">
        <f t="shared" si="173"/>
        <v>#DIV/0!</v>
      </c>
      <c r="PJJ43" s="92" t="e">
        <f t="shared" si="173"/>
        <v>#DIV/0!</v>
      </c>
      <c r="PJK43" s="92" t="e">
        <f t="shared" si="173"/>
        <v>#DIV/0!</v>
      </c>
      <c r="PJL43" s="92" t="e">
        <f t="shared" si="173"/>
        <v>#DIV/0!</v>
      </c>
      <c r="PJM43" s="92" t="e">
        <f t="shared" si="173"/>
        <v>#DIV/0!</v>
      </c>
      <c r="PJN43" s="92" t="e">
        <f t="shared" si="173"/>
        <v>#DIV/0!</v>
      </c>
      <c r="PJO43" s="92" t="e">
        <f t="shared" si="173"/>
        <v>#DIV/0!</v>
      </c>
      <c r="PJP43" s="92" t="e">
        <f t="shared" si="173"/>
        <v>#DIV/0!</v>
      </c>
      <c r="PJQ43" s="92" t="e">
        <f t="shared" si="173"/>
        <v>#DIV/0!</v>
      </c>
      <c r="PJR43" s="92" t="e">
        <f t="shared" si="173"/>
        <v>#DIV/0!</v>
      </c>
      <c r="PJS43" s="92" t="e">
        <f t="shared" si="173"/>
        <v>#DIV/0!</v>
      </c>
      <c r="PJT43" s="92" t="e">
        <f t="shared" si="173"/>
        <v>#DIV/0!</v>
      </c>
      <c r="PJU43" s="92" t="e">
        <f t="shared" si="173"/>
        <v>#DIV/0!</v>
      </c>
      <c r="PJV43" s="92" t="e">
        <f t="shared" si="173"/>
        <v>#DIV/0!</v>
      </c>
      <c r="PJW43" s="92" t="e">
        <f t="shared" si="173"/>
        <v>#DIV/0!</v>
      </c>
      <c r="PJX43" s="92" t="e">
        <f t="shared" si="173"/>
        <v>#DIV/0!</v>
      </c>
      <c r="PJY43" s="92" t="e">
        <f t="shared" si="173"/>
        <v>#DIV/0!</v>
      </c>
      <c r="PJZ43" s="92" t="e">
        <f t="shared" si="173"/>
        <v>#DIV/0!</v>
      </c>
      <c r="PKA43" s="92" t="e">
        <f t="shared" si="173"/>
        <v>#DIV/0!</v>
      </c>
      <c r="PKB43" s="92" t="e">
        <f t="shared" si="173"/>
        <v>#DIV/0!</v>
      </c>
      <c r="PKC43" s="92" t="e">
        <f t="shared" si="173"/>
        <v>#DIV/0!</v>
      </c>
      <c r="PKD43" s="92" t="e">
        <f t="shared" si="173"/>
        <v>#DIV/0!</v>
      </c>
      <c r="PKE43" s="92" t="e">
        <f t="shared" si="173"/>
        <v>#DIV/0!</v>
      </c>
      <c r="PKF43" s="92" t="e">
        <f t="shared" si="173"/>
        <v>#DIV/0!</v>
      </c>
      <c r="PKG43" s="92" t="e">
        <f t="shared" si="173"/>
        <v>#DIV/0!</v>
      </c>
      <c r="PKH43" s="92" t="e">
        <f t="shared" si="173"/>
        <v>#DIV/0!</v>
      </c>
      <c r="PKI43" s="92" t="e">
        <f t="shared" si="173"/>
        <v>#DIV/0!</v>
      </c>
      <c r="PKJ43" s="92" t="e">
        <f t="shared" si="173"/>
        <v>#DIV/0!</v>
      </c>
      <c r="PKK43" s="92" t="e">
        <f t="shared" si="173"/>
        <v>#DIV/0!</v>
      </c>
      <c r="PKL43" s="92" t="e">
        <f t="shared" si="173"/>
        <v>#DIV/0!</v>
      </c>
      <c r="PKM43" s="92" t="e">
        <f t="shared" si="173"/>
        <v>#DIV/0!</v>
      </c>
      <c r="PKN43" s="92" t="e">
        <f t="shared" si="173"/>
        <v>#DIV/0!</v>
      </c>
      <c r="PKO43" s="92" t="e">
        <f t="shared" si="173"/>
        <v>#DIV/0!</v>
      </c>
      <c r="PKP43" s="92" t="e">
        <f t="shared" si="173"/>
        <v>#DIV/0!</v>
      </c>
      <c r="PKQ43" s="92" t="e">
        <f t="shared" si="173"/>
        <v>#DIV/0!</v>
      </c>
      <c r="PKR43" s="92" t="e">
        <f t="shared" si="173"/>
        <v>#DIV/0!</v>
      </c>
      <c r="PKS43" s="92" t="e">
        <f t="shared" si="173"/>
        <v>#DIV/0!</v>
      </c>
      <c r="PKT43" s="92" t="e">
        <f t="shared" si="173"/>
        <v>#DIV/0!</v>
      </c>
      <c r="PKU43" s="92" t="e">
        <f t="shared" si="173"/>
        <v>#DIV/0!</v>
      </c>
      <c r="PKV43" s="92" t="e">
        <f t="shared" si="173"/>
        <v>#DIV/0!</v>
      </c>
      <c r="PKW43" s="92" t="e">
        <f t="shared" si="173"/>
        <v>#DIV/0!</v>
      </c>
      <c r="PKX43" s="92" t="e">
        <f t="shared" si="173"/>
        <v>#DIV/0!</v>
      </c>
      <c r="PKY43" s="92" t="e">
        <f t="shared" si="173"/>
        <v>#DIV/0!</v>
      </c>
      <c r="PKZ43" s="92" t="e">
        <f t="shared" si="173"/>
        <v>#DIV/0!</v>
      </c>
      <c r="PLA43" s="92" t="e">
        <f t="shared" si="173"/>
        <v>#DIV/0!</v>
      </c>
      <c r="PLB43" s="92" t="e">
        <f t="shared" si="173"/>
        <v>#DIV/0!</v>
      </c>
      <c r="PLC43" s="92" t="e">
        <f t="shared" si="173"/>
        <v>#DIV/0!</v>
      </c>
      <c r="PLD43" s="92" t="e">
        <f t="shared" si="173"/>
        <v>#DIV/0!</v>
      </c>
      <c r="PLE43" s="92" t="e">
        <f t="shared" si="173"/>
        <v>#DIV/0!</v>
      </c>
      <c r="PLF43" s="92" t="e">
        <f t="shared" si="173"/>
        <v>#DIV/0!</v>
      </c>
      <c r="PLG43" s="92" t="e">
        <f t="shared" si="173"/>
        <v>#DIV/0!</v>
      </c>
      <c r="PLH43" s="92" t="e">
        <f t="shared" si="173"/>
        <v>#DIV/0!</v>
      </c>
      <c r="PLI43" s="92" t="e">
        <f t="shared" si="173"/>
        <v>#DIV/0!</v>
      </c>
      <c r="PLJ43" s="92" t="e">
        <f t="shared" si="173"/>
        <v>#DIV/0!</v>
      </c>
      <c r="PLK43" s="92" t="e">
        <f t="shared" ref="PLK43:PNV43" si="174">AVERAGE(PLK3:PLK42)</f>
        <v>#DIV/0!</v>
      </c>
      <c r="PLL43" s="92" t="e">
        <f t="shared" si="174"/>
        <v>#DIV/0!</v>
      </c>
      <c r="PLM43" s="92" t="e">
        <f t="shared" si="174"/>
        <v>#DIV/0!</v>
      </c>
      <c r="PLN43" s="92" t="e">
        <f t="shared" si="174"/>
        <v>#DIV/0!</v>
      </c>
      <c r="PLO43" s="92" t="e">
        <f t="shared" si="174"/>
        <v>#DIV/0!</v>
      </c>
      <c r="PLP43" s="92" t="e">
        <f t="shared" si="174"/>
        <v>#DIV/0!</v>
      </c>
      <c r="PLQ43" s="92" t="e">
        <f t="shared" si="174"/>
        <v>#DIV/0!</v>
      </c>
      <c r="PLR43" s="92" t="e">
        <f t="shared" si="174"/>
        <v>#DIV/0!</v>
      </c>
      <c r="PLS43" s="92" t="e">
        <f t="shared" si="174"/>
        <v>#DIV/0!</v>
      </c>
      <c r="PLT43" s="92" t="e">
        <f t="shared" si="174"/>
        <v>#DIV/0!</v>
      </c>
      <c r="PLU43" s="92" t="e">
        <f t="shared" si="174"/>
        <v>#DIV/0!</v>
      </c>
      <c r="PLV43" s="92" t="e">
        <f t="shared" si="174"/>
        <v>#DIV/0!</v>
      </c>
      <c r="PLW43" s="92" t="e">
        <f t="shared" si="174"/>
        <v>#DIV/0!</v>
      </c>
      <c r="PLX43" s="92" t="e">
        <f t="shared" si="174"/>
        <v>#DIV/0!</v>
      </c>
      <c r="PLY43" s="92" t="e">
        <f t="shared" si="174"/>
        <v>#DIV/0!</v>
      </c>
      <c r="PLZ43" s="92" t="e">
        <f t="shared" si="174"/>
        <v>#DIV/0!</v>
      </c>
      <c r="PMA43" s="92" t="e">
        <f t="shared" si="174"/>
        <v>#DIV/0!</v>
      </c>
      <c r="PMB43" s="92" t="e">
        <f t="shared" si="174"/>
        <v>#DIV/0!</v>
      </c>
      <c r="PMC43" s="92" t="e">
        <f t="shared" si="174"/>
        <v>#DIV/0!</v>
      </c>
      <c r="PMD43" s="92" t="e">
        <f t="shared" si="174"/>
        <v>#DIV/0!</v>
      </c>
      <c r="PME43" s="92" t="e">
        <f t="shared" si="174"/>
        <v>#DIV/0!</v>
      </c>
      <c r="PMF43" s="92" t="e">
        <f t="shared" si="174"/>
        <v>#DIV/0!</v>
      </c>
      <c r="PMG43" s="92" t="e">
        <f t="shared" si="174"/>
        <v>#DIV/0!</v>
      </c>
      <c r="PMH43" s="92" t="e">
        <f t="shared" si="174"/>
        <v>#DIV/0!</v>
      </c>
      <c r="PMI43" s="92" t="e">
        <f t="shared" si="174"/>
        <v>#DIV/0!</v>
      </c>
      <c r="PMJ43" s="92" t="e">
        <f t="shared" si="174"/>
        <v>#DIV/0!</v>
      </c>
      <c r="PMK43" s="92" t="e">
        <f t="shared" si="174"/>
        <v>#DIV/0!</v>
      </c>
      <c r="PML43" s="92" t="e">
        <f t="shared" si="174"/>
        <v>#DIV/0!</v>
      </c>
      <c r="PMM43" s="92" t="e">
        <f t="shared" si="174"/>
        <v>#DIV/0!</v>
      </c>
      <c r="PMN43" s="92" t="e">
        <f t="shared" si="174"/>
        <v>#DIV/0!</v>
      </c>
      <c r="PMO43" s="92" t="e">
        <f t="shared" si="174"/>
        <v>#DIV/0!</v>
      </c>
      <c r="PMP43" s="92" t="e">
        <f t="shared" si="174"/>
        <v>#DIV/0!</v>
      </c>
      <c r="PMQ43" s="92" t="e">
        <f t="shared" si="174"/>
        <v>#DIV/0!</v>
      </c>
      <c r="PMR43" s="92" t="e">
        <f t="shared" si="174"/>
        <v>#DIV/0!</v>
      </c>
      <c r="PMS43" s="92" t="e">
        <f t="shared" si="174"/>
        <v>#DIV/0!</v>
      </c>
      <c r="PMT43" s="92" t="e">
        <f t="shared" si="174"/>
        <v>#DIV/0!</v>
      </c>
      <c r="PMU43" s="92" t="e">
        <f t="shared" si="174"/>
        <v>#DIV/0!</v>
      </c>
      <c r="PMV43" s="92" t="e">
        <f t="shared" si="174"/>
        <v>#DIV/0!</v>
      </c>
      <c r="PMW43" s="92" t="e">
        <f t="shared" si="174"/>
        <v>#DIV/0!</v>
      </c>
      <c r="PMX43" s="92" t="e">
        <f t="shared" si="174"/>
        <v>#DIV/0!</v>
      </c>
      <c r="PMY43" s="92" t="e">
        <f t="shared" si="174"/>
        <v>#DIV/0!</v>
      </c>
      <c r="PMZ43" s="92" t="e">
        <f t="shared" si="174"/>
        <v>#DIV/0!</v>
      </c>
      <c r="PNA43" s="92" t="e">
        <f t="shared" si="174"/>
        <v>#DIV/0!</v>
      </c>
      <c r="PNB43" s="92" t="e">
        <f t="shared" si="174"/>
        <v>#DIV/0!</v>
      </c>
      <c r="PNC43" s="92" t="e">
        <f t="shared" si="174"/>
        <v>#DIV/0!</v>
      </c>
      <c r="PND43" s="92" t="e">
        <f t="shared" si="174"/>
        <v>#DIV/0!</v>
      </c>
      <c r="PNE43" s="92" t="e">
        <f t="shared" si="174"/>
        <v>#DIV/0!</v>
      </c>
      <c r="PNF43" s="92" t="e">
        <f t="shared" si="174"/>
        <v>#DIV/0!</v>
      </c>
      <c r="PNG43" s="92" t="e">
        <f t="shared" si="174"/>
        <v>#DIV/0!</v>
      </c>
      <c r="PNH43" s="92" t="e">
        <f t="shared" si="174"/>
        <v>#DIV/0!</v>
      </c>
      <c r="PNI43" s="92" t="e">
        <f t="shared" si="174"/>
        <v>#DIV/0!</v>
      </c>
      <c r="PNJ43" s="92" t="e">
        <f t="shared" si="174"/>
        <v>#DIV/0!</v>
      </c>
      <c r="PNK43" s="92" t="e">
        <f t="shared" si="174"/>
        <v>#DIV/0!</v>
      </c>
      <c r="PNL43" s="92" t="e">
        <f t="shared" si="174"/>
        <v>#DIV/0!</v>
      </c>
      <c r="PNM43" s="92" t="e">
        <f t="shared" si="174"/>
        <v>#DIV/0!</v>
      </c>
      <c r="PNN43" s="92" t="e">
        <f t="shared" si="174"/>
        <v>#DIV/0!</v>
      </c>
      <c r="PNO43" s="92" t="e">
        <f t="shared" si="174"/>
        <v>#DIV/0!</v>
      </c>
      <c r="PNP43" s="92" t="e">
        <f t="shared" si="174"/>
        <v>#DIV/0!</v>
      </c>
      <c r="PNQ43" s="92" t="e">
        <f t="shared" si="174"/>
        <v>#DIV/0!</v>
      </c>
      <c r="PNR43" s="92" t="e">
        <f t="shared" si="174"/>
        <v>#DIV/0!</v>
      </c>
      <c r="PNS43" s="92" t="e">
        <f t="shared" si="174"/>
        <v>#DIV/0!</v>
      </c>
      <c r="PNT43" s="92" t="e">
        <f t="shared" si="174"/>
        <v>#DIV/0!</v>
      </c>
      <c r="PNU43" s="92" t="e">
        <f t="shared" si="174"/>
        <v>#DIV/0!</v>
      </c>
      <c r="PNV43" s="92" t="e">
        <f t="shared" si="174"/>
        <v>#DIV/0!</v>
      </c>
      <c r="PNW43" s="92" t="e">
        <f t="shared" ref="PNW43:PQH43" si="175">AVERAGE(PNW3:PNW42)</f>
        <v>#DIV/0!</v>
      </c>
      <c r="PNX43" s="92" t="e">
        <f t="shared" si="175"/>
        <v>#DIV/0!</v>
      </c>
      <c r="PNY43" s="92" t="e">
        <f t="shared" si="175"/>
        <v>#DIV/0!</v>
      </c>
      <c r="PNZ43" s="92" t="e">
        <f t="shared" si="175"/>
        <v>#DIV/0!</v>
      </c>
      <c r="POA43" s="92" t="e">
        <f t="shared" si="175"/>
        <v>#DIV/0!</v>
      </c>
      <c r="POB43" s="92" t="e">
        <f t="shared" si="175"/>
        <v>#DIV/0!</v>
      </c>
      <c r="POC43" s="92" t="e">
        <f t="shared" si="175"/>
        <v>#DIV/0!</v>
      </c>
      <c r="POD43" s="92" t="e">
        <f t="shared" si="175"/>
        <v>#DIV/0!</v>
      </c>
      <c r="POE43" s="92" t="e">
        <f t="shared" si="175"/>
        <v>#DIV/0!</v>
      </c>
      <c r="POF43" s="92" t="e">
        <f t="shared" si="175"/>
        <v>#DIV/0!</v>
      </c>
      <c r="POG43" s="92" t="e">
        <f t="shared" si="175"/>
        <v>#DIV/0!</v>
      </c>
      <c r="POH43" s="92" t="e">
        <f t="shared" si="175"/>
        <v>#DIV/0!</v>
      </c>
      <c r="POI43" s="92" t="e">
        <f t="shared" si="175"/>
        <v>#DIV/0!</v>
      </c>
      <c r="POJ43" s="92" t="e">
        <f t="shared" si="175"/>
        <v>#DIV/0!</v>
      </c>
      <c r="POK43" s="92" t="e">
        <f t="shared" si="175"/>
        <v>#DIV/0!</v>
      </c>
      <c r="POL43" s="92" t="e">
        <f t="shared" si="175"/>
        <v>#DIV/0!</v>
      </c>
      <c r="POM43" s="92" t="e">
        <f t="shared" si="175"/>
        <v>#DIV/0!</v>
      </c>
      <c r="PON43" s="92" t="e">
        <f t="shared" si="175"/>
        <v>#DIV/0!</v>
      </c>
      <c r="POO43" s="92" t="e">
        <f t="shared" si="175"/>
        <v>#DIV/0!</v>
      </c>
      <c r="POP43" s="92" t="e">
        <f t="shared" si="175"/>
        <v>#DIV/0!</v>
      </c>
      <c r="POQ43" s="92" t="e">
        <f t="shared" si="175"/>
        <v>#DIV/0!</v>
      </c>
      <c r="POR43" s="92" t="e">
        <f t="shared" si="175"/>
        <v>#DIV/0!</v>
      </c>
      <c r="POS43" s="92" t="e">
        <f t="shared" si="175"/>
        <v>#DIV/0!</v>
      </c>
      <c r="POT43" s="92" t="e">
        <f t="shared" si="175"/>
        <v>#DIV/0!</v>
      </c>
      <c r="POU43" s="92" t="e">
        <f t="shared" si="175"/>
        <v>#DIV/0!</v>
      </c>
      <c r="POV43" s="92" t="e">
        <f t="shared" si="175"/>
        <v>#DIV/0!</v>
      </c>
      <c r="POW43" s="92" t="e">
        <f t="shared" si="175"/>
        <v>#DIV/0!</v>
      </c>
      <c r="POX43" s="92" t="e">
        <f t="shared" si="175"/>
        <v>#DIV/0!</v>
      </c>
      <c r="POY43" s="92" t="e">
        <f t="shared" si="175"/>
        <v>#DIV/0!</v>
      </c>
      <c r="POZ43" s="92" t="e">
        <f t="shared" si="175"/>
        <v>#DIV/0!</v>
      </c>
      <c r="PPA43" s="92" t="e">
        <f t="shared" si="175"/>
        <v>#DIV/0!</v>
      </c>
      <c r="PPB43" s="92" t="e">
        <f t="shared" si="175"/>
        <v>#DIV/0!</v>
      </c>
      <c r="PPC43" s="92" t="e">
        <f t="shared" si="175"/>
        <v>#DIV/0!</v>
      </c>
      <c r="PPD43" s="92" t="e">
        <f t="shared" si="175"/>
        <v>#DIV/0!</v>
      </c>
      <c r="PPE43" s="92" t="e">
        <f t="shared" si="175"/>
        <v>#DIV/0!</v>
      </c>
      <c r="PPF43" s="92" t="e">
        <f t="shared" si="175"/>
        <v>#DIV/0!</v>
      </c>
      <c r="PPG43" s="92" t="e">
        <f t="shared" si="175"/>
        <v>#DIV/0!</v>
      </c>
      <c r="PPH43" s="92" t="e">
        <f t="shared" si="175"/>
        <v>#DIV/0!</v>
      </c>
      <c r="PPI43" s="92" t="e">
        <f t="shared" si="175"/>
        <v>#DIV/0!</v>
      </c>
      <c r="PPJ43" s="92" t="e">
        <f t="shared" si="175"/>
        <v>#DIV/0!</v>
      </c>
      <c r="PPK43" s="92" t="e">
        <f t="shared" si="175"/>
        <v>#DIV/0!</v>
      </c>
      <c r="PPL43" s="92" t="e">
        <f t="shared" si="175"/>
        <v>#DIV/0!</v>
      </c>
      <c r="PPM43" s="92" t="e">
        <f t="shared" si="175"/>
        <v>#DIV/0!</v>
      </c>
      <c r="PPN43" s="92" t="e">
        <f t="shared" si="175"/>
        <v>#DIV/0!</v>
      </c>
      <c r="PPO43" s="92" t="e">
        <f t="shared" si="175"/>
        <v>#DIV/0!</v>
      </c>
      <c r="PPP43" s="92" t="e">
        <f t="shared" si="175"/>
        <v>#DIV/0!</v>
      </c>
      <c r="PPQ43" s="92" t="e">
        <f t="shared" si="175"/>
        <v>#DIV/0!</v>
      </c>
      <c r="PPR43" s="92" t="e">
        <f t="shared" si="175"/>
        <v>#DIV/0!</v>
      </c>
      <c r="PPS43" s="92" t="e">
        <f t="shared" si="175"/>
        <v>#DIV/0!</v>
      </c>
      <c r="PPT43" s="92" t="e">
        <f t="shared" si="175"/>
        <v>#DIV/0!</v>
      </c>
      <c r="PPU43" s="92" t="e">
        <f t="shared" si="175"/>
        <v>#DIV/0!</v>
      </c>
      <c r="PPV43" s="92" t="e">
        <f t="shared" si="175"/>
        <v>#DIV/0!</v>
      </c>
      <c r="PPW43" s="92" t="e">
        <f t="shared" si="175"/>
        <v>#DIV/0!</v>
      </c>
      <c r="PPX43" s="92" t="e">
        <f t="shared" si="175"/>
        <v>#DIV/0!</v>
      </c>
      <c r="PPY43" s="92" t="e">
        <f t="shared" si="175"/>
        <v>#DIV/0!</v>
      </c>
      <c r="PPZ43" s="92" t="e">
        <f t="shared" si="175"/>
        <v>#DIV/0!</v>
      </c>
      <c r="PQA43" s="92" t="e">
        <f t="shared" si="175"/>
        <v>#DIV/0!</v>
      </c>
      <c r="PQB43" s="92" t="e">
        <f t="shared" si="175"/>
        <v>#DIV/0!</v>
      </c>
      <c r="PQC43" s="92" t="e">
        <f t="shared" si="175"/>
        <v>#DIV/0!</v>
      </c>
      <c r="PQD43" s="92" t="e">
        <f t="shared" si="175"/>
        <v>#DIV/0!</v>
      </c>
      <c r="PQE43" s="92" t="e">
        <f t="shared" si="175"/>
        <v>#DIV/0!</v>
      </c>
      <c r="PQF43" s="92" t="e">
        <f t="shared" si="175"/>
        <v>#DIV/0!</v>
      </c>
      <c r="PQG43" s="92" t="e">
        <f t="shared" si="175"/>
        <v>#DIV/0!</v>
      </c>
      <c r="PQH43" s="92" t="e">
        <f t="shared" si="175"/>
        <v>#DIV/0!</v>
      </c>
      <c r="PQI43" s="92" t="e">
        <f t="shared" ref="PQI43:PST43" si="176">AVERAGE(PQI3:PQI42)</f>
        <v>#DIV/0!</v>
      </c>
      <c r="PQJ43" s="92" t="e">
        <f t="shared" si="176"/>
        <v>#DIV/0!</v>
      </c>
      <c r="PQK43" s="92" t="e">
        <f t="shared" si="176"/>
        <v>#DIV/0!</v>
      </c>
      <c r="PQL43" s="92" t="e">
        <f t="shared" si="176"/>
        <v>#DIV/0!</v>
      </c>
      <c r="PQM43" s="92" t="e">
        <f t="shared" si="176"/>
        <v>#DIV/0!</v>
      </c>
      <c r="PQN43" s="92" t="e">
        <f t="shared" si="176"/>
        <v>#DIV/0!</v>
      </c>
      <c r="PQO43" s="92" t="e">
        <f t="shared" si="176"/>
        <v>#DIV/0!</v>
      </c>
      <c r="PQP43" s="92" t="e">
        <f t="shared" si="176"/>
        <v>#DIV/0!</v>
      </c>
      <c r="PQQ43" s="92" t="e">
        <f t="shared" si="176"/>
        <v>#DIV/0!</v>
      </c>
      <c r="PQR43" s="92" t="e">
        <f t="shared" si="176"/>
        <v>#DIV/0!</v>
      </c>
      <c r="PQS43" s="92" t="e">
        <f t="shared" si="176"/>
        <v>#DIV/0!</v>
      </c>
      <c r="PQT43" s="92" t="e">
        <f t="shared" si="176"/>
        <v>#DIV/0!</v>
      </c>
      <c r="PQU43" s="92" t="e">
        <f t="shared" si="176"/>
        <v>#DIV/0!</v>
      </c>
      <c r="PQV43" s="92" t="e">
        <f t="shared" si="176"/>
        <v>#DIV/0!</v>
      </c>
      <c r="PQW43" s="92" t="e">
        <f t="shared" si="176"/>
        <v>#DIV/0!</v>
      </c>
      <c r="PQX43" s="92" t="e">
        <f t="shared" si="176"/>
        <v>#DIV/0!</v>
      </c>
      <c r="PQY43" s="92" t="e">
        <f t="shared" si="176"/>
        <v>#DIV/0!</v>
      </c>
      <c r="PQZ43" s="92" t="e">
        <f t="shared" si="176"/>
        <v>#DIV/0!</v>
      </c>
      <c r="PRA43" s="92" t="e">
        <f t="shared" si="176"/>
        <v>#DIV/0!</v>
      </c>
      <c r="PRB43" s="92" t="e">
        <f t="shared" si="176"/>
        <v>#DIV/0!</v>
      </c>
      <c r="PRC43" s="92" t="e">
        <f t="shared" si="176"/>
        <v>#DIV/0!</v>
      </c>
      <c r="PRD43" s="92" t="e">
        <f t="shared" si="176"/>
        <v>#DIV/0!</v>
      </c>
      <c r="PRE43" s="92" t="e">
        <f t="shared" si="176"/>
        <v>#DIV/0!</v>
      </c>
      <c r="PRF43" s="92" t="e">
        <f t="shared" si="176"/>
        <v>#DIV/0!</v>
      </c>
      <c r="PRG43" s="92" t="e">
        <f t="shared" si="176"/>
        <v>#DIV/0!</v>
      </c>
      <c r="PRH43" s="92" t="e">
        <f t="shared" si="176"/>
        <v>#DIV/0!</v>
      </c>
      <c r="PRI43" s="92" t="e">
        <f t="shared" si="176"/>
        <v>#DIV/0!</v>
      </c>
      <c r="PRJ43" s="92" t="e">
        <f t="shared" si="176"/>
        <v>#DIV/0!</v>
      </c>
      <c r="PRK43" s="92" t="e">
        <f t="shared" si="176"/>
        <v>#DIV/0!</v>
      </c>
      <c r="PRL43" s="92" t="e">
        <f t="shared" si="176"/>
        <v>#DIV/0!</v>
      </c>
      <c r="PRM43" s="92" t="e">
        <f t="shared" si="176"/>
        <v>#DIV/0!</v>
      </c>
      <c r="PRN43" s="92" t="e">
        <f t="shared" si="176"/>
        <v>#DIV/0!</v>
      </c>
      <c r="PRO43" s="92" t="e">
        <f t="shared" si="176"/>
        <v>#DIV/0!</v>
      </c>
      <c r="PRP43" s="92" t="e">
        <f t="shared" si="176"/>
        <v>#DIV/0!</v>
      </c>
      <c r="PRQ43" s="92" t="e">
        <f t="shared" si="176"/>
        <v>#DIV/0!</v>
      </c>
      <c r="PRR43" s="92" t="e">
        <f t="shared" si="176"/>
        <v>#DIV/0!</v>
      </c>
      <c r="PRS43" s="92" t="e">
        <f t="shared" si="176"/>
        <v>#DIV/0!</v>
      </c>
      <c r="PRT43" s="92" t="e">
        <f t="shared" si="176"/>
        <v>#DIV/0!</v>
      </c>
      <c r="PRU43" s="92" t="e">
        <f t="shared" si="176"/>
        <v>#DIV/0!</v>
      </c>
      <c r="PRV43" s="92" t="e">
        <f t="shared" si="176"/>
        <v>#DIV/0!</v>
      </c>
      <c r="PRW43" s="92" t="e">
        <f t="shared" si="176"/>
        <v>#DIV/0!</v>
      </c>
      <c r="PRX43" s="92" t="e">
        <f t="shared" si="176"/>
        <v>#DIV/0!</v>
      </c>
      <c r="PRY43" s="92" t="e">
        <f t="shared" si="176"/>
        <v>#DIV/0!</v>
      </c>
      <c r="PRZ43" s="92" t="e">
        <f t="shared" si="176"/>
        <v>#DIV/0!</v>
      </c>
      <c r="PSA43" s="92" t="e">
        <f t="shared" si="176"/>
        <v>#DIV/0!</v>
      </c>
      <c r="PSB43" s="92" t="e">
        <f t="shared" si="176"/>
        <v>#DIV/0!</v>
      </c>
      <c r="PSC43" s="92" t="e">
        <f t="shared" si="176"/>
        <v>#DIV/0!</v>
      </c>
      <c r="PSD43" s="92" t="e">
        <f t="shared" si="176"/>
        <v>#DIV/0!</v>
      </c>
      <c r="PSE43" s="92" t="e">
        <f t="shared" si="176"/>
        <v>#DIV/0!</v>
      </c>
      <c r="PSF43" s="92" t="e">
        <f t="shared" si="176"/>
        <v>#DIV/0!</v>
      </c>
      <c r="PSG43" s="92" t="e">
        <f t="shared" si="176"/>
        <v>#DIV/0!</v>
      </c>
      <c r="PSH43" s="92" t="e">
        <f t="shared" si="176"/>
        <v>#DIV/0!</v>
      </c>
      <c r="PSI43" s="92" t="e">
        <f t="shared" si="176"/>
        <v>#DIV/0!</v>
      </c>
      <c r="PSJ43" s="92" t="e">
        <f t="shared" si="176"/>
        <v>#DIV/0!</v>
      </c>
      <c r="PSK43" s="92" t="e">
        <f t="shared" si="176"/>
        <v>#DIV/0!</v>
      </c>
      <c r="PSL43" s="92" t="e">
        <f t="shared" si="176"/>
        <v>#DIV/0!</v>
      </c>
      <c r="PSM43" s="92" t="e">
        <f t="shared" si="176"/>
        <v>#DIV/0!</v>
      </c>
      <c r="PSN43" s="92" t="e">
        <f t="shared" si="176"/>
        <v>#DIV/0!</v>
      </c>
      <c r="PSO43" s="92" t="e">
        <f t="shared" si="176"/>
        <v>#DIV/0!</v>
      </c>
      <c r="PSP43" s="92" t="e">
        <f t="shared" si="176"/>
        <v>#DIV/0!</v>
      </c>
      <c r="PSQ43" s="92" t="e">
        <f t="shared" si="176"/>
        <v>#DIV/0!</v>
      </c>
      <c r="PSR43" s="92" t="e">
        <f t="shared" si="176"/>
        <v>#DIV/0!</v>
      </c>
      <c r="PSS43" s="92" t="e">
        <f t="shared" si="176"/>
        <v>#DIV/0!</v>
      </c>
      <c r="PST43" s="92" t="e">
        <f t="shared" si="176"/>
        <v>#DIV/0!</v>
      </c>
      <c r="PSU43" s="92" t="e">
        <f t="shared" ref="PSU43:PVF43" si="177">AVERAGE(PSU3:PSU42)</f>
        <v>#DIV/0!</v>
      </c>
      <c r="PSV43" s="92" t="e">
        <f t="shared" si="177"/>
        <v>#DIV/0!</v>
      </c>
      <c r="PSW43" s="92" t="e">
        <f t="shared" si="177"/>
        <v>#DIV/0!</v>
      </c>
      <c r="PSX43" s="92" t="e">
        <f t="shared" si="177"/>
        <v>#DIV/0!</v>
      </c>
      <c r="PSY43" s="92" t="e">
        <f t="shared" si="177"/>
        <v>#DIV/0!</v>
      </c>
      <c r="PSZ43" s="92" t="e">
        <f t="shared" si="177"/>
        <v>#DIV/0!</v>
      </c>
      <c r="PTA43" s="92" t="e">
        <f t="shared" si="177"/>
        <v>#DIV/0!</v>
      </c>
      <c r="PTB43" s="92" t="e">
        <f t="shared" si="177"/>
        <v>#DIV/0!</v>
      </c>
      <c r="PTC43" s="92" t="e">
        <f t="shared" si="177"/>
        <v>#DIV/0!</v>
      </c>
      <c r="PTD43" s="92" t="e">
        <f t="shared" si="177"/>
        <v>#DIV/0!</v>
      </c>
      <c r="PTE43" s="92" t="e">
        <f t="shared" si="177"/>
        <v>#DIV/0!</v>
      </c>
      <c r="PTF43" s="92" t="e">
        <f t="shared" si="177"/>
        <v>#DIV/0!</v>
      </c>
      <c r="PTG43" s="92" t="e">
        <f t="shared" si="177"/>
        <v>#DIV/0!</v>
      </c>
      <c r="PTH43" s="92" t="e">
        <f t="shared" si="177"/>
        <v>#DIV/0!</v>
      </c>
      <c r="PTI43" s="92" t="e">
        <f t="shared" si="177"/>
        <v>#DIV/0!</v>
      </c>
      <c r="PTJ43" s="92" t="e">
        <f t="shared" si="177"/>
        <v>#DIV/0!</v>
      </c>
      <c r="PTK43" s="92" t="e">
        <f t="shared" si="177"/>
        <v>#DIV/0!</v>
      </c>
      <c r="PTL43" s="92" t="e">
        <f t="shared" si="177"/>
        <v>#DIV/0!</v>
      </c>
      <c r="PTM43" s="92" t="e">
        <f t="shared" si="177"/>
        <v>#DIV/0!</v>
      </c>
      <c r="PTN43" s="92" t="e">
        <f t="shared" si="177"/>
        <v>#DIV/0!</v>
      </c>
      <c r="PTO43" s="92" t="e">
        <f t="shared" si="177"/>
        <v>#DIV/0!</v>
      </c>
      <c r="PTP43" s="92" t="e">
        <f t="shared" si="177"/>
        <v>#DIV/0!</v>
      </c>
      <c r="PTQ43" s="92" t="e">
        <f t="shared" si="177"/>
        <v>#DIV/0!</v>
      </c>
      <c r="PTR43" s="92" t="e">
        <f t="shared" si="177"/>
        <v>#DIV/0!</v>
      </c>
      <c r="PTS43" s="92" t="e">
        <f t="shared" si="177"/>
        <v>#DIV/0!</v>
      </c>
      <c r="PTT43" s="92" t="e">
        <f t="shared" si="177"/>
        <v>#DIV/0!</v>
      </c>
      <c r="PTU43" s="92" t="e">
        <f t="shared" si="177"/>
        <v>#DIV/0!</v>
      </c>
      <c r="PTV43" s="92" t="e">
        <f t="shared" si="177"/>
        <v>#DIV/0!</v>
      </c>
      <c r="PTW43" s="92" t="e">
        <f t="shared" si="177"/>
        <v>#DIV/0!</v>
      </c>
      <c r="PTX43" s="92" t="e">
        <f t="shared" si="177"/>
        <v>#DIV/0!</v>
      </c>
      <c r="PTY43" s="92" t="e">
        <f t="shared" si="177"/>
        <v>#DIV/0!</v>
      </c>
      <c r="PTZ43" s="92" t="e">
        <f t="shared" si="177"/>
        <v>#DIV/0!</v>
      </c>
      <c r="PUA43" s="92" t="e">
        <f t="shared" si="177"/>
        <v>#DIV/0!</v>
      </c>
      <c r="PUB43" s="92" t="e">
        <f t="shared" si="177"/>
        <v>#DIV/0!</v>
      </c>
      <c r="PUC43" s="92" t="e">
        <f t="shared" si="177"/>
        <v>#DIV/0!</v>
      </c>
      <c r="PUD43" s="92" t="e">
        <f t="shared" si="177"/>
        <v>#DIV/0!</v>
      </c>
      <c r="PUE43" s="92" t="e">
        <f t="shared" si="177"/>
        <v>#DIV/0!</v>
      </c>
      <c r="PUF43" s="92" t="e">
        <f t="shared" si="177"/>
        <v>#DIV/0!</v>
      </c>
      <c r="PUG43" s="92" t="e">
        <f t="shared" si="177"/>
        <v>#DIV/0!</v>
      </c>
      <c r="PUH43" s="92" t="e">
        <f t="shared" si="177"/>
        <v>#DIV/0!</v>
      </c>
      <c r="PUI43" s="92" t="e">
        <f t="shared" si="177"/>
        <v>#DIV/0!</v>
      </c>
      <c r="PUJ43" s="92" t="e">
        <f t="shared" si="177"/>
        <v>#DIV/0!</v>
      </c>
      <c r="PUK43" s="92" t="e">
        <f t="shared" si="177"/>
        <v>#DIV/0!</v>
      </c>
      <c r="PUL43" s="92" t="e">
        <f t="shared" si="177"/>
        <v>#DIV/0!</v>
      </c>
      <c r="PUM43" s="92" t="e">
        <f t="shared" si="177"/>
        <v>#DIV/0!</v>
      </c>
      <c r="PUN43" s="92" t="e">
        <f t="shared" si="177"/>
        <v>#DIV/0!</v>
      </c>
      <c r="PUO43" s="92" t="e">
        <f t="shared" si="177"/>
        <v>#DIV/0!</v>
      </c>
      <c r="PUP43" s="92" t="e">
        <f t="shared" si="177"/>
        <v>#DIV/0!</v>
      </c>
      <c r="PUQ43" s="92" t="e">
        <f t="shared" si="177"/>
        <v>#DIV/0!</v>
      </c>
      <c r="PUR43" s="92" t="e">
        <f t="shared" si="177"/>
        <v>#DIV/0!</v>
      </c>
      <c r="PUS43" s="92" t="e">
        <f t="shared" si="177"/>
        <v>#DIV/0!</v>
      </c>
      <c r="PUT43" s="92" t="e">
        <f t="shared" si="177"/>
        <v>#DIV/0!</v>
      </c>
      <c r="PUU43" s="92" t="e">
        <f t="shared" si="177"/>
        <v>#DIV/0!</v>
      </c>
      <c r="PUV43" s="92" t="e">
        <f t="shared" si="177"/>
        <v>#DIV/0!</v>
      </c>
      <c r="PUW43" s="92" t="e">
        <f t="shared" si="177"/>
        <v>#DIV/0!</v>
      </c>
      <c r="PUX43" s="92" t="e">
        <f t="shared" si="177"/>
        <v>#DIV/0!</v>
      </c>
      <c r="PUY43" s="92" t="e">
        <f t="shared" si="177"/>
        <v>#DIV/0!</v>
      </c>
      <c r="PUZ43" s="92" t="e">
        <f t="shared" si="177"/>
        <v>#DIV/0!</v>
      </c>
      <c r="PVA43" s="92" t="e">
        <f t="shared" si="177"/>
        <v>#DIV/0!</v>
      </c>
      <c r="PVB43" s="92" t="e">
        <f t="shared" si="177"/>
        <v>#DIV/0!</v>
      </c>
      <c r="PVC43" s="92" t="e">
        <f t="shared" si="177"/>
        <v>#DIV/0!</v>
      </c>
      <c r="PVD43" s="92" t="e">
        <f t="shared" si="177"/>
        <v>#DIV/0!</v>
      </c>
      <c r="PVE43" s="92" t="e">
        <f t="shared" si="177"/>
        <v>#DIV/0!</v>
      </c>
      <c r="PVF43" s="92" t="e">
        <f t="shared" si="177"/>
        <v>#DIV/0!</v>
      </c>
      <c r="PVG43" s="92" t="e">
        <f t="shared" ref="PVG43:PXR43" si="178">AVERAGE(PVG3:PVG42)</f>
        <v>#DIV/0!</v>
      </c>
      <c r="PVH43" s="92" t="e">
        <f t="shared" si="178"/>
        <v>#DIV/0!</v>
      </c>
      <c r="PVI43" s="92" t="e">
        <f t="shared" si="178"/>
        <v>#DIV/0!</v>
      </c>
      <c r="PVJ43" s="92" t="e">
        <f t="shared" si="178"/>
        <v>#DIV/0!</v>
      </c>
      <c r="PVK43" s="92" t="e">
        <f t="shared" si="178"/>
        <v>#DIV/0!</v>
      </c>
      <c r="PVL43" s="92" t="e">
        <f t="shared" si="178"/>
        <v>#DIV/0!</v>
      </c>
      <c r="PVM43" s="92" t="e">
        <f t="shared" si="178"/>
        <v>#DIV/0!</v>
      </c>
      <c r="PVN43" s="92" t="e">
        <f t="shared" si="178"/>
        <v>#DIV/0!</v>
      </c>
      <c r="PVO43" s="92" t="e">
        <f t="shared" si="178"/>
        <v>#DIV/0!</v>
      </c>
      <c r="PVP43" s="92" t="e">
        <f t="shared" si="178"/>
        <v>#DIV/0!</v>
      </c>
      <c r="PVQ43" s="92" t="e">
        <f t="shared" si="178"/>
        <v>#DIV/0!</v>
      </c>
      <c r="PVR43" s="92" t="e">
        <f t="shared" si="178"/>
        <v>#DIV/0!</v>
      </c>
      <c r="PVS43" s="92" t="e">
        <f t="shared" si="178"/>
        <v>#DIV/0!</v>
      </c>
      <c r="PVT43" s="92" t="e">
        <f t="shared" si="178"/>
        <v>#DIV/0!</v>
      </c>
      <c r="PVU43" s="92" t="e">
        <f t="shared" si="178"/>
        <v>#DIV/0!</v>
      </c>
      <c r="PVV43" s="92" t="e">
        <f t="shared" si="178"/>
        <v>#DIV/0!</v>
      </c>
      <c r="PVW43" s="92" t="e">
        <f t="shared" si="178"/>
        <v>#DIV/0!</v>
      </c>
      <c r="PVX43" s="92" t="e">
        <f t="shared" si="178"/>
        <v>#DIV/0!</v>
      </c>
      <c r="PVY43" s="92" t="e">
        <f t="shared" si="178"/>
        <v>#DIV/0!</v>
      </c>
      <c r="PVZ43" s="92" t="e">
        <f t="shared" si="178"/>
        <v>#DIV/0!</v>
      </c>
      <c r="PWA43" s="92" t="e">
        <f t="shared" si="178"/>
        <v>#DIV/0!</v>
      </c>
      <c r="PWB43" s="92" t="e">
        <f t="shared" si="178"/>
        <v>#DIV/0!</v>
      </c>
      <c r="PWC43" s="92" t="e">
        <f t="shared" si="178"/>
        <v>#DIV/0!</v>
      </c>
      <c r="PWD43" s="92" t="e">
        <f t="shared" si="178"/>
        <v>#DIV/0!</v>
      </c>
      <c r="PWE43" s="92" t="e">
        <f t="shared" si="178"/>
        <v>#DIV/0!</v>
      </c>
      <c r="PWF43" s="92" t="e">
        <f t="shared" si="178"/>
        <v>#DIV/0!</v>
      </c>
      <c r="PWG43" s="92" t="e">
        <f t="shared" si="178"/>
        <v>#DIV/0!</v>
      </c>
      <c r="PWH43" s="92" t="e">
        <f t="shared" si="178"/>
        <v>#DIV/0!</v>
      </c>
      <c r="PWI43" s="92" t="e">
        <f t="shared" si="178"/>
        <v>#DIV/0!</v>
      </c>
      <c r="PWJ43" s="92" t="e">
        <f t="shared" si="178"/>
        <v>#DIV/0!</v>
      </c>
      <c r="PWK43" s="92" t="e">
        <f t="shared" si="178"/>
        <v>#DIV/0!</v>
      </c>
      <c r="PWL43" s="92" t="e">
        <f t="shared" si="178"/>
        <v>#DIV/0!</v>
      </c>
      <c r="PWM43" s="92" t="e">
        <f t="shared" si="178"/>
        <v>#DIV/0!</v>
      </c>
      <c r="PWN43" s="92" t="e">
        <f t="shared" si="178"/>
        <v>#DIV/0!</v>
      </c>
      <c r="PWO43" s="92" t="e">
        <f t="shared" si="178"/>
        <v>#DIV/0!</v>
      </c>
      <c r="PWP43" s="92" t="e">
        <f t="shared" si="178"/>
        <v>#DIV/0!</v>
      </c>
      <c r="PWQ43" s="92" t="e">
        <f t="shared" si="178"/>
        <v>#DIV/0!</v>
      </c>
      <c r="PWR43" s="92" t="e">
        <f t="shared" si="178"/>
        <v>#DIV/0!</v>
      </c>
      <c r="PWS43" s="92" t="e">
        <f t="shared" si="178"/>
        <v>#DIV/0!</v>
      </c>
      <c r="PWT43" s="92" t="e">
        <f t="shared" si="178"/>
        <v>#DIV/0!</v>
      </c>
      <c r="PWU43" s="92" t="e">
        <f t="shared" si="178"/>
        <v>#DIV/0!</v>
      </c>
      <c r="PWV43" s="92" t="e">
        <f t="shared" si="178"/>
        <v>#DIV/0!</v>
      </c>
      <c r="PWW43" s="92" t="e">
        <f t="shared" si="178"/>
        <v>#DIV/0!</v>
      </c>
      <c r="PWX43" s="92" t="e">
        <f t="shared" si="178"/>
        <v>#DIV/0!</v>
      </c>
      <c r="PWY43" s="92" t="e">
        <f t="shared" si="178"/>
        <v>#DIV/0!</v>
      </c>
      <c r="PWZ43" s="92" t="e">
        <f t="shared" si="178"/>
        <v>#DIV/0!</v>
      </c>
      <c r="PXA43" s="92" t="e">
        <f t="shared" si="178"/>
        <v>#DIV/0!</v>
      </c>
      <c r="PXB43" s="92" t="e">
        <f t="shared" si="178"/>
        <v>#DIV/0!</v>
      </c>
      <c r="PXC43" s="92" t="e">
        <f t="shared" si="178"/>
        <v>#DIV/0!</v>
      </c>
      <c r="PXD43" s="92" t="e">
        <f t="shared" si="178"/>
        <v>#DIV/0!</v>
      </c>
      <c r="PXE43" s="92" t="e">
        <f t="shared" si="178"/>
        <v>#DIV/0!</v>
      </c>
      <c r="PXF43" s="92" t="e">
        <f t="shared" si="178"/>
        <v>#DIV/0!</v>
      </c>
      <c r="PXG43" s="92" t="e">
        <f t="shared" si="178"/>
        <v>#DIV/0!</v>
      </c>
      <c r="PXH43" s="92" t="e">
        <f t="shared" si="178"/>
        <v>#DIV/0!</v>
      </c>
      <c r="PXI43" s="92" t="e">
        <f t="shared" si="178"/>
        <v>#DIV/0!</v>
      </c>
      <c r="PXJ43" s="92" t="e">
        <f t="shared" si="178"/>
        <v>#DIV/0!</v>
      </c>
      <c r="PXK43" s="92" t="e">
        <f t="shared" si="178"/>
        <v>#DIV/0!</v>
      </c>
      <c r="PXL43" s="92" t="e">
        <f t="shared" si="178"/>
        <v>#DIV/0!</v>
      </c>
      <c r="PXM43" s="92" t="e">
        <f t="shared" si="178"/>
        <v>#DIV/0!</v>
      </c>
      <c r="PXN43" s="92" t="e">
        <f t="shared" si="178"/>
        <v>#DIV/0!</v>
      </c>
      <c r="PXO43" s="92" t="e">
        <f t="shared" si="178"/>
        <v>#DIV/0!</v>
      </c>
      <c r="PXP43" s="92" t="e">
        <f t="shared" si="178"/>
        <v>#DIV/0!</v>
      </c>
      <c r="PXQ43" s="92" t="e">
        <f t="shared" si="178"/>
        <v>#DIV/0!</v>
      </c>
      <c r="PXR43" s="92" t="e">
        <f t="shared" si="178"/>
        <v>#DIV/0!</v>
      </c>
      <c r="PXS43" s="92" t="e">
        <f t="shared" ref="PXS43:QAD43" si="179">AVERAGE(PXS3:PXS42)</f>
        <v>#DIV/0!</v>
      </c>
      <c r="PXT43" s="92" t="e">
        <f t="shared" si="179"/>
        <v>#DIV/0!</v>
      </c>
      <c r="PXU43" s="92" t="e">
        <f t="shared" si="179"/>
        <v>#DIV/0!</v>
      </c>
      <c r="PXV43" s="92" t="e">
        <f t="shared" si="179"/>
        <v>#DIV/0!</v>
      </c>
      <c r="PXW43" s="92" t="e">
        <f t="shared" si="179"/>
        <v>#DIV/0!</v>
      </c>
      <c r="PXX43" s="92" t="e">
        <f t="shared" si="179"/>
        <v>#DIV/0!</v>
      </c>
      <c r="PXY43" s="92" t="e">
        <f t="shared" si="179"/>
        <v>#DIV/0!</v>
      </c>
      <c r="PXZ43" s="92" t="e">
        <f t="shared" si="179"/>
        <v>#DIV/0!</v>
      </c>
      <c r="PYA43" s="92" t="e">
        <f t="shared" si="179"/>
        <v>#DIV/0!</v>
      </c>
      <c r="PYB43" s="92" t="e">
        <f t="shared" si="179"/>
        <v>#DIV/0!</v>
      </c>
      <c r="PYC43" s="92" t="e">
        <f t="shared" si="179"/>
        <v>#DIV/0!</v>
      </c>
      <c r="PYD43" s="92" t="e">
        <f t="shared" si="179"/>
        <v>#DIV/0!</v>
      </c>
      <c r="PYE43" s="92" t="e">
        <f t="shared" si="179"/>
        <v>#DIV/0!</v>
      </c>
      <c r="PYF43" s="92" t="e">
        <f t="shared" si="179"/>
        <v>#DIV/0!</v>
      </c>
      <c r="PYG43" s="92" t="e">
        <f t="shared" si="179"/>
        <v>#DIV/0!</v>
      </c>
      <c r="PYH43" s="92" t="e">
        <f t="shared" si="179"/>
        <v>#DIV/0!</v>
      </c>
      <c r="PYI43" s="92" t="e">
        <f t="shared" si="179"/>
        <v>#DIV/0!</v>
      </c>
      <c r="PYJ43" s="92" t="e">
        <f t="shared" si="179"/>
        <v>#DIV/0!</v>
      </c>
      <c r="PYK43" s="92" t="e">
        <f t="shared" si="179"/>
        <v>#DIV/0!</v>
      </c>
      <c r="PYL43" s="92" t="e">
        <f t="shared" si="179"/>
        <v>#DIV/0!</v>
      </c>
      <c r="PYM43" s="92" t="e">
        <f t="shared" si="179"/>
        <v>#DIV/0!</v>
      </c>
      <c r="PYN43" s="92" t="e">
        <f t="shared" si="179"/>
        <v>#DIV/0!</v>
      </c>
      <c r="PYO43" s="92" t="e">
        <f t="shared" si="179"/>
        <v>#DIV/0!</v>
      </c>
      <c r="PYP43" s="92" t="e">
        <f t="shared" si="179"/>
        <v>#DIV/0!</v>
      </c>
      <c r="PYQ43" s="92" t="e">
        <f t="shared" si="179"/>
        <v>#DIV/0!</v>
      </c>
      <c r="PYR43" s="92" t="e">
        <f t="shared" si="179"/>
        <v>#DIV/0!</v>
      </c>
      <c r="PYS43" s="92" t="e">
        <f t="shared" si="179"/>
        <v>#DIV/0!</v>
      </c>
      <c r="PYT43" s="92" t="e">
        <f t="shared" si="179"/>
        <v>#DIV/0!</v>
      </c>
      <c r="PYU43" s="92" t="e">
        <f t="shared" si="179"/>
        <v>#DIV/0!</v>
      </c>
      <c r="PYV43" s="92" t="e">
        <f t="shared" si="179"/>
        <v>#DIV/0!</v>
      </c>
      <c r="PYW43" s="92" t="e">
        <f t="shared" si="179"/>
        <v>#DIV/0!</v>
      </c>
      <c r="PYX43" s="92" t="e">
        <f t="shared" si="179"/>
        <v>#DIV/0!</v>
      </c>
      <c r="PYY43" s="92" t="e">
        <f t="shared" si="179"/>
        <v>#DIV/0!</v>
      </c>
      <c r="PYZ43" s="92" t="e">
        <f t="shared" si="179"/>
        <v>#DIV/0!</v>
      </c>
      <c r="PZA43" s="92" t="e">
        <f t="shared" si="179"/>
        <v>#DIV/0!</v>
      </c>
      <c r="PZB43" s="92" t="e">
        <f t="shared" si="179"/>
        <v>#DIV/0!</v>
      </c>
      <c r="PZC43" s="92" t="e">
        <f t="shared" si="179"/>
        <v>#DIV/0!</v>
      </c>
      <c r="PZD43" s="92" t="e">
        <f t="shared" si="179"/>
        <v>#DIV/0!</v>
      </c>
      <c r="PZE43" s="92" t="e">
        <f t="shared" si="179"/>
        <v>#DIV/0!</v>
      </c>
      <c r="PZF43" s="92" t="e">
        <f t="shared" si="179"/>
        <v>#DIV/0!</v>
      </c>
      <c r="PZG43" s="92" t="e">
        <f t="shared" si="179"/>
        <v>#DIV/0!</v>
      </c>
      <c r="PZH43" s="92" t="e">
        <f t="shared" si="179"/>
        <v>#DIV/0!</v>
      </c>
      <c r="PZI43" s="92" t="e">
        <f t="shared" si="179"/>
        <v>#DIV/0!</v>
      </c>
      <c r="PZJ43" s="92" t="e">
        <f t="shared" si="179"/>
        <v>#DIV/0!</v>
      </c>
      <c r="PZK43" s="92" t="e">
        <f t="shared" si="179"/>
        <v>#DIV/0!</v>
      </c>
      <c r="PZL43" s="92" t="e">
        <f t="shared" si="179"/>
        <v>#DIV/0!</v>
      </c>
      <c r="PZM43" s="92" t="e">
        <f t="shared" si="179"/>
        <v>#DIV/0!</v>
      </c>
      <c r="PZN43" s="92" t="e">
        <f t="shared" si="179"/>
        <v>#DIV/0!</v>
      </c>
      <c r="PZO43" s="92" t="e">
        <f t="shared" si="179"/>
        <v>#DIV/0!</v>
      </c>
      <c r="PZP43" s="92" t="e">
        <f t="shared" si="179"/>
        <v>#DIV/0!</v>
      </c>
      <c r="PZQ43" s="92" t="e">
        <f t="shared" si="179"/>
        <v>#DIV/0!</v>
      </c>
      <c r="PZR43" s="92" t="e">
        <f t="shared" si="179"/>
        <v>#DIV/0!</v>
      </c>
      <c r="PZS43" s="92" t="e">
        <f t="shared" si="179"/>
        <v>#DIV/0!</v>
      </c>
      <c r="PZT43" s="92" t="e">
        <f t="shared" si="179"/>
        <v>#DIV/0!</v>
      </c>
      <c r="PZU43" s="92" t="e">
        <f t="shared" si="179"/>
        <v>#DIV/0!</v>
      </c>
      <c r="PZV43" s="92" t="e">
        <f t="shared" si="179"/>
        <v>#DIV/0!</v>
      </c>
      <c r="PZW43" s="92" t="e">
        <f t="shared" si="179"/>
        <v>#DIV/0!</v>
      </c>
      <c r="PZX43" s="92" t="e">
        <f t="shared" si="179"/>
        <v>#DIV/0!</v>
      </c>
      <c r="PZY43" s="92" t="e">
        <f t="shared" si="179"/>
        <v>#DIV/0!</v>
      </c>
      <c r="PZZ43" s="92" t="e">
        <f t="shared" si="179"/>
        <v>#DIV/0!</v>
      </c>
      <c r="QAA43" s="92" t="e">
        <f t="shared" si="179"/>
        <v>#DIV/0!</v>
      </c>
      <c r="QAB43" s="92" t="e">
        <f t="shared" si="179"/>
        <v>#DIV/0!</v>
      </c>
      <c r="QAC43" s="92" t="e">
        <f t="shared" si="179"/>
        <v>#DIV/0!</v>
      </c>
      <c r="QAD43" s="92" t="e">
        <f t="shared" si="179"/>
        <v>#DIV/0!</v>
      </c>
      <c r="QAE43" s="92" t="e">
        <f t="shared" ref="QAE43:QCP43" si="180">AVERAGE(QAE3:QAE42)</f>
        <v>#DIV/0!</v>
      </c>
      <c r="QAF43" s="92" t="e">
        <f t="shared" si="180"/>
        <v>#DIV/0!</v>
      </c>
      <c r="QAG43" s="92" t="e">
        <f t="shared" si="180"/>
        <v>#DIV/0!</v>
      </c>
      <c r="QAH43" s="92" t="e">
        <f t="shared" si="180"/>
        <v>#DIV/0!</v>
      </c>
      <c r="QAI43" s="92" t="e">
        <f t="shared" si="180"/>
        <v>#DIV/0!</v>
      </c>
      <c r="QAJ43" s="92" t="e">
        <f t="shared" si="180"/>
        <v>#DIV/0!</v>
      </c>
      <c r="QAK43" s="92" t="e">
        <f t="shared" si="180"/>
        <v>#DIV/0!</v>
      </c>
      <c r="QAL43" s="92" t="e">
        <f t="shared" si="180"/>
        <v>#DIV/0!</v>
      </c>
      <c r="QAM43" s="92" t="e">
        <f t="shared" si="180"/>
        <v>#DIV/0!</v>
      </c>
      <c r="QAN43" s="92" t="e">
        <f t="shared" si="180"/>
        <v>#DIV/0!</v>
      </c>
      <c r="QAO43" s="92" t="e">
        <f t="shared" si="180"/>
        <v>#DIV/0!</v>
      </c>
      <c r="QAP43" s="92" t="e">
        <f t="shared" si="180"/>
        <v>#DIV/0!</v>
      </c>
      <c r="QAQ43" s="92" t="e">
        <f t="shared" si="180"/>
        <v>#DIV/0!</v>
      </c>
      <c r="QAR43" s="92" t="e">
        <f t="shared" si="180"/>
        <v>#DIV/0!</v>
      </c>
      <c r="QAS43" s="92" t="e">
        <f t="shared" si="180"/>
        <v>#DIV/0!</v>
      </c>
      <c r="QAT43" s="92" t="e">
        <f t="shared" si="180"/>
        <v>#DIV/0!</v>
      </c>
      <c r="QAU43" s="92" t="e">
        <f t="shared" si="180"/>
        <v>#DIV/0!</v>
      </c>
      <c r="QAV43" s="92" t="e">
        <f t="shared" si="180"/>
        <v>#DIV/0!</v>
      </c>
      <c r="QAW43" s="92" t="e">
        <f t="shared" si="180"/>
        <v>#DIV/0!</v>
      </c>
      <c r="QAX43" s="92" t="e">
        <f t="shared" si="180"/>
        <v>#DIV/0!</v>
      </c>
      <c r="QAY43" s="92" t="e">
        <f t="shared" si="180"/>
        <v>#DIV/0!</v>
      </c>
      <c r="QAZ43" s="92" t="e">
        <f t="shared" si="180"/>
        <v>#DIV/0!</v>
      </c>
      <c r="QBA43" s="92" t="e">
        <f t="shared" si="180"/>
        <v>#DIV/0!</v>
      </c>
      <c r="QBB43" s="92" t="e">
        <f t="shared" si="180"/>
        <v>#DIV/0!</v>
      </c>
      <c r="QBC43" s="92" t="e">
        <f t="shared" si="180"/>
        <v>#DIV/0!</v>
      </c>
      <c r="QBD43" s="92" t="e">
        <f t="shared" si="180"/>
        <v>#DIV/0!</v>
      </c>
      <c r="QBE43" s="92" t="e">
        <f t="shared" si="180"/>
        <v>#DIV/0!</v>
      </c>
      <c r="QBF43" s="92" t="e">
        <f t="shared" si="180"/>
        <v>#DIV/0!</v>
      </c>
      <c r="QBG43" s="92" t="e">
        <f t="shared" si="180"/>
        <v>#DIV/0!</v>
      </c>
      <c r="QBH43" s="92" t="e">
        <f t="shared" si="180"/>
        <v>#DIV/0!</v>
      </c>
      <c r="QBI43" s="92" t="e">
        <f t="shared" si="180"/>
        <v>#DIV/0!</v>
      </c>
      <c r="QBJ43" s="92" t="e">
        <f t="shared" si="180"/>
        <v>#DIV/0!</v>
      </c>
      <c r="QBK43" s="92" t="e">
        <f t="shared" si="180"/>
        <v>#DIV/0!</v>
      </c>
      <c r="QBL43" s="92" t="e">
        <f t="shared" si="180"/>
        <v>#DIV/0!</v>
      </c>
      <c r="QBM43" s="92" t="e">
        <f t="shared" si="180"/>
        <v>#DIV/0!</v>
      </c>
      <c r="QBN43" s="92" t="e">
        <f t="shared" si="180"/>
        <v>#DIV/0!</v>
      </c>
      <c r="QBO43" s="92" t="e">
        <f t="shared" si="180"/>
        <v>#DIV/0!</v>
      </c>
      <c r="QBP43" s="92" t="e">
        <f t="shared" si="180"/>
        <v>#DIV/0!</v>
      </c>
      <c r="QBQ43" s="92" t="e">
        <f t="shared" si="180"/>
        <v>#DIV/0!</v>
      </c>
      <c r="QBR43" s="92" t="e">
        <f t="shared" si="180"/>
        <v>#DIV/0!</v>
      </c>
      <c r="QBS43" s="92" t="e">
        <f t="shared" si="180"/>
        <v>#DIV/0!</v>
      </c>
      <c r="QBT43" s="92" t="e">
        <f t="shared" si="180"/>
        <v>#DIV/0!</v>
      </c>
      <c r="QBU43" s="92" t="e">
        <f t="shared" si="180"/>
        <v>#DIV/0!</v>
      </c>
      <c r="QBV43" s="92" t="e">
        <f t="shared" si="180"/>
        <v>#DIV/0!</v>
      </c>
      <c r="QBW43" s="92" t="e">
        <f t="shared" si="180"/>
        <v>#DIV/0!</v>
      </c>
      <c r="QBX43" s="92" t="e">
        <f t="shared" si="180"/>
        <v>#DIV/0!</v>
      </c>
      <c r="QBY43" s="92" t="e">
        <f t="shared" si="180"/>
        <v>#DIV/0!</v>
      </c>
      <c r="QBZ43" s="92" t="e">
        <f t="shared" si="180"/>
        <v>#DIV/0!</v>
      </c>
      <c r="QCA43" s="92" t="e">
        <f t="shared" si="180"/>
        <v>#DIV/0!</v>
      </c>
      <c r="QCB43" s="92" t="e">
        <f t="shared" si="180"/>
        <v>#DIV/0!</v>
      </c>
      <c r="QCC43" s="92" t="e">
        <f t="shared" si="180"/>
        <v>#DIV/0!</v>
      </c>
      <c r="QCD43" s="92" t="e">
        <f t="shared" si="180"/>
        <v>#DIV/0!</v>
      </c>
      <c r="QCE43" s="92" t="e">
        <f t="shared" si="180"/>
        <v>#DIV/0!</v>
      </c>
      <c r="QCF43" s="92" t="e">
        <f t="shared" si="180"/>
        <v>#DIV/0!</v>
      </c>
      <c r="QCG43" s="92" t="e">
        <f t="shared" si="180"/>
        <v>#DIV/0!</v>
      </c>
      <c r="QCH43" s="92" t="e">
        <f t="shared" si="180"/>
        <v>#DIV/0!</v>
      </c>
      <c r="QCI43" s="92" t="e">
        <f t="shared" si="180"/>
        <v>#DIV/0!</v>
      </c>
      <c r="QCJ43" s="92" t="e">
        <f t="shared" si="180"/>
        <v>#DIV/0!</v>
      </c>
      <c r="QCK43" s="92" t="e">
        <f t="shared" si="180"/>
        <v>#DIV/0!</v>
      </c>
      <c r="QCL43" s="92" t="e">
        <f t="shared" si="180"/>
        <v>#DIV/0!</v>
      </c>
      <c r="QCM43" s="92" t="e">
        <f t="shared" si="180"/>
        <v>#DIV/0!</v>
      </c>
      <c r="QCN43" s="92" t="e">
        <f t="shared" si="180"/>
        <v>#DIV/0!</v>
      </c>
      <c r="QCO43" s="92" t="e">
        <f t="shared" si="180"/>
        <v>#DIV/0!</v>
      </c>
      <c r="QCP43" s="92" t="e">
        <f t="shared" si="180"/>
        <v>#DIV/0!</v>
      </c>
      <c r="QCQ43" s="92" t="e">
        <f t="shared" ref="QCQ43:QFB43" si="181">AVERAGE(QCQ3:QCQ42)</f>
        <v>#DIV/0!</v>
      </c>
      <c r="QCR43" s="92" t="e">
        <f t="shared" si="181"/>
        <v>#DIV/0!</v>
      </c>
      <c r="QCS43" s="92" t="e">
        <f t="shared" si="181"/>
        <v>#DIV/0!</v>
      </c>
      <c r="QCT43" s="92" t="e">
        <f t="shared" si="181"/>
        <v>#DIV/0!</v>
      </c>
      <c r="QCU43" s="92" t="e">
        <f t="shared" si="181"/>
        <v>#DIV/0!</v>
      </c>
      <c r="QCV43" s="92" t="e">
        <f t="shared" si="181"/>
        <v>#DIV/0!</v>
      </c>
      <c r="QCW43" s="92" t="e">
        <f t="shared" si="181"/>
        <v>#DIV/0!</v>
      </c>
      <c r="QCX43" s="92" t="e">
        <f t="shared" si="181"/>
        <v>#DIV/0!</v>
      </c>
      <c r="QCY43" s="92" t="e">
        <f t="shared" si="181"/>
        <v>#DIV/0!</v>
      </c>
      <c r="QCZ43" s="92" t="e">
        <f t="shared" si="181"/>
        <v>#DIV/0!</v>
      </c>
      <c r="QDA43" s="92" t="e">
        <f t="shared" si="181"/>
        <v>#DIV/0!</v>
      </c>
      <c r="QDB43" s="92" t="e">
        <f t="shared" si="181"/>
        <v>#DIV/0!</v>
      </c>
      <c r="QDC43" s="92" t="e">
        <f t="shared" si="181"/>
        <v>#DIV/0!</v>
      </c>
      <c r="QDD43" s="92" t="e">
        <f t="shared" si="181"/>
        <v>#DIV/0!</v>
      </c>
      <c r="QDE43" s="92" t="e">
        <f t="shared" si="181"/>
        <v>#DIV/0!</v>
      </c>
      <c r="QDF43" s="92" t="e">
        <f t="shared" si="181"/>
        <v>#DIV/0!</v>
      </c>
      <c r="QDG43" s="92" t="e">
        <f t="shared" si="181"/>
        <v>#DIV/0!</v>
      </c>
      <c r="QDH43" s="92" t="e">
        <f t="shared" si="181"/>
        <v>#DIV/0!</v>
      </c>
      <c r="QDI43" s="92" t="e">
        <f t="shared" si="181"/>
        <v>#DIV/0!</v>
      </c>
      <c r="QDJ43" s="92" t="e">
        <f t="shared" si="181"/>
        <v>#DIV/0!</v>
      </c>
      <c r="QDK43" s="92" t="e">
        <f t="shared" si="181"/>
        <v>#DIV/0!</v>
      </c>
      <c r="QDL43" s="92" t="e">
        <f t="shared" si="181"/>
        <v>#DIV/0!</v>
      </c>
      <c r="QDM43" s="92" t="e">
        <f t="shared" si="181"/>
        <v>#DIV/0!</v>
      </c>
      <c r="QDN43" s="92" t="e">
        <f t="shared" si="181"/>
        <v>#DIV/0!</v>
      </c>
      <c r="QDO43" s="92" t="e">
        <f t="shared" si="181"/>
        <v>#DIV/0!</v>
      </c>
      <c r="QDP43" s="92" t="e">
        <f t="shared" si="181"/>
        <v>#DIV/0!</v>
      </c>
      <c r="QDQ43" s="92" t="e">
        <f t="shared" si="181"/>
        <v>#DIV/0!</v>
      </c>
      <c r="QDR43" s="92" t="e">
        <f t="shared" si="181"/>
        <v>#DIV/0!</v>
      </c>
      <c r="QDS43" s="92" t="e">
        <f t="shared" si="181"/>
        <v>#DIV/0!</v>
      </c>
      <c r="QDT43" s="92" t="e">
        <f t="shared" si="181"/>
        <v>#DIV/0!</v>
      </c>
      <c r="QDU43" s="92" t="e">
        <f t="shared" si="181"/>
        <v>#DIV/0!</v>
      </c>
      <c r="QDV43" s="92" t="e">
        <f t="shared" si="181"/>
        <v>#DIV/0!</v>
      </c>
      <c r="QDW43" s="92" t="e">
        <f t="shared" si="181"/>
        <v>#DIV/0!</v>
      </c>
      <c r="QDX43" s="92" t="e">
        <f t="shared" si="181"/>
        <v>#DIV/0!</v>
      </c>
      <c r="QDY43" s="92" t="e">
        <f t="shared" si="181"/>
        <v>#DIV/0!</v>
      </c>
      <c r="QDZ43" s="92" t="e">
        <f t="shared" si="181"/>
        <v>#DIV/0!</v>
      </c>
      <c r="QEA43" s="92" t="e">
        <f t="shared" si="181"/>
        <v>#DIV/0!</v>
      </c>
      <c r="QEB43" s="92" t="e">
        <f t="shared" si="181"/>
        <v>#DIV/0!</v>
      </c>
      <c r="QEC43" s="92" t="e">
        <f t="shared" si="181"/>
        <v>#DIV/0!</v>
      </c>
      <c r="QED43" s="92" t="e">
        <f t="shared" si="181"/>
        <v>#DIV/0!</v>
      </c>
      <c r="QEE43" s="92" t="e">
        <f t="shared" si="181"/>
        <v>#DIV/0!</v>
      </c>
      <c r="QEF43" s="92" t="e">
        <f t="shared" si="181"/>
        <v>#DIV/0!</v>
      </c>
      <c r="QEG43" s="92" t="e">
        <f t="shared" si="181"/>
        <v>#DIV/0!</v>
      </c>
      <c r="QEH43" s="92" t="e">
        <f t="shared" si="181"/>
        <v>#DIV/0!</v>
      </c>
      <c r="QEI43" s="92" t="e">
        <f t="shared" si="181"/>
        <v>#DIV/0!</v>
      </c>
      <c r="QEJ43" s="92" t="e">
        <f t="shared" si="181"/>
        <v>#DIV/0!</v>
      </c>
      <c r="QEK43" s="92" t="e">
        <f t="shared" si="181"/>
        <v>#DIV/0!</v>
      </c>
      <c r="QEL43" s="92" t="e">
        <f t="shared" si="181"/>
        <v>#DIV/0!</v>
      </c>
      <c r="QEM43" s="92" t="e">
        <f t="shared" si="181"/>
        <v>#DIV/0!</v>
      </c>
      <c r="QEN43" s="92" t="e">
        <f t="shared" si="181"/>
        <v>#DIV/0!</v>
      </c>
      <c r="QEO43" s="92" t="e">
        <f t="shared" si="181"/>
        <v>#DIV/0!</v>
      </c>
      <c r="QEP43" s="92" t="e">
        <f t="shared" si="181"/>
        <v>#DIV/0!</v>
      </c>
      <c r="QEQ43" s="92" t="e">
        <f t="shared" si="181"/>
        <v>#DIV/0!</v>
      </c>
      <c r="QER43" s="92" t="e">
        <f t="shared" si="181"/>
        <v>#DIV/0!</v>
      </c>
      <c r="QES43" s="92" t="e">
        <f t="shared" si="181"/>
        <v>#DIV/0!</v>
      </c>
      <c r="QET43" s="92" t="e">
        <f t="shared" si="181"/>
        <v>#DIV/0!</v>
      </c>
      <c r="QEU43" s="92" t="e">
        <f t="shared" si="181"/>
        <v>#DIV/0!</v>
      </c>
      <c r="QEV43" s="92" t="e">
        <f t="shared" si="181"/>
        <v>#DIV/0!</v>
      </c>
      <c r="QEW43" s="92" t="e">
        <f t="shared" si="181"/>
        <v>#DIV/0!</v>
      </c>
      <c r="QEX43" s="92" t="e">
        <f t="shared" si="181"/>
        <v>#DIV/0!</v>
      </c>
      <c r="QEY43" s="92" t="e">
        <f t="shared" si="181"/>
        <v>#DIV/0!</v>
      </c>
      <c r="QEZ43" s="92" t="e">
        <f t="shared" si="181"/>
        <v>#DIV/0!</v>
      </c>
      <c r="QFA43" s="92" t="e">
        <f t="shared" si="181"/>
        <v>#DIV/0!</v>
      </c>
      <c r="QFB43" s="92" t="e">
        <f t="shared" si="181"/>
        <v>#DIV/0!</v>
      </c>
      <c r="QFC43" s="92" t="e">
        <f t="shared" ref="QFC43:QHN43" si="182">AVERAGE(QFC3:QFC42)</f>
        <v>#DIV/0!</v>
      </c>
      <c r="QFD43" s="92" t="e">
        <f t="shared" si="182"/>
        <v>#DIV/0!</v>
      </c>
      <c r="QFE43" s="92" t="e">
        <f t="shared" si="182"/>
        <v>#DIV/0!</v>
      </c>
      <c r="QFF43" s="92" t="e">
        <f t="shared" si="182"/>
        <v>#DIV/0!</v>
      </c>
      <c r="QFG43" s="92" t="e">
        <f t="shared" si="182"/>
        <v>#DIV/0!</v>
      </c>
      <c r="QFH43" s="92" t="e">
        <f t="shared" si="182"/>
        <v>#DIV/0!</v>
      </c>
      <c r="QFI43" s="92" t="e">
        <f t="shared" si="182"/>
        <v>#DIV/0!</v>
      </c>
      <c r="QFJ43" s="92" t="e">
        <f t="shared" si="182"/>
        <v>#DIV/0!</v>
      </c>
      <c r="QFK43" s="92" t="e">
        <f t="shared" si="182"/>
        <v>#DIV/0!</v>
      </c>
      <c r="QFL43" s="92" t="e">
        <f t="shared" si="182"/>
        <v>#DIV/0!</v>
      </c>
      <c r="QFM43" s="92" t="e">
        <f t="shared" si="182"/>
        <v>#DIV/0!</v>
      </c>
      <c r="QFN43" s="92" t="e">
        <f t="shared" si="182"/>
        <v>#DIV/0!</v>
      </c>
      <c r="QFO43" s="92" t="e">
        <f t="shared" si="182"/>
        <v>#DIV/0!</v>
      </c>
      <c r="QFP43" s="92" t="e">
        <f t="shared" si="182"/>
        <v>#DIV/0!</v>
      </c>
      <c r="QFQ43" s="92" t="e">
        <f t="shared" si="182"/>
        <v>#DIV/0!</v>
      </c>
      <c r="QFR43" s="92" t="e">
        <f t="shared" si="182"/>
        <v>#DIV/0!</v>
      </c>
      <c r="QFS43" s="92" t="e">
        <f t="shared" si="182"/>
        <v>#DIV/0!</v>
      </c>
      <c r="QFT43" s="92" t="e">
        <f t="shared" si="182"/>
        <v>#DIV/0!</v>
      </c>
      <c r="QFU43" s="92" t="e">
        <f t="shared" si="182"/>
        <v>#DIV/0!</v>
      </c>
      <c r="QFV43" s="92" t="e">
        <f t="shared" si="182"/>
        <v>#DIV/0!</v>
      </c>
      <c r="QFW43" s="92" t="e">
        <f t="shared" si="182"/>
        <v>#DIV/0!</v>
      </c>
      <c r="QFX43" s="92" t="e">
        <f t="shared" si="182"/>
        <v>#DIV/0!</v>
      </c>
      <c r="QFY43" s="92" t="e">
        <f t="shared" si="182"/>
        <v>#DIV/0!</v>
      </c>
      <c r="QFZ43" s="92" t="e">
        <f t="shared" si="182"/>
        <v>#DIV/0!</v>
      </c>
      <c r="QGA43" s="92" t="e">
        <f t="shared" si="182"/>
        <v>#DIV/0!</v>
      </c>
      <c r="QGB43" s="92" t="e">
        <f t="shared" si="182"/>
        <v>#DIV/0!</v>
      </c>
      <c r="QGC43" s="92" t="e">
        <f t="shared" si="182"/>
        <v>#DIV/0!</v>
      </c>
      <c r="QGD43" s="92" t="e">
        <f t="shared" si="182"/>
        <v>#DIV/0!</v>
      </c>
      <c r="QGE43" s="92" t="e">
        <f t="shared" si="182"/>
        <v>#DIV/0!</v>
      </c>
      <c r="QGF43" s="92" t="e">
        <f t="shared" si="182"/>
        <v>#DIV/0!</v>
      </c>
      <c r="QGG43" s="92" t="e">
        <f t="shared" si="182"/>
        <v>#DIV/0!</v>
      </c>
      <c r="QGH43" s="92" t="e">
        <f t="shared" si="182"/>
        <v>#DIV/0!</v>
      </c>
      <c r="QGI43" s="92" t="e">
        <f t="shared" si="182"/>
        <v>#DIV/0!</v>
      </c>
      <c r="QGJ43" s="92" t="e">
        <f t="shared" si="182"/>
        <v>#DIV/0!</v>
      </c>
      <c r="QGK43" s="92" t="e">
        <f t="shared" si="182"/>
        <v>#DIV/0!</v>
      </c>
      <c r="QGL43" s="92" t="e">
        <f t="shared" si="182"/>
        <v>#DIV/0!</v>
      </c>
      <c r="QGM43" s="92" t="e">
        <f t="shared" si="182"/>
        <v>#DIV/0!</v>
      </c>
      <c r="QGN43" s="92" t="e">
        <f t="shared" si="182"/>
        <v>#DIV/0!</v>
      </c>
      <c r="QGO43" s="92" t="e">
        <f t="shared" si="182"/>
        <v>#DIV/0!</v>
      </c>
      <c r="QGP43" s="92" t="e">
        <f t="shared" si="182"/>
        <v>#DIV/0!</v>
      </c>
      <c r="QGQ43" s="92" t="e">
        <f t="shared" si="182"/>
        <v>#DIV/0!</v>
      </c>
      <c r="QGR43" s="92" t="e">
        <f t="shared" si="182"/>
        <v>#DIV/0!</v>
      </c>
      <c r="QGS43" s="92" t="e">
        <f t="shared" si="182"/>
        <v>#DIV/0!</v>
      </c>
      <c r="QGT43" s="92" t="e">
        <f t="shared" si="182"/>
        <v>#DIV/0!</v>
      </c>
      <c r="QGU43" s="92" t="e">
        <f t="shared" si="182"/>
        <v>#DIV/0!</v>
      </c>
      <c r="QGV43" s="92" t="e">
        <f t="shared" si="182"/>
        <v>#DIV/0!</v>
      </c>
      <c r="QGW43" s="92" t="e">
        <f t="shared" si="182"/>
        <v>#DIV/0!</v>
      </c>
      <c r="QGX43" s="92" t="e">
        <f t="shared" si="182"/>
        <v>#DIV/0!</v>
      </c>
      <c r="QGY43" s="92" t="e">
        <f t="shared" si="182"/>
        <v>#DIV/0!</v>
      </c>
      <c r="QGZ43" s="92" t="e">
        <f t="shared" si="182"/>
        <v>#DIV/0!</v>
      </c>
      <c r="QHA43" s="92" t="e">
        <f t="shared" si="182"/>
        <v>#DIV/0!</v>
      </c>
      <c r="QHB43" s="92" t="e">
        <f t="shared" si="182"/>
        <v>#DIV/0!</v>
      </c>
      <c r="QHC43" s="92" t="e">
        <f t="shared" si="182"/>
        <v>#DIV/0!</v>
      </c>
      <c r="QHD43" s="92" t="e">
        <f t="shared" si="182"/>
        <v>#DIV/0!</v>
      </c>
      <c r="QHE43" s="92" t="e">
        <f t="shared" si="182"/>
        <v>#DIV/0!</v>
      </c>
      <c r="QHF43" s="92" t="e">
        <f t="shared" si="182"/>
        <v>#DIV/0!</v>
      </c>
      <c r="QHG43" s="92" t="e">
        <f t="shared" si="182"/>
        <v>#DIV/0!</v>
      </c>
      <c r="QHH43" s="92" t="e">
        <f t="shared" si="182"/>
        <v>#DIV/0!</v>
      </c>
      <c r="QHI43" s="92" t="e">
        <f t="shared" si="182"/>
        <v>#DIV/0!</v>
      </c>
      <c r="QHJ43" s="92" t="e">
        <f t="shared" si="182"/>
        <v>#DIV/0!</v>
      </c>
      <c r="QHK43" s="92" t="e">
        <f t="shared" si="182"/>
        <v>#DIV/0!</v>
      </c>
      <c r="QHL43" s="92" t="e">
        <f t="shared" si="182"/>
        <v>#DIV/0!</v>
      </c>
      <c r="QHM43" s="92" t="e">
        <f t="shared" si="182"/>
        <v>#DIV/0!</v>
      </c>
      <c r="QHN43" s="92" t="e">
        <f t="shared" si="182"/>
        <v>#DIV/0!</v>
      </c>
      <c r="QHO43" s="92" t="e">
        <f t="shared" ref="QHO43:QJZ43" si="183">AVERAGE(QHO3:QHO42)</f>
        <v>#DIV/0!</v>
      </c>
      <c r="QHP43" s="92" t="e">
        <f t="shared" si="183"/>
        <v>#DIV/0!</v>
      </c>
      <c r="QHQ43" s="92" t="e">
        <f t="shared" si="183"/>
        <v>#DIV/0!</v>
      </c>
      <c r="QHR43" s="92" t="e">
        <f t="shared" si="183"/>
        <v>#DIV/0!</v>
      </c>
      <c r="QHS43" s="92" t="e">
        <f t="shared" si="183"/>
        <v>#DIV/0!</v>
      </c>
      <c r="QHT43" s="92" t="e">
        <f t="shared" si="183"/>
        <v>#DIV/0!</v>
      </c>
      <c r="QHU43" s="92" t="e">
        <f t="shared" si="183"/>
        <v>#DIV/0!</v>
      </c>
      <c r="QHV43" s="92" t="e">
        <f t="shared" si="183"/>
        <v>#DIV/0!</v>
      </c>
      <c r="QHW43" s="92" t="e">
        <f t="shared" si="183"/>
        <v>#DIV/0!</v>
      </c>
      <c r="QHX43" s="92" t="e">
        <f t="shared" si="183"/>
        <v>#DIV/0!</v>
      </c>
      <c r="QHY43" s="92" t="e">
        <f t="shared" si="183"/>
        <v>#DIV/0!</v>
      </c>
      <c r="QHZ43" s="92" t="e">
        <f t="shared" si="183"/>
        <v>#DIV/0!</v>
      </c>
      <c r="QIA43" s="92" t="e">
        <f t="shared" si="183"/>
        <v>#DIV/0!</v>
      </c>
      <c r="QIB43" s="92" t="e">
        <f t="shared" si="183"/>
        <v>#DIV/0!</v>
      </c>
      <c r="QIC43" s="92" t="e">
        <f t="shared" si="183"/>
        <v>#DIV/0!</v>
      </c>
      <c r="QID43" s="92" t="e">
        <f t="shared" si="183"/>
        <v>#DIV/0!</v>
      </c>
      <c r="QIE43" s="92" t="e">
        <f t="shared" si="183"/>
        <v>#DIV/0!</v>
      </c>
      <c r="QIF43" s="92" t="e">
        <f t="shared" si="183"/>
        <v>#DIV/0!</v>
      </c>
      <c r="QIG43" s="92" t="e">
        <f t="shared" si="183"/>
        <v>#DIV/0!</v>
      </c>
      <c r="QIH43" s="92" t="e">
        <f t="shared" si="183"/>
        <v>#DIV/0!</v>
      </c>
      <c r="QII43" s="92" t="e">
        <f t="shared" si="183"/>
        <v>#DIV/0!</v>
      </c>
      <c r="QIJ43" s="92" t="e">
        <f t="shared" si="183"/>
        <v>#DIV/0!</v>
      </c>
      <c r="QIK43" s="92" t="e">
        <f t="shared" si="183"/>
        <v>#DIV/0!</v>
      </c>
      <c r="QIL43" s="92" t="e">
        <f t="shared" si="183"/>
        <v>#DIV/0!</v>
      </c>
      <c r="QIM43" s="92" t="e">
        <f t="shared" si="183"/>
        <v>#DIV/0!</v>
      </c>
      <c r="QIN43" s="92" t="e">
        <f t="shared" si="183"/>
        <v>#DIV/0!</v>
      </c>
      <c r="QIO43" s="92" t="e">
        <f t="shared" si="183"/>
        <v>#DIV/0!</v>
      </c>
      <c r="QIP43" s="92" t="e">
        <f t="shared" si="183"/>
        <v>#DIV/0!</v>
      </c>
      <c r="QIQ43" s="92" t="e">
        <f t="shared" si="183"/>
        <v>#DIV/0!</v>
      </c>
      <c r="QIR43" s="92" t="e">
        <f t="shared" si="183"/>
        <v>#DIV/0!</v>
      </c>
      <c r="QIS43" s="92" t="e">
        <f t="shared" si="183"/>
        <v>#DIV/0!</v>
      </c>
      <c r="QIT43" s="92" t="e">
        <f t="shared" si="183"/>
        <v>#DIV/0!</v>
      </c>
      <c r="QIU43" s="92" t="e">
        <f t="shared" si="183"/>
        <v>#DIV/0!</v>
      </c>
      <c r="QIV43" s="92" t="e">
        <f t="shared" si="183"/>
        <v>#DIV/0!</v>
      </c>
      <c r="QIW43" s="92" t="e">
        <f t="shared" si="183"/>
        <v>#DIV/0!</v>
      </c>
      <c r="QIX43" s="92" t="e">
        <f t="shared" si="183"/>
        <v>#DIV/0!</v>
      </c>
      <c r="QIY43" s="92" t="e">
        <f t="shared" si="183"/>
        <v>#DIV/0!</v>
      </c>
      <c r="QIZ43" s="92" t="e">
        <f t="shared" si="183"/>
        <v>#DIV/0!</v>
      </c>
      <c r="QJA43" s="92" t="e">
        <f t="shared" si="183"/>
        <v>#DIV/0!</v>
      </c>
      <c r="QJB43" s="92" t="e">
        <f t="shared" si="183"/>
        <v>#DIV/0!</v>
      </c>
      <c r="QJC43" s="92" t="e">
        <f t="shared" si="183"/>
        <v>#DIV/0!</v>
      </c>
      <c r="QJD43" s="92" t="e">
        <f t="shared" si="183"/>
        <v>#DIV/0!</v>
      </c>
      <c r="QJE43" s="92" t="e">
        <f t="shared" si="183"/>
        <v>#DIV/0!</v>
      </c>
      <c r="QJF43" s="92" t="e">
        <f t="shared" si="183"/>
        <v>#DIV/0!</v>
      </c>
      <c r="QJG43" s="92" t="e">
        <f t="shared" si="183"/>
        <v>#DIV/0!</v>
      </c>
      <c r="QJH43" s="92" t="e">
        <f t="shared" si="183"/>
        <v>#DIV/0!</v>
      </c>
      <c r="QJI43" s="92" t="e">
        <f t="shared" si="183"/>
        <v>#DIV/0!</v>
      </c>
      <c r="QJJ43" s="92" t="e">
        <f t="shared" si="183"/>
        <v>#DIV/0!</v>
      </c>
      <c r="QJK43" s="92" t="e">
        <f t="shared" si="183"/>
        <v>#DIV/0!</v>
      </c>
      <c r="QJL43" s="92" t="e">
        <f t="shared" si="183"/>
        <v>#DIV/0!</v>
      </c>
      <c r="QJM43" s="92" t="e">
        <f t="shared" si="183"/>
        <v>#DIV/0!</v>
      </c>
      <c r="QJN43" s="92" t="e">
        <f t="shared" si="183"/>
        <v>#DIV/0!</v>
      </c>
      <c r="QJO43" s="92" t="e">
        <f t="shared" si="183"/>
        <v>#DIV/0!</v>
      </c>
      <c r="QJP43" s="92" t="e">
        <f t="shared" si="183"/>
        <v>#DIV/0!</v>
      </c>
      <c r="QJQ43" s="92" t="e">
        <f t="shared" si="183"/>
        <v>#DIV/0!</v>
      </c>
      <c r="QJR43" s="92" t="e">
        <f t="shared" si="183"/>
        <v>#DIV/0!</v>
      </c>
      <c r="QJS43" s="92" t="e">
        <f t="shared" si="183"/>
        <v>#DIV/0!</v>
      </c>
      <c r="QJT43" s="92" t="e">
        <f t="shared" si="183"/>
        <v>#DIV/0!</v>
      </c>
      <c r="QJU43" s="92" t="e">
        <f t="shared" si="183"/>
        <v>#DIV/0!</v>
      </c>
      <c r="QJV43" s="92" t="e">
        <f t="shared" si="183"/>
        <v>#DIV/0!</v>
      </c>
      <c r="QJW43" s="92" t="e">
        <f t="shared" si="183"/>
        <v>#DIV/0!</v>
      </c>
      <c r="QJX43" s="92" t="e">
        <f t="shared" si="183"/>
        <v>#DIV/0!</v>
      </c>
      <c r="QJY43" s="92" t="e">
        <f t="shared" si="183"/>
        <v>#DIV/0!</v>
      </c>
      <c r="QJZ43" s="92" t="e">
        <f t="shared" si="183"/>
        <v>#DIV/0!</v>
      </c>
      <c r="QKA43" s="92" t="e">
        <f t="shared" ref="QKA43:QML43" si="184">AVERAGE(QKA3:QKA42)</f>
        <v>#DIV/0!</v>
      </c>
      <c r="QKB43" s="92" t="e">
        <f t="shared" si="184"/>
        <v>#DIV/0!</v>
      </c>
      <c r="QKC43" s="92" t="e">
        <f t="shared" si="184"/>
        <v>#DIV/0!</v>
      </c>
      <c r="QKD43" s="92" t="e">
        <f t="shared" si="184"/>
        <v>#DIV/0!</v>
      </c>
      <c r="QKE43" s="92" t="e">
        <f t="shared" si="184"/>
        <v>#DIV/0!</v>
      </c>
      <c r="QKF43" s="92" t="e">
        <f t="shared" si="184"/>
        <v>#DIV/0!</v>
      </c>
      <c r="QKG43" s="92" t="e">
        <f t="shared" si="184"/>
        <v>#DIV/0!</v>
      </c>
      <c r="QKH43" s="92" t="e">
        <f t="shared" si="184"/>
        <v>#DIV/0!</v>
      </c>
      <c r="QKI43" s="92" t="e">
        <f t="shared" si="184"/>
        <v>#DIV/0!</v>
      </c>
      <c r="QKJ43" s="92" t="e">
        <f t="shared" si="184"/>
        <v>#DIV/0!</v>
      </c>
      <c r="QKK43" s="92" t="e">
        <f t="shared" si="184"/>
        <v>#DIV/0!</v>
      </c>
      <c r="QKL43" s="92" t="e">
        <f t="shared" si="184"/>
        <v>#DIV/0!</v>
      </c>
      <c r="QKM43" s="92" t="e">
        <f t="shared" si="184"/>
        <v>#DIV/0!</v>
      </c>
      <c r="QKN43" s="92" t="e">
        <f t="shared" si="184"/>
        <v>#DIV/0!</v>
      </c>
      <c r="QKO43" s="92" t="e">
        <f t="shared" si="184"/>
        <v>#DIV/0!</v>
      </c>
      <c r="QKP43" s="92" t="e">
        <f t="shared" si="184"/>
        <v>#DIV/0!</v>
      </c>
      <c r="QKQ43" s="92" t="e">
        <f t="shared" si="184"/>
        <v>#DIV/0!</v>
      </c>
      <c r="QKR43" s="92" t="e">
        <f t="shared" si="184"/>
        <v>#DIV/0!</v>
      </c>
      <c r="QKS43" s="92" t="e">
        <f t="shared" si="184"/>
        <v>#DIV/0!</v>
      </c>
      <c r="QKT43" s="92" t="e">
        <f t="shared" si="184"/>
        <v>#DIV/0!</v>
      </c>
      <c r="QKU43" s="92" t="e">
        <f t="shared" si="184"/>
        <v>#DIV/0!</v>
      </c>
      <c r="QKV43" s="92" t="e">
        <f t="shared" si="184"/>
        <v>#DIV/0!</v>
      </c>
      <c r="QKW43" s="92" t="e">
        <f t="shared" si="184"/>
        <v>#DIV/0!</v>
      </c>
      <c r="QKX43" s="92" t="e">
        <f t="shared" si="184"/>
        <v>#DIV/0!</v>
      </c>
      <c r="QKY43" s="92" t="e">
        <f t="shared" si="184"/>
        <v>#DIV/0!</v>
      </c>
      <c r="QKZ43" s="92" t="e">
        <f t="shared" si="184"/>
        <v>#DIV/0!</v>
      </c>
      <c r="QLA43" s="92" t="e">
        <f t="shared" si="184"/>
        <v>#DIV/0!</v>
      </c>
      <c r="QLB43" s="92" t="e">
        <f t="shared" si="184"/>
        <v>#DIV/0!</v>
      </c>
      <c r="QLC43" s="92" t="e">
        <f t="shared" si="184"/>
        <v>#DIV/0!</v>
      </c>
      <c r="QLD43" s="92" t="e">
        <f t="shared" si="184"/>
        <v>#DIV/0!</v>
      </c>
      <c r="QLE43" s="92" t="e">
        <f t="shared" si="184"/>
        <v>#DIV/0!</v>
      </c>
      <c r="QLF43" s="92" t="e">
        <f t="shared" si="184"/>
        <v>#DIV/0!</v>
      </c>
      <c r="QLG43" s="92" t="e">
        <f t="shared" si="184"/>
        <v>#DIV/0!</v>
      </c>
      <c r="QLH43" s="92" t="e">
        <f t="shared" si="184"/>
        <v>#DIV/0!</v>
      </c>
      <c r="QLI43" s="92" t="e">
        <f t="shared" si="184"/>
        <v>#DIV/0!</v>
      </c>
      <c r="QLJ43" s="92" t="e">
        <f t="shared" si="184"/>
        <v>#DIV/0!</v>
      </c>
      <c r="QLK43" s="92" t="e">
        <f t="shared" si="184"/>
        <v>#DIV/0!</v>
      </c>
      <c r="QLL43" s="92" t="e">
        <f t="shared" si="184"/>
        <v>#DIV/0!</v>
      </c>
      <c r="QLM43" s="92" t="e">
        <f t="shared" si="184"/>
        <v>#DIV/0!</v>
      </c>
      <c r="QLN43" s="92" t="e">
        <f t="shared" si="184"/>
        <v>#DIV/0!</v>
      </c>
      <c r="QLO43" s="92" t="e">
        <f t="shared" si="184"/>
        <v>#DIV/0!</v>
      </c>
      <c r="QLP43" s="92" t="e">
        <f t="shared" si="184"/>
        <v>#DIV/0!</v>
      </c>
      <c r="QLQ43" s="92" t="e">
        <f t="shared" si="184"/>
        <v>#DIV/0!</v>
      </c>
      <c r="QLR43" s="92" t="e">
        <f t="shared" si="184"/>
        <v>#DIV/0!</v>
      </c>
      <c r="QLS43" s="92" t="e">
        <f t="shared" si="184"/>
        <v>#DIV/0!</v>
      </c>
      <c r="QLT43" s="92" t="e">
        <f t="shared" si="184"/>
        <v>#DIV/0!</v>
      </c>
      <c r="QLU43" s="92" t="e">
        <f t="shared" si="184"/>
        <v>#DIV/0!</v>
      </c>
      <c r="QLV43" s="92" t="e">
        <f t="shared" si="184"/>
        <v>#DIV/0!</v>
      </c>
      <c r="QLW43" s="92" t="e">
        <f t="shared" si="184"/>
        <v>#DIV/0!</v>
      </c>
      <c r="QLX43" s="92" t="e">
        <f t="shared" si="184"/>
        <v>#DIV/0!</v>
      </c>
      <c r="QLY43" s="92" t="e">
        <f t="shared" si="184"/>
        <v>#DIV/0!</v>
      </c>
      <c r="QLZ43" s="92" t="e">
        <f t="shared" si="184"/>
        <v>#DIV/0!</v>
      </c>
      <c r="QMA43" s="92" t="e">
        <f t="shared" si="184"/>
        <v>#DIV/0!</v>
      </c>
      <c r="QMB43" s="92" t="e">
        <f t="shared" si="184"/>
        <v>#DIV/0!</v>
      </c>
      <c r="QMC43" s="92" t="e">
        <f t="shared" si="184"/>
        <v>#DIV/0!</v>
      </c>
      <c r="QMD43" s="92" t="e">
        <f t="shared" si="184"/>
        <v>#DIV/0!</v>
      </c>
      <c r="QME43" s="92" t="e">
        <f t="shared" si="184"/>
        <v>#DIV/0!</v>
      </c>
      <c r="QMF43" s="92" t="e">
        <f t="shared" si="184"/>
        <v>#DIV/0!</v>
      </c>
      <c r="QMG43" s="92" t="e">
        <f t="shared" si="184"/>
        <v>#DIV/0!</v>
      </c>
      <c r="QMH43" s="92" t="e">
        <f t="shared" si="184"/>
        <v>#DIV/0!</v>
      </c>
      <c r="QMI43" s="92" t="e">
        <f t="shared" si="184"/>
        <v>#DIV/0!</v>
      </c>
      <c r="QMJ43" s="92" t="e">
        <f t="shared" si="184"/>
        <v>#DIV/0!</v>
      </c>
      <c r="QMK43" s="92" t="e">
        <f t="shared" si="184"/>
        <v>#DIV/0!</v>
      </c>
      <c r="QML43" s="92" t="e">
        <f t="shared" si="184"/>
        <v>#DIV/0!</v>
      </c>
      <c r="QMM43" s="92" t="e">
        <f t="shared" ref="QMM43:QOX43" si="185">AVERAGE(QMM3:QMM42)</f>
        <v>#DIV/0!</v>
      </c>
      <c r="QMN43" s="92" t="e">
        <f t="shared" si="185"/>
        <v>#DIV/0!</v>
      </c>
      <c r="QMO43" s="92" t="e">
        <f t="shared" si="185"/>
        <v>#DIV/0!</v>
      </c>
      <c r="QMP43" s="92" t="e">
        <f t="shared" si="185"/>
        <v>#DIV/0!</v>
      </c>
      <c r="QMQ43" s="92" t="e">
        <f t="shared" si="185"/>
        <v>#DIV/0!</v>
      </c>
      <c r="QMR43" s="92" t="e">
        <f t="shared" si="185"/>
        <v>#DIV/0!</v>
      </c>
      <c r="QMS43" s="92" t="e">
        <f t="shared" si="185"/>
        <v>#DIV/0!</v>
      </c>
      <c r="QMT43" s="92" t="e">
        <f t="shared" si="185"/>
        <v>#DIV/0!</v>
      </c>
      <c r="QMU43" s="92" t="e">
        <f t="shared" si="185"/>
        <v>#DIV/0!</v>
      </c>
      <c r="QMV43" s="92" t="e">
        <f t="shared" si="185"/>
        <v>#DIV/0!</v>
      </c>
      <c r="QMW43" s="92" t="e">
        <f t="shared" si="185"/>
        <v>#DIV/0!</v>
      </c>
      <c r="QMX43" s="92" t="e">
        <f t="shared" si="185"/>
        <v>#DIV/0!</v>
      </c>
      <c r="QMY43" s="92" t="e">
        <f t="shared" si="185"/>
        <v>#DIV/0!</v>
      </c>
      <c r="QMZ43" s="92" t="e">
        <f t="shared" si="185"/>
        <v>#DIV/0!</v>
      </c>
      <c r="QNA43" s="92" t="e">
        <f t="shared" si="185"/>
        <v>#DIV/0!</v>
      </c>
      <c r="QNB43" s="92" t="e">
        <f t="shared" si="185"/>
        <v>#DIV/0!</v>
      </c>
      <c r="QNC43" s="92" t="e">
        <f t="shared" si="185"/>
        <v>#DIV/0!</v>
      </c>
      <c r="QND43" s="92" t="e">
        <f t="shared" si="185"/>
        <v>#DIV/0!</v>
      </c>
      <c r="QNE43" s="92" t="e">
        <f t="shared" si="185"/>
        <v>#DIV/0!</v>
      </c>
      <c r="QNF43" s="92" t="e">
        <f t="shared" si="185"/>
        <v>#DIV/0!</v>
      </c>
      <c r="QNG43" s="92" t="e">
        <f t="shared" si="185"/>
        <v>#DIV/0!</v>
      </c>
      <c r="QNH43" s="92" t="e">
        <f t="shared" si="185"/>
        <v>#DIV/0!</v>
      </c>
      <c r="QNI43" s="92" t="e">
        <f t="shared" si="185"/>
        <v>#DIV/0!</v>
      </c>
      <c r="QNJ43" s="92" t="e">
        <f t="shared" si="185"/>
        <v>#DIV/0!</v>
      </c>
      <c r="QNK43" s="92" t="e">
        <f t="shared" si="185"/>
        <v>#DIV/0!</v>
      </c>
      <c r="QNL43" s="92" t="e">
        <f t="shared" si="185"/>
        <v>#DIV/0!</v>
      </c>
      <c r="QNM43" s="92" t="e">
        <f t="shared" si="185"/>
        <v>#DIV/0!</v>
      </c>
      <c r="QNN43" s="92" t="e">
        <f t="shared" si="185"/>
        <v>#DIV/0!</v>
      </c>
      <c r="QNO43" s="92" t="e">
        <f t="shared" si="185"/>
        <v>#DIV/0!</v>
      </c>
      <c r="QNP43" s="92" t="e">
        <f t="shared" si="185"/>
        <v>#DIV/0!</v>
      </c>
      <c r="QNQ43" s="92" t="e">
        <f t="shared" si="185"/>
        <v>#DIV/0!</v>
      </c>
      <c r="QNR43" s="92" t="e">
        <f t="shared" si="185"/>
        <v>#DIV/0!</v>
      </c>
      <c r="QNS43" s="92" t="e">
        <f t="shared" si="185"/>
        <v>#DIV/0!</v>
      </c>
      <c r="QNT43" s="92" t="e">
        <f t="shared" si="185"/>
        <v>#DIV/0!</v>
      </c>
      <c r="QNU43" s="92" t="e">
        <f t="shared" si="185"/>
        <v>#DIV/0!</v>
      </c>
      <c r="QNV43" s="92" t="e">
        <f t="shared" si="185"/>
        <v>#DIV/0!</v>
      </c>
      <c r="QNW43" s="92" t="e">
        <f t="shared" si="185"/>
        <v>#DIV/0!</v>
      </c>
      <c r="QNX43" s="92" t="e">
        <f t="shared" si="185"/>
        <v>#DIV/0!</v>
      </c>
      <c r="QNY43" s="92" t="e">
        <f t="shared" si="185"/>
        <v>#DIV/0!</v>
      </c>
      <c r="QNZ43" s="92" t="e">
        <f t="shared" si="185"/>
        <v>#DIV/0!</v>
      </c>
      <c r="QOA43" s="92" t="e">
        <f t="shared" si="185"/>
        <v>#DIV/0!</v>
      </c>
      <c r="QOB43" s="92" t="e">
        <f t="shared" si="185"/>
        <v>#DIV/0!</v>
      </c>
      <c r="QOC43" s="92" t="e">
        <f t="shared" si="185"/>
        <v>#DIV/0!</v>
      </c>
      <c r="QOD43" s="92" t="e">
        <f t="shared" si="185"/>
        <v>#DIV/0!</v>
      </c>
      <c r="QOE43" s="92" t="e">
        <f t="shared" si="185"/>
        <v>#DIV/0!</v>
      </c>
      <c r="QOF43" s="92" t="e">
        <f t="shared" si="185"/>
        <v>#DIV/0!</v>
      </c>
      <c r="QOG43" s="92" t="e">
        <f t="shared" si="185"/>
        <v>#DIV/0!</v>
      </c>
      <c r="QOH43" s="92" t="e">
        <f t="shared" si="185"/>
        <v>#DIV/0!</v>
      </c>
      <c r="QOI43" s="92" t="e">
        <f t="shared" si="185"/>
        <v>#DIV/0!</v>
      </c>
      <c r="QOJ43" s="92" t="e">
        <f t="shared" si="185"/>
        <v>#DIV/0!</v>
      </c>
      <c r="QOK43" s="92" t="e">
        <f t="shared" si="185"/>
        <v>#DIV/0!</v>
      </c>
      <c r="QOL43" s="92" t="e">
        <f t="shared" si="185"/>
        <v>#DIV/0!</v>
      </c>
      <c r="QOM43" s="92" t="e">
        <f t="shared" si="185"/>
        <v>#DIV/0!</v>
      </c>
      <c r="QON43" s="92" t="e">
        <f t="shared" si="185"/>
        <v>#DIV/0!</v>
      </c>
      <c r="QOO43" s="92" t="e">
        <f t="shared" si="185"/>
        <v>#DIV/0!</v>
      </c>
      <c r="QOP43" s="92" t="e">
        <f t="shared" si="185"/>
        <v>#DIV/0!</v>
      </c>
      <c r="QOQ43" s="92" t="e">
        <f t="shared" si="185"/>
        <v>#DIV/0!</v>
      </c>
      <c r="QOR43" s="92" t="e">
        <f t="shared" si="185"/>
        <v>#DIV/0!</v>
      </c>
      <c r="QOS43" s="92" t="e">
        <f t="shared" si="185"/>
        <v>#DIV/0!</v>
      </c>
      <c r="QOT43" s="92" t="e">
        <f t="shared" si="185"/>
        <v>#DIV/0!</v>
      </c>
      <c r="QOU43" s="92" t="e">
        <f t="shared" si="185"/>
        <v>#DIV/0!</v>
      </c>
      <c r="QOV43" s="92" t="e">
        <f t="shared" si="185"/>
        <v>#DIV/0!</v>
      </c>
      <c r="QOW43" s="92" t="e">
        <f t="shared" si="185"/>
        <v>#DIV/0!</v>
      </c>
      <c r="QOX43" s="92" t="e">
        <f t="shared" si="185"/>
        <v>#DIV/0!</v>
      </c>
      <c r="QOY43" s="92" t="e">
        <f t="shared" ref="QOY43:QRJ43" si="186">AVERAGE(QOY3:QOY42)</f>
        <v>#DIV/0!</v>
      </c>
      <c r="QOZ43" s="92" t="e">
        <f t="shared" si="186"/>
        <v>#DIV/0!</v>
      </c>
      <c r="QPA43" s="92" t="e">
        <f t="shared" si="186"/>
        <v>#DIV/0!</v>
      </c>
      <c r="QPB43" s="92" t="e">
        <f t="shared" si="186"/>
        <v>#DIV/0!</v>
      </c>
      <c r="QPC43" s="92" t="e">
        <f t="shared" si="186"/>
        <v>#DIV/0!</v>
      </c>
      <c r="QPD43" s="92" t="e">
        <f t="shared" si="186"/>
        <v>#DIV/0!</v>
      </c>
      <c r="QPE43" s="92" t="e">
        <f t="shared" si="186"/>
        <v>#DIV/0!</v>
      </c>
      <c r="QPF43" s="92" t="e">
        <f t="shared" si="186"/>
        <v>#DIV/0!</v>
      </c>
      <c r="QPG43" s="92" t="e">
        <f t="shared" si="186"/>
        <v>#DIV/0!</v>
      </c>
      <c r="QPH43" s="92" t="e">
        <f t="shared" si="186"/>
        <v>#DIV/0!</v>
      </c>
      <c r="QPI43" s="92" t="e">
        <f t="shared" si="186"/>
        <v>#DIV/0!</v>
      </c>
      <c r="QPJ43" s="92" t="e">
        <f t="shared" si="186"/>
        <v>#DIV/0!</v>
      </c>
      <c r="QPK43" s="92" t="e">
        <f t="shared" si="186"/>
        <v>#DIV/0!</v>
      </c>
      <c r="QPL43" s="92" t="e">
        <f t="shared" si="186"/>
        <v>#DIV/0!</v>
      </c>
      <c r="QPM43" s="92" t="e">
        <f t="shared" si="186"/>
        <v>#DIV/0!</v>
      </c>
      <c r="QPN43" s="92" t="e">
        <f t="shared" si="186"/>
        <v>#DIV/0!</v>
      </c>
      <c r="QPO43" s="92" t="e">
        <f t="shared" si="186"/>
        <v>#DIV/0!</v>
      </c>
      <c r="QPP43" s="92" t="e">
        <f t="shared" si="186"/>
        <v>#DIV/0!</v>
      </c>
      <c r="QPQ43" s="92" t="e">
        <f t="shared" si="186"/>
        <v>#DIV/0!</v>
      </c>
      <c r="QPR43" s="92" t="e">
        <f t="shared" si="186"/>
        <v>#DIV/0!</v>
      </c>
      <c r="QPS43" s="92" t="e">
        <f t="shared" si="186"/>
        <v>#DIV/0!</v>
      </c>
      <c r="QPT43" s="92" t="e">
        <f t="shared" si="186"/>
        <v>#DIV/0!</v>
      </c>
      <c r="QPU43" s="92" t="e">
        <f t="shared" si="186"/>
        <v>#DIV/0!</v>
      </c>
      <c r="QPV43" s="92" t="e">
        <f t="shared" si="186"/>
        <v>#DIV/0!</v>
      </c>
      <c r="QPW43" s="92" t="e">
        <f t="shared" si="186"/>
        <v>#DIV/0!</v>
      </c>
      <c r="QPX43" s="92" t="e">
        <f t="shared" si="186"/>
        <v>#DIV/0!</v>
      </c>
      <c r="QPY43" s="92" t="e">
        <f t="shared" si="186"/>
        <v>#DIV/0!</v>
      </c>
      <c r="QPZ43" s="92" t="e">
        <f t="shared" si="186"/>
        <v>#DIV/0!</v>
      </c>
      <c r="QQA43" s="92" t="e">
        <f t="shared" si="186"/>
        <v>#DIV/0!</v>
      </c>
      <c r="QQB43" s="92" t="e">
        <f t="shared" si="186"/>
        <v>#DIV/0!</v>
      </c>
      <c r="QQC43" s="92" t="e">
        <f t="shared" si="186"/>
        <v>#DIV/0!</v>
      </c>
      <c r="QQD43" s="92" t="e">
        <f t="shared" si="186"/>
        <v>#DIV/0!</v>
      </c>
      <c r="QQE43" s="92" t="e">
        <f t="shared" si="186"/>
        <v>#DIV/0!</v>
      </c>
      <c r="QQF43" s="92" t="e">
        <f t="shared" si="186"/>
        <v>#DIV/0!</v>
      </c>
      <c r="QQG43" s="92" t="e">
        <f t="shared" si="186"/>
        <v>#DIV/0!</v>
      </c>
      <c r="QQH43" s="92" t="e">
        <f t="shared" si="186"/>
        <v>#DIV/0!</v>
      </c>
      <c r="QQI43" s="92" t="e">
        <f t="shared" si="186"/>
        <v>#DIV/0!</v>
      </c>
      <c r="QQJ43" s="92" t="e">
        <f t="shared" si="186"/>
        <v>#DIV/0!</v>
      </c>
      <c r="QQK43" s="92" t="e">
        <f t="shared" si="186"/>
        <v>#DIV/0!</v>
      </c>
      <c r="QQL43" s="92" t="e">
        <f t="shared" si="186"/>
        <v>#DIV/0!</v>
      </c>
      <c r="QQM43" s="92" t="e">
        <f t="shared" si="186"/>
        <v>#DIV/0!</v>
      </c>
      <c r="QQN43" s="92" t="e">
        <f t="shared" si="186"/>
        <v>#DIV/0!</v>
      </c>
      <c r="QQO43" s="92" t="e">
        <f t="shared" si="186"/>
        <v>#DIV/0!</v>
      </c>
      <c r="QQP43" s="92" t="e">
        <f t="shared" si="186"/>
        <v>#DIV/0!</v>
      </c>
      <c r="QQQ43" s="92" t="e">
        <f t="shared" si="186"/>
        <v>#DIV/0!</v>
      </c>
      <c r="QQR43" s="92" t="e">
        <f t="shared" si="186"/>
        <v>#DIV/0!</v>
      </c>
      <c r="QQS43" s="92" t="e">
        <f t="shared" si="186"/>
        <v>#DIV/0!</v>
      </c>
      <c r="QQT43" s="92" t="e">
        <f t="shared" si="186"/>
        <v>#DIV/0!</v>
      </c>
      <c r="QQU43" s="92" t="e">
        <f t="shared" si="186"/>
        <v>#DIV/0!</v>
      </c>
      <c r="QQV43" s="92" t="e">
        <f t="shared" si="186"/>
        <v>#DIV/0!</v>
      </c>
      <c r="QQW43" s="92" t="e">
        <f t="shared" si="186"/>
        <v>#DIV/0!</v>
      </c>
      <c r="QQX43" s="92" t="e">
        <f t="shared" si="186"/>
        <v>#DIV/0!</v>
      </c>
      <c r="QQY43" s="92" t="e">
        <f t="shared" si="186"/>
        <v>#DIV/0!</v>
      </c>
      <c r="QQZ43" s="92" t="e">
        <f t="shared" si="186"/>
        <v>#DIV/0!</v>
      </c>
      <c r="QRA43" s="92" t="e">
        <f t="shared" si="186"/>
        <v>#DIV/0!</v>
      </c>
      <c r="QRB43" s="92" t="e">
        <f t="shared" si="186"/>
        <v>#DIV/0!</v>
      </c>
      <c r="QRC43" s="92" t="e">
        <f t="shared" si="186"/>
        <v>#DIV/0!</v>
      </c>
      <c r="QRD43" s="92" t="e">
        <f t="shared" si="186"/>
        <v>#DIV/0!</v>
      </c>
      <c r="QRE43" s="92" t="e">
        <f t="shared" si="186"/>
        <v>#DIV/0!</v>
      </c>
      <c r="QRF43" s="92" t="e">
        <f t="shared" si="186"/>
        <v>#DIV/0!</v>
      </c>
      <c r="QRG43" s="92" t="e">
        <f t="shared" si="186"/>
        <v>#DIV/0!</v>
      </c>
      <c r="QRH43" s="92" t="e">
        <f t="shared" si="186"/>
        <v>#DIV/0!</v>
      </c>
      <c r="QRI43" s="92" t="e">
        <f t="shared" si="186"/>
        <v>#DIV/0!</v>
      </c>
      <c r="QRJ43" s="92" t="e">
        <f t="shared" si="186"/>
        <v>#DIV/0!</v>
      </c>
      <c r="QRK43" s="92" t="e">
        <f t="shared" ref="QRK43:QTV43" si="187">AVERAGE(QRK3:QRK42)</f>
        <v>#DIV/0!</v>
      </c>
      <c r="QRL43" s="92" t="e">
        <f t="shared" si="187"/>
        <v>#DIV/0!</v>
      </c>
      <c r="QRM43" s="92" t="e">
        <f t="shared" si="187"/>
        <v>#DIV/0!</v>
      </c>
      <c r="QRN43" s="92" t="e">
        <f t="shared" si="187"/>
        <v>#DIV/0!</v>
      </c>
      <c r="QRO43" s="92" t="e">
        <f t="shared" si="187"/>
        <v>#DIV/0!</v>
      </c>
      <c r="QRP43" s="92" t="e">
        <f t="shared" si="187"/>
        <v>#DIV/0!</v>
      </c>
      <c r="QRQ43" s="92" t="e">
        <f t="shared" si="187"/>
        <v>#DIV/0!</v>
      </c>
      <c r="QRR43" s="92" t="e">
        <f t="shared" si="187"/>
        <v>#DIV/0!</v>
      </c>
      <c r="QRS43" s="92" t="e">
        <f t="shared" si="187"/>
        <v>#DIV/0!</v>
      </c>
      <c r="QRT43" s="92" t="e">
        <f t="shared" si="187"/>
        <v>#DIV/0!</v>
      </c>
      <c r="QRU43" s="92" t="e">
        <f t="shared" si="187"/>
        <v>#DIV/0!</v>
      </c>
      <c r="QRV43" s="92" t="e">
        <f t="shared" si="187"/>
        <v>#DIV/0!</v>
      </c>
      <c r="QRW43" s="92" t="e">
        <f t="shared" si="187"/>
        <v>#DIV/0!</v>
      </c>
      <c r="QRX43" s="92" t="e">
        <f t="shared" si="187"/>
        <v>#DIV/0!</v>
      </c>
      <c r="QRY43" s="92" t="e">
        <f t="shared" si="187"/>
        <v>#DIV/0!</v>
      </c>
      <c r="QRZ43" s="92" t="e">
        <f t="shared" si="187"/>
        <v>#DIV/0!</v>
      </c>
      <c r="QSA43" s="92" t="e">
        <f t="shared" si="187"/>
        <v>#DIV/0!</v>
      </c>
      <c r="QSB43" s="92" t="e">
        <f t="shared" si="187"/>
        <v>#DIV/0!</v>
      </c>
      <c r="QSC43" s="92" t="e">
        <f t="shared" si="187"/>
        <v>#DIV/0!</v>
      </c>
      <c r="QSD43" s="92" t="e">
        <f t="shared" si="187"/>
        <v>#DIV/0!</v>
      </c>
      <c r="QSE43" s="92" t="e">
        <f t="shared" si="187"/>
        <v>#DIV/0!</v>
      </c>
      <c r="QSF43" s="92" t="e">
        <f t="shared" si="187"/>
        <v>#DIV/0!</v>
      </c>
      <c r="QSG43" s="92" t="e">
        <f t="shared" si="187"/>
        <v>#DIV/0!</v>
      </c>
      <c r="QSH43" s="92" t="e">
        <f t="shared" si="187"/>
        <v>#DIV/0!</v>
      </c>
      <c r="QSI43" s="92" t="e">
        <f t="shared" si="187"/>
        <v>#DIV/0!</v>
      </c>
      <c r="QSJ43" s="92" t="e">
        <f t="shared" si="187"/>
        <v>#DIV/0!</v>
      </c>
      <c r="QSK43" s="92" t="e">
        <f t="shared" si="187"/>
        <v>#DIV/0!</v>
      </c>
      <c r="QSL43" s="92" t="e">
        <f t="shared" si="187"/>
        <v>#DIV/0!</v>
      </c>
      <c r="QSM43" s="92" t="e">
        <f t="shared" si="187"/>
        <v>#DIV/0!</v>
      </c>
      <c r="QSN43" s="92" t="e">
        <f t="shared" si="187"/>
        <v>#DIV/0!</v>
      </c>
      <c r="QSO43" s="92" t="e">
        <f t="shared" si="187"/>
        <v>#DIV/0!</v>
      </c>
      <c r="QSP43" s="92" t="e">
        <f t="shared" si="187"/>
        <v>#DIV/0!</v>
      </c>
      <c r="QSQ43" s="92" t="e">
        <f t="shared" si="187"/>
        <v>#DIV/0!</v>
      </c>
      <c r="QSR43" s="92" t="e">
        <f t="shared" si="187"/>
        <v>#DIV/0!</v>
      </c>
      <c r="QSS43" s="92" t="e">
        <f t="shared" si="187"/>
        <v>#DIV/0!</v>
      </c>
      <c r="QST43" s="92" t="e">
        <f t="shared" si="187"/>
        <v>#DIV/0!</v>
      </c>
      <c r="QSU43" s="92" t="e">
        <f t="shared" si="187"/>
        <v>#DIV/0!</v>
      </c>
      <c r="QSV43" s="92" t="e">
        <f t="shared" si="187"/>
        <v>#DIV/0!</v>
      </c>
      <c r="QSW43" s="92" t="e">
        <f t="shared" si="187"/>
        <v>#DIV/0!</v>
      </c>
      <c r="QSX43" s="92" t="e">
        <f t="shared" si="187"/>
        <v>#DIV/0!</v>
      </c>
      <c r="QSY43" s="92" t="e">
        <f t="shared" si="187"/>
        <v>#DIV/0!</v>
      </c>
      <c r="QSZ43" s="92" t="e">
        <f t="shared" si="187"/>
        <v>#DIV/0!</v>
      </c>
      <c r="QTA43" s="92" t="e">
        <f t="shared" si="187"/>
        <v>#DIV/0!</v>
      </c>
      <c r="QTB43" s="92" t="e">
        <f t="shared" si="187"/>
        <v>#DIV/0!</v>
      </c>
      <c r="QTC43" s="92" t="e">
        <f t="shared" si="187"/>
        <v>#DIV/0!</v>
      </c>
      <c r="QTD43" s="92" t="e">
        <f t="shared" si="187"/>
        <v>#DIV/0!</v>
      </c>
      <c r="QTE43" s="92" t="e">
        <f t="shared" si="187"/>
        <v>#DIV/0!</v>
      </c>
      <c r="QTF43" s="92" t="e">
        <f t="shared" si="187"/>
        <v>#DIV/0!</v>
      </c>
      <c r="QTG43" s="92" t="e">
        <f t="shared" si="187"/>
        <v>#DIV/0!</v>
      </c>
      <c r="QTH43" s="92" t="e">
        <f t="shared" si="187"/>
        <v>#DIV/0!</v>
      </c>
      <c r="QTI43" s="92" t="e">
        <f t="shared" si="187"/>
        <v>#DIV/0!</v>
      </c>
      <c r="QTJ43" s="92" t="e">
        <f t="shared" si="187"/>
        <v>#DIV/0!</v>
      </c>
      <c r="QTK43" s="92" t="e">
        <f t="shared" si="187"/>
        <v>#DIV/0!</v>
      </c>
      <c r="QTL43" s="92" t="e">
        <f t="shared" si="187"/>
        <v>#DIV/0!</v>
      </c>
      <c r="QTM43" s="92" t="e">
        <f t="shared" si="187"/>
        <v>#DIV/0!</v>
      </c>
      <c r="QTN43" s="92" t="e">
        <f t="shared" si="187"/>
        <v>#DIV/0!</v>
      </c>
      <c r="QTO43" s="92" t="e">
        <f t="shared" si="187"/>
        <v>#DIV/0!</v>
      </c>
      <c r="QTP43" s="92" t="e">
        <f t="shared" si="187"/>
        <v>#DIV/0!</v>
      </c>
      <c r="QTQ43" s="92" t="e">
        <f t="shared" si="187"/>
        <v>#DIV/0!</v>
      </c>
      <c r="QTR43" s="92" t="e">
        <f t="shared" si="187"/>
        <v>#DIV/0!</v>
      </c>
      <c r="QTS43" s="92" t="e">
        <f t="shared" si="187"/>
        <v>#DIV/0!</v>
      </c>
      <c r="QTT43" s="92" t="e">
        <f t="shared" si="187"/>
        <v>#DIV/0!</v>
      </c>
      <c r="QTU43" s="92" t="e">
        <f t="shared" si="187"/>
        <v>#DIV/0!</v>
      </c>
      <c r="QTV43" s="92" t="e">
        <f t="shared" si="187"/>
        <v>#DIV/0!</v>
      </c>
      <c r="QTW43" s="92" t="e">
        <f t="shared" ref="QTW43:QWH43" si="188">AVERAGE(QTW3:QTW42)</f>
        <v>#DIV/0!</v>
      </c>
      <c r="QTX43" s="92" t="e">
        <f t="shared" si="188"/>
        <v>#DIV/0!</v>
      </c>
      <c r="QTY43" s="92" t="e">
        <f t="shared" si="188"/>
        <v>#DIV/0!</v>
      </c>
      <c r="QTZ43" s="92" t="e">
        <f t="shared" si="188"/>
        <v>#DIV/0!</v>
      </c>
      <c r="QUA43" s="92" t="e">
        <f t="shared" si="188"/>
        <v>#DIV/0!</v>
      </c>
      <c r="QUB43" s="92" t="e">
        <f t="shared" si="188"/>
        <v>#DIV/0!</v>
      </c>
      <c r="QUC43" s="92" t="e">
        <f t="shared" si="188"/>
        <v>#DIV/0!</v>
      </c>
      <c r="QUD43" s="92" t="e">
        <f t="shared" si="188"/>
        <v>#DIV/0!</v>
      </c>
      <c r="QUE43" s="92" t="e">
        <f t="shared" si="188"/>
        <v>#DIV/0!</v>
      </c>
      <c r="QUF43" s="92" t="e">
        <f t="shared" si="188"/>
        <v>#DIV/0!</v>
      </c>
      <c r="QUG43" s="92" t="e">
        <f t="shared" si="188"/>
        <v>#DIV/0!</v>
      </c>
      <c r="QUH43" s="92" t="e">
        <f t="shared" si="188"/>
        <v>#DIV/0!</v>
      </c>
      <c r="QUI43" s="92" t="e">
        <f t="shared" si="188"/>
        <v>#DIV/0!</v>
      </c>
      <c r="QUJ43" s="92" t="e">
        <f t="shared" si="188"/>
        <v>#DIV/0!</v>
      </c>
      <c r="QUK43" s="92" t="e">
        <f t="shared" si="188"/>
        <v>#DIV/0!</v>
      </c>
      <c r="QUL43" s="92" t="e">
        <f t="shared" si="188"/>
        <v>#DIV/0!</v>
      </c>
      <c r="QUM43" s="92" t="e">
        <f t="shared" si="188"/>
        <v>#DIV/0!</v>
      </c>
      <c r="QUN43" s="92" t="e">
        <f t="shared" si="188"/>
        <v>#DIV/0!</v>
      </c>
      <c r="QUO43" s="92" t="e">
        <f t="shared" si="188"/>
        <v>#DIV/0!</v>
      </c>
      <c r="QUP43" s="92" t="e">
        <f t="shared" si="188"/>
        <v>#DIV/0!</v>
      </c>
      <c r="QUQ43" s="92" t="e">
        <f t="shared" si="188"/>
        <v>#DIV/0!</v>
      </c>
      <c r="QUR43" s="92" t="e">
        <f t="shared" si="188"/>
        <v>#DIV/0!</v>
      </c>
      <c r="QUS43" s="92" t="e">
        <f t="shared" si="188"/>
        <v>#DIV/0!</v>
      </c>
      <c r="QUT43" s="92" t="e">
        <f t="shared" si="188"/>
        <v>#DIV/0!</v>
      </c>
      <c r="QUU43" s="92" t="e">
        <f t="shared" si="188"/>
        <v>#DIV/0!</v>
      </c>
      <c r="QUV43" s="92" t="e">
        <f t="shared" si="188"/>
        <v>#DIV/0!</v>
      </c>
      <c r="QUW43" s="92" t="e">
        <f t="shared" si="188"/>
        <v>#DIV/0!</v>
      </c>
      <c r="QUX43" s="92" t="e">
        <f t="shared" si="188"/>
        <v>#DIV/0!</v>
      </c>
      <c r="QUY43" s="92" t="e">
        <f t="shared" si="188"/>
        <v>#DIV/0!</v>
      </c>
      <c r="QUZ43" s="92" t="e">
        <f t="shared" si="188"/>
        <v>#DIV/0!</v>
      </c>
      <c r="QVA43" s="92" t="e">
        <f t="shared" si="188"/>
        <v>#DIV/0!</v>
      </c>
      <c r="QVB43" s="92" t="e">
        <f t="shared" si="188"/>
        <v>#DIV/0!</v>
      </c>
      <c r="QVC43" s="92" t="e">
        <f t="shared" si="188"/>
        <v>#DIV/0!</v>
      </c>
      <c r="QVD43" s="92" t="e">
        <f t="shared" si="188"/>
        <v>#DIV/0!</v>
      </c>
      <c r="QVE43" s="92" t="e">
        <f t="shared" si="188"/>
        <v>#DIV/0!</v>
      </c>
      <c r="QVF43" s="92" t="e">
        <f t="shared" si="188"/>
        <v>#DIV/0!</v>
      </c>
      <c r="QVG43" s="92" t="e">
        <f t="shared" si="188"/>
        <v>#DIV/0!</v>
      </c>
      <c r="QVH43" s="92" t="e">
        <f t="shared" si="188"/>
        <v>#DIV/0!</v>
      </c>
      <c r="QVI43" s="92" t="e">
        <f t="shared" si="188"/>
        <v>#DIV/0!</v>
      </c>
      <c r="QVJ43" s="92" t="e">
        <f t="shared" si="188"/>
        <v>#DIV/0!</v>
      </c>
      <c r="QVK43" s="92" t="e">
        <f t="shared" si="188"/>
        <v>#DIV/0!</v>
      </c>
      <c r="QVL43" s="92" t="e">
        <f t="shared" si="188"/>
        <v>#DIV/0!</v>
      </c>
      <c r="QVM43" s="92" t="e">
        <f t="shared" si="188"/>
        <v>#DIV/0!</v>
      </c>
      <c r="QVN43" s="92" t="e">
        <f t="shared" si="188"/>
        <v>#DIV/0!</v>
      </c>
      <c r="QVO43" s="92" t="e">
        <f t="shared" si="188"/>
        <v>#DIV/0!</v>
      </c>
      <c r="QVP43" s="92" t="e">
        <f t="shared" si="188"/>
        <v>#DIV/0!</v>
      </c>
      <c r="QVQ43" s="92" t="e">
        <f t="shared" si="188"/>
        <v>#DIV/0!</v>
      </c>
      <c r="QVR43" s="92" t="e">
        <f t="shared" si="188"/>
        <v>#DIV/0!</v>
      </c>
      <c r="QVS43" s="92" t="e">
        <f t="shared" si="188"/>
        <v>#DIV/0!</v>
      </c>
      <c r="QVT43" s="92" t="e">
        <f t="shared" si="188"/>
        <v>#DIV/0!</v>
      </c>
      <c r="QVU43" s="92" t="e">
        <f t="shared" si="188"/>
        <v>#DIV/0!</v>
      </c>
      <c r="QVV43" s="92" t="e">
        <f t="shared" si="188"/>
        <v>#DIV/0!</v>
      </c>
      <c r="QVW43" s="92" t="e">
        <f t="shared" si="188"/>
        <v>#DIV/0!</v>
      </c>
      <c r="QVX43" s="92" t="e">
        <f t="shared" si="188"/>
        <v>#DIV/0!</v>
      </c>
      <c r="QVY43" s="92" t="e">
        <f t="shared" si="188"/>
        <v>#DIV/0!</v>
      </c>
      <c r="QVZ43" s="92" t="e">
        <f t="shared" si="188"/>
        <v>#DIV/0!</v>
      </c>
      <c r="QWA43" s="92" t="e">
        <f t="shared" si="188"/>
        <v>#DIV/0!</v>
      </c>
      <c r="QWB43" s="92" t="e">
        <f t="shared" si="188"/>
        <v>#DIV/0!</v>
      </c>
      <c r="QWC43" s="92" t="e">
        <f t="shared" si="188"/>
        <v>#DIV/0!</v>
      </c>
      <c r="QWD43" s="92" t="e">
        <f t="shared" si="188"/>
        <v>#DIV/0!</v>
      </c>
      <c r="QWE43" s="92" t="e">
        <f t="shared" si="188"/>
        <v>#DIV/0!</v>
      </c>
      <c r="QWF43" s="92" t="e">
        <f t="shared" si="188"/>
        <v>#DIV/0!</v>
      </c>
      <c r="QWG43" s="92" t="e">
        <f t="shared" si="188"/>
        <v>#DIV/0!</v>
      </c>
      <c r="QWH43" s="92" t="e">
        <f t="shared" si="188"/>
        <v>#DIV/0!</v>
      </c>
      <c r="QWI43" s="92" t="e">
        <f t="shared" ref="QWI43:QYT43" si="189">AVERAGE(QWI3:QWI42)</f>
        <v>#DIV/0!</v>
      </c>
      <c r="QWJ43" s="92" t="e">
        <f t="shared" si="189"/>
        <v>#DIV/0!</v>
      </c>
      <c r="QWK43" s="92" t="e">
        <f t="shared" si="189"/>
        <v>#DIV/0!</v>
      </c>
      <c r="QWL43" s="92" t="e">
        <f t="shared" si="189"/>
        <v>#DIV/0!</v>
      </c>
      <c r="QWM43" s="92" t="e">
        <f t="shared" si="189"/>
        <v>#DIV/0!</v>
      </c>
      <c r="QWN43" s="92" t="e">
        <f t="shared" si="189"/>
        <v>#DIV/0!</v>
      </c>
      <c r="QWO43" s="92" t="e">
        <f t="shared" si="189"/>
        <v>#DIV/0!</v>
      </c>
      <c r="QWP43" s="92" t="e">
        <f t="shared" si="189"/>
        <v>#DIV/0!</v>
      </c>
      <c r="QWQ43" s="92" t="e">
        <f t="shared" si="189"/>
        <v>#DIV/0!</v>
      </c>
      <c r="QWR43" s="92" t="e">
        <f t="shared" si="189"/>
        <v>#DIV/0!</v>
      </c>
      <c r="QWS43" s="92" t="e">
        <f t="shared" si="189"/>
        <v>#DIV/0!</v>
      </c>
      <c r="QWT43" s="92" t="e">
        <f t="shared" si="189"/>
        <v>#DIV/0!</v>
      </c>
      <c r="QWU43" s="92" t="e">
        <f t="shared" si="189"/>
        <v>#DIV/0!</v>
      </c>
      <c r="QWV43" s="92" t="e">
        <f t="shared" si="189"/>
        <v>#DIV/0!</v>
      </c>
      <c r="QWW43" s="92" t="e">
        <f t="shared" si="189"/>
        <v>#DIV/0!</v>
      </c>
      <c r="QWX43" s="92" t="e">
        <f t="shared" si="189"/>
        <v>#DIV/0!</v>
      </c>
      <c r="QWY43" s="92" t="e">
        <f t="shared" si="189"/>
        <v>#DIV/0!</v>
      </c>
      <c r="QWZ43" s="92" t="e">
        <f t="shared" si="189"/>
        <v>#DIV/0!</v>
      </c>
      <c r="QXA43" s="92" t="e">
        <f t="shared" si="189"/>
        <v>#DIV/0!</v>
      </c>
      <c r="QXB43" s="92" t="e">
        <f t="shared" si="189"/>
        <v>#DIV/0!</v>
      </c>
      <c r="QXC43" s="92" t="e">
        <f t="shared" si="189"/>
        <v>#DIV/0!</v>
      </c>
      <c r="QXD43" s="92" t="e">
        <f t="shared" si="189"/>
        <v>#DIV/0!</v>
      </c>
      <c r="QXE43" s="92" t="e">
        <f t="shared" si="189"/>
        <v>#DIV/0!</v>
      </c>
      <c r="QXF43" s="92" t="e">
        <f t="shared" si="189"/>
        <v>#DIV/0!</v>
      </c>
      <c r="QXG43" s="92" t="e">
        <f t="shared" si="189"/>
        <v>#DIV/0!</v>
      </c>
      <c r="QXH43" s="92" t="e">
        <f t="shared" si="189"/>
        <v>#DIV/0!</v>
      </c>
      <c r="QXI43" s="92" t="e">
        <f t="shared" si="189"/>
        <v>#DIV/0!</v>
      </c>
      <c r="QXJ43" s="92" t="e">
        <f t="shared" si="189"/>
        <v>#DIV/0!</v>
      </c>
      <c r="QXK43" s="92" t="e">
        <f t="shared" si="189"/>
        <v>#DIV/0!</v>
      </c>
      <c r="QXL43" s="92" t="e">
        <f t="shared" si="189"/>
        <v>#DIV/0!</v>
      </c>
      <c r="QXM43" s="92" t="e">
        <f t="shared" si="189"/>
        <v>#DIV/0!</v>
      </c>
      <c r="QXN43" s="92" t="e">
        <f t="shared" si="189"/>
        <v>#DIV/0!</v>
      </c>
      <c r="QXO43" s="92" t="e">
        <f t="shared" si="189"/>
        <v>#DIV/0!</v>
      </c>
      <c r="QXP43" s="92" t="e">
        <f t="shared" si="189"/>
        <v>#DIV/0!</v>
      </c>
      <c r="QXQ43" s="92" t="e">
        <f t="shared" si="189"/>
        <v>#DIV/0!</v>
      </c>
      <c r="QXR43" s="92" t="e">
        <f t="shared" si="189"/>
        <v>#DIV/0!</v>
      </c>
      <c r="QXS43" s="92" t="e">
        <f t="shared" si="189"/>
        <v>#DIV/0!</v>
      </c>
      <c r="QXT43" s="92" t="e">
        <f t="shared" si="189"/>
        <v>#DIV/0!</v>
      </c>
      <c r="QXU43" s="92" t="e">
        <f t="shared" si="189"/>
        <v>#DIV/0!</v>
      </c>
      <c r="QXV43" s="92" t="e">
        <f t="shared" si="189"/>
        <v>#DIV/0!</v>
      </c>
      <c r="QXW43" s="92" t="e">
        <f t="shared" si="189"/>
        <v>#DIV/0!</v>
      </c>
      <c r="QXX43" s="92" t="e">
        <f t="shared" si="189"/>
        <v>#DIV/0!</v>
      </c>
      <c r="QXY43" s="92" t="e">
        <f t="shared" si="189"/>
        <v>#DIV/0!</v>
      </c>
      <c r="QXZ43" s="92" t="e">
        <f t="shared" si="189"/>
        <v>#DIV/0!</v>
      </c>
      <c r="QYA43" s="92" t="e">
        <f t="shared" si="189"/>
        <v>#DIV/0!</v>
      </c>
      <c r="QYB43" s="92" t="e">
        <f t="shared" si="189"/>
        <v>#DIV/0!</v>
      </c>
      <c r="QYC43" s="92" t="e">
        <f t="shared" si="189"/>
        <v>#DIV/0!</v>
      </c>
      <c r="QYD43" s="92" t="e">
        <f t="shared" si="189"/>
        <v>#DIV/0!</v>
      </c>
      <c r="QYE43" s="92" t="e">
        <f t="shared" si="189"/>
        <v>#DIV/0!</v>
      </c>
      <c r="QYF43" s="92" t="e">
        <f t="shared" si="189"/>
        <v>#DIV/0!</v>
      </c>
      <c r="QYG43" s="92" t="e">
        <f t="shared" si="189"/>
        <v>#DIV/0!</v>
      </c>
      <c r="QYH43" s="92" t="e">
        <f t="shared" si="189"/>
        <v>#DIV/0!</v>
      </c>
      <c r="QYI43" s="92" t="e">
        <f t="shared" si="189"/>
        <v>#DIV/0!</v>
      </c>
      <c r="QYJ43" s="92" t="e">
        <f t="shared" si="189"/>
        <v>#DIV/0!</v>
      </c>
      <c r="QYK43" s="92" t="e">
        <f t="shared" si="189"/>
        <v>#DIV/0!</v>
      </c>
      <c r="QYL43" s="92" t="e">
        <f t="shared" si="189"/>
        <v>#DIV/0!</v>
      </c>
      <c r="QYM43" s="92" t="e">
        <f t="shared" si="189"/>
        <v>#DIV/0!</v>
      </c>
      <c r="QYN43" s="92" t="e">
        <f t="shared" si="189"/>
        <v>#DIV/0!</v>
      </c>
      <c r="QYO43" s="92" t="e">
        <f t="shared" si="189"/>
        <v>#DIV/0!</v>
      </c>
      <c r="QYP43" s="92" t="e">
        <f t="shared" si="189"/>
        <v>#DIV/0!</v>
      </c>
      <c r="QYQ43" s="92" t="e">
        <f t="shared" si="189"/>
        <v>#DIV/0!</v>
      </c>
      <c r="QYR43" s="92" t="e">
        <f t="shared" si="189"/>
        <v>#DIV/0!</v>
      </c>
      <c r="QYS43" s="92" t="e">
        <f t="shared" si="189"/>
        <v>#DIV/0!</v>
      </c>
      <c r="QYT43" s="92" t="e">
        <f t="shared" si="189"/>
        <v>#DIV/0!</v>
      </c>
      <c r="QYU43" s="92" t="e">
        <f t="shared" ref="QYU43:RBF43" si="190">AVERAGE(QYU3:QYU42)</f>
        <v>#DIV/0!</v>
      </c>
      <c r="QYV43" s="92" t="e">
        <f t="shared" si="190"/>
        <v>#DIV/0!</v>
      </c>
      <c r="QYW43" s="92" t="e">
        <f t="shared" si="190"/>
        <v>#DIV/0!</v>
      </c>
      <c r="QYX43" s="92" t="e">
        <f t="shared" si="190"/>
        <v>#DIV/0!</v>
      </c>
      <c r="QYY43" s="92" t="e">
        <f t="shared" si="190"/>
        <v>#DIV/0!</v>
      </c>
      <c r="QYZ43" s="92" t="e">
        <f t="shared" si="190"/>
        <v>#DIV/0!</v>
      </c>
      <c r="QZA43" s="92" t="e">
        <f t="shared" si="190"/>
        <v>#DIV/0!</v>
      </c>
      <c r="QZB43" s="92" t="e">
        <f t="shared" si="190"/>
        <v>#DIV/0!</v>
      </c>
      <c r="QZC43" s="92" t="e">
        <f t="shared" si="190"/>
        <v>#DIV/0!</v>
      </c>
      <c r="QZD43" s="92" t="e">
        <f t="shared" si="190"/>
        <v>#DIV/0!</v>
      </c>
      <c r="QZE43" s="92" t="e">
        <f t="shared" si="190"/>
        <v>#DIV/0!</v>
      </c>
      <c r="QZF43" s="92" t="e">
        <f t="shared" si="190"/>
        <v>#DIV/0!</v>
      </c>
      <c r="QZG43" s="92" t="e">
        <f t="shared" si="190"/>
        <v>#DIV/0!</v>
      </c>
      <c r="QZH43" s="92" t="e">
        <f t="shared" si="190"/>
        <v>#DIV/0!</v>
      </c>
      <c r="QZI43" s="92" t="e">
        <f t="shared" si="190"/>
        <v>#DIV/0!</v>
      </c>
      <c r="QZJ43" s="92" t="e">
        <f t="shared" si="190"/>
        <v>#DIV/0!</v>
      </c>
      <c r="QZK43" s="92" t="e">
        <f t="shared" si="190"/>
        <v>#DIV/0!</v>
      </c>
      <c r="QZL43" s="92" t="e">
        <f t="shared" si="190"/>
        <v>#DIV/0!</v>
      </c>
      <c r="QZM43" s="92" t="e">
        <f t="shared" si="190"/>
        <v>#DIV/0!</v>
      </c>
      <c r="QZN43" s="92" t="e">
        <f t="shared" si="190"/>
        <v>#DIV/0!</v>
      </c>
      <c r="QZO43" s="92" t="e">
        <f t="shared" si="190"/>
        <v>#DIV/0!</v>
      </c>
      <c r="QZP43" s="92" t="e">
        <f t="shared" si="190"/>
        <v>#DIV/0!</v>
      </c>
      <c r="QZQ43" s="92" t="e">
        <f t="shared" si="190"/>
        <v>#DIV/0!</v>
      </c>
      <c r="QZR43" s="92" t="e">
        <f t="shared" si="190"/>
        <v>#DIV/0!</v>
      </c>
      <c r="QZS43" s="92" t="e">
        <f t="shared" si="190"/>
        <v>#DIV/0!</v>
      </c>
      <c r="QZT43" s="92" t="e">
        <f t="shared" si="190"/>
        <v>#DIV/0!</v>
      </c>
      <c r="QZU43" s="92" t="e">
        <f t="shared" si="190"/>
        <v>#DIV/0!</v>
      </c>
      <c r="QZV43" s="92" t="e">
        <f t="shared" si="190"/>
        <v>#DIV/0!</v>
      </c>
      <c r="QZW43" s="92" t="e">
        <f t="shared" si="190"/>
        <v>#DIV/0!</v>
      </c>
      <c r="QZX43" s="92" t="e">
        <f t="shared" si="190"/>
        <v>#DIV/0!</v>
      </c>
      <c r="QZY43" s="92" t="e">
        <f t="shared" si="190"/>
        <v>#DIV/0!</v>
      </c>
      <c r="QZZ43" s="92" t="e">
        <f t="shared" si="190"/>
        <v>#DIV/0!</v>
      </c>
      <c r="RAA43" s="92" t="e">
        <f t="shared" si="190"/>
        <v>#DIV/0!</v>
      </c>
      <c r="RAB43" s="92" t="e">
        <f t="shared" si="190"/>
        <v>#DIV/0!</v>
      </c>
      <c r="RAC43" s="92" t="e">
        <f t="shared" si="190"/>
        <v>#DIV/0!</v>
      </c>
      <c r="RAD43" s="92" t="e">
        <f t="shared" si="190"/>
        <v>#DIV/0!</v>
      </c>
      <c r="RAE43" s="92" t="e">
        <f t="shared" si="190"/>
        <v>#DIV/0!</v>
      </c>
      <c r="RAF43" s="92" t="e">
        <f t="shared" si="190"/>
        <v>#DIV/0!</v>
      </c>
      <c r="RAG43" s="92" t="e">
        <f t="shared" si="190"/>
        <v>#DIV/0!</v>
      </c>
      <c r="RAH43" s="92" t="e">
        <f t="shared" si="190"/>
        <v>#DIV/0!</v>
      </c>
      <c r="RAI43" s="92" t="e">
        <f t="shared" si="190"/>
        <v>#DIV/0!</v>
      </c>
      <c r="RAJ43" s="92" t="e">
        <f t="shared" si="190"/>
        <v>#DIV/0!</v>
      </c>
      <c r="RAK43" s="92" t="e">
        <f t="shared" si="190"/>
        <v>#DIV/0!</v>
      </c>
      <c r="RAL43" s="92" t="e">
        <f t="shared" si="190"/>
        <v>#DIV/0!</v>
      </c>
      <c r="RAM43" s="92" t="e">
        <f t="shared" si="190"/>
        <v>#DIV/0!</v>
      </c>
      <c r="RAN43" s="92" t="e">
        <f t="shared" si="190"/>
        <v>#DIV/0!</v>
      </c>
      <c r="RAO43" s="92" t="e">
        <f t="shared" si="190"/>
        <v>#DIV/0!</v>
      </c>
      <c r="RAP43" s="92" t="e">
        <f t="shared" si="190"/>
        <v>#DIV/0!</v>
      </c>
      <c r="RAQ43" s="92" t="e">
        <f t="shared" si="190"/>
        <v>#DIV/0!</v>
      </c>
      <c r="RAR43" s="92" t="e">
        <f t="shared" si="190"/>
        <v>#DIV/0!</v>
      </c>
      <c r="RAS43" s="92" t="e">
        <f t="shared" si="190"/>
        <v>#DIV/0!</v>
      </c>
      <c r="RAT43" s="92" t="e">
        <f t="shared" si="190"/>
        <v>#DIV/0!</v>
      </c>
      <c r="RAU43" s="92" t="e">
        <f t="shared" si="190"/>
        <v>#DIV/0!</v>
      </c>
      <c r="RAV43" s="92" t="e">
        <f t="shared" si="190"/>
        <v>#DIV/0!</v>
      </c>
      <c r="RAW43" s="92" t="e">
        <f t="shared" si="190"/>
        <v>#DIV/0!</v>
      </c>
      <c r="RAX43" s="92" t="e">
        <f t="shared" si="190"/>
        <v>#DIV/0!</v>
      </c>
      <c r="RAY43" s="92" t="e">
        <f t="shared" si="190"/>
        <v>#DIV/0!</v>
      </c>
      <c r="RAZ43" s="92" t="e">
        <f t="shared" si="190"/>
        <v>#DIV/0!</v>
      </c>
      <c r="RBA43" s="92" t="e">
        <f t="shared" si="190"/>
        <v>#DIV/0!</v>
      </c>
      <c r="RBB43" s="92" t="e">
        <f t="shared" si="190"/>
        <v>#DIV/0!</v>
      </c>
      <c r="RBC43" s="92" t="e">
        <f t="shared" si="190"/>
        <v>#DIV/0!</v>
      </c>
      <c r="RBD43" s="92" t="e">
        <f t="shared" si="190"/>
        <v>#DIV/0!</v>
      </c>
      <c r="RBE43" s="92" t="e">
        <f t="shared" si="190"/>
        <v>#DIV/0!</v>
      </c>
      <c r="RBF43" s="92" t="e">
        <f t="shared" si="190"/>
        <v>#DIV/0!</v>
      </c>
      <c r="RBG43" s="92" t="e">
        <f t="shared" ref="RBG43:RDR43" si="191">AVERAGE(RBG3:RBG42)</f>
        <v>#DIV/0!</v>
      </c>
      <c r="RBH43" s="92" t="e">
        <f t="shared" si="191"/>
        <v>#DIV/0!</v>
      </c>
      <c r="RBI43" s="92" t="e">
        <f t="shared" si="191"/>
        <v>#DIV/0!</v>
      </c>
      <c r="RBJ43" s="92" t="e">
        <f t="shared" si="191"/>
        <v>#DIV/0!</v>
      </c>
      <c r="RBK43" s="92" t="e">
        <f t="shared" si="191"/>
        <v>#DIV/0!</v>
      </c>
      <c r="RBL43" s="92" t="e">
        <f t="shared" si="191"/>
        <v>#DIV/0!</v>
      </c>
      <c r="RBM43" s="92" t="e">
        <f t="shared" si="191"/>
        <v>#DIV/0!</v>
      </c>
      <c r="RBN43" s="92" t="e">
        <f t="shared" si="191"/>
        <v>#DIV/0!</v>
      </c>
      <c r="RBO43" s="92" t="e">
        <f t="shared" si="191"/>
        <v>#DIV/0!</v>
      </c>
      <c r="RBP43" s="92" t="e">
        <f t="shared" si="191"/>
        <v>#DIV/0!</v>
      </c>
      <c r="RBQ43" s="92" t="e">
        <f t="shared" si="191"/>
        <v>#DIV/0!</v>
      </c>
      <c r="RBR43" s="92" t="e">
        <f t="shared" si="191"/>
        <v>#DIV/0!</v>
      </c>
      <c r="RBS43" s="92" t="e">
        <f t="shared" si="191"/>
        <v>#DIV/0!</v>
      </c>
      <c r="RBT43" s="92" t="e">
        <f t="shared" si="191"/>
        <v>#DIV/0!</v>
      </c>
      <c r="RBU43" s="92" t="e">
        <f t="shared" si="191"/>
        <v>#DIV/0!</v>
      </c>
      <c r="RBV43" s="92" t="e">
        <f t="shared" si="191"/>
        <v>#DIV/0!</v>
      </c>
      <c r="RBW43" s="92" t="e">
        <f t="shared" si="191"/>
        <v>#DIV/0!</v>
      </c>
      <c r="RBX43" s="92" t="e">
        <f t="shared" si="191"/>
        <v>#DIV/0!</v>
      </c>
      <c r="RBY43" s="92" t="e">
        <f t="shared" si="191"/>
        <v>#DIV/0!</v>
      </c>
      <c r="RBZ43" s="92" t="e">
        <f t="shared" si="191"/>
        <v>#DIV/0!</v>
      </c>
      <c r="RCA43" s="92" t="e">
        <f t="shared" si="191"/>
        <v>#DIV/0!</v>
      </c>
      <c r="RCB43" s="92" t="e">
        <f t="shared" si="191"/>
        <v>#DIV/0!</v>
      </c>
      <c r="RCC43" s="92" t="e">
        <f t="shared" si="191"/>
        <v>#DIV/0!</v>
      </c>
      <c r="RCD43" s="92" t="e">
        <f t="shared" si="191"/>
        <v>#DIV/0!</v>
      </c>
      <c r="RCE43" s="92" t="e">
        <f t="shared" si="191"/>
        <v>#DIV/0!</v>
      </c>
      <c r="RCF43" s="92" t="e">
        <f t="shared" si="191"/>
        <v>#DIV/0!</v>
      </c>
      <c r="RCG43" s="92" t="e">
        <f t="shared" si="191"/>
        <v>#DIV/0!</v>
      </c>
      <c r="RCH43" s="92" t="e">
        <f t="shared" si="191"/>
        <v>#DIV/0!</v>
      </c>
      <c r="RCI43" s="92" t="e">
        <f t="shared" si="191"/>
        <v>#DIV/0!</v>
      </c>
      <c r="RCJ43" s="92" t="e">
        <f t="shared" si="191"/>
        <v>#DIV/0!</v>
      </c>
      <c r="RCK43" s="92" t="e">
        <f t="shared" si="191"/>
        <v>#DIV/0!</v>
      </c>
      <c r="RCL43" s="92" t="e">
        <f t="shared" si="191"/>
        <v>#DIV/0!</v>
      </c>
      <c r="RCM43" s="92" t="e">
        <f t="shared" si="191"/>
        <v>#DIV/0!</v>
      </c>
      <c r="RCN43" s="92" t="e">
        <f t="shared" si="191"/>
        <v>#DIV/0!</v>
      </c>
      <c r="RCO43" s="92" t="e">
        <f t="shared" si="191"/>
        <v>#DIV/0!</v>
      </c>
      <c r="RCP43" s="92" t="e">
        <f t="shared" si="191"/>
        <v>#DIV/0!</v>
      </c>
      <c r="RCQ43" s="92" t="e">
        <f t="shared" si="191"/>
        <v>#DIV/0!</v>
      </c>
      <c r="RCR43" s="92" t="e">
        <f t="shared" si="191"/>
        <v>#DIV/0!</v>
      </c>
      <c r="RCS43" s="92" t="e">
        <f t="shared" si="191"/>
        <v>#DIV/0!</v>
      </c>
      <c r="RCT43" s="92" t="e">
        <f t="shared" si="191"/>
        <v>#DIV/0!</v>
      </c>
      <c r="RCU43" s="92" t="e">
        <f t="shared" si="191"/>
        <v>#DIV/0!</v>
      </c>
      <c r="RCV43" s="92" t="e">
        <f t="shared" si="191"/>
        <v>#DIV/0!</v>
      </c>
      <c r="RCW43" s="92" t="e">
        <f t="shared" si="191"/>
        <v>#DIV/0!</v>
      </c>
      <c r="RCX43" s="92" t="e">
        <f t="shared" si="191"/>
        <v>#DIV/0!</v>
      </c>
      <c r="RCY43" s="92" t="e">
        <f t="shared" si="191"/>
        <v>#DIV/0!</v>
      </c>
      <c r="RCZ43" s="92" t="e">
        <f t="shared" si="191"/>
        <v>#DIV/0!</v>
      </c>
      <c r="RDA43" s="92" t="e">
        <f t="shared" si="191"/>
        <v>#DIV/0!</v>
      </c>
      <c r="RDB43" s="92" t="e">
        <f t="shared" si="191"/>
        <v>#DIV/0!</v>
      </c>
      <c r="RDC43" s="92" t="e">
        <f t="shared" si="191"/>
        <v>#DIV/0!</v>
      </c>
      <c r="RDD43" s="92" t="e">
        <f t="shared" si="191"/>
        <v>#DIV/0!</v>
      </c>
      <c r="RDE43" s="92" t="e">
        <f t="shared" si="191"/>
        <v>#DIV/0!</v>
      </c>
      <c r="RDF43" s="92" t="e">
        <f t="shared" si="191"/>
        <v>#DIV/0!</v>
      </c>
      <c r="RDG43" s="92" t="e">
        <f t="shared" si="191"/>
        <v>#DIV/0!</v>
      </c>
      <c r="RDH43" s="92" t="e">
        <f t="shared" si="191"/>
        <v>#DIV/0!</v>
      </c>
      <c r="RDI43" s="92" t="e">
        <f t="shared" si="191"/>
        <v>#DIV/0!</v>
      </c>
      <c r="RDJ43" s="92" t="e">
        <f t="shared" si="191"/>
        <v>#DIV/0!</v>
      </c>
      <c r="RDK43" s="92" t="e">
        <f t="shared" si="191"/>
        <v>#DIV/0!</v>
      </c>
      <c r="RDL43" s="92" t="e">
        <f t="shared" si="191"/>
        <v>#DIV/0!</v>
      </c>
      <c r="RDM43" s="92" t="e">
        <f t="shared" si="191"/>
        <v>#DIV/0!</v>
      </c>
      <c r="RDN43" s="92" t="e">
        <f t="shared" si="191"/>
        <v>#DIV/0!</v>
      </c>
      <c r="RDO43" s="92" t="e">
        <f t="shared" si="191"/>
        <v>#DIV/0!</v>
      </c>
      <c r="RDP43" s="92" t="e">
        <f t="shared" si="191"/>
        <v>#DIV/0!</v>
      </c>
      <c r="RDQ43" s="92" t="e">
        <f t="shared" si="191"/>
        <v>#DIV/0!</v>
      </c>
      <c r="RDR43" s="92" t="e">
        <f t="shared" si="191"/>
        <v>#DIV/0!</v>
      </c>
      <c r="RDS43" s="92" t="e">
        <f t="shared" ref="RDS43:RGD43" si="192">AVERAGE(RDS3:RDS42)</f>
        <v>#DIV/0!</v>
      </c>
      <c r="RDT43" s="92" t="e">
        <f t="shared" si="192"/>
        <v>#DIV/0!</v>
      </c>
      <c r="RDU43" s="92" t="e">
        <f t="shared" si="192"/>
        <v>#DIV/0!</v>
      </c>
      <c r="RDV43" s="92" t="e">
        <f t="shared" si="192"/>
        <v>#DIV/0!</v>
      </c>
      <c r="RDW43" s="92" t="e">
        <f t="shared" si="192"/>
        <v>#DIV/0!</v>
      </c>
      <c r="RDX43" s="92" t="e">
        <f t="shared" si="192"/>
        <v>#DIV/0!</v>
      </c>
      <c r="RDY43" s="92" t="e">
        <f t="shared" si="192"/>
        <v>#DIV/0!</v>
      </c>
      <c r="RDZ43" s="92" t="e">
        <f t="shared" si="192"/>
        <v>#DIV/0!</v>
      </c>
      <c r="REA43" s="92" t="e">
        <f t="shared" si="192"/>
        <v>#DIV/0!</v>
      </c>
      <c r="REB43" s="92" t="e">
        <f t="shared" si="192"/>
        <v>#DIV/0!</v>
      </c>
      <c r="REC43" s="92" t="e">
        <f t="shared" si="192"/>
        <v>#DIV/0!</v>
      </c>
      <c r="RED43" s="92" t="e">
        <f t="shared" si="192"/>
        <v>#DIV/0!</v>
      </c>
      <c r="REE43" s="92" t="e">
        <f t="shared" si="192"/>
        <v>#DIV/0!</v>
      </c>
      <c r="REF43" s="92" t="e">
        <f t="shared" si="192"/>
        <v>#DIV/0!</v>
      </c>
      <c r="REG43" s="92" t="e">
        <f t="shared" si="192"/>
        <v>#DIV/0!</v>
      </c>
      <c r="REH43" s="92" t="e">
        <f t="shared" si="192"/>
        <v>#DIV/0!</v>
      </c>
      <c r="REI43" s="92" t="e">
        <f t="shared" si="192"/>
        <v>#DIV/0!</v>
      </c>
      <c r="REJ43" s="92" t="e">
        <f t="shared" si="192"/>
        <v>#DIV/0!</v>
      </c>
      <c r="REK43" s="92" t="e">
        <f t="shared" si="192"/>
        <v>#DIV/0!</v>
      </c>
      <c r="REL43" s="92" t="e">
        <f t="shared" si="192"/>
        <v>#DIV/0!</v>
      </c>
      <c r="REM43" s="92" t="e">
        <f t="shared" si="192"/>
        <v>#DIV/0!</v>
      </c>
      <c r="REN43" s="92" t="e">
        <f t="shared" si="192"/>
        <v>#DIV/0!</v>
      </c>
      <c r="REO43" s="92" t="e">
        <f t="shared" si="192"/>
        <v>#DIV/0!</v>
      </c>
      <c r="REP43" s="92" t="e">
        <f t="shared" si="192"/>
        <v>#DIV/0!</v>
      </c>
      <c r="REQ43" s="92" t="e">
        <f t="shared" si="192"/>
        <v>#DIV/0!</v>
      </c>
      <c r="RER43" s="92" t="e">
        <f t="shared" si="192"/>
        <v>#DIV/0!</v>
      </c>
      <c r="RES43" s="92" t="e">
        <f t="shared" si="192"/>
        <v>#DIV/0!</v>
      </c>
      <c r="RET43" s="92" t="e">
        <f t="shared" si="192"/>
        <v>#DIV/0!</v>
      </c>
      <c r="REU43" s="92" t="e">
        <f t="shared" si="192"/>
        <v>#DIV/0!</v>
      </c>
      <c r="REV43" s="92" t="e">
        <f t="shared" si="192"/>
        <v>#DIV/0!</v>
      </c>
      <c r="REW43" s="92" t="e">
        <f t="shared" si="192"/>
        <v>#DIV/0!</v>
      </c>
      <c r="REX43" s="92" t="e">
        <f t="shared" si="192"/>
        <v>#DIV/0!</v>
      </c>
      <c r="REY43" s="92" t="e">
        <f t="shared" si="192"/>
        <v>#DIV/0!</v>
      </c>
      <c r="REZ43" s="92" t="e">
        <f t="shared" si="192"/>
        <v>#DIV/0!</v>
      </c>
      <c r="RFA43" s="92" t="e">
        <f t="shared" si="192"/>
        <v>#DIV/0!</v>
      </c>
      <c r="RFB43" s="92" t="e">
        <f t="shared" si="192"/>
        <v>#DIV/0!</v>
      </c>
      <c r="RFC43" s="92" t="e">
        <f t="shared" si="192"/>
        <v>#DIV/0!</v>
      </c>
      <c r="RFD43" s="92" t="e">
        <f t="shared" si="192"/>
        <v>#DIV/0!</v>
      </c>
      <c r="RFE43" s="92" t="e">
        <f t="shared" si="192"/>
        <v>#DIV/0!</v>
      </c>
      <c r="RFF43" s="92" t="e">
        <f t="shared" si="192"/>
        <v>#DIV/0!</v>
      </c>
      <c r="RFG43" s="92" t="e">
        <f t="shared" si="192"/>
        <v>#DIV/0!</v>
      </c>
      <c r="RFH43" s="92" t="e">
        <f t="shared" si="192"/>
        <v>#DIV/0!</v>
      </c>
      <c r="RFI43" s="92" t="e">
        <f t="shared" si="192"/>
        <v>#DIV/0!</v>
      </c>
      <c r="RFJ43" s="92" t="e">
        <f t="shared" si="192"/>
        <v>#DIV/0!</v>
      </c>
      <c r="RFK43" s="92" t="e">
        <f t="shared" si="192"/>
        <v>#DIV/0!</v>
      </c>
      <c r="RFL43" s="92" t="e">
        <f t="shared" si="192"/>
        <v>#DIV/0!</v>
      </c>
      <c r="RFM43" s="92" t="e">
        <f t="shared" si="192"/>
        <v>#DIV/0!</v>
      </c>
      <c r="RFN43" s="92" t="e">
        <f t="shared" si="192"/>
        <v>#DIV/0!</v>
      </c>
      <c r="RFO43" s="92" t="e">
        <f t="shared" si="192"/>
        <v>#DIV/0!</v>
      </c>
      <c r="RFP43" s="92" t="e">
        <f t="shared" si="192"/>
        <v>#DIV/0!</v>
      </c>
      <c r="RFQ43" s="92" t="e">
        <f t="shared" si="192"/>
        <v>#DIV/0!</v>
      </c>
      <c r="RFR43" s="92" t="e">
        <f t="shared" si="192"/>
        <v>#DIV/0!</v>
      </c>
      <c r="RFS43" s="92" t="e">
        <f t="shared" si="192"/>
        <v>#DIV/0!</v>
      </c>
      <c r="RFT43" s="92" t="e">
        <f t="shared" si="192"/>
        <v>#DIV/0!</v>
      </c>
      <c r="RFU43" s="92" t="e">
        <f t="shared" si="192"/>
        <v>#DIV/0!</v>
      </c>
      <c r="RFV43" s="92" t="e">
        <f t="shared" si="192"/>
        <v>#DIV/0!</v>
      </c>
      <c r="RFW43" s="92" t="e">
        <f t="shared" si="192"/>
        <v>#DIV/0!</v>
      </c>
      <c r="RFX43" s="92" t="e">
        <f t="shared" si="192"/>
        <v>#DIV/0!</v>
      </c>
      <c r="RFY43" s="92" t="e">
        <f t="shared" si="192"/>
        <v>#DIV/0!</v>
      </c>
      <c r="RFZ43" s="92" t="e">
        <f t="shared" si="192"/>
        <v>#DIV/0!</v>
      </c>
      <c r="RGA43" s="92" t="e">
        <f t="shared" si="192"/>
        <v>#DIV/0!</v>
      </c>
      <c r="RGB43" s="92" t="e">
        <f t="shared" si="192"/>
        <v>#DIV/0!</v>
      </c>
      <c r="RGC43" s="92" t="e">
        <f t="shared" si="192"/>
        <v>#DIV/0!</v>
      </c>
      <c r="RGD43" s="92" t="e">
        <f t="shared" si="192"/>
        <v>#DIV/0!</v>
      </c>
      <c r="RGE43" s="92" t="e">
        <f t="shared" ref="RGE43:RIP43" si="193">AVERAGE(RGE3:RGE42)</f>
        <v>#DIV/0!</v>
      </c>
      <c r="RGF43" s="92" t="e">
        <f t="shared" si="193"/>
        <v>#DIV/0!</v>
      </c>
      <c r="RGG43" s="92" t="e">
        <f t="shared" si="193"/>
        <v>#DIV/0!</v>
      </c>
      <c r="RGH43" s="92" t="e">
        <f t="shared" si="193"/>
        <v>#DIV/0!</v>
      </c>
      <c r="RGI43" s="92" t="e">
        <f t="shared" si="193"/>
        <v>#DIV/0!</v>
      </c>
      <c r="RGJ43" s="92" t="e">
        <f t="shared" si="193"/>
        <v>#DIV/0!</v>
      </c>
      <c r="RGK43" s="92" t="e">
        <f t="shared" si="193"/>
        <v>#DIV/0!</v>
      </c>
      <c r="RGL43" s="92" t="e">
        <f t="shared" si="193"/>
        <v>#DIV/0!</v>
      </c>
      <c r="RGM43" s="92" t="e">
        <f t="shared" si="193"/>
        <v>#DIV/0!</v>
      </c>
      <c r="RGN43" s="92" t="e">
        <f t="shared" si="193"/>
        <v>#DIV/0!</v>
      </c>
      <c r="RGO43" s="92" t="e">
        <f t="shared" si="193"/>
        <v>#DIV/0!</v>
      </c>
      <c r="RGP43" s="92" t="e">
        <f t="shared" si="193"/>
        <v>#DIV/0!</v>
      </c>
      <c r="RGQ43" s="92" t="e">
        <f t="shared" si="193"/>
        <v>#DIV/0!</v>
      </c>
      <c r="RGR43" s="92" t="e">
        <f t="shared" si="193"/>
        <v>#DIV/0!</v>
      </c>
      <c r="RGS43" s="92" t="e">
        <f t="shared" si="193"/>
        <v>#DIV/0!</v>
      </c>
      <c r="RGT43" s="92" t="e">
        <f t="shared" si="193"/>
        <v>#DIV/0!</v>
      </c>
      <c r="RGU43" s="92" t="e">
        <f t="shared" si="193"/>
        <v>#DIV/0!</v>
      </c>
      <c r="RGV43" s="92" t="e">
        <f t="shared" si="193"/>
        <v>#DIV/0!</v>
      </c>
      <c r="RGW43" s="92" t="e">
        <f t="shared" si="193"/>
        <v>#DIV/0!</v>
      </c>
      <c r="RGX43" s="92" t="e">
        <f t="shared" si="193"/>
        <v>#DIV/0!</v>
      </c>
      <c r="RGY43" s="92" t="e">
        <f t="shared" si="193"/>
        <v>#DIV/0!</v>
      </c>
      <c r="RGZ43" s="92" t="e">
        <f t="shared" si="193"/>
        <v>#DIV/0!</v>
      </c>
      <c r="RHA43" s="92" t="e">
        <f t="shared" si="193"/>
        <v>#DIV/0!</v>
      </c>
      <c r="RHB43" s="92" t="e">
        <f t="shared" si="193"/>
        <v>#DIV/0!</v>
      </c>
      <c r="RHC43" s="92" t="e">
        <f t="shared" si="193"/>
        <v>#DIV/0!</v>
      </c>
      <c r="RHD43" s="92" t="e">
        <f t="shared" si="193"/>
        <v>#DIV/0!</v>
      </c>
      <c r="RHE43" s="92" t="e">
        <f t="shared" si="193"/>
        <v>#DIV/0!</v>
      </c>
      <c r="RHF43" s="92" t="e">
        <f t="shared" si="193"/>
        <v>#DIV/0!</v>
      </c>
      <c r="RHG43" s="92" t="e">
        <f t="shared" si="193"/>
        <v>#DIV/0!</v>
      </c>
      <c r="RHH43" s="92" t="e">
        <f t="shared" si="193"/>
        <v>#DIV/0!</v>
      </c>
      <c r="RHI43" s="92" t="e">
        <f t="shared" si="193"/>
        <v>#DIV/0!</v>
      </c>
      <c r="RHJ43" s="92" t="e">
        <f t="shared" si="193"/>
        <v>#DIV/0!</v>
      </c>
      <c r="RHK43" s="92" t="e">
        <f t="shared" si="193"/>
        <v>#DIV/0!</v>
      </c>
      <c r="RHL43" s="92" t="e">
        <f t="shared" si="193"/>
        <v>#DIV/0!</v>
      </c>
      <c r="RHM43" s="92" t="e">
        <f t="shared" si="193"/>
        <v>#DIV/0!</v>
      </c>
      <c r="RHN43" s="92" t="e">
        <f t="shared" si="193"/>
        <v>#DIV/0!</v>
      </c>
      <c r="RHO43" s="92" t="e">
        <f t="shared" si="193"/>
        <v>#DIV/0!</v>
      </c>
      <c r="RHP43" s="92" t="e">
        <f t="shared" si="193"/>
        <v>#DIV/0!</v>
      </c>
      <c r="RHQ43" s="92" t="e">
        <f t="shared" si="193"/>
        <v>#DIV/0!</v>
      </c>
      <c r="RHR43" s="92" t="e">
        <f t="shared" si="193"/>
        <v>#DIV/0!</v>
      </c>
      <c r="RHS43" s="92" t="e">
        <f t="shared" si="193"/>
        <v>#DIV/0!</v>
      </c>
      <c r="RHT43" s="92" t="e">
        <f t="shared" si="193"/>
        <v>#DIV/0!</v>
      </c>
      <c r="RHU43" s="92" t="e">
        <f t="shared" si="193"/>
        <v>#DIV/0!</v>
      </c>
      <c r="RHV43" s="92" t="e">
        <f t="shared" si="193"/>
        <v>#DIV/0!</v>
      </c>
      <c r="RHW43" s="92" t="e">
        <f t="shared" si="193"/>
        <v>#DIV/0!</v>
      </c>
      <c r="RHX43" s="92" t="e">
        <f t="shared" si="193"/>
        <v>#DIV/0!</v>
      </c>
      <c r="RHY43" s="92" t="e">
        <f t="shared" si="193"/>
        <v>#DIV/0!</v>
      </c>
      <c r="RHZ43" s="92" t="e">
        <f t="shared" si="193"/>
        <v>#DIV/0!</v>
      </c>
      <c r="RIA43" s="92" t="e">
        <f t="shared" si="193"/>
        <v>#DIV/0!</v>
      </c>
      <c r="RIB43" s="92" t="e">
        <f t="shared" si="193"/>
        <v>#DIV/0!</v>
      </c>
      <c r="RIC43" s="92" t="e">
        <f t="shared" si="193"/>
        <v>#DIV/0!</v>
      </c>
      <c r="RID43" s="92" t="e">
        <f t="shared" si="193"/>
        <v>#DIV/0!</v>
      </c>
      <c r="RIE43" s="92" t="e">
        <f t="shared" si="193"/>
        <v>#DIV/0!</v>
      </c>
      <c r="RIF43" s="92" t="e">
        <f t="shared" si="193"/>
        <v>#DIV/0!</v>
      </c>
      <c r="RIG43" s="92" t="e">
        <f t="shared" si="193"/>
        <v>#DIV/0!</v>
      </c>
      <c r="RIH43" s="92" t="e">
        <f t="shared" si="193"/>
        <v>#DIV/0!</v>
      </c>
      <c r="RII43" s="92" t="e">
        <f t="shared" si="193"/>
        <v>#DIV/0!</v>
      </c>
      <c r="RIJ43" s="92" t="e">
        <f t="shared" si="193"/>
        <v>#DIV/0!</v>
      </c>
      <c r="RIK43" s="92" t="e">
        <f t="shared" si="193"/>
        <v>#DIV/0!</v>
      </c>
      <c r="RIL43" s="92" t="e">
        <f t="shared" si="193"/>
        <v>#DIV/0!</v>
      </c>
      <c r="RIM43" s="92" t="e">
        <f t="shared" si="193"/>
        <v>#DIV/0!</v>
      </c>
      <c r="RIN43" s="92" t="e">
        <f t="shared" si="193"/>
        <v>#DIV/0!</v>
      </c>
      <c r="RIO43" s="92" t="e">
        <f t="shared" si="193"/>
        <v>#DIV/0!</v>
      </c>
      <c r="RIP43" s="92" t="e">
        <f t="shared" si="193"/>
        <v>#DIV/0!</v>
      </c>
      <c r="RIQ43" s="92" t="e">
        <f t="shared" ref="RIQ43:RLB43" si="194">AVERAGE(RIQ3:RIQ42)</f>
        <v>#DIV/0!</v>
      </c>
      <c r="RIR43" s="92" t="e">
        <f t="shared" si="194"/>
        <v>#DIV/0!</v>
      </c>
      <c r="RIS43" s="92" t="e">
        <f t="shared" si="194"/>
        <v>#DIV/0!</v>
      </c>
      <c r="RIT43" s="92" t="e">
        <f t="shared" si="194"/>
        <v>#DIV/0!</v>
      </c>
      <c r="RIU43" s="92" t="e">
        <f t="shared" si="194"/>
        <v>#DIV/0!</v>
      </c>
      <c r="RIV43" s="92" t="e">
        <f t="shared" si="194"/>
        <v>#DIV/0!</v>
      </c>
      <c r="RIW43" s="92" t="e">
        <f t="shared" si="194"/>
        <v>#DIV/0!</v>
      </c>
      <c r="RIX43" s="92" t="e">
        <f t="shared" si="194"/>
        <v>#DIV/0!</v>
      </c>
      <c r="RIY43" s="92" t="e">
        <f t="shared" si="194"/>
        <v>#DIV/0!</v>
      </c>
      <c r="RIZ43" s="92" t="e">
        <f t="shared" si="194"/>
        <v>#DIV/0!</v>
      </c>
      <c r="RJA43" s="92" t="e">
        <f t="shared" si="194"/>
        <v>#DIV/0!</v>
      </c>
      <c r="RJB43" s="92" t="e">
        <f t="shared" si="194"/>
        <v>#DIV/0!</v>
      </c>
      <c r="RJC43" s="92" t="e">
        <f t="shared" si="194"/>
        <v>#DIV/0!</v>
      </c>
      <c r="RJD43" s="92" t="e">
        <f t="shared" si="194"/>
        <v>#DIV/0!</v>
      </c>
      <c r="RJE43" s="92" t="e">
        <f t="shared" si="194"/>
        <v>#DIV/0!</v>
      </c>
      <c r="RJF43" s="92" t="e">
        <f t="shared" si="194"/>
        <v>#DIV/0!</v>
      </c>
      <c r="RJG43" s="92" t="e">
        <f t="shared" si="194"/>
        <v>#DIV/0!</v>
      </c>
      <c r="RJH43" s="92" t="e">
        <f t="shared" si="194"/>
        <v>#DIV/0!</v>
      </c>
      <c r="RJI43" s="92" t="e">
        <f t="shared" si="194"/>
        <v>#DIV/0!</v>
      </c>
      <c r="RJJ43" s="92" t="e">
        <f t="shared" si="194"/>
        <v>#DIV/0!</v>
      </c>
      <c r="RJK43" s="92" t="e">
        <f t="shared" si="194"/>
        <v>#DIV/0!</v>
      </c>
      <c r="RJL43" s="92" t="e">
        <f t="shared" si="194"/>
        <v>#DIV/0!</v>
      </c>
      <c r="RJM43" s="92" t="e">
        <f t="shared" si="194"/>
        <v>#DIV/0!</v>
      </c>
      <c r="RJN43" s="92" t="e">
        <f t="shared" si="194"/>
        <v>#DIV/0!</v>
      </c>
      <c r="RJO43" s="92" t="e">
        <f t="shared" si="194"/>
        <v>#DIV/0!</v>
      </c>
      <c r="RJP43" s="92" t="e">
        <f t="shared" si="194"/>
        <v>#DIV/0!</v>
      </c>
      <c r="RJQ43" s="92" t="e">
        <f t="shared" si="194"/>
        <v>#DIV/0!</v>
      </c>
      <c r="RJR43" s="92" t="e">
        <f t="shared" si="194"/>
        <v>#DIV/0!</v>
      </c>
      <c r="RJS43" s="92" t="e">
        <f t="shared" si="194"/>
        <v>#DIV/0!</v>
      </c>
      <c r="RJT43" s="92" t="e">
        <f t="shared" si="194"/>
        <v>#DIV/0!</v>
      </c>
      <c r="RJU43" s="92" t="e">
        <f t="shared" si="194"/>
        <v>#DIV/0!</v>
      </c>
      <c r="RJV43" s="92" t="e">
        <f t="shared" si="194"/>
        <v>#DIV/0!</v>
      </c>
      <c r="RJW43" s="92" t="e">
        <f t="shared" si="194"/>
        <v>#DIV/0!</v>
      </c>
      <c r="RJX43" s="92" t="e">
        <f t="shared" si="194"/>
        <v>#DIV/0!</v>
      </c>
      <c r="RJY43" s="92" t="e">
        <f t="shared" si="194"/>
        <v>#DIV/0!</v>
      </c>
      <c r="RJZ43" s="92" t="e">
        <f t="shared" si="194"/>
        <v>#DIV/0!</v>
      </c>
      <c r="RKA43" s="92" t="e">
        <f t="shared" si="194"/>
        <v>#DIV/0!</v>
      </c>
      <c r="RKB43" s="92" t="e">
        <f t="shared" si="194"/>
        <v>#DIV/0!</v>
      </c>
      <c r="RKC43" s="92" t="e">
        <f t="shared" si="194"/>
        <v>#DIV/0!</v>
      </c>
      <c r="RKD43" s="92" t="e">
        <f t="shared" si="194"/>
        <v>#DIV/0!</v>
      </c>
      <c r="RKE43" s="92" t="e">
        <f t="shared" si="194"/>
        <v>#DIV/0!</v>
      </c>
      <c r="RKF43" s="92" t="e">
        <f t="shared" si="194"/>
        <v>#DIV/0!</v>
      </c>
      <c r="RKG43" s="92" t="e">
        <f t="shared" si="194"/>
        <v>#DIV/0!</v>
      </c>
      <c r="RKH43" s="92" t="e">
        <f t="shared" si="194"/>
        <v>#DIV/0!</v>
      </c>
      <c r="RKI43" s="92" t="e">
        <f t="shared" si="194"/>
        <v>#DIV/0!</v>
      </c>
      <c r="RKJ43" s="92" t="e">
        <f t="shared" si="194"/>
        <v>#DIV/0!</v>
      </c>
      <c r="RKK43" s="92" t="e">
        <f t="shared" si="194"/>
        <v>#DIV/0!</v>
      </c>
      <c r="RKL43" s="92" t="e">
        <f t="shared" si="194"/>
        <v>#DIV/0!</v>
      </c>
      <c r="RKM43" s="92" t="e">
        <f t="shared" si="194"/>
        <v>#DIV/0!</v>
      </c>
      <c r="RKN43" s="92" t="e">
        <f t="shared" si="194"/>
        <v>#DIV/0!</v>
      </c>
      <c r="RKO43" s="92" t="e">
        <f t="shared" si="194"/>
        <v>#DIV/0!</v>
      </c>
      <c r="RKP43" s="92" t="e">
        <f t="shared" si="194"/>
        <v>#DIV/0!</v>
      </c>
      <c r="RKQ43" s="92" t="e">
        <f t="shared" si="194"/>
        <v>#DIV/0!</v>
      </c>
      <c r="RKR43" s="92" t="e">
        <f t="shared" si="194"/>
        <v>#DIV/0!</v>
      </c>
      <c r="RKS43" s="92" t="e">
        <f t="shared" si="194"/>
        <v>#DIV/0!</v>
      </c>
      <c r="RKT43" s="92" t="e">
        <f t="shared" si="194"/>
        <v>#DIV/0!</v>
      </c>
      <c r="RKU43" s="92" t="e">
        <f t="shared" si="194"/>
        <v>#DIV/0!</v>
      </c>
      <c r="RKV43" s="92" t="e">
        <f t="shared" si="194"/>
        <v>#DIV/0!</v>
      </c>
      <c r="RKW43" s="92" t="e">
        <f t="shared" si="194"/>
        <v>#DIV/0!</v>
      </c>
      <c r="RKX43" s="92" t="e">
        <f t="shared" si="194"/>
        <v>#DIV/0!</v>
      </c>
      <c r="RKY43" s="92" t="e">
        <f t="shared" si="194"/>
        <v>#DIV/0!</v>
      </c>
      <c r="RKZ43" s="92" t="e">
        <f t="shared" si="194"/>
        <v>#DIV/0!</v>
      </c>
      <c r="RLA43" s="92" t="e">
        <f t="shared" si="194"/>
        <v>#DIV/0!</v>
      </c>
      <c r="RLB43" s="92" t="e">
        <f t="shared" si="194"/>
        <v>#DIV/0!</v>
      </c>
      <c r="RLC43" s="92" t="e">
        <f t="shared" ref="RLC43:RNN43" si="195">AVERAGE(RLC3:RLC42)</f>
        <v>#DIV/0!</v>
      </c>
      <c r="RLD43" s="92" t="e">
        <f t="shared" si="195"/>
        <v>#DIV/0!</v>
      </c>
      <c r="RLE43" s="92" t="e">
        <f t="shared" si="195"/>
        <v>#DIV/0!</v>
      </c>
      <c r="RLF43" s="92" t="e">
        <f t="shared" si="195"/>
        <v>#DIV/0!</v>
      </c>
      <c r="RLG43" s="92" t="e">
        <f t="shared" si="195"/>
        <v>#DIV/0!</v>
      </c>
      <c r="RLH43" s="92" t="e">
        <f t="shared" si="195"/>
        <v>#DIV/0!</v>
      </c>
      <c r="RLI43" s="92" t="e">
        <f t="shared" si="195"/>
        <v>#DIV/0!</v>
      </c>
      <c r="RLJ43" s="92" t="e">
        <f t="shared" si="195"/>
        <v>#DIV/0!</v>
      </c>
      <c r="RLK43" s="92" t="e">
        <f t="shared" si="195"/>
        <v>#DIV/0!</v>
      </c>
      <c r="RLL43" s="92" t="e">
        <f t="shared" si="195"/>
        <v>#DIV/0!</v>
      </c>
      <c r="RLM43" s="92" t="e">
        <f t="shared" si="195"/>
        <v>#DIV/0!</v>
      </c>
      <c r="RLN43" s="92" t="e">
        <f t="shared" si="195"/>
        <v>#DIV/0!</v>
      </c>
      <c r="RLO43" s="92" t="e">
        <f t="shared" si="195"/>
        <v>#DIV/0!</v>
      </c>
      <c r="RLP43" s="92" t="e">
        <f t="shared" si="195"/>
        <v>#DIV/0!</v>
      </c>
      <c r="RLQ43" s="92" t="e">
        <f t="shared" si="195"/>
        <v>#DIV/0!</v>
      </c>
      <c r="RLR43" s="92" t="e">
        <f t="shared" si="195"/>
        <v>#DIV/0!</v>
      </c>
      <c r="RLS43" s="92" t="e">
        <f t="shared" si="195"/>
        <v>#DIV/0!</v>
      </c>
      <c r="RLT43" s="92" t="e">
        <f t="shared" si="195"/>
        <v>#DIV/0!</v>
      </c>
      <c r="RLU43" s="92" t="e">
        <f t="shared" si="195"/>
        <v>#DIV/0!</v>
      </c>
      <c r="RLV43" s="92" t="e">
        <f t="shared" si="195"/>
        <v>#DIV/0!</v>
      </c>
      <c r="RLW43" s="92" t="e">
        <f t="shared" si="195"/>
        <v>#DIV/0!</v>
      </c>
      <c r="RLX43" s="92" t="e">
        <f t="shared" si="195"/>
        <v>#DIV/0!</v>
      </c>
      <c r="RLY43" s="92" t="e">
        <f t="shared" si="195"/>
        <v>#DIV/0!</v>
      </c>
      <c r="RLZ43" s="92" t="e">
        <f t="shared" si="195"/>
        <v>#DIV/0!</v>
      </c>
      <c r="RMA43" s="92" t="e">
        <f t="shared" si="195"/>
        <v>#DIV/0!</v>
      </c>
      <c r="RMB43" s="92" t="e">
        <f t="shared" si="195"/>
        <v>#DIV/0!</v>
      </c>
      <c r="RMC43" s="92" t="e">
        <f t="shared" si="195"/>
        <v>#DIV/0!</v>
      </c>
      <c r="RMD43" s="92" t="e">
        <f t="shared" si="195"/>
        <v>#DIV/0!</v>
      </c>
      <c r="RME43" s="92" t="e">
        <f t="shared" si="195"/>
        <v>#DIV/0!</v>
      </c>
      <c r="RMF43" s="92" t="e">
        <f t="shared" si="195"/>
        <v>#DIV/0!</v>
      </c>
      <c r="RMG43" s="92" t="e">
        <f t="shared" si="195"/>
        <v>#DIV/0!</v>
      </c>
      <c r="RMH43" s="92" t="e">
        <f t="shared" si="195"/>
        <v>#DIV/0!</v>
      </c>
      <c r="RMI43" s="92" t="e">
        <f t="shared" si="195"/>
        <v>#DIV/0!</v>
      </c>
      <c r="RMJ43" s="92" t="e">
        <f t="shared" si="195"/>
        <v>#DIV/0!</v>
      </c>
      <c r="RMK43" s="92" t="e">
        <f t="shared" si="195"/>
        <v>#DIV/0!</v>
      </c>
      <c r="RML43" s="92" t="e">
        <f t="shared" si="195"/>
        <v>#DIV/0!</v>
      </c>
      <c r="RMM43" s="92" t="e">
        <f t="shared" si="195"/>
        <v>#DIV/0!</v>
      </c>
      <c r="RMN43" s="92" t="e">
        <f t="shared" si="195"/>
        <v>#DIV/0!</v>
      </c>
      <c r="RMO43" s="92" t="e">
        <f t="shared" si="195"/>
        <v>#DIV/0!</v>
      </c>
      <c r="RMP43" s="92" t="e">
        <f t="shared" si="195"/>
        <v>#DIV/0!</v>
      </c>
      <c r="RMQ43" s="92" t="e">
        <f t="shared" si="195"/>
        <v>#DIV/0!</v>
      </c>
      <c r="RMR43" s="92" t="e">
        <f t="shared" si="195"/>
        <v>#DIV/0!</v>
      </c>
      <c r="RMS43" s="92" t="e">
        <f t="shared" si="195"/>
        <v>#DIV/0!</v>
      </c>
      <c r="RMT43" s="92" t="e">
        <f t="shared" si="195"/>
        <v>#DIV/0!</v>
      </c>
      <c r="RMU43" s="92" t="e">
        <f t="shared" si="195"/>
        <v>#DIV/0!</v>
      </c>
      <c r="RMV43" s="92" t="e">
        <f t="shared" si="195"/>
        <v>#DIV/0!</v>
      </c>
      <c r="RMW43" s="92" t="e">
        <f t="shared" si="195"/>
        <v>#DIV/0!</v>
      </c>
      <c r="RMX43" s="92" t="e">
        <f t="shared" si="195"/>
        <v>#DIV/0!</v>
      </c>
      <c r="RMY43" s="92" t="e">
        <f t="shared" si="195"/>
        <v>#DIV/0!</v>
      </c>
      <c r="RMZ43" s="92" t="e">
        <f t="shared" si="195"/>
        <v>#DIV/0!</v>
      </c>
      <c r="RNA43" s="92" t="e">
        <f t="shared" si="195"/>
        <v>#DIV/0!</v>
      </c>
      <c r="RNB43" s="92" t="e">
        <f t="shared" si="195"/>
        <v>#DIV/0!</v>
      </c>
      <c r="RNC43" s="92" t="e">
        <f t="shared" si="195"/>
        <v>#DIV/0!</v>
      </c>
      <c r="RND43" s="92" t="e">
        <f t="shared" si="195"/>
        <v>#DIV/0!</v>
      </c>
      <c r="RNE43" s="92" t="e">
        <f t="shared" si="195"/>
        <v>#DIV/0!</v>
      </c>
      <c r="RNF43" s="92" t="e">
        <f t="shared" si="195"/>
        <v>#DIV/0!</v>
      </c>
      <c r="RNG43" s="92" t="e">
        <f t="shared" si="195"/>
        <v>#DIV/0!</v>
      </c>
      <c r="RNH43" s="92" t="e">
        <f t="shared" si="195"/>
        <v>#DIV/0!</v>
      </c>
      <c r="RNI43" s="92" t="e">
        <f t="shared" si="195"/>
        <v>#DIV/0!</v>
      </c>
      <c r="RNJ43" s="92" t="e">
        <f t="shared" si="195"/>
        <v>#DIV/0!</v>
      </c>
      <c r="RNK43" s="92" t="e">
        <f t="shared" si="195"/>
        <v>#DIV/0!</v>
      </c>
      <c r="RNL43" s="92" t="e">
        <f t="shared" si="195"/>
        <v>#DIV/0!</v>
      </c>
      <c r="RNM43" s="92" t="e">
        <f t="shared" si="195"/>
        <v>#DIV/0!</v>
      </c>
      <c r="RNN43" s="92" t="e">
        <f t="shared" si="195"/>
        <v>#DIV/0!</v>
      </c>
      <c r="RNO43" s="92" t="e">
        <f t="shared" ref="RNO43:RPZ43" si="196">AVERAGE(RNO3:RNO42)</f>
        <v>#DIV/0!</v>
      </c>
      <c r="RNP43" s="92" t="e">
        <f t="shared" si="196"/>
        <v>#DIV/0!</v>
      </c>
      <c r="RNQ43" s="92" t="e">
        <f t="shared" si="196"/>
        <v>#DIV/0!</v>
      </c>
      <c r="RNR43" s="92" t="e">
        <f t="shared" si="196"/>
        <v>#DIV/0!</v>
      </c>
      <c r="RNS43" s="92" t="e">
        <f t="shared" si="196"/>
        <v>#DIV/0!</v>
      </c>
      <c r="RNT43" s="92" t="e">
        <f t="shared" si="196"/>
        <v>#DIV/0!</v>
      </c>
      <c r="RNU43" s="92" t="e">
        <f t="shared" si="196"/>
        <v>#DIV/0!</v>
      </c>
      <c r="RNV43" s="92" t="e">
        <f t="shared" si="196"/>
        <v>#DIV/0!</v>
      </c>
      <c r="RNW43" s="92" t="e">
        <f t="shared" si="196"/>
        <v>#DIV/0!</v>
      </c>
      <c r="RNX43" s="92" t="e">
        <f t="shared" si="196"/>
        <v>#DIV/0!</v>
      </c>
      <c r="RNY43" s="92" t="e">
        <f t="shared" si="196"/>
        <v>#DIV/0!</v>
      </c>
      <c r="RNZ43" s="92" t="e">
        <f t="shared" si="196"/>
        <v>#DIV/0!</v>
      </c>
      <c r="ROA43" s="92" t="e">
        <f t="shared" si="196"/>
        <v>#DIV/0!</v>
      </c>
      <c r="ROB43" s="92" t="e">
        <f t="shared" si="196"/>
        <v>#DIV/0!</v>
      </c>
      <c r="ROC43" s="92" t="e">
        <f t="shared" si="196"/>
        <v>#DIV/0!</v>
      </c>
      <c r="ROD43" s="92" t="e">
        <f t="shared" si="196"/>
        <v>#DIV/0!</v>
      </c>
      <c r="ROE43" s="92" t="e">
        <f t="shared" si="196"/>
        <v>#DIV/0!</v>
      </c>
      <c r="ROF43" s="92" t="e">
        <f t="shared" si="196"/>
        <v>#DIV/0!</v>
      </c>
      <c r="ROG43" s="92" t="e">
        <f t="shared" si="196"/>
        <v>#DIV/0!</v>
      </c>
      <c r="ROH43" s="92" t="e">
        <f t="shared" si="196"/>
        <v>#DIV/0!</v>
      </c>
      <c r="ROI43" s="92" t="e">
        <f t="shared" si="196"/>
        <v>#DIV/0!</v>
      </c>
      <c r="ROJ43" s="92" t="e">
        <f t="shared" si="196"/>
        <v>#DIV/0!</v>
      </c>
      <c r="ROK43" s="92" t="e">
        <f t="shared" si="196"/>
        <v>#DIV/0!</v>
      </c>
      <c r="ROL43" s="92" t="e">
        <f t="shared" si="196"/>
        <v>#DIV/0!</v>
      </c>
      <c r="ROM43" s="92" t="e">
        <f t="shared" si="196"/>
        <v>#DIV/0!</v>
      </c>
      <c r="RON43" s="92" t="e">
        <f t="shared" si="196"/>
        <v>#DIV/0!</v>
      </c>
      <c r="ROO43" s="92" t="e">
        <f t="shared" si="196"/>
        <v>#DIV/0!</v>
      </c>
      <c r="ROP43" s="92" t="e">
        <f t="shared" si="196"/>
        <v>#DIV/0!</v>
      </c>
      <c r="ROQ43" s="92" t="e">
        <f t="shared" si="196"/>
        <v>#DIV/0!</v>
      </c>
      <c r="ROR43" s="92" t="e">
        <f t="shared" si="196"/>
        <v>#DIV/0!</v>
      </c>
      <c r="ROS43" s="92" t="e">
        <f t="shared" si="196"/>
        <v>#DIV/0!</v>
      </c>
      <c r="ROT43" s="92" t="e">
        <f t="shared" si="196"/>
        <v>#DIV/0!</v>
      </c>
      <c r="ROU43" s="92" t="e">
        <f t="shared" si="196"/>
        <v>#DIV/0!</v>
      </c>
      <c r="ROV43" s="92" t="e">
        <f t="shared" si="196"/>
        <v>#DIV/0!</v>
      </c>
      <c r="ROW43" s="92" t="e">
        <f t="shared" si="196"/>
        <v>#DIV/0!</v>
      </c>
      <c r="ROX43" s="92" t="e">
        <f t="shared" si="196"/>
        <v>#DIV/0!</v>
      </c>
      <c r="ROY43" s="92" t="e">
        <f t="shared" si="196"/>
        <v>#DIV/0!</v>
      </c>
      <c r="ROZ43" s="92" t="e">
        <f t="shared" si="196"/>
        <v>#DIV/0!</v>
      </c>
      <c r="RPA43" s="92" t="e">
        <f t="shared" si="196"/>
        <v>#DIV/0!</v>
      </c>
      <c r="RPB43" s="92" t="e">
        <f t="shared" si="196"/>
        <v>#DIV/0!</v>
      </c>
      <c r="RPC43" s="92" t="e">
        <f t="shared" si="196"/>
        <v>#DIV/0!</v>
      </c>
      <c r="RPD43" s="92" t="e">
        <f t="shared" si="196"/>
        <v>#DIV/0!</v>
      </c>
      <c r="RPE43" s="92" t="e">
        <f t="shared" si="196"/>
        <v>#DIV/0!</v>
      </c>
      <c r="RPF43" s="92" t="e">
        <f t="shared" si="196"/>
        <v>#DIV/0!</v>
      </c>
      <c r="RPG43" s="92" t="e">
        <f t="shared" si="196"/>
        <v>#DIV/0!</v>
      </c>
      <c r="RPH43" s="92" t="e">
        <f t="shared" si="196"/>
        <v>#DIV/0!</v>
      </c>
      <c r="RPI43" s="92" t="e">
        <f t="shared" si="196"/>
        <v>#DIV/0!</v>
      </c>
      <c r="RPJ43" s="92" t="e">
        <f t="shared" si="196"/>
        <v>#DIV/0!</v>
      </c>
      <c r="RPK43" s="92" t="e">
        <f t="shared" si="196"/>
        <v>#DIV/0!</v>
      </c>
      <c r="RPL43" s="92" t="e">
        <f t="shared" si="196"/>
        <v>#DIV/0!</v>
      </c>
      <c r="RPM43" s="92" t="e">
        <f t="shared" si="196"/>
        <v>#DIV/0!</v>
      </c>
      <c r="RPN43" s="92" t="e">
        <f t="shared" si="196"/>
        <v>#DIV/0!</v>
      </c>
      <c r="RPO43" s="92" t="e">
        <f t="shared" si="196"/>
        <v>#DIV/0!</v>
      </c>
      <c r="RPP43" s="92" t="e">
        <f t="shared" si="196"/>
        <v>#DIV/0!</v>
      </c>
      <c r="RPQ43" s="92" t="e">
        <f t="shared" si="196"/>
        <v>#DIV/0!</v>
      </c>
      <c r="RPR43" s="92" t="e">
        <f t="shared" si="196"/>
        <v>#DIV/0!</v>
      </c>
      <c r="RPS43" s="92" t="e">
        <f t="shared" si="196"/>
        <v>#DIV/0!</v>
      </c>
      <c r="RPT43" s="92" t="e">
        <f t="shared" si="196"/>
        <v>#DIV/0!</v>
      </c>
      <c r="RPU43" s="92" t="e">
        <f t="shared" si="196"/>
        <v>#DIV/0!</v>
      </c>
      <c r="RPV43" s="92" t="e">
        <f t="shared" si="196"/>
        <v>#DIV/0!</v>
      </c>
      <c r="RPW43" s="92" t="e">
        <f t="shared" si="196"/>
        <v>#DIV/0!</v>
      </c>
      <c r="RPX43" s="92" t="e">
        <f t="shared" si="196"/>
        <v>#DIV/0!</v>
      </c>
      <c r="RPY43" s="92" t="e">
        <f t="shared" si="196"/>
        <v>#DIV/0!</v>
      </c>
      <c r="RPZ43" s="92" t="e">
        <f t="shared" si="196"/>
        <v>#DIV/0!</v>
      </c>
      <c r="RQA43" s="92" t="e">
        <f t="shared" ref="RQA43:RSL43" si="197">AVERAGE(RQA3:RQA42)</f>
        <v>#DIV/0!</v>
      </c>
      <c r="RQB43" s="92" t="e">
        <f t="shared" si="197"/>
        <v>#DIV/0!</v>
      </c>
      <c r="RQC43" s="92" t="e">
        <f t="shared" si="197"/>
        <v>#DIV/0!</v>
      </c>
      <c r="RQD43" s="92" t="e">
        <f t="shared" si="197"/>
        <v>#DIV/0!</v>
      </c>
      <c r="RQE43" s="92" t="e">
        <f t="shared" si="197"/>
        <v>#DIV/0!</v>
      </c>
      <c r="RQF43" s="92" t="e">
        <f t="shared" si="197"/>
        <v>#DIV/0!</v>
      </c>
      <c r="RQG43" s="92" t="e">
        <f t="shared" si="197"/>
        <v>#DIV/0!</v>
      </c>
      <c r="RQH43" s="92" t="e">
        <f t="shared" si="197"/>
        <v>#DIV/0!</v>
      </c>
      <c r="RQI43" s="92" t="e">
        <f t="shared" si="197"/>
        <v>#DIV/0!</v>
      </c>
      <c r="RQJ43" s="92" t="e">
        <f t="shared" si="197"/>
        <v>#DIV/0!</v>
      </c>
      <c r="RQK43" s="92" t="e">
        <f t="shared" si="197"/>
        <v>#DIV/0!</v>
      </c>
      <c r="RQL43" s="92" t="e">
        <f t="shared" si="197"/>
        <v>#DIV/0!</v>
      </c>
      <c r="RQM43" s="92" t="e">
        <f t="shared" si="197"/>
        <v>#DIV/0!</v>
      </c>
      <c r="RQN43" s="92" t="e">
        <f t="shared" si="197"/>
        <v>#DIV/0!</v>
      </c>
      <c r="RQO43" s="92" t="e">
        <f t="shared" si="197"/>
        <v>#DIV/0!</v>
      </c>
      <c r="RQP43" s="92" t="e">
        <f t="shared" si="197"/>
        <v>#DIV/0!</v>
      </c>
      <c r="RQQ43" s="92" t="e">
        <f t="shared" si="197"/>
        <v>#DIV/0!</v>
      </c>
      <c r="RQR43" s="92" t="e">
        <f t="shared" si="197"/>
        <v>#DIV/0!</v>
      </c>
      <c r="RQS43" s="92" t="e">
        <f t="shared" si="197"/>
        <v>#DIV/0!</v>
      </c>
      <c r="RQT43" s="92" t="e">
        <f t="shared" si="197"/>
        <v>#DIV/0!</v>
      </c>
      <c r="RQU43" s="92" t="e">
        <f t="shared" si="197"/>
        <v>#DIV/0!</v>
      </c>
      <c r="RQV43" s="92" t="e">
        <f t="shared" si="197"/>
        <v>#DIV/0!</v>
      </c>
      <c r="RQW43" s="92" t="e">
        <f t="shared" si="197"/>
        <v>#DIV/0!</v>
      </c>
      <c r="RQX43" s="92" t="e">
        <f t="shared" si="197"/>
        <v>#DIV/0!</v>
      </c>
      <c r="RQY43" s="92" t="e">
        <f t="shared" si="197"/>
        <v>#DIV/0!</v>
      </c>
      <c r="RQZ43" s="92" t="e">
        <f t="shared" si="197"/>
        <v>#DIV/0!</v>
      </c>
      <c r="RRA43" s="92" t="e">
        <f t="shared" si="197"/>
        <v>#DIV/0!</v>
      </c>
      <c r="RRB43" s="92" t="e">
        <f t="shared" si="197"/>
        <v>#DIV/0!</v>
      </c>
      <c r="RRC43" s="92" t="e">
        <f t="shared" si="197"/>
        <v>#DIV/0!</v>
      </c>
      <c r="RRD43" s="92" t="e">
        <f t="shared" si="197"/>
        <v>#DIV/0!</v>
      </c>
      <c r="RRE43" s="92" t="e">
        <f t="shared" si="197"/>
        <v>#DIV/0!</v>
      </c>
      <c r="RRF43" s="92" t="e">
        <f t="shared" si="197"/>
        <v>#DIV/0!</v>
      </c>
      <c r="RRG43" s="92" t="e">
        <f t="shared" si="197"/>
        <v>#DIV/0!</v>
      </c>
      <c r="RRH43" s="92" t="e">
        <f t="shared" si="197"/>
        <v>#DIV/0!</v>
      </c>
      <c r="RRI43" s="92" t="e">
        <f t="shared" si="197"/>
        <v>#DIV/0!</v>
      </c>
      <c r="RRJ43" s="92" t="e">
        <f t="shared" si="197"/>
        <v>#DIV/0!</v>
      </c>
      <c r="RRK43" s="92" t="e">
        <f t="shared" si="197"/>
        <v>#DIV/0!</v>
      </c>
      <c r="RRL43" s="92" t="e">
        <f t="shared" si="197"/>
        <v>#DIV/0!</v>
      </c>
      <c r="RRM43" s="92" t="e">
        <f t="shared" si="197"/>
        <v>#DIV/0!</v>
      </c>
      <c r="RRN43" s="92" t="e">
        <f t="shared" si="197"/>
        <v>#DIV/0!</v>
      </c>
      <c r="RRO43" s="92" t="e">
        <f t="shared" si="197"/>
        <v>#DIV/0!</v>
      </c>
      <c r="RRP43" s="92" t="e">
        <f t="shared" si="197"/>
        <v>#DIV/0!</v>
      </c>
      <c r="RRQ43" s="92" t="e">
        <f t="shared" si="197"/>
        <v>#DIV/0!</v>
      </c>
      <c r="RRR43" s="92" t="e">
        <f t="shared" si="197"/>
        <v>#DIV/0!</v>
      </c>
      <c r="RRS43" s="92" t="e">
        <f t="shared" si="197"/>
        <v>#DIV/0!</v>
      </c>
      <c r="RRT43" s="92" t="e">
        <f t="shared" si="197"/>
        <v>#DIV/0!</v>
      </c>
      <c r="RRU43" s="92" t="e">
        <f t="shared" si="197"/>
        <v>#DIV/0!</v>
      </c>
      <c r="RRV43" s="92" t="e">
        <f t="shared" si="197"/>
        <v>#DIV/0!</v>
      </c>
      <c r="RRW43" s="92" t="e">
        <f t="shared" si="197"/>
        <v>#DIV/0!</v>
      </c>
      <c r="RRX43" s="92" t="e">
        <f t="shared" si="197"/>
        <v>#DIV/0!</v>
      </c>
      <c r="RRY43" s="92" t="e">
        <f t="shared" si="197"/>
        <v>#DIV/0!</v>
      </c>
      <c r="RRZ43" s="92" t="e">
        <f t="shared" si="197"/>
        <v>#DIV/0!</v>
      </c>
      <c r="RSA43" s="92" t="e">
        <f t="shared" si="197"/>
        <v>#DIV/0!</v>
      </c>
      <c r="RSB43" s="92" t="e">
        <f t="shared" si="197"/>
        <v>#DIV/0!</v>
      </c>
      <c r="RSC43" s="92" t="e">
        <f t="shared" si="197"/>
        <v>#DIV/0!</v>
      </c>
      <c r="RSD43" s="92" t="e">
        <f t="shared" si="197"/>
        <v>#DIV/0!</v>
      </c>
      <c r="RSE43" s="92" t="e">
        <f t="shared" si="197"/>
        <v>#DIV/0!</v>
      </c>
      <c r="RSF43" s="92" t="e">
        <f t="shared" si="197"/>
        <v>#DIV/0!</v>
      </c>
      <c r="RSG43" s="92" t="e">
        <f t="shared" si="197"/>
        <v>#DIV/0!</v>
      </c>
      <c r="RSH43" s="92" t="e">
        <f t="shared" si="197"/>
        <v>#DIV/0!</v>
      </c>
      <c r="RSI43" s="92" t="e">
        <f t="shared" si="197"/>
        <v>#DIV/0!</v>
      </c>
      <c r="RSJ43" s="92" t="e">
        <f t="shared" si="197"/>
        <v>#DIV/0!</v>
      </c>
      <c r="RSK43" s="92" t="e">
        <f t="shared" si="197"/>
        <v>#DIV/0!</v>
      </c>
      <c r="RSL43" s="92" t="e">
        <f t="shared" si="197"/>
        <v>#DIV/0!</v>
      </c>
      <c r="RSM43" s="92" t="e">
        <f t="shared" ref="RSM43:RUX43" si="198">AVERAGE(RSM3:RSM42)</f>
        <v>#DIV/0!</v>
      </c>
      <c r="RSN43" s="92" t="e">
        <f t="shared" si="198"/>
        <v>#DIV/0!</v>
      </c>
      <c r="RSO43" s="92" t="e">
        <f t="shared" si="198"/>
        <v>#DIV/0!</v>
      </c>
      <c r="RSP43" s="92" t="e">
        <f t="shared" si="198"/>
        <v>#DIV/0!</v>
      </c>
      <c r="RSQ43" s="92" t="e">
        <f t="shared" si="198"/>
        <v>#DIV/0!</v>
      </c>
      <c r="RSR43" s="92" t="e">
        <f t="shared" si="198"/>
        <v>#DIV/0!</v>
      </c>
      <c r="RSS43" s="92" t="e">
        <f t="shared" si="198"/>
        <v>#DIV/0!</v>
      </c>
      <c r="RST43" s="92" t="e">
        <f t="shared" si="198"/>
        <v>#DIV/0!</v>
      </c>
      <c r="RSU43" s="92" t="e">
        <f t="shared" si="198"/>
        <v>#DIV/0!</v>
      </c>
      <c r="RSV43" s="92" t="e">
        <f t="shared" si="198"/>
        <v>#DIV/0!</v>
      </c>
      <c r="RSW43" s="92" t="e">
        <f t="shared" si="198"/>
        <v>#DIV/0!</v>
      </c>
      <c r="RSX43" s="92" t="e">
        <f t="shared" si="198"/>
        <v>#DIV/0!</v>
      </c>
      <c r="RSY43" s="92" t="e">
        <f t="shared" si="198"/>
        <v>#DIV/0!</v>
      </c>
      <c r="RSZ43" s="92" t="e">
        <f t="shared" si="198"/>
        <v>#DIV/0!</v>
      </c>
      <c r="RTA43" s="92" t="e">
        <f t="shared" si="198"/>
        <v>#DIV/0!</v>
      </c>
      <c r="RTB43" s="92" t="e">
        <f t="shared" si="198"/>
        <v>#DIV/0!</v>
      </c>
      <c r="RTC43" s="92" t="e">
        <f t="shared" si="198"/>
        <v>#DIV/0!</v>
      </c>
      <c r="RTD43" s="92" t="e">
        <f t="shared" si="198"/>
        <v>#DIV/0!</v>
      </c>
      <c r="RTE43" s="92" t="e">
        <f t="shared" si="198"/>
        <v>#DIV/0!</v>
      </c>
      <c r="RTF43" s="92" t="e">
        <f t="shared" si="198"/>
        <v>#DIV/0!</v>
      </c>
      <c r="RTG43" s="92" t="e">
        <f t="shared" si="198"/>
        <v>#DIV/0!</v>
      </c>
      <c r="RTH43" s="92" t="e">
        <f t="shared" si="198"/>
        <v>#DIV/0!</v>
      </c>
      <c r="RTI43" s="92" t="e">
        <f t="shared" si="198"/>
        <v>#DIV/0!</v>
      </c>
      <c r="RTJ43" s="92" t="e">
        <f t="shared" si="198"/>
        <v>#DIV/0!</v>
      </c>
      <c r="RTK43" s="92" t="e">
        <f t="shared" si="198"/>
        <v>#DIV/0!</v>
      </c>
      <c r="RTL43" s="92" t="e">
        <f t="shared" si="198"/>
        <v>#DIV/0!</v>
      </c>
      <c r="RTM43" s="92" t="e">
        <f t="shared" si="198"/>
        <v>#DIV/0!</v>
      </c>
      <c r="RTN43" s="92" t="e">
        <f t="shared" si="198"/>
        <v>#DIV/0!</v>
      </c>
      <c r="RTO43" s="92" t="e">
        <f t="shared" si="198"/>
        <v>#DIV/0!</v>
      </c>
      <c r="RTP43" s="92" t="e">
        <f t="shared" si="198"/>
        <v>#DIV/0!</v>
      </c>
      <c r="RTQ43" s="92" t="e">
        <f t="shared" si="198"/>
        <v>#DIV/0!</v>
      </c>
      <c r="RTR43" s="92" t="e">
        <f t="shared" si="198"/>
        <v>#DIV/0!</v>
      </c>
      <c r="RTS43" s="92" t="e">
        <f t="shared" si="198"/>
        <v>#DIV/0!</v>
      </c>
      <c r="RTT43" s="92" t="e">
        <f t="shared" si="198"/>
        <v>#DIV/0!</v>
      </c>
      <c r="RTU43" s="92" t="e">
        <f t="shared" si="198"/>
        <v>#DIV/0!</v>
      </c>
      <c r="RTV43" s="92" t="e">
        <f t="shared" si="198"/>
        <v>#DIV/0!</v>
      </c>
      <c r="RTW43" s="92" t="e">
        <f t="shared" si="198"/>
        <v>#DIV/0!</v>
      </c>
      <c r="RTX43" s="92" t="e">
        <f t="shared" si="198"/>
        <v>#DIV/0!</v>
      </c>
      <c r="RTY43" s="92" t="e">
        <f t="shared" si="198"/>
        <v>#DIV/0!</v>
      </c>
      <c r="RTZ43" s="92" t="e">
        <f t="shared" si="198"/>
        <v>#DIV/0!</v>
      </c>
      <c r="RUA43" s="92" t="e">
        <f t="shared" si="198"/>
        <v>#DIV/0!</v>
      </c>
      <c r="RUB43" s="92" t="e">
        <f t="shared" si="198"/>
        <v>#DIV/0!</v>
      </c>
      <c r="RUC43" s="92" t="e">
        <f t="shared" si="198"/>
        <v>#DIV/0!</v>
      </c>
      <c r="RUD43" s="92" t="e">
        <f t="shared" si="198"/>
        <v>#DIV/0!</v>
      </c>
      <c r="RUE43" s="92" t="e">
        <f t="shared" si="198"/>
        <v>#DIV/0!</v>
      </c>
      <c r="RUF43" s="92" t="e">
        <f t="shared" si="198"/>
        <v>#DIV/0!</v>
      </c>
      <c r="RUG43" s="92" t="e">
        <f t="shared" si="198"/>
        <v>#DIV/0!</v>
      </c>
      <c r="RUH43" s="92" t="e">
        <f t="shared" si="198"/>
        <v>#DIV/0!</v>
      </c>
      <c r="RUI43" s="92" t="e">
        <f t="shared" si="198"/>
        <v>#DIV/0!</v>
      </c>
      <c r="RUJ43" s="92" t="e">
        <f t="shared" si="198"/>
        <v>#DIV/0!</v>
      </c>
      <c r="RUK43" s="92" t="e">
        <f t="shared" si="198"/>
        <v>#DIV/0!</v>
      </c>
      <c r="RUL43" s="92" t="e">
        <f t="shared" si="198"/>
        <v>#DIV/0!</v>
      </c>
      <c r="RUM43" s="92" t="e">
        <f t="shared" si="198"/>
        <v>#DIV/0!</v>
      </c>
      <c r="RUN43" s="92" t="e">
        <f t="shared" si="198"/>
        <v>#DIV/0!</v>
      </c>
      <c r="RUO43" s="92" t="e">
        <f t="shared" si="198"/>
        <v>#DIV/0!</v>
      </c>
      <c r="RUP43" s="92" t="e">
        <f t="shared" si="198"/>
        <v>#DIV/0!</v>
      </c>
      <c r="RUQ43" s="92" t="e">
        <f t="shared" si="198"/>
        <v>#DIV/0!</v>
      </c>
      <c r="RUR43" s="92" t="e">
        <f t="shared" si="198"/>
        <v>#DIV/0!</v>
      </c>
      <c r="RUS43" s="92" t="e">
        <f t="shared" si="198"/>
        <v>#DIV/0!</v>
      </c>
      <c r="RUT43" s="92" t="e">
        <f t="shared" si="198"/>
        <v>#DIV/0!</v>
      </c>
      <c r="RUU43" s="92" t="e">
        <f t="shared" si="198"/>
        <v>#DIV/0!</v>
      </c>
      <c r="RUV43" s="92" t="e">
        <f t="shared" si="198"/>
        <v>#DIV/0!</v>
      </c>
      <c r="RUW43" s="92" t="e">
        <f t="shared" si="198"/>
        <v>#DIV/0!</v>
      </c>
      <c r="RUX43" s="92" t="e">
        <f t="shared" si="198"/>
        <v>#DIV/0!</v>
      </c>
      <c r="RUY43" s="92" t="e">
        <f t="shared" ref="RUY43:RXJ43" si="199">AVERAGE(RUY3:RUY42)</f>
        <v>#DIV/0!</v>
      </c>
      <c r="RUZ43" s="92" t="e">
        <f t="shared" si="199"/>
        <v>#DIV/0!</v>
      </c>
      <c r="RVA43" s="92" t="e">
        <f t="shared" si="199"/>
        <v>#DIV/0!</v>
      </c>
      <c r="RVB43" s="92" t="e">
        <f t="shared" si="199"/>
        <v>#DIV/0!</v>
      </c>
      <c r="RVC43" s="92" t="e">
        <f t="shared" si="199"/>
        <v>#DIV/0!</v>
      </c>
      <c r="RVD43" s="92" t="e">
        <f t="shared" si="199"/>
        <v>#DIV/0!</v>
      </c>
      <c r="RVE43" s="92" t="e">
        <f t="shared" si="199"/>
        <v>#DIV/0!</v>
      </c>
      <c r="RVF43" s="92" t="e">
        <f t="shared" si="199"/>
        <v>#DIV/0!</v>
      </c>
      <c r="RVG43" s="92" t="e">
        <f t="shared" si="199"/>
        <v>#DIV/0!</v>
      </c>
      <c r="RVH43" s="92" t="e">
        <f t="shared" si="199"/>
        <v>#DIV/0!</v>
      </c>
      <c r="RVI43" s="92" t="e">
        <f t="shared" si="199"/>
        <v>#DIV/0!</v>
      </c>
      <c r="RVJ43" s="92" t="e">
        <f t="shared" si="199"/>
        <v>#DIV/0!</v>
      </c>
      <c r="RVK43" s="92" t="e">
        <f t="shared" si="199"/>
        <v>#DIV/0!</v>
      </c>
      <c r="RVL43" s="92" t="e">
        <f t="shared" si="199"/>
        <v>#DIV/0!</v>
      </c>
      <c r="RVM43" s="92" t="e">
        <f t="shared" si="199"/>
        <v>#DIV/0!</v>
      </c>
      <c r="RVN43" s="92" t="e">
        <f t="shared" si="199"/>
        <v>#DIV/0!</v>
      </c>
      <c r="RVO43" s="92" t="e">
        <f t="shared" si="199"/>
        <v>#DIV/0!</v>
      </c>
      <c r="RVP43" s="92" t="e">
        <f t="shared" si="199"/>
        <v>#DIV/0!</v>
      </c>
      <c r="RVQ43" s="92" t="e">
        <f t="shared" si="199"/>
        <v>#DIV/0!</v>
      </c>
      <c r="RVR43" s="92" t="e">
        <f t="shared" si="199"/>
        <v>#DIV/0!</v>
      </c>
      <c r="RVS43" s="92" t="e">
        <f t="shared" si="199"/>
        <v>#DIV/0!</v>
      </c>
      <c r="RVT43" s="92" t="e">
        <f t="shared" si="199"/>
        <v>#DIV/0!</v>
      </c>
      <c r="RVU43" s="92" t="e">
        <f t="shared" si="199"/>
        <v>#DIV/0!</v>
      </c>
      <c r="RVV43" s="92" t="e">
        <f t="shared" si="199"/>
        <v>#DIV/0!</v>
      </c>
      <c r="RVW43" s="92" t="e">
        <f t="shared" si="199"/>
        <v>#DIV/0!</v>
      </c>
      <c r="RVX43" s="92" t="e">
        <f t="shared" si="199"/>
        <v>#DIV/0!</v>
      </c>
      <c r="RVY43" s="92" t="e">
        <f t="shared" si="199"/>
        <v>#DIV/0!</v>
      </c>
      <c r="RVZ43" s="92" t="e">
        <f t="shared" si="199"/>
        <v>#DIV/0!</v>
      </c>
      <c r="RWA43" s="92" t="e">
        <f t="shared" si="199"/>
        <v>#DIV/0!</v>
      </c>
      <c r="RWB43" s="92" t="e">
        <f t="shared" si="199"/>
        <v>#DIV/0!</v>
      </c>
      <c r="RWC43" s="92" t="e">
        <f t="shared" si="199"/>
        <v>#DIV/0!</v>
      </c>
      <c r="RWD43" s="92" t="e">
        <f t="shared" si="199"/>
        <v>#DIV/0!</v>
      </c>
      <c r="RWE43" s="92" t="e">
        <f t="shared" si="199"/>
        <v>#DIV/0!</v>
      </c>
      <c r="RWF43" s="92" t="e">
        <f t="shared" si="199"/>
        <v>#DIV/0!</v>
      </c>
      <c r="RWG43" s="92" t="e">
        <f t="shared" si="199"/>
        <v>#DIV/0!</v>
      </c>
      <c r="RWH43" s="92" t="e">
        <f t="shared" si="199"/>
        <v>#DIV/0!</v>
      </c>
      <c r="RWI43" s="92" t="e">
        <f t="shared" si="199"/>
        <v>#DIV/0!</v>
      </c>
      <c r="RWJ43" s="92" t="e">
        <f t="shared" si="199"/>
        <v>#DIV/0!</v>
      </c>
      <c r="RWK43" s="92" t="e">
        <f t="shared" si="199"/>
        <v>#DIV/0!</v>
      </c>
      <c r="RWL43" s="92" t="e">
        <f t="shared" si="199"/>
        <v>#DIV/0!</v>
      </c>
      <c r="RWM43" s="92" t="e">
        <f t="shared" si="199"/>
        <v>#DIV/0!</v>
      </c>
      <c r="RWN43" s="92" t="e">
        <f t="shared" si="199"/>
        <v>#DIV/0!</v>
      </c>
      <c r="RWO43" s="92" t="e">
        <f t="shared" si="199"/>
        <v>#DIV/0!</v>
      </c>
      <c r="RWP43" s="92" t="e">
        <f t="shared" si="199"/>
        <v>#DIV/0!</v>
      </c>
      <c r="RWQ43" s="92" t="e">
        <f t="shared" si="199"/>
        <v>#DIV/0!</v>
      </c>
      <c r="RWR43" s="92" t="e">
        <f t="shared" si="199"/>
        <v>#DIV/0!</v>
      </c>
      <c r="RWS43" s="92" t="e">
        <f t="shared" si="199"/>
        <v>#DIV/0!</v>
      </c>
      <c r="RWT43" s="92" t="e">
        <f t="shared" si="199"/>
        <v>#DIV/0!</v>
      </c>
      <c r="RWU43" s="92" t="e">
        <f t="shared" si="199"/>
        <v>#DIV/0!</v>
      </c>
      <c r="RWV43" s="92" t="e">
        <f t="shared" si="199"/>
        <v>#DIV/0!</v>
      </c>
      <c r="RWW43" s="92" t="e">
        <f t="shared" si="199"/>
        <v>#DIV/0!</v>
      </c>
      <c r="RWX43" s="92" t="e">
        <f t="shared" si="199"/>
        <v>#DIV/0!</v>
      </c>
      <c r="RWY43" s="92" t="e">
        <f t="shared" si="199"/>
        <v>#DIV/0!</v>
      </c>
      <c r="RWZ43" s="92" t="e">
        <f t="shared" si="199"/>
        <v>#DIV/0!</v>
      </c>
      <c r="RXA43" s="92" t="e">
        <f t="shared" si="199"/>
        <v>#DIV/0!</v>
      </c>
      <c r="RXB43" s="92" t="e">
        <f t="shared" si="199"/>
        <v>#DIV/0!</v>
      </c>
      <c r="RXC43" s="92" t="e">
        <f t="shared" si="199"/>
        <v>#DIV/0!</v>
      </c>
      <c r="RXD43" s="92" t="e">
        <f t="shared" si="199"/>
        <v>#DIV/0!</v>
      </c>
      <c r="RXE43" s="92" t="e">
        <f t="shared" si="199"/>
        <v>#DIV/0!</v>
      </c>
      <c r="RXF43" s="92" t="e">
        <f t="shared" si="199"/>
        <v>#DIV/0!</v>
      </c>
      <c r="RXG43" s="92" t="e">
        <f t="shared" si="199"/>
        <v>#DIV/0!</v>
      </c>
      <c r="RXH43" s="92" t="e">
        <f t="shared" si="199"/>
        <v>#DIV/0!</v>
      </c>
      <c r="RXI43" s="92" t="e">
        <f t="shared" si="199"/>
        <v>#DIV/0!</v>
      </c>
      <c r="RXJ43" s="92" t="e">
        <f t="shared" si="199"/>
        <v>#DIV/0!</v>
      </c>
      <c r="RXK43" s="92" t="e">
        <f t="shared" ref="RXK43:RZV43" si="200">AVERAGE(RXK3:RXK42)</f>
        <v>#DIV/0!</v>
      </c>
      <c r="RXL43" s="92" t="e">
        <f t="shared" si="200"/>
        <v>#DIV/0!</v>
      </c>
      <c r="RXM43" s="92" t="e">
        <f t="shared" si="200"/>
        <v>#DIV/0!</v>
      </c>
      <c r="RXN43" s="92" t="e">
        <f t="shared" si="200"/>
        <v>#DIV/0!</v>
      </c>
      <c r="RXO43" s="92" t="e">
        <f t="shared" si="200"/>
        <v>#DIV/0!</v>
      </c>
      <c r="RXP43" s="92" t="e">
        <f t="shared" si="200"/>
        <v>#DIV/0!</v>
      </c>
      <c r="RXQ43" s="92" t="e">
        <f t="shared" si="200"/>
        <v>#DIV/0!</v>
      </c>
      <c r="RXR43" s="92" t="e">
        <f t="shared" si="200"/>
        <v>#DIV/0!</v>
      </c>
      <c r="RXS43" s="92" t="e">
        <f t="shared" si="200"/>
        <v>#DIV/0!</v>
      </c>
      <c r="RXT43" s="92" t="e">
        <f t="shared" si="200"/>
        <v>#DIV/0!</v>
      </c>
      <c r="RXU43" s="92" t="e">
        <f t="shared" si="200"/>
        <v>#DIV/0!</v>
      </c>
      <c r="RXV43" s="92" t="e">
        <f t="shared" si="200"/>
        <v>#DIV/0!</v>
      </c>
      <c r="RXW43" s="92" t="e">
        <f t="shared" si="200"/>
        <v>#DIV/0!</v>
      </c>
      <c r="RXX43" s="92" t="e">
        <f t="shared" si="200"/>
        <v>#DIV/0!</v>
      </c>
      <c r="RXY43" s="92" t="e">
        <f t="shared" si="200"/>
        <v>#DIV/0!</v>
      </c>
      <c r="RXZ43" s="92" t="e">
        <f t="shared" si="200"/>
        <v>#DIV/0!</v>
      </c>
      <c r="RYA43" s="92" t="e">
        <f t="shared" si="200"/>
        <v>#DIV/0!</v>
      </c>
      <c r="RYB43" s="92" t="e">
        <f t="shared" si="200"/>
        <v>#DIV/0!</v>
      </c>
      <c r="RYC43" s="92" t="e">
        <f t="shared" si="200"/>
        <v>#DIV/0!</v>
      </c>
      <c r="RYD43" s="92" t="e">
        <f t="shared" si="200"/>
        <v>#DIV/0!</v>
      </c>
      <c r="RYE43" s="92" t="e">
        <f t="shared" si="200"/>
        <v>#DIV/0!</v>
      </c>
      <c r="RYF43" s="92" t="e">
        <f t="shared" si="200"/>
        <v>#DIV/0!</v>
      </c>
      <c r="RYG43" s="92" t="e">
        <f t="shared" si="200"/>
        <v>#DIV/0!</v>
      </c>
      <c r="RYH43" s="92" t="e">
        <f t="shared" si="200"/>
        <v>#DIV/0!</v>
      </c>
      <c r="RYI43" s="92" t="e">
        <f t="shared" si="200"/>
        <v>#DIV/0!</v>
      </c>
      <c r="RYJ43" s="92" t="e">
        <f t="shared" si="200"/>
        <v>#DIV/0!</v>
      </c>
      <c r="RYK43" s="92" t="e">
        <f t="shared" si="200"/>
        <v>#DIV/0!</v>
      </c>
      <c r="RYL43" s="92" t="e">
        <f t="shared" si="200"/>
        <v>#DIV/0!</v>
      </c>
      <c r="RYM43" s="92" t="e">
        <f t="shared" si="200"/>
        <v>#DIV/0!</v>
      </c>
      <c r="RYN43" s="92" t="e">
        <f t="shared" si="200"/>
        <v>#DIV/0!</v>
      </c>
      <c r="RYO43" s="92" t="e">
        <f t="shared" si="200"/>
        <v>#DIV/0!</v>
      </c>
      <c r="RYP43" s="92" t="e">
        <f t="shared" si="200"/>
        <v>#DIV/0!</v>
      </c>
      <c r="RYQ43" s="92" t="e">
        <f t="shared" si="200"/>
        <v>#DIV/0!</v>
      </c>
      <c r="RYR43" s="92" t="e">
        <f t="shared" si="200"/>
        <v>#DIV/0!</v>
      </c>
      <c r="RYS43" s="92" t="e">
        <f t="shared" si="200"/>
        <v>#DIV/0!</v>
      </c>
      <c r="RYT43" s="92" t="e">
        <f t="shared" si="200"/>
        <v>#DIV/0!</v>
      </c>
      <c r="RYU43" s="92" t="e">
        <f t="shared" si="200"/>
        <v>#DIV/0!</v>
      </c>
      <c r="RYV43" s="92" t="e">
        <f t="shared" si="200"/>
        <v>#DIV/0!</v>
      </c>
      <c r="RYW43" s="92" t="e">
        <f t="shared" si="200"/>
        <v>#DIV/0!</v>
      </c>
      <c r="RYX43" s="92" t="e">
        <f t="shared" si="200"/>
        <v>#DIV/0!</v>
      </c>
      <c r="RYY43" s="92" t="e">
        <f t="shared" si="200"/>
        <v>#DIV/0!</v>
      </c>
      <c r="RYZ43" s="92" t="e">
        <f t="shared" si="200"/>
        <v>#DIV/0!</v>
      </c>
      <c r="RZA43" s="92" t="e">
        <f t="shared" si="200"/>
        <v>#DIV/0!</v>
      </c>
      <c r="RZB43" s="92" t="e">
        <f t="shared" si="200"/>
        <v>#DIV/0!</v>
      </c>
      <c r="RZC43" s="92" t="e">
        <f t="shared" si="200"/>
        <v>#DIV/0!</v>
      </c>
      <c r="RZD43" s="92" t="e">
        <f t="shared" si="200"/>
        <v>#DIV/0!</v>
      </c>
      <c r="RZE43" s="92" t="e">
        <f t="shared" si="200"/>
        <v>#DIV/0!</v>
      </c>
      <c r="RZF43" s="92" t="e">
        <f t="shared" si="200"/>
        <v>#DIV/0!</v>
      </c>
      <c r="RZG43" s="92" t="e">
        <f t="shared" si="200"/>
        <v>#DIV/0!</v>
      </c>
      <c r="RZH43" s="92" t="e">
        <f t="shared" si="200"/>
        <v>#DIV/0!</v>
      </c>
      <c r="RZI43" s="92" t="e">
        <f t="shared" si="200"/>
        <v>#DIV/0!</v>
      </c>
      <c r="RZJ43" s="92" t="e">
        <f t="shared" si="200"/>
        <v>#DIV/0!</v>
      </c>
      <c r="RZK43" s="92" t="e">
        <f t="shared" si="200"/>
        <v>#DIV/0!</v>
      </c>
      <c r="RZL43" s="92" t="e">
        <f t="shared" si="200"/>
        <v>#DIV/0!</v>
      </c>
      <c r="RZM43" s="92" t="e">
        <f t="shared" si="200"/>
        <v>#DIV/0!</v>
      </c>
      <c r="RZN43" s="92" t="e">
        <f t="shared" si="200"/>
        <v>#DIV/0!</v>
      </c>
      <c r="RZO43" s="92" t="e">
        <f t="shared" si="200"/>
        <v>#DIV/0!</v>
      </c>
      <c r="RZP43" s="92" t="e">
        <f t="shared" si="200"/>
        <v>#DIV/0!</v>
      </c>
      <c r="RZQ43" s="92" t="e">
        <f t="shared" si="200"/>
        <v>#DIV/0!</v>
      </c>
      <c r="RZR43" s="92" t="e">
        <f t="shared" si="200"/>
        <v>#DIV/0!</v>
      </c>
      <c r="RZS43" s="92" t="e">
        <f t="shared" si="200"/>
        <v>#DIV/0!</v>
      </c>
      <c r="RZT43" s="92" t="e">
        <f t="shared" si="200"/>
        <v>#DIV/0!</v>
      </c>
      <c r="RZU43" s="92" t="e">
        <f t="shared" si="200"/>
        <v>#DIV/0!</v>
      </c>
      <c r="RZV43" s="92" t="e">
        <f t="shared" si="200"/>
        <v>#DIV/0!</v>
      </c>
      <c r="RZW43" s="92" t="e">
        <f t="shared" ref="RZW43:SCH43" si="201">AVERAGE(RZW3:RZW42)</f>
        <v>#DIV/0!</v>
      </c>
      <c r="RZX43" s="92" t="e">
        <f t="shared" si="201"/>
        <v>#DIV/0!</v>
      </c>
      <c r="RZY43" s="92" t="e">
        <f t="shared" si="201"/>
        <v>#DIV/0!</v>
      </c>
      <c r="RZZ43" s="92" t="e">
        <f t="shared" si="201"/>
        <v>#DIV/0!</v>
      </c>
      <c r="SAA43" s="92" t="e">
        <f t="shared" si="201"/>
        <v>#DIV/0!</v>
      </c>
      <c r="SAB43" s="92" t="e">
        <f t="shared" si="201"/>
        <v>#DIV/0!</v>
      </c>
      <c r="SAC43" s="92" t="e">
        <f t="shared" si="201"/>
        <v>#DIV/0!</v>
      </c>
      <c r="SAD43" s="92" t="e">
        <f t="shared" si="201"/>
        <v>#DIV/0!</v>
      </c>
      <c r="SAE43" s="92" t="e">
        <f t="shared" si="201"/>
        <v>#DIV/0!</v>
      </c>
      <c r="SAF43" s="92" t="e">
        <f t="shared" si="201"/>
        <v>#DIV/0!</v>
      </c>
      <c r="SAG43" s="92" t="e">
        <f t="shared" si="201"/>
        <v>#DIV/0!</v>
      </c>
      <c r="SAH43" s="92" t="e">
        <f t="shared" si="201"/>
        <v>#DIV/0!</v>
      </c>
      <c r="SAI43" s="92" t="e">
        <f t="shared" si="201"/>
        <v>#DIV/0!</v>
      </c>
      <c r="SAJ43" s="92" t="e">
        <f t="shared" si="201"/>
        <v>#DIV/0!</v>
      </c>
      <c r="SAK43" s="92" t="e">
        <f t="shared" si="201"/>
        <v>#DIV/0!</v>
      </c>
      <c r="SAL43" s="92" t="e">
        <f t="shared" si="201"/>
        <v>#DIV/0!</v>
      </c>
      <c r="SAM43" s="92" t="e">
        <f t="shared" si="201"/>
        <v>#DIV/0!</v>
      </c>
      <c r="SAN43" s="92" t="e">
        <f t="shared" si="201"/>
        <v>#DIV/0!</v>
      </c>
      <c r="SAO43" s="92" t="e">
        <f t="shared" si="201"/>
        <v>#DIV/0!</v>
      </c>
      <c r="SAP43" s="92" t="e">
        <f t="shared" si="201"/>
        <v>#DIV/0!</v>
      </c>
      <c r="SAQ43" s="92" t="e">
        <f t="shared" si="201"/>
        <v>#DIV/0!</v>
      </c>
      <c r="SAR43" s="92" t="e">
        <f t="shared" si="201"/>
        <v>#DIV/0!</v>
      </c>
      <c r="SAS43" s="92" t="e">
        <f t="shared" si="201"/>
        <v>#DIV/0!</v>
      </c>
      <c r="SAT43" s="92" t="e">
        <f t="shared" si="201"/>
        <v>#DIV/0!</v>
      </c>
      <c r="SAU43" s="92" t="e">
        <f t="shared" si="201"/>
        <v>#DIV/0!</v>
      </c>
      <c r="SAV43" s="92" t="e">
        <f t="shared" si="201"/>
        <v>#DIV/0!</v>
      </c>
      <c r="SAW43" s="92" t="e">
        <f t="shared" si="201"/>
        <v>#DIV/0!</v>
      </c>
      <c r="SAX43" s="92" t="e">
        <f t="shared" si="201"/>
        <v>#DIV/0!</v>
      </c>
      <c r="SAY43" s="92" t="e">
        <f t="shared" si="201"/>
        <v>#DIV/0!</v>
      </c>
      <c r="SAZ43" s="92" t="e">
        <f t="shared" si="201"/>
        <v>#DIV/0!</v>
      </c>
      <c r="SBA43" s="92" t="e">
        <f t="shared" si="201"/>
        <v>#DIV/0!</v>
      </c>
      <c r="SBB43" s="92" t="e">
        <f t="shared" si="201"/>
        <v>#DIV/0!</v>
      </c>
      <c r="SBC43" s="92" t="e">
        <f t="shared" si="201"/>
        <v>#DIV/0!</v>
      </c>
      <c r="SBD43" s="92" t="e">
        <f t="shared" si="201"/>
        <v>#DIV/0!</v>
      </c>
      <c r="SBE43" s="92" t="e">
        <f t="shared" si="201"/>
        <v>#DIV/0!</v>
      </c>
      <c r="SBF43" s="92" t="e">
        <f t="shared" si="201"/>
        <v>#DIV/0!</v>
      </c>
      <c r="SBG43" s="92" t="e">
        <f t="shared" si="201"/>
        <v>#DIV/0!</v>
      </c>
      <c r="SBH43" s="92" t="e">
        <f t="shared" si="201"/>
        <v>#DIV/0!</v>
      </c>
      <c r="SBI43" s="92" t="e">
        <f t="shared" si="201"/>
        <v>#DIV/0!</v>
      </c>
      <c r="SBJ43" s="92" t="e">
        <f t="shared" si="201"/>
        <v>#DIV/0!</v>
      </c>
      <c r="SBK43" s="92" t="e">
        <f t="shared" si="201"/>
        <v>#DIV/0!</v>
      </c>
      <c r="SBL43" s="92" t="e">
        <f t="shared" si="201"/>
        <v>#DIV/0!</v>
      </c>
      <c r="SBM43" s="92" t="e">
        <f t="shared" si="201"/>
        <v>#DIV/0!</v>
      </c>
      <c r="SBN43" s="92" t="e">
        <f t="shared" si="201"/>
        <v>#DIV/0!</v>
      </c>
      <c r="SBO43" s="92" t="e">
        <f t="shared" si="201"/>
        <v>#DIV/0!</v>
      </c>
      <c r="SBP43" s="92" t="e">
        <f t="shared" si="201"/>
        <v>#DIV/0!</v>
      </c>
      <c r="SBQ43" s="92" t="e">
        <f t="shared" si="201"/>
        <v>#DIV/0!</v>
      </c>
      <c r="SBR43" s="92" t="e">
        <f t="shared" si="201"/>
        <v>#DIV/0!</v>
      </c>
      <c r="SBS43" s="92" t="e">
        <f t="shared" si="201"/>
        <v>#DIV/0!</v>
      </c>
      <c r="SBT43" s="92" t="e">
        <f t="shared" si="201"/>
        <v>#DIV/0!</v>
      </c>
      <c r="SBU43" s="92" t="e">
        <f t="shared" si="201"/>
        <v>#DIV/0!</v>
      </c>
      <c r="SBV43" s="92" t="e">
        <f t="shared" si="201"/>
        <v>#DIV/0!</v>
      </c>
      <c r="SBW43" s="92" t="e">
        <f t="shared" si="201"/>
        <v>#DIV/0!</v>
      </c>
      <c r="SBX43" s="92" t="e">
        <f t="shared" si="201"/>
        <v>#DIV/0!</v>
      </c>
      <c r="SBY43" s="92" t="e">
        <f t="shared" si="201"/>
        <v>#DIV/0!</v>
      </c>
      <c r="SBZ43" s="92" t="e">
        <f t="shared" si="201"/>
        <v>#DIV/0!</v>
      </c>
      <c r="SCA43" s="92" t="e">
        <f t="shared" si="201"/>
        <v>#DIV/0!</v>
      </c>
      <c r="SCB43" s="92" t="e">
        <f t="shared" si="201"/>
        <v>#DIV/0!</v>
      </c>
      <c r="SCC43" s="92" t="e">
        <f t="shared" si="201"/>
        <v>#DIV/0!</v>
      </c>
      <c r="SCD43" s="92" t="e">
        <f t="shared" si="201"/>
        <v>#DIV/0!</v>
      </c>
      <c r="SCE43" s="92" t="e">
        <f t="shared" si="201"/>
        <v>#DIV/0!</v>
      </c>
      <c r="SCF43" s="92" t="e">
        <f t="shared" si="201"/>
        <v>#DIV/0!</v>
      </c>
      <c r="SCG43" s="92" t="e">
        <f t="shared" si="201"/>
        <v>#DIV/0!</v>
      </c>
      <c r="SCH43" s="92" t="e">
        <f t="shared" si="201"/>
        <v>#DIV/0!</v>
      </c>
      <c r="SCI43" s="92" t="e">
        <f t="shared" ref="SCI43:SET43" si="202">AVERAGE(SCI3:SCI42)</f>
        <v>#DIV/0!</v>
      </c>
      <c r="SCJ43" s="92" t="e">
        <f t="shared" si="202"/>
        <v>#DIV/0!</v>
      </c>
      <c r="SCK43" s="92" t="e">
        <f t="shared" si="202"/>
        <v>#DIV/0!</v>
      </c>
      <c r="SCL43" s="92" t="e">
        <f t="shared" si="202"/>
        <v>#DIV/0!</v>
      </c>
      <c r="SCM43" s="92" t="e">
        <f t="shared" si="202"/>
        <v>#DIV/0!</v>
      </c>
      <c r="SCN43" s="92" t="e">
        <f t="shared" si="202"/>
        <v>#DIV/0!</v>
      </c>
      <c r="SCO43" s="92" t="e">
        <f t="shared" si="202"/>
        <v>#DIV/0!</v>
      </c>
      <c r="SCP43" s="92" t="e">
        <f t="shared" si="202"/>
        <v>#DIV/0!</v>
      </c>
      <c r="SCQ43" s="92" t="e">
        <f t="shared" si="202"/>
        <v>#DIV/0!</v>
      </c>
      <c r="SCR43" s="92" t="e">
        <f t="shared" si="202"/>
        <v>#DIV/0!</v>
      </c>
      <c r="SCS43" s="92" t="e">
        <f t="shared" si="202"/>
        <v>#DIV/0!</v>
      </c>
      <c r="SCT43" s="92" t="e">
        <f t="shared" si="202"/>
        <v>#DIV/0!</v>
      </c>
      <c r="SCU43" s="92" t="e">
        <f t="shared" si="202"/>
        <v>#DIV/0!</v>
      </c>
      <c r="SCV43" s="92" t="e">
        <f t="shared" si="202"/>
        <v>#DIV/0!</v>
      </c>
      <c r="SCW43" s="92" t="e">
        <f t="shared" si="202"/>
        <v>#DIV/0!</v>
      </c>
      <c r="SCX43" s="92" t="e">
        <f t="shared" si="202"/>
        <v>#DIV/0!</v>
      </c>
      <c r="SCY43" s="92" t="e">
        <f t="shared" si="202"/>
        <v>#DIV/0!</v>
      </c>
      <c r="SCZ43" s="92" t="e">
        <f t="shared" si="202"/>
        <v>#DIV/0!</v>
      </c>
      <c r="SDA43" s="92" t="e">
        <f t="shared" si="202"/>
        <v>#DIV/0!</v>
      </c>
      <c r="SDB43" s="92" t="e">
        <f t="shared" si="202"/>
        <v>#DIV/0!</v>
      </c>
      <c r="SDC43" s="92" t="e">
        <f t="shared" si="202"/>
        <v>#DIV/0!</v>
      </c>
      <c r="SDD43" s="92" t="e">
        <f t="shared" si="202"/>
        <v>#DIV/0!</v>
      </c>
      <c r="SDE43" s="92" t="e">
        <f t="shared" si="202"/>
        <v>#DIV/0!</v>
      </c>
      <c r="SDF43" s="92" t="e">
        <f t="shared" si="202"/>
        <v>#DIV/0!</v>
      </c>
      <c r="SDG43" s="92" t="e">
        <f t="shared" si="202"/>
        <v>#DIV/0!</v>
      </c>
      <c r="SDH43" s="92" t="e">
        <f t="shared" si="202"/>
        <v>#DIV/0!</v>
      </c>
      <c r="SDI43" s="92" t="e">
        <f t="shared" si="202"/>
        <v>#DIV/0!</v>
      </c>
      <c r="SDJ43" s="92" t="e">
        <f t="shared" si="202"/>
        <v>#DIV/0!</v>
      </c>
      <c r="SDK43" s="92" t="e">
        <f t="shared" si="202"/>
        <v>#DIV/0!</v>
      </c>
      <c r="SDL43" s="92" t="e">
        <f t="shared" si="202"/>
        <v>#DIV/0!</v>
      </c>
      <c r="SDM43" s="92" t="e">
        <f t="shared" si="202"/>
        <v>#DIV/0!</v>
      </c>
      <c r="SDN43" s="92" t="e">
        <f t="shared" si="202"/>
        <v>#DIV/0!</v>
      </c>
      <c r="SDO43" s="92" t="e">
        <f t="shared" si="202"/>
        <v>#DIV/0!</v>
      </c>
      <c r="SDP43" s="92" t="e">
        <f t="shared" si="202"/>
        <v>#DIV/0!</v>
      </c>
      <c r="SDQ43" s="92" t="e">
        <f t="shared" si="202"/>
        <v>#DIV/0!</v>
      </c>
      <c r="SDR43" s="92" t="e">
        <f t="shared" si="202"/>
        <v>#DIV/0!</v>
      </c>
      <c r="SDS43" s="92" t="e">
        <f t="shared" si="202"/>
        <v>#DIV/0!</v>
      </c>
      <c r="SDT43" s="92" t="e">
        <f t="shared" si="202"/>
        <v>#DIV/0!</v>
      </c>
      <c r="SDU43" s="92" t="e">
        <f t="shared" si="202"/>
        <v>#DIV/0!</v>
      </c>
      <c r="SDV43" s="92" t="e">
        <f t="shared" si="202"/>
        <v>#DIV/0!</v>
      </c>
      <c r="SDW43" s="92" t="e">
        <f t="shared" si="202"/>
        <v>#DIV/0!</v>
      </c>
      <c r="SDX43" s="92" t="e">
        <f t="shared" si="202"/>
        <v>#DIV/0!</v>
      </c>
      <c r="SDY43" s="92" t="e">
        <f t="shared" si="202"/>
        <v>#DIV/0!</v>
      </c>
      <c r="SDZ43" s="92" t="e">
        <f t="shared" si="202"/>
        <v>#DIV/0!</v>
      </c>
      <c r="SEA43" s="92" t="e">
        <f t="shared" si="202"/>
        <v>#DIV/0!</v>
      </c>
      <c r="SEB43" s="92" t="e">
        <f t="shared" si="202"/>
        <v>#DIV/0!</v>
      </c>
      <c r="SEC43" s="92" t="e">
        <f t="shared" si="202"/>
        <v>#DIV/0!</v>
      </c>
      <c r="SED43" s="92" t="e">
        <f t="shared" si="202"/>
        <v>#DIV/0!</v>
      </c>
      <c r="SEE43" s="92" t="e">
        <f t="shared" si="202"/>
        <v>#DIV/0!</v>
      </c>
      <c r="SEF43" s="92" t="e">
        <f t="shared" si="202"/>
        <v>#DIV/0!</v>
      </c>
      <c r="SEG43" s="92" t="e">
        <f t="shared" si="202"/>
        <v>#DIV/0!</v>
      </c>
      <c r="SEH43" s="92" t="e">
        <f t="shared" si="202"/>
        <v>#DIV/0!</v>
      </c>
      <c r="SEI43" s="92" t="e">
        <f t="shared" si="202"/>
        <v>#DIV/0!</v>
      </c>
      <c r="SEJ43" s="92" t="e">
        <f t="shared" si="202"/>
        <v>#DIV/0!</v>
      </c>
      <c r="SEK43" s="92" t="e">
        <f t="shared" si="202"/>
        <v>#DIV/0!</v>
      </c>
      <c r="SEL43" s="92" t="e">
        <f t="shared" si="202"/>
        <v>#DIV/0!</v>
      </c>
      <c r="SEM43" s="92" t="e">
        <f t="shared" si="202"/>
        <v>#DIV/0!</v>
      </c>
      <c r="SEN43" s="92" t="e">
        <f t="shared" si="202"/>
        <v>#DIV/0!</v>
      </c>
      <c r="SEO43" s="92" t="e">
        <f t="shared" si="202"/>
        <v>#DIV/0!</v>
      </c>
      <c r="SEP43" s="92" t="e">
        <f t="shared" si="202"/>
        <v>#DIV/0!</v>
      </c>
      <c r="SEQ43" s="92" t="e">
        <f t="shared" si="202"/>
        <v>#DIV/0!</v>
      </c>
      <c r="SER43" s="92" t="e">
        <f t="shared" si="202"/>
        <v>#DIV/0!</v>
      </c>
      <c r="SES43" s="92" t="e">
        <f t="shared" si="202"/>
        <v>#DIV/0!</v>
      </c>
      <c r="SET43" s="92" t="e">
        <f t="shared" si="202"/>
        <v>#DIV/0!</v>
      </c>
      <c r="SEU43" s="92" t="e">
        <f t="shared" ref="SEU43:SHF43" si="203">AVERAGE(SEU3:SEU42)</f>
        <v>#DIV/0!</v>
      </c>
      <c r="SEV43" s="92" t="e">
        <f t="shared" si="203"/>
        <v>#DIV/0!</v>
      </c>
      <c r="SEW43" s="92" t="e">
        <f t="shared" si="203"/>
        <v>#DIV/0!</v>
      </c>
      <c r="SEX43" s="92" t="e">
        <f t="shared" si="203"/>
        <v>#DIV/0!</v>
      </c>
      <c r="SEY43" s="92" t="e">
        <f t="shared" si="203"/>
        <v>#DIV/0!</v>
      </c>
      <c r="SEZ43" s="92" t="e">
        <f t="shared" si="203"/>
        <v>#DIV/0!</v>
      </c>
      <c r="SFA43" s="92" t="e">
        <f t="shared" si="203"/>
        <v>#DIV/0!</v>
      </c>
      <c r="SFB43" s="92" t="e">
        <f t="shared" si="203"/>
        <v>#DIV/0!</v>
      </c>
      <c r="SFC43" s="92" t="e">
        <f t="shared" si="203"/>
        <v>#DIV/0!</v>
      </c>
      <c r="SFD43" s="92" t="e">
        <f t="shared" si="203"/>
        <v>#DIV/0!</v>
      </c>
      <c r="SFE43" s="92" t="e">
        <f t="shared" si="203"/>
        <v>#DIV/0!</v>
      </c>
      <c r="SFF43" s="92" t="e">
        <f t="shared" si="203"/>
        <v>#DIV/0!</v>
      </c>
      <c r="SFG43" s="92" t="e">
        <f t="shared" si="203"/>
        <v>#DIV/0!</v>
      </c>
      <c r="SFH43" s="92" t="e">
        <f t="shared" si="203"/>
        <v>#DIV/0!</v>
      </c>
      <c r="SFI43" s="92" t="e">
        <f t="shared" si="203"/>
        <v>#DIV/0!</v>
      </c>
      <c r="SFJ43" s="92" t="e">
        <f t="shared" si="203"/>
        <v>#DIV/0!</v>
      </c>
      <c r="SFK43" s="92" t="e">
        <f t="shared" si="203"/>
        <v>#DIV/0!</v>
      </c>
      <c r="SFL43" s="92" t="e">
        <f t="shared" si="203"/>
        <v>#DIV/0!</v>
      </c>
      <c r="SFM43" s="92" t="e">
        <f t="shared" si="203"/>
        <v>#DIV/0!</v>
      </c>
      <c r="SFN43" s="92" t="e">
        <f t="shared" si="203"/>
        <v>#DIV/0!</v>
      </c>
      <c r="SFO43" s="92" t="e">
        <f t="shared" si="203"/>
        <v>#DIV/0!</v>
      </c>
      <c r="SFP43" s="92" t="e">
        <f t="shared" si="203"/>
        <v>#DIV/0!</v>
      </c>
      <c r="SFQ43" s="92" t="e">
        <f t="shared" si="203"/>
        <v>#DIV/0!</v>
      </c>
      <c r="SFR43" s="92" t="e">
        <f t="shared" si="203"/>
        <v>#DIV/0!</v>
      </c>
      <c r="SFS43" s="92" t="e">
        <f t="shared" si="203"/>
        <v>#DIV/0!</v>
      </c>
      <c r="SFT43" s="92" t="e">
        <f t="shared" si="203"/>
        <v>#DIV/0!</v>
      </c>
      <c r="SFU43" s="92" t="e">
        <f t="shared" si="203"/>
        <v>#DIV/0!</v>
      </c>
      <c r="SFV43" s="92" t="e">
        <f t="shared" si="203"/>
        <v>#DIV/0!</v>
      </c>
      <c r="SFW43" s="92" t="e">
        <f t="shared" si="203"/>
        <v>#DIV/0!</v>
      </c>
      <c r="SFX43" s="92" t="e">
        <f t="shared" si="203"/>
        <v>#DIV/0!</v>
      </c>
      <c r="SFY43" s="92" t="e">
        <f t="shared" si="203"/>
        <v>#DIV/0!</v>
      </c>
      <c r="SFZ43" s="92" t="e">
        <f t="shared" si="203"/>
        <v>#DIV/0!</v>
      </c>
      <c r="SGA43" s="92" t="e">
        <f t="shared" si="203"/>
        <v>#DIV/0!</v>
      </c>
      <c r="SGB43" s="92" t="e">
        <f t="shared" si="203"/>
        <v>#DIV/0!</v>
      </c>
      <c r="SGC43" s="92" t="e">
        <f t="shared" si="203"/>
        <v>#DIV/0!</v>
      </c>
      <c r="SGD43" s="92" t="e">
        <f t="shared" si="203"/>
        <v>#DIV/0!</v>
      </c>
      <c r="SGE43" s="92" t="e">
        <f t="shared" si="203"/>
        <v>#DIV/0!</v>
      </c>
      <c r="SGF43" s="92" t="e">
        <f t="shared" si="203"/>
        <v>#DIV/0!</v>
      </c>
      <c r="SGG43" s="92" t="e">
        <f t="shared" si="203"/>
        <v>#DIV/0!</v>
      </c>
      <c r="SGH43" s="92" t="e">
        <f t="shared" si="203"/>
        <v>#DIV/0!</v>
      </c>
      <c r="SGI43" s="92" t="e">
        <f t="shared" si="203"/>
        <v>#DIV/0!</v>
      </c>
      <c r="SGJ43" s="92" t="e">
        <f t="shared" si="203"/>
        <v>#DIV/0!</v>
      </c>
      <c r="SGK43" s="92" t="e">
        <f t="shared" si="203"/>
        <v>#DIV/0!</v>
      </c>
      <c r="SGL43" s="92" t="e">
        <f t="shared" si="203"/>
        <v>#DIV/0!</v>
      </c>
      <c r="SGM43" s="92" t="e">
        <f t="shared" si="203"/>
        <v>#DIV/0!</v>
      </c>
      <c r="SGN43" s="92" t="e">
        <f t="shared" si="203"/>
        <v>#DIV/0!</v>
      </c>
      <c r="SGO43" s="92" t="e">
        <f t="shared" si="203"/>
        <v>#DIV/0!</v>
      </c>
      <c r="SGP43" s="92" t="e">
        <f t="shared" si="203"/>
        <v>#DIV/0!</v>
      </c>
      <c r="SGQ43" s="92" t="e">
        <f t="shared" si="203"/>
        <v>#DIV/0!</v>
      </c>
      <c r="SGR43" s="92" t="e">
        <f t="shared" si="203"/>
        <v>#DIV/0!</v>
      </c>
      <c r="SGS43" s="92" t="e">
        <f t="shared" si="203"/>
        <v>#DIV/0!</v>
      </c>
      <c r="SGT43" s="92" t="e">
        <f t="shared" si="203"/>
        <v>#DIV/0!</v>
      </c>
      <c r="SGU43" s="92" t="e">
        <f t="shared" si="203"/>
        <v>#DIV/0!</v>
      </c>
      <c r="SGV43" s="92" t="e">
        <f t="shared" si="203"/>
        <v>#DIV/0!</v>
      </c>
      <c r="SGW43" s="92" t="e">
        <f t="shared" si="203"/>
        <v>#DIV/0!</v>
      </c>
      <c r="SGX43" s="92" t="e">
        <f t="shared" si="203"/>
        <v>#DIV/0!</v>
      </c>
      <c r="SGY43" s="92" t="e">
        <f t="shared" si="203"/>
        <v>#DIV/0!</v>
      </c>
      <c r="SGZ43" s="92" t="e">
        <f t="shared" si="203"/>
        <v>#DIV/0!</v>
      </c>
      <c r="SHA43" s="92" t="e">
        <f t="shared" si="203"/>
        <v>#DIV/0!</v>
      </c>
      <c r="SHB43" s="92" t="e">
        <f t="shared" si="203"/>
        <v>#DIV/0!</v>
      </c>
      <c r="SHC43" s="92" t="e">
        <f t="shared" si="203"/>
        <v>#DIV/0!</v>
      </c>
      <c r="SHD43" s="92" t="e">
        <f t="shared" si="203"/>
        <v>#DIV/0!</v>
      </c>
      <c r="SHE43" s="92" t="e">
        <f t="shared" si="203"/>
        <v>#DIV/0!</v>
      </c>
      <c r="SHF43" s="92" t="e">
        <f t="shared" si="203"/>
        <v>#DIV/0!</v>
      </c>
      <c r="SHG43" s="92" t="e">
        <f t="shared" ref="SHG43:SJR43" si="204">AVERAGE(SHG3:SHG42)</f>
        <v>#DIV/0!</v>
      </c>
      <c r="SHH43" s="92" t="e">
        <f t="shared" si="204"/>
        <v>#DIV/0!</v>
      </c>
      <c r="SHI43" s="92" t="e">
        <f t="shared" si="204"/>
        <v>#DIV/0!</v>
      </c>
      <c r="SHJ43" s="92" t="e">
        <f t="shared" si="204"/>
        <v>#DIV/0!</v>
      </c>
      <c r="SHK43" s="92" t="e">
        <f t="shared" si="204"/>
        <v>#DIV/0!</v>
      </c>
      <c r="SHL43" s="92" t="e">
        <f t="shared" si="204"/>
        <v>#DIV/0!</v>
      </c>
      <c r="SHM43" s="92" t="e">
        <f t="shared" si="204"/>
        <v>#DIV/0!</v>
      </c>
      <c r="SHN43" s="92" t="e">
        <f t="shared" si="204"/>
        <v>#DIV/0!</v>
      </c>
      <c r="SHO43" s="92" t="e">
        <f t="shared" si="204"/>
        <v>#DIV/0!</v>
      </c>
      <c r="SHP43" s="92" t="e">
        <f t="shared" si="204"/>
        <v>#DIV/0!</v>
      </c>
      <c r="SHQ43" s="92" t="e">
        <f t="shared" si="204"/>
        <v>#DIV/0!</v>
      </c>
      <c r="SHR43" s="92" t="e">
        <f t="shared" si="204"/>
        <v>#DIV/0!</v>
      </c>
      <c r="SHS43" s="92" t="e">
        <f t="shared" si="204"/>
        <v>#DIV/0!</v>
      </c>
      <c r="SHT43" s="92" t="e">
        <f t="shared" si="204"/>
        <v>#DIV/0!</v>
      </c>
      <c r="SHU43" s="92" t="e">
        <f t="shared" si="204"/>
        <v>#DIV/0!</v>
      </c>
      <c r="SHV43" s="92" t="e">
        <f t="shared" si="204"/>
        <v>#DIV/0!</v>
      </c>
      <c r="SHW43" s="92" t="e">
        <f t="shared" si="204"/>
        <v>#DIV/0!</v>
      </c>
      <c r="SHX43" s="92" t="e">
        <f t="shared" si="204"/>
        <v>#DIV/0!</v>
      </c>
      <c r="SHY43" s="92" t="e">
        <f t="shared" si="204"/>
        <v>#DIV/0!</v>
      </c>
      <c r="SHZ43" s="92" t="e">
        <f t="shared" si="204"/>
        <v>#DIV/0!</v>
      </c>
      <c r="SIA43" s="92" t="e">
        <f t="shared" si="204"/>
        <v>#DIV/0!</v>
      </c>
      <c r="SIB43" s="92" t="e">
        <f t="shared" si="204"/>
        <v>#DIV/0!</v>
      </c>
      <c r="SIC43" s="92" t="e">
        <f t="shared" si="204"/>
        <v>#DIV/0!</v>
      </c>
      <c r="SID43" s="92" t="e">
        <f t="shared" si="204"/>
        <v>#DIV/0!</v>
      </c>
      <c r="SIE43" s="92" t="e">
        <f t="shared" si="204"/>
        <v>#DIV/0!</v>
      </c>
      <c r="SIF43" s="92" t="e">
        <f t="shared" si="204"/>
        <v>#DIV/0!</v>
      </c>
      <c r="SIG43" s="92" t="e">
        <f t="shared" si="204"/>
        <v>#DIV/0!</v>
      </c>
      <c r="SIH43" s="92" t="e">
        <f t="shared" si="204"/>
        <v>#DIV/0!</v>
      </c>
      <c r="SII43" s="92" t="e">
        <f t="shared" si="204"/>
        <v>#DIV/0!</v>
      </c>
      <c r="SIJ43" s="92" t="e">
        <f t="shared" si="204"/>
        <v>#DIV/0!</v>
      </c>
      <c r="SIK43" s="92" t="e">
        <f t="shared" si="204"/>
        <v>#DIV/0!</v>
      </c>
      <c r="SIL43" s="92" t="e">
        <f t="shared" si="204"/>
        <v>#DIV/0!</v>
      </c>
      <c r="SIM43" s="92" t="e">
        <f t="shared" si="204"/>
        <v>#DIV/0!</v>
      </c>
      <c r="SIN43" s="92" t="e">
        <f t="shared" si="204"/>
        <v>#DIV/0!</v>
      </c>
      <c r="SIO43" s="92" t="e">
        <f t="shared" si="204"/>
        <v>#DIV/0!</v>
      </c>
      <c r="SIP43" s="92" t="e">
        <f t="shared" si="204"/>
        <v>#DIV/0!</v>
      </c>
      <c r="SIQ43" s="92" t="e">
        <f t="shared" si="204"/>
        <v>#DIV/0!</v>
      </c>
      <c r="SIR43" s="92" t="e">
        <f t="shared" si="204"/>
        <v>#DIV/0!</v>
      </c>
      <c r="SIS43" s="92" t="e">
        <f t="shared" si="204"/>
        <v>#DIV/0!</v>
      </c>
      <c r="SIT43" s="92" t="e">
        <f t="shared" si="204"/>
        <v>#DIV/0!</v>
      </c>
      <c r="SIU43" s="92" t="e">
        <f t="shared" si="204"/>
        <v>#DIV/0!</v>
      </c>
      <c r="SIV43" s="92" t="e">
        <f t="shared" si="204"/>
        <v>#DIV/0!</v>
      </c>
      <c r="SIW43" s="92" t="e">
        <f t="shared" si="204"/>
        <v>#DIV/0!</v>
      </c>
      <c r="SIX43" s="92" t="e">
        <f t="shared" si="204"/>
        <v>#DIV/0!</v>
      </c>
      <c r="SIY43" s="92" t="e">
        <f t="shared" si="204"/>
        <v>#DIV/0!</v>
      </c>
      <c r="SIZ43" s="92" t="e">
        <f t="shared" si="204"/>
        <v>#DIV/0!</v>
      </c>
      <c r="SJA43" s="92" t="e">
        <f t="shared" si="204"/>
        <v>#DIV/0!</v>
      </c>
      <c r="SJB43" s="92" t="e">
        <f t="shared" si="204"/>
        <v>#DIV/0!</v>
      </c>
      <c r="SJC43" s="92" t="e">
        <f t="shared" si="204"/>
        <v>#DIV/0!</v>
      </c>
      <c r="SJD43" s="92" t="e">
        <f t="shared" si="204"/>
        <v>#DIV/0!</v>
      </c>
      <c r="SJE43" s="92" t="e">
        <f t="shared" si="204"/>
        <v>#DIV/0!</v>
      </c>
      <c r="SJF43" s="92" t="e">
        <f t="shared" si="204"/>
        <v>#DIV/0!</v>
      </c>
      <c r="SJG43" s="92" t="e">
        <f t="shared" si="204"/>
        <v>#DIV/0!</v>
      </c>
      <c r="SJH43" s="92" t="e">
        <f t="shared" si="204"/>
        <v>#DIV/0!</v>
      </c>
      <c r="SJI43" s="92" t="e">
        <f t="shared" si="204"/>
        <v>#DIV/0!</v>
      </c>
      <c r="SJJ43" s="92" t="e">
        <f t="shared" si="204"/>
        <v>#DIV/0!</v>
      </c>
      <c r="SJK43" s="92" t="e">
        <f t="shared" si="204"/>
        <v>#DIV/0!</v>
      </c>
      <c r="SJL43" s="92" t="e">
        <f t="shared" si="204"/>
        <v>#DIV/0!</v>
      </c>
      <c r="SJM43" s="92" t="e">
        <f t="shared" si="204"/>
        <v>#DIV/0!</v>
      </c>
      <c r="SJN43" s="92" t="e">
        <f t="shared" si="204"/>
        <v>#DIV/0!</v>
      </c>
      <c r="SJO43" s="92" t="e">
        <f t="shared" si="204"/>
        <v>#DIV/0!</v>
      </c>
      <c r="SJP43" s="92" t="e">
        <f t="shared" si="204"/>
        <v>#DIV/0!</v>
      </c>
      <c r="SJQ43" s="92" t="e">
        <f t="shared" si="204"/>
        <v>#DIV/0!</v>
      </c>
      <c r="SJR43" s="92" t="e">
        <f t="shared" si="204"/>
        <v>#DIV/0!</v>
      </c>
      <c r="SJS43" s="92" t="e">
        <f t="shared" ref="SJS43:SMD43" si="205">AVERAGE(SJS3:SJS42)</f>
        <v>#DIV/0!</v>
      </c>
      <c r="SJT43" s="92" t="e">
        <f t="shared" si="205"/>
        <v>#DIV/0!</v>
      </c>
      <c r="SJU43" s="92" t="e">
        <f t="shared" si="205"/>
        <v>#DIV/0!</v>
      </c>
      <c r="SJV43" s="92" t="e">
        <f t="shared" si="205"/>
        <v>#DIV/0!</v>
      </c>
      <c r="SJW43" s="92" t="e">
        <f t="shared" si="205"/>
        <v>#DIV/0!</v>
      </c>
      <c r="SJX43" s="92" t="e">
        <f t="shared" si="205"/>
        <v>#DIV/0!</v>
      </c>
      <c r="SJY43" s="92" t="e">
        <f t="shared" si="205"/>
        <v>#DIV/0!</v>
      </c>
      <c r="SJZ43" s="92" t="e">
        <f t="shared" si="205"/>
        <v>#DIV/0!</v>
      </c>
      <c r="SKA43" s="92" t="e">
        <f t="shared" si="205"/>
        <v>#DIV/0!</v>
      </c>
      <c r="SKB43" s="92" t="e">
        <f t="shared" si="205"/>
        <v>#DIV/0!</v>
      </c>
      <c r="SKC43" s="92" t="e">
        <f t="shared" si="205"/>
        <v>#DIV/0!</v>
      </c>
      <c r="SKD43" s="92" t="e">
        <f t="shared" si="205"/>
        <v>#DIV/0!</v>
      </c>
      <c r="SKE43" s="92" t="e">
        <f t="shared" si="205"/>
        <v>#DIV/0!</v>
      </c>
      <c r="SKF43" s="92" t="e">
        <f t="shared" si="205"/>
        <v>#DIV/0!</v>
      </c>
      <c r="SKG43" s="92" t="e">
        <f t="shared" si="205"/>
        <v>#DIV/0!</v>
      </c>
      <c r="SKH43" s="92" t="e">
        <f t="shared" si="205"/>
        <v>#DIV/0!</v>
      </c>
      <c r="SKI43" s="92" t="e">
        <f t="shared" si="205"/>
        <v>#DIV/0!</v>
      </c>
      <c r="SKJ43" s="92" t="e">
        <f t="shared" si="205"/>
        <v>#DIV/0!</v>
      </c>
      <c r="SKK43" s="92" t="e">
        <f t="shared" si="205"/>
        <v>#DIV/0!</v>
      </c>
      <c r="SKL43" s="92" t="e">
        <f t="shared" si="205"/>
        <v>#DIV/0!</v>
      </c>
      <c r="SKM43" s="92" t="e">
        <f t="shared" si="205"/>
        <v>#DIV/0!</v>
      </c>
      <c r="SKN43" s="92" t="e">
        <f t="shared" si="205"/>
        <v>#DIV/0!</v>
      </c>
      <c r="SKO43" s="92" t="e">
        <f t="shared" si="205"/>
        <v>#DIV/0!</v>
      </c>
      <c r="SKP43" s="92" t="e">
        <f t="shared" si="205"/>
        <v>#DIV/0!</v>
      </c>
      <c r="SKQ43" s="92" t="e">
        <f t="shared" si="205"/>
        <v>#DIV/0!</v>
      </c>
      <c r="SKR43" s="92" t="e">
        <f t="shared" si="205"/>
        <v>#DIV/0!</v>
      </c>
      <c r="SKS43" s="92" t="e">
        <f t="shared" si="205"/>
        <v>#DIV/0!</v>
      </c>
      <c r="SKT43" s="92" t="e">
        <f t="shared" si="205"/>
        <v>#DIV/0!</v>
      </c>
      <c r="SKU43" s="92" t="e">
        <f t="shared" si="205"/>
        <v>#DIV/0!</v>
      </c>
      <c r="SKV43" s="92" t="e">
        <f t="shared" si="205"/>
        <v>#DIV/0!</v>
      </c>
      <c r="SKW43" s="92" t="e">
        <f t="shared" si="205"/>
        <v>#DIV/0!</v>
      </c>
      <c r="SKX43" s="92" t="e">
        <f t="shared" si="205"/>
        <v>#DIV/0!</v>
      </c>
      <c r="SKY43" s="92" t="e">
        <f t="shared" si="205"/>
        <v>#DIV/0!</v>
      </c>
      <c r="SKZ43" s="92" t="e">
        <f t="shared" si="205"/>
        <v>#DIV/0!</v>
      </c>
      <c r="SLA43" s="92" t="e">
        <f t="shared" si="205"/>
        <v>#DIV/0!</v>
      </c>
      <c r="SLB43" s="92" t="e">
        <f t="shared" si="205"/>
        <v>#DIV/0!</v>
      </c>
      <c r="SLC43" s="92" t="e">
        <f t="shared" si="205"/>
        <v>#DIV/0!</v>
      </c>
      <c r="SLD43" s="92" t="e">
        <f t="shared" si="205"/>
        <v>#DIV/0!</v>
      </c>
      <c r="SLE43" s="92" t="e">
        <f t="shared" si="205"/>
        <v>#DIV/0!</v>
      </c>
      <c r="SLF43" s="92" t="e">
        <f t="shared" si="205"/>
        <v>#DIV/0!</v>
      </c>
      <c r="SLG43" s="92" t="e">
        <f t="shared" si="205"/>
        <v>#DIV/0!</v>
      </c>
      <c r="SLH43" s="92" t="e">
        <f t="shared" si="205"/>
        <v>#DIV/0!</v>
      </c>
      <c r="SLI43" s="92" t="e">
        <f t="shared" si="205"/>
        <v>#DIV/0!</v>
      </c>
      <c r="SLJ43" s="92" t="e">
        <f t="shared" si="205"/>
        <v>#DIV/0!</v>
      </c>
      <c r="SLK43" s="92" t="e">
        <f t="shared" si="205"/>
        <v>#DIV/0!</v>
      </c>
      <c r="SLL43" s="92" t="e">
        <f t="shared" si="205"/>
        <v>#DIV/0!</v>
      </c>
      <c r="SLM43" s="92" t="e">
        <f t="shared" si="205"/>
        <v>#DIV/0!</v>
      </c>
      <c r="SLN43" s="92" t="e">
        <f t="shared" si="205"/>
        <v>#DIV/0!</v>
      </c>
      <c r="SLO43" s="92" t="e">
        <f t="shared" si="205"/>
        <v>#DIV/0!</v>
      </c>
      <c r="SLP43" s="92" t="e">
        <f t="shared" si="205"/>
        <v>#DIV/0!</v>
      </c>
      <c r="SLQ43" s="92" t="e">
        <f t="shared" si="205"/>
        <v>#DIV/0!</v>
      </c>
      <c r="SLR43" s="92" t="e">
        <f t="shared" si="205"/>
        <v>#DIV/0!</v>
      </c>
      <c r="SLS43" s="92" t="e">
        <f t="shared" si="205"/>
        <v>#DIV/0!</v>
      </c>
      <c r="SLT43" s="92" t="e">
        <f t="shared" si="205"/>
        <v>#DIV/0!</v>
      </c>
      <c r="SLU43" s="92" t="e">
        <f t="shared" si="205"/>
        <v>#DIV/0!</v>
      </c>
      <c r="SLV43" s="92" t="e">
        <f t="shared" si="205"/>
        <v>#DIV/0!</v>
      </c>
      <c r="SLW43" s="92" t="e">
        <f t="shared" si="205"/>
        <v>#DIV/0!</v>
      </c>
      <c r="SLX43" s="92" t="e">
        <f t="shared" si="205"/>
        <v>#DIV/0!</v>
      </c>
      <c r="SLY43" s="92" t="e">
        <f t="shared" si="205"/>
        <v>#DIV/0!</v>
      </c>
      <c r="SLZ43" s="92" t="e">
        <f t="shared" si="205"/>
        <v>#DIV/0!</v>
      </c>
      <c r="SMA43" s="92" t="e">
        <f t="shared" si="205"/>
        <v>#DIV/0!</v>
      </c>
      <c r="SMB43" s="92" t="e">
        <f t="shared" si="205"/>
        <v>#DIV/0!</v>
      </c>
      <c r="SMC43" s="92" t="e">
        <f t="shared" si="205"/>
        <v>#DIV/0!</v>
      </c>
      <c r="SMD43" s="92" t="e">
        <f t="shared" si="205"/>
        <v>#DIV/0!</v>
      </c>
      <c r="SME43" s="92" t="e">
        <f t="shared" ref="SME43:SOP43" si="206">AVERAGE(SME3:SME42)</f>
        <v>#DIV/0!</v>
      </c>
      <c r="SMF43" s="92" t="e">
        <f t="shared" si="206"/>
        <v>#DIV/0!</v>
      </c>
      <c r="SMG43" s="92" t="e">
        <f t="shared" si="206"/>
        <v>#DIV/0!</v>
      </c>
      <c r="SMH43" s="92" t="e">
        <f t="shared" si="206"/>
        <v>#DIV/0!</v>
      </c>
      <c r="SMI43" s="92" t="e">
        <f t="shared" si="206"/>
        <v>#DIV/0!</v>
      </c>
      <c r="SMJ43" s="92" t="e">
        <f t="shared" si="206"/>
        <v>#DIV/0!</v>
      </c>
      <c r="SMK43" s="92" t="e">
        <f t="shared" si="206"/>
        <v>#DIV/0!</v>
      </c>
      <c r="SML43" s="92" t="e">
        <f t="shared" si="206"/>
        <v>#DIV/0!</v>
      </c>
      <c r="SMM43" s="92" t="e">
        <f t="shared" si="206"/>
        <v>#DIV/0!</v>
      </c>
      <c r="SMN43" s="92" t="e">
        <f t="shared" si="206"/>
        <v>#DIV/0!</v>
      </c>
      <c r="SMO43" s="92" t="e">
        <f t="shared" si="206"/>
        <v>#DIV/0!</v>
      </c>
      <c r="SMP43" s="92" t="e">
        <f t="shared" si="206"/>
        <v>#DIV/0!</v>
      </c>
      <c r="SMQ43" s="92" t="e">
        <f t="shared" si="206"/>
        <v>#DIV/0!</v>
      </c>
      <c r="SMR43" s="92" t="e">
        <f t="shared" si="206"/>
        <v>#DIV/0!</v>
      </c>
      <c r="SMS43" s="92" t="e">
        <f t="shared" si="206"/>
        <v>#DIV/0!</v>
      </c>
      <c r="SMT43" s="92" t="e">
        <f t="shared" si="206"/>
        <v>#DIV/0!</v>
      </c>
      <c r="SMU43" s="92" t="e">
        <f t="shared" si="206"/>
        <v>#DIV/0!</v>
      </c>
      <c r="SMV43" s="92" t="e">
        <f t="shared" si="206"/>
        <v>#DIV/0!</v>
      </c>
      <c r="SMW43" s="92" t="e">
        <f t="shared" si="206"/>
        <v>#DIV/0!</v>
      </c>
      <c r="SMX43" s="92" t="e">
        <f t="shared" si="206"/>
        <v>#DIV/0!</v>
      </c>
      <c r="SMY43" s="92" t="e">
        <f t="shared" si="206"/>
        <v>#DIV/0!</v>
      </c>
      <c r="SMZ43" s="92" t="e">
        <f t="shared" si="206"/>
        <v>#DIV/0!</v>
      </c>
      <c r="SNA43" s="92" t="e">
        <f t="shared" si="206"/>
        <v>#DIV/0!</v>
      </c>
      <c r="SNB43" s="92" t="e">
        <f t="shared" si="206"/>
        <v>#DIV/0!</v>
      </c>
      <c r="SNC43" s="92" t="e">
        <f t="shared" si="206"/>
        <v>#DIV/0!</v>
      </c>
      <c r="SND43" s="92" t="e">
        <f t="shared" si="206"/>
        <v>#DIV/0!</v>
      </c>
      <c r="SNE43" s="92" t="e">
        <f t="shared" si="206"/>
        <v>#DIV/0!</v>
      </c>
      <c r="SNF43" s="92" t="e">
        <f t="shared" si="206"/>
        <v>#DIV/0!</v>
      </c>
      <c r="SNG43" s="92" t="e">
        <f t="shared" si="206"/>
        <v>#DIV/0!</v>
      </c>
      <c r="SNH43" s="92" t="e">
        <f t="shared" si="206"/>
        <v>#DIV/0!</v>
      </c>
      <c r="SNI43" s="92" t="e">
        <f t="shared" si="206"/>
        <v>#DIV/0!</v>
      </c>
      <c r="SNJ43" s="92" t="e">
        <f t="shared" si="206"/>
        <v>#DIV/0!</v>
      </c>
      <c r="SNK43" s="92" t="e">
        <f t="shared" si="206"/>
        <v>#DIV/0!</v>
      </c>
      <c r="SNL43" s="92" t="e">
        <f t="shared" si="206"/>
        <v>#DIV/0!</v>
      </c>
      <c r="SNM43" s="92" t="e">
        <f t="shared" si="206"/>
        <v>#DIV/0!</v>
      </c>
      <c r="SNN43" s="92" t="e">
        <f t="shared" si="206"/>
        <v>#DIV/0!</v>
      </c>
      <c r="SNO43" s="92" t="e">
        <f t="shared" si="206"/>
        <v>#DIV/0!</v>
      </c>
      <c r="SNP43" s="92" t="e">
        <f t="shared" si="206"/>
        <v>#DIV/0!</v>
      </c>
      <c r="SNQ43" s="92" t="e">
        <f t="shared" si="206"/>
        <v>#DIV/0!</v>
      </c>
      <c r="SNR43" s="92" t="e">
        <f t="shared" si="206"/>
        <v>#DIV/0!</v>
      </c>
      <c r="SNS43" s="92" t="e">
        <f t="shared" si="206"/>
        <v>#DIV/0!</v>
      </c>
      <c r="SNT43" s="92" t="e">
        <f t="shared" si="206"/>
        <v>#DIV/0!</v>
      </c>
      <c r="SNU43" s="92" t="e">
        <f t="shared" si="206"/>
        <v>#DIV/0!</v>
      </c>
      <c r="SNV43" s="92" t="e">
        <f t="shared" si="206"/>
        <v>#DIV/0!</v>
      </c>
      <c r="SNW43" s="92" t="e">
        <f t="shared" si="206"/>
        <v>#DIV/0!</v>
      </c>
      <c r="SNX43" s="92" t="e">
        <f t="shared" si="206"/>
        <v>#DIV/0!</v>
      </c>
      <c r="SNY43" s="92" t="e">
        <f t="shared" si="206"/>
        <v>#DIV/0!</v>
      </c>
      <c r="SNZ43" s="92" t="e">
        <f t="shared" si="206"/>
        <v>#DIV/0!</v>
      </c>
      <c r="SOA43" s="92" t="e">
        <f t="shared" si="206"/>
        <v>#DIV/0!</v>
      </c>
      <c r="SOB43" s="92" t="e">
        <f t="shared" si="206"/>
        <v>#DIV/0!</v>
      </c>
      <c r="SOC43" s="92" t="e">
        <f t="shared" si="206"/>
        <v>#DIV/0!</v>
      </c>
      <c r="SOD43" s="92" t="e">
        <f t="shared" si="206"/>
        <v>#DIV/0!</v>
      </c>
      <c r="SOE43" s="92" t="e">
        <f t="shared" si="206"/>
        <v>#DIV/0!</v>
      </c>
      <c r="SOF43" s="92" t="e">
        <f t="shared" si="206"/>
        <v>#DIV/0!</v>
      </c>
      <c r="SOG43" s="92" t="e">
        <f t="shared" si="206"/>
        <v>#DIV/0!</v>
      </c>
      <c r="SOH43" s="92" t="e">
        <f t="shared" si="206"/>
        <v>#DIV/0!</v>
      </c>
      <c r="SOI43" s="92" t="e">
        <f t="shared" si="206"/>
        <v>#DIV/0!</v>
      </c>
      <c r="SOJ43" s="92" t="e">
        <f t="shared" si="206"/>
        <v>#DIV/0!</v>
      </c>
      <c r="SOK43" s="92" t="e">
        <f t="shared" si="206"/>
        <v>#DIV/0!</v>
      </c>
      <c r="SOL43" s="92" t="e">
        <f t="shared" si="206"/>
        <v>#DIV/0!</v>
      </c>
      <c r="SOM43" s="92" t="e">
        <f t="shared" si="206"/>
        <v>#DIV/0!</v>
      </c>
      <c r="SON43" s="92" t="e">
        <f t="shared" si="206"/>
        <v>#DIV/0!</v>
      </c>
      <c r="SOO43" s="92" t="e">
        <f t="shared" si="206"/>
        <v>#DIV/0!</v>
      </c>
      <c r="SOP43" s="92" t="e">
        <f t="shared" si="206"/>
        <v>#DIV/0!</v>
      </c>
      <c r="SOQ43" s="92" t="e">
        <f t="shared" ref="SOQ43:SRB43" si="207">AVERAGE(SOQ3:SOQ42)</f>
        <v>#DIV/0!</v>
      </c>
      <c r="SOR43" s="92" t="e">
        <f t="shared" si="207"/>
        <v>#DIV/0!</v>
      </c>
      <c r="SOS43" s="92" t="e">
        <f t="shared" si="207"/>
        <v>#DIV/0!</v>
      </c>
      <c r="SOT43" s="92" t="e">
        <f t="shared" si="207"/>
        <v>#DIV/0!</v>
      </c>
      <c r="SOU43" s="92" t="e">
        <f t="shared" si="207"/>
        <v>#DIV/0!</v>
      </c>
      <c r="SOV43" s="92" t="e">
        <f t="shared" si="207"/>
        <v>#DIV/0!</v>
      </c>
      <c r="SOW43" s="92" t="e">
        <f t="shared" si="207"/>
        <v>#DIV/0!</v>
      </c>
      <c r="SOX43" s="92" t="e">
        <f t="shared" si="207"/>
        <v>#DIV/0!</v>
      </c>
      <c r="SOY43" s="92" t="e">
        <f t="shared" si="207"/>
        <v>#DIV/0!</v>
      </c>
      <c r="SOZ43" s="92" t="e">
        <f t="shared" si="207"/>
        <v>#DIV/0!</v>
      </c>
      <c r="SPA43" s="92" t="e">
        <f t="shared" si="207"/>
        <v>#DIV/0!</v>
      </c>
      <c r="SPB43" s="92" t="e">
        <f t="shared" si="207"/>
        <v>#DIV/0!</v>
      </c>
      <c r="SPC43" s="92" t="e">
        <f t="shared" si="207"/>
        <v>#DIV/0!</v>
      </c>
      <c r="SPD43" s="92" t="e">
        <f t="shared" si="207"/>
        <v>#DIV/0!</v>
      </c>
      <c r="SPE43" s="92" t="e">
        <f t="shared" si="207"/>
        <v>#DIV/0!</v>
      </c>
      <c r="SPF43" s="92" t="e">
        <f t="shared" si="207"/>
        <v>#DIV/0!</v>
      </c>
      <c r="SPG43" s="92" t="e">
        <f t="shared" si="207"/>
        <v>#DIV/0!</v>
      </c>
      <c r="SPH43" s="92" t="e">
        <f t="shared" si="207"/>
        <v>#DIV/0!</v>
      </c>
      <c r="SPI43" s="92" t="e">
        <f t="shared" si="207"/>
        <v>#DIV/0!</v>
      </c>
      <c r="SPJ43" s="92" t="e">
        <f t="shared" si="207"/>
        <v>#DIV/0!</v>
      </c>
      <c r="SPK43" s="92" t="e">
        <f t="shared" si="207"/>
        <v>#DIV/0!</v>
      </c>
      <c r="SPL43" s="92" t="e">
        <f t="shared" si="207"/>
        <v>#DIV/0!</v>
      </c>
      <c r="SPM43" s="92" t="e">
        <f t="shared" si="207"/>
        <v>#DIV/0!</v>
      </c>
      <c r="SPN43" s="92" t="e">
        <f t="shared" si="207"/>
        <v>#DIV/0!</v>
      </c>
      <c r="SPO43" s="92" t="e">
        <f t="shared" si="207"/>
        <v>#DIV/0!</v>
      </c>
      <c r="SPP43" s="92" t="e">
        <f t="shared" si="207"/>
        <v>#DIV/0!</v>
      </c>
      <c r="SPQ43" s="92" t="e">
        <f t="shared" si="207"/>
        <v>#DIV/0!</v>
      </c>
      <c r="SPR43" s="92" t="e">
        <f t="shared" si="207"/>
        <v>#DIV/0!</v>
      </c>
      <c r="SPS43" s="92" t="e">
        <f t="shared" si="207"/>
        <v>#DIV/0!</v>
      </c>
      <c r="SPT43" s="92" t="e">
        <f t="shared" si="207"/>
        <v>#DIV/0!</v>
      </c>
      <c r="SPU43" s="92" t="e">
        <f t="shared" si="207"/>
        <v>#DIV/0!</v>
      </c>
      <c r="SPV43" s="92" t="e">
        <f t="shared" si="207"/>
        <v>#DIV/0!</v>
      </c>
      <c r="SPW43" s="92" t="e">
        <f t="shared" si="207"/>
        <v>#DIV/0!</v>
      </c>
      <c r="SPX43" s="92" t="e">
        <f t="shared" si="207"/>
        <v>#DIV/0!</v>
      </c>
      <c r="SPY43" s="92" t="e">
        <f t="shared" si="207"/>
        <v>#DIV/0!</v>
      </c>
      <c r="SPZ43" s="92" t="e">
        <f t="shared" si="207"/>
        <v>#DIV/0!</v>
      </c>
      <c r="SQA43" s="92" t="e">
        <f t="shared" si="207"/>
        <v>#DIV/0!</v>
      </c>
      <c r="SQB43" s="92" t="e">
        <f t="shared" si="207"/>
        <v>#DIV/0!</v>
      </c>
      <c r="SQC43" s="92" t="e">
        <f t="shared" si="207"/>
        <v>#DIV/0!</v>
      </c>
      <c r="SQD43" s="92" t="e">
        <f t="shared" si="207"/>
        <v>#DIV/0!</v>
      </c>
      <c r="SQE43" s="92" t="e">
        <f t="shared" si="207"/>
        <v>#DIV/0!</v>
      </c>
      <c r="SQF43" s="92" t="e">
        <f t="shared" si="207"/>
        <v>#DIV/0!</v>
      </c>
      <c r="SQG43" s="92" t="e">
        <f t="shared" si="207"/>
        <v>#DIV/0!</v>
      </c>
      <c r="SQH43" s="92" t="e">
        <f t="shared" si="207"/>
        <v>#DIV/0!</v>
      </c>
      <c r="SQI43" s="92" t="e">
        <f t="shared" si="207"/>
        <v>#DIV/0!</v>
      </c>
      <c r="SQJ43" s="92" t="e">
        <f t="shared" si="207"/>
        <v>#DIV/0!</v>
      </c>
      <c r="SQK43" s="92" t="e">
        <f t="shared" si="207"/>
        <v>#DIV/0!</v>
      </c>
      <c r="SQL43" s="92" t="e">
        <f t="shared" si="207"/>
        <v>#DIV/0!</v>
      </c>
      <c r="SQM43" s="92" t="e">
        <f t="shared" si="207"/>
        <v>#DIV/0!</v>
      </c>
      <c r="SQN43" s="92" t="e">
        <f t="shared" si="207"/>
        <v>#DIV/0!</v>
      </c>
      <c r="SQO43" s="92" t="e">
        <f t="shared" si="207"/>
        <v>#DIV/0!</v>
      </c>
      <c r="SQP43" s="92" t="e">
        <f t="shared" si="207"/>
        <v>#DIV/0!</v>
      </c>
      <c r="SQQ43" s="92" t="e">
        <f t="shared" si="207"/>
        <v>#DIV/0!</v>
      </c>
      <c r="SQR43" s="92" t="e">
        <f t="shared" si="207"/>
        <v>#DIV/0!</v>
      </c>
      <c r="SQS43" s="92" t="e">
        <f t="shared" si="207"/>
        <v>#DIV/0!</v>
      </c>
      <c r="SQT43" s="92" t="e">
        <f t="shared" si="207"/>
        <v>#DIV/0!</v>
      </c>
      <c r="SQU43" s="92" t="e">
        <f t="shared" si="207"/>
        <v>#DIV/0!</v>
      </c>
      <c r="SQV43" s="92" t="e">
        <f t="shared" si="207"/>
        <v>#DIV/0!</v>
      </c>
      <c r="SQW43" s="92" t="e">
        <f t="shared" si="207"/>
        <v>#DIV/0!</v>
      </c>
      <c r="SQX43" s="92" t="e">
        <f t="shared" si="207"/>
        <v>#DIV/0!</v>
      </c>
      <c r="SQY43" s="92" t="e">
        <f t="shared" si="207"/>
        <v>#DIV/0!</v>
      </c>
      <c r="SQZ43" s="92" t="e">
        <f t="shared" si="207"/>
        <v>#DIV/0!</v>
      </c>
      <c r="SRA43" s="92" t="e">
        <f t="shared" si="207"/>
        <v>#DIV/0!</v>
      </c>
      <c r="SRB43" s="92" t="e">
        <f t="shared" si="207"/>
        <v>#DIV/0!</v>
      </c>
      <c r="SRC43" s="92" t="e">
        <f t="shared" ref="SRC43:STN43" si="208">AVERAGE(SRC3:SRC42)</f>
        <v>#DIV/0!</v>
      </c>
      <c r="SRD43" s="92" t="e">
        <f t="shared" si="208"/>
        <v>#DIV/0!</v>
      </c>
      <c r="SRE43" s="92" t="e">
        <f t="shared" si="208"/>
        <v>#DIV/0!</v>
      </c>
      <c r="SRF43" s="92" t="e">
        <f t="shared" si="208"/>
        <v>#DIV/0!</v>
      </c>
      <c r="SRG43" s="92" t="e">
        <f t="shared" si="208"/>
        <v>#DIV/0!</v>
      </c>
      <c r="SRH43" s="92" t="e">
        <f t="shared" si="208"/>
        <v>#DIV/0!</v>
      </c>
      <c r="SRI43" s="92" t="e">
        <f t="shared" si="208"/>
        <v>#DIV/0!</v>
      </c>
      <c r="SRJ43" s="92" t="e">
        <f t="shared" si="208"/>
        <v>#DIV/0!</v>
      </c>
      <c r="SRK43" s="92" t="e">
        <f t="shared" si="208"/>
        <v>#DIV/0!</v>
      </c>
      <c r="SRL43" s="92" t="e">
        <f t="shared" si="208"/>
        <v>#DIV/0!</v>
      </c>
      <c r="SRM43" s="92" t="e">
        <f t="shared" si="208"/>
        <v>#DIV/0!</v>
      </c>
      <c r="SRN43" s="92" t="e">
        <f t="shared" si="208"/>
        <v>#DIV/0!</v>
      </c>
      <c r="SRO43" s="92" t="e">
        <f t="shared" si="208"/>
        <v>#DIV/0!</v>
      </c>
      <c r="SRP43" s="92" t="e">
        <f t="shared" si="208"/>
        <v>#DIV/0!</v>
      </c>
      <c r="SRQ43" s="92" t="e">
        <f t="shared" si="208"/>
        <v>#DIV/0!</v>
      </c>
      <c r="SRR43" s="92" t="e">
        <f t="shared" si="208"/>
        <v>#DIV/0!</v>
      </c>
      <c r="SRS43" s="92" t="e">
        <f t="shared" si="208"/>
        <v>#DIV/0!</v>
      </c>
      <c r="SRT43" s="92" t="e">
        <f t="shared" si="208"/>
        <v>#DIV/0!</v>
      </c>
      <c r="SRU43" s="92" t="e">
        <f t="shared" si="208"/>
        <v>#DIV/0!</v>
      </c>
      <c r="SRV43" s="92" t="e">
        <f t="shared" si="208"/>
        <v>#DIV/0!</v>
      </c>
      <c r="SRW43" s="92" t="e">
        <f t="shared" si="208"/>
        <v>#DIV/0!</v>
      </c>
      <c r="SRX43" s="92" t="e">
        <f t="shared" si="208"/>
        <v>#DIV/0!</v>
      </c>
      <c r="SRY43" s="92" t="e">
        <f t="shared" si="208"/>
        <v>#DIV/0!</v>
      </c>
      <c r="SRZ43" s="92" t="e">
        <f t="shared" si="208"/>
        <v>#DIV/0!</v>
      </c>
      <c r="SSA43" s="92" t="e">
        <f t="shared" si="208"/>
        <v>#DIV/0!</v>
      </c>
      <c r="SSB43" s="92" t="e">
        <f t="shared" si="208"/>
        <v>#DIV/0!</v>
      </c>
      <c r="SSC43" s="92" t="e">
        <f t="shared" si="208"/>
        <v>#DIV/0!</v>
      </c>
      <c r="SSD43" s="92" t="e">
        <f t="shared" si="208"/>
        <v>#DIV/0!</v>
      </c>
      <c r="SSE43" s="92" t="e">
        <f t="shared" si="208"/>
        <v>#DIV/0!</v>
      </c>
      <c r="SSF43" s="92" t="e">
        <f t="shared" si="208"/>
        <v>#DIV/0!</v>
      </c>
      <c r="SSG43" s="92" t="e">
        <f t="shared" si="208"/>
        <v>#DIV/0!</v>
      </c>
      <c r="SSH43" s="92" t="e">
        <f t="shared" si="208"/>
        <v>#DIV/0!</v>
      </c>
      <c r="SSI43" s="92" t="e">
        <f t="shared" si="208"/>
        <v>#DIV/0!</v>
      </c>
      <c r="SSJ43" s="92" t="e">
        <f t="shared" si="208"/>
        <v>#DIV/0!</v>
      </c>
      <c r="SSK43" s="92" t="e">
        <f t="shared" si="208"/>
        <v>#DIV/0!</v>
      </c>
      <c r="SSL43" s="92" t="e">
        <f t="shared" si="208"/>
        <v>#DIV/0!</v>
      </c>
      <c r="SSM43" s="92" t="e">
        <f t="shared" si="208"/>
        <v>#DIV/0!</v>
      </c>
      <c r="SSN43" s="92" t="e">
        <f t="shared" si="208"/>
        <v>#DIV/0!</v>
      </c>
      <c r="SSO43" s="92" t="e">
        <f t="shared" si="208"/>
        <v>#DIV/0!</v>
      </c>
      <c r="SSP43" s="92" t="e">
        <f t="shared" si="208"/>
        <v>#DIV/0!</v>
      </c>
      <c r="SSQ43" s="92" t="e">
        <f t="shared" si="208"/>
        <v>#DIV/0!</v>
      </c>
      <c r="SSR43" s="92" t="e">
        <f t="shared" si="208"/>
        <v>#DIV/0!</v>
      </c>
      <c r="SSS43" s="92" t="e">
        <f t="shared" si="208"/>
        <v>#DIV/0!</v>
      </c>
      <c r="SST43" s="92" t="e">
        <f t="shared" si="208"/>
        <v>#DIV/0!</v>
      </c>
      <c r="SSU43" s="92" t="e">
        <f t="shared" si="208"/>
        <v>#DIV/0!</v>
      </c>
      <c r="SSV43" s="92" t="e">
        <f t="shared" si="208"/>
        <v>#DIV/0!</v>
      </c>
      <c r="SSW43" s="92" t="e">
        <f t="shared" si="208"/>
        <v>#DIV/0!</v>
      </c>
      <c r="SSX43" s="92" t="e">
        <f t="shared" si="208"/>
        <v>#DIV/0!</v>
      </c>
      <c r="SSY43" s="92" t="e">
        <f t="shared" si="208"/>
        <v>#DIV/0!</v>
      </c>
      <c r="SSZ43" s="92" t="e">
        <f t="shared" si="208"/>
        <v>#DIV/0!</v>
      </c>
      <c r="STA43" s="92" t="e">
        <f t="shared" si="208"/>
        <v>#DIV/0!</v>
      </c>
      <c r="STB43" s="92" t="e">
        <f t="shared" si="208"/>
        <v>#DIV/0!</v>
      </c>
      <c r="STC43" s="92" t="e">
        <f t="shared" si="208"/>
        <v>#DIV/0!</v>
      </c>
      <c r="STD43" s="92" t="e">
        <f t="shared" si="208"/>
        <v>#DIV/0!</v>
      </c>
      <c r="STE43" s="92" t="e">
        <f t="shared" si="208"/>
        <v>#DIV/0!</v>
      </c>
      <c r="STF43" s="92" t="e">
        <f t="shared" si="208"/>
        <v>#DIV/0!</v>
      </c>
      <c r="STG43" s="92" t="e">
        <f t="shared" si="208"/>
        <v>#DIV/0!</v>
      </c>
      <c r="STH43" s="92" t="e">
        <f t="shared" si="208"/>
        <v>#DIV/0!</v>
      </c>
      <c r="STI43" s="92" t="e">
        <f t="shared" si="208"/>
        <v>#DIV/0!</v>
      </c>
      <c r="STJ43" s="92" t="e">
        <f t="shared" si="208"/>
        <v>#DIV/0!</v>
      </c>
      <c r="STK43" s="92" t="e">
        <f t="shared" si="208"/>
        <v>#DIV/0!</v>
      </c>
      <c r="STL43" s="92" t="e">
        <f t="shared" si="208"/>
        <v>#DIV/0!</v>
      </c>
      <c r="STM43" s="92" t="e">
        <f t="shared" si="208"/>
        <v>#DIV/0!</v>
      </c>
      <c r="STN43" s="92" t="e">
        <f t="shared" si="208"/>
        <v>#DIV/0!</v>
      </c>
      <c r="STO43" s="92" t="e">
        <f t="shared" ref="STO43:SVZ43" si="209">AVERAGE(STO3:STO42)</f>
        <v>#DIV/0!</v>
      </c>
      <c r="STP43" s="92" t="e">
        <f t="shared" si="209"/>
        <v>#DIV/0!</v>
      </c>
      <c r="STQ43" s="92" t="e">
        <f t="shared" si="209"/>
        <v>#DIV/0!</v>
      </c>
      <c r="STR43" s="92" t="e">
        <f t="shared" si="209"/>
        <v>#DIV/0!</v>
      </c>
      <c r="STS43" s="92" t="e">
        <f t="shared" si="209"/>
        <v>#DIV/0!</v>
      </c>
      <c r="STT43" s="92" t="e">
        <f t="shared" si="209"/>
        <v>#DIV/0!</v>
      </c>
      <c r="STU43" s="92" t="e">
        <f t="shared" si="209"/>
        <v>#DIV/0!</v>
      </c>
      <c r="STV43" s="92" t="e">
        <f t="shared" si="209"/>
        <v>#DIV/0!</v>
      </c>
      <c r="STW43" s="92" t="e">
        <f t="shared" si="209"/>
        <v>#DIV/0!</v>
      </c>
      <c r="STX43" s="92" t="e">
        <f t="shared" si="209"/>
        <v>#DIV/0!</v>
      </c>
      <c r="STY43" s="92" t="e">
        <f t="shared" si="209"/>
        <v>#DIV/0!</v>
      </c>
      <c r="STZ43" s="92" t="e">
        <f t="shared" si="209"/>
        <v>#DIV/0!</v>
      </c>
      <c r="SUA43" s="92" t="e">
        <f t="shared" si="209"/>
        <v>#DIV/0!</v>
      </c>
      <c r="SUB43" s="92" t="e">
        <f t="shared" si="209"/>
        <v>#DIV/0!</v>
      </c>
      <c r="SUC43" s="92" t="e">
        <f t="shared" si="209"/>
        <v>#DIV/0!</v>
      </c>
      <c r="SUD43" s="92" t="e">
        <f t="shared" si="209"/>
        <v>#DIV/0!</v>
      </c>
      <c r="SUE43" s="92" t="e">
        <f t="shared" si="209"/>
        <v>#DIV/0!</v>
      </c>
      <c r="SUF43" s="92" t="e">
        <f t="shared" si="209"/>
        <v>#DIV/0!</v>
      </c>
      <c r="SUG43" s="92" t="e">
        <f t="shared" si="209"/>
        <v>#DIV/0!</v>
      </c>
      <c r="SUH43" s="92" t="e">
        <f t="shared" si="209"/>
        <v>#DIV/0!</v>
      </c>
      <c r="SUI43" s="92" t="e">
        <f t="shared" si="209"/>
        <v>#DIV/0!</v>
      </c>
      <c r="SUJ43" s="92" t="e">
        <f t="shared" si="209"/>
        <v>#DIV/0!</v>
      </c>
      <c r="SUK43" s="92" t="e">
        <f t="shared" si="209"/>
        <v>#DIV/0!</v>
      </c>
      <c r="SUL43" s="92" t="e">
        <f t="shared" si="209"/>
        <v>#DIV/0!</v>
      </c>
      <c r="SUM43" s="92" t="e">
        <f t="shared" si="209"/>
        <v>#DIV/0!</v>
      </c>
      <c r="SUN43" s="92" t="e">
        <f t="shared" si="209"/>
        <v>#DIV/0!</v>
      </c>
      <c r="SUO43" s="92" t="e">
        <f t="shared" si="209"/>
        <v>#DIV/0!</v>
      </c>
      <c r="SUP43" s="92" t="e">
        <f t="shared" si="209"/>
        <v>#DIV/0!</v>
      </c>
      <c r="SUQ43" s="92" t="e">
        <f t="shared" si="209"/>
        <v>#DIV/0!</v>
      </c>
      <c r="SUR43" s="92" t="e">
        <f t="shared" si="209"/>
        <v>#DIV/0!</v>
      </c>
      <c r="SUS43" s="92" t="e">
        <f t="shared" si="209"/>
        <v>#DIV/0!</v>
      </c>
      <c r="SUT43" s="92" t="e">
        <f t="shared" si="209"/>
        <v>#DIV/0!</v>
      </c>
      <c r="SUU43" s="92" t="e">
        <f t="shared" si="209"/>
        <v>#DIV/0!</v>
      </c>
      <c r="SUV43" s="92" t="e">
        <f t="shared" si="209"/>
        <v>#DIV/0!</v>
      </c>
      <c r="SUW43" s="92" t="e">
        <f t="shared" si="209"/>
        <v>#DIV/0!</v>
      </c>
      <c r="SUX43" s="92" t="e">
        <f t="shared" si="209"/>
        <v>#DIV/0!</v>
      </c>
      <c r="SUY43" s="92" t="e">
        <f t="shared" si="209"/>
        <v>#DIV/0!</v>
      </c>
      <c r="SUZ43" s="92" t="e">
        <f t="shared" si="209"/>
        <v>#DIV/0!</v>
      </c>
      <c r="SVA43" s="92" t="e">
        <f t="shared" si="209"/>
        <v>#DIV/0!</v>
      </c>
      <c r="SVB43" s="92" t="e">
        <f t="shared" si="209"/>
        <v>#DIV/0!</v>
      </c>
      <c r="SVC43" s="92" t="e">
        <f t="shared" si="209"/>
        <v>#DIV/0!</v>
      </c>
      <c r="SVD43" s="92" t="e">
        <f t="shared" si="209"/>
        <v>#DIV/0!</v>
      </c>
      <c r="SVE43" s="92" t="e">
        <f t="shared" si="209"/>
        <v>#DIV/0!</v>
      </c>
      <c r="SVF43" s="92" t="e">
        <f t="shared" si="209"/>
        <v>#DIV/0!</v>
      </c>
      <c r="SVG43" s="92" t="e">
        <f t="shared" si="209"/>
        <v>#DIV/0!</v>
      </c>
      <c r="SVH43" s="92" t="e">
        <f t="shared" si="209"/>
        <v>#DIV/0!</v>
      </c>
      <c r="SVI43" s="92" t="e">
        <f t="shared" si="209"/>
        <v>#DIV/0!</v>
      </c>
      <c r="SVJ43" s="92" t="e">
        <f t="shared" si="209"/>
        <v>#DIV/0!</v>
      </c>
      <c r="SVK43" s="92" t="e">
        <f t="shared" si="209"/>
        <v>#DIV/0!</v>
      </c>
      <c r="SVL43" s="92" t="e">
        <f t="shared" si="209"/>
        <v>#DIV/0!</v>
      </c>
      <c r="SVM43" s="92" t="e">
        <f t="shared" si="209"/>
        <v>#DIV/0!</v>
      </c>
      <c r="SVN43" s="92" t="e">
        <f t="shared" si="209"/>
        <v>#DIV/0!</v>
      </c>
      <c r="SVO43" s="92" t="e">
        <f t="shared" si="209"/>
        <v>#DIV/0!</v>
      </c>
      <c r="SVP43" s="92" t="e">
        <f t="shared" si="209"/>
        <v>#DIV/0!</v>
      </c>
      <c r="SVQ43" s="92" t="e">
        <f t="shared" si="209"/>
        <v>#DIV/0!</v>
      </c>
      <c r="SVR43" s="92" t="e">
        <f t="shared" si="209"/>
        <v>#DIV/0!</v>
      </c>
      <c r="SVS43" s="92" t="e">
        <f t="shared" si="209"/>
        <v>#DIV/0!</v>
      </c>
      <c r="SVT43" s="92" t="e">
        <f t="shared" si="209"/>
        <v>#DIV/0!</v>
      </c>
      <c r="SVU43" s="92" t="e">
        <f t="shared" si="209"/>
        <v>#DIV/0!</v>
      </c>
      <c r="SVV43" s="92" t="e">
        <f t="shared" si="209"/>
        <v>#DIV/0!</v>
      </c>
      <c r="SVW43" s="92" t="e">
        <f t="shared" si="209"/>
        <v>#DIV/0!</v>
      </c>
      <c r="SVX43" s="92" t="e">
        <f t="shared" si="209"/>
        <v>#DIV/0!</v>
      </c>
      <c r="SVY43" s="92" t="e">
        <f t="shared" si="209"/>
        <v>#DIV/0!</v>
      </c>
      <c r="SVZ43" s="92" t="e">
        <f t="shared" si="209"/>
        <v>#DIV/0!</v>
      </c>
      <c r="SWA43" s="92" t="e">
        <f t="shared" ref="SWA43:SYL43" si="210">AVERAGE(SWA3:SWA42)</f>
        <v>#DIV/0!</v>
      </c>
      <c r="SWB43" s="92" t="e">
        <f t="shared" si="210"/>
        <v>#DIV/0!</v>
      </c>
      <c r="SWC43" s="92" t="e">
        <f t="shared" si="210"/>
        <v>#DIV/0!</v>
      </c>
      <c r="SWD43" s="92" t="e">
        <f t="shared" si="210"/>
        <v>#DIV/0!</v>
      </c>
      <c r="SWE43" s="92" t="e">
        <f t="shared" si="210"/>
        <v>#DIV/0!</v>
      </c>
      <c r="SWF43" s="92" t="e">
        <f t="shared" si="210"/>
        <v>#DIV/0!</v>
      </c>
      <c r="SWG43" s="92" t="e">
        <f t="shared" si="210"/>
        <v>#DIV/0!</v>
      </c>
      <c r="SWH43" s="92" t="e">
        <f t="shared" si="210"/>
        <v>#DIV/0!</v>
      </c>
      <c r="SWI43" s="92" t="e">
        <f t="shared" si="210"/>
        <v>#DIV/0!</v>
      </c>
      <c r="SWJ43" s="92" t="e">
        <f t="shared" si="210"/>
        <v>#DIV/0!</v>
      </c>
      <c r="SWK43" s="92" t="e">
        <f t="shared" si="210"/>
        <v>#DIV/0!</v>
      </c>
      <c r="SWL43" s="92" t="e">
        <f t="shared" si="210"/>
        <v>#DIV/0!</v>
      </c>
      <c r="SWM43" s="92" t="e">
        <f t="shared" si="210"/>
        <v>#DIV/0!</v>
      </c>
      <c r="SWN43" s="92" t="e">
        <f t="shared" si="210"/>
        <v>#DIV/0!</v>
      </c>
      <c r="SWO43" s="92" t="e">
        <f t="shared" si="210"/>
        <v>#DIV/0!</v>
      </c>
      <c r="SWP43" s="92" t="e">
        <f t="shared" si="210"/>
        <v>#DIV/0!</v>
      </c>
      <c r="SWQ43" s="92" t="e">
        <f t="shared" si="210"/>
        <v>#DIV/0!</v>
      </c>
      <c r="SWR43" s="92" t="e">
        <f t="shared" si="210"/>
        <v>#DIV/0!</v>
      </c>
      <c r="SWS43" s="92" t="e">
        <f t="shared" si="210"/>
        <v>#DIV/0!</v>
      </c>
      <c r="SWT43" s="92" t="e">
        <f t="shared" si="210"/>
        <v>#DIV/0!</v>
      </c>
      <c r="SWU43" s="92" t="e">
        <f t="shared" si="210"/>
        <v>#DIV/0!</v>
      </c>
      <c r="SWV43" s="92" t="e">
        <f t="shared" si="210"/>
        <v>#DIV/0!</v>
      </c>
      <c r="SWW43" s="92" t="e">
        <f t="shared" si="210"/>
        <v>#DIV/0!</v>
      </c>
      <c r="SWX43" s="92" t="e">
        <f t="shared" si="210"/>
        <v>#DIV/0!</v>
      </c>
      <c r="SWY43" s="92" t="e">
        <f t="shared" si="210"/>
        <v>#DIV/0!</v>
      </c>
      <c r="SWZ43" s="92" t="e">
        <f t="shared" si="210"/>
        <v>#DIV/0!</v>
      </c>
      <c r="SXA43" s="92" t="e">
        <f t="shared" si="210"/>
        <v>#DIV/0!</v>
      </c>
      <c r="SXB43" s="92" t="e">
        <f t="shared" si="210"/>
        <v>#DIV/0!</v>
      </c>
      <c r="SXC43" s="92" t="e">
        <f t="shared" si="210"/>
        <v>#DIV/0!</v>
      </c>
      <c r="SXD43" s="92" t="e">
        <f t="shared" si="210"/>
        <v>#DIV/0!</v>
      </c>
      <c r="SXE43" s="92" t="e">
        <f t="shared" si="210"/>
        <v>#DIV/0!</v>
      </c>
      <c r="SXF43" s="92" t="e">
        <f t="shared" si="210"/>
        <v>#DIV/0!</v>
      </c>
      <c r="SXG43" s="92" t="e">
        <f t="shared" si="210"/>
        <v>#DIV/0!</v>
      </c>
      <c r="SXH43" s="92" t="e">
        <f t="shared" si="210"/>
        <v>#DIV/0!</v>
      </c>
      <c r="SXI43" s="92" t="e">
        <f t="shared" si="210"/>
        <v>#DIV/0!</v>
      </c>
      <c r="SXJ43" s="92" t="e">
        <f t="shared" si="210"/>
        <v>#DIV/0!</v>
      </c>
      <c r="SXK43" s="92" t="e">
        <f t="shared" si="210"/>
        <v>#DIV/0!</v>
      </c>
      <c r="SXL43" s="92" t="e">
        <f t="shared" si="210"/>
        <v>#DIV/0!</v>
      </c>
      <c r="SXM43" s="92" t="e">
        <f t="shared" si="210"/>
        <v>#DIV/0!</v>
      </c>
      <c r="SXN43" s="92" t="e">
        <f t="shared" si="210"/>
        <v>#DIV/0!</v>
      </c>
      <c r="SXO43" s="92" t="e">
        <f t="shared" si="210"/>
        <v>#DIV/0!</v>
      </c>
      <c r="SXP43" s="92" t="e">
        <f t="shared" si="210"/>
        <v>#DIV/0!</v>
      </c>
      <c r="SXQ43" s="92" t="e">
        <f t="shared" si="210"/>
        <v>#DIV/0!</v>
      </c>
      <c r="SXR43" s="92" t="e">
        <f t="shared" si="210"/>
        <v>#DIV/0!</v>
      </c>
      <c r="SXS43" s="92" t="e">
        <f t="shared" si="210"/>
        <v>#DIV/0!</v>
      </c>
      <c r="SXT43" s="92" t="e">
        <f t="shared" si="210"/>
        <v>#DIV/0!</v>
      </c>
      <c r="SXU43" s="92" t="e">
        <f t="shared" si="210"/>
        <v>#DIV/0!</v>
      </c>
      <c r="SXV43" s="92" t="e">
        <f t="shared" si="210"/>
        <v>#DIV/0!</v>
      </c>
      <c r="SXW43" s="92" t="e">
        <f t="shared" si="210"/>
        <v>#DIV/0!</v>
      </c>
      <c r="SXX43" s="92" t="e">
        <f t="shared" si="210"/>
        <v>#DIV/0!</v>
      </c>
      <c r="SXY43" s="92" t="e">
        <f t="shared" si="210"/>
        <v>#DIV/0!</v>
      </c>
      <c r="SXZ43" s="92" t="e">
        <f t="shared" si="210"/>
        <v>#DIV/0!</v>
      </c>
      <c r="SYA43" s="92" t="e">
        <f t="shared" si="210"/>
        <v>#DIV/0!</v>
      </c>
      <c r="SYB43" s="92" t="e">
        <f t="shared" si="210"/>
        <v>#DIV/0!</v>
      </c>
      <c r="SYC43" s="92" t="e">
        <f t="shared" si="210"/>
        <v>#DIV/0!</v>
      </c>
      <c r="SYD43" s="92" t="e">
        <f t="shared" si="210"/>
        <v>#DIV/0!</v>
      </c>
      <c r="SYE43" s="92" t="e">
        <f t="shared" si="210"/>
        <v>#DIV/0!</v>
      </c>
      <c r="SYF43" s="92" t="e">
        <f t="shared" si="210"/>
        <v>#DIV/0!</v>
      </c>
      <c r="SYG43" s="92" t="e">
        <f t="shared" si="210"/>
        <v>#DIV/0!</v>
      </c>
      <c r="SYH43" s="92" t="e">
        <f t="shared" si="210"/>
        <v>#DIV/0!</v>
      </c>
      <c r="SYI43" s="92" t="e">
        <f t="shared" si="210"/>
        <v>#DIV/0!</v>
      </c>
      <c r="SYJ43" s="92" t="e">
        <f t="shared" si="210"/>
        <v>#DIV/0!</v>
      </c>
      <c r="SYK43" s="92" t="e">
        <f t="shared" si="210"/>
        <v>#DIV/0!</v>
      </c>
      <c r="SYL43" s="92" t="e">
        <f t="shared" si="210"/>
        <v>#DIV/0!</v>
      </c>
      <c r="SYM43" s="92" t="e">
        <f t="shared" ref="SYM43:TAX43" si="211">AVERAGE(SYM3:SYM42)</f>
        <v>#DIV/0!</v>
      </c>
      <c r="SYN43" s="92" t="e">
        <f t="shared" si="211"/>
        <v>#DIV/0!</v>
      </c>
      <c r="SYO43" s="92" t="e">
        <f t="shared" si="211"/>
        <v>#DIV/0!</v>
      </c>
      <c r="SYP43" s="92" t="e">
        <f t="shared" si="211"/>
        <v>#DIV/0!</v>
      </c>
      <c r="SYQ43" s="92" t="e">
        <f t="shared" si="211"/>
        <v>#DIV/0!</v>
      </c>
      <c r="SYR43" s="92" t="e">
        <f t="shared" si="211"/>
        <v>#DIV/0!</v>
      </c>
      <c r="SYS43" s="92" t="e">
        <f t="shared" si="211"/>
        <v>#DIV/0!</v>
      </c>
      <c r="SYT43" s="92" t="e">
        <f t="shared" si="211"/>
        <v>#DIV/0!</v>
      </c>
      <c r="SYU43" s="92" t="e">
        <f t="shared" si="211"/>
        <v>#DIV/0!</v>
      </c>
      <c r="SYV43" s="92" t="e">
        <f t="shared" si="211"/>
        <v>#DIV/0!</v>
      </c>
      <c r="SYW43" s="92" t="e">
        <f t="shared" si="211"/>
        <v>#DIV/0!</v>
      </c>
      <c r="SYX43" s="92" t="e">
        <f t="shared" si="211"/>
        <v>#DIV/0!</v>
      </c>
      <c r="SYY43" s="92" t="e">
        <f t="shared" si="211"/>
        <v>#DIV/0!</v>
      </c>
      <c r="SYZ43" s="92" t="e">
        <f t="shared" si="211"/>
        <v>#DIV/0!</v>
      </c>
      <c r="SZA43" s="92" t="e">
        <f t="shared" si="211"/>
        <v>#DIV/0!</v>
      </c>
      <c r="SZB43" s="92" t="e">
        <f t="shared" si="211"/>
        <v>#DIV/0!</v>
      </c>
      <c r="SZC43" s="92" t="e">
        <f t="shared" si="211"/>
        <v>#DIV/0!</v>
      </c>
      <c r="SZD43" s="92" t="e">
        <f t="shared" si="211"/>
        <v>#DIV/0!</v>
      </c>
      <c r="SZE43" s="92" t="e">
        <f t="shared" si="211"/>
        <v>#DIV/0!</v>
      </c>
      <c r="SZF43" s="92" t="e">
        <f t="shared" si="211"/>
        <v>#DIV/0!</v>
      </c>
      <c r="SZG43" s="92" t="e">
        <f t="shared" si="211"/>
        <v>#DIV/0!</v>
      </c>
      <c r="SZH43" s="92" t="e">
        <f t="shared" si="211"/>
        <v>#DIV/0!</v>
      </c>
      <c r="SZI43" s="92" t="e">
        <f t="shared" si="211"/>
        <v>#DIV/0!</v>
      </c>
      <c r="SZJ43" s="92" t="e">
        <f t="shared" si="211"/>
        <v>#DIV/0!</v>
      </c>
      <c r="SZK43" s="92" t="e">
        <f t="shared" si="211"/>
        <v>#DIV/0!</v>
      </c>
      <c r="SZL43" s="92" t="e">
        <f t="shared" si="211"/>
        <v>#DIV/0!</v>
      </c>
      <c r="SZM43" s="92" t="e">
        <f t="shared" si="211"/>
        <v>#DIV/0!</v>
      </c>
      <c r="SZN43" s="92" t="e">
        <f t="shared" si="211"/>
        <v>#DIV/0!</v>
      </c>
      <c r="SZO43" s="92" t="e">
        <f t="shared" si="211"/>
        <v>#DIV/0!</v>
      </c>
      <c r="SZP43" s="92" t="e">
        <f t="shared" si="211"/>
        <v>#DIV/0!</v>
      </c>
      <c r="SZQ43" s="92" t="e">
        <f t="shared" si="211"/>
        <v>#DIV/0!</v>
      </c>
      <c r="SZR43" s="92" t="e">
        <f t="shared" si="211"/>
        <v>#DIV/0!</v>
      </c>
      <c r="SZS43" s="92" t="e">
        <f t="shared" si="211"/>
        <v>#DIV/0!</v>
      </c>
      <c r="SZT43" s="92" t="e">
        <f t="shared" si="211"/>
        <v>#DIV/0!</v>
      </c>
      <c r="SZU43" s="92" t="e">
        <f t="shared" si="211"/>
        <v>#DIV/0!</v>
      </c>
      <c r="SZV43" s="92" t="e">
        <f t="shared" si="211"/>
        <v>#DIV/0!</v>
      </c>
      <c r="SZW43" s="92" t="e">
        <f t="shared" si="211"/>
        <v>#DIV/0!</v>
      </c>
      <c r="SZX43" s="92" t="e">
        <f t="shared" si="211"/>
        <v>#DIV/0!</v>
      </c>
      <c r="SZY43" s="92" t="e">
        <f t="shared" si="211"/>
        <v>#DIV/0!</v>
      </c>
      <c r="SZZ43" s="92" t="e">
        <f t="shared" si="211"/>
        <v>#DIV/0!</v>
      </c>
      <c r="TAA43" s="92" t="e">
        <f t="shared" si="211"/>
        <v>#DIV/0!</v>
      </c>
      <c r="TAB43" s="92" t="e">
        <f t="shared" si="211"/>
        <v>#DIV/0!</v>
      </c>
      <c r="TAC43" s="92" t="e">
        <f t="shared" si="211"/>
        <v>#DIV/0!</v>
      </c>
      <c r="TAD43" s="92" t="e">
        <f t="shared" si="211"/>
        <v>#DIV/0!</v>
      </c>
      <c r="TAE43" s="92" t="e">
        <f t="shared" si="211"/>
        <v>#DIV/0!</v>
      </c>
      <c r="TAF43" s="92" t="e">
        <f t="shared" si="211"/>
        <v>#DIV/0!</v>
      </c>
      <c r="TAG43" s="92" t="e">
        <f t="shared" si="211"/>
        <v>#DIV/0!</v>
      </c>
      <c r="TAH43" s="92" t="e">
        <f t="shared" si="211"/>
        <v>#DIV/0!</v>
      </c>
      <c r="TAI43" s="92" t="e">
        <f t="shared" si="211"/>
        <v>#DIV/0!</v>
      </c>
      <c r="TAJ43" s="92" t="e">
        <f t="shared" si="211"/>
        <v>#DIV/0!</v>
      </c>
      <c r="TAK43" s="92" t="e">
        <f t="shared" si="211"/>
        <v>#DIV/0!</v>
      </c>
      <c r="TAL43" s="92" t="e">
        <f t="shared" si="211"/>
        <v>#DIV/0!</v>
      </c>
      <c r="TAM43" s="92" t="e">
        <f t="shared" si="211"/>
        <v>#DIV/0!</v>
      </c>
      <c r="TAN43" s="92" t="e">
        <f t="shared" si="211"/>
        <v>#DIV/0!</v>
      </c>
      <c r="TAO43" s="92" t="e">
        <f t="shared" si="211"/>
        <v>#DIV/0!</v>
      </c>
      <c r="TAP43" s="92" t="e">
        <f t="shared" si="211"/>
        <v>#DIV/0!</v>
      </c>
      <c r="TAQ43" s="92" t="e">
        <f t="shared" si="211"/>
        <v>#DIV/0!</v>
      </c>
      <c r="TAR43" s="92" t="e">
        <f t="shared" si="211"/>
        <v>#DIV/0!</v>
      </c>
      <c r="TAS43" s="92" t="e">
        <f t="shared" si="211"/>
        <v>#DIV/0!</v>
      </c>
      <c r="TAT43" s="92" t="e">
        <f t="shared" si="211"/>
        <v>#DIV/0!</v>
      </c>
      <c r="TAU43" s="92" t="e">
        <f t="shared" si="211"/>
        <v>#DIV/0!</v>
      </c>
      <c r="TAV43" s="92" t="e">
        <f t="shared" si="211"/>
        <v>#DIV/0!</v>
      </c>
      <c r="TAW43" s="92" t="e">
        <f t="shared" si="211"/>
        <v>#DIV/0!</v>
      </c>
      <c r="TAX43" s="92" t="e">
        <f t="shared" si="211"/>
        <v>#DIV/0!</v>
      </c>
      <c r="TAY43" s="92" t="e">
        <f t="shared" ref="TAY43:TDJ43" si="212">AVERAGE(TAY3:TAY42)</f>
        <v>#DIV/0!</v>
      </c>
      <c r="TAZ43" s="92" t="e">
        <f t="shared" si="212"/>
        <v>#DIV/0!</v>
      </c>
      <c r="TBA43" s="92" t="e">
        <f t="shared" si="212"/>
        <v>#DIV/0!</v>
      </c>
      <c r="TBB43" s="92" t="e">
        <f t="shared" si="212"/>
        <v>#DIV/0!</v>
      </c>
      <c r="TBC43" s="92" t="e">
        <f t="shared" si="212"/>
        <v>#DIV/0!</v>
      </c>
      <c r="TBD43" s="92" t="e">
        <f t="shared" si="212"/>
        <v>#DIV/0!</v>
      </c>
      <c r="TBE43" s="92" t="e">
        <f t="shared" si="212"/>
        <v>#DIV/0!</v>
      </c>
      <c r="TBF43" s="92" t="e">
        <f t="shared" si="212"/>
        <v>#DIV/0!</v>
      </c>
      <c r="TBG43" s="92" t="e">
        <f t="shared" si="212"/>
        <v>#DIV/0!</v>
      </c>
      <c r="TBH43" s="92" t="e">
        <f t="shared" si="212"/>
        <v>#DIV/0!</v>
      </c>
      <c r="TBI43" s="92" t="e">
        <f t="shared" si="212"/>
        <v>#DIV/0!</v>
      </c>
      <c r="TBJ43" s="92" t="e">
        <f t="shared" si="212"/>
        <v>#DIV/0!</v>
      </c>
      <c r="TBK43" s="92" t="e">
        <f t="shared" si="212"/>
        <v>#DIV/0!</v>
      </c>
      <c r="TBL43" s="92" t="e">
        <f t="shared" si="212"/>
        <v>#DIV/0!</v>
      </c>
      <c r="TBM43" s="92" t="e">
        <f t="shared" si="212"/>
        <v>#DIV/0!</v>
      </c>
      <c r="TBN43" s="92" t="e">
        <f t="shared" si="212"/>
        <v>#DIV/0!</v>
      </c>
      <c r="TBO43" s="92" t="e">
        <f t="shared" si="212"/>
        <v>#DIV/0!</v>
      </c>
      <c r="TBP43" s="92" t="e">
        <f t="shared" si="212"/>
        <v>#DIV/0!</v>
      </c>
      <c r="TBQ43" s="92" t="e">
        <f t="shared" si="212"/>
        <v>#DIV/0!</v>
      </c>
      <c r="TBR43" s="92" t="e">
        <f t="shared" si="212"/>
        <v>#DIV/0!</v>
      </c>
      <c r="TBS43" s="92" t="e">
        <f t="shared" si="212"/>
        <v>#DIV/0!</v>
      </c>
      <c r="TBT43" s="92" t="e">
        <f t="shared" si="212"/>
        <v>#DIV/0!</v>
      </c>
      <c r="TBU43" s="92" t="e">
        <f t="shared" si="212"/>
        <v>#DIV/0!</v>
      </c>
      <c r="TBV43" s="92" t="e">
        <f t="shared" si="212"/>
        <v>#DIV/0!</v>
      </c>
      <c r="TBW43" s="92" t="e">
        <f t="shared" si="212"/>
        <v>#DIV/0!</v>
      </c>
      <c r="TBX43" s="92" t="e">
        <f t="shared" si="212"/>
        <v>#DIV/0!</v>
      </c>
      <c r="TBY43" s="92" t="e">
        <f t="shared" si="212"/>
        <v>#DIV/0!</v>
      </c>
      <c r="TBZ43" s="92" t="e">
        <f t="shared" si="212"/>
        <v>#DIV/0!</v>
      </c>
      <c r="TCA43" s="92" t="e">
        <f t="shared" si="212"/>
        <v>#DIV/0!</v>
      </c>
      <c r="TCB43" s="92" t="e">
        <f t="shared" si="212"/>
        <v>#DIV/0!</v>
      </c>
      <c r="TCC43" s="92" t="e">
        <f t="shared" si="212"/>
        <v>#DIV/0!</v>
      </c>
      <c r="TCD43" s="92" t="e">
        <f t="shared" si="212"/>
        <v>#DIV/0!</v>
      </c>
      <c r="TCE43" s="92" t="e">
        <f t="shared" si="212"/>
        <v>#DIV/0!</v>
      </c>
      <c r="TCF43" s="92" t="e">
        <f t="shared" si="212"/>
        <v>#DIV/0!</v>
      </c>
      <c r="TCG43" s="92" t="e">
        <f t="shared" si="212"/>
        <v>#DIV/0!</v>
      </c>
      <c r="TCH43" s="92" t="e">
        <f t="shared" si="212"/>
        <v>#DIV/0!</v>
      </c>
      <c r="TCI43" s="92" t="e">
        <f t="shared" si="212"/>
        <v>#DIV/0!</v>
      </c>
      <c r="TCJ43" s="92" t="e">
        <f t="shared" si="212"/>
        <v>#DIV/0!</v>
      </c>
      <c r="TCK43" s="92" t="e">
        <f t="shared" si="212"/>
        <v>#DIV/0!</v>
      </c>
      <c r="TCL43" s="92" t="e">
        <f t="shared" si="212"/>
        <v>#DIV/0!</v>
      </c>
      <c r="TCM43" s="92" t="e">
        <f t="shared" si="212"/>
        <v>#DIV/0!</v>
      </c>
      <c r="TCN43" s="92" t="e">
        <f t="shared" si="212"/>
        <v>#DIV/0!</v>
      </c>
      <c r="TCO43" s="92" t="e">
        <f t="shared" si="212"/>
        <v>#DIV/0!</v>
      </c>
      <c r="TCP43" s="92" t="e">
        <f t="shared" si="212"/>
        <v>#DIV/0!</v>
      </c>
      <c r="TCQ43" s="92" t="e">
        <f t="shared" si="212"/>
        <v>#DIV/0!</v>
      </c>
      <c r="TCR43" s="92" t="e">
        <f t="shared" si="212"/>
        <v>#DIV/0!</v>
      </c>
      <c r="TCS43" s="92" t="e">
        <f t="shared" si="212"/>
        <v>#DIV/0!</v>
      </c>
      <c r="TCT43" s="92" t="e">
        <f t="shared" si="212"/>
        <v>#DIV/0!</v>
      </c>
      <c r="TCU43" s="92" t="e">
        <f t="shared" si="212"/>
        <v>#DIV/0!</v>
      </c>
      <c r="TCV43" s="92" t="e">
        <f t="shared" si="212"/>
        <v>#DIV/0!</v>
      </c>
      <c r="TCW43" s="92" t="e">
        <f t="shared" si="212"/>
        <v>#DIV/0!</v>
      </c>
      <c r="TCX43" s="92" t="e">
        <f t="shared" si="212"/>
        <v>#DIV/0!</v>
      </c>
      <c r="TCY43" s="92" t="e">
        <f t="shared" si="212"/>
        <v>#DIV/0!</v>
      </c>
      <c r="TCZ43" s="92" t="e">
        <f t="shared" si="212"/>
        <v>#DIV/0!</v>
      </c>
      <c r="TDA43" s="92" t="e">
        <f t="shared" si="212"/>
        <v>#DIV/0!</v>
      </c>
      <c r="TDB43" s="92" t="e">
        <f t="shared" si="212"/>
        <v>#DIV/0!</v>
      </c>
      <c r="TDC43" s="92" t="e">
        <f t="shared" si="212"/>
        <v>#DIV/0!</v>
      </c>
      <c r="TDD43" s="92" t="e">
        <f t="shared" si="212"/>
        <v>#DIV/0!</v>
      </c>
      <c r="TDE43" s="92" t="e">
        <f t="shared" si="212"/>
        <v>#DIV/0!</v>
      </c>
      <c r="TDF43" s="92" t="e">
        <f t="shared" si="212"/>
        <v>#DIV/0!</v>
      </c>
      <c r="TDG43" s="92" t="e">
        <f t="shared" si="212"/>
        <v>#DIV/0!</v>
      </c>
      <c r="TDH43" s="92" t="e">
        <f t="shared" si="212"/>
        <v>#DIV/0!</v>
      </c>
      <c r="TDI43" s="92" t="e">
        <f t="shared" si="212"/>
        <v>#DIV/0!</v>
      </c>
      <c r="TDJ43" s="92" t="e">
        <f t="shared" si="212"/>
        <v>#DIV/0!</v>
      </c>
      <c r="TDK43" s="92" t="e">
        <f t="shared" ref="TDK43:TFV43" si="213">AVERAGE(TDK3:TDK42)</f>
        <v>#DIV/0!</v>
      </c>
      <c r="TDL43" s="92" t="e">
        <f t="shared" si="213"/>
        <v>#DIV/0!</v>
      </c>
      <c r="TDM43" s="92" t="e">
        <f t="shared" si="213"/>
        <v>#DIV/0!</v>
      </c>
      <c r="TDN43" s="92" t="e">
        <f t="shared" si="213"/>
        <v>#DIV/0!</v>
      </c>
      <c r="TDO43" s="92" t="e">
        <f t="shared" si="213"/>
        <v>#DIV/0!</v>
      </c>
      <c r="TDP43" s="92" t="e">
        <f t="shared" si="213"/>
        <v>#DIV/0!</v>
      </c>
      <c r="TDQ43" s="92" t="e">
        <f t="shared" si="213"/>
        <v>#DIV/0!</v>
      </c>
      <c r="TDR43" s="92" t="e">
        <f t="shared" si="213"/>
        <v>#DIV/0!</v>
      </c>
      <c r="TDS43" s="92" t="e">
        <f t="shared" si="213"/>
        <v>#DIV/0!</v>
      </c>
      <c r="TDT43" s="92" t="e">
        <f t="shared" si="213"/>
        <v>#DIV/0!</v>
      </c>
      <c r="TDU43" s="92" t="e">
        <f t="shared" si="213"/>
        <v>#DIV/0!</v>
      </c>
      <c r="TDV43" s="92" t="e">
        <f t="shared" si="213"/>
        <v>#DIV/0!</v>
      </c>
      <c r="TDW43" s="92" t="e">
        <f t="shared" si="213"/>
        <v>#DIV/0!</v>
      </c>
      <c r="TDX43" s="92" t="e">
        <f t="shared" si="213"/>
        <v>#DIV/0!</v>
      </c>
      <c r="TDY43" s="92" t="e">
        <f t="shared" si="213"/>
        <v>#DIV/0!</v>
      </c>
      <c r="TDZ43" s="92" t="e">
        <f t="shared" si="213"/>
        <v>#DIV/0!</v>
      </c>
      <c r="TEA43" s="92" t="e">
        <f t="shared" si="213"/>
        <v>#DIV/0!</v>
      </c>
      <c r="TEB43" s="92" t="e">
        <f t="shared" si="213"/>
        <v>#DIV/0!</v>
      </c>
      <c r="TEC43" s="92" t="e">
        <f t="shared" si="213"/>
        <v>#DIV/0!</v>
      </c>
      <c r="TED43" s="92" t="e">
        <f t="shared" si="213"/>
        <v>#DIV/0!</v>
      </c>
      <c r="TEE43" s="92" t="e">
        <f t="shared" si="213"/>
        <v>#DIV/0!</v>
      </c>
      <c r="TEF43" s="92" t="e">
        <f t="shared" si="213"/>
        <v>#DIV/0!</v>
      </c>
      <c r="TEG43" s="92" t="e">
        <f t="shared" si="213"/>
        <v>#DIV/0!</v>
      </c>
      <c r="TEH43" s="92" t="e">
        <f t="shared" si="213"/>
        <v>#DIV/0!</v>
      </c>
      <c r="TEI43" s="92" t="e">
        <f t="shared" si="213"/>
        <v>#DIV/0!</v>
      </c>
      <c r="TEJ43" s="92" t="e">
        <f t="shared" si="213"/>
        <v>#DIV/0!</v>
      </c>
      <c r="TEK43" s="92" t="e">
        <f t="shared" si="213"/>
        <v>#DIV/0!</v>
      </c>
      <c r="TEL43" s="92" t="e">
        <f t="shared" si="213"/>
        <v>#DIV/0!</v>
      </c>
      <c r="TEM43" s="92" t="e">
        <f t="shared" si="213"/>
        <v>#DIV/0!</v>
      </c>
      <c r="TEN43" s="92" t="e">
        <f t="shared" si="213"/>
        <v>#DIV/0!</v>
      </c>
      <c r="TEO43" s="92" t="e">
        <f t="shared" si="213"/>
        <v>#DIV/0!</v>
      </c>
      <c r="TEP43" s="92" t="e">
        <f t="shared" si="213"/>
        <v>#DIV/0!</v>
      </c>
      <c r="TEQ43" s="92" t="e">
        <f t="shared" si="213"/>
        <v>#DIV/0!</v>
      </c>
      <c r="TER43" s="92" t="e">
        <f t="shared" si="213"/>
        <v>#DIV/0!</v>
      </c>
      <c r="TES43" s="92" t="e">
        <f t="shared" si="213"/>
        <v>#DIV/0!</v>
      </c>
      <c r="TET43" s="92" t="e">
        <f t="shared" si="213"/>
        <v>#DIV/0!</v>
      </c>
      <c r="TEU43" s="92" t="e">
        <f t="shared" si="213"/>
        <v>#DIV/0!</v>
      </c>
      <c r="TEV43" s="92" t="e">
        <f t="shared" si="213"/>
        <v>#DIV/0!</v>
      </c>
      <c r="TEW43" s="92" t="e">
        <f t="shared" si="213"/>
        <v>#DIV/0!</v>
      </c>
      <c r="TEX43" s="92" t="e">
        <f t="shared" si="213"/>
        <v>#DIV/0!</v>
      </c>
      <c r="TEY43" s="92" t="e">
        <f t="shared" si="213"/>
        <v>#DIV/0!</v>
      </c>
      <c r="TEZ43" s="92" t="e">
        <f t="shared" si="213"/>
        <v>#DIV/0!</v>
      </c>
      <c r="TFA43" s="92" t="e">
        <f t="shared" si="213"/>
        <v>#DIV/0!</v>
      </c>
      <c r="TFB43" s="92" t="e">
        <f t="shared" si="213"/>
        <v>#DIV/0!</v>
      </c>
      <c r="TFC43" s="92" t="e">
        <f t="shared" si="213"/>
        <v>#DIV/0!</v>
      </c>
      <c r="TFD43" s="92" t="e">
        <f t="shared" si="213"/>
        <v>#DIV/0!</v>
      </c>
      <c r="TFE43" s="92" t="e">
        <f t="shared" si="213"/>
        <v>#DIV/0!</v>
      </c>
      <c r="TFF43" s="92" t="e">
        <f t="shared" si="213"/>
        <v>#DIV/0!</v>
      </c>
      <c r="TFG43" s="92" t="e">
        <f t="shared" si="213"/>
        <v>#DIV/0!</v>
      </c>
      <c r="TFH43" s="92" t="e">
        <f t="shared" si="213"/>
        <v>#DIV/0!</v>
      </c>
      <c r="TFI43" s="92" t="e">
        <f t="shared" si="213"/>
        <v>#DIV/0!</v>
      </c>
      <c r="TFJ43" s="92" t="e">
        <f t="shared" si="213"/>
        <v>#DIV/0!</v>
      </c>
      <c r="TFK43" s="92" t="e">
        <f t="shared" si="213"/>
        <v>#DIV/0!</v>
      </c>
      <c r="TFL43" s="92" t="e">
        <f t="shared" si="213"/>
        <v>#DIV/0!</v>
      </c>
      <c r="TFM43" s="92" t="e">
        <f t="shared" si="213"/>
        <v>#DIV/0!</v>
      </c>
      <c r="TFN43" s="92" t="e">
        <f t="shared" si="213"/>
        <v>#DIV/0!</v>
      </c>
      <c r="TFO43" s="92" t="e">
        <f t="shared" si="213"/>
        <v>#DIV/0!</v>
      </c>
      <c r="TFP43" s="92" t="e">
        <f t="shared" si="213"/>
        <v>#DIV/0!</v>
      </c>
      <c r="TFQ43" s="92" t="e">
        <f t="shared" si="213"/>
        <v>#DIV/0!</v>
      </c>
      <c r="TFR43" s="92" t="e">
        <f t="shared" si="213"/>
        <v>#DIV/0!</v>
      </c>
      <c r="TFS43" s="92" t="e">
        <f t="shared" si="213"/>
        <v>#DIV/0!</v>
      </c>
      <c r="TFT43" s="92" t="e">
        <f t="shared" si="213"/>
        <v>#DIV/0!</v>
      </c>
      <c r="TFU43" s="92" t="e">
        <f t="shared" si="213"/>
        <v>#DIV/0!</v>
      </c>
      <c r="TFV43" s="92" t="e">
        <f t="shared" si="213"/>
        <v>#DIV/0!</v>
      </c>
      <c r="TFW43" s="92" t="e">
        <f t="shared" ref="TFW43:TIH43" si="214">AVERAGE(TFW3:TFW42)</f>
        <v>#DIV/0!</v>
      </c>
      <c r="TFX43" s="92" t="e">
        <f t="shared" si="214"/>
        <v>#DIV/0!</v>
      </c>
      <c r="TFY43" s="92" t="e">
        <f t="shared" si="214"/>
        <v>#DIV/0!</v>
      </c>
      <c r="TFZ43" s="92" t="e">
        <f t="shared" si="214"/>
        <v>#DIV/0!</v>
      </c>
      <c r="TGA43" s="92" t="e">
        <f t="shared" si="214"/>
        <v>#DIV/0!</v>
      </c>
      <c r="TGB43" s="92" t="e">
        <f t="shared" si="214"/>
        <v>#DIV/0!</v>
      </c>
      <c r="TGC43" s="92" t="e">
        <f t="shared" si="214"/>
        <v>#DIV/0!</v>
      </c>
      <c r="TGD43" s="92" t="e">
        <f t="shared" si="214"/>
        <v>#DIV/0!</v>
      </c>
      <c r="TGE43" s="92" t="e">
        <f t="shared" si="214"/>
        <v>#DIV/0!</v>
      </c>
      <c r="TGF43" s="92" t="e">
        <f t="shared" si="214"/>
        <v>#DIV/0!</v>
      </c>
      <c r="TGG43" s="92" t="e">
        <f t="shared" si="214"/>
        <v>#DIV/0!</v>
      </c>
      <c r="TGH43" s="92" t="e">
        <f t="shared" si="214"/>
        <v>#DIV/0!</v>
      </c>
      <c r="TGI43" s="92" t="e">
        <f t="shared" si="214"/>
        <v>#DIV/0!</v>
      </c>
      <c r="TGJ43" s="92" t="e">
        <f t="shared" si="214"/>
        <v>#DIV/0!</v>
      </c>
      <c r="TGK43" s="92" t="e">
        <f t="shared" si="214"/>
        <v>#DIV/0!</v>
      </c>
      <c r="TGL43" s="92" t="e">
        <f t="shared" si="214"/>
        <v>#DIV/0!</v>
      </c>
      <c r="TGM43" s="92" t="e">
        <f t="shared" si="214"/>
        <v>#DIV/0!</v>
      </c>
      <c r="TGN43" s="92" t="e">
        <f t="shared" si="214"/>
        <v>#DIV/0!</v>
      </c>
      <c r="TGO43" s="92" t="e">
        <f t="shared" si="214"/>
        <v>#DIV/0!</v>
      </c>
      <c r="TGP43" s="92" t="e">
        <f t="shared" si="214"/>
        <v>#DIV/0!</v>
      </c>
      <c r="TGQ43" s="92" t="e">
        <f t="shared" si="214"/>
        <v>#DIV/0!</v>
      </c>
      <c r="TGR43" s="92" t="e">
        <f t="shared" si="214"/>
        <v>#DIV/0!</v>
      </c>
      <c r="TGS43" s="92" t="e">
        <f t="shared" si="214"/>
        <v>#DIV/0!</v>
      </c>
      <c r="TGT43" s="92" t="e">
        <f t="shared" si="214"/>
        <v>#DIV/0!</v>
      </c>
      <c r="TGU43" s="92" t="e">
        <f t="shared" si="214"/>
        <v>#DIV/0!</v>
      </c>
      <c r="TGV43" s="92" t="e">
        <f t="shared" si="214"/>
        <v>#DIV/0!</v>
      </c>
      <c r="TGW43" s="92" t="e">
        <f t="shared" si="214"/>
        <v>#DIV/0!</v>
      </c>
      <c r="TGX43" s="92" t="e">
        <f t="shared" si="214"/>
        <v>#DIV/0!</v>
      </c>
      <c r="TGY43" s="92" t="e">
        <f t="shared" si="214"/>
        <v>#DIV/0!</v>
      </c>
      <c r="TGZ43" s="92" t="e">
        <f t="shared" si="214"/>
        <v>#DIV/0!</v>
      </c>
      <c r="THA43" s="92" t="e">
        <f t="shared" si="214"/>
        <v>#DIV/0!</v>
      </c>
      <c r="THB43" s="92" t="e">
        <f t="shared" si="214"/>
        <v>#DIV/0!</v>
      </c>
      <c r="THC43" s="92" t="e">
        <f t="shared" si="214"/>
        <v>#DIV/0!</v>
      </c>
      <c r="THD43" s="92" t="e">
        <f t="shared" si="214"/>
        <v>#DIV/0!</v>
      </c>
      <c r="THE43" s="92" t="e">
        <f t="shared" si="214"/>
        <v>#DIV/0!</v>
      </c>
      <c r="THF43" s="92" t="e">
        <f t="shared" si="214"/>
        <v>#DIV/0!</v>
      </c>
      <c r="THG43" s="92" t="e">
        <f t="shared" si="214"/>
        <v>#DIV/0!</v>
      </c>
      <c r="THH43" s="92" t="e">
        <f t="shared" si="214"/>
        <v>#DIV/0!</v>
      </c>
      <c r="THI43" s="92" t="e">
        <f t="shared" si="214"/>
        <v>#DIV/0!</v>
      </c>
      <c r="THJ43" s="92" t="e">
        <f t="shared" si="214"/>
        <v>#DIV/0!</v>
      </c>
      <c r="THK43" s="92" t="e">
        <f t="shared" si="214"/>
        <v>#DIV/0!</v>
      </c>
      <c r="THL43" s="92" t="e">
        <f t="shared" si="214"/>
        <v>#DIV/0!</v>
      </c>
      <c r="THM43" s="92" t="e">
        <f t="shared" si="214"/>
        <v>#DIV/0!</v>
      </c>
      <c r="THN43" s="92" t="e">
        <f t="shared" si="214"/>
        <v>#DIV/0!</v>
      </c>
      <c r="THO43" s="92" t="e">
        <f t="shared" si="214"/>
        <v>#DIV/0!</v>
      </c>
      <c r="THP43" s="92" t="e">
        <f t="shared" si="214"/>
        <v>#DIV/0!</v>
      </c>
      <c r="THQ43" s="92" t="e">
        <f t="shared" si="214"/>
        <v>#DIV/0!</v>
      </c>
      <c r="THR43" s="92" t="e">
        <f t="shared" si="214"/>
        <v>#DIV/0!</v>
      </c>
      <c r="THS43" s="92" t="e">
        <f t="shared" si="214"/>
        <v>#DIV/0!</v>
      </c>
      <c r="THT43" s="92" t="e">
        <f t="shared" si="214"/>
        <v>#DIV/0!</v>
      </c>
      <c r="THU43" s="92" t="e">
        <f t="shared" si="214"/>
        <v>#DIV/0!</v>
      </c>
      <c r="THV43" s="92" t="e">
        <f t="shared" si="214"/>
        <v>#DIV/0!</v>
      </c>
      <c r="THW43" s="92" t="e">
        <f t="shared" si="214"/>
        <v>#DIV/0!</v>
      </c>
      <c r="THX43" s="92" t="e">
        <f t="shared" si="214"/>
        <v>#DIV/0!</v>
      </c>
      <c r="THY43" s="92" t="e">
        <f t="shared" si="214"/>
        <v>#DIV/0!</v>
      </c>
      <c r="THZ43" s="92" t="e">
        <f t="shared" si="214"/>
        <v>#DIV/0!</v>
      </c>
      <c r="TIA43" s="92" t="e">
        <f t="shared" si="214"/>
        <v>#DIV/0!</v>
      </c>
      <c r="TIB43" s="92" t="e">
        <f t="shared" si="214"/>
        <v>#DIV/0!</v>
      </c>
      <c r="TIC43" s="92" t="e">
        <f t="shared" si="214"/>
        <v>#DIV/0!</v>
      </c>
      <c r="TID43" s="92" t="e">
        <f t="shared" si="214"/>
        <v>#DIV/0!</v>
      </c>
      <c r="TIE43" s="92" t="e">
        <f t="shared" si="214"/>
        <v>#DIV/0!</v>
      </c>
      <c r="TIF43" s="92" t="e">
        <f t="shared" si="214"/>
        <v>#DIV/0!</v>
      </c>
      <c r="TIG43" s="92" t="e">
        <f t="shared" si="214"/>
        <v>#DIV/0!</v>
      </c>
      <c r="TIH43" s="92" t="e">
        <f t="shared" si="214"/>
        <v>#DIV/0!</v>
      </c>
      <c r="TII43" s="92" t="e">
        <f t="shared" ref="TII43:TKT43" si="215">AVERAGE(TII3:TII42)</f>
        <v>#DIV/0!</v>
      </c>
      <c r="TIJ43" s="92" t="e">
        <f t="shared" si="215"/>
        <v>#DIV/0!</v>
      </c>
      <c r="TIK43" s="92" t="e">
        <f t="shared" si="215"/>
        <v>#DIV/0!</v>
      </c>
      <c r="TIL43" s="92" t="e">
        <f t="shared" si="215"/>
        <v>#DIV/0!</v>
      </c>
      <c r="TIM43" s="92" t="e">
        <f t="shared" si="215"/>
        <v>#DIV/0!</v>
      </c>
      <c r="TIN43" s="92" t="e">
        <f t="shared" si="215"/>
        <v>#DIV/0!</v>
      </c>
      <c r="TIO43" s="92" t="e">
        <f t="shared" si="215"/>
        <v>#DIV/0!</v>
      </c>
      <c r="TIP43" s="92" t="e">
        <f t="shared" si="215"/>
        <v>#DIV/0!</v>
      </c>
      <c r="TIQ43" s="92" t="e">
        <f t="shared" si="215"/>
        <v>#DIV/0!</v>
      </c>
      <c r="TIR43" s="92" t="e">
        <f t="shared" si="215"/>
        <v>#DIV/0!</v>
      </c>
      <c r="TIS43" s="92" t="e">
        <f t="shared" si="215"/>
        <v>#DIV/0!</v>
      </c>
      <c r="TIT43" s="92" t="e">
        <f t="shared" si="215"/>
        <v>#DIV/0!</v>
      </c>
      <c r="TIU43" s="92" t="e">
        <f t="shared" si="215"/>
        <v>#DIV/0!</v>
      </c>
      <c r="TIV43" s="92" t="e">
        <f t="shared" si="215"/>
        <v>#DIV/0!</v>
      </c>
      <c r="TIW43" s="92" t="e">
        <f t="shared" si="215"/>
        <v>#DIV/0!</v>
      </c>
      <c r="TIX43" s="92" t="e">
        <f t="shared" si="215"/>
        <v>#DIV/0!</v>
      </c>
      <c r="TIY43" s="92" t="e">
        <f t="shared" si="215"/>
        <v>#DIV/0!</v>
      </c>
      <c r="TIZ43" s="92" t="e">
        <f t="shared" si="215"/>
        <v>#DIV/0!</v>
      </c>
      <c r="TJA43" s="92" t="e">
        <f t="shared" si="215"/>
        <v>#DIV/0!</v>
      </c>
      <c r="TJB43" s="92" t="e">
        <f t="shared" si="215"/>
        <v>#DIV/0!</v>
      </c>
      <c r="TJC43" s="92" t="e">
        <f t="shared" si="215"/>
        <v>#DIV/0!</v>
      </c>
      <c r="TJD43" s="92" t="e">
        <f t="shared" si="215"/>
        <v>#DIV/0!</v>
      </c>
      <c r="TJE43" s="92" t="e">
        <f t="shared" si="215"/>
        <v>#DIV/0!</v>
      </c>
      <c r="TJF43" s="92" t="e">
        <f t="shared" si="215"/>
        <v>#DIV/0!</v>
      </c>
      <c r="TJG43" s="92" t="e">
        <f t="shared" si="215"/>
        <v>#DIV/0!</v>
      </c>
      <c r="TJH43" s="92" t="e">
        <f t="shared" si="215"/>
        <v>#DIV/0!</v>
      </c>
      <c r="TJI43" s="92" t="e">
        <f t="shared" si="215"/>
        <v>#DIV/0!</v>
      </c>
      <c r="TJJ43" s="92" t="e">
        <f t="shared" si="215"/>
        <v>#DIV/0!</v>
      </c>
      <c r="TJK43" s="92" t="e">
        <f t="shared" si="215"/>
        <v>#DIV/0!</v>
      </c>
      <c r="TJL43" s="92" t="e">
        <f t="shared" si="215"/>
        <v>#DIV/0!</v>
      </c>
      <c r="TJM43" s="92" t="e">
        <f t="shared" si="215"/>
        <v>#DIV/0!</v>
      </c>
      <c r="TJN43" s="92" t="e">
        <f t="shared" si="215"/>
        <v>#DIV/0!</v>
      </c>
      <c r="TJO43" s="92" t="e">
        <f t="shared" si="215"/>
        <v>#DIV/0!</v>
      </c>
      <c r="TJP43" s="92" t="e">
        <f t="shared" si="215"/>
        <v>#DIV/0!</v>
      </c>
      <c r="TJQ43" s="92" t="e">
        <f t="shared" si="215"/>
        <v>#DIV/0!</v>
      </c>
      <c r="TJR43" s="92" t="e">
        <f t="shared" si="215"/>
        <v>#DIV/0!</v>
      </c>
      <c r="TJS43" s="92" t="e">
        <f t="shared" si="215"/>
        <v>#DIV/0!</v>
      </c>
      <c r="TJT43" s="92" t="e">
        <f t="shared" si="215"/>
        <v>#DIV/0!</v>
      </c>
      <c r="TJU43" s="92" t="e">
        <f t="shared" si="215"/>
        <v>#DIV/0!</v>
      </c>
      <c r="TJV43" s="92" t="e">
        <f t="shared" si="215"/>
        <v>#DIV/0!</v>
      </c>
      <c r="TJW43" s="92" t="e">
        <f t="shared" si="215"/>
        <v>#DIV/0!</v>
      </c>
      <c r="TJX43" s="92" t="e">
        <f t="shared" si="215"/>
        <v>#DIV/0!</v>
      </c>
      <c r="TJY43" s="92" t="e">
        <f t="shared" si="215"/>
        <v>#DIV/0!</v>
      </c>
      <c r="TJZ43" s="92" t="e">
        <f t="shared" si="215"/>
        <v>#DIV/0!</v>
      </c>
      <c r="TKA43" s="92" t="e">
        <f t="shared" si="215"/>
        <v>#DIV/0!</v>
      </c>
      <c r="TKB43" s="92" t="e">
        <f t="shared" si="215"/>
        <v>#DIV/0!</v>
      </c>
      <c r="TKC43" s="92" t="e">
        <f t="shared" si="215"/>
        <v>#DIV/0!</v>
      </c>
      <c r="TKD43" s="92" t="e">
        <f t="shared" si="215"/>
        <v>#DIV/0!</v>
      </c>
      <c r="TKE43" s="92" t="e">
        <f t="shared" si="215"/>
        <v>#DIV/0!</v>
      </c>
      <c r="TKF43" s="92" t="e">
        <f t="shared" si="215"/>
        <v>#DIV/0!</v>
      </c>
      <c r="TKG43" s="92" t="e">
        <f t="shared" si="215"/>
        <v>#DIV/0!</v>
      </c>
      <c r="TKH43" s="92" t="e">
        <f t="shared" si="215"/>
        <v>#DIV/0!</v>
      </c>
      <c r="TKI43" s="92" t="e">
        <f t="shared" si="215"/>
        <v>#DIV/0!</v>
      </c>
      <c r="TKJ43" s="92" t="e">
        <f t="shared" si="215"/>
        <v>#DIV/0!</v>
      </c>
      <c r="TKK43" s="92" t="e">
        <f t="shared" si="215"/>
        <v>#DIV/0!</v>
      </c>
      <c r="TKL43" s="92" t="e">
        <f t="shared" si="215"/>
        <v>#DIV/0!</v>
      </c>
      <c r="TKM43" s="92" t="e">
        <f t="shared" si="215"/>
        <v>#DIV/0!</v>
      </c>
      <c r="TKN43" s="92" t="e">
        <f t="shared" si="215"/>
        <v>#DIV/0!</v>
      </c>
      <c r="TKO43" s="92" t="e">
        <f t="shared" si="215"/>
        <v>#DIV/0!</v>
      </c>
      <c r="TKP43" s="92" t="e">
        <f t="shared" si="215"/>
        <v>#DIV/0!</v>
      </c>
      <c r="TKQ43" s="92" t="e">
        <f t="shared" si="215"/>
        <v>#DIV/0!</v>
      </c>
      <c r="TKR43" s="92" t="e">
        <f t="shared" si="215"/>
        <v>#DIV/0!</v>
      </c>
      <c r="TKS43" s="92" t="e">
        <f t="shared" si="215"/>
        <v>#DIV/0!</v>
      </c>
      <c r="TKT43" s="92" t="e">
        <f t="shared" si="215"/>
        <v>#DIV/0!</v>
      </c>
      <c r="TKU43" s="92" t="e">
        <f t="shared" ref="TKU43:TNF43" si="216">AVERAGE(TKU3:TKU42)</f>
        <v>#DIV/0!</v>
      </c>
      <c r="TKV43" s="92" t="e">
        <f t="shared" si="216"/>
        <v>#DIV/0!</v>
      </c>
      <c r="TKW43" s="92" t="e">
        <f t="shared" si="216"/>
        <v>#DIV/0!</v>
      </c>
      <c r="TKX43" s="92" t="e">
        <f t="shared" si="216"/>
        <v>#DIV/0!</v>
      </c>
      <c r="TKY43" s="92" t="e">
        <f t="shared" si="216"/>
        <v>#DIV/0!</v>
      </c>
      <c r="TKZ43" s="92" t="e">
        <f t="shared" si="216"/>
        <v>#DIV/0!</v>
      </c>
      <c r="TLA43" s="92" t="e">
        <f t="shared" si="216"/>
        <v>#DIV/0!</v>
      </c>
      <c r="TLB43" s="92" t="e">
        <f t="shared" si="216"/>
        <v>#DIV/0!</v>
      </c>
      <c r="TLC43" s="92" t="e">
        <f t="shared" si="216"/>
        <v>#DIV/0!</v>
      </c>
      <c r="TLD43" s="92" t="e">
        <f t="shared" si="216"/>
        <v>#DIV/0!</v>
      </c>
      <c r="TLE43" s="92" t="e">
        <f t="shared" si="216"/>
        <v>#DIV/0!</v>
      </c>
      <c r="TLF43" s="92" t="e">
        <f t="shared" si="216"/>
        <v>#DIV/0!</v>
      </c>
      <c r="TLG43" s="92" t="e">
        <f t="shared" si="216"/>
        <v>#DIV/0!</v>
      </c>
      <c r="TLH43" s="92" t="e">
        <f t="shared" si="216"/>
        <v>#DIV/0!</v>
      </c>
      <c r="TLI43" s="92" t="e">
        <f t="shared" si="216"/>
        <v>#DIV/0!</v>
      </c>
      <c r="TLJ43" s="92" t="e">
        <f t="shared" si="216"/>
        <v>#DIV/0!</v>
      </c>
      <c r="TLK43" s="92" t="e">
        <f t="shared" si="216"/>
        <v>#DIV/0!</v>
      </c>
      <c r="TLL43" s="92" t="e">
        <f t="shared" si="216"/>
        <v>#DIV/0!</v>
      </c>
      <c r="TLM43" s="92" t="e">
        <f t="shared" si="216"/>
        <v>#DIV/0!</v>
      </c>
      <c r="TLN43" s="92" t="e">
        <f t="shared" si="216"/>
        <v>#DIV/0!</v>
      </c>
      <c r="TLO43" s="92" t="e">
        <f t="shared" si="216"/>
        <v>#DIV/0!</v>
      </c>
      <c r="TLP43" s="92" t="e">
        <f t="shared" si="216"/>
        <v>#DIV/0!</v>
      </c>
      <c r="TLQ43" s="92" t="e">
        <f t="shared" si="216"/>
        <v>#DIV/0!</v>
      </c>
      <c r="TLR43" s="92" t="e">
        <f t="shared" si="216"/>
        <v>#DIV/0!</v>
      </c>
      <c r="TLS43" s="92" t="e">
        <f t="shared" si="216"/>
        <v>#DIV/0!</v>
      </c>
      <c r="TLT43" s="92" t="e">
        <f t="shared" si="216"/>
        <v>#DIV/0!</v>
      </c>
      <c r="TLU43" s="92" t="e">
        <f t="shared" si="216"/>
        <v>#DIV/0!</v>
      </c>
      <c r="TLV43" s="92" t="e">
        <f t="shared" si="216"/>
        <v>#DIV/0!</v>
      </c>
      <c r="TLW43" s="92" t="e">
        <f t="shared" si="216"/>
        <v>#DIV/0!</v>
      </c>
      <c r="TLX43" s="92" t="e">
        <f t="shared" si="216"/>
        <v>#DIV/0!</v>
      </c>
      <c r="TLY43" s="92" t="e">
        <f t="shared" si="216"/>
        <v>#DIV/0!</v>
      </c>
      <c r="TLZ43" s="92" t="e">
        <f t="shared" si="216"/>
        <v>#DIV/0!</v>
      </c>
      <c r="TMA43" s="92" t="e">
        <f t="shared" si="216"/>
        <v>#DIV/0!</v>
      </c>
      <c r="TMB43" s="92" t="e">
        <f t="shared" si="216"/>
        <v>#DIV/0!</v>
      </c>
      <c r="TMC43" s="92" t="e">
        <f t="shared" si="216"/>
        <v>#DIV/0!</v>
      </c>
      <c r="TMD43" s="92" t="e">
        <f t="shared" si="216"/>
        <v>#DIV/0!</v>
      </c>
      <c r="TME43" s="92" t="e">
        <f t="shared" si="216"/>
        <v>#DIV/0!</v>
      </c>
      <c r="TMF43" s="92" t="e">
        <f t="shared" si="216"/>
        <v>#DIV/0!</v>
      </c>
      <c r="TMG43" s="92" t="e">
        <f t="shared" si="216"/>
        <v>#DIV/0!</v>
      </c>
      <c r="TMH43" s="92" t="e">
        <f t="shared" si="216"/>
        <v>#DIV/0!</v>
      </c>
      <c r="TMI43" s="92" t="e">
        <f t="shared" si="216"/>
        <v>#DIV/0!</v>
      </c>
      <c r="TMJ43" s="92" t="e">
        <f t="shared" si="216"/>
        <v>#DIV/0!</v>
      </c>
      <c r="TMK43" s="92" t="e">
        <f t="shared" si="216"/>
        <v>#DIV/0!</v>
      </c>
      <c r="TML43" s="92" t="e">
        <f t="shared" si="216"/>
        <v>#DIV/0!</v>
      </c>
      <c r="TMM43" s="92" t="e">
        <f t="shared" si="216"/>
        <v>#DIV/0!</v>
      </c>
      <c r="TMN43" s="92" t="e">
        <f t="shared" si="216"/>
        <v>#DIV/0!</v>
      </c>
      <c r="TMO43" s="92" t="e">
        <f t="shared" si="216"/>
        <v>#DIV/0!</v>
      </c>
      <c r="TMP43" s="92" t="e">
        <f t="shared" si="216"/>
        <v>#DIV/0!</v>
      </c>
      <c r="TMQ43" s="92" t="e">
        <f t="shared" si="216"/>
        <v>#DIV/0!</v>
      </c>
      <c r="TMR43" s="92" t="e">
        <f t="shared" si="216"/>
        <v>#DIV/0!</v>
      </c>
      <c r="TMS43" s="92" t="e">
        <f t="shared" si="216"/>
        <v>#DIV/0!</v>
      </c>
      <c r="TMT43" s="92" t="e">
        <f t="shared" si="216"/>
        <v>#DIV/0!</v>
      </c>
      <c r="TMU43" s="92" t="e">
        <f t="shared" si="216"/>
        <v>#DIV/0!</v>
      </c>
      <c r="TMV43" s="92" t="e">
        <f t="shared" si="216"/>
        <v>#DIV/0!</v>
      </c>
      <c r="TMW43" s="92" t="e">
        <f t="shared" si="216"/>
        <v>#DIV/0!</v>
      </c>
      <c r="TMX43" s="92" t="e">
        <f t="shared" si="216"/>
        <v>#DIV/0!</v>
      </c>
      <c r="TMY43" s="92" t="e">
        <f t="shared" si="216"/>
        <v>#DIV/0!</v>
      </c>
      <c r="TMZ43" s="92" t="e">
        <f t="shared" si="216"/>
        <v>#DIV/0!</v>
      </c>
      <c r="TNA43" s="92" t="e">
        <f t="shared" si="216"/>
        <v>#DIV/0!</v>
      </c>
      <c r="TNB43" s="92" t="e">
        <f t="shared" si="216"/>
        <v>#DIV/0!</v>
      </c>
      <c r="TNC43" s="92" t="e">
        <f t="shared" si="216"/>
        <v>#DIV/0!</v>
      </c>
      <c r="TND43" s="92" t="e">
        <f t="shared" si="216"/>
        <v>#DIV/0!</v>
      </c>
      <c r="TNE43" s="92" t="e">
        <f t="shared" si="216"/>
        <v>#DIV/0!</v>
      </c>
      <c r="TNF43" s="92" t="e">
        <f t="shared" si="216"/>
        <v>#DIV/0!</v>
      </c>
      <c r="TNG43" s="92" t="e">
        <f t="shared" ref="TNG43:TPR43" si="217">AVERAGE(TNG3:TNG42)</f>
        <v>#DIV/0!</v>
      </c>
      <c r="TNH43" s="92" t="e">
        <f t="shared" si="217"/>
        <v>#DIV/0!</v>
      </c>
      <c r="TNI43" s="92" t="e">
        <f t="shared" si="217"/>
        <v>#DIV/0!</v>
      </c>
      <c r="TNJ43" s="92" t="e">
        <f t="shared" si="217"/>
        <v>#DIV/0!</v>
      </c>
      <c r="TNK43" s="92" t="e">
        <f t="shared" si="217"/>
        <v>#DIV/0!</v>
      </c>
      <c r="TNL43" s="92" t="e">
        <f t="shared" si="217"/>
        <v>#DIV/0!</v>
      </c>
      <c r="TNM43" s="92" t="e">
        <f t="shared" si="217"/>
        <v>#DIV/0!</v>
      </c>
      <c r="TNN43" s="92" t="e">
        <f t="shared" si="217"/>
        <v>#DIV/0!</v>
      </c>
      <c r="TNO43" s="92" t="e">
        <f t="shared" si="217"/>
        <v>#DIV/0!</v>
      </c>
      <c r="TNP43" s="92" t="e">
        <f t="shared" si="217"/>
        <v>#DIV/0!</v>
      </c>
      <c r="TNQ43" s="92" t="e">
        <f t="shared" si="217"/>
        <v>#DIV/0!</v>
      </c>
      <c r="TNR43" s="92" t="e">
        <f t="shared" si="217"/>
        <v>#DIV/0!</v>
      </c>
      <c r="TNS43" s="92" t="e">
        <f t="shared" si="217"/>
        <v>#DIV/0!</v>
      </c>
      <c r="TNT43" s="92" t="e">
        <f t="shared" si="217"/>
        <v>#DIV/0!</v>
      </c>
      <c r="TNU43" s="92" t="e">
        <f t="shared" si="217"/>
        <v>#DIV/0!</v>
      </c>
      <c r="TNV43" s="92" t="e">
        <f t="shared" si="217"/>
        <v>#DIV/0!</v>
      </c>
      <c r="TNW43" s="92" t="e">
        <f t="shared" si="217"/>
        <v>#DIV/0!</v>
      </c>
      <c r="TNX43" s="92" t="e">
        <f t="shared" si="217"/>
        <v>#DIV/0!</v>
      </c>
      <c r="TNY43" s="92" t="e">
        <f t="shared" si="217"/>
        <v>#DIV/0!</v>
      </c>
      <c r="TNZ43" s="92" t="e">
        <f t="shared" si="217"/>
        <v>#DIV/0!</v>
      </c>
      <c r="TOA43" s="92" t="e">
        <f t="shared" si="217"/>
        <v>#DIV/0!</v>
      </c>
      <c r="TOB43" s="92" t="e">
        <f t="shared" si="217"/>
        <v>#DIV/0!</v>
      </c>
      <c r="TOC43" s="92" t="e">
        <f t="shared" si="217"/>
        <v>#DIV/0!</v>
      </c>
      <c r="TOD43" s="92" t="e">
        <f t="shared" si="217"/>
        <v>#DIV/0!</v>
      </c>
      <c r="TOE43" s="92" t="e">
        <f t="shared" si="217"/>
        <v>#DIV/0!</v>
      </c>
      <c r="TOF43" s="92" t="e">
        <f t="shared" si="217"/>
        <v>#DIV/0!</v>
      </c>
      <c r="TOG43" s="92" t="e">
        <f t="shared" si="217"/>
        <v>#DIV/0!</v>
      </c>
      <c r="TOH43" s="92" t="e">
        <f t="shared" si="217"/>
        <v>#DIV/0!</v>
      </c>
      <c r="TOI43" s="92" t="e">
        <f t="shared" si="217"/>
        <v>#DIV/0!</v>
      </c>
      <c r="TOJ43" s="92" t="e">
        <f t="shared" si="217"/>
        <v>#DIV/0!</v>
      </c>
      <c r="TOK43" s="92" t="e">
        <f t="shared" si="217"/>
        <v>#DIV/0!</v>
      </c>
      <c r="TOL43" s="92" t="e">
        <f t="shared" si="217"/>
        <v>#DIV/0!</v>
      </c>
      <c r="TOM43" s="92" t="e">
        <f t="shared" si="217"/>
        <v>#DIV/0!</v>
      </c>
      <c r="TON43" s="92" t="e">
        <f t="shared" si="217"/>
        <v>#DIV/0!</v>
      </c>
      <c r="TOO43" s="92" t="e">
        <f t="shared" si="217"/>
        <v>#DIV/0!</v>
      </c>
      <c r="TOP43" s="92" t="e">
        <f t="shared" si="217"/>
        <v>#DIV/0!</v>
      </c>
      <c r="TOQ43" s="92" t="e">
        <f t="shared" si="217"/>
        <v>#DIV/0!</v>
      </c>
      <c r="TOR43" s="92" t="e">
        <f t="shared" si="217"/>
        <v>#DIV/0!</v>
      </c>
      <c r="TOS43" s="92" t="e">
        <f t="shared" si="217"/>
        <v>#DIV/0!</v>
      </c>
      <c r="TOT43" s="92" t="e">
        <f t="shared" si="217"/>
        <v>#DIV/0!</v>
      </c>
      <c r="TOU43" s="92" t="e">
        <f t="shared" si="217"/>
        <v>#DIV/0!</v>
      </c>
      <c r="TOV43" s="92" t="e">
        <f t="shared" si="217"/>
        <v>#DIV/0!</v>
      </c>
      <c r="TOW43" s="92" t="e">
        <f t="shared" si="217"/>
        <v>#DIV/0!</v>
      </c>
      <c r="TOX43" s="92" t="e">
        <f t="shared" si="217"/>
        <v>#DIV/0!</v>
      </c>
      <c r="TOY43" s="92" t="e">
        <f t="shared" si="217"/>
        <v>#DIV/0!</v>
      </c>
      <c r="TOZ43" s="92" t="e">
        <f t="shared" si="217"/>
        <v>#DIV/0!</v>
      </c>
      <c r="TPA43" s="92" t="e">
        <f t="shared" si="217"/>
        <v>#DIV/0!</v>
      </c>
      <c r="TPB43" s="92" t="e">
        <f t="shared" si="217"/>
        <v>#DIV/0!</v>
      </c>
      <c r="TPC43" s="92" t="e">
        <f t="shared" si="217"/>
        <v>#DIV/0!</v>
      </c>
      <c r="TPD43" s="92" t="e">
        <f t="shared" si="217"/>
        <v>#DIV/0!</v>
      </c>
      <c r="TPE43" s="92" t="e">
        <f t="shared" si="217"/>
        <v>#DIV/0!</v>
      </c>
      <c r="TPF43" s="92" t="e">
        <f t="shared" si="217"/>
        <v>#DIV/0!</v>
      </c>
      <c r="TPG43" s="92" t="e">
        <f t="shared" si="217"/>
        <v>#DIV/0!</v>
      </c>
      <c r="TPH43" s="92" t="e">
        <f t="shared" si="217"/>
        <v>#DIV/0!</v>
      </c>
      <c r="TPI43" s="92" t="e">
        <f t="shared" si="217"/>
        <v>#DIV/0!</v>
      </c>
      <c r="TPJ43" s="92" t="e">
        <f t="shared" si="217"/>
        <v>#DIV/0!</v>
      </c>
      <c r="TPK43" s="92" t="e">
        <f t="shared" si="217"/>
        <v>#DIV/0!</v>
      </c>
      <c r="TPL43" s="92" t="e">
        <f t="shared" si="217"/>
        <v>#DIV/0!</v>
      </c>
      <c r="TPM43" s="92" t="e">
        <f t="shared" si="217"/>
        <v>#DIV/0!</v>
      </c>
      <c r="TPN43" s="92" t="e">
        <f t="shared" si="217"/>
        <v>#DIV/0!</v>
      </c>
      <c r="TPO43" s="92" t="e">
        <f t="shared" si="217"/>
        <v>#DIV/0!</v>
      </c>
      <c r="TPP43" s="92" t="e">
        <f t="shared" si="217"/>
        <v>#DIV/0!</v>
      </c>
      <c r="TPQ43" s="92" t="e">
        <f t="shared" si="217"/>
        <v>#DIV/0!</v>
      </c>
      <c r="TPR43" s="92" t="e">
        <f t="shared" si="217"/>
        <v>#DIV/0!</v>
      </c>
      <c r="TPS43" s="92" t="e">
        <f t="shared" ref="TPS43:TSD43" si="218">AVERAGE(TPS3:TPS42)</f>
        <v>#DIV/0!</v>
      </c>
      <c r="TPT43" s="92" t="e">
        <f t="shared" si="218"/>
        <v>#DIV/0!</v>
      </c>
      <c r="TPU43" s="92" t="e">
        <f t="shared" si="218"/>
        <v>#DIV/0!</v>
      </c>
      <c r="TPV43" s="92" t="e">
        <f t="shared" si="218"/>
        <v>#DIV/0!</v>
      </c>
      <c r="TPW43" s="92" t="e">
        <f t="shared" si="218"/>
        <v>#DIV/0!</v>
      </c>
      <c r="TPX43" s="92" t="e">
        <f t="shared" si="218"/>
        <v>#DIV/0!</v>
      </c>
      <c r="TPY43" s="92" t="e">
        <f t="shared" si="218"/>
        <v>#DIV/0!</v>
      </c>
      <c r="TPZ43" s="92" t="e">
        <f t="shared" si="218"/>
        <v>#DIV/0!</v>
      </c>
      <c r="TQA43" s="92" t="e">
        <f t="shared" si="218"/>
        <v>#DIV/0!</v>
      </c>
      <c r="TQB43" s="92" t="e">
        <f t="shared" si="218"/>
        <v>#DIV/0!</v>
      </c>
      <c r="TQC43" s="92" t="e">
        <f t="shared" si="218"/>
        <v>#DIV/0!</v>
      </c>
      <c r="TQD43" s="92" t="e">
        <f t="shared" si="218"/>
        <v>#DIV/0!</v>
      </c>
      <c r="TQE43" s="92" t="e">
        <f t="shared" si="218"/>
        <v>#DIV/0!</v>
      </c>
      <c r="TQF43" s="92" t="e">
        <f t="shared" si="218"/>
        <v>#DIV/0!</v>
      </c>
      <c r="TQG43" s="92" t="e">
        <f t="shared" si="218"/>
        <v>#DIV/0!</v>
      </c>
      <c r="TQH43" s="92" t="e">
        <f t="shared" si="218"/>
        <v>#DIV/0!</v>
      </c>
      <c r="TQI43" s="92" t="e">
        <f t="shared" si="218"/>
        <v>#DIV/0!</v>
      </c>
      <c r="TQJ43" s="92" t="e">
        <f t="shared" si="218"/>
        <v>#DIV/0!</v>
      </c>
      <c r="TQK43" s="92" t="e">
        <f t="shared" si="218"/>
        <v>#DIV/0!</v>
      </c>
      <c r="TQL43" s="92" t="e">
        <f t="shared" si="218"/>
        <v>#DIV/0!</v>
      </c>
      <c r="TQM43" s="92" t="e">
        <f t="shared" si="218"/>
        <v>#DIV/0!</v>
      </c>
      <c r="TQN43" s="92" t="e">
        <f t="shared" si="218"/>
        <v>#DIV/0!</v>
      </c>
      <c r="TQO43" s="92" t="e">
        <f t="shared" si="218"/>
        <v>#DIV/0!</v>
      </c>
      <c r="TQP43" s="92" t="e">
        <f t="shared" si="218"/>
        <v>#DIV/0!</v>
      </c>
      <c r="TQQ43" s="92" t="e">
        <f t="shared" si="218"/>
        <v>#DIV/0!</v>
      </c>
      <c r="TQR43" s="92" t="e">
        <f t="shared" si="218"/>
        <v>#DIV/0!</v>
      </c>
      <c r="TQS43" s="92" t="e">
        <f t="shared" si="218"/>
        <v>#DIV/0!</v>
      </c>
      <c r="TQT43" s="92" t="e">
        <f t="shared" si="218"/>
        <v>#DIV/0!</v>
      </c>
      <c r="TQU43" s="92" t="e">
        <f t="shared" si="218"/>
        <v>#DIV/0!</v>
      </c>
      <c r="TQV43" s="92" t="e">
        <f t="shared" si="218"/>
        <v>#DIV/0!</v>
      </c>
      <c r="TQW43" s="92" t="e">
        <f t="shared" si="218"/>
        <v>#DIV/0!</v>
      </c>
      <c r="TQX43" s="92" t="e">
        <f t="shared" si="218"/>
        <v>#DIV/0!</v>
      </c>
      <c r="TQY43" s="92" t="e">
        <f t="shared" si="218"/>
        <v>#DIV/0!</v>
      </c>
      <c r="TQZ43" s="92" t="e">
        <f t="shared" si="218"/>
        <v>#DIV/0!</v>
      </c>
      <c r="TRA43" s="92" t="e">
        <f t="shared" si="218"/>
        <v>#DIV/0!</v>
      </c>
      <c r="TRB43" s="92" t="e">
        <f t="shared" si="218"/>
        <v>#DIV/0!</v>
      </c>
      <c r="TRC43" s="92" t="e">
        <f t="shared" si="218"/>
        <v>#DIV/0!</v>
      </c>
      <c r="TRD43" s="92" t="e">
        <f t="shared" si="218"/>
        <v>#DIV/0!</v>
      </c>
      <c r="TRE43" s="92" t="e">
        <f t="shared" si="218"/>
        <v>#DIV/0!</v>
      </c>
      <c r="TRF43" s="92" t="e">
        <f t="shared" si="218"/>
        <v>#DIV/0!</v>
      </c>
      <c r="TRG43" s="92" t="e">
        <f t="shared" si="218"/>
        <v>#DIV/0!</v>
      </c>
      <c r="TRH43" s="92" t="e">
        <f t="shared" si="218"/>
        <v>#DIV/0!</v>
      </c>
      <c r="TRI43" s="92" t="e">
        <f t="shared" si="218"/>
        <v>#DIV/0!</v>
      </c>
      <c r="TRJ43" s="92" t="e">
        <f t="shared" si="218"/>
        <v>#DIV/0!</v>
      </c>
      <c r="TRK43" s="92" t="e">
        <f t="shared" si="218"/>
        <v>#DIV/0!</v>
      </c>
      <c r="TRL43" s="92" t="e">
        <f t="shared" si="218"/>
        <v>#DIV/0!</v>
      </c>
      <c r="TRM43" s="92" t="e">
        <f t="shared" si="218"/>
        <v>#DIV/0!</v>
      </c>
      <c r="TRN43" s="92" t="e">
        <f t="shared" si="218"/>
        <v>#DIV/0!</v>
      </c>
      <c r="TRO43" s="92" t="e">
        <f t="shared" si="218"/>
        <v>#DIV/0!</v>
      </c>
      <c r="TRP43" s="92" t="e">
        <f t="shared" si="218"/>
        <v>#DIV/0!</v>
      </c>
      <c r="TRQ43" s="92" t="e">
        <f t="shared" si="218"/>
        <v>#DIV/0!</v>
      </c>
      <c r="TRR43" s="92" t="e">
        <f t="shared" si="218"/>
        <v>#DIV/0!</v>
      </c>
      <c r="TRS43" s="92" t="e">
        <f t="shared" si="218"/>
        <v>#DIV/0!</v>
      </c>
      <c r="TRT43" s="92" t="e">
        <f t="shared" si="218"/>
        <v>#DIV/0!</v>
      </c>
      <c r="TRU43" s="92" t="e">
        <f t="shared" si="218"/>
        <v>#DIV/0!</v>
      </c>
      <c r="TRV43" s="92" t="e">
        <f t="shared" si="218"/>
        <v>#DIV/0!</v>
      </c>
      <c r="TRW43" s="92" t="e">
        <f t="shared" si="218"/>
        <v>#DIV/0!</v>
      </c>
      <c r="TRX43" s="92" t="e">
        <f t="shared" si="218"/>
        <v>#DIV/0!</v>
      </c>
      <c r="TRY43" s="92" t="e">
        <f t="shared" si="218"/>
        <v>#DIV/0!</v>
      </c>
      <c r="TRZ43" s="92" t="e">
        <f t="shared" si="218"/>
        <v>#DIV/0!</v>
      </c>
      <c r="TSA43" s="92" t="e">
        <f t="shared" si="218"/>
        <v>#DIV/0!</v>
      </c>
      <c r="TSB43" s="92" t="e">
        <f t="shared" si="218"/>
        <v>#DIV/0!</v>
      </c>
      <c r="TSC43" s="92" t="e">
        <f t="shared" si="218"/>
        <v>#DIV/0!</v>
      </c>
      <c r="TSD43" s="92" t="e">
        <f t="shared" si="218"/>
        <v>#DIV/0!</v>
      </c>
      <c r="TSE43" s="92" t="e">
        <f t="shared" ref="TSE43:TUP43" si="219">AVERAGE(TSE3:TSE42)</f>
        <v>#DIV/0!</v>
      </c>
      <c r="TSF43" s="92" t="e">
        <f t="shared" si="219"/>
        <v>#DIV/0!</v>
      </c>
      <c r="TSG43" s="92" t="e">
        <f t="shared" si="219"/>
        <v>#DIV/0!</v>
      </c>
      <c r="TSH43" s="92" t="e">
        <f t="shared" si="219"/>
        <v>#DIV/0!</v>
      </c>
      <c r="TSI43" s="92" t="e">
        <f t="shared" si="219"/>
        <v>#DIV/0!</v>
      </c>
      <c r="TSJ43" s="92" t="e">
        <f t="shared" si="219"/>
        <v>#DIV/0!</v>
      </c>
      <c r="TSK43" s="92" t="e">
        <f t="shared" si="219"/>
        <v>#DIV/0!</v>
      </c>
      <c r="TSL43" s="92" t="e">
        <f t="shared" si="219"/>
        <v>#DIV/0!</v>
      </c>
      <c r="TSM43" s="92" t="e">
        <f t="shared" si="219"/>
        <v>#DIV/0!</v>
      </c>
      <c r="TSN43" s="92" t="e">
        <f t="shared" si="219"/>
        <v>#DIV/0!</v>
      </c>
      <c r="TSO43" s="92" t="e">
        <f t="shared" si="219"/>
        <v>#DIV/0!</v>
      </c>
      <c r="TSP43" s="92" t="e">
        <f t="shared" si="219"/>
        <v>#DIV/0!</v>
      </c>
      <c r="TSQ43" s="92" t="e">
        <f t="shared" si="219"/>
        <v>#DIV/0!</v>
      </c>
      <c r="TSR43" s="92" t="e">
        <f t="shared" si="219"/>
        <v>#DIV/0!</v>
      </c>
      <c r="TSS43" s="92" t="e">
        <f t="shared" si="219"/>
        <v>#DIV/0!</v>
      </c>
      <c r="TST43" s="92" t="e">
        <f t="shared" si="219"/>
        <v>#DIV/0!</v>
      </c>
      <c r="TSU43" s="92" t="e">
        <f t="shared" si="219"/>
        <v>#DIV/0!</v>
      </c>
      <c r="TSV43" s="92" t="e">
        <f t="shared" si="219"/>
        <v>#DIV/0!</v>
      </c>
      <c r="TSW43" s="92" t="e">
        <f t="shared" si="219"/>
        <v>#DIV/0!</v>
      </c>
      <c r="TSX43" s="92" t="e">
        <f t="shared" si="219"/>
        <v>#DIV/0!</v>
      </c>
      <c r="TSY43" s="92" t="e">
        <f t="shared" si="219"/>
        <v>#DIV/0!</v>
      </c>
      <c r="TSZ43" s="92" t="e">
        <f t="shared" si="219"/>
        <v>#DIV/0!</v>
      </c>
      <c r="TTA43" s="92" t="e">
        <f t="shared" si="219"/>
        <v>#DIV/0!</v>
      </c>
      <c r="TTB43" s="92" t="e">
        <f t="shared" si="219"/>
        <v>#DIV/0!</v>
      </c>
      <c r="TTC43" s="92" t="e">
        <f t="shared" si="219"/>
        <v>#DIV/0!</v>
      </c>
      <c r="TTD43" s="92" t="e">
        <f t="shared" si="219"/>
        <v>#DIV/0!</v>
      </c>
      <c r="TTE43" s="92" t="e">
        <f t="shared" si="219"/>
        <v>#DIV/0!</v>
      </c>
      <c r="TTF43" s="92" t="e">
        <f t="shared" si="219"/>
        <v>#DIV/0!</v>
      </c>
      <c r="TTG43" s="92" t="e">
        <f t="shared" si="219"/>
        <v>#DIV/0!</v>
      </c>
      <c r="TTH43" s="92" t="e">
        <f t="shared" si="219"/>
        <v>#DIV/0!</v>
      </c>
      <c r="TTI43" s="92" t="e">
        <f t="shared" si="219"/>
        <v>#DIV/0!</v>
      </c>
      <c r="TTJ43" s="92" t="e">
        <f t="shared" si="219"/>
        <v>#DIV/0!</v>
      </c>
      <c r="TTK43" s="92" t="e">
        <f t="shared" si="219"/>
        <v>#DIV/0!</v>
      </c>
      <c r="TTL43" s="92" t="e">
        <f t="shared" si="219"/>
        <v>#DIV/0!</v>
      </c>
      <c r="TTM43" s="92" t="e">
        <f t="shared" si="219"/>
        <v>#DIV/0!</v>
      </c>
      <c r="TTN43" s="92" t="e">
        <f t="shared" si="219"/>
        <v>#DIV/0!</v>
      </c>
      <c r="TTO43" s="92" t="e">
        <f t="shared" si="219"/>
        <v>#DIV/0!</v>
      </c>
      <c r="TTP43" s="92" t="e">
        <f t="shared" si="219"/>
        <v>#DIV/0!</v>
      </c>
      <c r="TTQ43" s="92" t="e">
        <f t="shared" si="219"/>
        <v>#DIV/0!</v>
      </c>
      <c r="TTR43" s="92" t="e">
        <f t="shared" si="219"/>
        <v>#DIV/0!</v>
      </c>
      <c r="TTS43" s="92" t="e">
        <f t="shared" si="219"/>
        <v>#DIV/0!</v>
      </c>
      <c r="TTT43" s="92" t="e">
        <f t="shared" si="219"/>
        <v>#DIV/0!</v>
      </c>
      <c r="TTU43" s="92" t="e">
        <f t="shared" si="219"/>
        <v>#DIV/0!</v>
      </c>
      <c r="TTV43" s="92" t="e">
        <f t="shared" si="219"/>
        <v>#DIV/0!</v>
      </c>
      <c r="TTW43" s="92" t="e">
        <f t="shared" si="219"/>
        <v>#DIV/0!</v>
      </c>
      <c r="TTX43" s="92" t="e">
        <f t="shared" si="219"/>
        <v>#DIV/0!</v>
      </c>
      <c r="TTY43" s="92" t="e">
        <f t="shared" si="219"/>
        <v>#DIV/0!</v>
      </c>
      <c r="TTZ43" s="92" t="e">
        <f t="shared" si="219"/>
        <v>#DIV/0!</v>
      </c>
      <c r="TUA43" s="92" t="e">
        <f t="shared" si="219"/>
        <v>#DIV/0!</v>
      </c>
      <c r="TUB43" s="92" t="e">
        <f t="shared" si="219"/>
        <v>#DIV/0!</v>
      </c>
      <c r="TUC43" s="92" t="e">
        <f t="shared" si="219"/>
        <v>#DIV/0!</v>
      </c>
      <c r="TUD43" s="92" t="e">
        <f t="shared" si="219"/>
        <v>#DIV/0!</v>
      </c>
      <c r="TUE43" s="92" t="e">
        <f t="shared" si="219"/>
        <v>#DIV/0!</v>
      </c>
      <c r="TUF43" s="92" t="e">
        <f t="shared" si="219"/>
        <v>#DIV/0!</v>
      </c>
      <c r="TUG43" s="92" t="e">
        <f t="shared" si="219"/>
        <v>#DIV/0!</v>
      </c>
      <c r="TUH43" s="92" t="e">
        <f t="shared" si="219"/>
        <v>#DIV/0!</v>
      </c>
      <c r="TUI43" s="92" t="e">
        <f t="shared" si="219"/>
        <v>#DIV/0!</v>
      </c>
      <c r="TUJ43" s="92" t="e">
        <f t="shared" si="219"/>
        <v>#DIV/0!</v>
      </c>
      <c r="TUK43" s="92" t="e">
        <f t="shared" si="219"/>
        <v>#DIV/0!</v>
      </c>
      <c r="TUL43" s="92" t="e">
        <f t="shared" si="219"/>
        <v>#DIV/0!</v>
      </c>
      <c r="TUM43" s="92" t="e">
        <f t="shared" si="219"/>
        <v>#DIV/0!</v>
      </c>
      <c r="TUN43" s="92" t="e">
        <f t="shared" si="219"/>
        <v>#DIV/0!</v>
      </c>
      <c r="TUO43" s="92" t="e">
        <f t="shared" si="219"/>
        <v>#DIV/0!</v>
      </c>
      <c r="TUP43" s="92" t="e">
        <f t="shared" si="219"/>
        <v>#DIV/0!</v>
      </c>
      <c r="TUQ43" s="92" t="e">
        <f t="shared" ref="TUQ43:TXB43" si="220">AVERAGE(TUQ3:TUQ42)</f>
        <v>#DIV/0!</v>
      </c>
      <c r="TUR43" s="92" t="e">
        <f t="shared" si="220"/>
        <v>#DIV/0!</v>
      </c>
      <c r="TUS43" s="92" t="e">
        <f t="shared" si="220"/>
        <v>#DIV/0!</v>
      </c>
      <c r="TUT43" s="92" t="e">
        <f t="shared" si="220"/>
        <v>#DIV/0!</v>
      </c>
      <c r="TUU43" s="92" t="e">
        <f t="shared" si="220"/>
        <v>#DIV/0!</v>
      </c>
      <c r="TUV43" s="92" t="e">
        <f t="shared" si="220"/>
        <v>#DIV/0!</v>
      </c>
      <c r="TUW43" s="92" t="e">
        <f t="shared" si="220"/>
        <v>#DIV/0!</v>
      </c>
      <c r="TUX43" s="92" t="e">
        <f t="shared" si="220"/>
        <v>#DIV/0!</v>
      </c>
      <c r="TUY43" s="92" t="e">
        <f t="shared" si="220"/>
        <v>#DIV/0!</v>
      </c>
      <c r="TUZ43" s="92" t="e">
        <f t="shared" si="220"/>
        <v>#DIV/0!</v>
      </c>
      <c r="TVA43" s="92" t="e">
        <f t="shared" si="220"/>
        <v>#DIV/0!</v>
      </c>
      <c r="TVB43" s="92" t="e">
        <f t="shared" si="220"/>
        <v>#DIV/0!</v>
      </c>
      <c r="TVC43" s="92" t="e">
        <f t="shared" si="220"/>
        <v>#DIV/0!</v>
      </c>
      <c r="TVD43" s="92" t="e">
        <f t="shared" si="220"/>
        <v>#DIV/0!</v>
      </c>
      <c r="TVE43" s="92" t="e">
        <f t="shared" si="220"/>
        <v>#DIV/0!</v>
      </c>
      <c r="TVF43" s="92" t="e">
        <f t="shared" si="220"/>
        <v>#DIV/0!</v>
      </c>
      <c r="TVG43" s="92" t="e">
        <f t="shared" si="220"/>
        <v>#DIV/0!</v>
      </c>
      <c r="TVH43" s="92" t="e">
        <f t="shared" si="220"/>
        <v>#DIV/0!</v>
      </c>
      <c r="TVI43" s="92" t="e">
        <f t="shared" si="220"/>
        <v>#DIV/0!</v>
      </c>
      <c r="TVJ43" s="92" t="e">
        <f t="shared" si="220"/>
        <v>#DIV/0!</v>
      </c>
      <c r="TVK43" s="92" t="e">
        <f t="shared" si="220"/>
        <v>#DIV/0!</v>
      </c>
      <c r="TVL43" s="92" t="e">
        <f t="shared" si="220"/>
        <v>#DIV/0!</v>
      </c>
      <c r="TVM43" s="92" t="e">
        <f t="shared" si="220"/>
        <v>#DIV/0!</v>
      </c>
      <c r="TVN43" s="92" t="e">
        <f t="shared" si="220"/>
        <v>#DIV/0!</v>
      </c>
      <c r="TVO43" s="92" t="e">
        <f t="shared" si="220"/>
        <v>#DIV/0!</v>
      </c>
      <c r="TVP43" s="92" t="e">
        <f t="shared" si="220"/>
        <v>#DIV/0!</v>
      </c>
      <c r="TVQ43" s="92" t="e">
        <f t="shared" si="220"/>
        <v>#DIV/0!</v>
      </c>
      <c r="TVR43" s="92" t="e">
        <f t="shared" si="220"/>
        <v>#DIV/0!</v>
      </c>
      <c r="TVS43" s="92" t="e">
        <f t="shared" si="220"/>
        <v>#DIV/0!</v>
      </c>
      <c r="TVT43" s="92" t="e">
        <f t="shared" si="220"/>
        <v>#DIV/0!</v>
      </c>
      <c r="TVU43" s="92" t="e">
        <f t="shared" si="220"/>
        <v>#DIV/0!</v>
      </c>
      <c r="TVV43" s="92" t="e">
        <f t="shared" si="220"/>
        <v>#DIV/0!</v>
      </c>
      <c r="TVW43" s="92" t="e">
        <f t="shared" si="220"/>
        <v>#DIV/0!</v>
      </c>
      <c r="TVX43" s="92" t="e">
        <f t="shared" si="220"/>
        <v>#DIV/0!</v>
      </c>
      <c r="TVY43" s="92" t="e">
        <f t="shared" si="220"/>
        <v>#DIV/0!</v>
      </c>
      <c r="TVZ43" s="92" t="e">
        <f t="shared" si="220"/>
        <v>#DIV/0!</v>
      </c>
      <c r="TWA43" s="92" t="e">
        <f t="shared" si="220"/>
        <v>#DIV/0!</v>
      </c>
      <c r="TWB43" s="92" t="e">
        <f t="shared" si="220"/>
        <v>#DIV/0!</v>
      </c>
      <c r="TWC43" s="92" t="e">
        <f t="shared" si="220"/>
        <v>#DIV/0!</v>
      </c>
      <c r="TWD43" s="92" t="e">
        <f t="shared" si="220"/>
        <v>#DIV/0!</v>
      </c>
      <c r="TWE43" s="92" t="e">
        <f t="shared" si="220"/>
        <v>#DIV/0!</v>
      </c>
      <c r="TWF43" s="92" t="e">
        <f t="shared" si="220"/>
        <v>#DIV/0!</v>
      </c>
      <c r="TWG43" s="92" t="e">
        <f t="shared" si="220"/>
        <v>#DIV/0!</v>
      </c>
      <c r="TWH43" s="92" t="e">
        <f t="shared" si="220"/>
        <v>#DIV/0!</v>
      </c>
      <c r="TWI43" s="92" t="e">
        <f t="shared" si="220"/>
        <v>#DIV/0!</v>
      </c>
      <c r="TWJ43" s="92" t="e">
        <f t="shared" si="220"/>
        <v>#DIV/0!</v>
      </c>
      <c r="TWK43" s="92" t="e">
        <f t="shared" si="220"/>
        <v>#DIV/0!</v>
      </c>
      <c r="TWL43" s="92" t="e">
        <f t="shared" si="220"/>
        <v>#DIV/0!</v>
      </c>
      <c r="TWM43" s="92" t="e">
        <f t="shared" si="220"/>
        <v>#DIV/0!</v>
      </c>
      <c r="TWN43" s="92" t="e">
        <f t="shared" si="220"/>
        <v>#DIV/0!</v>
      </c>
      <c r="TWO43" s="92" t="e">
        <f t="shared" si="220"/>
        <v>#DIV/0!</v>
      </c>
      <c r="TWP43" s="92" t="e">
        <f t="shared" si="220"/>
        <v>#DIV/0!</v>
      </c>
      <c r="TWQ43" s="92" t="e">
        <f t="shared" si="220"/>
        <v>#DIV/0!</v>
      </c>
      <c r="TWR43" s="92" t="e">
        <f t="shared" si="220"/>
        <v>#DIV/0!</v>
      </c>
      <c r="TWS43" s="92" t="e">
        <f t="shared" si="220"/>
        <v>#DIV/0!</v>
      </c>
      <c r="TWT43" s="92" t="e">
        <f t="shared" si="220"/>
        <v>#DIV/0!</v>
      </c>
      <c r="TWU43" s="92" t="e">
        <f t="shared" si="220"/>
        <v>#DIV/0!</v>
      </c>
      <c r="TWV43" s="92" t="e">
        <f t="shared" si="220"/>
        <v>#DIV/0!</v>
      </c>
      <c r="TWW43" s="92" t="e">
        <f t="shared" si="220"/>
        <v>#DIV/0!</v>
      </c>
      <c r="TWX43" s="92" t="e">
        <f t="shared" si="220"/>
        <v>#DIV/0!</v>
      </c>
      <c r="TWY43" s="92" t="e">
        <f t="shared" si="220"/>
        <v>#DIV/0!</v>
      </c>
      <c r="TWZ43" s="92" t="e">
        <f t="shared" si="220"/>
        <v>#DIV/0!</v>
      </c>
      <c r="TXA43" s="92" t="e">
        <f t="shared" si="220"/>
        <v>#DIV/0!</v>
      </c>
      <c r="TXB43" s="92" t="e">
        <f t="shared" si="220"/>
        <v>#DIV/0!</v>
      </c>
      <c r="TXC43" s="92" t="e">
        <f t="shared" ref="TXC43:TZN43" si="221">AVERAGE(TXC3:TXC42)</f>
        <v>#DIV/0!</v>
      </c>
      <c r="TXD43" s="92" t="e">
        <f t="shared" si="221"/>
        <v>#DIV/0!</v>
      </c>
      <c r="TXE43" s="92" t="e">
        <f t="shared" si="221"/>
        <v>#DIV/0!</v>
      </c>
      <c r="TXF43" s="92" t="e">
        <f t="shared" si="221"/>
        <v>#DIV/0!</v>
      </c>
      <c r="TXG43" s="92" t="e">
        <f t="shared" si="221"/>
        <v>#DIV/0!</v>
      </c>
      <c r="TXH43" s="92" t="e">
        <f t="shared" si="221"/>
        <v>#DIV/0!</v>
      </c>
      <c r="TXI43" s="92" t="e">
        <f t="shared" si="221"/>
        <v>#DIV/0!</v>
      </c>
      <c r="TXJ43" s="92" t="e">
        <f t="shared" si="221"/>
        <v>#DIV/0!</v>
      </c>
      <c r="TXK43" s="92" t="e">
        <f t="shared" si="221"/>
        <v>#DIV/0!</v>
      </c>
      <c r="TXL43" s="92" t="e">
        <f t="shared" si="221"/>
        <v>#DIV/0!</v>
      </c>
      <c r="TXM43" s="92" t="e">
        <f t="shared" si="221"/>
        <v>#DIV/0!</v>
      </c>
      <c r="TXN43" s="92" t="e">
        <f t="shared" si="221"/>
        <v>#DIV/0!</v>
      </c>
      <c r="TXO43" s="92" t="e">
        <f t="shared" si="221"/>
        <v>#DIV/0!</v>
      </c>
      <c r="TXP43" s="92" t="e">
        <f t="shared" si="221"/>
        <v>#DIV/0!</v>
      </c>
      <c r="TXQ43" s="92" t="e">
        <f t="shared" si="221"/>
        <v>#DIV/0!</v>
      </c>
      <c r="TXR43" s="92" t="e">
        <f t="shared" si="221"/>
        <v>#DIV/0!</v>
      </c>
      <c r="TXS43" s="92" t="e">
        <f t="shared" si="221"/>
        <v>#DIV/0!</v>
      </c>
      <c r="TXT43" s="92" t="e">
        <f t="shared" si="221"/>
        <v>#DIV/0!</v>
      </c>
      <c r="TXU43" s="92" t="e">
        <f t="shared" si="221"/>
        <v>#DIV/0!</v>
      </c>
      <c r="TXV43" s="92" t="e">
        <f t="shared" si="221"/>
        <v>#DIV/0!</v>
      </c>
      <c r="TXW43" s="92" t="e">
        <f t="shared" si="221"/>
        <v>#DIV/0!</v>
      </c>
      <c r="TXX43" s="92" t="e">
        <f t="shared" si="221"/>
        <v>#DIV/0!</v>
      </c>
      <c r="TXY43" s="92" t="e">
        <f t="shared" si="221"/>
        <v>#DIV/0!</v>
      </c>
      <c r="TXZ43" s="92" t="e">
        <f t="shared" si="221"/>
        <v>#DIV/0!</v>
      </c>
      <c r="TYA43" s="92" t="e">
        <f t="shared" si="221"/>
        <v>#DIV/0!</v>
      </c>
      <c r="TYB43" s="92" t="e">
        <f t="shared" si="221"/>
        <v>#DIV/0!</v>
      </c>
      <c r="TYC43" s="92" t="e">
        <f t="shared" si="221"/>
        <v>#DIV/0!</v>
      </c>
      <c r="TYD43" s="92" t="e">
        <f t="shared" si="221"/>
        <v>#DIV/0!</v>
      </c>
      <c r="TYE43" s="92" t="e">
        <f t="shared" si="221"/>
        <v>#DIV/0!</v>
      </c>
      <c r="TYF43" s="92" t="e">
        <f t="shared" si="221"/>
        <v>#DIV/0!</v>
      </c>
      <c r="TYG43" s="92" t="e">
        <f t="shared" si="221"/>
        <v>#DIV/0!</v>
      </c>
      <c r="TYH43" s="92" t="e">
        <f t="shared" si="221"/>
        <v>#DIV/0!</v>
      </c>
      <c r="TYI43" s="92" t="e">
        <f t="shared" si="221"/>
        <v>#DIV/0!</v>
      </c>
      <c r="TYJ43" s="92" t="e">
        <f t="shared" si="221"/>
        <v>#DIV/0!</v>
      </c>
      <c r="TYK43" s="92" t="e">
        <f t="shared" si="221"/>
        <v>#DIV/0!</v>
      </c>
      <c r="TYL43" s="92" t="e">
        <f t="shared" si="221"/>
        <v>#DIV/0!</v>
      </c>
      <c r="TYM43" s="92" t="e">
        <f t="shared" si="221"/>
        <v>#DIV/0!</v>
      </c>
      <c r="TYN43" s="92" t="e">
        <f t="shared" si="221"/>
        <v>#DIV/0!</v>
      </c>
      <c r="TYO43" s="92" t="e">
        <f t="shared" si="221"/>
        <v>#DIV/0!</v>
      </c>
      <c r="TYP43" s="92" t="e">
        <f t="shared" si="221"/>
        <v>#DIV/0!</v>
      </c>
      <c r="TYQ43" s="92" t="e">
        <f t="shared" si="221"/>
        <v>#DIV/0!</v>
      </c>
      <c r="TYR43" s="92" t="e">
        <f t="shared" si="221"/>
        <v>#DIV/0!</v>
      </c>
      <c r="TYS43" s="92" t="e">
        <f t="shared" si="221"/>
        <v>#DIV/0!</v>
      </c>
      <c r="TYT43" s="92" t="e">
        <f t="shared" si="221"/>
        <v>#DIV/0!</v>
      </c>
      <c r="TYU43" s="92" t="e">
        <f t="shared" si="221"/>
        <v>#DIV/0!</v>
      </c>
      <c r="TYV43" s="92" t="e">
        <f t="shared" si="221"/>
        <v>#DIV/0!</v>
      </c>
      <c r="TYW43" s="92" t="e">
        <f t="shared" si="221"/>
        <v>#DIV/0!</v>
      </c>
      <c r="TYX43" s="92" t="e">
        <f t="shared" si="221"/>
        <v>#DIV/0!</v>
      </c>
      <c r="TYY43" s="92" t="e">
        <f t="shared" si="221"/>
        <v>#DIV/0!</v>
      </c>
      <c r="TYZ43" s="92" t="e">
        <f t="shared" si="221"/>
        <v>#DIV/0!</v>
      </c>
      <c r="TZA43" s="92" t="e">
        <f t="shared" si="221"/>
        <v>#DIV/0!</v>
      </c>
      <c r="TZB43" s="92" t="e">
        <f t="shared" si="221"/>
        <v>#DIV/0!</v>
      </c>
      <c r="TZC43" s="92" t="e">
        <f t="shared" si="221"/>
        <v>#DIV/0!</v>
      </c>
      <c r="TZD43" s="92" t="e">
        <f t="shared" si="221"/>
        <v>#DIV/0!</v>
      </c>
      <c r="TZE43" s="92" t="e">
        <f t="shared" si="221"/>
        <v>#DIV/0!</v>
      </c>
      <c r="TZF43" s="92" t="e">
        <f t="shared" si="221"/>
        <v>#DIV/0!</v>
      </c>
      <c r="TZG43" s="92" t="e">
        <f t="shared" si="221"/>
        <v>#DIV/0!</v>
      </c>
      <c r="TZH43" s="92" t="e">
        <f t="shared" si="221"/>
        <v>#DIV/0!</v>
      </c>
      <c r="TZI43" s="92" t="e">
        <f t="shared" si="221"/>
        <v>#DIV/0!</v>
      </c>
      <c r="TZJ43" s="92" t="e">
        <f t="shared" si="221"/>
        <v>#DIV/0!</v>
      </c>
      <c r="TZK43" s="92" t="e">
        <f t="shared" si="221"/>
        <v>#DIV/0!</v>
      </c>
      <c r="TZL43" s="92" t="e">
        <f t="shared" si="221"/>
        <v>#DIV/0!</v>
      </c>
      <c r="TZM43" s="92" t="e">
        <f t="shared" si="221"/>
        <v>#DIV/0!</v>
      </c>
      <c r="TZN43" s="92" t="e">
        <f t="shared" si="221"/>
        <v>#DIV/0!</v>
      </c>
      <c r="TZO43" s="92" t="e">
        <f t="shared" ref="TZO43:UBZ43" si="222">AVERAGE(TZO3:TZO42)</f>
        <v>#DIV/0!</v>
      </c>
      <c r="TZP43" s="92" t="e">
        <f t="shared" si="222"/>
        <v>#DIV/0!</v>
      </c>
      <c r="TZQ43" s="92" t="e">
        <f t="shared" si="222"/>
        <v>#DIV/0!</v>
      </c>
      <c r="TZR43" s="92" t="e">
        <f t="shared" si="222"/>
        <v>#DIV/0!</v>
      </c>
      <c r="TZS43" s="92" t="e">
        <f t="shared" si="222"/>
        <v>#DIV/0!</v>
      </c>
      <c r="TZT43" s="92" t="e">
        <f t="shared" si="222"/>
        <v>#DIV/0!</v>
      </c>
      <c r="TZU43" s="92" t="e">
        <f t="shared" si="222"/>
        <v>#DIV/0!</v>
      </c>
      <c r="TZV43" s="92" t="e">
        <f t="shared" si="222"/>
        <v>#DIV/0!</v>
      </c>
      <c r="TZW43" s="92" t="e">
        <f t="shared" si="222"/>
        <v>#DIV/0!</v>
      </c>
      <c r="TZX43" s="92" t="e">
        <f t="shared" si="222"/>
        <v>#DIV/0!</v>
      </c>
      <c r="TZY43" s="92" t="e">
        <f t="shared" si="222"/>
        <v>#DIV/0!</v>
      </c>
      <c r="TZZ43" s="92" t="e">
        <f t="shared" si="222"/>
        <v>#DIV/0!</v>
      </c>
      <c r="UAA43" s="92" t="e">
        <f t="shared" si="222"/>
        <v>#DIV/0!</v>
      </c>
      <c r="UAB43" s="92" t="e">
        <f t="shared" si="222"/>
        <v>#DIV/0!</v>
      </c>
      <c r="UAC43" s="92" t="e">
        <f t="shared" si="222"/>
        <v>#DIV/0!</v>
      </c>
      <c r="UAD43" s="92" t="e">
        <f t="shared" si="222"/>
        <v>#DIV/0!</v>
      </c>
      <c r="UAE43" s="92" t="e">
        <f t="shared" si="222"/>
        <v>#DIV/0!</v>
      </c>
      <c r="UAF43" s="92" t="e">
        <f t="shared" si="222"/>
        <v>#DIV/0!</v>
      </c>
      <c r="UAG43" s="92" t="e">
        <f t="shared" si="222"/>
        <v>#DIV/0!</v>
      </c>
      <c r="UAH43" s="92" t="e">
        <f t="shared" si="222"/>
        <v>#DIV/0!</v>
      </c>
      <c r="UAI43" s="92" t="e">
        <f t="shared" si="222"/>
        <v>#DIV/0!</v>
      </c>
      <c r="UAJ43" s="92" t="e">
        <f t="shared" si="222"/>
        <v>#DIV/0!</v>
      </c>
      <c r="UAK43" s="92" t="e">
        <f t="shared" si="222"/>
        <v>#DIV/0!</v>
      </c>
      <c r="UAL43" s="92" t="e">
        <f t="shared" si="222"/>
        <v>#DIV/0!</v>
      </c>
      <c r="UAM43" s="92" t="e">
        <f t="shared" si="222"/>
        <v>#DIV/0!</v>
      </c>
      <c r="UAN43" s="92" t="e">
        <f t="shared" si="222"/>
        <v>#DIV/0!</v>
      </c>
      <c r="UAO43" s="92" t="e">
        <f t="shared" si="222"/>
        <v>#DIV/0!</v>
      </c>
      <c r="UAP43" s="92" t="e">
        <f t="shared" si="222"/>
        <v>#DIV/0!</v>
      </c>
      <c r="UAQ43" s="92" t="e">
        <f t="shared" si="222"/>
        <v>#DIV/0!</v>
      </c>
      <c r="UAR43" s="92" t="e">
        <f t="shared" si="222"/>
        <v>#DIV/0!</v>
      </c>
      <c r="UAS43" s="92" t="e">
        <f t="shared" si="222"/>
        <v>#DIV/0!</v>
      </c>
      <c r="UAT43" s="92" t="e">
        <f t="shared" si="222"/>
        <v>#DIV/0!</v>
      </c>
      <c r="UAU43" s="92" t="e">
        <f t="shared" si="222"/>
        <v>#DIV/0!</v>
      </c>
      <c r="UAV43" s="92" t="e">
        <f t="shared" si="222"/>
        <v>#DIV/0!</v>
      </c>
      <c r="UAW43" s="92" t="e">
        <f t="shared" si="222"/>
        <v>#DIV/0!</v>
      </c>
      <c r="UAX43" s="92" t="e">
        <f t="shared" si="222"/>
        <v>#DIV/0!</v>
      </c>
      <c r="UAY43" s="92" t="e">
        <f t="shared" si="222"/>
        <v>#DIV/0!</v>
      </c>
      <c r="UAZ43" s="92" t="e">
        <f t="shared" si="222"/>
        <v>#DIV/0!</v>
      </c>
      <c r="UBA43" s="92" t="e">
        <f t="shared" si="222"/>
        <v>#DIV/0!</v>
      </c>
      <c r="UBB43" s="92" t="e">
        <f t="shared" si="222"/>
        <v>#DIV/0!</v>
      </c>
      <c r="UBC43" s="92" t="e">
        <f t="shared" si="222"/>
        <v>#DIV/0!</v>
      </c>
      <c r="UBD43" s="92" t="e">
        <f t="shared" si="222"/>
        <v>#DIV/0!</v>
      </c>
      <c r="UBE43" s="92" t="e">
        <f t="shared" si="222"/>
        <v>#DIV/0!</v>
      </c>
      <c r="UBF43" s="92" t="e">
        <f t="shared" si="222"/>
        <v>#DIV/0!</v>
      </c>
      <c r="UBG43" s="92" t="e">
        <f t="shared" si="222"/>
        <v>#DIV/0!</v>
      </c>
      <c r="UBH43" s="92" t="e">
        <f t="shared" si="222"/>
        <v>#DIV/0!</v>
      </c>
      <c r="UBI43" s="92" t="e">
        <f t="shared" si="222"/>
        <v>#DIV/0!</v>
      </c>
      <c r="UBJ43" s="92" t="e">
        <f t="shared" si="222"/>
        <v>#DIV/0!</v>
      </c>
      <c r="UBK43" s="92" t="e">
        <f t="shared" si="222"/>
        <v>#DIV/0!</v>
      </c>
      <c r="UBL43" s="92" t="e">
        <f t="shared" si="222"/>
        <v>#DIV/0!</v>
      </c>
      <c r="UBM43" s="92" t="e">
        <f t="shared" si="222"/>
        <v>#DIV/0!</v>
      </c>
      <c r="UBN43" s="92" t="e">
        <f t="shared" si="222"/>
        <v>#DIV/0!</v>
      </c>
      <c r="UBO43" s="92" t="e">
        <f t="shared" si="222"/>
        <v>#DIV/0!</v>
      </c>
      <c r="UBP43" s="92" t="e">
        <f t="shared" si="222"/>
        <v>#DIV/0!</v>
      </c>
      <c r="UBQ43" s="92" t="e">
        <f t="shared" si="222"/>
        <v>#DIV/0!</v>
      </c>
      <c r="UBR43" s="92" t="e">
        <f t="shared" si="222"/>
        <v>#DIV/0!</v>
      </c>
      <c r="UBS43" s="92" t="e">
        <f t="shared" si="222"/>
        <v>#DIV/0!</v>
      </c>
      <c r="UBT43" s="92" t="e">
        <f t="shared" si="222"/>
        <v>#DIV/0!</v>
      </c>
      <c r="UBU43" s="92" t="e">
        <f t="shared" si="222"/>
        <v>#DIV/0!</v>
      </c>
      <c r="UBV43" s="92" t="e">
        <f t="shared" si="222"/>
        <v>#DIV/0!</v>
      </c>
      <c r="UBW43" s="92" t="e">
        <f t="shared" si="222"/>
        <v>#DIV/0!</v>
      </c>
      <c r="UBX43" s="92" t="e">
        <f t="shared" si="222"/>
        <v>#DIV/0!</v>
      </c>
      <c r="UBY43" s="92" t="e">
        <f t="shared" si="222"/>
        <v>#DIV/0!</v>
      </c>
      <c r="UBZ43" s="92" t="e">
        <f t="shared" si="222"/>
        <v>#DIV/0!</v>
      </c>
      <c r="UCA43" s="92" t="e">
        <f t="shared" ref="UCA43:UEL43" si="223">AVERAGE(UCA3:UCA42)</f>
        <v>#DIV/0!</v>
      </c>
      <c r="UCB43" s="92" t="e">
        <f t="shared" si="223"/>
        <v>#DIV/0!</v>
      </c>
      <c r="UCC43" s="92" t="e">
        <f t="shared" si="223"/>
        <v>#DIV/0!</v>
      </c>
      <c r="UCD43" s="92" t="e">
        <f t="shared" si="223"/>
        <v>#DIV/0!</v>
      </c>
      <c r="UCE43" s="92" t="e">
        <f t="shared" si="223"/>
        <v>#DIV/0!</v>
      </c>
      <c r="UCF43" s="92" t="e">
        <f t="shared" si="223"/>
        <v>#DIV/0!</v>
      </c>
      <c r="UCG43" s="92" t="e">
        <f t="shared" si="223"/>
        <v>#DIV/0!</v>
      </c>
      <c r="UCH43" s="92" t="e">
        <f t="shared" si="223"/>
        <v>#DIV/0!</v>
      </c>
      <c r="UCI43" s="92" t="e">
        <f t="shared" si="223"/>
        <v>#DIV/0!</v>
      </c>
      <c r="UCJ43" s="92" t="e">
        <f t="shared" si="223"/>
        <v>#DIV/0!</v>
      </c>
      <c r="UCK43" s="92" t="e">
        <f t="shared" si="223"/>
        <v>#DIV/0!</v>
      </c>
      <c r="UCL43" s="92" t="e">
        <f t="shared" si="223"/>
        <v>#DIV/0!</v>
      </c>
      <c r="UCM43" s="92" t="e">
        <f t="shared" si="223"/>
        <v>#DIV/0!</v>
      </c>
      <c r="UCN43" s="92" t="e">
        <f t="shared" si="223"/>
        <v>#DIV/0!</v>
      </c>
      <c r="UCO43" s="92" t="e">
        <f t="shared" si="223"/>
        <v>#DIV/0!</v>
      </c>
      <c r="UCP43" s="92" t="e">
        <f t="shared" si="223"/>
        <v>#DIV/0!</v>
      </c>
      <c r="UCQ43" s="92" t="e">
        <f t="shared" si="223"/>
        <v>#DIV/0!</v>
      </c>
      <c r="UCR43" s="92" t="e">
        <f t="shared" si="223"/>
        <v>#DIV/0!</v>
      </c>
      <c r="UCS43" s="92" t="e">
        <f t="shared" si="223"/>
        <v>#DIV/0!</v>
      </c>
      <c r="UCT43" s="92" t="e">
        <f t="shared" si="223"/>
        <v>#DIV/0!</v>
      </c>
      <c r="UCU43" s="92" t="e">
        <f t="shared" si="223"/>
        <v>#DIV/0!</v>
      </c>
      <c r="UCV43" s="92" t="e">
        <f t="shared" si="223"/>
        <v>#DIV/0!</v>
      </c>
      <c r="UCW43" s="92" t="e">
        <f t="shared" si="223"/>
        <v>#DIV/0!</v>
      </c>
      <c r="UCX43" s="92" t="e">
        <f t="shared" si="223"/>
        <v>#DIV/0!</v>
      </c>
      <c r="UCY43" s="92" t="e">
        <f t="shared" si="223"/>
        <v>#DIV/0!</v>
      </c>
      <c r="UCZ43" s="92" t="e">
        <f t="shared" si="223"/>
        <v>#DIV/0!</v>
      </c>
      <c r="UDA43" s="92" t="e">
        <f t="shared" si="223"/>
        <v>#DIV/0!</v>
      </c>
      <c r="UDB43" s="92" t="e">
        <f t="shared" si="223"/>
        <v>#DIV/0!</v>
      </c>
      <c r="UDC43" s="92" t="e">
        <f t="shared" si="223"/>
        <v>#DIV/0!</v>
      </c>
      <c r="UDD43" s="92" t="e">
        <f t="shared" si="223"/>
        <v>#DIV/0!</v>
      </c>
      <c r="UDE43" s="92" t="e">
        <f t="shared" si="223"/>
        <v>#DIV/0!</v>
      </c>
      <c r="UDF43" s="92" t="e">
        <f t="shared" si="223"/>
        <v>#DIV/0!</v>
      </c>
      <c r="UDG43" s="92" t="e">
        <f t="shared" si="223"/>
        <v>#DIV/0!</v>
      </c>
      <c r="UDH43" s="92" t="e">
        <f t="shared" si="223"/>
        <v>#DIV/0!</v>
      </c>
      <c r="UDI43" s="92" t="e">
        <f t="shared" si="223"/>
        <v>#DIV/0!</v>
      </c>
      <c r="UDJ43" s="92" t="e">
        <f t="shared" si="223"/>
        <v>#DIV/0!</v>
      </c>
      <c r="UDK43" s="92" t="e">
        <f t="shared" si="223"/>
        <v>#DIV/0!</v>
      </c>
      <c r="UDL43" s="92" t="e">
        <f t="shared" si="223"/>
        <v>#DIV/0!</v>
      </c>
      <c r="UDM43" s="92" t="e">
        <f t="shared" si="223"/>
        <v>#DIV/0!</v>
      </c>
      <c r="UDN43" s="92" t="e">
        <f t="shared" si="223"/>
        <v>#DIV/0!</v>
      </c>
      <c r="UDO43" s="92" t="e">
        <f t="shared" si="223"/>
        <v>#DIV/0!</v>
      </c>
      <c r="UDP43" s="92" t="e">
        <f t="shared" si="223"/>
        <v>#DIV/0!</v>
      </c>
      <c r="UDQ43" s="92" t="e">
        <f t="shared" si="223"/>
        <v>#DIV/0!</v>
      </c>
      <c r="UDR43" s="92" t="e">
        <f t="shared" si="223"/>
        <v>#DIV/0!</v>
      </c>
      <c r="UDS43" s="92" t="e">
        <f t="shared" si="223"/>
        <v>#DIV/0!</v>
      </c>
      <c r="UDT43" s="92" t="e">
        <f t="shared" si="223"/>
        <v>#DIV/0!</v>
      </c>
      <c r="UDU43" s="92" t="e">
        <f t="shared" si="223"/>
        <v>#DIV/0!</v>
      </c>
      <c r="UDV43" s="92" t="e">
        <f t="shared" si="223"/>
        <v>#DIV/0!</v>
      </c>
      <c r="UDW43" s="92" t="e">
        <f t="shared" si="223"/>
        <v>#DIV/0!</v>
      </c>
      <c r="UDX43" s="92" t="e">
        <f t="shared" si="223"/>
        <v>#DIV/0!</v>
      </c>
      <c r="UDY43" s="92" t="e">
        <f t="shared" si="223"/>
        <v>#DIV/0!</v>
      </c>
      <c r="UDZ43" s="92" t="e">
        <f t="shared" si="223"/>
        <v>#DIV/0!</v>
      </c>
      <c r="UEA43" s="92" t="e">
        <f t="shared" si="223"/>
        <v>#DIV/0!</v>
      </c>
      <c r="UEB43" s="92" t="e">
        <f t="shared" si="223"/>
        <v>#DIV/0!</v>
      </c>
      <c r="UEC43" s="92" t="e">
        <f t="shared" si="223"/>
        <v>#DIV/0!</v>
      </c>
      <c r="UED43" s="92" t="e">
        <f t="shared" si="223"/>
        <v>#DIV/0!</v>
      </c>
      <c r="UEE43" s="92" t="e">
        <f t="shared" si="223"/>
        <v>#DIV/0!</v>
      </c>
      <c r="UEF43" s="92" t="e">
        <f t="shared" si="223"/>
        <v>#DIV/0!</v>
      </c>
      <c r="UEG43" s="92" t="e">
        <f t="shared" si="223"/>
        <v>#DIV/0!</v>
      </c>
      <c r="UEH43" s="92" t="e">
        <f t="shared" si="223"/>
        <v>#DIV/0!</v>
      </c>
      <c r="UEI43" s="92" t="e">
        <f t="shared" si="223"/>
        <v>#DIV/0!</v>
      </c>
      <c r="UEJ43" s="92" t="e">
        <f t="shared" si="223"/>
        <v>#DIV/0!</v>
      </c>
      <c r="UEK43" s="92" t="e">
        <f t="shared" si="223"/>
        <v>#DIV/0!</v>
      </c>
      <c r="UEL43" s="92" t="e">
        <f t="shared" si="223"/>
        <v>#DIV/0!</v>
      </c>
      <c r="UEM43" s="92" t="e">
        <f t="shared" ref="UEM43:UGX43" si="224">AVERAGE(UEM3:UEM42)</f>
        <v>#DIV/0!</v>
      </c>
      <c r="UEN43" s="92" t="e">
        <f t="shared" si="224"/>
        <v>#DIV/0!</v>
      </c>
      <c r="UEO43" s="92" t="e">
        <f t="shared" si="224"/>
        <v>#DIV/0!</v>
      </c>
      <c r="UEP43" s="92" t="e">
        <f t="shared" si="224"/>
        <v>#DIV/0!</v>
      </c>
      <c r="UEQ43" s="92" t="e">
        <f t="shared" si="224"/>
        <v>#DIV/0!</v>
      </c>
      <c r="UER43" s="92" t="e">
        <f t="shared" si="224"/>
        <v>#DIV/0!</v>
      </c>
      <c r="UES43" s="92" t="e">
        <f t="shared" si="224"/>
        <v>#DIV/0!</v>
      </c>
      <c r="UET43" s="92" t="e">
        <f t="shared" si="224"/>
        <v>#DIV/0!</v>
      </c>
      <c r="UEU43" s="92" t="e">
        <f t="shared" si="224"/>
        <v>#DIV/0!</v>
      </c>
      <c r="UEV43" s="92" t="e">
        <f t="shared" si="224"/>
        <v>#DIV/0!</v>
      </c>
      <c r="UEW43" s="92" t="e">
        <f t="shared" si="224"/>
        <v>#DIV/0!</v>
      </c>
      <c r="UEX43" s="92" t="e">
        <f t="shared" si="224"/>
        <v>#DIV/0!</v>
      </c>
      <c r="UEY43" s="92" t="e">
        <f t="shared" si="224"/>
        <v>#DIV/0!</v>
      </c>
      <c r="UEZ43" s="92" t="e">
        <f t="shared" si="224"/>
        <v>#DIV/0!</v>
      </c>
      <c r="UFA43" s="92" t="e">
        <f t="shared" si="224"/>
        <v>#DIV/0!</v>
      </c>
      <c r="UFB43" s="92" t="e">
        <f t="shared" si="224"/>
        <v>#DIV/0!</v>
      </c>
      <c r="UFC43" s="92" t="e">
        <f t="shared" si="224"/>
        <v>#DIV/0!</v>
      </c>
      <c r="UFD43" s="92" t="e">
        <f t="shared" si="224"/>
        <v>#DIV/0!</v>
      </c>
      <c r="UFE43" s="92" t="e">
        <f t="shared" si="224"/>
        <v>#DIV/0!</v>
      </c>
      <c r="UFF43" s="92" t="e">
        <f t="shared" si="224"/>
        <v>#DIV/0!</v>
      </c>
      <c r="UFG43" s="92" t="e">
        <f t="shared" si="224"/>
        <v>#DIV/0!</v>
      </c>
      <c r="UFH43" s="92" t="e">
        <f t="shared" si="224"/>
        <v>#DIV/0!</v>
      </c>
      <c r="UFI43" s="92" t="e">
        <f t="shared" si="224"/>
        <v>#DIV/0!</v>
      </c>
      <c r="UFJ43" s="92" t="e">
        <f t="shared" si="224"/>
        <v>#DIV/0!</v>
      </c>
      <c r="UFK43" s="92" t="e">
        <f t="shared" si="224"/>
        <v>#DIV/0!</v>
      </c>
      <c r="UFL43" s="92" t="e">
        <f t="shared" si="224"/>
        <v>#DIV/0!</v>
      </c>
      <c r="UFM43" s="92" t="e">
        <f t="shared" si="224"/>
        <v>#DIV/0!</v>
      </c>
      <c r="UFN43" s="92" t="e">
        <f t="shared" si="224"/>
        <v>#DIV/0!</v>
      </c>
      <c r="UFO43" s="92" t="e">
        <f t="shared" si="224"/>
        <v>#DIV/0!</v>
      </c>
      <c r="UFP43" s="92" t="e">
        <f t="shared" si="224"/>
        <v>#DIV/0!</v>
      </c>
      <c r="UFQ43" s="92" t="e">
        <f t="shared" si="224"/>
        <v>#DIV/0!</v>
      </c>
      <c r="UFR43" s="92" t="e">
        <f t="shared" si="224"/>
        <v>#DIV/0!</v>
      </c>
      <c r="UFS43" s="92" t="e">
        <f t="shared" si="224"/>
        <v>#DIV/0!</v>
      </c>
      <c r="UFT43" s="92" t="e">
        <f t="shared" si="224"/>
        <v>#DIV/0!</v>
      </c>
      <c r="UFU43" s="92" t="e">
        <f t="shared" si="224"/>
        <v>#DIV/0!</v>
      </c>
      <c r="UFV43" s="92" t="e">
        <f t="shared" si="224"/>
        <v>#DIV/0!</v>
      </c>
      <c r="UFW43" s="92" t="e">
        <f t="shared" si="224"/>
        <v>#DIV/0!</v>
      </c>
      <c r="UFX43" s="92" t="e">
        <f t="shared" si="224"/>
        <v>#DIV/0!</v>
      </c>
      <c r="UFY43" s="92" t="e">
        <f t="shared" si="224"/>
        <v>#DIV/0!</v>
      </c>
      <c r="UFZ43" s="92" t="e">
        <f t="shared" si="224"/>
        <v>#DIV/0!</v>
      </c>
      <c r="UGA43" s="92" t="e">
        <f t="shared" si="224"/>
        <v>#DIV/0!</v>
      </c>
      <c r="UGB43" s="92" t="e">
        <f t="shared" si="224"/>
        <v>#DIV/0!</v>
      </c>
      <c r="UGC43" s="92" t="e">
        <f t="shared" si="224"/>
        <v>#DIV/0!</v>
      </c>
      <c r="UGD43" s="92" t="e">
        <f t="shared" si="224"/>
        <v>#DIV/0!</v>
      </c>
      <c r="UGE43" s="92" t="e">
        <f t="shared" si="224"/>
        <v>#DIV/0!</v>
      </c>
      <c r="UGF43" s="92" t="e">
        <f t="shared" si="224"/>
        <v>#DIV/0!</v>
      </c>
      <c r="UGG43" s="92" t="e">
        <f t="shared" si="224"/>
        <v>#DIV/0!</v>
      </c>
      <c r="UGH43" s="92" t="e">
        <f t="shared" si="224"/>
        <v>#DIV/0!</v>
      </c>
      <c r="UGI43" s="92" t="e">
        <f t="shared" si="224"/>
        <v>#DIV/0!</v>
      </c>
      <c r="UGJ43" s="92" t="e">
        <f t="shared" si="224"/>
        <v>#DIV/0!</v>
      </c>
      <c r="UGK43" s="92" t="e">
        <f t="shared" si="224"/>
        <v>#DIV/0!</v>
      </c>
      <c r="UGL43" s="92" t="e">
        <f t="shared" si="224"/>
        <v>#DIV/0!</v>
      </c>
      <c r="UGM43" s="92" t="e">
        <f t="shared" si="224"/>
        <v>#DIV/0!</v>
      </c>
      <c r="UGN43" s="92" t="e">
        <f t="shared" si="224"/>
        <v>#DIV/0!</v>
      </c>
      <c r="UGO43" s="92" t="e">
        <f t="shared" si="224"/>
        <v>#DIV/0!</v>
      </c>
      <c r="UGP43" s="92" t="e">
        <f t="shared" si="224"/>
        <v>#DIV/0!</v>
      </c>
      <c r="UGQ43" s="92" t="e">
        <f t="shared" si="224"/>
        <v>#DIV/0!</v>
      </c>
      <c r="UGR43" s="92" t="e">
        <f t="shared" si="224"/>
        <v>#DIV/0!</v>
      </c>
      <c r="UGS43" s="92" t="e">
        <f t="shared" si="224"/>
        <v>#DIV/0!</v>
      </c>
      <c r="UGT43" s="92" t="e">
        <f t="shared" si="224"/>
        <v>#DIV/0!</v>
      </c>
      <c r="UGU43" s="92" t="e">
        <f t="shared" si="224"/>
        <v>#DIV/0!</v>
      </c>
      <c r="UGV43" s="92" t="e">
        <f t="shared" si="224"/>
        <v>#DIV/0!</v>
      </c>
      <c r="UGW43" s="92" t="e">
        <f t="shared" si="224"/>
        <v>#DIV/0!</v>
      </c>
      <c r="UGX43" s="92" t="e">
        <f t="shared" si="224"/>
        <v>#DIV/0!</v>
      </c>
      <c r="UGY43" s="92" t="e">
        <f t="shared" ref="UGY43:UJJ43" si="225">AVERAGE(UGY3:UGY42)</f>
        <v>#DIV/0!</v>
      </c>
      <c r="UGZ43" s="92" t="e">
        <f t="shared" si="225"/>
        <v>#DIV/0!</v>
      </c>
      <c r="UHA43" s="92" t="e">
        <f t="shared" si="225"/>
        <v>#DIV/0!</v>
      </c>
      <c r="UHB43" s="92" t="e">
        <f t="shared" si="225"/>
        <v>#DIV/0!</v>
      </c>
      <c r="UHC43" s="92" t="e">
        <f t="shared" si="225"/>
        <v>#DIV/0!</v>
      </c>
      <c r="UHD43" s="92" t="e">
        <f t="shared" si="225"/>
        <v>#DIV/0!</v>
      </c>
      <c r="UHE43" s="92" t="e">
        <f t="shared" si="225"/>
        <v>#DIV/0!</v>
      </c>
      <c r="UHF43" s="92" t="e">
        <f t="shared" si="225"/>
        <v>#DIV/0!</v>
      </c>
      <c r="UHG43" s="92" t="e">
        <f t="shared" si="225"/>
        <v>#DIV/0!</v>
      </c>
      <c r="UHH43" s="92" t="e">
        <f t="shared" si="225"/>
        <v>#DIV/0!</v>
      </c>
      <c r="UHI43" s="92" t="e">
        <f t="shared" si="225"/>
        <v>#DIV/0!</v>
      </c>
      <c r="UHJ43" s="92" t="e">
        <f t="shared" si="225"/>
        <v>#DIV/0!</v>
      </c>
      <c r="UHK43" s="92" t="e">
        <f t="shared" si="225"/>
        <v>#DIV/0!</v>
      </c>
      <c r="UHL43" s="92" t="e">
        <f t="shared" si="225"/>
        <v>#DIV/0!</v>
      </c>
      <c r="UHM43" s="92" t="e">
        <f t="shared" si="225"/>
        <v>#DIV/0!</v>
      </c>
      <c r="UHN43" s="92" t="e">
        <f t="shared" si="225"/>
        <v>#DIV/0!</v>
      </c>
      <c r="UHO43" s="92" t="e">
        <f t="shared" si="225"/>
        <v>#DIV/0!</v>
      </c>
      <c r="UHP43" s="92" t="e">
        <f t="shared" si="225"/>
        <v>#DIV/0!</v>
      </c>
      <c r="UHQ43" s="92" t="e">
        <f t="shared" si="225"/>
        <v>#DIV/0!</v>
      </c>
      <c r="UHR43" s="92" t="e">
        <f t="shared" si="225"/>
        <v>#DIV/0!</v>
      </c>
      <c r="UHS43" s="92" t="e">
        <f t="shared" si="225"/>
        <v>#DIV/0!</v>
      </c>
      <c r="UHT43" s="92" t="e">
        <f t="shared" si="225"/>
        <v>#DIV/0!</v>
      </c>
      <c r="UHU43" s="92" t="e">
        <f t="shared" si="225"/>
        <v>#DIV/0!</v>
      </c>
      <c r="UHV43" s="92" t="e">
        <f t="shared" si="225"/>
        <v>#DIV/0!</v>
      </c>
      <c r="UHW43" s="92" t="e">
        <f t="shared" si="225"/>
        <v>#DIV/0!</v>
      </c>
      <c r="UHX43" s="92" t="e">
        <f t="shared" si="225"/>
        <v>#DIV/0!</v>
      </c>
      <c r="UHY43" s="92" t="e">
        <f t="shared" si="225"/>
        <v>#DIV/0!</v>
      </c>
      <c r="UHZ43" s="92" t="e">
        <f t="shared" si="225"/>
        <v>#DIV/0!</v>
      </c>
      <c r="UIA43" s="92" t="e">
        <f t="shared" si="225"/>
        <v>#DIV/0!</v>
      </c>
      <c r="UIB43" s="92" t="e">
        <f t="shared" si="225"/>
        <v>#DIV/0!</v>
      </c>
      <c r="UIC43" s="92" t="e">
        <f t="shared" si="225"/>
        <v>#DIV/0!</v>
      </c>
      <c r="UID43" s="92" t="e">
        <f t="shared" si="225"/>
        <v>#DIV/0!</v>
      </c>
      <c r="UIE43" s="92" t="e">
        <f t="shared" si="225"/>
        <v>#DIV/0!</v>
      </c>
      <c r="UIF43" s="92" t="e">
        <f t="shared" si="225"/>
        <v>#DIV/0!</v>
      </c>
      <c r="UIG43" s="92" t="e">
        <f t="shared" si="225"/>
        <v>#DIV/0!</v>
      </c>
      <c r="UIH43" s="92" t="e">
        <f t="shared" si="225"/>
        <v>#DIV/0!</v>
      </c>
      <c r="UII43" s="92" t="e">
        <f t="shared" si="225"/>
        <v>#DIV/0!</v>
      </c>
      <c r="UIJ43" s="92" t="e">
        <f t="shared" si="225"/>
        <v>#DIV/0!</v>
      </c>
      <c r="UIK43" s="92" t="e">
        <f t="shared" si="225"/>
        <v>#DIV/0!</v>
      </c>
      <c r="UIL43" s="92" t="e">
        <f t="shared" si="225"/>
        <v>#DIV/0!</v>
      </c>
      <c r="UIM43" s="92" t="e">
        <f t="shared" si="225"/>
        <v>#DIV/0!</v>
      </c>
      <c r="UIN43" s="92" t="e">
        <f t="shared" si="225"/>
        <v>#DIV/0!</v>
      </c>
      <c r="UIO43" s="92" t="e">
        <f t="shared" si="225"/>
        <v>#DIV/0!</v>
      </c>
      <c r="UIP43" s="92" t="e">
        <f t="shared" si="225"/>
        <v>#DIV/0!</v>
      </c>
      <c r="UIQ43" s="92" t="e">
        <f t="shared" si="225"/>
        <v>#DIV/0!</v>
      </c>
      <c r="UIR43" s="92" t="e">
        <f t="shared" si="225"/>
        <v>#DIV/0!</v>
      </c>
      <c r="UIS43" s="92" t="e">
        <f t="shared" si="225"/>
        <v>#DIV/0!</v>
      </c>
      <c r="UIT43" s="92" t="e">
        <f t="shared" si="225"/>
        <v>#DIV/0!</v>
      </c>
      <c r="UIU43" s="92" t="e">
        <f t="shared" si="225"/>
        <v>#DIV/0!</v>
      </c>
      <c r="UIV43" s="92" t="e">
        <f t="shared" si="225"/>
        <v>#DIV/0!</v>
      </c>
      <c r="UIW43" s="92" t="e">
        <f t="shared" si="225"/>
        <v>#DIV/0!</v>
      </c>
      <c r="UIX43" s="92" t="e">
        <f t="shared" si="225"/>
        <v>#DIV/0!</v>
      </c>
      <c r="UIY43" s="92" t="e">
        <f t="shared" si="225"/>
        <v>#DIV/0!</v>
      </c>
      <c r="UIZ43" s="92" t="e">
        <f t="shared" si="225"/>
        <v>#DIV/0!</v>
      </c>
      <c r="UJA43" s="92" t="e">
        <f t="shared" si="225"/>
        <v>#DIV/0!</v>
      </c>
      <c r="UJB43" s="92" t="e">
        <f t="shared" si="225"/>
        <v>#DIV/0!</v>
      </c>
      <c r="UJC43" s="92" t="e">
        <f t="shared" si="225"/>
        <v>#DIV/0!</v>
      </c>
      <c r="UJD43" s="92" t="e">
        <f t="shared" si="225"/>
        <v>#DIV/0!</v>
      </c>
      <c r="UJE43" s="92" t="e">
        <f t="shared" si="225"/>
        <v>#DIV/0!</v>
      </c>
      <c r="UJF43" s="92" t="e">
        <f t="shared" si="225"/>
        <v>#DIV/0!</v>
      </c>
      <c r="UJG43" s="92" t="e">
        <f t="shared" si="225"/>
        <v>#DIV/0!</v>
      </c>
      <c r="UJH43" s="92" t="e">
        <f t="shared" si="225"/>
        <v>#DIV/0!</v>
      </c>
      <c r="UJI43" s="92" t="e">
        <f t="shared" si="225"/>
        <v>#DIV/0!</v>
      </c>
      <c r="UJJ43" s="92" t="e">
        <f t="shared" si="225"/>
        <v>#DIV/0!</v>
      </c>
      <c r="UJK43" s="92" t="e">
        <f t="shared" ref="UJK43:ULV43" si="226">AVERAGE(UJK3:UJK42)</f>
        <v>#DIV/0!</v>
      </c>
      <c r="UJL43" s="92" t="e">
        <f t="shared" si="226"/>
        <v>#DIV/0!</v>
      </c>
      <c r="UJM43" s="92" t="e">
        <f t="shared" si="226"/>
        <v>#DIV/0!</v>
      </c>
      <c r="UJN43" s="92" t="e">
        <f t="shared" si="226"/>
        <v>#DIV/0!</v>
      </c>
      <c r="UJO43" s="92" t="e">
        <f t="shared" si="226"/>
        <v>#DIV/0!</v>
      </c>
      <c r="UJP43" s="92" t="e">
        <f t="shared" si="226"/>
        <v>#DIV/0!</v>
      </c>
      <c r="UJQ43" s="92" t="e">
        <f t="shared" si="226"/>
        <v>#DIV/0!</v>
      </c>
      <c r="UJR43" s="92" t="e">
        <f t="shared" si="226"/>
        <v>#DIV/0!</v>
      </c>
      <c r="UJS43" s="92" t="e">
        <f t="shared" si="226"/>
        <v>#DIV/0!</v>
      </c>
      <c r="UJT43" s="92" t="e">
        <f t="shared" si="226"/>
        <v>#DIV/0!</v>
      </c>
      <c r="UJU43" s="92" t="e">
        <f t="shared" si="226"/>
        <v>#DIV/0!</v>
      </c>
      <c r="UJV43" s="92" t="e">
        <f t="shared" si="226"/>
        <v>#DIV/0!</v>
      </c>
      <c r="UJW43" s="92" t="e">
        <f t="shared" si="226"/>
        <v>#DIV/0!</v>
      </c>
      <c r="UJX43" s="92" t="e">
        <f t="shared" si="226"/>
        <v>#DIV/0!</v>
      </c>
      <c r="UJY43" s="92" t="e">
        <f t="shared" si="226"/>
        <v>#DIV/0!</v>
      </c>
      <c r="UJZ43" s="92" t="e">
        <f t="shared" si="226"/>
        <v>#DIV/0!</v>
      </c>
      <c r="UKA43" s="92" t="e">
        <f t="shared" si="226"/>
        <v>#DIV/0!</v>
      </c>
      <c r="UKB43" s="92" t="e">
        <f t="shared" si="226"/>
        <v>#DIV/0!</v>
      </c>
      <c r="UKC43" s="92" t="e">
        <f t="shared" si="226"/>
        <v>#DIV/0!</v>
      </c>
      <c r="UKD43" s="92" t="e">
        <f t="shared" si="226"/>
        <v>#DIV/0!</v>
      </c>
      <c r="UKE43" s="92" t="e">
        <f t="shared" si="226"/>
        <v>#DIV/0!</v>
      </c>
      <c r="UKF43" s="92" t="e">
        <f t="shared" si="226"/>
        <v>#DIV/0!</v>
      </c>
      <c r="UKG43" s="92" t="e">
        <f t="shared" si="226"/>
        <v>#DIV/0!</v>
      </c>
      <c r="UKH43" s="92" t="e">
        <f t="shared" si="226"/>
        <v>#DIV/0!</v>
      </c>
      <c r="UKI43" s="92" t="e">
        <f t="shared" si="226"/>
        <v>#DIV/0!</v>
      </c>
      <c r="UKJ43" s="92" t="e">
        <f t="shared" si="226"/>
        <v>#DIV/0!</v>
      </c>
      <c r="UKK43" s="92" t="e">
        <f t="shared" si="226"/>
        <v>#DIV/0!</v>
      </c>
      <c r="UKL43" s="92" t="e">
        <f t="shared" si="226"/>
        <v>#DIV/0!</v>
      </c>
      <c r="UKM43" s="92" t="e">
        <f t="shared" si="226"/>
        <v>#DIV/0!</v>
      </c>
      <c r="UKN43" s="92" t="e">
        <f t="shared" si="226"/>
        <v>#DIV/0!</v>
      </c>
      <c r="UKO43" s="92" t="e">
        <f t="shared" si="226"/>
        <v>#DIV/0!</v>
      </c>
      <c r="UKP43" s="92" t="e">
        <f t="shared" si="226"/>
        <v>#DIV/0!</v>
      </c>
      <c r="UKQ43" s="92" t="e">
        <f t="shared" si="226"/>
        <v>#DIV/0!</v>
      </c>
      <c r="UKR43" s="92" t="e">
        <f t="shared" si="226"/>
        <v>#DIV/0!</v>
      </c>
      <c r="UKS43" s="92" t="e">
        <f t="shared" si="226"/>
        <v>#DIV/0!</v>
      </c>
      <c r="UKT43" s="92" t="e">
        <f t="shared" si="226"/>
        <v>#DIV/0!</v>
      </c>
      <c r="UKU43" s="92" t="e">
        <f t="shared" si="226"/>
        <v>#DIV/0!</v>
      </c>
      <c r="UKV43" s="92" t="e">
        <f t="shared" si="226"/>
        <v>#DIV/0!</v>
      </c>
      <c r="UKW43" s="92" t="e">
        <f t="shared" si="226"/>
        <v>#DIV/0!</v>
      </c>
      <c r="UKX43" s="92" t="e">
        <f t="shared" si="226"/>
        <v>#DIV/0!</v>
      </c>
      <c r="UKY43" s="92" t="e">
        <f t="shared" si="226"/>
        <v>#DIV/0!</v>
      </c>
      <c r="UKZ43" s="92" t="e">
        <f t="shared" si="226"/>
        <v>#DIV/0!</v>
      </c>
      <c r="ULA43" s="92" t="e">
        <f t="shared" si="226"/>
        <v>#DIV/0!</v>
      </c>
      <c r="ULB43" s="92" t="e">
        <f t="shared" si="226"/>
        <v>#DIV/0!</v>
      </c>
      <c r="ULC43" s="92" t="e">
        <f t="shared" si="226"/>
        <v>#DIV/0!</v>
      </c>
      <c r="ULD43" s="92" t="e">
        <f t="shared" si="226"/>
        <v>#DIV/0!</v>
      </c>
      <c r="ULE43" s="92" t="e">
        <f t="shared" si="226"/>
        <v>#DIV/0!</v>
      </c>
      <c r="ULF43" s="92" t="e">
        <f t="shared" si="226"/>
        <v>#DIV/0!</v>
      </c>
      <c r="ULG43" s="92" t="e">
        <f t="shared" si="226"/>
        <v>#DIV/0!</v>
      </c>
      <c r="ULH43" s="92" t="e">
        <f t="shared" si="226"/>
        <v>#DIV/0!</v>
      </c>
      <c r="ULI43" s="92" t="e">
        <f t="shared" si="226"/>
        <v>#DIV/0!</v>
      </c>
      <c r="ULJ43" s="92" t="e">
        <f t="shared" si="226"/>
        <v>#DIV/0!</v>
      </c>
      <c r="ULK43" s="92" t="e">
        <f t="shared" si="226"/>
        <v>#DIV/0!</v>
      </c>
      <c r="ULL43" s="92" t="e">
        <f t="shared" si="226"/>
        <v>#DIV/0!</v>
      </c>
      <c r="ULM43" s="92" t="e">
        <f t="shared" si="226"/>
        <v>#DIV/0!</v>
      </c>
      <c r="ULN43" s="92" t="e">
        <f t="shared" si="226"/>
        <v>#DIV/0!</v>
      </c>
      <c r="ULO43" s="92" t="e">
        <f t="shared" si="226"/>
        <v>#DIV/0!</v>
      </c>
      <c r="ULP43" s="92" t="e">
        <f t="shared" si="226"/>
        <v>#DIV/0!</v>
      </c>
      <c r="ULQ43" s="92" t="e">
        <f t="shared" si="226"/>
        <v>#DIV/0!</v>
      </c>
      <c r="ULR43" s="92" t="e">
        <f t="shared" si="226"/>
        <v>#DIV/0!</v>
      </c>
      <c r="ULS43" s="92" t="e">
        <f t="shared" si="226"/>
        <v>#DIV/0!</v>
      </c>
      <c r="ULT43" s="92" t="e">
        <f t="shared" si="226"/>
        <v>#DIV/0!</v>
      </c>
      <c r="ULU43" s="92" t="e">
        <f t="shared" si="226"/>
        <v>#DIV/0!</v>
      </c>
      <c r="ULV43" s="92" t="e">
        <f t="shared" si="226"/>
        <v>#DIV/0!</v>
      </c>
      <c r="ULW43" s="92" t="e">
        <f t="shared" ref="ULW43:UOH43" si="227">AVERAGE(ULW3:ULW42)</f>
        <v>#DIV/0!</v>
      </c>
      <c r="ULX43" s="92" t="e">
        <f t="shared" si="227"/>
        <v>#DIV/0!</v>
      </c>
      <c r="ULY43" s="92" t="e">
        <f t="shared" si="227"/>
        <v>#DIV/0!</v>
      </c>
      <c r="ULZ43" s="92" t="e">
        <f t="shared" si="227"/>
        <v>#DIV/0!</v>
      </c>
      <c r="UMA43" s="92" t="e">
        <f t="shared" si="227"/>
        <v>#DIV/0!</v>
      </c>
      <c r="UMB43" s="92" t="e">
        <f t="shared" si="227"/>
        <v>#DIV/0!</v>
      </c>
      <c r="UMC43" s="92" t="e">
        <f t="shared" si="227"/>
        <v>#DIV/0!</v>
      </c>
      <c r="UMD43" s="92" t="e">
        <f t="shared" si="227"/>
        <v>#DIV/0!</v>
      </c>
      <c r="UME43" s="92" t="e">
        <f t="shared" si="227"/>
        <v>#DIV/0!</v>
      </c>
      <c r="UMF43" s="92" t="e">
        <f t="shared" si="227"/>
        <v>#DIV/0!</v>
      </c>
      <c r="UMG43" s="92" t="e">
        <f t="shared" si="227"/>
        <v>#DIV/0!</v>
      </c>
      <c r="UMH43" s="92" t="e">
        <f t="shared" si="227"/>
        <v>#DIV/0!</v>
      </c>
      <c r="UMI43" s="92" t="e">
        <f t="shared" si="227"/>
        <v>#DIV/0!</v>
      </c>
      <c r="UMJ43" s="92" t="e">
        <f t="shared" si="227"/>
        <v>#DIV/0!</v>
      </c>
      <c r="UMK43" s="92" t="e">
        <f t="shared" si="227"/>
        <v>#DIV/0!</v>
      </c>
      <c r="UML43" s="92" t="e">
        <f t="shared" si="227"/>
        <v>#DIV/0!</v>
      </c>
      <c r="UMM43" s="92" t="e">
        <f t="shared" si="227"/>
        <v>#DIV/0!</v>
      </c>
      <c r="UMN43" s="92" t="e">
        <f t="shared" si="227"/>
        <v>#DIV/0!</v>
      </c>
      <c r="UMO43" s="92" t="e">
        <f t="shared" si="227"/>
        <v>#DIV/0!</v>
      </c>
      <c r="UMP43" s="92" t="e">
        <f t="shared" si="227"/>
        <v>#DIV/0!</v>
      </c>
      <c r="UMQ43" s="92" t="e">
        <f t="shared" si="227"/>
        <v>#DIV/0!</v>
      </c>
      <c r="UMR43" s="92" t="e">
        <f t="shared" si="227"/>
        <v>#DIV/0!</v>
      </c>
      <c r="UMS43" s="92" t="e">
        <f t="shared" si="227"/>
        <v>#DIV/0!</v>
      </c>
      <c r="UMT43" s="92" t="e">
        <f t="shared" si="227"/>
        <v>#DIV/0!</v>
      </c>
      <c r="UMU43" s="92" t="e">
        <f t="shared" si="227"/>
        <v>#DIV/0!</v>
      </c>
      <c r="UMV43" s="92" t="e">
        <f t="shared" si="227"/>
        <v>#DIV/0!</v>
      </c>
      <c r="UMW43" s="92" t="e">
        <f t="shared" si="227"/>
        <v>#DIV/0!</v>
      </c>
      <c r="UMX43" s="92" t="e">
        <f t="shared" si="227"/>
        <v>#DIV/0!</v>
      </c>
      <c r="UMY43" s="92" t="e">
        <f t="shared" si="227"/>
        <v>#DIV/0!</v>
      </c>
      <c r="UMZ43" s="92" t="e">
        <f t="shared" si="227"/>
        <v>#DIV/0!</v>
      </c>
      <c r="UNA43" s="92" t="e">
        <f t="shared" si="227"/>
        <v>#DIV/0!</v>
      </c>
      <c r="UNB43" s="92" t="e">
        <f t="shared" si="227"/>
        <v>#DIV/0!</v>
      </c>
      <c r="UNC43" s="92" t="e">
        <f t="shared" si="227"/>
        <v>#DIV/0!</v>
      </c>
      <c r="UND43" s="92" t="e">
        <f t="shared" si="227"/>
        <v>#DIV/0!</v>
      </c>
      <c r="UNE43" s="92" t="e">
        <f t="shared" si="227"/>
        <v>#DIV/0!</v>
      </c>
      <c r="UNF43" s="92" t="e">
        <f t="shared" si="227"/>
        <v>#DIV/0!</v>
      </c>
      <c r="UNG43" s="92" t="e">
        <f t="shared" si="227"/>
        <v>#DIV/0!</v>
      </c>
      <c r="UNH43" s="92" t="e">
        <f t="shared" si="227"/>
        <v>#DIV/0!</v>
      </c>
      <c r="UNI43" s="92" t="e">
        <f t="shared" si="227"/>
        <v>#DIV/0!</v>
      </c>
      <c r="UNJ43" s="92" t="e">
        <f t="shared" si="227"/>
        <v>#DIV/0!</v>
      </c>
      <c r="UNK43" s="92" t="e">
        <f t="shared" si="227"/>
        <v>#DIV/0!</v>
      </c>
      <c r="UNL43" s="92" t="e">
        <f t="shared" si="227"/>
        <v>#DIV/0!</v>
      </c>
      <c r="UNM43" s="92" t="e">
        <f t="shared" si="227"/>
        <v>#DIV/0!</v>
      </c>
      <c r="UNN43" s="92" t="e">
        <f t="shared" si="227"/>
        <v>#DIV/0!</v>
      </c>
      <c r="UNO43" s="92" t="e">
        <f t="shared" si="227"/>
        <v>#DIV/0!</v>
      </c>
      <c r="UNP43" s="92" t="e">
        <f t="shared" si="227"/>
        <v>#DIV/0!</v>
      </c>
      <c r="UNQ43" s="92" t="e">
        <f t="shared" si="227"/>
        <v>#DIV/0!</v>
      </c>
      <c r="UNR43" s="92" t="e">
        <f t="shared" si="227"/>
        <v>#DIV/0!</v>
      </c>
      <c r="UNS43" s="92" t="e">
        <f t="shared" si="227"/>
        <v>#DIV/0!</v>
      </c>
      <c r="UNT43" s="92" t="e">
        <f t="shared" si="227"/>
        <v>#DIV/0!</v>
      </c>
      <c r="UNU43" s="92" t="e">
        <f t="shared" si="227"/>
        <v>#DIV/0!</v>
      </c>
      <c r="UNV43" s="92" t="e">
        <f t="shared" si="227"/>
        <v>#DIV/0!</v>
      </c>
      <c r="UNW43" s="92" t="e">
        <f t="shared" si="227"/>
        <v>#DIV/0!</v>
      </c>
      <c r="UNX43" s="92" t="e">
        <f t="shared" si="227"/>
        <v>#DIV/0!</v>
      </c>
      <c r="UNY43" s="92" t="e">
        <f t="shared" si="227"/>
        <v>#DIV/0!</v>
      </c>
      <c r="UNZ43" s="92" t="e">
        <f t="shared" si="227"/>
        <v>#DIV/0!</v>
      </c>
      <c r="UOA43" s="92" t="e">
        <f t="shared" si="227"/>
        <v>#DIV/0!</v>
      </c>
      <c r="UOB43" s="92" t="e">
        <f t="shared" si="227"/>
        <v>#DIV/0!</v>
      </c>
      <c r="UOC43" s="92" t="e">
        <f t="shared" si="227"/>
        <v>#DIV/0!</v>
      </c>
      <c r="UOD43" s="92" t="e">
        <f t="shared" si="227"/>
        <v>#DIV/0!</v>
      </c>
      <c r="UOE43" s="92" t="e">
        <f t="shared" si="227"/>
        <v>#DIV/0!</v>
      </c>
      <c r="UOF43" s="92" t="e">
        <f t="shared" si="227"/>
        <v>#DIV/0!</v>
      </c>
      <c r="UOG43" s="92" t="e">
        <f t="shared" si="227"/>
        <v>#DIV/0!</v>
      </c>
      <c r="UOH43" s="92" t="e">
        <f t="shared" si="227"/>
        <v>#DIV/0!</v>
      </c>
      <c r="UOI43" s="92" t="e">
        <f t="shared" ref="UOI43:UQT43" si="228">AVERAGE(UOI3:UOI42)</f>
        <v>#DIV/0!</v>
      </c>
      <c r="UOJ43" s="92" t="e">
        <f t="shared" si="228"/>
        <v>#DIV/0!</v>
      </c>
      <c r="UOK43" s="92" t="e">
        <f t="shared" si="228"/>
        <v>#DIV/0!</v>
      </c>
      <c r="UOL43" s="92" t="e">
        <f t="shared" si="228"/>
        <v>#DIV/0!</v>
      </c>
      <c r="UOM43" s="92" t="e">
        <f t="shared" si="228"/>
        <v>#DIV/0!</v>
      </c>
      <c r="UON43" s="92" t="e">
        <f t="shared" si="228"/>
        <v>#DIV/0!</v>
      </c>
      <c r="UOO43" s="92" t="e">
        <f t="shared" si="228"/>
        <v>#DIV/0!</v>
      </c>
      <c r="UOP43" s="92" t="e">
        <f t="shared" si="228"/>
        <v>#DIV/0!</v>
      </c>
      <c r="UOQ43" s="92" t="e">
        <f t="shared" si="228"/>
        <v>#DIV/0!</v>
      </c>
      <c r="UOR43" s="92" t="e">
        <f t="shared" si="228"/>
        <v>#DIV/0!</v>
      </c>
      <c r="UOS43" s="92" t="e">
        <f t="shared" si="228"/>
        <v>#DIV/0!</v>
      </c>
      <c r="UOT43" s="92" t="e">
        <f t="shared" si="228"/>
        <v>#DIV/0!</v>
      </c>
      <c r="UOU43" s="92" t="e">
        <f t="shared" si="228"/>
        <v>#DIV/0!</v>
      </c>
      <c r="UOV43" s="92" t="e">
        <f t="shared" si="228"/>
        <v>#DIV/0!</v>
      </c>
      <c r="UOW43" s="92" t="e">
        <f t="shared" si="228"/>
        <v>#DIV/0!</v>
      </c>
      <c r="UOX43" s="92" t="e">
        <f t="shared" si="228"/>
        <v>#DIV/0!</v>
      </c>
      <c r="UOY43" s="92" t="e">
        <f t="shared" si="228"/>
        <v>#DIV/0!</v>
      </c>
      <c r="UOZ43" s="92" t="e">
        <f t="shared" si="228"/>
        <v>#DIV/0!</v>
      </c>
      <c r="UPA43" s="92" t="e">
        <f t="shared" si="228"/>
        <v>#DIV/0!</v>
      </c>
      <c r="UPB43" s="92" t="e">
        <f t="shared" si="228"/>
        <v>#DIV/0!</v>
      </c>
      <c r="UPC43" s="92" t="e">
        <f t="shared" si="228"/>
        <v>#DIV/0!</v>
      </c>
      <c r="UPD43" s="92" t="e">
        <f t="shared" si="228"/>
        <v>#DIV/0!</v>
      </c>
      <c r="UPE43" s="92" t="e">
        <f t="shared" si="228"/>
        <v>#DIV/0!</v>
      </c>
      <c r="UPF43" s="92" t="e">
        <f t="shared" si="228"/>
        <v>#DIV/0!</v>
      </c>
      <c r="UPG43" s="92" t="e">
        <f t="shared" si="228"/>
        <v>#DIV/0!</v>
      </c>
      <c r="UPH43" s="92" t="e">
        <f t="shared" si="228"/>
        <v>#DIV/0!</v>
      </c>
      <c r="UPI43" s="92" t="e">
        <f t="shared" si="228"/>
        <v>#DIV/0!</v>
      </c>
      <c r="UPJ43" s="92" t="e">
        <f t="shared" si="228"/>
        <v>#DIV/0!</v>
      </c>
      <c r="UPK43" s="92" t="e">
        <f t="shared" si="228"/>
        <v>#DIV/0!</v>
      </c>
      <c r="UPL43" s="92" t="e">
        <f t="shared" si="228"/>
        <v>#DIV/0!</v>
      </c>
      <c r="UPM43" s="92" t="e">
        <f t="shared" si="228"/>
        <v>#DIV/0!</v>
      </c>
      <c r="UPN43" s="92" t="e">
        <f t="shared" si="228"/>
        <v>#DIV/0!</v>
      </c>
      <c r="UPO43" s="92" t="e">
        <f t="shared" si="228"/>
        <v>#DIV/0!</v>
      </c>
      <c r="UPP43" s="92" t="e">
        <f t="shared" si="228"/>
        <v>#DIV/0!</v>
      </c>
      <c r="UPQ43" s="92" t="e">
        <f t="shared" si="228"/>
        <v>#DIV/0!</v>
      </c>
      <c r="UPR43" s="92" t="e">
        <f t="shared" si="228"/>
        <v>#DIV/0!</v>
      </c>
      <c r="UPS43" s="92" t="e">
        <f t="shared" si="228"/>
        <v>#DIV/0!</v>
      </c>
      <c r="UPT43" s="92" t="e">
        <f t="shared" si="228"/>
        <v>#DIV/0!</v>
      </c>
      <c r="UPU43" s="92" t="e">
        <f t="shared" si="228"/>
        <v>#DIV/0!</v>
      </c>
      <c r="UPV43" s="92" t="e">
        <f t="shared" si="228"/>
        <v>#DIV/0!</v>
      </c>
      <c r="UPW43" s="92" t="e">
        <f t="shared" si="228"/>
        <v>#DIV/0!</v>
      </c>
      <c r="UPX43" s="92" t="e">
        <f t="shared" si="228"/>
        <v>#DIV/0!</v>
      </c>
      <c r="UPY43" s="92" t="e">
        <f t="shared" si="228"/>
        <v>#DIV/0!</v>
      </c>
      <c r="UPZ43" s="92" t="e">
        <f t="shared" si="228"/>
        <v>#DIV/0!</v>
      </c>
      <c r="UQA43" s="92" t="e">
        <f t="shared" si="228"/>
        <v>#DIV/0!</v>
      </c>
      <c r="UQB43" s="92" t="e">
        <f t="shared" si="228"/>
        <v>#DIV/0!</v>
      </c>
      <c r="UQC43" s="92" t="e">
        <f t="shared" si="228"/>
        <v>#DIV/0!</v>
      </c>
      <c r="UQD43" s="92" t="e">
        <f t="shared" si="228"/>
        <v>#DIV/0!</v>
      </c>
      <c r="UQE43" s="92" t="e">
        <f t="shared" si="228"/>
        <v>#DIV/0!</v>
      </c>
      <c r="UQF43" s="92" t="e">
        <f t="shared" si="228"/>
        <v>#DIV/0!</v>
      </c>
      <c r="UQG43" s="92" t="e">
        <f t="shared" si="228"/>
        <v>#DIV/0!</v>
      </c>
      <c r="UQH43" s="92" t="e">
        <f t="shared" si="228"/>
        <v>#DIV/0!</v>
      </c>
      <c r="UQI43" s="92" t="e">
        <f t="shared" si="228"/>
        <v>#DIV/0!</v>
      </c>
      <c r="UQJ43" s="92" t="e">
        <f t="shared" si="228"/>
        <v>#DIV/0!</v>
      </c>
      <c r="UQK43" s="92" t="e">
        <f t="shared" si="228"/>
        <v>#DIV/0!</v>
      </c>
      <c r="UQL43" s="92" t="e">
        <f t="shared" si="228"/>
        <v>#DIV/0!</v>
      </c>
      <c r="UQM43" s="92" t="e">
        <f t="shared" si="228"/>
        <v>#DIV/0!</v>
      </c>
      <c r="UQN43" s="92" t="e">
        <f t="shared" si="228"/>
        <v>#DIV/0!</v>
      </c>
      <c r="UQO43" s="92" t="e">
        <f t="shared" si="228"/>
        <v>#DIV/0!</v>
      </c>
      <c r="UQP43" s="92" t="e">
        <f t="shared" si="228"/>
        <v>#DIV/0!</v>
      </c>
      <c r="UQQ43" s="92" t="e">
        <f t="shared" si="228"/>
        <v>#DIV/0!</v>
      </c>
      <c r="UQR43" s="92" t="e">
        <f t="shared" si="228"/>
        <v>#DIV/0!</v>
      </c>
      <c r="UQS43" s="92" t="e">
        <f t="shared" si="228"/>
        <v>#DIV/0!</v>
      </c>
      <c r="UQT43" s="92" t="e">
        <f t="shared" si="228"/>
        <v>#DIV/0!</v>
      </c>
      <c r="UQU43" s="92" t="e">
        <f t="shared" ref="UQU43:UTF43" si="229">AVERAGE(UQU3:UQU42)</f>
        <v>#DIV/0!</v>
      </c>
      <c r="UQV43" s="92" t="e">
        <f t="shared" si="229"/>
        <v>#DIV/0!</v>
      </c>
      <c r="UQW43" s="92" t="e">
        <f t="shared" si="229"/>
        <v>#DIV/0!</v>
      </c>
      <c r="UQX43" s="92" t="e">
        <f t="shared" si="229"/>
        <v>#DIV/0!</v>
      </c>
      <c r="UQY43" s="92" t="e">
        <f t="shared" si="229"/>
        <v>#DIV/0!</v>
      </c>
      <c r="UQZ43" s="92" t="e">
        <f t="shared" si="229"/>
        <v>#DIV/0!</v>
      </c>
      <c r="URA43" s="92" t="e">
        <f t="shared" si="229"/>
        <v>#DIV/0!</v>
      </c>
      <c r="URB43" s="92" t="e">
        <f t="shared" si="229"/>
        <v>#DIV/0!</v>
      </c>
      <c r="URC43" s="92" t="e">
        <f t="shared" si="229"/>
        <v>#DIV/0!</v>
      </c>
      <c r="URD43" s="92" t="e">
        <f t="shared" si="229"/>
        <v>#DIV/0!</v>
      </c>
      <c r="URE43" s="92" t="e">
        <f t="shared" si="229"/>
        <v>#DIV/0!</v>
      </c>
      <c r="URF43" s="92" t="e">
        <f t="shared" si="229"/>
        <v>#DIV/0!</v>
      </c>
      <c r="URG43" s="92" t="e">
        <f t="shared" si="229"/>
        <v>#DIV/0!</v>
      </c>
      <c r="URH43" s="92" t="e">
        <f t="shared" si="229"/>
        <v>#DIV/0!</v>
      </c>
      <c r="URI43" s="92" t="e">
        <f t="shared" si="229"/>
        <v>#DIV/0!</v>
      </c>
      <c r="URJ43" s="92" t="e">
        <f t="shared" si="229"/>
        <v>#DIV/0!</v>
      </c>
      <c r="URK43" s="92" t="e">
        <f t="shared" si="229"/>
        <v>#DIV/0!</v>
      </c>
      <c r="URL43" s="92" t="e">
        <f t="shared" si="229"/>
        <v>#DIV/0!</v>
      </c>
      <c r="URM43" s="92" t="e">
        <f t="shared" si="229"/>
        <v>#DIV/0!</v>
      </c>
      <c r="URN43" s="92" t="e">
        <f t="shared" si="229"/>
        <v>#DIV/0!</v>
      </c>
      <c r="URO43" s="92" t="e">
        <f t="shared" si="229"/>
        <v>#DIV/0!</v>
      </c>
      <c r="URP43" s="92" t="e">
        <f t="shared" si="229"/>
        <v>#DIV/0!</v>
      </c>
      <c r="URQ43" s="92" t="e">
        <f t="shared" si="229"/>
        <v>#DIV/0!</v>
      </c>
      <c r="URR43" s="92" t="e">
        <f t="shared" si="229"/>
        <v>#DIV/0!</v>
      </c>
      <c r="URS43" s="92" t="e">
        <f t="shared" si="229"/>
        <v>#DIV/0!</v>
      </c>
      <c r="URT43" s="92" t="e">
        <f t="shared" si="229"/>
        <v>#DIV/0!</v>
      </c>
      <c r="URU43" s="92" t="e">
        <f t="shared" si="229"/>
        <v>#DIV/0!</v>
      </c>
      <c r="URV43" s="92" t="e">
        <f t="shared" si="229"/>
        <v>#DIV/0!</v>
      </c>
      <c r="URW43" s="92" t="e">
        <f t="shared" si="229"/>
        <v>#DIV/0!</v>
      </c>
      <c r="URX43" s="92" t="e">
        <f t="shared" si="229"/>
        <v>#DIV/0!</v>
      </c>
      <c r="URY43" s="92" t="e">
        <f t="shared" si="229"/>
        <v>#DIV/0!</v>
      </c>
      <c r="URZ43" s="92" t="e">
        <f t="shared" si="229"/>
        <v>#DIV/0!</v>
      </c>
      <c r="USA43" s="92" t="e">
        <f t="shared" si="229"/>
        <v>#DIV/0!</v>
      </c>
      <c r="USB43" s="92" t="e">
        <f t="shared" si="229"/>
        <v>#DIV/0!</v>
      </c>
      <c r="USC43" s="92" t="e">
        <f t="shared" si="229"/>
        <v>#DIV/0!</v>
      </c>
      <c r="USD43" s="92" t="e">
        <f t="shared" si="229"/>
        <v>#DIV/0!</v>
      </c>
      <c r="USE43" s="92" t="e">
        <f t="shared" si="229"/>
        <v>#DIV/0!</v>
      </c>
      <c r="USF43" s="92" t="e">
        <f t="shared" si="229"/>
        <v>#DIV/0!</v>
      </c>
      <c r="USG43" s="92" t="e">
        <f t="shared" si="229"/>
        <v>#DIV/0!</v>
      </c>
      <c r="USH43" s="92" t="e">
        <f t="shared" si="229"/>
        <v>#DIV/0!</v>
      </c>
      <c r="USI43" s="92" t="e">
        <f t="shared" si="229"/>
        <v>#DIV/0!</v>
      </c>
      <c r="USJ43" s="92" t="e">
        <f t="shared" si="229"/>
        <v>#DIV/0!</v>
      </c>
      <c r="USK43" s="92" t="e">
        <f t="shared" si="229"/>
        <v>#DIV/0!</v>
      </c>
      <c r="USL43" s="92" t="e">
        <f t="shared" si="229"/>
        <v>#DIV/0!</v>
      </c>
      <c r="USM43" s="92" t="e">
        <f t="shared" si="229"/>
        <v>#DIV/0!</v>
      </c>
      <c r="USN43" s="92" t="e">
        <f t="shared" si="229"/>
        <v>#DIV/0!</v>
      </c>
      <c r="USO43" s="92" t="e">
        <f t="shared" si="229"/>
        <v>#DIV/0!</v>
      </c>
      <c r="USP43" s="92" t="e">
        <f t="shared" si="229"/>
        <v>#DIV/0!</v>
      </c>
      <c r="USQ43" s="92" t="e">
        <f t="shared" si="229"/>
        <v>#DIV/0!</v>
      </c>
      <c r="USR43" s="92" t="e">
        <f t="shared" si="229"/>
        <v>#DIV/0!</v>
      </c>
      <c r="USS43" s="92" t="e">
        <f t="shared" si="229"/>
        <v>#DIV/0!</v>
      </c>
      <c r="UST43" s="92" t="e">
        <f t="shared" si="229"/>
        <v>#DIV/0!</v>
      </c>
      <c r="USU43" s="92" t="e">
        <f t="shared" si="229"/>
        <v>#DIV/0!</v>
      </c>
      <c r="USV43" s="92" t="e">
        <f t="shared" si="229"/>
        <v>#DIV/0!</v>
      </c>
      <c r="USW43" s="92" t="e">
        <f t="shared" si="229"/>
        <v>#DIV/0!</v>
      </c>
      <c r="USX43" s="92" t="e">
        <f t="shared" si="229"/>
        <v>#DIV/0!</v>
      </c>
      <c r="USY43" s="92" t="e">
        <f t="shared" si="229"/>
        <v>#DIV/0!</v>
      </c>
      <c r="USZ43" s="92" t="e">
        <f t="shared" si="229"/>
        <v>#DIV/0!</v>
      </c>
      <c r="UTA43" s="92" t="e">
        <f t="shared" si="229"/>
        <v>#DIV/0!</v>
      </c>
      <c r="UTB43" s="92" t="e">
        <f t="shared" si="229"/>
        <v>#DIV/0!</v>
      </c>
      <c r="UTC43" s="92" t="e">
        <f t="shared" si="229"/>
        <v>#DIV/0!</v>
      </c>
      <c r="UTD43" s="92" t="e">
        <f t="shared" si="229"/>
        <v>#DIV/0!</v>
      </c>
      <c r="UTE43" s="92" t="e">
        <f t="shared" si="229"/>
        <v>#DIV/0!</v>
      </c>
      <c r="UTF43" s="92" t="e">
        <f t="shared" si="229"/>
        <v>#DIV/0!</v>
      </c>
      <c r="UTG43" s="92" t="e">
        <f t="shared" ref="UTG43:UVR43" si="230">AVERAGE(UTG3:UTG42)</f>
        <v>#DIV/0!</v>
      </c>
      <c r="UTH43" s="92" t="e">
        <f t="shared" si="230"/>
        <v>#DIV/0!</v>
      </c>
      <c r="UTI43" s="92" t="e">
        <f t="shared" si="230"/>
        <v>#DIV/0!</v>
      </c>
      <c r="UTJ43" s="92" t="e">
        <f t="shared" si="230"/>
        <v>#DIV/0!</v>
      </c>
      <c r="UTK43" s="92" t="e">
        <f t="shared" si="230"/>
        <v>#DIV/0!</v>
      </c>
      <c r="UTL43" s="92" t="e">
        <f t="shared" si="230"/>
        <v>#DIV/0!</v>
      </c>
      <c r="UTM43" s="92" t="e">
        <f t="shared" si="230"/>
        <v>#DIV/0!</v>
      </c>
      <c r="UTN43" s="92" t="e">
        <f t="shared" si="230"/>
        <v>#DIV/0!</v>
      </c>
      <c r="UTO43" s="92" t="e">
        <f t="shared" si="230"/>
        <v>#DIV/0!</v>
      </c>
      <c r="UTP43" s="92" t="e">
        <f t="shared" si="230"/>
        <v>#DIV/0!</v>
      </c>
      <c r="UTQ43" s="92" t="e">
        <f t="shared" si="230"/>
        <v>#DIV/0!</v>
      </c>
      <c r="UTR43" s="92" t="e">
        <f t="shared" si="230"/>
        <v>#DIV/0!</v>
      </c>
      <c r="UTS43" s="92" t="e">
        <f t="shared" si="230"/>
        <v>#DIV/0!</v>
      </c>
      <c r="UTT43" s="92" t="e">
        <f t="shared" si="230"/>
        <v>#DIV/0!</v>
      </c>
      <c r="UTU43" s="92" t="e">
        <f t="shared" si="230"/>
        <v>#DIV/0!</v>
      </c>
      <c r="UTV43" s="92" t="e">
        <f t="shared" si="230"/>
        <v>#DIV/0!</v>
      </c>
      <c r="UTW43" s="92" t="e">
        <f t="shared" si="230"/>
        <v>#DIV/0!</v>
      </c>
      <c r="UTX43" s="92" t="e">
        <f t="shared" si="230"/>
        <v>#DIV/0!</v>
      </c>
      <c r="UTY43" s="92" t="e">
        <f t="shared" si="230"/>
        <v>#DIV/0!</v>
      </c>
      <c r="UTZ43" s="92" t="e">
        <f t="shared" si="230"/>
        <v>#DIV/0!</v>
      </c>
      <c r="UUA43" s="92" t="e">
        <f t="shared" si="230"/>
        <v>#DIV/0!</v>
      </c>
      <c r="UUB43" s="92" t="e">
        <f t="shared" si="230"/>
        <v>#DIV/0!</v>
      </c>
      <c r="UUC43" s="92" t="e">
        <f t="shared" si="230"/>
        <v>#DIV/0!</v>
      </c>
      <c r="UUD43" s="92" t="e">
        <f t="shared" si="230"/>
        <v>#DIV/0!</v>
      </c>
      <c r="UUE43" s="92" t="e">
        <f t="shared" si="230"/>
        <v>#DIV/0!</v>
      </c>
      <c r="UUF43" s="92" t="e">
        <f t="shared" si="230"/>
        <v>#DIV/0!</v>
      </c>
      <c r="UUG43" s="92" t="e">
        <f t="shared" si="230"/>
        <v>#DIV/0!</v>
      </c>
      <c r="UUH43" s="92" t="e">
        <f t="shared" si="230"/>
        <v>#DIV/0!</v>
      </c>
      <c r="UUI43" s="92" t="e">
        <f t="shared" si="230"/>
        <v>#DIV/0!</v>
      </c>
      <c r="UUJ43" s="92" t="e">
        <f t="shared" si="230"/>
        <v>#DIV/0!</v>
      </c>
      <c r="UUK43" s="92" t="e">
        <f t="shared" si="230"/>
        <v>#DIV/0!</v>
      </c>
      <c r="UUL43" s="92" t="e">
        <f t="shared" si="230"/>
        <v>#DIV/0!</v>
      </c>
      <c r="UUM43" s="92" t="e">
        <f t="shared" si="230"/>
        <v>#DIV/0!</v>
      </c>
      <c r="UUN43" s="92" t="e">
        <f t="shared" si="230"/>
        <v>#DIV/0!</v>
      </c>
      <c r="UUO43" s="92" t="e">
        <f t="shared" si="230"/>
        <v>#DIV/0!</v>
      </c>
      <c r="UUP43" s="92" t="e">
        <f t="shared" si="230"/>
        <v>#DIV/0!</v>
      </c>
      <c r="UUQ43" s="92" t="e">
        <f t="shared" si="230"/>
        <v>#DIV/0!</v>
      </c>
      <c r="UUR43" s="92" t="e">
        <f t="shared" si="230"/>
        <v>#DIV/0!</v>
      </c>
      <c r="UUS43" s="92" t="e">
        <f t="shared" si="230"/>
        <v>#DIV/0!</v>
      </c>
      <c r="UUT43" s="92" t="e">
        <f t="shared" si="230"/>
        <v>#DIV/0!</v>
      </c>
      <c r="UUU43" s="92" t="e">
        <f t="shared" si="230"/>
        <v>#DIV/0!</v>
      </c>
      <c r="UUV43" s="92" t="e">
        <f t="shared" si="230"/>
        <v>#DIV/0!</v>
      </c>
      <c r="UUW43" s="92" t="e">
        <f t="shared" si="230"/>
        <v>#DIV/0!</v>
      </c>
      <c r="UUX43" s="92" t="e">
        <f t="shared" si="230"/>
        <v>#DIV/0!</v>
      </c>
      <c r="UUY43" s="92" t="e">
        <f t="shared" si="230"/>
        <v>#DIV/0!</v>
      </c>
      <c r="UUZ43" s="92" t="e">
        <f t="shared" si="230"/>
        <v>#DIV/0!</v>
      </c>
      <c r="UVA43" s="92" t="e">
        <f t="shared" si="230"/>
        <v>#DIV/0!</v>
      </c>
      <c r="UVB43" s="92" t="e">
        <f t="shared" si="230"/>
        <v>#DIV/0!</v>
      </c>
      <c r="UVC43" s="92" t="e">
        <f t="shared" si="230"/>
        <v>#DIV/0!</v>
      </c>
      <c r="UVD43" s="92" t="e">
        <f t="shared" si="230"/>
        <v>#DIV/0!</v>
      </c>
      <c r="UVE43" s="92" t="e">
        <f t="shared" si="230"/>
        <v>#DIV/0!</v>
      </c>
      <c r="UVF43" s="92" t="e">
        <f t="shared" si="230"/>
        <v>#DIV/0!</v>
      </c>
      <c r="UVG43" s="92" t="e">
        <f t="shared" si="230"/>
        <v>#DIV/0!</v>
      </c>
      <c r="UVH43" s="92" t="e">
        <f t="shared" si="230"/>
        <v>#DIV/0!</v>
      </c>
      <c r="UVI43" s="92" t="e">
        <f t="shared" si="230"/>
        <v>#DIV/0!</v>
      </c>
      <c r="UVJ43" s="92" t="e">
        <f t="shared" si="230"/>
        <v>#DIV/0!</v>
      </c>
      <c r="UVK43" s="92" t="e">
        <f t="shared" si="230"/>
        <v>#DIV/0!</v>
      </c>
      <c r="UVL43" s="92" t="e">
        <f t="shared" si="230"/>
        <v>#DIV/0!</v>
      </c>
      <c r="UVM43" s="92" t="e">
        <f t="shared" si="230"/>
        <v>#DIV/0!</v>
      </c>
      <c r="UVN43" s="92" t="e">
        <f t="shared" si="230"/>
        <v>#DIV/0!</v>
      </c>
      <c r="UVO43" s="92" t="e">
        <f t="shared" si="230"/>
        <v>#DIV/0!</v>
      </c>
      <c r="UVP43" s="92" t="e">
        <f t="shared" si="230"/>
        <v>#DIV/0!</v>
      </c>
      <c r="UVQ43" s="92" t="e">
        <f t="shared" si="230"/>
        <v>#DIV/0!</v>
      </c>
      <c r="UVR43" s="92" t="e">
        <f t="shared" si="230"/>
        <v>#DIV/0!</v>
      </c>
      <c r="UVS43" s="92" t="e">
        <f t="shared" ref="UVS43:UYD43" si="231">AVERAGE(UVS3:UVS42)</f>
        <v>#DIV/0!</v>
      </c>
      <c r="UVT43" s="92" t="e">
        <f t="shared" si="231"/>
        <v>#DIV/0!</v>
      </c>
      <c r="UVU43" s="92" t="e">
        <f t="shared" si="231"/>
        <v>#DIV/0!</v>
      </c>
      <c r="UVV43" s="92" t="e">
        <f t="shared" si="231"/>
        <v>#DIV/0!</v>
      </c>
      <c r="UVW43" s="92" t="e">
        <f t="shared" si="231"/>
        <v>#DIV/0!</v>
      </c>
      <c r="UVX43" s="92" t="e">
        <f t="shared" si="231"/>
        <v>#DIV/0!</v>
      </c>
      <c r="UVY43" s="92" t="e">
        <f t="shared" si="231"/>
        <v>#DIV/0!</v>
      </c>
      <c r="UVZ43" s="92" t="e">
        <f t="shared" si="231"/>
        <v>#DIV/0!</v>
      </c>
      <c r="UWA43" s="92" t="e">
        <f t="shared" si="231"/>
        <v>#DIV/0!</v>
      </c>
      <c r="UWB43" s="92" t="e">
        <f t="shared" si="231"/>
        <v>#DIV/0!</v>
      </c>
      <c r="UWC43" s="92" t="e">
        <f t="shared" si="231"/>
        <v>#DIV/0!</v>
      </c>
      <c r="UWD43" s="92" t="e">
        <f t="shared" si="231"/>
        <v>#DIV/0!</v>
      </c>
      <c r="UWE43" s="92" t="e">
        <f t="shared" si="231"/>
        <v>#DIV/0!</v>
      </c>
      <c r="UWF43" s="92" t="e">
        <f t="shared" si="231"/>
        <v>#DIV/0!</v>
      </c>
      <c r="UWG43" s="92" t="e">
        <f t="shared" si="231"/>
        <v>#DIV/0!</v>
      </c>
      <c r="UWH43" s="92" t="e">
        <f t="shared" si="231"/>
        <v>#DIV/0!</v>
      </c>
      <c r="UWI43" s="92" t="e">
        <f t="shared" si="231"/>
        <v>#DIV/0!</v>
      </c>
      <c r="UWJ43" s="92" t="e">
        <f t="shared" si="231"/>
        <v>#DIV/0!</v>
      </c>
      <c r="UWK43" s="92" t="e">
        <f t="shared" si="231"/>
        <v>#DIV/0!</v>
      </c>
      <c r="UWL43" s="92" t="e">
        <f t="shared" si="231"/>
        <v>#DIV/0!</v>
      </c>
      <c r="UWM43" s="92" t="e">
        <f t="shared" si="231"/>
        <v>#DIV/0!</v>
      </c>
      <c r="UWN43" s="92" t="e">
        <f t="shared" si="231"/>
        <v>#DIV/0!</v>
      </c>
      <c r="UWO43" s="92" t="e">
        <f t="shared" si="231"/>
        <v>#DIV/0!</v>
      </c>
      <c r="UWP43" s="92" t="e">
        <f t="shared" si="231"/>
        <v>#DIV/0!</v>
      </c>
      <c r="UWQ43" s="92" t="e">
        <f t="shared" si="231"/>
        <v>#DIV/0!</v>
      </c>
      <c r="UWR43" s="92" t="e">
        <f t="shared" si="231"/>
        <v>#DIV/0!</v>
      </c>
      <c r="UWS43" s="92" t="e">
        <f t="shared" si="231"/>
        <v>#DIV/0!</v>
      </c>
      <c r="UWT43" s="92" t="e">
        <f t="shared" si="231"/>
        <v>#DIV/0!</v>
      </c>
      <c r="UWU43" s="92" t="e">
        <f t="shared" si="231"/>
        <v>#DIV/0!</v>
      </c>
      <c r="UWV43" s="92" t="e">
        <f t="shared" si="231"/>
        <v>#DIV/0!</v>
      </c>
      <c r="UWW43" s="92" t="e">
        <f t="shared" si="231"/>
        <v>#DIV/0!</v>
      </c>
      <c r="UWX43" s="92" t="e">
        <f t="shared" si="231"/>
        <v>#DIV/0!</v>
      </c>
      <c r="UWY43" s="92" t="e">
        <f t="shared" si="231"/>
        <v>#DIV/0!</v>
      </c>
      <c r="UWZ43" s="92" t="e">
        <f t="shared" si="231"/>
        <v>#DIV/0!</v>
      </c>
      <c r="UXA43" s="92" t="e">
        <f t="shared" si="231"/>
        <v>#DIV/0!</v>
      </c>
      <c r="UXB43" s="92" t="e">
        <f t="shared" si="231"/>
        <v>#DIV/0!</v>
      </c>
      <c r="UXC43" s="92" t="e">
        <f t="shared" si="231"/>
        <v>#DIV/0!</v>
      </c>
      <c r="UXD43" s="92" t="e">
        <f t="shared" si="231"/>
        <v>#DIV/0!</v>
      </c>
      <c r="UXE43" s="92" t="e">
        <f t="shared" si="231"/>
        <v>#DIV/0!</v>
      </c>
      <c r="UXF43" s="92" t="e">
        <f t="shared" si="231"/>
        <v>#DIV/0!</v>
      </c>
      <c r="UXG43" s="92" t="e">
        <f t="shared" si="231"/>
        <v>#DIV/0!</v>
      </c>
      <c r="UXH43" s="92" t="e">
        <f t="shared" si="231"/>
        <v>#DIV/0!</v>
      </c>
      <c r="UXI43" s="92" t="e">
        <f t="shared" si="231"/>
        <v>#DIV/0!</v>
      </c>
      <c r="UXJ43" s="92" t="e">
        <f t="shared" si="231"/>
        <v>#DIV/0!</v>
      </c>
      <c r="UXK43" s="92" t="e">
        <f t="shared" si="231"/>
        <v>#DIV/0!</v>
      </c>
      <c r="UXL43" s="92" t="e">
        <f t="shared" si="231"/>
        <v>#DIV/0!</v>
      </c>
      <c r="UXM43" s="92" t="e">
        <f t="shared" si="231"/>
        <v>#DIV/0!</v>
      </c>
      <c r="UXN43" s="92" t="e">
        <f t="shared" si="231"/>
        <v>#DIV/0!</v>
      </c>
      <c r="UXO43" s="92" t="e">
        <f t="shared" si="231"/>
        <v>#DIV/0!</v>
      </c>
      <c r="UXP43" s="92" t="e">
        <f t="shared" si="231"/>
        <v>#DIV/0!</v>
      </c>
      <c r="UXQ43" s="92" t="e">
        <f t="shared" si="231"/>
        <v>#DIV/0!</v>
      </c>
      <c r="UXR43" s="92" t="e">
        <f t="shared" si="231"/>
        <v>#DIV/0!</v>
      </c>
      <c r="UXS43" s="92" t="e">
        <f t="shared" si="231"/>
        <v>#DIV/0!</v>
      </c>
      <c r="UXT43" s="92" t="e">
        <f t="shared" si="231"/>
        <v>#DIV/0!</v>
      </c>
      <c r="UXU43" s="92" t="e">
        <f t="shared" si="231"/>
        <v>#DIV/0!</v>
      </c>
      <c r="UXV43" s="92" t="e">
        <f t="shared" si="231"/>
        <v>#DIV/0!</v>
      </c>
      <c r="UXW43" s="92" t="e">
        <f t="shared" si="231"/>
        <v>#DIV/0!</v>
      </c>
      <c r="UXX43" s="92" t="e">
        <f t="shared" si="231"/>
        <v>#DIV/0!</v>
      </c>
      <c r="UXY43" s="92" t="e">
        <f t="shared" si="231"/>
        <v>#DIV/0!</v>
      </c>
      <c r="UXZ43" s="92" t="e">
        <f t="shared" si="231"/>
        <v>#DIV/0!</v>
      </c>
      <c r="UYA43" s="92" t="e">
        <f t="shared" si="231"/>
        <v>#DIV/0!</v>
      </c>
      <c r="UYB43" s="92" t="e">
        <f t="shared" si="231"/>
        <v>#DIV/0!</v>
      </c>
      <c r="UYC43" s="92" t="e">
        <f t="shared" si="231"/>
        <v>#DIV/0!</v>
      </c>
      <c r="UYD43" s="92" t="e">
        <f t="shared" si="231"/>
        <v>#DIV/0!</v>
      </c>
      <c r="UYE43" s="92" t="e">
        <f t="shared" ref="UYE43:VAP43" si="232">AVERAGE(UYE3:UYE42)</f>
        <v>#DIV/0!</v>
      </c>
      <c r="UYF43" s="92" t="e">
        <f t="shared" si="232"/>
        <v>#DIV/0!</v>
      </c>
      <c r="UYG43" s="92" t="e">
        <f t="shared" si="232"/>
        <v>#DIV/0!</v>
      </c>
      <c r="UYH43" s="92" t="e">
        <f t="shared" si="232"/>
        <v>#DIV/0!</v>
      </c>
      <c r="UYI43" s="92" t="e">
        <f t="shared" si="232"/>
        <v>#DIV/0!</v>
      </c>
      <c r="UYJ43" s="92" t="e">
        <f t="shared" si="232"/>
        <v>#DIV/0!</v>
      </c>
      <c r="UYK43" s="92" t="e">
        <f t="shared" si="232"/>
        <v>#DIV/0!</v>
      </c>
      <c r="UYL43" s="92" t="e">
        <f t="shared" si="232"/>
        <v>#DIV/0!</v>
      </c>
      <c r="UYM43" s="92" t="e">
        <f t="shared" si="232"/>
        <v>#DIV/0!</v>
      </c>
      <c r="UYN43" s="92" t="e">
        <f t="shared" si="232"/>
        <v>#DIV/0!</v>
      </c>
      <c r="UYO43" s="92" t="e">
        <f t="shared" si="232"/>
        <v>#DIV/0!</v>
      </c>
      <c r="UYP43" s="92" t="e">
        <f t="shared" si="232"/>
        <v>#DIV/0!</v>
      </c>
      <c r="UYQ43" s="92" t="e">
        <f t="shared" si="232"/>
        <v>#DIV/0!</v>
      </c>
      <c r="UYR43" s="92" t="e">
        <f t="shared" si="232"/>
        <v>#DIV/0!</v>
      </c>
      <c r="UYS43" s="92" t="e">
        <f t="shared" si="232"/>
        <v>#DIV/0!</v>
      </c>
      <c r="UYT43" s="92" t="e">
        <f t="shared" si="232"/>
        <v>#DIV/0!</v>
      </c>
      <c r="UYU43" s="92" t="e">
        <f t="shared" si="232"/>
        <v>#DIV/0!</v>
      </c>
      <c r="UYV43" s="92" t="e">
        <f t="shared" si="232"/>
        <v>#DIV/0!</v>
      </c>
      <c r="UYW43" s="92" t="e">
        <f t="shared" si="232"/>
        <v>#DIV/0!</v>
      </c>
      <c r="UYX43" s="92" t="e">
        <f t="shared" si="232"/>
        <v>#DIV/0!</v>
      </c>
      <c r="UYY43" s="92" t="e">
        <f t="shared" si="232"/>
        <v>#DIV/0!</v>
      </c>
      <c r="UYZ43" s="92" t="e">
        <f t="shared" si="232"/>
        <v>#DIV/0!</v>
      </c>
      <c r="UZA43" s="92" t="e">
        <f t="shared" si="232"/>
        <v>#DIV/0!</v>
      </c>
      <c r="UZB43" s="92" t="e">
        <f t="shared" si="232"/>
        <v>#DIV/0!</v>
      </c>
      <c r="UZC43" s="92" t="e">
        <f t="shared" si="232"/>
        <v>#DIV/0!</v>
      </c>
      <c r="UZD43" s="92" t="e">
        <f t="shared" si="232"/>
        <v>#DIV/0!</v>
      </c>
      <c r="UZE43" s="92" t="e">
        <f t="shared" si="232"/>
        <v>#DIV/0!</v>
      </c>
      <c r="UZF43" s="92" t="e">
        <f t="shared" si="232"/>
        <v>#DIV/0!</v>
      </c>
      <c r="UZG43" s="92" t="e">
        <f t="shared" si="232"/>
        <v>#DIV/0!</v>
      </c>
      <c r="UZH43" s="92" t="e">
        <f t="shared" si="232"/>
        <v>#DIV/0!</v>
      </c>
      <c r="UZI43" s="92" t="e">
        <f t="shared" si="232"/>
        <v>#DIV/0!</v>
      </c>
      <c r="UZJ43" s="92" t="e">
        <f t="shared" si="232"/>
        <v>#DIV/0!</v>
      </c>
      <c r="UZK43" s="92" t="e">
        <f t="shared" si="232"/>
        <v>#DIV/0!</v>
      </c>
      <c r="UZL43" s="92" t="e">
        <f t="shared" si="232"/>
        <v>#DIV/0!</v>
      </c>
      <c r="UZM43" s="92" t="e">
        <f t="shared" si="232"/>
        <v>#DIV/0!</v>
      </c>
      <c r="UZN43" s="92" t="e">
        <f t="shared" si="232"/>
        <v>#DIV/0!</v>
      </c>
      <c r="UZO43" s="92" t="e">
        <f t="shared" si="232"/>
        <v>#DIV/0!</v>
      </c>
      <c r="UZP43" s="92" t="e">
        <f t="shared" si="232"/>
        <v>#DIV/0!</v>
      </c>
      <c r="UZQ43" s="92" t="e">
        <f t="shared" si="232"/>
        <v>#DIV/0!</v>
      </c>
      <c r="UZR43" s="92" t="e">
        <f t="shared" si="232"/>
        <v>#DIV/0!</v>
      </c>
      <c r="UZS43" s="92" t="e">
        <f t="shared" si="232"/>
        <v>#DIV/0!</v>
      </c>
      <c r="UZT43" s="92" t="e">
        <f t="shared" si="232"/>
        <v>#DIV/0!</v>
      </c>
      <c r="UZU43" s="92" t="e">
        <f t="shared" si="232"/>
        <v>#DIV/0!</v>
      </c>
      <c r="UZV43" s="92" t="e">
        <f t="shared" si="232"/>
        <v>#DIV/0!</v>
      </c>
      <c r="UZW43" s="92" t="e">
        <f t="shared" si="232"/>
        <v>#DIV/0!</v>
      </c>
      <c r="UZX43" s="92" t="e">
        <f t="shared" si="232"/>
        <v>#DIV/0!</v>
      </c>
      <c r="UZY43" s="92" t="e">
        <f t="shared" si="232"/>
        <v>#DIV/0!</v>
      </c>
      <c r="UZZ43" s="92" t="e">
        <f t="shared" si="232"/>
        <v>#DIV/0!</v>
      </c>
      <c r="VAA43" s="92" t="e">
        <f t="shared" si="232"/>
        <v>#DIV/0!</v>
      </c>
      <c r="VAB43" s="92" t="e">
        <f t="shared" si="232"/>
        <v>#DIV/0!</v>
      </c>
      <c r="VAC43" s="92" t="e">
        <f t="shared" si="232"/>
        <v>#DIV/0!</v>
      </c>
      <c r="VAD43" s="92" t="e">
        <f t="shared" si="232"/>
        <v>#DIV/0!</v>
      </c>
      <c r="VAE43" s="92" t="e">
        <f t="shared" si="232"/>
        <v>#DIV/0!</v>
      </c>
      <c r="VAF43" s="92" t="e">
        <f t="shared" si="232"/>
        <v>#DIV/0!</v>
      </c>
      <c r="VAG43" s="92" t="e">
        <f t="shared" si="232"/>
        <v>#DIV/0!</v>
      </c>
      <c r="VAH43" s="92" t="e">
        <f t="shared" si="232"/>
        <v>#DIV/0!</v>
      </c>
      <c r="VAI43" s="92" t="e">
        <f t="shared" si="232"/>
        <v>#DIV/0!</v>
      </c>
      <c r="VAJ43" s="92" t="e">
        <f t="shared" si="232"/>
        <v>#DIV/0!</v>
      </c>
      <c r="VAK43" s="92" t="e">
        <f t="shared" si="232"/>
        <v>#DIV/0!</v>
      </c>
      <c r="VAL43" s="92" t="e">
        <f t="shared" si="232"/>
        <v>#DIV/0!</v>
      </c>
      <c r="VAM43" s="92" t="e">
        <f t="shared" si="232"/>
        <v>#DIV/0!</v>
      </c>
      <c r="VAN43" s="92" t="e">
        <f t="shared" si="232"/>
        <v>#DIV/0!</v>
      </c>
      <c r="VAO43" s="92" t="e">
        <f t="shared" si="232"/>
        <v>#DIV/0!</v>
      </c>
      <c r="VAP43" s="92" t="e">
        <f t="shared" si="232"/>
        <v>#DIV/0!</v>
      </c>
      <c r="VAQ43" s="92" t="e">
        <f t="shared" ref="VAQ43:VDB43" si="233">AVERAGE(VAQ3:VAQ42)</f>
        <v>#DIV/0!</v>
      </c>
      <c r="VAR43" s="92" t="e">
        <f t="shared" si="233"/>
        <v>#DIV/0!</v>
      </c>
      <c r="VAS43" s="92" t="e">
        <f t="shared" si="233"/>
        <v>#DIV/0!</v>
      </c>
      <c r="VAT43" s="92" t="e">
        <f t="shared" si="233"/>
        <v>#DIV/0!</v>
      </c>
      <c r="VAU43" s="92" t="e">
        <f t="shared" si="233"/>
        <v>#DIV/0!</v>
      </c>
      <c r="VAV43" s="92" t="e">
        <f t="shared" si="233"/>
        <v>#DIV/0!</v>
      </c>
      <c r="VAW43" s="92" t="e">
        <f t="shared" si="233"/>
        <v>#DIV/0!</v>
      </c>
      <c r="VAX43" s="92" t="e">
        <f t="shared" si="233"/>
        <v>#DIV/0!</v>
      </c>
      <c r="VAY43" s="92" t="e">
        <f t="shared" si="233"/>
        <v>#DIV/0!</v>
      </c>
      <c r="VAZ43" s="92" t="e">
        <f t="shared" si="233"/>
        <v>#DIV/0!</v>
      </c>
      <c r="VBA43" s="92" t="e">
        <f t="shared" si="233"/>
        <v>#DIV/0!</v>
      </c>
      <c r="VBB43" s="92" t="e">
        <f t="shared" si="233"/>
        <v>#DIV/0!</v>
      </c>
      <c r="VBC43" s="92" t="e">
        <f t="shared" si="233"/>
        <v>#DIV/0!</v>
      </c>
      <c r="VBD43" s="92" t="e">
        <f t="shared" si="233"/>
        <v>#DIV/0!</v>
      </c>
      <c r="VBE43" s="92" t="e">
        <f t="shared" si="233"/>
        <v>#DIV/0!</v>
      </c>
      <c r="VBF43" s="92" t="e">
        <f t="shared" si="233"/>
        <v>#DIV/0!</v>
      </c>
      <c r="VBG43" s="92" t="e">
        <f t="shared" si="233"/>
        <v>#DIV/0!</v>
      </c>
      <c r="VBH43" s="92" t="e">
        <f t="shared" si="233"/>
        <v>#DIV/0!</v>
      </c>
      <c r="VBI43" s="92" t="e">
        <f t="shared" si="233"/>
        <v>#DIV/0!</v>
      </c>
      <c r="VBJ43" s="92" t="e">
        <f t="shared" si="233"/>
        <v>#DIV/0!</v>
      </c>
      <c r="VBK43" s="92" t="e">
        <f t="shared" si="233"/>
        <v>#DIV/0!</v>
      </c>
      <c r="VBL43" s="92" t="e">
        <f t="shared" si="233"/>
        <v>#DIV/0!</v>
      </c>
      <c r="VBM43" s="92" t="e">
        <f t="shared" si="233"/>
        <v>#DIV/0!</v>
      </c>
      <c r="VBN43" s="92" t="e">
        <f t="shared" si="233"/>
        <v>#DIV/0!</v>
      </c>
      <c r="VBO43" s="92" t="e">
        <f t="shared" si="233"/>
        <v>#DIV/0!</v>
      </c>
      <c r="VBP43" s="92" t="e">
        <f t="shared" si="233"/>
        <v>#DIV/0!</v>
      </c>
      <c r="VBQ43" s="92" t="e">
        <f t="shared" si="233"/>
        <v>#DIV/0!</v>
      </c>
      <c r="VBR43" s="92" t="e">
        <f t="shared" si="233"/>
        <v>#DIV/0!</v>
      </c>
      <c r="VBS43" s="92" t="e">
        <f t="shared" si="233"/>
        <v>#DIV/0!</v>
      </c>
      <c r="VBT43" s="92" t="e">
        <f t="shared" si="233"/>
        <v>#DIV/0!</v>
      </c>
      <c r="VBU43" s="92" t="e">
        <f t="shared" si="233"/>
        <v>#DIV/0!</v>
      </c>
      <c r="VBV43" s="92" t="e">
        <f t="shared" si="233"/>
        <v>#DIV/0!</v>
      </c>
      <c r="VBW43" s="92" t="e">
        <f t="shared" si="233"/>
        <v>#DIV/0!</v>
      </c>
      <c r="VBX43" s="92" t="e">
        <f t="shared" si="233"/>
        <v>#DIV/0!</v>
      </c>
      <c r="VBY43" s="92" t="e">
        <f t="shared" si="233"/>
        <v>#DIV/0!</v>
      </c>
      <c r="VBZ43" s="92" t="e">
        <f t="shared" si="233"/>
        <v>#DIV/0!</v>
      </c>
      <c r="VCA43" s="92" t="e">
        <f t="shared" si="233"/>
        <v>#DIV/0!</v>
      </c>
      <c r="VCB43" s="92" t="e">
        <f t="shared" si="233"/>
        <v>#DIV/0!</v>
      </c>
      <c r="VCC43" s="92" t="e">
        <f t="shared" si="233"/>
        <v>#DIV/0!</v>
      </c>
      <c r="VCD43" s="92" t="e">
        <f t="shared" si="233"/>
        <v>#DIV/0!</v>
      </c>
      <c r="VCE43" s="92" t="e">
        <f t="shared" si="233"/>
        <v>#DIV/0!</v>
      </c>
      <c r="VCF43" s="92" t="e">
        <f t="shared" si="233"/>
        <v>#DIV/0!</v>
      </c>
      <c r="VCG43" s="92" t="e">
        <f t="shared" si="233"/>
        <v>#DIV/0!</v>
      </c>
      <c r="VCH43" s="92" t="e">
        <f t="shared" si="233"/>
        <v>#DIV/0!</v>
      </c>
      <c r="VCI43" s="92" t="e">
        <f t="shared" si="233"/>
        <v>#DIV/0!</v>
      </c>
      <c r="VCJ43" s="92" t="e">
        <f t="shared" si="233"/>
        <v>#DIV/0!</v>
      </c>
      <c r="VCK43" s="92" t="e">
        <f t="shared" si="233"/>
        <v>#DIV/0!</v>
      </c>
      <c r="VCL43" s="92" t="e">
        <f t="shared" si="233"/>
        <v>#DIV/0!</v>
      </c>
      <c r="VCM43" s="92" t="e">
        <f t="shared" si="233"/>
        <v>#DIV/0!</v>
      </c>
      <c r="VCN43" s="92" t="e">
        <f t="shared" si="233"/>
        <v>#DIV/0!</v>
      </c>
      <c r="VCO43" s="92" t="e">
        <f t="shared" si="233"/>
        <v>#DIV/0!</v>
      </c>
      <c r="VCP43" s="92" t="e">
        <f t="shared" si="233"/>
        <v>#DIV/0!</v>
      </c>
      <c r="VCQ43" s="92" t="e">
        <f t="shared" si="233"/>
        <v>#DIV/0!</v>
      </c>
      <c r="VCR43" s="92" t="e">
        <f t="shared" si="233"/>
        <v>#DIV/0!</v>
      </c>
      <c r="VCS43" s="92" t="e">
        <f t="shared" si="233"/>
        <v>#DIV/0!</v>
      </c>
      <c r="VCT43" s="92" t="e">
        <f t="shared" si="233"/>
        <v>#DIV/0!</v>
      </c>
      <c r="VCU43" s="92" t="e">
        <f t="shared" si="233"/>
        <v>#DIV/0!</v>
      </c>
      <c r="VCV43" s="92" t="e">
        <f t="shared" si="233"/>
        <v>#DIV/0!</v>
      </c>
      <c r="VCW43" s="92" t="e">
        <f t="shared" si="233"/>
        <v>#DIV/0!</v>
      </c>
      <c r="VCX43" s="92" t="e">
        <f t="shared" si="233"/>
        <v>#DIV/0!</v>
      </c>
      <c r="VCY43" s="92" t="e">
        <f t="shared" si="233"/>
        <v>#DIV/0!</v>
      </c>
      <c r="VCZ43" s="92" t="e">
        <f t="shared" si="233"/>
        <v>#DIV/0!</v>
      </c>
      <c r="VDA43" s="92" t="e">
        <f t="shared" si="233"/>
        <v>#DIV/0!</v>
      </c>
      <c r="VDB43" s="92" t="e">
        <f t="shared" si="233"/>
        <v>#DIV/0!</v>
      </c>
      <c r="VDC43" s="92" t="e">
        <f t="shared" ref="VDC43:VFN43" si="234">AVERAGE(VDC3:VDC42)</f>
        <v>#DIV/0!</v>
      </c>
      <c r="VDD43" s="92" t="e">
        <f t="shared" si="234"/>
        <v>#DIV/0!</v>
      </c>
      <c r="VDE43" s="92" t="e">
        <f t="shared" si="234"/>
        <v>#DIV/0!</v>
      </c>
      <c r="VDF43" s="92" t="e">
        <f t="shared" si="234"/>
        <v>#DIV/0!</v>
      </c>
      <c r="VDG43" s="92" t="e">
        <f t="shared" si="234"/>
        <v>#DIV/0!</v>
      </c>
      <c r="VDH43" s="92" t="e">
        <f t="shared" si="234"/>
        <v>#DIV/0!</v>
      </c>
      <c r="VDI43" s="92" t="e">
        <f t="shared" si="234"/>
        <v>#DIV/0!</v>
      </c>
      <c r="VDJ43" s="92" t="e">
        <f t="shared" si="234"/>
        <v>#DIV/0!</v>
      </c>
      <c r="VDK43" s="92" t="e">
        <f t="shared" si="234"/>
        <v>#DIV/0!</v>
      </c>
      <c r="VDL43" s="92" t="e">
        <f t="shared" si="234"/>
        <v>#DIV/0!</v>
      </c>
      <c r="VDM43" s="92" t="e">
        <f t="shared" si="234"/>
        <v>#DIV/0!</v>
      </c>
      <c r="VDN43" s="92" t="e">
        <f t="shared" si="234"/>
        <v>#DIV/0!</v>
      </c>
      <c r="VDO43" s="92" t="e">
        <f t="shared" si="234"/>
        <v>#DIV/0!</v>
      </c>
      <c r="VDP43" s="92" t="e">
        <f t="shared" si="234"/>
        <v>#DIV/0!</v>
      </c>
      <c r="VDQ43" s="92" t="e">
        <f t="shared" si="234"/>
        <v>#DIV/0!</v>
      </c>
      <c r="VDR43" s="92" t="e">
        <f t="shared" si="234"/>
        <v>#DIV/0!</v>
      </c>
      <c r="VDS43" s="92" t="e">
        <f t="shared" si="234"/>
        <v>#DIV/0!</v>
      </c>
      <c r="VDT43" s="92" t="e">
        <f t="shared" si="234"/>
        <v>#DIV/0!</v>
      </c>
      <c r="VDU43" s="92" t="e">
        <f t="shared" si="234"/>
        <v>#DIV/0!</v>
      </c>
      <c r="VDV43" s="92" t="e">
        <f t="shared" si="234"/>
        <v>#DIV/0!</v>
      </c>
      <c r="VDW43" s="92" t="e">
        <f t="shared" si="234"/>
        <v>#DIV/0!</v>
      </c>
      <c r="VDX43" s="92" t="e">
        <f t="shared" si="234"/>
        <v>#DIV/0!</v>
      </c>
      <c r="VDY43" s="92" t="e">
        <f t="shared" si="234"/>
        <v>#DIV/0!</v>
      </c>
      <c r="VDZ43" s="92" t="e">
        <f t="shared" si="234"/>
        <v>#DIV/0!</v>
      </c>
      <c r="VEA43" s="92" t="e">
        <f t="shared" si="234"/>
        <v>#DIV/0!</v>
      </c>
      <c r="VEB43" s="92" t="e">
        <f t="shared" si="234"/>
        <v>#DIV/0!</v>
      </c>
      <c r="VEC43" s="92" t="e">
        <f t="shared" si="234"/>
        <v>#DIV/0!</v>
      </c>
      <c r="VED43" s="92" t="e">
        <f t="shared" si="234"/>
        <v>#DIV/0!</v>
      </c>
      <c r="VEE43" s="92" t="e">
        <f t="shared" si="234"/>
        <v>#DIV/0!</v>
      </c>
      <c r="VEF43" s="92" t="e">
        <f t="shared" si="234"/>
        <v>#DIV/0!</v>
      </c>
      <c r="VEG43" s="92" t="e">
        <f t="shared" si="234"/>
        <v>#DIV/0!</v>
      </c>
      <c r="VEH43" s="92" t="e">
        <f t="shared" si="234"/>
        <v>#DIV/0!</v>
      </c>
      <c r="VEI43" s="92" t="e">
        <f t="shared" si="234"/>
        <v>#DIV/0!</v>
      </c>
      <c r="VEJ43" s="92" t="e">
        <f t="shared" si="234"/>
        <v>#DIV/0!</v>
      </c>
      <c r="VEK43" s="92" t="e">
        <f t="shared" si="234"/>
        <v>#DIV/0!</v>
      </c>
      <c r="VEL43" s="92" t="e">
        <f t="shared" si="234"/>
        <v>#DIV/0!</v>
      </c>
      <c r="VEM43" s="92" t="e">
        <f t="shared" si="234"/>
        <v>#DIV/0!</v>
      </c>
      <c r="VEN43" s="92" t="e">
        <f t="shared" si="234"/>
        <v>#DIV/0!</v>
      </c>
      <c r="VEO43" s="92" t="e">
        <f t="shared" si="234"/>
        <v>#DIV/0!</v>
      </c>
      <c r="VEP43" s="92" t="e">
        <f t="shared" si="234"/>
        <v>#DIV/0!</v>
      </c>
      <c r="VEQ43" s="92" t="e">
        <f t="shared" si="234"/>
        <v>#DIV/0!</v>
      </c>
      <c r="VER43" s="92" t="e">
        <f t="shared" si="234"/>
        <v>#DIV/0!</v>
      </c>
      <c r="VES43" s="92" t="e">
        <f t="shared" si="234"/>
        <v>#DIV/0!</v>
      </c>
      <c r="VET43" s="92" t="e">
        <f t="shared" si="234"/>
        <v>#DIV/0!</v>
      </c>
      <c r="VEU43" s="92" t="e">
        <f t="shared" si="234"/>
        <v>#DIV/0!</v>
      </c>
      <c r="VEV43" s="92" t="e">
        <f t="shared" si="234"/>
        <v>#DIV/0!</v>
      </c>
      <c r="VEW43" s="92" t="e">
        <f t="shared" si="234"/>
        <v>#DIV/0!</v>
      </c>
      <c r="VEX43" s="92" t="e">
        <f t="shared" si="234"/>
        <v>#DIV/0!</v>
      </c>
      <c r="VEY43" s="92" t="e">
        <f t="shared" si="234"/>
        <v>#DIV/0!</v>
      </c>
      <c r="VEZ43" s="92" t="e">
        <f t="shared" si="234"/>
        <v>#DIV/0!</v>
      </c>
      <c r="VFA43" s="92" t="e">
        <f t="shared" si="234"/>
        <v>#DIV/0!</v>
      </c>
      <c r="VFB43" s="92" t="e">
        <f t="shared" si="234"/>
        <v>#DIV/0!</v>
      </c>
      <c r="VFC43" s="92" t="e">
        <f t="shared" si="234"/>
        <v>#DIV/0!</v>
      </c>
      <c r="VFD43" s="92" t="e">
        <f t="shared" si="234"/>
        <v>#DIV/0!</v>
      </c>
      <c r="VFE43" s="92" t="e">
        <f t="shared" si="234"/>
        <v>#DIV/0!</v>
      </c>
      <c r="VFF43" s="92" t="e">
        <f t="shared" si="234"/>
        <v>#DIV/0!</v>
      </c>
      <c r="VFG43" s="92" t="e">
        <f t="shared" si="234"/>
        <v>#DIV/0!</v>
      </c>
      <c r="VFH43" s="92" t="e">
        <f t="shared" si="234"/>
        <v>#DIV/0!</v>
      </c>
      <c r="VFI43" s="92" t="e">
        <f t="shared" si="234"/>
        <v>#DIV/0!</v>
      </c>
      <c r="VFJ43" s="92" t="e">
        <f t="shared" si="234"/>
        <v>#DIV/0!</v>
      </c>
      <c r="VFK43" s="92" t="e">
        <f t="shared" si="234"/>
        <v>#DIV/0!</v>
      </c>
      <c r="VFL43" s="92" t="e">
        <f t="shared" si="234"/>
        <v>#DIV/0!</v>
      </c>
      <c r="VFM43" s="92" t="e">
        <f t="shared" si="234"/>
        <v>#DIV/0!</v>
      </c>
      <c r="VFN43" s="92" t="e">
        <f t="shared" si="234"/>
        <v>#DIV/0!</v>
      </c>
      <c r="VFO43" s="92" t="e">
        <f t="shared" ref="VFO43:VHZ43" si="235">AVERAGE(VFO3:VFO42)</f>
        <v>#DIV/0!</v>
      </c>
      <c r="VFP43" s="92" t="e">
        <f t="shared" si="235"/>
        <v>#DIV/0!</v>
      </c>
      <c r="VFQ43" s="92" t="e">
        <f t="shared" si="235"/>
        <v>#DIV/0!</v>
      </c>
      <c r="VFR43" s="92" t="e">
        <f t="shared" si="235"/>
        <v>#DIV/0!</v>
      </c>
      <c r="VFS43" s="92" t="e">
        <f t="shared" si="235"/>
        <v>#DIV/0!</v>
      </c>
      <c r="VFT43" s="92" t="e">
        <f t="shared" si="235"/>
        <v>#DIV/0!</v>
      </c>
      <c r="VFU43" s="92" t="e">
        <f t="shared" si="235"/>
        <v>#DIV/0!</v>
      </c>
      <c r="VFV43" s="92" t="e">
        <f t="shared" si="235"/>
        <v>#DIV/0!</v>
      </c>
      <c r="VFW43" s="92" t="e">
        <f t="shared" si="235"/>
        <v>#DIV/0!</v>
      </c>
      <c r="VFX43" s="92" t="e">
        <f t="shared" si="235"/>
        <v>#DIV/0!</v>
      </c>
      <c r="VFY43" s="92" t="e">
        <f t="shared" si="235"/>
        <v>#DIV/0!</v>
      </c>
      <c r="VFZ43" s="92" t="e">
        <f t="shared" si="235"/>
        <v>#DIV/0!</v>
      </c>
      <c r="VGA43" s="92" t="e">
        <f t="shared" si="235"/>
        <v>#DIV/0!</v>
      </c>
      <c r="VGB43" s="92" t="e">
        <f t="shared" si="235"/>
        <v>#DIV/0!</v>
      </c>
      <c r="VGC43" s="92" t="e">
        <f t="shared" si="235"/>
        <v>#DIV/0!</v>
      </c>
      <c r="VGD43" s="92" t="e">
        <f t="shared" si="235"/>
        <v>#DIV/0!</v>
      </c>
      <c r="VGE43" s="92" t="e">
        <f t="shared" si="235"/>
        <v>#DIV/0!</v>
      </c>
      <c r="VGF43" s="92" t="e">
        <f t="shared" si="235"/>
        <v>#DIV/0!</v>
      </c>
      <c r="VGG43" s="92" t="e">
        <f t="shared" si="235"/>
        <v>#DIV/0!</v>
      </c>
      <c r="VGH43" s="92" t="e">
        <f t="shared" si="235"/>
        <v>#DIV/0!</v>
      </c>
      <c r="VGI43" s="92" t="e">
        <f t="shared" si="235"/>
        <v>#DIV/0!</v>
      </c>
      <c r="VGJ43" s="92" t="e">
        <f t="shared" si="235"/>
        <v>#DIV/0!</v>
      </c>
      <c r="VGK43" s="92" t="e">
        <f t="shared" si="235"/>
        <v>#DIV/0!</v>
      </c>
      <c r="VGL43" s="92" t="e">
        <f t="shared" si="235"/>
        <v>#DIV/0!</v>
      </c>
      <c r="VGM43" s="92" t="e">
        <f t="shared" si="235"/>
        <v>#DIV/0!</v>
      </c>
      <c r="VGN43" s="92" t="e">
        <f t="shared" si="235"/>
        <v>#DIV/0!</v>
      </c>
      <c r="VGO43" s="92" t="e">
        <f t="shared" si="235"/>
        <v>#DIV/0!</v>
      </c>
      <c r="VGP43" s="92" t="e">
        <f t="shared" si="235"/>
        <v>#DIV/0!</v>
      </c>
      <c r="VGQ43" s="92" t="e">
        <f t="shared" si="235"/>
        <v>#DIV/0!</v>
      </c>
      <c r="VGR43" s="92" t="e">
        <f t="shared" si="235"/>
        <v>#DIV/0!</v>
      </c>
      <c r="VGS43" s="92" t="e">
        <f t="shared" si="235"/>
        <v>#DIV/0!</v>
      </c>
      <c r="VGT43" s="92" t="e">
        <f t="shared" si="235"/>
        <v>#DIV/0!</v>
      </c>
      <c r="VGU43" s="92" t="e">
        <f t="shared" si="235"/>
        <v>#DIV/0!</v>
      </c>
      <c r="VGV43" s="92" t="e">
        <f t="shared" si="235"/>
        <v>#DIV/0!</v>
      </c>
      <c r="VGW43" s="92" t="e">
        <f t="shared" si="235"/>
        <v>#DIV/0!</v>
      </c>
      <c r="VGX43" s="92" t="e">
        <f t="shared" si="235"/>
        <v>#DIV/0!</v>
      </c>
      <c r="VGY43" s="92" t="e">
        <f t="shared" si="235"/>
        <v>#DIV/0!</v>
      </c>
      <c r="VGZ43" s="92" t="e">
        <f t="shared" si="235"/>
        <v>#DIV/0!</v>
      </c>
      <c r="VHA43" s="92" t="e">
        <f t="shared" si="235"/>
        <v>#DIV/0!</v>
      </c>
      <c r="VHB43" s="92" t="e">
        <f t="shared" si="235"/>
        <v>#DIV/0!</v>
      </c>
      <c r="VHC43" s="92" t="e">
        <f t="shared" si="235"/>
        <v>#DIV/0!</v>
      </c>
      <c r="VHD43" s="92" t="e">
        <f t="shared" si="235"/>
        <v>#DIV/0!</v>
      </c>
      <c r="VHE43" s="92" t="e">
        <f t="shared" si="235"/>
        <v>#DIV/0!</v>
      </c>
      <c r="VHF43" s="92" t="e">
        <f t="shared" si="235"/>
        <v>#DIV/0!</v>
      </c>
      <c r="VHG43" s="92" t="e">
        <f t="shared" si="235"/>
        <v>#DIV/0!</v>
      </c>
      <c r="VHH43" s="92" t="e">
        <f t="shared" si="235"/>
        <v>#DIV/0!</v>
      </c>
      <c r="VHI43" s="92" t="e">
        <f t="shared" si="235"/>
        <v>#DIV/0!</v>
      </c>
      <c r="VHJ43" s="92" t="e">
        <f t="shared" si="235"/>
        <v>#DIV/0!</v>
      </c>
      <c r="VHK43" s="92" t="e">
        <f t="shared" si="235"/>
        <v>#DIV/0!</v>
      </c>
      <c r="VHL43" s="92" t="e">
        <f t="shared" si="235"/>
        <v>#DIV/0!</v>
      </c>
      <c r="VHM43" s="92" t="e">
        <f t="shared" si="235"/>
        <v>#DIV/0!</v>
      </c>
      <c r="VHN43" s="92" t="e">
        <f t="shared" si="235"/>
        <v>#DIV/0!</v>
      </c>
      <c r="VHO43" s="92" t="e">
        <f t="shared" si="235"/>
        <v>#DIV/0!</v>
      </c>
      <c r="VHP43" s="92" t="e">
        <f t="shared" si="235"/>
        <v>#DIV/0!</v>
      </c>
      <c r="VHQ43" s="92" t="e">
        <f t="shared" si="235"/>
        <v>#DIV/0!</v>
      </c>
      <c r="VHR43" s="92" t="e">
        <f t="shared" si="235"/>
        <v>#DIV/0!</v>
      </c>
      <c r="VHS43" s="92" t="e">
        <f t="shared" si="235"/>
        <v>#DIV/0!</v>
      </c>
      <c r="VHT43" s="92" t="e">
        <f t="shared" si="235"/>
        <v>#DIV/0!</v>
      </c>
      <c r="VHU43" s="92" t="e">
        <f t="shared" si="235"/>
        <v>#DIV/0!</v>
      </c>
      <c r="VHV43" s="92" t="e">
        <f t="shared" si="235"/>
        <v>#DIV/0!</v>
      </c>
      <c r="VHW43" s="92" t="e">
        <f t="shared" si="235"/>
        <v>#DIV/0!</v>
      </c>
      <c r="VHX43" s="92" t="e">
        <f t="shared" si="235"/>
        <v>#DIV/0!</v>
      </c>
      <c r="VHY43" s="92" t="e">
        <f t="shared" si="235"/>
        <v>#DIV/0!</v>
      </c>
      <c r="VHZ43" s="92" t="e">
        <f t="shared" si="235"/>
        <v>#DIV/0!</v>
      </c>
      <c r="VIA43" s="92" t="e">
        <f t="shared" ref="VIA43:VKL43" si="236">AVERAGE(VIA3:VIA42)</f>
        <v>#DIV/0!</v>
      </c>
      <c r="VIB43" s="92" t="e">
        <f t="shared" si="236"/>
        <v>#DIV/0!</v>
      </c>
      <c r="VIC43" s="92" t="e">
        <f t="shared" si="236"/>
        <v>#DIV/0!</v>
      </c>
      <c r="VID43" s="92" t="e">
        <f t="shared" si="236"/>
        <v>#DIV/0!</v>
      </c>
      <c r="VIE43" s="92" t="e">
        <f t="shared" si="236"/>
        <v>#DIV/0!</v>
      </c>
      <c r="VIF43" s="92" t="e">
        <f t="shared" si="236"/>
        <v>#DIV/0!</v>
      </c>
      <c r="VIG43" s="92" t="e">
        <f t="shared" si="236"/>
        <v>#DIV/0!</v>
      </c>
      <c r="VIH43" s="92" t="e">
        <f t="shared" si="236"/>
        <v>#DIV/0!</v>
      </c>
      <c r="VII43" s="92" t="e">
        <f t="shared" si="236"/>
        <v>#DIV/0!</v>
      </c>
      <c r="VIJ43" s="92" t="e">
        <f t="shared" si="236"/>
        <v>#DIV/0!</v>
      </c>
      <c r="VIK43" s="92" t="e">
        <f t="shared" si="236"/>
        <v>#DIV/0!</v>
      </c>
      <c r="VIL43" s="92" t="e">
        <f t="shared" si="236"/>
        <v>#DIV/0!</v>
      </c>
      <c r="VIM43" s="92" t="e">
        <f t="shared" si="236"/>
        <v>#DIV/0!</v>
      </c>
      <c r="VIN43" s="92" t="e">
        <f t="shared" si="236"/>
        <v>#DIV/0!</v>
      </c>
      <c r="VIO43" s="92" t="e">
        <f t="shared" si="236"/>
        <v>#DIV/0!</v>
      </c>
      <c r="VIP43" s="92" t="e">
        <f t="shared" si="236"/>
        <v>#DIV/0!</v>
      </c>
      <c r="VIQ43" s="92" t="e">
        <f t="shared" si="236"/>
        <v>#DIV/0!</v>
      </c>
      <c r="VIR43" s="92" t="e">
        <f t="shared" si="236"/>
        <v>#DIV/0!</v>
      </c>
      <c r="VIS43" s="92" t="e">
        <f t="shared" si="236"/>
        <v>#DIV/0!</v>
      </c>
      <c r="VIT43" s="92" t="e">
        <f t="shared" si="236"/>
        <v>#DIV/0!</v>
      </c>
      <c r="VIU43" s="92" t="e">
        <f t="shared" si="236"/>
        <v>#DIV/0!</v>
      </c>
      <c r="VIV43" s="92" t="e">
        <f t="shared" si="236"/>
        <v>#DIV/0!</v>
      </c>
      <c r="VIW43" s="92" t="e">
        <f t="shared" si="236"/>
        <v>#DIV/0!</v>
      </c>
      <c r="VIX43" s="92" t="e">
        <f t="shared" si="236"/>
        <v>#DIV/0!</v>
      </c>
      <c r="VIY43" s="92" t="e">
        <f t="shared" si="236"/>
        <v>#DIV/0!</v>
      </c>
      <c r="VIZ43" s="92" t="e">
        <f t="shared" si="236"/>
        <v>#DIV/0!</v>
      </c>
      <c r="VJA43" s="92" t="e">
        <f t="shared" si="236"/>
        <v>#DIV/0!</v>
      </c>
      <c r="VJB43" s="92" t="e">
        <f t="shared" si="236"/>
        <v>#DIV/0!</v>
      </c>
      <c r="VJC43" s="92" t="e">
        <f t="shared" si="236"/>
        <v>#DIV/0!</v>
      </c>
      <c r="VJD43" s="92" t="e">
        <f t="shared" si="236"/>
        <v>#DIV/0!</v>
      </c>
      <c r="VJE43" s="92" t="e">
        <f t="shared" si="236"/>
        <v>#DIV/0!</v>
      </c>
      <c r="VJF43" s="92" t="e">
        <f t="shared" si="236"/>
        <v>#DIV/0!</v>
      </c>
      <c r="VJG43" s="92" t="e">
        <f t="shared" si="236"/>
        <v>#DIV/0!</v>
      </c>
      <c r="VJH43" s="92" t="e">
        <f t="shared" si="236"/>
        <v>#DIV/0!</v>
      </c>
      <c r="VJI43" s="92" t="e">
        <f t="shared" si="236"/>
        <v>#DIV/0!</v>
      </c>
      <c r="VJJ43" s="92" t="e">
        <f t="shared" si="236"/>
        <v>#DIV/0!</v>
      </c>
      <c r="VJK43" s="92" t="e">
        <f t="shared" si="236"/>
        <v>#DIV/0!</v>
      </c>
      <c r="VJL43" s="92" t="e">
        <f t="shared" si="236"/>
        <v>#DIV/0!</v>
      </c>
      <c r="VJM43" s="92" t="e">
        <f t="shared" si="236"/>
        <v>#DIV/0!</v>
      </c>
      <c r="VJN43" s="92" t="e">
        <f t="shared" si="236"/>
        <v>#DIV/0!</v>
      </c>
      <c r="VJO43" s="92" t="e">
        <f t="shared" si="236"/>
        <v>#DIV/0!</v>
      </c>
      <c r="VJP43" s="92" t="e">
        <f t="shared" si="236"/>
        <v>#DIV/0!</v>
      </c>
      <c r="VJQ43" s="92" t="e">
        <f t="shared" si="236"/>
        <v>#DIV/0!</v>
      </c>
      <c r="VJR43" s="92" t="e">
        <f t="shared" si="236"/>
        <v>#DIV/0!</v>
      </c>
      <c r="VJS43" s="92" t="e">
        <f t="shared" si="236"/>
        <v>#DIV/0!</v>
      </c>
      <c r="VJT43" s="92" t="e">
        <f t="shared" si="236"/>
        <v>#DIV/0!</v>
      </c>
      <c r="VJU43" s="92" t="e">
        <f t="shared" si="236"/>
        <v>#DIV/0!</v>
      </c>
      <c r="VJV43" s="92" t="e">
        <f t="shared" si="236"/>
        <v>#DIV/0!</v>
      </c>
      <c r="VJW43" s="92" t="e">
        <f t="shared" si="236"/>
        <v>#DIV/0!</v>
      </c>
      <c r="VJX43" s="92" t="e">
        <f t="shared" si="236"/>
        <v>#DIV/0!</v>
      </c>
      <c r="VJY43" s="92" t="e">
        <f t="shared" si="236"/>
        <v>#DIV/0!</v>
      </c>
      <c r="VJZ43" s="92" t="e">
        <f t="shared" si="236"/>
        <v>#DIV/0!</v>
      </c>
      <c r="VKA43" s="92" t="e">
        <f t="shared" si="236"/>
        <v>#DIV/0!</v>
      </c>
      <c r="VKB43" s="92" t="e">
        <f t="shared" si="236"/>
        <v>#DIV/0!</v>
      </c>
      <c r="VKC43" s="92" t="e">
        <f t="shared" si="236"/>
        <v>#DIV/0!</v>
      </c>
      <c r="VKD43" s="92" t="e">
        <f t="shared" si="236"/>
        <v>#DIV/0!</v>
      </c>
      <c r="VKE43" s="92" t="e">
        <f t="shared" si="236"/>
        <v>#DIV/0!</v>
      </c>
      <c r="VKF43" s="92" t="e">
        <f t="shared" si="236"/>
        <v>#DIV/0!</v>
      </c>
      <c r="VKG43" s="92" t="e">
        <f t="shared" si="236"/>
        <v>#DIV/0!</v>
      </c>
      <c r="VKH43" s="92" t="e">
        <f t="shared" si="236"/>
        <v>#DIV/0!</v>
      </c>
      <c r="VKI43" s="92" t="e">
        <f t="shared" si="236"/>
        <v>#DIV/0!</v>
      </c>
      <c r="VKJ43" s="92" t="e">
        <f t="shared" si="236"/>
        <v>#DIV/0!</v>
      </c>
      <c r="VKK43" s="92" t="e">
        <f t="shared" si="236"/>
        <v>#DIV/0!</v>
      </c>
      <c r="VKL43" s="92" t="e">
        <f t="shared" si="236"/>
        <v>#DIV/0!</v>
      </c>
      <c r="VKM43" s="92" t="e">
        <f t="shared" ref="VKM43:VMX43" si="237">AVERAGE(VKM3:VKM42)</f>
        <v>#DIV/0!</v>
      </c>
      <c r="VKN43" s="92" t="e">
        <f t="shared" si="237"/>
        <v>#DIV/0!</v>
      </c>
      <c r="VKO43" s="92" t="e">
        <f t="shared" si="237"/>
        <v>#DIV/0!</v>
      </c>
      <c r="VKP43" s="92" t="e">
        <f t="shared" si="237"/>
        <v>#DIV/0!</v>
      </c>
      <c r="VKQ43" s="92" t="e">
        <f t="shared" si="237"/>
        <v>#DIV/0!</v>
      </c>
      <c r="VKR43" s="92" t="e">
        <f t="shared" si="237"/>
        <v>#DIV/0!</v>
      </c>
      <c r="VKS43" s="92" t="e">
        <f t="shared" si="237"/>
        <v>#DIV/0!</v>
      </c>
      <c r="VKT43" s="92" t="e">
        <f t="shared" si="237"/>
        <v>#DIV/0!</v>
      </c>
      <c r="VKU43" s="92" t="e">
        <f t="shared" si="237"/>
        <v>#DIV/0!</v>
      </c>
      <c r="VKV43" s="92" t="e">
        <f t="shared" si="237"/>
        <v>#DIV/0!</v>
      </c>
      <c r="VKW43" s="92" t="e">
        <f t="shared" si="237"/>
        <v>#DIV/0!</v>
      </c>
      <c r="VKX43" s="92" t="e">
        <f t="shared" si="237"/>
        <v>#DIV/0!</v>
      </c>
      <c r="VKY43" s="92" t="e">
        <f t="shared" si="237"/>
        <v>#DIV/0!</v>
      </c>
      <c r="VKZ43" s="92" t="e">
        <f t="shared" si="237"/>
        <v>#DIV/0!</v>
      </c>
      <c r="VLA43" s="92" t="e">
        <f t="shared" si="237"/>
        <v>#DIV/0!</v>
      </c>
      <c r="VLB43" s="92" t="e">
        <f t="shared" si="237"/>
        <v>#DIV/0!</v>
      </c>
      <c r="VLC43" s="92" t="e">
        <f t="shared" si="237"/>
        <v>#DIV/0!</v>
      </c>
      <c r="VLD43" s="92" t="e">
        <f t="shared" si="237"/>
        <v>#DIV/0!</v>
      </c>
      <c r="VLE43" s="92" t="e">
        <f t="shared" si="237"/>
        <v>#DIV/0!</v>
      </c>
      <c r="VLF43" s="92" t="e">
        <f t="shared" si="237"/>
        <v>#DIV/0!</v>
      </c>
      <c r="VLG43" s="92" t="e">
        <f t="shared" si="237"/>
        <v>#DIV/0!</v>
      </c>
      <c r="VLH43" s="92" t="e">
        <f t="shared" si="237"/>
        <v>#DIV/0!</v>
      </c>
      <c r="VLI43" s="92" t="e">
        <f t="shared" si="237"/>
        <v>#DIV/0!</v>
      </c>
      <c r="VLJ43" s="92" t="e">
        <f t="shared" si="237"/>
        <v>#DIV/0!</v>
      </c>
      <c r="VLK43" s="92" t="e">
        <f t="shared" si="237"/>
        <v>#DIV/0!</v>
      </c>
      <c r="VLL43" s="92" t="e">
        <f t="shared" si="237"/>
        <v>#DIV/0!</v>
      </c>
      <c r="VLM43" s="92" t="e">
        <f t="shared" si="237"/>
        <v>#DIV/0!</v>
      </c>
      <c r="VLN43" s="92" t="e">
        <f t="shared" si="237"/>
        <v>#DIV/0!</v>
      </c>
      <c r="VLO43" s="92" t="e">
        <f t="shared" si="237"/>
        <v>#DIV/0!</v>
      </c>
      <c r="VLP43" s="92" t="e">
        <f t="shared" si="237"/>
        <v>#DIV/0!</v>
      </c>
      <c r="VLQ43" s="92" t="e">
        <f t="shared" si="237"/>
        <v>#DIV/0!</v>
      </c>
      <c r="VLR43" s="92" t="e">
        <f t="shared" si="237"/>
        <v>#DIV/0!</v>
      </c>
      <c r="VLS43" s="92" t="e">
        <f t="shared" si="237"/>
        <v>#DIV/0!</v>
      </c>
      <c r="VLT43" s="92" t="e">
        <f t="shared" si="237"/>
        <v>#DIV/0!</v>
      </c>
      <c r="VLU43" s="92" t="e">
        <f t="shared" si="237"/>
        <v>#DIV/0!</v>
      </c>
      <c r="VLV43" s="92" t="e">
        <f t="shared" si="237"/>
        <v>#DIV/0!</v>
      </c>
      <c r="VLW43" s="92" t="e">
        <f t="shared" si="237"/>
        <v>#DIV/0!</v>
      </c>
      <c r="VLX43" s="92" t="e">
        <f t="shared" si="237"/>
        <v>#DIV/0!</v>
      </c>
      <c r="VLY43" s="92" t="e">
        <f t="shared" si="237"/>
        <v>#DIV/0!</v>
      </c>
      <c r="VLZ43" s="92" t="e">
        <f t="shared" si="237"/>
        <v>#DIV/0!</v>
      </c>
      <c r="VMA43" s="92" t="e">
        <f t="shared" si="237"/>
        <v>#DIV/0!</v>
      </c>
      <c r="VMB43" s="92" t="e">
        <f t="shared" si="237"/>
        <v>#DIV/0!</v>
      </c>
      <c r="VMC43" s="92" t="e">
        <f t="shared" si="237"/>
        <v>#DIV/0!</v>
      </c>
      <c r="VMD43" s="92" t="e">
        <f t="shared" si="237"/>
        <v>#DIV/0!</v>
      </c>
      <c r="VME43" s="92" t="e">
        <f t="shared" si="237"/>
        <v>#DIV/0!</v>
      </c>
      <c r="VMF43" s="92" t="e">
        <f t="shared" si="237"/>
        <v>#DIV/0!</v>
      </c>
      <c r="VMG43" s="92" t="e">
        <f t="shared" si="237"/>
        <v>#DIV/0!</v>
      </c>
      <c r="VMH43" s="92" t="e">
        <f t="shared" si="237"/>
        <v>#DIV/0!</v>
      </c>
      <c r="VMI43" s="92" t="e">
        <f t="shared" si="237"/>
        <v>#DIV/0!</v>
      </c>
      <c r="VMJ43" s="92" t="e">
        <f t="shared" si="237"/>
        <v>#DIV/0!</v>
      </c>
      <c r="VMK43" s="92" t="e">
        <f t="shared" si="237"/>
        <v>#DIV/0!</v>
      </c>
      <c r="VML43" s="92" t="e">
        <f t="shared" si="237"/>
        <v>#DIV/0!</v>
      </c>
      <c r="VMM43" s="92" t="e">
        <f t="shared" si="237"/>
        <v>#DIV/0!</v>
      </c>
      <c r="VMN43" s="92" t="e">
        <f t="shared" si="237"/>
        <v>#DIV/0!</v>
      </c>
      <c r="VMO43" s="92" t="e">
        <f t="shared" si="237"/>
        <v>#DIV/0!</v>
      </c>
      <c r="VMP43" s="92" t="e">
        <f t="shared" si="237"/>
        <v>#DIV/0!</v>
      </c>
      <c r="VMQ43" s="92" t="e">
        <f t="shared" si="237"/>
        <v>#DIV/0!</v>
      </c>
      <c r="VMR43" s="92" t="e">
        <f t="shared" si="237"/>
        <v>#DIV/0!</v>
      </c>
      <c r="VMS43" s="92" t="e">
        <f t="shared" si="237"/>
        <v>#DIV/0!</v>
      </c>
      <c r="VMT43" s="92" t="e">
        <f t="shared" si="237"/>
        <v>#DIV/0!</v>
      </c>
      <c r="VMU43" s="92" t="e">
        <f t="shared" si="237"/>
        <v>#DIV/0!</v>
      </c>
      <c r="VMV43" s="92" t="e">
        <f t="shared" si="237"/>
        <v>#DIV/0!</v>
      </c>
      <c r="VMW43" s="92" t="e">
        <f t="shared" si="237"/>
        <v>#DIV/0!</v>
      </c>
      <c r="VMX43" s="92" t="e">
        <f t="shared" si="237"/>
        <v>#DIV/0!</v>
      </c>
      <c r="VMY43" s="92" t="e">
        <f t="shared" ref="VMY43:VPJ43" si="238">AVERAGE(VMY3:VMY42)</f>
        <v>#DIV/0!</v>
      </c>
      <c r="VMZ43" s="92" t="e">
        <f t="shared" si="238"/>
        <v>#DIV/0!</v>
      </c>
      <c r="VNA43" s="92" t="e">
        <f t="shared" si="238"/>
        <v>#DIV/0!</v>
      </c>
      <c r="VNB43" s="92" t="e">
        <f t="shared" si="238"/>
        <v>#DIV/0!</v>
      </c>
      <c r="VNC43" s="92" t="e">
        <f t="shared" si="238"/>
        <v>#DIV/0!</v>
      </c>
      <c r="VND43" s="92" t="e">
        <f t="shared" si="238"/>
        <v>#DIV/0!</v>
      </c>
      <c r="VNE43" s="92" t="e">
        <f t="shared" si="238"/>
        <v>#DIV/0!</v>
      </c>
      <c r="VNF43" s="92" t="e">
        <f t="shared" si="238"/>
        <v>#DIV/0!</v>
      </c>
      <c r="VNG43" s="92" t="e">
        <f t="shared" si="238"/>
        <v>#DIV/0!</v>
      </c>
      <c r="VNH43" s="92" t="e">
        <f t="shared" si="238"/>
        <v>#DIV/0!</v>
      </c>
      <c r="VNI43" s="92" t="e">
        <f t="shared" si="238"/>
        <v>#DIV/0!</v>
      </c>
      <c r="VNJ43" s="92" t="e">
        <f t="shared" si="238"/>
        <v>#DIV/0!</v>
      </c>
      <c r="VNK43" s="92" t="e">
        <f t="shared" si="238"/>
        <v>#DIV/0!</v>
      </c>
      <c r="VNL43" s="92" t="e">
        <f t="shared" si="238"/>
        <v>#DIV/0!</v>
      </c>
      <c r="VNM43" s="92" t="e">
        <f t="shared" si="238"/>
        <v>#DIV/0!</v>
      </c>
      <c r="VNN43" s="92" t="e">
        <f t="shared" si="238"/>
        <v>#DIV/0!</v>
      </c>
      <c r="VNO43" s="92" t="e">
        <f t="shared" si="238"/>
        <v>#DIV/0!</v>
      </c>
      <c r="VNP43" s="92" t="e">
        <f t="shared" si="238"/>
        <v>#DIV/0!</v>
      </c>
      <c r="VNQ43" s="92" t="e">
        <f t="shared" si="238"/>
        <v>#DIV/0!</v>
      </c>
      <c r="VNR43" s="92" t="e">
        <f t="shared" si="238"/>
        <v>#DIV/0!</v>
      </c>
      <c r="VNS43" s="92" t="e">
        <f t="shared" si="238"/>
        <v>#DIV/0!</v>
      </c>
      <c r="VNT43" s="92" t="e">
        <f t="shared" si="238"/>
        <v>#DIV/0!</v>
      </c>
      <c r="VNU43" s="92" t="e">
        <f t="shared" si="238"/>
        <v>#DIV/0!</v>
      </c>
      <c r="VNV43" s="92" t="e">
        <f t="shared" si="238"/>
        <v>#DIV/0!</v>
      </c>
      <c r="VNW43" s="92" t="e">
        <f t="shared" si="238"/>
        <v>#DIV/0!</v>
      </c>
      <c r="VNX43" s="92" t="e">
        <f t="shared" si="238"/>
        <v>#DIV/0!</v>
      </c>
      <c r="VNY43" s="92" t="e">
        <f t="shared" si="238"/>
        <v>#DIV/0!</v>
      </c>
      <c r="VNZ43" s="92" t="e">
        <f t="shared" si="238"/>
        <v>#DIV/0!</v>
      </c>
      <c r="VOA43" s="92" t="e">
        <f t="shared" si="238"/>
        <v>#DIV/0!</v>
      </c>
      <c r="VOB43" s="92" t="e">
        <f t="shared" si="238"/>
        <v>#DIV/0!</v>
      </c>
      <c r="VOC43" s="92" t="e">
        <f t="shared" si="238"/>
        <v>#DIV/0!</v>
      </c>
      <c r="VOD43" s="92" t="e">
        <f t="shared" si="238"/>
        <v>#DIV/0!</v>
      </c>
      <c r="VOE43" s="92" t="e">
        <f t="shared" si="238"/>
        <v>#DIV/0!</v>
      </c>
      <c r="VOF43" s="92" t="e">
        <f t="shared" si="238"/>
        <v>#DIV/0!</v>
      </c>
      <c r="VOG43" s="92" t="e">
        <f t="shared" si="238"/>
        <v>#DIV/0!</v>
      </c>
      <c r="VOH43" s="92" t="e">
        <f t="shared" si="238"/>
        <v>#DIV/0!</v>
      </c>
      <c r="VOI43" s="92" t="e">
        <f t="shared" si="238"/>
        <v>#DIV/0!</v>
      </c>
      <c r="VOJ43" s="92" t="e">
        <f t="shared" si="238"/>
        <v>#DIV/0!</v>
      </c>
      <c r="VOK43" s="92" t="e">
        <f t="shared" si="238"/>
        <v>#DIV/0!</v>
      </c>
      <c r="VOL43" s="92" t="e">
        <f t="shared" si="238"/>
        <v>#DIV/0!</v>
      </c>
      <c r="VOM43" s="92" t="e">
        <f t="shared" si="238"/>
        <v>#DIV/0!</v>
      </c>
      <c r="VON43" s="92" t="e">
        <f t="shared" si="238"/>
        <v>#DIV/0!</v>
      </c>
      <c r="VOO43" s="92" t="e">
        <f t="shared" si="238"/>
        <v>#DIV/0!</v>
      </c>
      <c r="VOP43" s="92" t="e">
        <f t="shared" si="238"/>
        <v>#DIV/0!</v>
      </c>
      <c r="VOQ43" s="92" t="e">
        <f t="shared" si="238"/>
        <v>#DIV/0!</v>
      </c>
      <c r="VOR43" s="92" t="e">
        <f t="shared" si="238"/>
        <v>#DIV/0!</v>
      </c>
      <c r="VOS43" s="92" t="e">
        <f t="shared" si="238"/>
        <v>#DIV/0!</v>
      </c>
      <c r="VOT43" s="92" t="e">
        <f t="shared" si="238"/>
        <v>#DIV/0!</v>
      </c>
      <c r="VOU43" s="92" t="e">
        <f t="shared" si="238"/>
        <v>#DIV/0!</v>
      </c>
      <c r="VOV43" s="92" t="e">
        <f t="shared" si="238"/>
        <v>#DIV/0!</v>
      </c>
      <c r="VOW43" s="92" t="e">
        <f t="shared" si="238"/>
        <v>#DIV/0!</v>
      </c>
      <c r="VOX43" s="92" t="e">
        <f t="shared" si="238"/>
        <v>#DIV/0!</v>
      </c>
      <c r="VOY43" s="92" t="e">
        <f t="shared" si="238"/>
        <v>#DIV/0!</v>
      </c>
      <c r="VOZ43" s="92" t="e">
        <f t="shared" si="238"/>
        <v>#DIV/0!</v>
      </c>
      <c r="VPA43" s="92" t="e">
        <f t="shared" si="238"/>
        <v>#DIV/0!</v>
      </c>
      <c r="VPB43" s="92" t="e">
        <f t="shared" si="238"/>
        <v>#DIV/0!</v>
      </c>
      <c r="VPC43" s="92" t="e">
        <f t="shared" si="238"/>
        <v>#DIV/0!</v>
      </c>
      <c r="VPD43" s="92" t="e">
        <f t="shared" si="238"/>
        <v>#DIV/0!</v>
      </c>
      <c r="VPE43" s="92" t="e">
        <f t="shared" si="238"/>
        <v>#DIV/0!</v>
      </c>
      <c r="VPF43" s="92" t="e">
        <f t="shared" si="238"/>
        <v>#DIV/0!</v>
      </c>
      <c r="VPG43" s="92" t="e">
        <f t="shared" si="238"/>
        <v>#DIV/0!</v>
      </c>
      <c r="VPH43" s="92" t="e">
        <f t="shared" si="238"/>
        <v>#DIV/0!</v>
      </c>
      <c r="VPI43" s="92" t="e">
        <f t="shared" si="238"/>
        <v>#DIV/0!</v>
      </c>
      <c r="VPJ43" s="92" t="e">
        <f t="shared" si="238"/>
        <v>#DIV/0!</v>
      </c>
      <c r="VPK43" s="92" t="e">
        <f t="shared" ref="VPK43:VRV43" si="239">AVERAGE(VPK3:VPK42)</f>
        <v>#DIV/0!</v>
      </c>
      <c r="VPL43" s="92" t="e">
        <f t="shared" si="239"/>
        <v>#DIV/0!</v>
      </c>
      <c r="VPM43" s="92" t="e">
        <f t="shared" si="239"/>
        <v>#DIV/0!</v>
      </c>
      <c r="VPN43" s="92" t="e">
        <f t="shared" si="239"/>
        <v>#DIV/0!</v>
      </c>
      <c r="VPO43" s="92" t="e">
        <f t="shared" si="239"/>
        <v>#DIV/0!</v>
      </c>
      <c r="VPP43" s="92" t="e">
        <f t="shared" si="239"/>
        <v>#DIV/0!</v>
      </c>
      <c r="VPQ43" s="92" t="e">
        <f t="shared" si="239"/>
        <v>#DIV/0!</v>
      </c>
      <c r="VPR43" s="92" t="e">
        <f t="shared" si="239"/>
        <v>#DIV/0!</v>
      </c>
      <c r="VPS43" s="92" t="e">
        <f t="shared" si="239"/>
        <v>#DIV/0!</v>
      </c>
      <c r="VPT43" s="92" t="e">
        <f t="shared" si="239"/>
        <v>#DIV/0!</v>
      </c>
      <c r="VPU43" s="92" t="e">
        <f t="shared" si="239"/>
        <v>#DIV/0!</v>
      </c>
      <c r="VPV43" s="92" t="e">
        <f t="shared" si="239"/>
        <v>#DIV/0!</v>
      </c>
      <c r="VPW43" s="92" t="e">
        <f t="shared" si="239"/>
        <v>#DIV/0!</v>
      </c>
      <c r="VPX43" s="92" t="e">
        <f t="shared" si="239"/>
        <v>#DIV/0!</v>
      </c>
      <c r="VPY43" s="92" t="e">
        <f t="shared" si="239"/>
        <v>#DIV/0!</v>
      </c>
      <c r="VPZ43" s="92" t="e">
        <f t="shared" si="239"/>
        <v>#DIV/0!</v>
      </c>
      <c r="VQA43" s="92" t="e">
        <f t="shared" si="239"/>
        <v>#DIV/0!</v>
      </c>
      <c r="VQB43" s="92" t="e">
        <f t="shared" si="239"/>
        <v>#DIV/0!</v>
      </c>
      <c r="VQC43" s="92" t="e">
        <f t="shared" si="239"/>
        <v>#DIV/0!</v>
      </c>
      <c r="VQD43" s="92" t="e">
        <f t="shared" si="239"/>
        <v>#DIV/0!</v>
      </c>
      <c r="VQE43" s="92" t="e">
        <f t="shared" si="239"/>
        <v>#DIV/0!</v>
      </c>
      <c r="VQF43" s="92" t="e">
        <f t="shared" si="239"/>
        <v>#DIV/0!</v>
      </c>
      <c r="VQG43" s="92" t="e">
        <f t="shared" si="239"/>
        <v>#DIV/0!</v>
      </c>
      <c r="VQH43" s="92" t="e">
        <f t="shared" si="239"/>
        <v>#DIV/0!</v>
      </c>
      <c r="VQI43" s="92" t="e">
        <f t="shared" si="239"/>
        <v>#DIV/0!</v>
      </c>
      <c r="VQJ43" s="92" t="e">
        <f t="shared" si="239"/>
        <v>#DIV/0!</v>
      </c>
      <c r="VQK43" s="92" t="e">
        <f t="shared" si="239"/>
        <v>#DIV/0!</v>
      </c>
      <c r="VQL43" s="92" t="e">
        <f t="shared" si="239"/>
        <v>#DIV/0!</v>
      </c>
      <c r="VQM43" s="92" t="e">
        <f t="shared" si="239"/>
        <v>#DIV/0!</v>
      </c>
      <c r="VQN43" s="92" t="e">
        <f t="shared" si="239"/>
        <v>#DIV/0!</v>
      </c>
      <c r="VQO43" s="92" t="e">
        <f t="shared" si="239"/>
        <v>#DIV/0!</v>
      </c>
      <c r="VQP43" s="92" t="e">
        <f t="shared" si="239"/>
        <v>#DIV/0!</v>
      </c>
      <c r="VQQ43" s="92" t="e">
        <f t="shared" si="239"/>
        <v>#DIV/0!</v>
      </c>
      <c r="VQR43" s="92" t="e">
        <f t="shared" si="239"/>
        <v>#DIV/0!</v>
      </c>
      <c r="VQS43" s="92" t="e">
        <f t="shared" si="239"/>
        <v>#DIV/0!</v>
      </c>
      <c r="VQT43" s="92" t="e">
        <f t="shared" si="239"/>
        <v>#DIV/0!</v>
      </c>
      <c r="VQU43" s="92" t="e">
        <f t="shared" si="239"/>
        <v>#DIV/0!</v>
      </c>
      <c r="VQV43" s="92" t="e">
        <f t="shared" si="239"/>
        <v>#DIV/0!</v>
      </c>
      <c r="VQW43" s="92" t="e">
        <f t="shared" si="239"/>
        <v>#DIV/0!</v>
      </c>
      <c r="VQX43" s="92" t="e">
        <f t="shared" si="239"/>
        <v>#DIV/0!</v>
      </c>
      <c r="VQY43" s="92" t="e">
        <f t="shared" si="239"/>
        <v>#DIV/0!</v>
      </c>
      <c r="VQZ43" s="92" t="e">
        <f t="shared" si="239"/>
        <v>#DIV/0!</v>
      </c>
      <c r="VRA43" s="92" t="e">
        <f t="shared" si="239"/>
        <v>#DIV/0!</v>
      </c>
      <c r="VRB43" s="92" t="e">
        <f t="shared" si="239"/>
        <v>#DIV/0!</v>
      </c>
      <c r="VRC43" s="92" t="e">
        <f t="shared" si="239"/>
        <v>#DIV/0!</v>
      </c>
      <c r="VRD43" s="92" t="e">
        <f t="shared" si="239"/>
        <v>#DIV/0!</v>
      </c>
      <c r="VRE43" s="92" t="e">
        <f t="shared" si="239"/>
        <v>#DIV/0!</v>
      </c>
      <c r="VRF43" s="92" t="e">
        <f t="shared" si="239"/>
        <v>#DIV/0!</v>
      </c>
      <c r="VRG43" s="92" t="e">
        <f t="shared" si="239"/>
        <v>#DIV/0!</v>
      </c>
      <c r="VRH43" s="92" t="e">
        <f t="shared" si="239"/>
        <v>#DIV/0!</v>
      </c>
      <c r="VRI43" s="92" t="e">
        <f t="shared" si="239"/>
        <v>#DIV/0!</v>
      </c>
      <c r="VRJ43" s="92" t="e">
        <f t="shared" si="239"/>
        <v>#DIV/0!</v>
      </c>
      <c r="VRK43" s="92" t="e">
        <f t="shared" si="239"/>
        <v>#DIV/0!</v>
      </c>
      <c r="VRL43" s="92" t="e">
        <f t="shared" si="239"/>
        <v>#DIV/0!</v>
      </c>
      <c r="VRM43" s="92" t="e">
        <f t="shared" si="239"/>
        <v>#DIV/0!</v>
      </c>
      <c r="VRN43" s="92" t="e">
        <f t="shared" si="239"/>
        <v>#DIV/0!</v>
      </c>
      <c r="VRO43" s="92" t="e">
        <f t="shared" si="239"/>
        <v>#DIV/0!</v>
      </c>
      <c r="VRP43" s="92" t="e">
        <f t="shared" si="239"/>
        <v>#DIV/0!</v>
      </c>
      <c r="VRQ43" s="92" t="e">
        <f t="shared" si="239"/>
        <v>#DIV/0!</v>
      </c>
      <c r="VRR43" s="92" t="e">
        <f t="shared" si="239"/>
        <v>#DIV/0!</v>
      </c>
      <c r="VRS43" s="92" t="e">
        <f t="shared" si="239"/>
        <v>#DIV/0!</v>
      </c>
      <c r="VRT43" s="92" t="e">
        <f t="shared" si="239"/>
        <v>#DIV/0!</v>
      </c>
      <c r="VRU43" s="92" t="e">
        <f t="shared" si="239"/>
        <v>#DIV/0!</v>
      </c>
      <c r="VRV43" s="92" t="e">
        <f t="shared" si="239"/>
        <v>#DIV/0!</v>
      </c>
      <c r="VRW43" s="92" t="e">
        <f t="shared" ref="VRW43:VUH43" si="240">AVERAGE(VRW3:VRW42)</f>
        <v>#DIV/0!</v>
      </c>
      <c r="VRX43" s="92" t="e">
        <f t="shared" si="240"/>
        <v>#DIV/0!</v>
      </c>
      <c r="VRY43" s="92" t="e">
        <f t="shared" si="240"/>
        <v>#DIV/0!</v>
      </c>
      <c r="VRZ43" s="92" t="e">
        <f t="shared" si="240"/>
        <v>#DIV/0!</v>
      </c>
      <c r="VSA43" s="92" t="e">
        <f t="shared" si="240"/>
        <v>#DIV/0!</v>
      </c>
      <c r="VSB43" s="92" t="e">
        <f t="shared" si="240"/>
        <v>#DIV/0!</v>
      </c>
      <c r="VSC43" s="92" t="e">
        <f t="shared" si="240"/>
        <v>#DIV/0!</v>
      </c>
      <c r="VSD43" s="92" t="e">
        <f t="shared" si="240"/>
        <v>#DIV/0!</v>
      </c>
      <c r="VSE43" s="92" t="e">
        <f t="shared" si="240"/>
        <v>#DIV/0!</v>
      </c>
      <c r="VSF43" s="92" t="e">
        <f t="shared" si="240"/>
        <v>#DIV/0!</v>
      </c>
      <c r="VSG43" s="92" t="e">
        <f t="shared" si="240"/>
        <v>#DIV/0!</v>
      </c>
      <c r="VSH43" s="92" t="e">
        <f t="shared" si="240"/>
        <v>#DIV/0!</v>
      </c>
      <c r="VSI43" s="92" t="e">
        <f t="shared" si="240"/>
        <v>#DIV/0!</v>
      </c>
      <c r="VSJ43" s="92" t="e">
        <f t="shared" si="240"/>
        <v>#DIV/0!</v>
      </c>
      <c r="VSK43" s="92" t="e">
        <f t="shared" si="240"/>
        <v>#DIV/0!</v>
      </c>
      <c r="VSL43" s="92" t="e">
        <f t="shared" si="240"/>
        <v>#DIV/0!</v>
      </c>
      <c r="VSM43" s="92" t="e">
        <f t="shared" si="240"/>
        <v>#DIV/0!</v>
      </c>
      <c r="VSN43" s="92" t="e">
        <f t="shared" si="240"/>
        <v>#DIV/0!</v>
      </c>
      <c r="VSO43" s="92" t="e">
        <f t="shared" si="240"/>
        <v>#DIV/0!</v>
      </c>
      <c r="VSP43" s="92" t="e">
        <f t="shared" si="240"/>
        <v>#DIV/0!</v>
      </c>
      <c r="VSQ43" s="92" t="e">
        <f t="shared" si="240"/>
        <v>#DIV/0!</v>
      </c>
      <c r="VSR43" s="92" t="e">
        <f t="shared" si="240"/>
        <v>#DIV/0!</v>
      </c>
      <c r="VSS43" s="92" t="e">
        <f t="shared" si="240"/>
        <v>#DIV/0!</v>
      </c>
      <c r="VST43" s="92" t="e">
        <f t="shared" si="240"/>
        <v>#DIV/0!</v>
      </c>
      <c r="VSU43" s="92" t="e">
        <f t="shared" si="240"/>
        <v>#DIV/0!</v>
      </c>
      <c r="VSV43" s="92" t="e">
        <f t="shared" si="240"/>
        <v>#DIV/0!</v>
      </c>
      <c r="VSW43" s="92" t="e">
        <f t="shared" si="240"/>
        <v>#DIV/0!</v>
      </c>
      <c r="VSX43" s="92" t="e">
        <f t="shared" si="240"/>
        <v>#DIV/0!</v>
      </c>
      <c r="VSY43" s="92" t="e">
        <f t="shared" si="240"/>
        <v>#DIV/0!</v>
      </c>
      <c r="VSZ43" s="92" t="e">
        <f t="shared" si="240"/>
        <v>#DIV/0!</v>
      </c>
      <c r="VTA43" s="92" t="e">
        <f t="shared" si="240"/>
        <v>#DIV/0!</v>
      </c>
      <c r="VTB43" s="92" t="e">
        <f t="shared" si="240"/>
        <v>#DIV/0!</v>
      </c>
      <c r="VTC43" s="92" t="e">
        <f t="shared" si="240"/>
        <v>#DIV/0!</v>
      </c>
      <c r="VTD43" s="92" t="e">
        <f t="shared" si="240"/>
        <v>#DIV/0!</v>
      </c>
      <c r="VTE43" s="92" t="e">
        <f t="shared" si="240"/>
        <v>#DIV/0!</v>
      </c>
      <c r="VTF43" s="92" t="e">
        <f t="shared" si="240"/>
        <v>#DIV/0!</v>
      </c>
      <c r="VTG43" s="92" t="e">
        <f t="shared" si="240"/>
        <v>#DIV/0!</v>
      </c>
      <c r="VTH43" s="92" t="e">
        <f t="shared" si="240"/>
        <v>#DIV/0!</v>
      </c>
      <c r="VTI43" s="92" t="e">
        <f t="shared" si="240"/>
        <v>#DIV/0!</v>
      </c>
      <c r="VTJ43" s="92" t="e">
        <f t="shared" si="240"/>
        <v>#DIV/0!</v>
      </c>
      <c r="VTK43" s="92" t="e">
        <f t="shared" si="240"/>
        <v>#DIV/0!</v>
      </c>
      <c r="VTL43" s="92" t="e">
        <f t="shared" si="240"/>
        <v>#DIV/0!</v>
      </c>
      <c r="VTM43" s="92" t="e">
        <f t="shared" si="240"/>
        <v>#DIV/0!</v>
      </c>
      <c r="VTN43" s="92" t="e">
        <f t="shared" si="240"/>
        <v>#DIV/0!</v>
      </c>
      <c r="VTO43" s="92" t="e">
        <f t="shared" si="240"/>
        <v>#DIV/0!</v>
      </c>
      <c r="VTP43" s="92" t="e">
        <f t="shared" si="240"/>
        <v>#DIV/0!</v>
      </c>
      <c r="VTQ43" s="92" t="e">
        <f t="shared" si="240"/>
        <v>#DIV/0!</v>
      </c>
      <c r="VTR43" s="92" t="e">
        <f t="shared" si="240"/>
        <v>#DIV/0!</v>
      </c>
      <c r="VTS43" s="92" t="e">
        <f t="shared" si="240"/>
        <v>#DIV/0!</v>
      </c>
      <c r="VTT43" s="92" t="e">
        <f t="shared" si="240"/>
        <v>#DIV/0!</v>
      </c>
      <c r="VTU43" s="92" t="e">
        <f t="shared" si="240"/>
        <v>#DIV/0!</v>
      </c>
      <c r="VTV43" s="92" t="e">
        <f t="shared" si="240"/>
        <v>#DIV/0!</v>
      </c>
      <c r="VTW43" s="92" t="e">
        <f t="shared" si="240"/>
        <v>#DIV/0!</v>
      </c>
      <c r="VTX43" s="92" t="e">
        <f t="shared" si="240"/>
        <v>#DIV/0!</v>
      </c>
      <c r="VTY43" s="92" t="e">
        <f t="shared" si="240"/>
        <v>#DIV/0!</v>
      </c>
      <c r="VTZ43" s="92" t="e">
        <f t="shared" si="240"/>
        <v>#DIV/0!</v>
      </c>
      <c r="VUA43" s="92" t="e">
        <f t="shared" si="240"/>
        <v>#DIV/0!</v>
      </c>
      <c r="VUB43" s="92" t="e">
        <f t="shared" si="240"/>
        <v>#DIV/0!</v>
      </c>
      <c r="VUC43" s="92" t="e">
        <f t="shared" si="240"/>
        <v>#DIV/0!</v>
      </c>
      <c r="VUD43" s="92" t="e">
        <f t="shared" si="240"/>
        <v>#DIV/0!</v>
      </c>
      <c r="VUE43" s="92" t="e">
        <f t="shared" si="240"/>
        <v>#DIV/0!</v>
      </c>
      <c r="VUF43" s="92" t="e">
        <f t="shared" si="240"/>
        <v>#DIV/0!</v>
      </c>
      <c r="VUG43" s="92" t="e">
        <f t="shared" si="240"/>
        <v>#DIV/0!</v>
      </c>
      <c r="VUH43" s="92" t="e">
        <f t="shared" si="240"/>
        <v>#DIV/0!</v>
      </c>
      <c r="VUI43" s="92" t="e">
        <f t="shared" ref="VUI43:VWT43" si="241">AVERAGE(VUI3:VUI42)</f>
        <v>#DIV/0!</v>
      </c>
      <c r="VUJ43" s="92" t="e">
        <f t="shared" si="241"/>
        <v>#DIV/0!</v>
      </c>
      <c r="VUK43" s="92" t="e">
        <f t="shared" si="241"/>
        <v>#DIV/0!</v>
      </c>
      <c r="VUL43" s="92" t="e">
        <f t="shared" si="241"/>
        <v>#DIV/0!</v>
      </c>
      <c r="VUM43" s="92" t="e">
        <f t="shared" si="241"/>
        <v>#DIV/0!</v>
      </c>
      <c r="VUN43" s="92" t="e">
        <f t="shared" si="241"/>
        <v>#DIV/0!</v>
      </c>
      <c r="VUO43" s="92" t="e">
        <f t="shared" si="241"/>
        <v>#DIV/0!</v>
      </c>
      <c r="VUP43" s="92" t="e">
        <f t="shared" si="241"/>
        <v>#DIV/0!</v>
      </c>
      <c r="VUQ43" s="92" t="e">
        <f t="shared" si="241"/>
        <v>#DIV/0!</v>
      </c>
      <c r="VUR43" s="92" t="e">
        <f t="shared" si="241"/>
        <v>#DIV/0!</v>
      </c>
      <c r="VUS43" s="92" t="e">
        <f t="shared" si="241"/>
        <v>#DIV/0!</v>
      </c>
      <c r="VUT43" s="92" t="e">
        <f t="shared" si="241"/>
        <v>#DIV/0!</v>
      </c>
      <c r="VUU43" s="92" t="e">
        <f t="shared" si="241"/>
        <v>#DIV/0!</v>
      </c>
      <c r="VUV43" s="92" t="e">
        <f t="shared" si="241"/>
        <v>#DIV/0!</v>
      </c>
      <c r="VUW43" s="92" t="e">
        <f t="shared" si="241"/>
        <v>#DIV/0!</v>
      </c>
      <c r="VUX43" s="92" t="e">
        <f t="shared" si="241"/>
        <v>#DIV/0!</v>
      </c>
      <c r="VUY43" s="92" t="e">
        <f t="shared" si="241"/>
        <v>#DIV/0!</v>
      </c>
      <c r="VUZ43" s="92" t="e">
        <f t="shared" si="241"/>
        <v>#DIV/0!</v>
      </c>
      <c r="VVA43" s="92" t="e">
        <f t="shared" si="241"/>
        <v>#DIV/0!</v>
      </c>
      <c r="VVB43" s="92" t="e">
        <f t="shared" si="241"/>
        <v>#DIV/0!</v>
      </c>
      <c r="VVC43" s="92" t="e">
        <f t="shared" si="241"/>
        <v>#DIV/0!</v>
      </c>
      <c r="VVD43" s="92" t="e">
        <f t="shared" si="241"/>
        <v>#DIV/0!</v>
      </c>
      <c r="VVE43" s="92" t="e">
        <f t="shared" si="241"/>
        <v>#DIV/0!</v>
      </c>
      <c r="VVF43" s="92" t="e">
        <f t="shared" si="241"/>
        <v>#DIV/0!</v>
      </c>
      <c r="VVG43" s="92" t="e">
        <f t="shared" si="241"/>
        <v>#DIV/0!</v>
      </c>
      <c r="VVH43" s="92" t="e">
        <f t="shared" si="241"/>
        <v>#DIV/0!</v>
      </c>
      <c r="VVI43" s="92" t="e">
        <f t="shared" si="241"/>
        <v>#DIV/0!</v>
      </c>
      <c r="VVJ43" s="92" t="e">
        <f t="shared" si="241"/>
        <v>#DIV/0!</v>
      </c>
      <c r="VVK43" s="92" t="e">
        <f t="shared" si="241"/>
        <v>#DIV/0!</v>
      </c>
      <c r="VVL43" s="92" t="e">
        <f t="shared" si="241"/>
        <v>#DIV/0!</v>
      </c>
      <c r="VVM43" s="92" t="e">
        <f t="shared" si="241"/>
        <v>#DIV/0!</v>
      </c>
      <c r="VVN43" s="92" t="e">
        <f t="shared" si="241"/>
        <v>#DIV/0!</v>
      </c>
      <c r="VVO43" s="92" t="e">
        <f t="shared" si="241"/>
        <v>#DIV/0!</v>
      </c>
      <c r="VVP43" s="92" t="e">
        <f t="shared" si="241"/>
        <v>#DIV/0!</v>
      </c>
      <c r="VVQ43" s="92" t="e">
        <f t="shared" si="241"/>
        <v>#DIV/0!</v>
      </c>
      <c r="VVR43" s="92" t="e">
        <f t="shared" si="241"/>
        <v>#DIV/0!</v>
      </c>
      <c r="VVS43" s="92" t="e">
        <f t="shared" si="241"/>
        <v>#DIV/0!</v>
      </c>
      <c r="VVT43" s="92" t="e">
        <f t="shared" si="241"/>
        <v>#DIV/0!</v>
      </c>
      <c r="VVU43" s="92" t="e">
        <f t="shared" si="241"/>
        <v>#DIV/0!</v>
      </c>
      <c r="VVV43" s="92" t="e">
        <f t="shared" si="241"/>
        <v>#DIV/0!</v>
      </c>
      <c r="VVW43" s="92" t="e">
        <f t="shared" si="241"/>
        <v>#DIV/0!</v>
      </c>
      <c r="VVX43" s="92" t="e">
        <f t="shared" si="241"/>
        <v>#DIV/0!</v>
      </c>
      <c r="VVY43" s="92" t="e">
        <f t="shared" si="241"/>
        <v>#DIV/0!</v>
      </c>
      <c r="VVZ43" s="92" t="e">
        <f t="shared" si="241"/>
        <v>#DIV/0!</v>
      </c>
      <c r="VWA43" s="92" t="e">
        <f t="shared" si="241"/>
        <v>#DIV/0!</v>
      </c>
      <c r="VWB43" s="92" t="e">
        <f t="shared" si="241"/>
        <v>#DIV/0!</v>
      </c>
      <c r="VWC43" s="92" t="e">
        <f t="shared" si="241"/>
        <v>#DIV/0!</v>
      </c>
      <c r="VWD43" s="92" t="e">
        <f t="shared" si="241"/>
        <v>#DIV/0!</v>
      </c>
      <c r="VWE43" s="92" t="e">
        <f t="shared" si="241"/>
        <v>#DIV/0!</v>
      </c>
      <c r="VWF43" s="92" t="e">
        <f t="shared" si="241"/>
        <v>#DIV/0!</v>
      </c>
      <c r="VWG43" s="92" t="e">
        <f t="shared" si="241"/>
        <v>#DIV/0!</v>
      </c>
      <c r="VWH43" s="92" t="e">
        <f t="shared" si="241"/>
        <v>#DIV/0!</v>
      </c>
      <c r="VWI43" s="92" t="e">
        <f t="shared" si="241"/>
        <v>#DIV/0!</v>
      </c>
      <c r="VWJ43" s="92" t="e">
        <f t="shared" si="241"/>
        <v>#DIV/0!</v>
      </c>
      <c r="VWK43" s="92" t="e">
        <f t="shared" si="241"/>
        <v>#DIV/0!</v>
      </c>
      <c r="VWL43" s="92" t="e">
        <f t="shared" si="241"/>
        <v>#DIV/0!</v>
      </c>
      <c r="VWM43" s="92" t="e">
        <f t="shared" si="241"/>
        <v>#DIV/0!</v>
      </c>
      <c r="VWN43" s="92" t="e">
        <f t="shared" si="241"/>
        <v>#DIV/0!</v>
      </c>
      <c r="VWO43" s="92" t="e">
        <f t="shared" si="241"/>
        <v>#DIV/0!</v>
      </c>
      <c r="VWP43" s="92" t="e">
        <f t="shared" si="241"/>
        <v>#DIV/0!</v>
      </c>
      <c r="VWQ43" s="92" t="e">
        <f t="shared" si="241"/>
        <v>#DIV/0!</v>
      </c>
      <c r="VWR43" s="92" t="e">
        <f t="shared" si="241"/>
        <v>#DIV/0!</v>
      </c>
      <c r="VWS43" s="92" t="e">
        <f t="shared" si="241"/>
        <v>#DIV/0!</v>
      </c>
      <c r="VWT43" s="92" t="e">
        <f t="shared" si="241"/>
        <v>#DIV/0!</v>
      </c>
      <c r="VWU43" s="92" t="e">
        <f t="shared" ref="VWU43:VZF43" si="242">AVERAGE(VWU3:VWU42)</f>
        <v>#DIV/0!</v>
      </c>
      <c r="VWV43" s="92" t="e">
        <f t="shared" si="242"/>
        <v>#DIV/0!</v>
      </c>
      <c r="VWW43" s="92" t="e">
        <f t="shared" si="242"/>
        <v>#DIV/0!</v>
      </c>
      <c r="VWX43" s="92" t="e">
        <f t="shared" si="242"/>
        <v>#DIV/0!</v>
      </c>
      <c r="VWY43" s="92" t="e">
        <f t="shared" si="242"/>
        <v>#DIV/0!</v>
      </c>
      <c r="VWZ43" s="92" t="e">
        <f t="shared" si="242"/>
        <v>#DIV/0!</v>
      </c>
      <c r="VXA43" s="92" t="e">
        <f t="shared" si="242"/>
        <v>#DIV/0!</v>
      </c>
      <c r="VXB43" s="92" t="e">
        <f t="shared" si="242"/>
        <v>#DIV/0!</v>
      </c>
      <c r="VXC43" s="92" t="e">
        <f t="shared" si="242"/>
        <v>#DIV/0!</v>
      </c>
      <c r="VXD43" s="92" t="e">
        <f t="shared" si="242"/>
        <v>#DIV/0!</v>
      </c>
      <c r="VXE43" s="92" t="e">
        <f t="shared" si="242"/>
        <v>#DIV/0!</v>
      </c>
      <c r="VXF43" s="92" t="e">
        <f t="shared" si="242"/>
        <v>#DIV/0!</v>
      </c>
      <c r="VXG43" s="92" t="e">
        <f t="shared" si="242"/>
        <v>#DIV/0!</v>
      </c>
      <c r="VXH43" s="92" t="e">
        <f t="shared" si="242"/>
        <v>#DIV/0!</v>
      </c>
      <c r="VXI43" s="92" t="e">
        <f t="shared" si="242"/>
        <v>#DIV/0!</v>
      </c>
      <c r="VXJ43" s="92" t="e">
        <f t="shared" si="242"/>
        <v>#DIV/0!</v>
      </c>
      <c r="VXK43" s="92" t="e">
        <f t="shared" si="242"/>
        <v>#DIV/0!</v>
      </c>
      <c r="VXL43" s="92" t="e">
        <f t="shared" si="242"/>
        <v>#DIV/0!</v>
      </c>
      <c r="VXM43" s="92" t="e">
        <f t="shared" si="242"/>
        <v>#DIV/0!</v>
      </c>
      <c r="VXN43" s="92" t="e">
        <f t="shared" si="242"/>
        <v>#DIV/0!</v>
      </c>
      <c r="VXO43" s="92" t="e">
        <f t="shared" si="242"/>
        <v>#DIV/0!</v>
      </c>
      <c r="VXP43" s="92" t="e">
        <f t="shared" si="242"/>
        <v>#DIV/0!</v>
      </c>
      <c r="VXQ43" s="92" t="e">
        <f t="shared" si="242"/>
        <v>#DIV/0!</v>
      </c>
      <c r="VXR43" s="92" t="e">
        <f t="shared" si="242"/>
        <v>#DIV/0!</v>
      </c>
      <c r="VXS43" s="92" t="e">
        <f t="shared" si="242"/>
        <v>#DIV/0!</v>
      </c>
      <c r="VXT43" s="92" t="e">
        <f t="shared" si="242"/>
        <v>#DIV/0!</v>
      </c>
      <c r="VXU43" s="92" t="e">
        <f t="shared" si="242"/>
        <v>#DIV/0!</v>
      </c>
      <c r="VXV43" s="92" t="e">
        <f t="shared" si="242"/>
        <v>#DIV/0!</v>
      </c>
      <c r="VXW43" s="92" t="e">
        <f t="shared" si="242"/>
        <v>#DIV/0!</v>
      </c>
      <c r="VXX43" s="92" t="e">
        <f t="shared" si="242"/>
        <v>#DIV/0!</v>
      </c>
      <c r="VXY43" s="92" t="e">
        <f t="shared" si="242"/>
        <v>#DIV/0!</v>
      </c>
      <c r="VXZ43" s="92" t="e">
        <f t="shared" si="242"/>
        <v>#DIV/0!</v>
      </c>
      <c r="VYA43" s="92" t="e">
        <f t="shared" si="242"/>
        <v>#DIV/0!</v>
      </c>
      <c r="VYB43" s="92" t="e">
        <f t="shared" si="242"/>
        <v>#DIV/0!</v>
      </c>
      <c r="VYC43" s="92" t="e">
        <f t="shared" si="242"/>
        <v>#DIV/0!</v>
      </c>
      <c r="VYD43" s="92" t="e">
        <f t="shared" si="242"/>
        <v>#DIV/0!</v>
      </c>
      <c r="VYE43" s="92" t="e">
        <f t="shared" si="242"/>
        <v>#DIV/0!</v>
      </c>
      <c r="VYF43" s="92" t="e">
        <f t="shared" si="242"/>
        <v>#DIV/0!</v>
      </c>
      <c r="VYG43" s="92" t="e">
        <f t="shared" si="242"/>
        <v>#DIV/0!</v>
      </c>
      <c r="VYH43" s="92" t="e">
        <f t="shared" si="242"/>
        <v>#DIV/0!</v>
      </c>
      <c r="VYI43" s="92" t="e">
        <f t="shared" si="242"/>
        <v>#DIV/0!</v>
      </c>
      <c r="VYJ43" s="92" t="e">
        <f t="shared" si="242"/>
        <v>#DIV/0!</v>
      </c>
      <c r="VYK43" s="92" t="e">
        <f t="shared" si="242"/>
        <v>#DIV/0!</v>
      </c>
      <c r="VYL43" s="92" t="e">
        <f t="shared" si="242"/>
        <v>#DIV/0!</v>
      </c>
      <c r="VYM43" s="92" t="e">
        <f t="shared" si="242"/>
        <v>#DIV/0!</v>
      </c>
      <c r="VYN43" s="92" t="e">
        <f t="shared" si="242"/>
        <v>#DIV/0!</v>
      </c>
      <c r="VYO43" s="92" t="e">
        <f t="shared" si="242"/>
        <v>#DIV/0!</v>
      </c>
      <c r="VYP43" s="92" t="e">
        <f t="shared" si="242"/>
        <v>#DIV/0!</v>
      </c>
      <c r="VYQ43" s="92" t="e">
        <f t="shared" si="242"/>
        <v>#DIV/0!</v>
      </c>
      <c r="VYR43" s="92" t="e">
        <f t="shared" si="242"/>
        <v>#DIV/0!</v>
      </c>
      <c r="VYS43" s="92" t="e">
        <f t="shared" si="242"/>
        <v>#DIV/0!</v>
      </c>
      <c r="VYT43" s="92" t="e">
        <f t="shared" si="242"/>
        <v>#DIV/0!</v>
      </c>
      <c r="VYU43" s="92" t="e">
        <f t="shared" si="242"/>
        <v>#DIV/0!</v>
      </c>
      <c r="VYV43" s="92" t="e">
        <f t="shared" si="242"/>
        <v>#DIV/0!</v>
      </c>
      <c r="VYW43" s="92" t="e">
        <f t="shared" si="242"/>
        <v>#DIV/0!</v>
      </c>
      <c r="VYX43" s="92" t="e">
        <f t="shared" si="242"/>
        <v>#DIV/0!</v>
      </c>
      <c r="VYY43" s="92" t="e">
        <f t="shared" si="242"/>
        <v>#DIV/0!</v>
      </c>
      <c r="VYZ43" s="92" t="e">
        <f t="shared" si="242"/>
        <v>#DIV/0!</v>
      </c>
      <c r="VZA43" s="92" t="e">
        <f t="shared" si="242"/>
        <v>#DIV/0!</v>
      </c>
      <c r="VZB43" s="92" t="e">
        <f t="shared" si="242"/>
        <v>#DIV/0!</v>
      </c>
      <c r="VZC43" s="92" t="e">
        <f t="shared" si="242"/>
        <v>#DIV/0!</v>
      </c>
      <c r="VZD43" s="92" t="e">
        <f t="shared" si="242"/>
        <v>#DIV/0!</v>
      </c>
      <c r="VZE43" s="92" t="e">
        <f t="shared" si="242"/>
        <v>#DIV/0!</v>
      </c>
      <c r="VZF43" s="92" t="e">
        <f t="shared" si="242"/>
        <v>#DIV/0!</v>
      </c>
      <c r="VZG43" s="92" t="e">
        <f t="shared" ref="VZG43:WBR43" si="243">AVERAGE(VZG3:VZG42)</f>
        <v>#DIV/0!</v>
      </c>
      <c r="VZH43" s="92" t="e">
        <f t="shared" si="243"/>
        <v>#DIV/0!</v>
      </c>
      <c r="VZI43" s="92" t="e">
        <f t="shared" si="243"/>
        <v>#DIV/0!</v>
      </c>
      <c r="VZJ43" s="92" t="e">
        <f t="shared" si="243"/>
        <v>#DIV/0!</v>
      </c>
      <c r="VZK43" s="92" t="e">
        <f t="shared" si="243"/>
        <v>#DIV/0!</v>
      </c>
      <c r="VZL43" s="92" t="e">
        <f t="shared" si="243"/>
        <v>#DIV/0!</v>
      </c>
      <c r="VZM43" s="92" t="e">
        <f t="shared" si="243"/>
        <v>#DIV/0!</v>
      </c>
      <c r="VZN43" s="92" t="e">
        <f t="shared" si="243"/>
        <v>#DIV/0!</v>
      </c>
      <c r="VZO43" s="92" t="e">
        <f t="shared" si="243"/>
        <v>#DIV/0!</v>
      </c>
      <c r="VZP43" s="92" t="e">
        <f t="shared" si="243"/>
        <v>#DIV/0!</v>
      </c>
      <c r="VZQ43" s="92" t="e">
        <f t="shared" si="243"/>
        <v>#DIV/0!</v>
      </c>
      <c r="VZR43" s="92" t="e">
        <f t="shared" si="243"/>
        <v>#DIV/0!</v>
      </c>
      <c r="VZS43" s="92" t="e">
        <f t="shared" si="243"/>
        <v>#DIV/0!</v>
      </c>
      <c r="VZT43" s="92" t="e">
        <f t="shared" si="243"/>
        <v>#DIV/0!</v>
      </c>
      <c r="VZU43" s="92" t="e">
        <f t="shared" si="243"/>
        <v>#DIV/0!</v>
      </c>
      <c r="VZV43" s="92" t="e">
        <f t="shared" si="243"/>
        <v>#DIV/0!</v>
      </c>
      <c r="VZW43" s="92" t="e">
        <f t="shared" si="243"/>
        <v>#DIV/0!</v>
      </c>
      <c r="VZX43" s="92" t="e">
        <f t="shared" si="243"/>
        <v>#DIV/0!</v>
      </c>
      <c r="VZY43" s="92" t="e">
        <f t="shared" si="243"/>
        <v>#DIV/0!</v>
      </c>
      <c r="VZZ43" s="92" t="e">
        <f t="shared" si="243"/>
        <v>#DIV/0!</v>
      </c>
      <c r="WAA43" s="92" t="e">
        <f t="shared" si="243"/>
        <v>#DIV/0!</v>
      </c>
      <c r="WAB43" s="92" t="e">
        <f t="shared" si="243"/>
        <v>#DIV/0!</v>
      </c>
      <c r="WAC43" s="92" t="e">
        <f t="shared" si="243"/>
        <v>#DIV/0!</v>
      </c>
      <c r="WAD43" s="92" t="e">
        <f t="shared" si="243"/>
        <v>#DIV/0!</v>
      </c>
      <c r="WAE43" s="92" t="e">
        <f t="shared" si="243"/>
        <v>#DIV/0!</v>
      </c>
      <c r="WAF43" s="92" t="e">
        <f t="shared" si="243"/>
        <v>#DIV/0!</v>
      </c>
      <c r="WAG43" s="92" t="e">
        <f t="shared" si="243"/>
        <v>#DIV/0!</v>
      </c>
      <c r="WAH43" s="92" t="e">
        <f t="shared" si="243"/>
        <v>#DIV/0!</v>
      </c>
      <c r="WAI43" s="92" t="e">
        <f t="shared" si="243"/>
        <v>#DIV/0!</v>
      </c>
      <c r="WAJ43" s="92" t="e">
        <f t="shared" si="243"/>
        <v>#DIV/0!</v>
      </c>
      <c r="WAK43" s="92" t="e">
        <f t="shared" si="243"/>
        <v>#DIV/0!</v>
      </c>
      <c r="WAL43" s="92" t="e">
        <f t="shared" si="243"/>
        <v>#DIV/0!</v>
      </c>
      <c r="WAM43" s="92" t="e">
        <f t="shared" si="243"/>
        <v>#DIV/0!</v>
      </c>
      <c r="WAN43" s="92" t="e">
        <f t="shared" si="243"/>
        <v>#DIV/0!</v>
      </c>
      <c r="WAO43" s="92" t="e">
        <f t="shared" si="243"/>
        <v>#DIV/0!</v>
      </c>
      <c r="WAP43" s="92" t="e">
        <f t="shared" si="243"/>
        <v>#DIV/0!</v>
      </c>
      <c r="WAQ43" s="92" t="e">
        <f t="shared" si="243"/>
        <v>#DIV/0!</v>
      </c>
      <c r="WAR43" s="92" t="e">
        <f t="shared" si="243"/>
        <v>#DIV/0!</v>
      </c>
      <c r="WAS43" s="92" t="e">
        <f t="shared" si="243"/>
        <v>#DIV/0!</v>
      </c>
      <c r="WAT43" s="92" t="e">
        <f t="shared" si="243"/>
        <v>#DIV/0!</v>
      </c>
      <c r="WAU43" s="92" t="e">
        <f t="shared" si="243"/>
        <v>#DIV/0!</v>
      </c>
      <c r="WAV43" s="92" t="e">
        <f t="shared" si="243"/>
        <v>#DIV/0!</v>
      </c>
      <c r="WAW43" s="92" t="e">
        <f t="shared" si="243"/>
        <v>#DIV/0!</v>
      </c>
      <c r="WAX43" s="92" t="e">
        <f t="shared" si="243"/>
        <v>#DIV/0!</v>
      </c>
      <c r="WAY43" s="92" t="e">
        <f t="shared" si="243"/>
        <v>#DIV/0!</v>
      </c>
      <c r="WAZ43" s="92" t="e">
        <f t="shared" si="243"/>
        <v>#DIV/0!</v>
      </c>
      <c r="WBA43" s="92" t="e">
        <f t="shared" si="243"/>
        <v>#DIV/0!</v>
      </c>
      <c r="WBB43" s="92" t="e">
        <f t="shared" si="243"/>
        <v>#DIV/0!</v>
      </c>
      <c r="WBC43" s="92" t="e">
        <f t="shared" si="243"/>
        <v>#DIV/0!</v>
      </c>
      <c r="WBD43" s="92" t="e">
        <f t="shared" si="243"/>
        <v>#DIV/0!</v>
      </c>
      <c r="WBE43" s="92" t="e">
        <f t="shared" si="243"/>
        <v>#DIV/0!</v>
      </c>
      <c r="WBF43" s="92" t="e">
        <f t="shared" si="243"/>
        <v>#DIV/0!</v>
      </c>
      <c r="WBG43" s="92" t="e">
        <f t="shared" si="243"/>
        <v>#DIV/0!</v>
      </c>
      <c r="WBH43" s="92" t="e">
        <f t="shared" si="243"/>
        <v>#DIV/0!</v>
      </c>
      <c r="WBI43" s="92" t="e">
        <f t="shared" si="243"/>
        <v>#DIV/0!</v>
      </c>
      <c r="WBJ43" s="92" t="e">
        <f t="shared" si="243"/>
        <v>#DIV/0!</v>
      </c>
      <c r="WBK43" s="92" t="e">
        <f t="shared" si="243"/>
        <v>#DIV/0!</v>
      </c>
      <c r="WBL43" s="92" t="e">
        <f t="shared" si="243"/>
        <v>#DIV/0!</v>
      </c>
      <c r="WBM43" s="92" t="e">
        <f t="shared" si="243"/>
        <v>#DIV/0!</v>
      </c>
      <c r="WBN43" s="92" t="e">
        <f t="shared" si="243"/>
        <v>#DIV/0!</v>
      </c>
      <c r="WBO43" s="92" t="e">
        <f t="shared" si="243"/>
        <v>#DIV/0!</v>
      </c>
      <c r="WBP43" s="92" t="e">
        <f t="shared" si="243"/>
        <v>#DIV/0!</v>
      </c>
      <c r="WBQ43" s="92" t="e">
        <f t="shared" si="243"/>
        <v>#DIV/0!</v>
      </c>
      <c r="WBR43" s="92" t="e">
        <f t="shared" si="243"/>
        <v>#DIV/0!</v>
      </c>
      <c r="WBS43" s="92" t="e">
        <f t="shared" ref="WBS43:WED43" si="244">AVERAGE(WBS3:WBS42)</f>
        <v>#DIV/0!</v>
      </c>
      <c r="WBT43" s="92" t="e">
        <f t="shared" si="244"/>
        <v>#DIV/0!</v>
      </c>
      <c r="WBU43" s="92" t="e">
        <f t="shared" si="244"/>
        <v>#DIV/0!</v>
      </c>
      <c r="WBV43" s="92" t="e">
        <f t="shared" si="244"/>
        <v>#DIV/0!</v>
      </c>
      <c r="WBW43" s="92" t="e">
        <f t="shared" si="244"/>
        <v>#DIV/0!</v>
      </c>
      <c r="WBX43" s="92" t="e">
        <f t="shared" si="244"/>
        <v>#DIV/0!</v>
      </c>
      <c r="WBY43" s="92" t="e">
        <f t="shared" si="244"/>
        <v>#DIV/0!</v>
      </c>
      <c r="WBZ43" s="92" t="e">
        <f t="shared" si="244"/>
        <v>#DIV/0!</v>
      </c>
      <c r="WCA43" s="92" t="e">
        <f t="shared" si="244"/>
        <v>#DIV/0!</v>
      </c>
      <c r="WCB43" s="92" t="e">
        <f t="shared" si="244"/>
        <v>#DIV/0!</v>
      </c>
      <c r="WCC43" s="92" t="e">
        <f t="shared" si="244"/>
        <v>#DIV/0!</v>
      </c>
      <c r="WCD43" s="92" t="e">
        <f t="shared" si="244"/>
        <v>#DIV/0!</v>
      </c>
      <c r="WCE43" s="92" t="e">
        <f t="shared" si="244"/>
        <v>#DIV/0!</v>
      </c>
      <c r="WCF43" s="92" t="e">
        <f t="shared" si="244"/>
        <v>#DIV/0!</v>
      </c>
      <c r="WCG43" s="92" t="e">
        <f t="shared" si="244"/>
        <v>#DIV/0!</v>
      </c>
      <c r="WCH43" s="92" t="e">
        <f t="shared" si="244"/>
        <v>#DIV/0!</v>
      </c>
      <c r="WCI43" s="92" t="e">
        <f t="shared" si="244"/>
        <v>#DIV/0!</v>
      </c>
      <c r="WCJ43" s="92" t="e">
        <f t="shared" si="244"/>
        <v>#DIV/0!</v>
      </c>
      <c r="WCK43" s="92" t="e">
        <f t="shared" si="244"/>
        <v>#DIV/0!</v>
      </c>
      <c r="WCL43" s="92" t="e">
        <f t="shared" si="244"/>
        <v>#DIV/0!</v>
      </c>
      <c r="WCM43" s="92" t="e">
        <f t="shared" si="244"/>
        <v>#DIV/0!</v>
      </c>
      <c r="WCN43" s="92" t="e">
        <f t="shared" si="244"/>
        <v>#DIV/0!</v>
      </c>
      <c r="WCO43" s="92" t="e">
        <f t="shared" si="244"/>
        <v>#DIV/0!</v>
      </c>
      <c r="WCP43" s="92" t="e">
        <f t="shared" si="244"/>
        <v>#DIV/0!</v>
      </c>
      <c r="WCQ43" s="92" t="e">
        <f t="shared" si="244"/>
        <v>#DIV/0!</v>
      </c>
      <c r="WCR43" s="92" t="e">
        <f t="shared" si="244"/>
        <v>#DIV/0!</v>
      </c>
      <c r="WCS43" s="92" t="e">
        <f t="shared" si="244"/>
        <v>#DIV/0!</v>
      </c>
      <c r="WCT43" s="92" t="e">
        <f t="shared" si="244"/>
        <v>#DIV/0!</v>
      </c>
      <c r="WCU43" s="92" t="e">
        <f t="shared" si="244"/>
        <v>#DIV/0!</v>
      </c>
      <c r="WCV43" s="92" t="e">
        <f t="shared" si="244"/>
        <v>#DIV/0!</v>
      </c>
      <c r="WCW43" s="92" t="e">
        <f t="shared" si="244"/>
        <v>#DIV/0!</v>
      </c>
      <c r="WCX43" s="92" t="e">
        <f t="shared" si="244"/>
        <v>#DIV/0!</v>
      </c>
      <c r="WCY43" s="92" t="e">
        <f t="shared" si="244"/>
        <v>#DIV/0!</v>
      </c>
      <c r="WCZ43" s="92" t="e">
        <f t="shared" si="244"/>
        <v>#DIV/0!</v>
      </c>
      <c r="WDA43" s="92" t="e">
        <f t="shared" si="244"/>
        <v>#DIV/0!</v>
      </c>
      <c r="WDB43" s="92" t="e">
        <f t="shared" si="244"/>
        <v>#DIV/0!</v>
      </c>
      <c r="WDC43" s="92" t="e">
        <f t="shared" si="244"/>
        <v>#DIV/0!</v>
      </c>
      <c r="WDD43" s="92" t="e">
        <f t="shared" si="244"/>
        <v>#DIV/0!</v>
      </c>
      <c r="WDE43" s="92" t="e">
        <f t="shared" si="244"/>
        <v>#DIV/0!</v>
      </c>
      <c r="WDF43" s="92" t="e">
        <f t="shared" si="244"/>
        <v>#DIV/0!</v>
      </c>
      <c r="WDG43" s="92" t="e">
        <f t="shared" si="244"/>
        <v>#DIV/0!</v>
      </c>
      <c r="WDH43" s="92" t="e">
        <f t="shared" si="244"/>
        <v>#DIV/0!</v>
      </c>
      <c r="WDI43" s="92" t="e">
        <f t="shared" si="244"/>
        <v>#DIV/0!</v>
      </c>
      <c r="WDJ43" s="92" t="e">
        <f t="shared" si="244"/>
        <v>#DIV/0!</v>
      </c>
      <c r="WDK43" s="92" t="e">
        <f t="shared" si="244"/>
        <v>#DIV/0!</v>
      </c>
      <c r="WDL43" s="92" t="e">
        <f t="shared" si="244"/>
        <v>#DIV/0!</v>
      </c>
      <c r="WDM43" s="92" t="e">
        <f t="shared" si="244"/>
        <v>#DIV/0!</v>
      </c>
      <c r="WDN43" s="92" t="e">
        <f t="shared" si="244"/>
        <v>#DIV/0!</v>
      </c>
      <c r="WDO43" s="92" t="e">
        <f t="shared" si="244"/>
        <v>#DIV/0!</v>
      </c>
      <c r="WDP43" s="92" t="e">
        <f t="shared" si="244"/>
        <v>#DIV/0!</v>
      </c>
      <c r="WDQ43" s="92" t="e">
        <f t="shared" si="244"/>
        <v>#DIV/0!</v>
      </c>
      <c r="WDR43" s="92" t="e">
        <f t="shared" si="244"/>
        <v>#DIV/0!</v>
      </c>
      <c r="WDS43" s="92" t="e">
        <f t="shared" si="244"/>
        <v>#DIV/0!</v>
      </c>
      <c r="WDT43" s="92" t="e">
        <f t="shared" si="244"/>
        <v>#DIV/0!</v>
      </c>
      <c r="WDU43" s="92" t="e">
        <f t="shared" si="244"/>
        <v>#DIV/0!</v>
      </c>
      <c r="WDV43" s="92" t="e">
        <f t="shared" si="244"/>
        <v>#DIV/0!</v>
      </c>
      <c r="WDW43" s="92" t="e">
        <f t="shared" si="244"/>
        <v>#DIV/0!</v>
      </c>
      <c r="WDX43" s="92" t="e">
        <f t="shared" si="244"/>
        <v>#DIV/0!</v>
      </c>
      <c r="WDY43" s="92" t="e">
        <f t="shared" si="244"/>
        <v>#DIV/0!</v>
      </c>
      <c r="WDZ43" s="92" t="e">
        <f t="shared" si="244"/>
        <v>#DIV/0!</v>
      </c>
      <c r="WEA43" s="92" t="e">
        <f t="shared" si="244"/>
        <v>#DIV/0!</v>
      </c>
      <c r="WEB43" s="92" t="e">
        <f t="shared" si="244"/>
        <v>#DIV/0!</v>
      </c>
      <c r="WEC43" s="92" t="e">
        <f t="shared" si="244"/>
        <v>#DIV/0!</v>
      </c>
      <c r="WED43" s="92" t="e">
        <f t="shared" si="244"/>
        <v>#DIV/0!</v>
      </c>
      <c r="WEE43" s="92" t="e">
        <f t="shared" ref="WEE43:WGP43" si="245">AVERAGE(WEE3:WEE42)</f>
        <v>#DIV/0!</v>
      </c>
      <c r="WEF43" s="92" t="e">
        <f t="shared" si="245"/>
        <v>#DIV/0!</v>
      </c>
      <c r="WEG43" s="92" t="e">
        <f t="shared" si="245"/>
        <v>#DIV/0!</v>
      </c>
      <c r="WEH43" s="92" t="e">
        <f t="shared" si="245"/>
        <v>#DIV/0!</v>
      </c>
      <c r="WEI43" s="92" t="e">
        <f t="shared" si="245"/>
        <v>#DIV/0!</v>
      </c>
      <c r="WEJ43" s="92" t="e">
        <f t="shared" si="245"/>
        <v>#DIV/0!</v>
      </c>
      <c r="WEK43" s="92" t="e">
        <f t="shared" si="245"/>
        <v>#DIV/0!</v>
      </c>
      <c r="WEL43" s="92" t="e">
        <f t="shared" si="245"/>
        <v>#DIV/0!</v>
      </c>
      <c r="WEM43" s="92" t="e">
        <f t="shared" si="245"/>
        <v>#DIV/0!</v>
      </c>
      <c r="WEN43" s="92" t="e">
        <f t="shared" si="245"/>
        <v>#DIV/0!</v>
      </c>
      <c r="WEO43" s="92" t="e">
        <f t="shared" si="245"/>
        <v>#DIV/0!</v>
      </c>
      <c r="WEP43" s="92" t="e">
        <f t="shared" si="245"/>
        <v>#DIV/0!</v>
      </c>
      <c r="WEQ43" s="92" t="e">
        <f t="shared" si="245"/>
        <v>#DIV/0!</v>
      </c>
      <c r="WER43" s="92" t="e">
        <f t="shared" si="245"/>
        <v>#DIV/0!</v>
      </c>
      <c r="WES43" s="92" t="e">
        <f t="shared" si="245"/>
        <v>#DIV/0!</v>
      </c>
      <c r="WET43" s="92" t="e">
        <f t="shared" si="245"/>
        <v>#DIV/0!</v>
      </c>
      <c r="WEU43" s="92" t="e">
        <f t="shared" si="245"/>
        <v>#DIV/0!</v>
      </c>
      <c r="WEV43" s="92" t="e">
        <f t="shared" si="245"/>
        <v>#DIV/0!</v>
      </c>
      <c r="WEW43" s="92" t="e">
        <f t="shared" si="245"/>
        <v>#DIV/0!</v>
      </c>
      <c r="WEX43" s="92" t="e">
        <f t="shared" si="245"/>
        <v>#DIV/0!</v>
      </c>
      <c r="WEY43" s="92" t="e">
        <f t="shared" si="245"/>
        <v>#DIV/0!</v>
      </c>
      <c r="WEZ43" s="92" t="e">
        <f t="shared" si="245"/>
        <v>#DIV/0!</v>
      </c>
      <c r="WFA43" s="92" t="e">
        <f t="shared" si="245"/>
        <v>#DIV/0!</v>
      </c>
      <c r="WFB43" s="92" t="e">
        <f t="shared" si="245"/>
        <v>#DIV/0!</v>
      </c>
      <c r="WFC43" s="92" t="e">
        <f t="shared" si="245"/>
        <v>#DIV/0!</v>
      </c>
      <c r="WFD43" s="92" t="e">
        <f t="shared" si="245"/>
        <v>#DIV/0!</v>
      </c>
      <c r="WFE43" s="92" t="e">
        <f t="shared" si="245"/>
        <v>#DIV/0!</v>
      </c>
      <c r="WFF43" s="92" t="e">
        <f t="shared" si="245"/>
        <v>#DIV/0!</v>
      </c>
      <c r="WFG43" s="92" t="e">
        <f t="shared" si="245"/>
        <v>#DIV/0!</v>
      </c>
      <c r="WFH43" s="92" t="e">
        <f t="shared" si="245"/>
        <v>#DIV/0!</v>
      </c>
      <c r="WFI43" s="92" t="e">
        <f t="shared" si="245"/>
        <v>#DIV/0!</v>
      </c>
      <c r="WFJ43" s="92" t="e">
        <f t="shared" si="245"/>
        <v>#DIV/0!</v>
      </c>
      <c r="WFK43" s="92" t="e">
        <f t="shared" si="245"/>
        <v>#DIV/0!</v>
      </c>
      <c r="WFL43" s="92" t="e">
        <f t="shared" si="245"/>
        <v>#DIV/0!</v>
      </c>
      <c r="WFM43" s="92" t="e">
        <f t="shared" si="245"/>
        <v>#DIV/0!</v>
      </c>
      <c r="WFN43" s="92" t="e">
        <f t="shared" si="245"/>
        <v>#DIV/0!</v>
      </c>
      <c r="WFO43" s="92" t="e">
        <f t="shared" si="245"/>
        <v>#DIV/0!</v>
      </c>
      <c r="WFP43" s="92" t="e">
        <f t="shared" si="245"/>
        <v>#DIV/0!</v>
      </c>
      <c r="WFQ43" s="92" t="e">
        <f t="shared" si="245"/>
        <v>#DIV/0!</v>
      </c>
      <c r="WFR43" s="92" t="e">
        <f t="shared" si="245"/>
        <v>#DIV/0!</v>
      </c>
      <c r="WFS43" s="92" t="e">
        <f t="shared" si="245"/>
        <v>#DIV/0!</v>
      </c>
      <c r="WFT43" s="92" t="e">
        <f t="shared" si="245"/>
        <v>#DIV/0!</v>
      </c>
      <c r="WFU43" s="92" t="e">
        <f t="shared" si="245"/>
        <v>#DIV/0!</v>
      </c>
      <c r="WFV43" s="92" t="e">
        <f t="shared" si="245"/>
        <v>#DIV/0!</v>
      </c>
      <c r="WFW43" s="92" t="e">
        <f t="shared" si="245"/>
        <v>#DIV/0!</v>
      </c>
      <c r="WFX43" s="92" t="e">
        <f t="shared" si="245"/>
        <v>#DIV/0!</v>
      </c>
      <c r="WFY43" s="92" t="e">
        <f t="shared" si="245"/>
        <v>#DIV/0!</v>
      </c>
      <c r="WFZ43" s="92" t="e">
        <f t="shared" si="245"/>
        <v>#DIV/0!</v>
      </c>
      <c r="WGA43" s="92" t="e">
        <f t="shared" si="245"/>
        <v>#DIV/0!</v>
      </c>
      <c r="WGB43" s="92" t="e">
        <f t="shared" si="245"/>
        <v>#DIV/0!</v>
      </c>
      <c r="WGC43" s="92" t="e">
        <f t="shared" si="245"/>
        <v>#DIV/0!</v>
      </c>
      <c r="WGD43" s="92" t="e">
        <f t="shared" si="245"/>
        <v>#DIV/0!</v>
      </c>
      <c r="WGE43" s="92" t="e">
        <f t="shared" si="245"/>
        <v>#DIV/0!</v>
      </c>
      <c r="WGF43" s="92" t="e">
        <f t="shared" si="245"/>
        <v>#DIV/0!</v>
      </c>
      <c r="WGG43" s="92" t="e">
        <f t="shared" si="245"/>
        <v>#DIV/0!</v>
      </c>
      <c r="WGH43" s="92" t="e">
        <f t="shared" si="245"/>
        <v>#DIV/0!</v>
      </c>
      <c r="WGI43" s="92" t="e">
        <f t="shared" si="245"/>
        <v>#DIV/0!</v>
      </c>
      <c r="WGJ43" s="92" t="e">
        <f t="shared" si="245"/>
        <v>#DIV/0!</v>
      </c>
      <c r="WGK43" s="92" t="e">
        <f t="shared" si="245"/>
        <v>#DIV/0!</v>
      </c>
      <c r="WGL43" s="92" t="e">
        <f t="shared" si="245"/>
        <v>#DIV/0!</v>
      </c>
      <c r="WGM43" s="92" t="e">
        <f t="shared" si="245"/>
        <v>#DIV/0!</v>
      </c>
      <c r="WGN43" s="92" t="e">
        <f t="shared" si="245"/>
        <v>#DIV/0!</v>
      </c>
      <c r="WGO43" s="92" t="e">
        <f t="shared" si="245"/>
        <v>#DIV/0!</v>
      </c>
      <c r="WGP43" s="92" t="e">
        <f t="shared" si="245"/>
        <v>#DIV/0!</v>
      </c>
      <c r="WGQ43" s="92" t="e">
        <f t="shared" ref="WGQ43:WJB43" si="246">AVERAGE(WGQ3:WGQ42)</f>
        <v>#DIV/0!</v>
      </c>
      <c r="WGR43" s="92" t="e">
        <f t="shared" si="246"/>
        <v>#DIV/0!</v>
      </c>
      <c r="WGS43" s="92" t="e">
        <f t="shared" si="246"/>
        <v>#DIV/0!</v>
      </c>
      <c r="WGT43" s="92" t="e">
        <f t="shared" si="246"/>
        <v>#DIV/0!</v>
      </c>
      <c r="WGU43" s="92" t="e">
        <f t="shared" si="246"/>
        <v>#DIV/0!</v>
      </c>
      <c r="WGV43" s="92" t="e">
        <f t="shared" si="246"/>
        <v>#DIV/0!</v>
      </c>
      <c r="WGW43" s="92" t="e">
        <f t="shared" si="246"/>
        <v>#DIV/0!</v>
      </c>
      <c r="WGX43" s="92" t="e">
        <f t="shared" si="246"/>
        <v>#DIV/0!</v>
      </c>
      <c r="WGY43" s="92" t="e">
        <f t="shared" si="246"/>
        <v>#DIV/0!</v>
      </c>
      <c r="WGZ43" s="92" t="e">
        <f t="shared" si="246"/>
        <v>#DIV/0!</v>
      </c>
      <c r="WHA43" s="92" t="e">
        <f t="shared" si="246"/>
        <v>#DIV/0!</v>
      </c>
      <c r="WHB43" s="92" t="e">
        <f t="shared" si="246"/>
        <v>#DIV/0!</v>
      </c>
      <c r="WHC43" s="92" t="e">
        <f t="shared" si="246"/>
        <v>#DIV/0!</v>
      </c>
      <c r="WHD43" s="92" t="e">
        <f t="shared" si="246"/>
        <v>#DIV/0!</v>
      </c>
      <c r="WHE43" s="92" t="e">
        <f t="shared" si="246"/>
        <v>#DIV/0!</v>
      </c>
      <c r="WHF43" s="92" t="e">
        <f t="shared" si="246"/>
        <v>#DIV/0!</v>
      </c>
      <c r="WHG43" s="92" t="e">
        <f t="shared" si="246"/>
        <v>#DIV/0!</v>
      </c>
      <c r="WHH43" s="92" t="e">
        <f t="shared" si="246"/>
        <v>#DIV/0!</v>
      </c>
      <c r="WHI43" s="92" t="e">
        <f t="shared" si="246"/>
        <v>#DIV/0!</v>
      </c>
      <c r="WHJ43" s="92" t="e">
        <f t="shared" si="246"/>
        <v>#DIV/0!</v>
      </c>
      <c r="WHK43" s="92" t="e">
        <f t="shared" si="246"/>
        <v>#DIV/0!</v>
      </c>
      <c r="WHL43" s="92" t="e">
        <f t="shared" si="246"/>
        <v>#DIV/0!</v>
      </c>
      <c r="WHM43" s="92" t="e">
        <f t="shared" si="246"/>
        <v>#DIV/0!</v>
      </c>
      <c r="WHN43" s="92" t="e">
        <f t="shared" si="246"/>
        <v>#DIV/0!</v>
      </c>
      <c r="WHO43" s="92" t="e">
        <f t="shared" si="246"/>
        <v>#DIV/0!</v>
      </c>
      <c r="WHP43" s="92" t="e">
        <f t="shared" si="246"/>
        <v>#DIV/0!</v>
      </c>
      <c r="WHQ43" s="92" t="e">
        <f t="shared" si="246"/>
        <v>#DIV/0!</v>
      </c>
      <c r="WHR43" s="92" t="e">
        <f t="shared" si="246"/>
        <v>#DIV/0!</v>
      </c>
      <c r="WHS43" s="92" t="e">
        <f t="shared" si="246"/>
        <v>#DIV/0!</v>
      </c>
      <c r="WHT43" s="92" t="e">
        <f t="shared" si="246"/>
        <v>#DIV/0!</v>
      </c>
      <c r="WHU43" s="92" t="e">
        <f t="shared" si="246"/>
        <v>#DIV/0!</v>
      </c>
      <c r="WHV43" s="92" t="e">
        <f t="shared" si="246"/>
        <v>#DIV/0!</v>
      </c>
      <c r="WHW43" s="92" t="e">
        <f t="shared" si="246"/>
        <v>#DIV/0!</v>
      </c>
      <c r="WHX43" s="92" t="e">
        <f t="shared" si="246"/>
        <v>#DIV/0!</v>
      </c>
      <c r="WHY43" s="92" t="e">
        <f t="shared" si="246"/>
        <v>#DIV/0!</v>
      </c>
      <c r="WHZ43" s="92" t="e">
        <f t="shared" si="246"/>
        <v>#DIV/0!</v>
      </c>
      <c r="WIA43" s="92" t="e">
        <f t="shared" si="246"/>
        <v>#DIV/0!</v>
      </c>
      <c r="WIB43" s="92" t="e">
        <f t="shared" si="246"/>
        <v>#DIV/0!</v>
      </c>
      <c r="WIC43" s="92" t="e">
        <f t="shared" si="246"/>
        <v>#DIV/0!</v>
      </c>
      <c r="WID43" s="92" t="e">
        <f t="shared" si="246"/>
        <v>#DIV/0!</v>
      </c>
      <c r="WIE43" s="92" t="e">
        <f t="shared" si="246"/>
        <v>#DIV/0!</v>
      </c>
      <c r="WIF43" s="92" t="e">
        <f t="shared" si="246"/>
        <v>#DIV/0!</v>
      </c>
      <c r="WIG43" s="92" t="e">
        <f t="shared" si="246"/>
        <v>#DIV/0!</v>
      </c>
      <c r="WIH43" s="92" t="e">
        <f t="shared" si="246"/>
        <v>#DIV/0!</v>
      </c>
      <c r="WII43" s="92" t="e">
        <f t="shared" si="246"/>
        <v>#DIV/0!</v>
      </c>
      <c r="WIJ43" s="92" t="e">
        <f t="shared" si="246"/>
        <v>#DIV/0!</v>
      </c>
      <c r="WIK43" s="92" t="e">
        <f t="shared" si="246"/>
        <v>#DIV/0!</v>
      </c>
      <c r="WIL43" s="92" t="e">
        <f t="shared" si="246"/>
        <v>#DIV/0!</v>
      </c>
      <c r="WIM43" s="92" t="e">
        <f t="shared" si="246"/>
        <v>#DIV/0!</v>
      </c>
      <c r="WIN43" s="92" t="e">
        <f t="shared" si="246"/>
        <v>#DIV/0!</v>
      </c>
      <c r="WIO43" s="92" t="e">
        <f t="shared" si="246"/>
        <v>#DIV/0!</v>
      </c>
      <c r="WIP43" s="92" t="e">
        <f t="shared" si="246"/>
        <v>#DIV/0!</v>
      </c>
      <c r="WIQ43" s="92" t="e">
        <f t="shared" si="246"/>
        <v>#DIV/0!</v>
      </c>
      <c r="WIR43" s="92" t="e">
        <f t="shared" si="246"/>
        <v>#DIV/0!</v>
      </c>
      <c r="WIS43" s="92" t="e">
        <f t="shared" si="246"/>
        <v>#DIV/0!</v>
      </c>
      <c r="WIT43" s="92" t="e">
        <f t="shared" si="246"/>
        <v>#DIV/0!</v>
      </c>
      <c r="WIU43" s="92" t="e">
        <f t="shared" si="246"/>
        <v>#DIV/0!</v>
      </c>
      <c r="WIV43" s="92" t="e">
        <f t="shared" si="246"/>
        <v>#DIV/0!</v>
      </c>
      <c r="WIW43" s="92" t="e">
        <f t="shared" si="246"/>
        <v>#DIV/0!</v>
      </c>
      <c r="WIX43" s="92" t="e">
        <f t="shared" si="246"/>
        <v>#DIV/0!</v>
      </c>
      <c r="WIY43" s="92" t="e">
        <f t="shared" si="246"/>
        <v>#DIV/0!</v>
      </c>
      <c r="WIZ43" s="92" t="e">
        <f t="shared" si="246"/>
        <v>#DIV/0!</v>
      </c>
      <c r="WJA43" s="92" t="e">
        <f t="shared" si="246"/>
        <v>#DIV/0!</v>
      </c>
      <c r="WJB43" s="92" t="e">
        <f t="shared" si="246"/>
        <v>#DIV/0!</v>
      </c>
      <c r="WJC43" s="92" t="e">
        <f t="shared" ref="WJC43:WLN43" si="247">AVERAGE(WJC3:WJC42)</f>
        <v>#DIV/0!</v>
      </c>
      <c r="WJD43" s="92" t="e">
        <f t="shared" si="247"/>
        <v>#DIV/0!</v>
      </c>
      <c r="WJE43" s="92" t="e">
        <f t="shared" si="247"/>
        <v>#DIV/0!</v>
      </c>
      <c r="WJF43" s="92" t="e">
        <f t="shared" si="247"/>
        <v>#DIV/0!</v>
      </c>
      <c r="WJG43" s="92" t="e">
        <f t="shared" si="247"/>
        <v>#DIV/0!</v>
      </c>
      <c r="WJH43" s="92" t="e">
        <f t="shared" si="247"/>
        <v>#DIV/0!</v>
      </c>
      <c r="WJI43" s="92" t="e">
        <f t="shared" si="247"/>
        <v>#DIV/0!</v>
      </c>
      <c r="WJJ43" s="92" t="e">
        <f t="shared" si="247"/>
        <v>#DIV/0!</v>
      </c>
      <c r="WJK43" s="92" t="e">
        <f t="shared" si="247"/>
        <v>#DIV/0!</v>
      </c>
      <c r="WJL43" s="92" t="e">
        <f t="shared" si="247"/>
        <v>#DIV/0!</v>
      </c>
      <c r="WJM43" s="92" t="e">
        <f t="shared" si="247"/>
        <v>#DIV/0!</v>
      </c>
      <c r="WJN43" s="92" t="e">
        <f t="shared" si="247"/>
        <v>#DIV/0!</v>
      </c>
      <c r="WJO43" s="92" t="e">
        <f t="shared" si="247"/>
        <v>#DIV/0!</v>
      </c>
      <c r="WJP43" s="92" t="e">
        <f t="shared" si="247"/>
        <v>#DIV/0!</v>
      </c>
      <c r="WJQ43" s="92" t="e">
        <f t="shared" si="247"/>
        <v>#DIV/0!</v>
      </c>
      <c r="WJR43" s="92" t="e">
        <f t="shared" si="247"/>
        <v>#DIV/0!</v>
      </c>
      <c r="WJS43" s="92" t="e">
        <f t="shared" si="247"/>
        <v>#DIV/0!</v>
      </c>
      <c r="WJT43" s="92" t="e">
        <f t="shared" si="247"/>
        <v>#DIV/0!</v>
      </c>
      <c r="WJU43" s="92" t="e">
        <f t="shared" si="247"/>
        <v>#DIV/0!</v>
      </c>
      <c r="WJV43" s="92" t="e">
        <f t="shared" si="247"/>
        <v>#DIV/0!</v>
      </c>
      <c r="WJW43" s="92" t="e">
        <f t="shared" si="247"/>
        <v>#DIV/0!</v>
      </c>
      <c r="WJX43" s="92" t="e">
        <f t="shared" si="247"/>
        <v>#DIV/0!</v>
      </c>
      <c r="WJY43" s="92" t="e">
        <f t="shared" si="247"/>
        <v>#DIV/0!</v>
      </c>
      <c r="WJZ43" s="92" t="e">
        <f t="shared" si="247"/>
        <v>#DIV/0!</v>
      </c>
      <c r="WKA43" s="92" t="e">
        <f t="shared" si="247"/>
        <v>#DIV/0!</v>
      </c>
      <c r="WKB43" s="92" t="e">
        <f t="shared" si="247"/>
        <v>#DIV/0!</v>
      </c>
      <c r="WKC43" s="92" t="e">
        <f t="shared" si="247"/>
        <v>#DIV/0!</v>
      </c>
      <c r="WKD43" s="92" t="e">
        <f t="shared" si="247"/>
        <v>#DIV/0!</v>
      </c>
      <c r="WKE43" s="92" t="e">
        <f t="shared" si="247"/>
        <v>#DIV/0!</v>
      </c>
      <c r="WKF43" s="92" t="e">
        <f t="shared" si="247"/>
        <v>#DIV/0!</v>
      </c>
      <c r="WKG43" s="92" t="e">
        <f t="shared" si="247"/>
        <v>#DIV/0!</v>
      </c>
      <c r="WKH43" s="92" t="e">
        <f t="shared" si="247"/>
        <v>#DIV/0!</v>
      </c>
      <c r="WKI43" s="92" t="e">
        <f t="shared" si="247"/>
        <v>#DIV/0!</v>
      </c>
      <c r="WKJ43" s="92" t="e">
        <f t="shared" si="247"/>
        <v>#DIV/0!</v>
      </c>
      <c r="WKK43" s="92" t="e">
        <f t="shared" si="247"/>
        <v>#DIV/0!</v>
      </c>
      <c r="WKL43" s="92" t="e">
        <f t="shared" si="247"/>
        <v>#DIV/0!</v>
      </c>
      <c r="WKM43" s="92" t="e">
        <f t="shared" si="247"/>
        <v>#DIV/0!</v>
      </c>
      <c r="WKN43" s="92" t="e">
        <f t="shared" si="247"/>
        <v>#DIV/0!</v>
      </c>
      <c r="WKO43" s="92" t="e">
        <f t="shared" si="247"/>
        <v>#DIV/0!</v>
      </c>
      <c r="WKP43" s="92" t="e">
        <f t="shared" si="247"/>
        <v>#DIV/0!</v>
      </c>
      <c r="WKQ43" s="92" t="e">
        <f t="shared" si="247"/>
        <v>#DIV/0!</v>
      </c>
      <c r="WKR43" s="92" t="e">
        <f t="shared" si="247"/>
        <v>#DIV/0!</v>
      </c>
      <c r="WKS43" s="92" t="e">
        <f t="shared" si="247"/>
        <v>#DIV/0!</v>
      </c>
      <c r="WKT43" s="92" t="e">
        <f t="shared" si="247"/>
        <v>#DIV/0!</v>
      </c>
      <c r="WKU43" s="92" t="e">
        <f t="shared" si="247"/>
        <v>#DIV/0!</v>
      </c>
      <c r="WKV43" s="92" t="e">
        <f t="shared" si="247"/>
        <v>#DIV/0!</v>
      </c>
      <c r="WKW43" s="92" t="e">
        <f t="shared" si="247"/>
        <v>#DIV/0!</v>
      </c>
      <c r="WKX43" s="92" t="e">
        <f t="shared" si="247"/>
        <v>#DIV/0!</v>
      </c>
      <c r="WKY43" s="92" t="e">
        <f t="shared" si="247"/>
        <v>#DIV/0!</v>
      </c>
      <c r="WKZ43" s="92" t="e">
        <f t="shared" si="247"/>
        <v>#DIV/0!</v>
      </c>
      <c r="WLA43" s="92" t="e">
        <f t="shared" si="247"/>
        <v>#DIV/0!</v>
      </c>
      <c r="WLB43" s="92" t="e">
        <f t="shared" si="247"/>
        <v>#DIV/0!</v>
      </c>
      <c r="WLC43" s="92" t="e">
        <f t="shared" si="247"/>
        <v>#DIV/0!</v>
      </c>
      <c r="WLD43" s="92" t="e">
        <f t="shared" si="247"/>
        <v>#DIV/0!</v>
      </c>
      <c r="WLE43" s="92" t="e">
        <f t="shared" si="247"/>
        <v>#DIV/0!</v>
      </c>
      <c r="WLF43" s="92" t="e">
        <f t="shared" si="247"/>
        <v>#DIV/0!</v>
      </c>
      <c r="WLG43" s="92" t="e">
        <f t="shared" si="247"/>
        <v>#DIV/0!</v>
      </c>
      <c r="WLH43" s="92" t="e">
        <f t="shared" si="247"/>
        <v>#DIV/0!</v>
      </c>
      <c r="WLI43" s="92" t="e">
        <f t="shared" si="247"/>
        <v>#DIV/0!</v>
      </c>
      <c r="WLJ43" s="92" t="e">
        <f t="shared" si="247"/>
        <v>#DIV/0!</v>
      </c>
      <c r="WLK43" s="92" t="e">
        <f t="shared" si="247"/>
        <v>#DIV/0!</v>
      </c>
      <c r="WLL43" s="92" t="e">
        <f t="shared" si="247"/>
        <v>#DIV/0!</v>
      </c>
      <c r="WLM43" s="92" t="e">
        <f t="shared" si="247"/>
        <v>#DIV/0!</v>
      </c>
      <c r="WLN43" s="92" t="e">
        <f t="shared" si="247"/>
        <v>#DIV/0!</v>
      </c>
      <c r="WLO43" s="92" t="e">
        <f t="shared" ref="WLO43:WNZ43" si="248">AVERAGE(WLO3:WLO42)</f>
        <v>#DIV/0!</v>
      </c>
      <c r="WLP43" s="92" t="e">
        <f t="shared" si="248"/>
        <v>#DIV/0!</v>
      </c>
      <c r="WLQ43" s="92" t="e">
        <f t="shared" si="248"/>
        <v>#DIV/0!</v>
      </c>
      <c r="WLR43" s="92" t="e">
        <f t="shared" si="248"/>
        <v>#DIV/0!</v>
      </c>
      <c r="WLS43" s="92" t="e">
        <f t="shared" si="248"/>
        <v>#DIV/0!</v>
      </c>
      <c r="WLT43" s="92" t="e">
        <f t="shared" si="248"/>
        <v>#DIV/0!</v>
      </c>
      <c r="WLU43" s="92" t="e">
        <f t="shared" si="248"/>
        <v>#DIV/0!</v>
      </c>
      <c r="WLV43" s="92" t="e">
        <f t="shared" si="248"/>
        <v>#DIV/0!</v>
      </c>
      <c r="WLW43" s="92" t="e">
        <f t="shared" si="248"/>
        <v>#DIV/0!</v>
      </c>
      <c r="WLX43" s="92" t="e">
        <f t="shared" si="248"/>
        <v>#DIV/0!</v>
      </c>
      <c r="WLY43" s="92" t="e">
        <f t="shared" si="248"/>
        <v>#DIV/0!</v>
      </c>
      <c r="WLZ43" s="92" t="e">
        <f t="shared" si="248"/>
        <v>#DIV/0!</v>
      </c>
      <c r="WMA43" s="92" t="e">
        <f t="shared" si="248"/>
        <v>#DIV/0!</v>
      </c>
      <c r="WMB43" s="92" t="e">
        <f t="shared" si="248"/>
        <v>#DIV/0!</v>
      </c>
      <c r="WMC43" s="92" t="e">
        <f t="shared" si="248"/>
        <v>#DIV/0!</v>
      </c>
      <c r="WMD43" s="92" t="e">
        <f t="shared" si="248"/>
        <v>#DIV/0!</v>
      </c>
      <c r="WME43" s="92" t="e">
        <f t="shared" si="248"/>
        <v>#DIV/0!</v>
      </c>
      <c r="WMF43" s="92" t="e">
        <f t="shared" si="248"/>
        <v>#DIV/0!</v>
      </c>
      <c r="WMG43" s="92" t="e">
        <f t="shared" si="248"/>
        <v>#DIV/0!</v>
      </c>
      <c r="WMH43" s="92" t="e">
        <f t="shared" si="248"/>
        <v>#DIV/0!</v>
      </c>
      <c r="WMI43" s="92" t="e">
        <f t="shared" si="248"/>
        <v>#DIV/0!</v>
      </c>
      <c r="WMJ43" s="92" t="e">
        <f t="shared" si="248"/>
        <v>#DIV/0!</v>
      </c>
      <c r="WMK43" s="92" t="e">
        <f t="shared" si="248"/>
        <v>#DIV/0!</v>
      </c>
      <c r="WML43" s="92" t="e">
        <f t="shared" si="248"/>
        <v>#DIV/0!</v>
      </c>
      <c r="WMM43" s="92" t="e">
        <f t="shared" si="248"/>
        <v>#DIV/0!</v>
      </c>
      <c r="WMN43" s="92" t="e">
        <f t="shared" si="248"/>
        <v>#DIV/0!</v>
      </c>
      <c r="WMO43" s="92" t="e">
        <f t="shared" si="248"/>
        <v>#DIV/0!</v>
      </c>
      <c r="WMP43" s="92" t="e">
        <f t="shared" si="248"/>
        <v>#DIV/0!</v>
      </c>
      <c r="WMQ43" s="92" t="e">
        <f t="shared" si="248"/>
        <v>#DIV/0!</v>
      </c>
      <c r="WMR43" s="92" t="e">
        <f t="shared" si="248"/>
        <v>#DIV/0!</v>
      </c>
      <c r="WMS43" s="92" t="e">
        <f t="shared" si="248"/>
        <v>#DIV/0!</v>
      </c>
      <c r="WMT43" s="92" t="e">
        <f t="shared" si="248"/>
        <v>#DIV/0!</v>
      </c>
      <c r="WMU43" s="92" t="e">
        <f t="shared" si="248"/>
        <v>#DIV/0!</v>
      </c>
      <c r="WMV43" s="92" t="e">
        <f t="shared" si="248"/>
        <v>#DIV/0!</v>
      </c>
      <c r="WMW43" s="92" t="e">
        <f t="shared" si="248"/>
        <v>#DIV/0!</v>
      </c>
      <c r="WMX43" s="92" t="e">
        <f t="shared" si="248"/>
        <v>#DIV/0!</v>
      </c>
      <c r="WMY43" s="92" t="e">
        <f t="shared" si="248"/>
        <v>#DIV/0!</v>
      </c>
      <c r="WMZ43" s="92" t="e">
        <f t="shared" si="248"/>
        <v>#DIV/0!</v>
      </c>
      <c r="WNA43" s="92" t="e">
        <f t="shared" si="248"/>
        <v>#DIV/0!</v>
      </c>
      <c r="WNB43" s="92" t="e">
        <f t="shared" si="248"/>
        <v>#DIV/0!</v>
      </c>
      <c r="WNC43" s="92" t="e">
        <f t="shared" si="248"/>
        <v>#DIV/0!</v>
      </c>
      <c r="WND43" s="92" t="e">
        <f t="shared" si="248"/>
        <v>#DIV/0!</v>
      </c>
      <c r="WNE43" s="92" t="e">
        <f t="shared" si="248"/>
        <v>#DIV/0!</v>
      </c>
      <c r="WNF43" s="92" t="e">
        <f t="shared" si="248"/>
        <v>#DIV/0!</v>
      </c>
      <c r="WNG43" s="92" t="e">
        <f t="shared" si="248"/>
        <v>#DIV/0!</v>
      </c>
      <c r="WNH43" s="92" t="e">
        <f t="shared" si="248"/>
        <v>#DIV/0!</v>
      </c>
      <c r="WNI43" s="92" t="e">
        <f t="shared" si="248"/>
        <v>#DIV/0!</v>
      </c>
      <c r="WNJ43" s="92" t="e">
        <f t="shared" si="248"/>
        <v>#DIV/0!</v>
      </c>
      <c r="WNK43" s="92" t="e">
        <f t="shared" si="248"/>
        <v>#DIV/0!</v>
      </c>
      <c r="WNL43" s="92" t="e">
        <f t="shared" si="248"/>
        <v>#DIV/0!</v>
      </c>
      <c r="WNM43" s="92" t="e">
        <f t="shared" si="248"/>
        <v>#DIV/0!</v>
      </c>
      <c r="WNN43" s="92" t="e">
        <f t="shared" si="248"/>
        <v>#DIV/0!</v>
      </c>
      <c r="WNO43" s="92" t="e">
        <f t="shared" si="248"/>
        <v>#DIV/0!</v>
      </c>
      <c r="WNP43" s="92" t="e">
        <f t="shared" si="248"/>
        <v>#DIV/0!</v>
      </c>
      <c r="WNQ43" s="92" t="e">
        <f t="shared" si="248"/>
        <v>#DIV/0!</v>
      </c>
      <c r="WNR43" s="92" t="e">
        <f t="shared" si="248"/>
        <v>#DIV/0!</v>
      </c>
      <c r="WNS43" s="92" t="e">
        <f t="shared" si="248"/>
        <v>#DIV/0!</v>
      </c>
      <c r="WNT43" s="92" t="e">
        <f t="shared" si="248"/>
        <v>#DIV/0!</v>
      </c>
      <c r="WNU43" s="92" t="e">
        <f t="shared" si="248"/>
        <v>#DIV/0!</v>
      </c>
      <c r="WNV43" s="92" t="e">
        <f t="shared" si="248"/>
        <v>#DIV/0!</v>
      </c>
      <c r="WNW43" s="92" t="e">
        <f t="shared" si="248"/>
        <v>#DIV/0!</v>
      </c>
      <c r="WNX43" s="92" t="e">
        <f t="shared" si="248"/>
        <v>#DIV/0!</v>
      </c>
      <c r="WNY43" s="92" t="e">
        <f t="shared" si="248"/>
        <v>#DIV/0!</v>
      </c>
      <c r="WNZ43" s="92" t="e">
        <f t="shared" si="248"/>
        <v>#DIV/0!</v>
      </c>
      <c r="WOA43" s="92" t="e">
        <f t="shared" ref="WOA43:WQL43" si="249">AVERAGE(WOA3:WOA42)</f>
        <v>#DIV/0!</v>
      </c>
      <c r="WOB43" s="92" t="e">
        <f t="shared" si="249"/>
        <v>#DIV/0!</v>
      </c>
      <c r="WOC43" s="92" t="e">
        <f t="shared" si="249"/>
        <v>#DIV/0!</v>
      </c>
      <c r="WOD43" s="92" t="e">
        <f t="shared" si="249"/>
        <v>#DIV/0!</v>
      </c>
      <c r="WOE43" s="92" t="e">
        <f t="shared" si="249"/>
        <v>#DIV/0!</v>
      </c>
      <c r="WOF43" s="92" t="e">
        <f t="shared" si="249"/>
        <v>#DIV/0!</v>
      </c>
      <c r="WOG43" s="92" t="e">
        <f t="shared" si="249"/>
        <v>#DIV/0!</v>
      </c>
      <c r="WOH43" s="92" t="e">
        <f t="shared" si="249"/>
        <v>#DIV/0!</v>
      </c>
      <c r="WOI43" s="92" t="e">
        <f t="shared" si="249"/>
        <v>#DIV/0!</v>
      </c>
      <c r="WOJ43" s="92" t="e">
        <f t="shared" si="249"/>
        <v>#DIV/0!</v>
      </c>
      <c r="WOK43" s="92" t="e">
        <f t="shared" si="249"/>
        <v>#DIV/0!</v>
      </c>
      <c r="WOL43" s="92" t="e">
        <f t="shared" si="249"/>
        <v>#DIV/0!</v>
      </c>
      <c r="WOM43" s="92" t="e">
        <f t="shared" si="249"/>
        <v>#DIV/0!</v>
      </c>
      <c r="WON43" s="92" t="e">
        <f t="shared" si="249"/>
        <v>#DIV/0!</v>
      </c>
      <c r="WOO43" s="92" t="e">
        <f t="shared" si="249"/>
        <v>#DIV/0!</v>
      </c>
      <c r="WOP43" s="92" t="e">
        <f t="shared" si="249"/>
        <v>#DIV/0!</v>
      </c>
      <c r="WOQ43" s="92" t="e">
        <f t="shared" si="249"/>
        <v>#DIV/0!</v>
      </c>
      <c r="WOR43" s="92" t="e">
        <f t="shared" si="249"/>
        <v>#DIV/0!</v>
      </c>
      <c r="WOS43" s="92" t="e">
        <f t="shared" si="249"/>
        <v>#DIV/0!</v>
      </c>
      <c r="WOT43" s="92" t="e">
        <f t="shared" si="249"/>
        <v>#DIV/0!</v>
      </c>
      <c r="WOU43" s="92" t="e">
        <f t="shared" si="249"/>
        <v>#DIV/0!</v>
      </c>
      <c r="WOV43" s="92" t="e">
        <f t="shared" si="249"/>
        <v>#DIV/0!</v>
      </c>
      <c r="WOW43" s="92" t="e">
        <f t="shared" si="249"/>
        <v>#DIV/0!</v>
      </c>
      <c r="WOX43" s="92" t="e">
        <f t="shared" si="249"/>
        <v>#DIV/0!</v>
      </c>
      <c r="WOY43" s="92" t="e">
        <f t="shared" si="249"/>
        <v>#DIV/0!</v>
      </c>
      <c r="WOZ43" s="92" t="e">
        <f t="shared" si="249"/>
        <v>#DIV/0!</v>
      </c>
      <c r="WPA43" s="92" t="e">
        <f t="shared" si="249"/>
        <v>#DIV/0!</v>
      </c>
      <c r="WPB43" s="92" t="e">
        <f t="shared" si="249"/>
        <v>#DIV/0!</v>
      </c>
      <c r="WPC43" s="92" t="e">
        <f t="shared" si="249"/>
        <v>#DIV/0!</v>
      </c>
      <c r="WPD43" s="92" t="e">
        <f t="shared" si="249"/>
        <v>#DIV/0!</v>
      </c>
      <c r="WPE43" s="92" t="e">
        <f t="shared" si="249"/>
        <v>#DIV/0!</v>
      </c>
      <c r="WPF43" s="92" t="e">
        <f t="shared" si="249"/>
        <v>#DIV/0!</v>
      </c>
      <c r="WPG43" s="92" t="e">
        <f t="shared" si="249"/>
        <v>#DIV/0!</v>
      </c>
      <c r="WPH43" s="92" t="e">
        <f t="shared" si="249"/>
        <v>#DIV/0!</v>
      </c>
      <c r="WPI43" s="92" t="e">
        <f t="shared" si="249"/>
        <v>#DIV/0!</v>
      </c>
      <c r="WPJ43" s="92" t="e">
        <f t="shared" si="249"/>
        <v>#DIV/0!</v>
      </c>
      <c r="WPK43" s="92" t="e">
        <f t="shared" si="249"/>
        <v>#DIV/0!</v>
      </c>
      <c r="WPL43" s="92" t="e">
        <f t="shared" si="249"/>
        <v>#DIV/0!</v>
      </c>
      <c r="WPM43" s="92" t="e">
        <f t="shared" si="249"/>
        <v>#DIV/0!</v>
      </c>
      <c r="WPN43" s="92" t="e">
        <f t="shared" si="249"/>
        <v>#DIV/0!</v>
      </c>
      <c r="WPO43" s="92" t="e">
        <f t="shared" si="249"/>
        <v>#DIV/0!</v>
      </c>
      <c r="WPP43" s="92" t="e">
        <f t="shared" si="249"/>
        <v>#DIV/0!</v>
      </c>
      <c r="WPQ43" s="92" t="e">
        <f t="shared" si="249"/>
        <v>#DIV/0!</v>
      </c>
      <c r="WPR43" s="92" t="e">
        <f t="shared" si="249"/>
        <v>#DIV/0!</v>
      </c>
      <c r="WPS43" s="92" t="e">
        <f t="shared" si="249"/>
        <v>#DIV/0!</v>
      </c>
      <c r="WPT43" s="92" t="e">
        <f t="shared" si="249"/>
        <v>#DIV/0!</v>
      </c>
      <c r="WPU43" s="92" t="e">
        <f t="shared" si="249"/>
        <v>#DIV/0!</v>
      </c>
      <c r="WPV43" s="92" t="e">
        <f t="shared" si="249"/>
        <v>#DIV/0!</v>
      </c>
      <c r="WPW43" s="92" t="e">
        <f t="shared" si="249"/>
        <v>#DIV/0!</v>
      </c>
      <c r="WPX43" s="92" t="e">
        <f t="shared" si="249"/>
        <v>#DIV/0!</v>
      </c>
      <c r="WPY43" s="92" t="e">
        <f t="shared" si="249"/>
        <v>#DIV/0!</v>
      </c>
      <c r="WPZ43" s="92" t="e">
        <f t="shared" si="249"/>
        <v>#DIV/0!</v>
      </c>
      <c r="WQA43" s="92" t="e">
        <f t="shared" si="249"/>
        <v>#DIV/0!</v>
      </c>
      <c r="WQB43" s="92" t="e">
        <f t="shared" si="249"/>
        <v>#DIV/0!</v>
      </c>
      <c r="WQC43" s="92" t="e">
        <f t="shared" si="249"/>
        <v>#DIV/0!</v>
      </c>
      <c r="WQD43" s="92" t="e">
        <f t="shared" si="249"/>
        <v>#DIV/0!</v>
      </c>
      <c r="WQE43" s="92" t="e">
        <f t="shared" si="249"/>
        <v>#DIV/0!</v>
      </c>
      <c r="WQF43" s="92" t="e">
        <f t="shared" si="249"/>
        <v>#DIV/0!</v>
      </c>
      <c r="WQG43" s="92" t="e">
        <f t="shared" si="249"/>
        <v>#DIV/0!</v>
      </c>
      <c r="WQH43" s="92" t="e">
        <f t="shared" si="249"/>
        <v>#DIV/0!</v>
      </c>
      <c r="WQI43" s="92" t="e">
        <f t="shared" si="249"/>
        <v>#DIV/0!</v>
      </c>
      <c r="WQJ43" s="92" t="e">
        <f t="shared" si="249"/>
        <v>#DIV/0!</v>
      </c>
      <c r="WQK43" s="92" t="e">
        <f t="shared" si="249"/>
        <v>#DIV/0!</v>
      </c>
      <c r="WQL43" s="92" t="e">
        <f t="shared" si="249"/>
        <v>#DIV/0!</v>
      </c>
      <c r="WQM43" s="92" t="e">
        <f t="shared" ref="WQM43:WSX43" si="250">AVERAGE(WQM3:WQM42)</f>
        <v>#DIV/0!</v>
      </c>
      <c r="WQN43" s="92" t="e">
        <f t="shared" si="250"/>
        <v>#DIV/0!</v>
      </c>
      <c r="WQO43" s="92" t="e">
        <f t="shared" si="250"/>
        <v>#DIV/0!</v>
      </c>
      <c r="WQP43" s="92" t="e">
        <f t="shared" si="250"/>
        <v>#DIV/0!</v>
      </c>
      <c r="WQQ43" s="92" t="e">
        <f t="shared" si="250"/>
        <v>#DIV/0!</v>
      </c>
      <c r="WQR43" s="92" t="e">
        <f t="shared" si="250"/>
        <v>#DIV/0!</v>
      </c>
      <c r="WQS43" s="92" t="e">
        <f t="shared" si="250"/>
        <v>#DIV/0!</v>
      </c>
      <c r="WQT43" s="92" t="e">
        <f t="shared" si="250"/>
        <v>#DIV/0!</v>
      </c>
      <c r="WQU43" s="92" t="e">
        <f t="shared" si="250"/>
        <v>#DIV/0!</v>
      </c>
      <c r="WQV43" s="92" t="e">
        <f t="shared" si="250"/>
        <v>#DIV/0!</v>
      </c>
      <c r="WQW43" s="92" t="e">
        <f t="shared" si="250"/>
        <v>#DIV/0!</v>
      </c>
      <c r="WQX43" s="92" t="e">
        <f t="shared" si="250"/>
        <v>#DIV/0!</v>
      </c>
      <c r="WQY43" s="92" t="e">
        <f t="shared" si="250"/>
        <v>#DIV/0!</v>
      </c>
      <c r="WQZ43" s="92" t="e">
        <f t="shared" si="250"/>
        <v>#DIV/0!</v>
      </c>
      <c r="WRA43" s="92" t="e">
        <f t="shared" si="250"/>
        <v>#DIV/0!</v>
      </c>
      <c r="WRB43" s="92" t="e">
        <f t="shared" si="250"/>
        <v>#DIV/0!</v>
      </c>
      <c r="WRC43" s="92" t="e">
        <f t="shared" si="250"/>
        <v>#DIV/0!</v>
      </c>
      <c r="WRD43" s="92" t="e">
        <f t="shared" si="250"/>
        <v>#DIV/0!</v>
      </c>
      <c r="WRE43" s="92" t="e">
        <f t="shared" si="250"/>
        <v>#DIV/0!</v>
      </c>
      <c r="WRF43" s="92" t="e">
        <f t="shared" si="250"/>
        <v>#DIV/0!</v>
      </c>
      <c r="WRG43" s="92" t="e">
        <f t="shared" si="250"/>
        <v>#DIV/0!</v>
      </c>
      <c r="WRH43" s="92" t="e">
        <f t="shared" si="250"/>
        <v>#DIV/0!</v>
      </c>
      <c r="WRI43" s="92" t="e">
        <f t="shared" si="250"/>
        <v>#DIV/0!</v>
      </c>
      <c r="WRJ43" s="92" t="e">
        <f t="shared" si="250"/>
        <v>#DIV/0!</v>
      </c>
      <c r="WRK43" s="92" t="e">
        <f t="shared" si="250"/>
        <v>#DIV/0!</v>
      </c>
      <c r="WRL43" s="92" t="e">
        <f t="shared" si="250"/>
        <v>#DIV/0!</v>
      </c>
      <c r="WRM43" s="92" t="e">
        <f t="shared" si="250"/>
        <v>#DIV/0!</v>
      </c>
      <c r="WRN43" s="92" t="e">
        <f t="shared" si="250"/>
        <v>#DIV/0!</v>
      </c>
      <c r="WRO43" s="92" t="e">
        <f t="shared" si="250"/>
        <v>#DIV/0!</v>
      </c>
      <c r="WRP43" s="92" t="e">
        <f t="shared" si="250"/>
        <v>#DIV/0!</v>
      </c>
      <c r="WRQ43" s="92" t="e">
        <f t="shared" si="250"/>
        <v>#DIV/0!</v>
      </c>
      <c r="WRR43" s="92" t="e">
        <f t="shared" si="250"/>
        <v>#DIV/0!</v>
      </c>
      <c r="WRS43" s="92" t="e">
        <f t="shared" si="250"/>
        <v>#DIV/0!</v>
      </c>
      <c r="WRT43" s="92" t="e">
        <f t="shared" si="250"/>
        <v>#DIV/0!</v>
      </c>
      <c r="WRU43" s="92" t="e">
        <f t="shared" si="250"/>
        <v>#DIV/0!</v>
      </c>
      <c r="WRV43" s="92" t="e">
        <f t="shared" si="250"/>
        <v>#DIV/0!</v>
      </c>
      <c r="WRW43" s="92" t="e">
        <f t="shared" si="250"/>
        <v>#DIV/0!</v>
      </c>
      <c r="WRX43" s="92" t="e">
        <f t="shared" si="250"/>
        <v>#DIV/0!</v>
      </c>
      <c r="WRY43" s="92" t="e">
        <f t="shared" si="250"/>
        <v>#DIV/0!</v>
      </c>
      <c r="WRZ43" s="92" t="e">
        <f t="shared" si="250"/>
        <v>#DIV/0!</v>
      </c>
      <c r="WSA43" s="92" t="e">
        <f t="shared" si="250"/>
        <v>#DIV/0!</v>
      </c>
      <c r="WSB43" s="92" t="e">
        <f t="shared" si="250"/>
        <v>#DIV/0!</v>
      </c>
      <c r="WSC43" s="92" t="e">
        <f t="shared" si="250"/>
        <v>#DIV/0!</v>
      </c>
      <c r="WSD43" s="92" t="e">
        <f t="shared" si="250"/>
        <v>#DIV/0!</v>
      </c>
      <c r="WSE43" s="92" t="e">
        <f t="shared" si="250"/>
        <v>#DIV/0!</v>
      </c>
      <c r="WSF43" s="92" t="e">
        <f t="shared" si="250"/>
        <v>#DIV/0!</v>
      </c>
      <c r="WSG43" s="92" t="e">
        <f t="shared" si="250"/>
        <v>#DIV/0!</v>
      </c>
      <c r="WSH43" s="92" t="e">
        <f t="shared" si="250"/>
        <v>#DIV/0!</v>
      </c>
      <c r="WSI43" s="92" t="e">
        <f t="shared" si="250"/>
        <v>#DIV/0!</v>
      </c>
      <c r="WSJ43" s="92" t="e">
        <f t="shared" si="250"/>
        <v>#DIV/0!</v>
      </c>
      <c r="WSK43" s="92" t="e">
        <f t="shared" si="250"/>
        <v>#DIV/0!</v>
      </c>
      <c r="WSL43" s="92" t="e">
        <f t="shared" si="250"/>
        <v>#DIV/0!</v>
      </c>
      <c r="WSM43" s="92" t="e">
        <f t="shared" si="250"/>
        <v>#DIV/0!</v>
      </c>
      <c r="WSN43" s="92" t="e">
        <f t="shared" si="250"/>
        <v>#DIV/0!</v>
      </c>
      <c r="WSO43" s="92" t="e">
        <f t="shared" si="250"/>
        <v>#DIV/0!</v>
      </c>
      <c r="WSP43" s="92" t="e">
        <f t="shared" si="250"/>
        <v>#DIV/0!</v>
      </c>
      <c r="WSQ43" s="92" t="e">
        <f t="shared" si="250"/>
        <v>#DIV/0!</v>
      </c>
      <c r="WSR43" s="92" t="e">
        <f t="shared" si="250"/>
        <v>#DIV/0!</v>
      </c>
      <c r="WSS43" s="92" t="e">
        <f t="shared" si="250"/>
        <v>#DIV/0!</v>
      </c>
      <c r="WST43" s="92" t="e">
        <f t="shared" si="250"/>
        <v>#DIV/0!</v>
      </c>
      <c r="WSU43" s="92" t="e">
        <f t="shared" si="250"/>
        <v>#DIV/0!</v>
      </c>
      <c r="WSV43" s="92" t="e">
        <f t="shared" si="250"/>
        <v>#DIV/0!</v>
      </c>
      <c r="WSW43" s="92" t="e">
        <f t="shared" si="250"/>
        <v>#DIV/0!</v>
      </c>
      <c r="WSX43" s="92" t="e">
        <f t="shared" si="250"/>
        <v>#DIV/0!</v>
      </c>
      <c r="WSY43" s="92" t="e">
        <f t="shared" ref="WSY43:WVJ43" si="251">AVERAGE(WSY3:WSY42)</f>
        <v>#DIV/0!</v>
      </c>
      <c r="WSZ43" s="92" t="e">
        <f t="shared" si="251"/>
        <v>#DIV/0!</v>
      </c>
      <c r="WTA43" s="92" t="e">
        <f t="shared" si="251"/>
        <v>#DIV/0!</v>
      </c>
      <c r="WTB43" s="92" t="e">
        <f t="shared" si="251"/>
        <v>#DIV/0!</v>
      </c>
      <c r="WTC43" s="92" t="e">
        <f t="shared" si="251"/>
        <v>#DIV/0!</v>
      </c>
      <c r="WTD43" s="92" t="e">
        <f t="shared" si="251"/>
        <v>#DIV/0!</v>
      </c>
      <c r="WTE43" s="92" t="e">
        <f t="shared" si="251"/>
        <v>#DIV/0!</v>
      </c>
      <c r="WTF43" s="92" t="e">
        <f t="shared" si="251"/>
        <v>#DIV/0!</v>
      </c>
      <c r="WTG43" s="92" t="e">
        <f t="shared" si="251"/>
        <v>#DIV/0!</v>
      </c>
      <c r="WTH43" s="92" t="e">
        <f t="shared" si="251"/>
        <v>#DIV/0!</v>
      </c>
      <c r="WTI43" s="92" t="e">
        <f t="shared" si="251"/>
        <v>#DIV/0!</v>
      </c>
      <c r="WTJ43" s="92" t="e">
        <f t="shared" si="251"/>
        <v>#DIV/0!</v>
      </c>
      <c r="WTK43" s="92" t="e">
        <f t="shared" si="251"/>
        <v>#DIV/0!</v>
      </c>
      <c r="WTL43" s="92" t="e">
        <f t="shared" si="251"/>
        <v>#DIV/0!</v>
      </c>
      <c r="WTM43" s="92" t="e">
        <f t="shared" si="251"/>
        <v>#DIV/0!</v>
      </c>
      <c r="WTN43" s="92" t="e">
        <f t="shared" si="251"/>
        <v>#DIV/0!</v>
      </c>
      <c r="WTO43" s="92" t="e">
        <f t="shared" si="251"/>
        <v>#DIV/0!</v>
      </c>
      <c r="WTP43" s="92" t="e">
        <f t="shared" si="251"/>
        <v>#DIV/0!</v>
      </c>
      <c r="WTQ43" s="92" t="e">
        <f t="shared" si="251"/>
        <v>#DIV/0!</v>
      </c>
      <c r="WTR43" s="92" t="e">
        <f t="shared" si="251"/>
        <v>#DIV/0!</v>
      </c>
      <c r="WTS43" s="92" t="e">
        <f t="shared" si="251"/>
        <v>#DIV/0!</v>
      </c>
      <c r="WTT43" s="92" t="e">
        <f t="shared" si="251"/>
        <v>#DIV/0!</v>
      </c>
      <c r="WTU43" s="92" t="e">
        <f t="shared" si="251"/>
        <v>#DIV/0!</v>
      </c>
      <c r="WTV43" s="92" t="e">
        <f t="shared" si="251"/>
        <v>#DIV/0!</v>
      </c>
      <c r="WTW43" s="92" t="e">
        <f t="shared" si="251"/>
        <v>#DIV/0!</v>
      </c>
      <c r="WTX43" s="92" t="e">
        <f t="shared" si="251"/>
        <v>#DIV/0!</v>
      </c>
      <c r="WTY43" s="92" t="e">
        <f t="shared" si="251"/>
        <v>#DIV/0!</v>
      </c>
      <c r="WTZ43" s="92" t="e">
        <f t="shared" si="251"/>
        <v>#DIV/0!</v>
      </c>
      <c r="WUA43" s="92" t="e">
        <f t="shared" si="251"/>
        <v>#DIV/0!</v>
      </c>
      <c r="WUB43" s="92" t="e">
        <f t="shared" si="251"/>
        <v>#DIV/0!</v>
      </c>
      <c r="WUC43" s="92" t="e">
        <f t="shared" si="251"/>
        <v>#DIV/0!</v>
      </c>
      <c r="WUD43" s="92" t="e">
        <f t="shared" si="251"/>
        <v>#DIV/0!</v>
      </c>
      <c r="WUE43" s="92" t="e">
        <f t="shared" si="251"/>
        <v>#DIV/0!</v>
      </c>
      <c r="WUF43" s="92" t="e">
        <f t="shared" si="251"/>
        <v>#DIV/0!</v>
      </c>
      <c r="WUG43" s="92" t="e">
        <f t="shared" si="251"/>
        <v>#DIV/0!</v>
      </c>
      <c r="WUH43" s="92" t="e">
        <f t="shared" si="251"/>
        <v>#DIV/0!</v>
      </c>
      <c r="WUI43" s="92" t="e">
        <f t="shared" si="251"/>
        <v>#DIV/0!</v>
      </c>
      <c r="WUJ43" s="92" t="e">
        <f t="shared" si="251"/>
        <v>#DIV/0!</v>
      </c>
      <c r="WUK43" s="92" t="e">
        <f t="shared" si="251"/>
        <v>#DIV/0!</v>
      </c>
      <c r="WUL43" s="92" t="e">
        <f t="shared" si="251"/>
        <v>#DIV/0!</v>
      </c>
      <c r="WUM43" s="92" t="e">
        <f t="shared" si="251"/>
        <v>#DIV/0!</v>
      </c>
      <c r="WUN43" s="92" t="e">
        <f t="shared" si="251"/>
        <v>#DIV/0!</v>
      </c>
      <c r="WUO43" s="92" t="e">
        <f t="shared" si="251"/>
        <v>#DIV/0!</v>
      </c>
      <c r="WUP43" s="92" t="e">
        <f t="shared" si="251"/>
        <v>#DIV/0!</v>
      </c>
      <c r="WUQ43" s="92" t="e">
        <f t="shared" si="251"/>
        <v>#DIV/0!</v>
      </c>
      <c r="WUR43" s="92" t="e">
        <f t="shared" si="251"/>
        <v>#DIV/0!</v>
      </c>
      <c r="WUS43" s="92" t="e">
        <f t="shared" si="251"/>
        <v>#DIV/0!</v>
      </c>
      <c r="WUT43" s="92" t="e">
        <f t="shared" si="251"/>
        <v>#DIV/0!</v>
      </c>
      <c r="WUU43" s="92" t="e">
        <f t="shared" si="251"/>
        <v>#DIV/0!</v>
      </c>
      <c r="WUV43" s="92" t="e">
        <f t="shared" si="251"/>
        <v>#DIV/0!</v>
      </c>
      <c r="WUW43" s="92" t="e">
        <f t="shared" si="251"/>
        <v>#DIV/0!</v>
      </c>
      <c r="WUX43" s="92" t="e">
        <f t="shared" si="251"/>
        <v>#DIV/0!</v>
      </c>
      <c r="WUY43" s="92" t="e">
        <f t="shared" si="251"/>
        <v>#DIV/0!</v>
      </c>
      <c r="WUZ43" s="92" t="e">
        <f t="shared" si="251"/>
        <v>#DIV/0!</v>
      </c>
      <c r="WVA43" s="92" t="e">
        <f t="shared" si="251"/>
        <v>#DIV/0!</v>
      </c>
      <c r="WVB43" s="92" t="e">
        <f t="shared" si="251"/>
        <v>#DIV/0!</v>
      </c>
      <c r="WVC43" s="92" t="e">
        <f t="shared" si="251"/>
        <v>#DIV/0!</v>
      </c>
      <c r="WVD43" s="92" t="e">
        <f t="shared" si="251"/>
        <v>#DIV/0!</v>
      </c>
      <c r="WVE43" s="92" t="e">
        <f t="shared" si="251"/>
        <v>#DIV/0!</v>
      </c>
      <c r="WVF43" s="92" t="e">
        <f t="shared" si="251"/>
        <v>#DIV/0!</v>
      </c>
      <c r="WVG43" s="92" t="e">
        <f t="shared" si="251"/>
        <v>#DIV/0!</v>
      </c>
      <c r="WVH43" s="92" t="e">
        <f t="shared" si="251"/>
        <v>#DIV/0!</v>
      </c>
      <c r="WVI43" s="92" t="e">
        <f t="shared" si="251"/>
        <v>#DIV/0!</v>
      </c>
      <c r="WVJ43" s="92" t="e">
        <f t="shared" si="251"/>
        <v>#DIV/0!</v>
      </c>
      <c r="WVK43" s="92" t="e">
        <f t="shared" ref="WVK43:WXV43" si="252">AVERAGE(WVK3:WVK42)</f>
        <v>#DIV/0!</v>
      </c>
      <c r="WVL43" s="92" t="e">
        <f t="shared" si="252"/>
        <v>#DIV/0!</v>
      </c>
      <c r="WVM43" s="92" t="e">
        <f t="shared" si="252"/>
        <v>#DIV/0!</v>
      </c>
      <c r="WVN43" s="92" t="e">
        <f t="shared" si="252"/>
        <v>#DIV/0!</v>
      </c>
      <c r="WVO43" s="92" t="e">
        <f t="shared" si="252"/>
        <v>#DIV/0!</v>
      </c>
      <c r="WVP43" s="92" t="e">
        <f t="shared" si="252"/>
        <v>#DIV/0!</v>
      </c>
      <c r="WVQ43" s="92" t="e">
        <f t="shared" si="252"/>
        <v>#DIV/0!</v>
      </c>
      <c r="WVR43" s="92" t="e">
        <f t="shared" si="252"/>
        <v>#DIV/0!</v>
      </c>
      <c r="WVS43" s="92" t="e">
        <f t="shared" si="252"/>
        <v>#DIV/0!</v>
      </c>
      <c r="WVT43" s="92" t="e">
        <f t="shared" si="252"/>
        <v>#DIV/0!</v>
      </c>
      <c r="WVU43" s="92" t="e">
        <f t="shared" si="252"/>
        <v>#DIV/0!</v>
      </c>
      <c r="WVV43" s="92" t="e">
        <f t="shared" si="252"/>
        <v>#DIV/0!</v>
      </c>
      <c r="WVW43" s="92" t="e">
        <f t="shared" si="252"/>
        <v>#DIV/0!</v>
      </c>
      <c r="WVX43" s="92" t="e">
        <f t="shared" si="252"/>
        <v>#DIV/0!</v>
      </c>
      <c r="WVY43" s="92" t="e">
        <f t="shared" si="252"/>
        <v>#DIV/0!</v>
      </c>
      <c r="WVZ43" s="92" t="e">
        <f t="shared" si="252"/>
        <v>#DIV/0!</v>
      </c>
      <c r="WWA43" s="92" t="e">
        <f t="shared" si="252"/>
        <v>#DIV/0!</v>
      </c>
      <c r="WWB43" s="92" t="e">
        <f t="shared" si="252"/>
        <v>#DIV/0!</v>
      </c>
      <c r="WWC43" s="92" t="e">
        <f t="shared" si="252"/>
        <v>#DIV/0!</v>
      </c>
      <c r="WWD43" s="92" t="e">
        <f t="shared" si="252"/>
        <v>#DIV/0!</v>
      </c>
      <c r="WWE43" s="92" t="e">
        <f t="shared" si="252"/>
        <v>#DIV/0!</v>
      </c>
      <c r="WWF43" s="92" t="e">
        <f t="shared" si="252"/>
        <v>#DIV/0!</v>
      </c>
      <c r="WWG43" s="92" t="e">
        <f t="shared" si="252"/>
        <v>#DIV/0!</v>
      </c>
      <c r="WWH43" s="92" t="e">
        <f t="shared" si="252"/>
        <v>#DIV/0!</v>
      </c>
      <c r="WWI43" s="92" t="e">
        <f t="shared" si="252"/>
        <v>#DIV/0!</v>
      </c>
      <c r="WWJ43" s="92" t="e">
        <f t="shared" si="252"/>
        <v>#DIV/0!</v>
      </c>
      <c r="WWK43" s="92" t="e">
        <f t="shared" si="252"/>
        <v>#DIV/0!</v>
      </c>
      <c r="WWL43" s="92" t="e">
        <f t="shared" si="252"/>
        <v>#DIV/0!</v>
      </c>
      <c r="WWM43" s="92" t="e">
        <f t="shared" si="252"/>
        <v>#DIV/0!</v>
      </c>
      <c r="WWN43" s="92" t="e">
        <f t="shared" si="252"/>
        <v>#DIV/0!</v>
      </c>
      <c r="WWO43" s="92" t="e">
        <f t="shared" si="252"/>
        <v>#DIV/0!</v>
      </c>
      <c r="WWP43" s="92" t="e">
        <f t="shared" si="252"/>
        <v>#DIV/0!</v>
      </c>
      <c r="WWQ43" s="92" t="e">
        <f t="shared" si="252"/>
        <v>#DIV/0!</v>
      </c>
      <c r="WWR43" s="92" t="e">
        <f t="shared" si="252"/>
        <v>#DIV/0!</v>
      </c>
      <c r="WWS43" s="92" t="e">
        <f t="shared" si="252"/>
        <v>#DIV/0!</v>
      </c>
      <c r="WWT43" s="92" t="e">
        <f t="shared" si="252"/>
        <v>#DIV/0!</v>
      </c>
      <c r="WWU43" s="92" t="e">
        <f t="shared" si="252"/>
        <v>#DIV/0!</v>
      </c>
      <c r="WWV43" s="92" t="e">
        <f t="shared" si="252"/>
        <v>#DIV/0!</v>
      </c>
      <c r="WWW43" s="92" t="e">
        <f t="shared" si="252"/>
        <v>#DIV/0!</v>
      </c>
      <c r="WWX43" s="92" t="e">
        <f t="shared" si="252"/>
        <v>#DIV/0!</v>
      </c>
      <c r="WWY43" s="92" t="e">
        <f t="shared" si="252"/>
        <v>#DIV/0!</v>
      </c>
      <c r="WWZ43" s="92" t="e">
        <f t="shared" si="252"/>
        <v>#DIV/0!</v>
      </c>
      <c r="WXA43" s="92" t="e">
        <f t="shared" si="252"/>
        <v>#DIV/0!</v>
      </c>
      <c r="WXB43" s="92" t="e">
        <f t="shared" si="252"/>
        <v>#DIV/0!</v>
      </c>
      <c r="WXC43" s="92" t="e">
        <f t="shared" si="252"/>
        <v>#DIV/0!</v>
      </c>
      <c r="WXD43" s="92" t="e">
        <f t="shared" si="252"/>
        <v>#DIV/0!</v>
      </c>
      <c r="WXE43" s="92" t="e">
        <f t="shared" si="252"/>
        <v>#DIV/0!</v>
      </c>
      <c r="WXF43" s="92" t="e">
        <f t="shared" si="252"/>
        <v>#DIV/0!</v>
      </c>
      <c r="WXG43" s="92" t="e">
        <f t="shared" si="252"/>
        <v>#DIV/0!</v>
      </c>
      <c r="WXH43" s="92" t="e">
        <f t="shared" si="252"/>
        <v>#DIV/0!</v>
      </c>
      <c r="WXI43" s="92" t="e">
        <f t="shared" si="252"/>
        <v>#DIV/0!</v>
      </c>
      <c r="WXJ43" s="92" t="e">
        <f t="shared" si="252"/>
        <v>#DIV/0!</v>
      </c>
      <c r="WXK43" s="92" t="e">
        <f t="shared" si="252"/>
        <v>#DIV/0!</v>
      </c>
      <c r="WXL43" s="92" t="e">
        <f t="shared" si="252"/>
        <v>#DIV/0!</v>
      </c>
      <c r="WXM43" s="92" t="e">
        <f t="shared" si="252"/>
        <v>#DIV/0!</v>
      </c>
      <c r="WXN43" s="92" t="e">
        <f t="shared" si="252"/>
        <v>#DIV/0!</v>
      </c>
      <c r="WXO43" s="92" t="e">
        <f t="shared" si="252"/>
        <v>#DIV/0!</v>
      </c>
      <c r="WXP43" s="92" t="e">
        <f t="shared" si="252"/>
        <v>#DIV/0!</v>
      </c>
      <c r="WXQ43" s="92" t="e">
        <f t="shared" si="252"/>
        <v>#DIV/0!</v>
      </c>
      <c r="WXR43" s="92" t="e">
        <f t="shared" si="252"/>
        <v>#DIV/0!</v>
      </c>
      <c r="WXS43" s="92" t="e">
        <f t="shared" si="252"/>
        <v>#DIV/0!</v>
      </c>
      <c r="WXT43" s="92" t="e">
        <f t="shared" si="252"/>
        <v>#DIV/0!</v>
      </c>
      <c r="WXU43" s="92" t="e">
        <f t="shared" si="252"/>
        <v>#DIV/0!</v>
      </c>
      <c r="WXV43" s="92" t="e">
        <f t="shared" si="252"/>
        <v>#DIV/0!</v>
      </c>
      <c r="WXW43" s="92" t="e">
        <f t="shared" ref="WXW43:XAH43" si="253">AVERAGE(WXW3:WXW42)</f>
        <v>#DIV/0!</v>
      </c>
      <c r="WXX43" s="92" t="e">
        <f t="shared" si="253"/>
        <v>#DIV/0!</v>
      </c>
      <c r="WXY43" s="92" t="e">
        <f t="shared" si="253"/>
        <v>#DIV/0!</v>
      </c>
      <c r="WXZ43" s="92" t="e">
        <f t="shared" si="253"/>
        <v>#DIV/0!</v>
      </c>
      <c r="WYA43" s="92" t="e">
        <f t="shared" si="253"/>
        <v>#DIV/0!</v>
      </c>
      <c r="WYB43" s="92" t="e">
        <f t="shared" si="253"/>
        <v>#DIV/0!</v>
      </c>
      <c r="WYC43" s="92" t="e">
        <f t="shared" si="253"/>
        <v>#DIV/0!</v>
      </c>
      <c r="WYD43" s="92" t="e">
        <f t="shared" si="253"/>
        <v>#DIV/0!</v>
      </c>
      <c r="WYE43" s="92" t="e">
        <f t="shared" si="253"/>
        <v>#DIV/0!</v>
      </c>
      <c r="WYF43" s="92" t="e">
        <f t="shared" si="253"/>
        <v>#DIV/0!</v>
      </c>
      <c r="WYG43" s="92" t="e">
        <f t="shared" si="253"/>
        <v>#DIV/0!</v>
      </c>
      <c r="WYH43" s="92" t="e">
        <f t="shared" si="253"/>
        <v>#DIV/0!</v>
      </c>
      <c r="WYI43" s="92" t="e">
        <f t="shared" si="253"/>
        <v>#DIV/0!</v>
      </c>
      <c r="WYJ43" s="92" t="e">
        <f t="shared" si="253"/>
        <v>#DIV/0!</v>
      </c>
      <c r="WYK43" s="92" t="e">
        <f t="shared" si="253"/>
        <v>#DIV/0!</v>
      </c>
      <c r="WYL43" s="92" t="e">
        <f t="shared" si="253"/>
        <v>#DIV/0!</v>
      </c>
      <c r="WYM43" s="92" t="e">
        <f t="shared" si="253"/>
        <v>#DIV/0!</v>
      </c>
      <c r="WYN43" s="92" t="e">
        <f t="shared" si="253"/>
        <v>#DIV/0!</v>
      </c>
      <c r="WYO43" s="92" t="e">
        <f t="shared" si="253"/>
        <v>#DIV/0!</v>
      </c>
      <c r="WYP43" s="92" t="e">
        <f t="shared" si="253"/>
        <v>#DIV/0!</v>
      </c>
      <c r="WYQ43" s="92" t="e">
        <f t="shared" si="253"/>
        <v>#DIV/0!</v>
      </c>
      <c r="WYR43" s="92" t="e">
        <f t="shared" si="253"/>
        <v>#DIV/0!</v>
      </c>
      <c r="WYS43" s="92" t="e">
        <f t="shared" si="253"/>
        <v>#DIV/0!</v>
      </c>
      <c r="WYT43" s="92" t="e">
        <f t="shared" si="253"/>
        <v>#DIV/0!</v>
      </c>
      <c r="WYU43" s="92" t="e">
        <f t="shared" si="253"/>
        <v>#DIV/0!</v>
      </c>
      <c r="WYV43" s="92" t="e">
        <f t="shared" si="253"/>
        <v>#DIV/0!</v>
      </c>
      <c r="WYW43" s="92" t="e">
        <f t="shared" si="253"/>
        <v>#DIV/0!</v>
      </c>
      <c r="WYX43" s="92" t="e">
        <f t="shared" si="253"/>
        <v>#DIV/0!</v>
      </c>
      <c r="WYY43" s="92" t="e">
        <f t="shared" si="253"/>
        <v>#DIV/0!</v>
      </c>
      <c r="WYZ43" s="92" t="e">
        <f t="shared" si="253"/>
        <v>#DIV/0!</v>
      </c>
      <c r="WZA43" s="92" t="e">
        <f t="shared" si="253"/>
        <v>#DIV/0!</v>
      </c>
      <c r="WZB43" s="92" t="e">
        <f t="shared" si="253"/>
        <v>#DIV/0!</v>
      </c>
      <c r="WZC43" s="92" t="e">
        <f t="shared" si="253"/>
        <v>#DIV/0!</v>
      </c>
      <c r="WZD43" s="92" t="e">
        <f t="shared" si="253"/>
        <v>#DIV/0!</v>
      </c>
      <c r="WZE43" s="92" t="e">
        <f t="shared" si="253"/>
        <v>#DIV/0!</v>
      </c>
      <c r="WZF43" s="92" t="e">
        <f t="shared" si="253"/>
        <v>#DIV/0!</v>
      </c>
      <c r="WZG43" s="92" t="e">
        <f t="shared" si="253"/>
        <v>#DIV/0!</v>
      </c>
      <c r="WZH43" s="92" t="e">
        <f t="shared" si="253"/>
        <v>#DIV/0!</v>
      </c>
      <c r="WZI43" s="92" t="e">
        <f t="shared" si="253"/>
        <v>#DIV/0!</v>
      </c>
      <c r="WZJ43" s="92" t="e">
        <f t="shared" si="253"/>
        <v>#DIV/0!</v>
      </c>
      <c r="WZK43" s="92" t="e">
        <f t="shared" si="253"/>
        <v>#DIV/0!</v>
      </c>
      <c r="WZL43" s="92" t="e">
        <f t="shared" si="253"/>
        <v>#DIV/0!</v>
      </c>
      <c r="WZM43" s="92" t="e">
        <f t="shared" si="253"/>
        <v>#DIV/0!</v>
      </c>
      <c r="WZN43" s="92" t="e">
        <f t="shared" si="253"/>
        <v>#DIV/0!</v>
      </c>
      <c r="WZO43" s="92" t="e">
        <f t="shared" si="253"/>
        <v>#DIV/0!</v>
      </c>
      <c r="WZP43" s="92" t="e">
        <f t="shared" si="253"/>
        <v>#DIV/0!</v>
      </c>
      <c r="WZQ43" s="92" t="e">
        <f t="shared" si="253"/>
        <v>#DIV/0!</v>
      </c>
      <c r="WZR43" s="92" t="e">
        <f t="shared" si="253"/>
        <v>#DIV/0!</v>
      </c>
      <c r="WZS43" s="92" t="e">
        <f t="shared" si="253"/>
        <v>#DIV/0!</v>
      </c>
      <c r="WZT43" s="92" t="e">
        <f t="shared" si="253"/>
        <v>#DIV/0!</v>
      </c>
      <c r="WZU43" s="92" t="e">
        <f t="shared" si="253"/>
        <v>#DIV/0!</v>
      </c>
      <c r="WZV43" s="92" t="e">
        <f t="shared" si="253"/>
        <v>#DIV/0!</v>
      </c>
      <c r="WZW43" s="92" t="e">
        <f t="shared" si="253"/>
        <v>#DIV/0!</v>
      </c>
      <c r="WZX43" s="92" t="e">
        <f t="shared" si="253"/>
        <v>#DIV/0!</v>
      </c>
      <c r="WZY43" s="92" t="e">
        <f t="shared" si="253"/>
        <v>#DIV/0!</v>
      </c>
      <c r="WZZ43" s="92" t="e">
        <f t="shared" si="253"/>
        <v>#DIV/0!</v>
      </c>
      <c r="XAA43" s="92" t="e">
        <f t="shared" si="253"/>
        <v>#DIV/0!</v>
      </c>
      <c r="XAB43" s="92" t="e">
        <f t="shared" si="253"/>
        <v>#DIV/0!</v>
      </c>
      <c r="XAC43" s="92" t="e">
        <f t="shared" si="253"/>
        <v>#DIV/0!</v>
      </c>
      <c r="XAD43" s="92" t="e">
        <f t="shared" si="253"/>
        <v>#DIV/0!</v>
      </c>
      <c r="XAE43" s="92" t="e">
        <f t="shared" si="253"/>
        <v>#DIV/0!</v>
      </c>
      <c r="XAF43" s="92" t="e">
        <f t="shared" si="253"/>
        <v>#DIV/0!</v>
      </c>
      <c r="XAG43" s="92" t="e">
        <f t="shared" si="253"/>
        <v>#DIV/0!</v>
      </c>
      <c r="XAH43" s="92" t="e">
        <f t="shared" si="253"/>
        <v>#DIV/0!</v>
      </c>
      <c r="XAI43" s="92" t="e">
        <f t="shared" ref="XAI43:XCT43" si="254">AVERAGE(XAI3:XAI42)</f>
        <v>#DIV/0!</v>
      </c>
      <c r="XAJ43" s="92" t="e">
        <f t="shared" si="254"/>
        <v>#DIV/0!</v>
      </c>
      <c r="XAK43" s="92" t="e">
        <f t="shared" si="254"/>
        <v>#DIV/0!</v>
      </c>
      <c r="XAL43" s="92" t="e">
        <f t="shared" si="254"/>
        <v>#DIV/0!</v>
      </c>
      <c r="XAM43" s="92" t="e">
        <f t="shared" si="254"/>
        <v>#DIV/0!</v>
      </c>
      <c r="XAN43" s="92" t="e">
        <f t="shared" si="254"/>
        <v>#DIV/0!</v>
      </c>
      <c r="XAO43" s="92" t="e">
        <f t="shared" si="254"/>
        <v>#DIV/0!</v>
      </c>
      <c r="XAP43" s="92" t="e">
        <f t="shared" si="254"/>
        <v>#DIV/0!</v>
      </c>
      <c r="XAQ43" s="92" t="e">
        <f t="shared" si="254"/>
        <v>#DIV/0!</v>
      </c>
      <c r="XAR43" s="92" t="e">
        <f t="shared" si="254"/>
        <v>#DIV/0!</v>
      </c>
      <c r="XAS43" s="92" t="e">
        <f t="shared" si="254"/>
        <v>#DIV/0!</v>
      </c>
      <c r="XAT43" s="92" t="e">
        <f t="shared" si="254"/>
        <v>#DIV/0!</v>
      </c>
      <c r="XAU43" s="92" t="e">
        <f t="shared" si="254"/>
        <v>#DIV/0!</v>
      </c>
      <c r="XAV43" s="92" t="e">
        <f t="shared" si="254"/>
        <v>#DIV/0!</v>
      </c>
      <c r="XAW43" s="92" t="e">
        <f t="shared" si="254"/>
        <v>#DIV/0!</v>
      </c>
      <c r="XAX43" s="92" t="e">
        <f t="shared" si="254"/>
        <v>#DIV/0!</v>
      </c>
      <c r="XAY43" s="92" t="e">
        <f t="shared" si="254"/>
        <v>#DIV/0!</v>
      </c>
      <c r="XAZ43" s="92" t="e">
        <f t="shared" si="254"/>
        <v>#DIV/0!</v>
      </c>
      <c r="XBA43" s="92" t="e">
        <f t="shared" si="254"/>
        <v>#DIV/0!</v>
      </c>
      <c r="XBB43" s="92" t="e">
        <f t="shared" si="254"/>
        <v>#DIV/0!</v>
      </c>
      <c r="XBC43" s="92" t="e">
        <f t="shared" si="254"/>
        <v>#DIV/0!</v>
      </c>
      <c r="XBD43" s="92" t="e">
        <f t="shared" si="254"/>
        <v>#DIV/0!</v>
      </c>
      <c r="XBE43" s="92" t="e">
        <f t="shared" si="254"/>
        <v>#DIV/0!</v>
      </c>
      <c r="XBF43" s="92" t="e">
        <f t="shared" si="254"/>
        <v>#DIV/0!</v>
      </c>
      <c r="XBG43" s="92" t="e">
        <f t="shared" si="254"/>
        <v>#DIV/0!</v>
      </c>
      <c r="XBH43" s="92" t="e">
        <f t="shared" si="254"/>
        <v>#DIV/0!</v>
      </c>
      <c r="XBI43" s="92" t="e">
        <f t="shared" si="254"/>
        <v>#DIV/0!</v>
      </c>
      <c r="XBJ43" s="92" t="e">
        <f t="shared" si="254"/>
        <v>#DIV/0!</v>
      </c>
      <c r="XBK43" s="92" t="e">
        <f t="shared" si="254"/>
        <v>#DIV/0!</v>
      </c>
      <c r="XBL43" s="92" t="e">
        <f t="shared" si="254"/>
        <v>#DIV/0!</v>
      </c>
      <c r="XBM43" s="92" t="e">
        <f t="shared" si="254"/>
        <v>#DIV/0!</v>
      </c>
      <c r="XBN43" s="92" t="e">
        <f t="shared" si="254"/>
        <v>#DIV/0!</v>
      </c>
      <c r="XBO43" s="92" t="e">
        <f t="shared" si="254"/>
        <v>#DIV/0!</v>
      </c>
      <c r="XBP43" s="92" t="e">
        <f t="shared" si="254"/>
        <v>#DIV/0!</v>
      </c>
      <c r="XBQ43" s="92" t="e">
        <f t="shared" si="254"/>
        <v>#DIV/0!</v>
      </c>
      <c r="XBR43" s="92" t="e">
        <f t="shared" si="254"/>
        <v>#DIV/0!</v>
      </c>
      <c r="XBS43" s="92" t="e">
        <f t="shared" si="254"/>
        <v>#DIV/0!</v>
      </c>
      <c r="XBT43" s="92" t="e">
        <f t="shared" si="254"/>
        <v>#DIV/0!</v>
      </c>
      <c r="XBU43" s="92" t="e">
        <f t="shared" si="254"/>
        <v>#DIV/0!</v>
      </c>
      <c r="XBV43" s="92" t="e">
        <f t="shared" si="254"/>
        <v>#DIV/0!</v>
      </c>
      <c r="XBW43" s="92" t="e">
        <f t="shared" si="254"/>
        <v>#DIV/0!</v>
      </c>
      <c r="XBX43" s="92" t="e">
        <f t="shared" si="254"/>
        <v>#DIV/0!</v>
      </c>
      <c r="XBY43" s="92" t="e">
        <f t="shared" si="254"/>
        <v>#DIV/0!</v>
      </c>
      <c r="XBZ43" s="92" t="e">
        <f t="shared" si="254"/>
        <v>#DIV/0!</v>
      </c>
      <c r="XCA43" s="92" t="e">
        <f t="shared" si="254"/>
        <v>#DIV/0!</v>
      </c>
      <c r="XCB43" s="92" t="e">
        <f t="shared" si="254"/>
        <v>#DIV/0!</v>
      </c>
      <c r="XCC43" s="92" t="e">
        <f t="shared" si="254"/>
        <v>#DIV/0!</v>
      </c>
      <c r="XCD43" s="92" t="e">
        <f t="shared" si="254"/>
        <v>#DIV/0!</v>
      </c>
      <c r="XCE43" s="92" t="e">
        <f t="shared" si="254"/>
        <v>#DIV/0!</v>
      </c>
      <c r="XCF43" s="92" t="e">
        <f t="shared" si="254"/>
        <v>#DIV/0!</v>
      </c>
      <c r="XCG43" s="92" t="e">
        <f t="shared" si="254"/>
        <v>#DIV/0!</v>
      </c>
      <c r="XCH43" s="92" t="e">
        <f t="shared" si="254"/>
        <v>#DIV/0!</v>
      </c>
      <c r="XCI43" s="92" t="e">
        <f t="shared" si="254"/>
        <v>#DIV/0!</v>
      </c>
      <c r="XCJ43" s="92" t="e">
        <f t="shared" si="254"/>
        <v>#DIV/0!</v>
      </c>
      <c r="XCK43" s="92" t="e">
        <f t="shared" si="254"/>
        <v>#DIV/0!</v>
      </c>
      <c r="XCL43" s="92" t="e">
        <f t="shared" si="254"/>
        <v>#DIV/0!</v>
      </c>
      <c r="XCM43" s="92" t="e">
        <f t="shared" si="254"/>
        <v>#DIV/0!</v>
      </c>
      <c r="XCN43" s="92" t="e">
        <f t="shared" si="254"/>
        <v>#DIV/0!</v>
      </c>
      <c r="XCO43" s="92" t="e">
        <f t="shared" si="254"/>
        <v>#DIV/0!</v>
      </c>
      <c r="XCP43" s="92" t="e">
        <f t="shared" si="254"/>
        <v>#DIV/0!</v>
      </c>
      <c r="XCQ43" s="92" t="e">
        <f t="shared" si="254"/>
        <v>#DIV/0!</v>
      </c>
      <c r="XCR43" s="92" t="e">
        <f t="shared" si="254"/>
        <v>#DIV/0!</v>
      </c>
      <c r="XCS43" s="92" t="e">
        <f t="shared" si="254"/>
        <v>#DIV/0!</v>
      </c>
      <c r="XCT43" s="92" t="e">
        <f t="shared" si="254"/>
        <v>#DIV/0!</v>
      </c>
      <c r="XCU43" s="92" t="e">
        <f t="shared" ref="XCU43:XFD43" si="255">AVERAGE(XCU3:XCU42)</f>
        <v>#DIV/0!</v>
      </c>
      <c r="XCV43" s="92" t="e">
        <f t="shared" si="255"/>
        <v>#DIV/0!</v>
      </c>
      <c r="XCW43" s="92" t="e">
        <f t="shared" si="255"/>
        <v>#DIV/0!</v>
      </c>
      <c r="XCX43" s="92" t="e">
        <f t="shared" si="255"/>
        <v>#DIV/0!</v>
      </c>
      <c r="XCY43" s="92" t="e">
        <f t="shared" si="255"/>
        <v>#DIV/0!</v>
      </c>
      <c r="XCZ43" s="92" t="e">
        <f t="shared" si="255"/>
        <v>#DIV/0!</v>
      </c>
      <c r="XDA43" s="92" t="e">
        <f t="shared" si="255"/>
        <v>#DIV/0!</v>
      </c>
      <c r="XDB43" s="92" t="e">
        <f t="shared" si="255"/>
        <v>#DIV/0!</v>
      </c>
      <c r="XDC43" s="92" t="e">
        <f t="shared" si="255"/>
        <v>#DIV/0!</v>
      </c>
      <c r="XDD43" s="92" t="e">
        <f t="shared" si="255"/>
        <v>#DIV/0!</v>
      </c>
      <c r="XDE43" s="92" t="e">
        <f t="shared" si="255"/>
        <v>#DIV/0!</v>
      </c>
      <c r="XDF43" s="92" t="e">
        <f t="shared" si="255"/>
        <v>#DIV/0!</v>
      </c>
      <c r="XDG43" s="92" t="e">
        <f t="shared" si="255"/>
        <v>#DIV/0!</v>
      </c>
      <c r="XDH43" s="92" t="e">
        <f t="shared" si="255"/>
        <v>#DIV/0!</v>
      </c>
      <c r="XDI43" s="92" t="e">
        <f t="shared" si="255"/>
        <v>#DIV/0!</v>
      </c>
      <c r="XDJ43" s="92" t="e">
        <f t="shared" si="255"/>
        <v>#DIV/0!</v>
      </c>
      <c r="XDK43" s="92" t="e">
        <f t="shared" si="255"/>
        <v>#DIV/0!</v>
      </c>
      <c r="XDL43" s="92" t="e">
        <f t="shared" si="255"/>
        <v>#DIV/0!</v>
      </c>
      <c r="XDM43" s="92" t="e">
        <f t="shared" si="255"/>
        <v>#DIV/0!</v>
      </c>
      <c r="XDN43" s="92" t="e">
        <f t="shared" si="255"/>
        <v>#DIV/0!</v>
      </c>
      <c r="XDO43" s="92" t="e">
        <f t="shared" si="255"/>
        <v>#DIV/0!</v>
      </c>
      <c r="XDP43" s="92" t="e">
        <f t="shared" si="255"/>
        <v>#DIV/0!</v>
      </c>
      <c r="XDQ43" s="92" t="e">
        <f t="shared" si="255"/>
        <v>#DIV/0!</v>
      </c>
      <c r="XDR43" s="92" t="e">
        <f t="shared" si="255"/>
        <v>#DIV/0!</v>
      </c>
      <c r="XDS43" s="92" t="e">
        <f t="shared" si="255"/>
        <v>#DIV/0!</v>
      </c>
      <c r="XDT43" s="92" t="e">
        <f t="shared" si="255"/>
        <v>#DIV/0!</v>
      </c>
      <c r="XDU43" s="92" t="e">
        <f t="shared" si="255"/>
        <v>#DIV/0!</v>
      </c>
      <c r="XDV43" s="92" t="e">
        <f t="shared" si="255"/>
        <v>#DIV/0!</v>
      </c>
      <c r="XDW43" s="92" t="e">
        <f t="shared" si="255"/>
        <v>#DIV/0!</v>
      </c>
      <c r="XDX43" s="92" t="e">
        <f t="shared" si="255"/>
        <v>#DIV/0!</v>
      </c>
      <c r="XDY43" s="92" t="e">
        <f t="shared" si="255"/>
        <v>#DIV/0!</v>
      </c>
      <c r="XDZ43" s="92" t="e">
        <f t="shared" si="255"/>
        <v>#DIV/0!</v>
      </c>
      <c r="XEA43" s="92" t="e">
        <f t="shared" si="255"/>
        <v>#DIV/0!</v>
      </c>
      <c r="XEB43" s="92" t="e">
        <f t="shared" si="255"/>
        <v>#DIV/0!</v>
      </c>
      <c r="XEC43" s="92" t="e">
        <f t="shared" si="255"/>
        <v>#DIV/0!</v>
      </c>
      <c r="XED43" s="92" t="e">
        <f t="shared" si="255"/>
        <v>#DIV/0!</v>
      </c>
      <c r="XEE43" s="92" t="e">
        <f t="shared" si="255"/>
        <v>#DIV/0!</v>
      </c>
      <c r="XEF43" s="92" t="e">
        <f t="shared" si="255"/>
        <v>#DIV/0!</v>
      </c>
      <c r="XEG43" s="92" t="e">
        <f t="shared" si="255"/>
        <v>#DIV/0!</v>
      </c>
      <c r="XEH43" s="92" t="e">
        <f t="shared" si="255"/>
        <v>#DIV/0!</v>
      </c>
      <c r="XEI43" s="92" t="e">
        <f t="shared" si="255"/>
        <v>#DIV/0!</v>
      </c>
      <c r="XEJ43" s="92" t="e">
        <f t="shared" si="255"/>
        <v>#DIV/0!</v>
      </c>
      <c r="XEK43" s="92" t="e">
        <f t="shared" si="255"/>
        <v>#DIV/0!</v>
      </c>
      <c r="XEL43" s="92" t="e">
        <f t="shared" si="255"/>
        <v>#DIV/0!</v>
      </c>
      <c r="XEM43" s="92" t="e">
        <f t="shared" si="255"/>
        <v>#DIV/0!</v>
      </c>
      <c r="XEN43" s="92" t="e">
        <f t="shared" si="255"/>
        <v>#DIV/0!</v>
      </c>
      <c r="XEO43" s="92" t="e">
        <f t="shared" si="255"/>
        <v>#DIV/0!</v>
      </c>
      <c r="XEP43" s="92" t="e">
        <f t="shared" si="255"/>
        <v>#DIV/0!</v>
      </c>
      <c r="XEQ43" s="92" t="e">
        <f t="shared" si="255"/>
        <v>#DIV/0!</v>
      </c>
      <c r="XER43" s="92" t="e">
        <f t="shared" si="255"/>
        <v>#DIV/0!</v>
      </c>
      <c r="XES43" s="92" t="e">
        <f t="shared" si="255"/>
        <v>#DIV/0!</v>
      </c>
      <c r="XET43" s="92" t="e">
        <f t="shared" si="255"/>
        <v>#DIV/0!</v>
      </c>
      <c r="XEU43" s="92" t="e">
        <f t="shared" si="255"/>
        <v>#DIV/0!</v>
      </c>
      <c r="XEV43" s="92" t="e">
        <f t="shared" si="255"/>
        <v>#DIV/0!</v>
      </c>
      <c r="XEW43" s="92" t="e">
        <f t="shared" si="255"/>
        <v>#DIV/0!</v>
      </c>
      <c r="XEX43" s="92" t="e">
        <f t="shared" si="255"/>
        <v>#DIV/0!</v>
      </c>
      <c r="XEY43" s="92" t="e">
        <f t="shared" si="255"/>
        <v>#DIV/0!</v>
      </c>
      <c r="XEZ43" s="92" t="e">
        <f t="shared" si="255"/>
        <v>#DIV/0!</v>
      </c>
      <c r="XFA43" s="92" t="e">
        <f t="shared" si="255"/>
        <v>#DIV/0!</v>
      </c>
      <c r="XFB43" s="92" t="e">
        <f t="shared" si="255"/>
        <v>#DIV/0!</v>
      </c>
      <c r="XFC43" s="92" t="e">
        <f t="shared" si="255"/>
        <v>#DIV/0!</v>
      </c>
      <c r="XFD43" s="92" t="e">
        <f t="shared" si="255"/>
        <v>#DIV/0!</v>
      </c>
    </row>
    <row r="44" spans="1:16384" x14ac:dyDescent="0.35"/>
    <row r="45" spans="1:16384" x14ac:dyDescent="0.35"/>
    <row r="46" spans="1:16384" x14ac:dyDescent="0.35"/>
    <row r="47" spans="1:16384" x14ac:dyDescent="0.35"/>
    <row r="48" spans="1:16384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</sheetData>
  <mergeCells count="2">
    <mergeCell ref="A1:A2"/>
    <mergeCell ref="B1:E1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Портфель</vt:lpstr>
      <vt:lpstr>2. Просрочка</vt:lpstr>
      <vt:lpstr>3.1. Объем - города.</vt:lpstr>
      <vt:lpstr>3.1. Объем - города</vt:lpstr>
      <vt:lpstr>3.2. Объем - срок</vt:lpstr>
      <vt:lpstr>4.1. Количество - города</vt:lpstr>
      <vt:lpstr>4.2. Количество - срок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2018-09-22T10:14:10Z</cp:lastPrinted>
  <dcterms:created xsi:type="dcterms:W3CDTF">2006-09-28T05:33:49Z</dcterms:created>
  <dcterms:modified xsi:type="dcterms:W3CDTF">2020-09-09T12:06:09Z</dcterms:modified>
</cp:coreProperties>
</file>